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FC75392A-13C5-49D5-A376-E5019F7A0C43}"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Invoice!$A$1:$K$73</definedName>
    <definedName name="_xlnm.Print_Area" localSheetId="2">'Shipping Invoice'!$A$1:$L$63</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0" i="7" l="1"/>
  <c r="J62" i="2"/>
  <c r="J60" i="2"/>
  <c r="K61" i="7" l="1"/>
  <c r="K14" i="7"/>
  <c r="K17" i="7"/>
  <c r="K10" i="7"/>
  <c r="I49" i="7"/>
  <c r="I44" i="7"/>
  <c r="I34" i="7"/>
  <c r="B32" i="7"/>
  <c r="I25" i="7"/>
  <c r="N1" i="7"/>
  <c r="I54" i="7" s="1"/>
  <c r="N1" i="6"/>
  <c r="E53" i="6" s="1"/>
  <c r="F1002" i="6"/>
  <c r="D54" i="6"/>
  <c r="B58" i="7" s="1"/>
  <c r="D53" i="6"/>
  <c r="B57" i="7" s="1"/>
  <c r="D52" i="6"/>
  <c r="B56" i="7" s="1"/>
  <c r="D51" i="6"/>
  <c r="B55" i="7" s="1"/>
  <c r="D50" i="6"/>
  <c r="B54" i="7" s="1"/>
  <c r="D49" i="6"/>
  <c r="B53" i="7" s="1"/>
  <c r="D48" i="6"/>
  <c r="B52" i="7" s="1"/>
  <c r="D47" i="6"/>
  <c r="B51" i="7" s="1"/>
  <c r="D46" i="6"/>
  <c r="B50" i="7" s="1"/>
  <c r="D45" i="6"/>
  <c r="B49" i="7" s="1"/>
  <c r="K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D27" i="6"/>
  <c r="B31" i="7" s="1"/>
  <c r="D26" i="6"/>
  <c r="B30" i="7" s="1"/>
  <c r="D25" i="6"/>
  <c r="B29" i="7" s="1"/>
  <c r="D24" i="6"/>
  <c r="B28" i="7" s="1"/>
  <c r="D23" i="6"/>
  <c r="B27" i="7" s="1"/>
  <c r="D22" i="6"/>
  <c r="B26" i="7" s="1"/>
  <c r="D21" i="6"/>
  <c r="B25" i="7" s="1"/>
  <c r="K25" i="7" s="1"/>
  <c r="D20" i="6"/>
  <c r="B24" i="7" s="1"/>
  <c r="D19" i="6"/>
  <c r="B23" i="7" s="1"/>
  <c r="D18" i="6"/>
  <c r="B22" i="7" s="1"/>
  <c r="G3" i="6"/>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J59" i="2" l="1"/>
  <c r="K55" i="7"/>
  <c r="K44" i="7"/>
  <c r="K56" i="7"/>
  <c r="I26" i="7"/>
  <c r="I30" i="7"/>
  <c r="I35" i="7"/>
  <c r="I39" i="7"/>
  <c r="K39" i="7" s="1"/>
  <c r="I45" i="7"/>
  <c r="K45" i="7" s="1"/>
  <c r="I50" i="7"/>
  <c r="K51" i="7"/>
  <c r="K57" i="7"/>
  <c r="I22" i="7"/>
  <c r="K26" i="7"/>
  <c r="I31" i="7"/>
  <c r="K31" i="7" s="1"/>
  <c r="K35" i="7"/>
  <c r="I40" i="7"/>
  <c r="I46" i="7"/>
  <c r="I51" i="7"/>
  <c r="I55" i="7"/>
  <c r="K28" i="7"/>
  <c r="K34" i="7"/>
  <c r="K40" i="7"/>
  <c r="K46" i="7"/>
  <c r="I23" i="7"/>
  <c r="I27" i="7"/>
  <c r="K27" i="7" s="1"/>
  <c r="I32" i="7"/>
  <c r="K32" i="7" s="1"/>
  <c r="I36" i="7"/>
  <c r="K36" i="7" s="1"/>
  <c r="I41" i="7"/>
  <c r="I47" i="7"/>
  <c r="I52" i="7"/>
  <c r="K52" i="7" s="1"/>
  <c r="I56" i="7"/>
  <c r="K41" i="7"/>
  <c r="K23" i="7"/>
  <c r="I28" i="7"/>
  <c r="I37" i="7"/>
  <c r="I42" i="7"/>
  <c r="K47" i="7"/>
  <c r="I53" i="7"/>
  <c r="K53" i="7" s="1"/>
  <c r="I57" i="7"/>
  <c r="K30" i="7"/>
  <c r="K42" i="7"/>
  <c r="K48" i="7"/>
  <c r="K54" i="7"/>
  <c r="I24" i="7"/>
  <c r="K24" i="7" s="1"/>
  <c r="I29" i="7"/>
  <c r="I33" i="7"/>
  <c r="K33" i="7" s="1"/>
  <c r="I38" i="7"/>
  <c r="K38" i="7" s="1"/>
  <c r="I43" i="7"/>
  <c r="K43" i="7" s="1"/>
  <c r="I48" i="7"/>
  <c r="I58" i="7"/>
  <c r="K58" i="7" s="1"/>
  <c r="K29" i="7"/>
  <c r="K37" i="7"/>
  <c r="K50" i="7"/>
  <c r="E27" i="6"/>
  <c r="E33" i="6"/>
  <c r="E34" i="6"/>
  <c r="E18" i="6"/>
  <c r="E24" i="6"/>
  <c r="E30" i="6"/>
  <c r="E36" i="6"/>
  <c r="E42" i="6"/>
  <c r="E48" i="6"/>
  <c r="E54" i="6"/>
  <c r="E19" i="6"/>
  <c r="E25" i="6"/>
  <c r="E31" i="6"/>
  <c r="E37" i="6"/>
  <c r="E43" i="6"/>
  <c r="E49" i="6"/>
  <c r="E50" i="6"/>
  <c r="E39" i="6"/>
  <c r="E26" i="6"/>
  <c r="E32" i="6"/>
  <c r="E38" i="6"/>
  <c r="E45" i="6"/>
  <c r="E46" i="6"/>
  <c r="E20" i="6"/>
  <c r="E44" i="6"/>
  <c r="E21" i="6"/>
  <c r="E51" i="6"/>
  <c r="E22" i="6"/>
  <c r="E28" i="6"/>
  <c r="E40" i="6"/>
  <c r="E52" i="6"/>
  <c r="E23" i="6"/>
  <c r="E29" i="6"/>
  <c r="E35" i="6"/>
  <c r="E41" i="6"/>
  <c r="E47" i="6"/>
  <c r="B59" i="7"/>
  <c r="K22" i="7"/>
  <c r="M11" i="6"/>
  <c r="I69" i="2" s="1"/>
  <c r="F1001" i="6" l="1"/>
  <c r="K59"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62" i="7" l="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68" i="2" s="1"/>
  <c r="I72" i="2" l="1"/>
  <c r="I70" i="2" s="1"/>
  <c r="I73" i="2"/>
  <c r="I7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<sst xmlns="http://schemas.openxmlformats.org/spreadsheetml/2006/main" count="2361" uniqueCount="792">
  <si>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</si>
  <si>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</si>
  <si>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</si>
  <si>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</si>
  <si>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</si>
  <si>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</si>
  <si>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</si>
  <si>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</si>
  <si>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</si>
  <si>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</si>
  <si>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</si>
  <si>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</si>
  <si>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</si>
  <si>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</si>
  <si>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</si>
  <si>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</si>
  <si>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</si>
  <si>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</si>
  <si>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</si>
  <si>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</si>
  <si>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</si>
  <si>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</si>
  <si>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</si>
  <si>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</si>
  <si>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</si>
  <si>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</si>
  <si>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</si>
  <si>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</si>
  <si>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</si>
  <si>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</si>
  <si>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</si>
  <si>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</si>
  <si>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</si>
  <si>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</si>
  <si>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</si>
  <si>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</si>
  <si>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</si>
  <si>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</si>
  <si>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</si>
  <si>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</si>
  <si>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</si>
  <si>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</si>
  <si>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</si>
  <si>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</si>
  <si>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</si>
  <si>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</si>
  <si>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</si>
  <si>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</si>
  <si>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</si>
  <si>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</si>
  <si>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</si>
  <si>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</si>
  <si>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</si>
  <si>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</si>
  <si>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</si>
  <si>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</si>
  <si>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</si>
  <si>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</si>
  <si>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</si>
  <si>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</si>
  <si>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</si>
  <si>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</si>
  <si>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</si>
  <si>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</si>
  <si>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</si>
  <si>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</si>
  <si>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</si>
  <si>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</si>
  <si>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</si>
  <si>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</si>
  <si>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</si>
  <si>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</si>
  <si>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</si>
  <si>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</si>
  <si>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</si>
  <si>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</si>
  <si>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</si>
  <si>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</si>
  <si>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</si>
  <si>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</si>
  <si>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</si>
  <si>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</si>
  <si>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</si>
  <si>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</si>
  <si>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</si>
  <si>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</si>
  <si>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</si>
  <si>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</si>
  <si>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</si>
  <si>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</si>
  <si>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</si>
  <si>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</si>
  <si>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</si>
  <si>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</si>
  <si>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</si>
  <si>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</si>
  <si>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</si>
  <si>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</si>
  <si>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</si>
  <si>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</si>
  <si>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</si>
  <si>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</si>
  <si>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</si>
  <si>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</si>
  <si>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</si>
  <si>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</si>
  <si>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</si>
  <si>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</si>
  <si>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</si>
  <si>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</si>
  <si>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</si>
  <si>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</si>
  <si>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</si>
  <si>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</si>
  <si>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</si>
  <si>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</si>
  <si>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</si>
  <si>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</si>
  <si>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</si>
  <si>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</si>
  <si>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</si>
  <si>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</si>
  <si>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</si>
  <si>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</si>
  <si>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</si>
  <si>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</si>
  <si>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</si>
  <si>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</si>
  <si>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</si>
  <si>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</si>
  <si>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</si>
  <si>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</si>
  <si>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</si>
  <si>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</si>
  <si>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</si>
  <si>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</si>
  <si>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</si>
  <si>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</si>
  <si>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</si>
  <si>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</si>
  <si>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</si>
  <si>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</si>
  <si>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</si>
  <si>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</si>
  <si>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</si>
  <si>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</si>
  <si>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</si>
  <si>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</si>
  <si>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</si>
  <si>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</si>
  <si>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</si>
  <si>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</si>
  <si>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</si>
  <si>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</si>
  <si>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</si>
  <si>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</si>
  <si>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</si>
  <si>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</si>
  <si>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</si>
  <si>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</si>
  <si>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</si>
  <si>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</si>
  <si>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</si>
  <si>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</si>
  <si>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</si>
  <si>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</si>
  <si>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</si>
  <si>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</si>
  <si>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</si>
  <si>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</si>
  <si>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</si>
  <si>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</si>
  <si>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</si>
  <si>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</si>
  <si>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</si>
  <si>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</si>
  <si>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</si>
  <si>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</si>
  <si>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</si>
  <si>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</si>
  <si>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</si>
  <si>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</si>
  <si>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</si>
  <si>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</si>
  <si>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</si>
  <si>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</si>
  <si>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</si>
  <si>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</si>
  <si>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</si>
  <si>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</si>
  <si>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</si>
  <si>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</si>
  <si>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</si>
  <si>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</si>
  <si>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</si>
  <si>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</si>
  <si>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</si>
  <si>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</si>
  <si>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</si>
  <si>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</si>
  <si>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</si>
  <si>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</si>
  <si>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</si>
  <si>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</si>
  <si>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</si>
  <si>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</si>
  <si>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</si>
  <si>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</si>
  <si>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</si>
  <si>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</si>
  <si>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</si>
  <si>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</si>
  <si>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</si>
  <si>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</si>
  <si>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</si>
  <si>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</si>
  <si>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</si>
  <si>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</si>
  <si>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</si>
  <si>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</si>
  <si>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</si>
  <si>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</si>
  <si>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</si>
  <si>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</si>
  <si>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</si>
  <si>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</si>
  <si>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</si>
  <si>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</si>
  <si>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</si>
  <si>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</si>
  <si>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</si>
  <si>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</si>
  <si>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</si>
  <si>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</si>
  <si>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</si>
  <si>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</si>
  <si>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</si>
  <si>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</si>
  <si>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</si>
  <si>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</si>
  <si>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</si>
  <si>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</si>
  <si>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</si>
  <si>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</si>
  <si>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</si>
  <si>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</si>
  <si>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</si>
  <si>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</si>
  <si>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</si>
  <si>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</si>
  <si>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</si>
  <si>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</si>
  <si>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</si>
  <si>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</si>
  <si>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</si>
  <si>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</si>
  <si>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</si>
  <si>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</si>
  <si>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</si>
  <si>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</si>
  <si>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</si>
  <si>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</si>
  <si>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</si>
  <si>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</si>
  <si>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</si>
  <si>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</si>
  <si>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</si>
  <si>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</si>
  <si>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</si>
  <si>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</si>
  <si>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</si>
  <si>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</si>
  <si>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</si>
  <si>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</si>
  <si>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</si>
  <si>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</si>
  <si>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</si>
  <si>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</si>
  <si>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</si>
  <si>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</si>
  <si>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</si>
  <si>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</si>
  <si>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</si>
  <si>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</si>
  <si>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</si>
  <si>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</si>
  <si>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</si>
  <si>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</si>
  <si>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</si>
  <si>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</si>
  <si>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</si>
  <si>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</si>
  <si>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</si>
  <si>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</si>
  <si>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</si>
  <si>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</si>
  <si>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</si>
  <si>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</si>
  <si>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</si>
  <si>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</si>
  <si>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</si>
  <si>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</si>
  <si>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</si>
  <si>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</si>
  <si>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</si>
  <si>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</si>
  <si>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</si>
  <si>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</si>
  <si>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</si>
  <si>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</si>
  <si>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</si>
  <si>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</si>
  <si>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</si>
  <si>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</si>
  <si>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</si>
  <si>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</si>
  <si>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</si>
  <si>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</si>
  <si>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</si>
  <si>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</si>
  <si>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</si>
  <si>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</si>
  <si>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</si>
  <si>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</si>
  <si>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</si>
  <si>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</si>
  <si>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</si>
  <si>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</si>
  <si>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</si>
  <si>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</si>
  <si>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</si>
  <si>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</si>
  <si>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</si>
  <si>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</si>
  <si>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</si>
  <si>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</si>
  <si>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</si>
  <si>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</si>
  <si>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</si>
  <si>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</si>
  <si>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</si>
  <si>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</si>
  <si>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</si>
  <si>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</si>
  <si>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</si>
  <si>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</si>
  <si>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</si>
  <si>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</si>
  <si>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</si>
  <si>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</si>
  <si>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</si>
  <si>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</si>
  <si>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</si>
  <si>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</si>
  <si>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</si>
  <si>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</si>
  <si>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</si>
  <si>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</si>
  <si>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</si>
  <si>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</si>
  <si>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</si>
  <si>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</si>
  <si>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</si>
  <si>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</si>
  <si>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</si>
  <si>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</si>
  <si>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</si>
  <si>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</si>
  <si>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</si>
  <si>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</si>
  <si>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</si>
  <si>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</si>
  <si>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</si>
  <si>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</si>
  <si>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</si>
  <si>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</si>
  <si>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</si>
  <si>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</si>
  <si>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</si>
  <si>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</si>
  <si>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</si>
  <si>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</si>
  <si>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</si>
  <si>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</si>
  <si>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</si>
  <si>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</si>
  <si>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</si>
  <si>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</si>
  <si>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</si>
  <si>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</si>
  <si>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</si>
  <si>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</si>
  <si>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</si>
  <si>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</si>
  <si>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</si>
  <si>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</si>
  <si>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</si>
  <si>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</si>
  <si>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</si>
  <si>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</si>
  <si>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</si>
  <si>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</si>
  <si>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</si>
  <si>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</si>
  <si>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</si>
  <si>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</si>
  <si>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</si>
  <si>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</si>
  <si>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</si>
  <si>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</si>
  <si>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</si>
  <si>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</si>
  <si>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</si>
  <si>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</si>
  <si>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</si>
  <si>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</si>
  <si>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</si>
  <si>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</si>
  <si>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</si>
  <si>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</si>
  <si>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</si>
  <si>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</si>
  <si>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</si>
  <si>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</si>
  <si>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</si>
  <si>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</si>
  <si>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</si>
  <si>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</si>
  <si>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</si>
  <si>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</si>
  <si>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</si>
  <si>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</si>
  <si>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</si>
  <si>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</si>
  <si>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</si>
  <si>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</si>
  <si>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</si>
  <si>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</si>
  <si>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</si>
  <si>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</si>
  <si>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</si>
  <si>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</si>
  <si>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</si>
  <si>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</si>
  <si>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</si>
  <si>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</si>
  <si>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</si>
  <si>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</si>
  <si>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</si>
  <si>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</si>
  <si>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</si>
  <si>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</si>
  <si>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</si>
  <si>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</si>
  <si>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</si>
  <si>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</si>
  <si>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</si>
  <si>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</si>
  <si>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</si>
  <si>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</si>
  <si>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</si>
  <si>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</si>
  <si>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</si>
  <si>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</si>
  <si>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</si>
  <si>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</si>
  <si>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</si>
  <si>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</si>
  <si>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</si>
  <si>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</si>
  <si>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</si>
  <si>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</si>
  <si>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</si>
  <si>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</si>
  <si>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</si>
  <si>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</si>
  <si>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</si>
  <si>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</si>
  <si>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</si>
  <si>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</si>
  <si>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</si>
  <si>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</si>
  <si>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</si>
  <si>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</si>
  <si>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</si>
  <si>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</si>
  <si>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</si>
  <si>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</si>
  <si>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</si>
  <si>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</si>
  <si>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</si>
  <si>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</si>
  <si>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</si>
  <si>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</si>
  <si>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</si>
  <si>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</si>
  <si>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</si>
  <si>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</si>
  <si>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</si>
  <si>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</si>
  <si>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</si>
  <si>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</si>
  <si>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</si>
  <si>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</si>
  <si>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</si>
  <si>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</si>
  <si>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</si>
  <si>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</si>
  <si>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</si>
  <si>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</si>
  <si>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</si>
  <si>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</si>
  <si>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</si>
  <si>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</si>
  <si>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</si>
  <si>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</si>
  <si>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</si>
  <si>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</si>
  <si>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</si>
  <si>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</si>
  <si>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</si>
  <si>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</si>
  <si>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</si>
  <si>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</si>
  <si>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</si>
  <si>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</si>
  <si>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</si>
  <si>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</si>
  <si>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</si>
  <si>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</si>
  <si>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</si>
  <si>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</si>
  <si>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</si>
  <si>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</si>
  <si>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</si>
  <si>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</si>
  <si>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</si>
  <si>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</si>
  <si>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</si>
  <si>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</si>
  <si>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</si>
  <si>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</si>
  <si>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</si>
  <si>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</si>
  <si>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</si>
  <si>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</si>
  <si>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</si>
  <si>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</si>
  <si>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</si>
  <si>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</si>
  <si>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</si>
  <si>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</si>
  <si>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</si>
  <si>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</si>
  <si>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</si>
  <si>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</si>
  <si>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</si>
  <si>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</si>
  <si>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</si>
  <si>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</si>
  <si>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</si>
  <si>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</si>
  <si>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</si>
  <si>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</si>
  <si>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</si>
  <si>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</si>
  <si>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</si>
  <si>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</si>
  <si>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</si>
  <si>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</si>
  <si>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</si>
  <si>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</si>
  <si>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</si>
  <si>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</si>
  <si>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</si>
  <si>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</si>
  <si>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</si>
  <si>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</si>
  <si>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</si>
  <si>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</si>
  <si>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</si>
  <si>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</si>
  <si>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</si>
  <si>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</si>
  <si>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</si>
  <si>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</si>
  <si>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</si>
  <si>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</si>
  <si>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</si>
  <si>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</si>
  <si>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</si>
  <si>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</si>
  <si>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</si>
  <si>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</si>
  <si>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</si>
  <si>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</si>
  <si>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</si>
  <si>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</si>
  <si>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</si>
  <si>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</si>
  <si>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</si>
  <si>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</si>
  <si>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</si>
  <si>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</si>
  <si>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</si>
  <si>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</si>
  <si>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</si>
  <si>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</si>
  <si>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</si>
  <si>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</si>
  <si>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</si>
  <si>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</si>
  <si>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</si>
  <si>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</si>
  <si>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</si>
  <si>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</si>
  <si>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</si>
  <si>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</si>
  <si>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</si>
  <si>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</si>
  <si>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</si>
  <si>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</si>
  <si>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</si>
  <si>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</si>
  <si>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</si>
  <si>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</si>
  <si>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</si>
  <si>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</si>
  <si>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</si>
  <si>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</si>
  <si>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</si>
  <si>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</si>
  <si>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</si>
  <si>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</si>
  <si>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</si>
  <si>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</si>
  <si>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</si>
  <si>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</si>
  <si>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</si>
  <si>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</si>
  <si>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</si>
  <si>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</si>
  <si>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</si>
  <si>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</si>
  <si>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</si>
  <si>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</si>
  <si>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</si>
  <si>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</si>
  <si>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</si>
  <si>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</si>
  <si>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</si>
  <si>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</si>
  <si>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</si>
  <si>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</si>
  <si>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</si>
  <si>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</si>
  <si>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</si>
  <si>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</si>
  <si>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</si>
  <si>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</si>
  <si>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</si>
  <si>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</si>
  <si>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</si>
  <si>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</si>
  <si>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</si>
  <si>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</si>
  <si>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</si>
  <si>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</si>
  <si>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</si>
  <si>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</si>
  <si>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</si>
  <si>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</si>
  <si>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</si>
  <si>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</si>
  <si>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</si>
  <si>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</si>
  <si>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</si>
  <si>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</si>
  <si>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</si>
  <si>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</si>
  <si>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</si>
  <si>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</si>
  <si>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</si>
  <si>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</si>
  <si>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</si>
  <si>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</si>
  <si>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</si>
  <si>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</si>
  <si>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</si>
  <si>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</si>
  <si>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</si>
  <si>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</si>
  <si>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</si>
  <si>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</si>
  <si>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</si>
  <si>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</si>
  <si>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</si>
  <si>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</si>
  <si>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</si>
  <si>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</si>
  <si>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</si>
  <si>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</si>
  <si>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</si>
  <si>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</si>
  <si>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</si>
  <si>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</si>
  <si>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</si>
  <si>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</si>
  <si>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Raffel Marianne</t>
  </si>
  <si>
    <t>Marianne Raffel</t>
  </si>
  <si>
    <t>Brodtischgasse 4</t>
  </si>
  <si>
    <t>2700 Wiener Neustadt</t>
  </si>
  <si>
    <t>Austria</t>
  </si>
  <si>
    <t>Tel: 00436764024616</t>
  </si>
  <si>
    <t>Email: marianne.raffel@gmx.at</t>
  </si>
  <si>
    <t>SGSH10</t>
  </si>
  <si>
    <t>316L steel hinged segment ring, 1.2mm (16g) with outward facing CNC set Cubic Zirconia (CZ) stones, inner diameter from 6mm to 14mm</t>
  </si>
  <si>
    <t>SGTSH10</t>
  </si>
  <si>
    <t>Color: Gold Anodized w/ Clear CZ</t>
  </si>
  <si>
    <t>Anodized 316L steel hinged segment ring, 1.2mm (16g) with outward facing CNC set Cubic Zirconia (CZ) stones, inner diameter from 6mm to 12mm</t>
  </si>
  <si>
    <t>SGTSH34</t>
  </si>
  <si>
    <t>Color: High Polish 8mm</t>
  </si>
  <si>
    <t>PVD plated 316L steel hinged segment ring, 1.2mm (16g) with side facing CNC set Cubic Zirconia (CZ) stones in hexagon shape design</t>
  </si>
  <si>
    <t>Color: High Polish 10mm</t>
  </si>
  <si>
    <t>Color: Gold 8mm</t>
  </si>
  <si>
    <t>Color: Gold 10mm</t>
  </si>
  <si>
    <t>Color: Rose Gold 8mm</t>
  </si>
  <si>
    <t>Color: Rose Gold 10mm</t>
  </si>
  <si>
    <t>SGTSH43</t>
  </si>
  <si>
    <t>Anodized 316L steel hinged segment ring, 1.2mm (16g) with CNC set Cubic Zirconia (CZ) stones, chain balls design on the front ring, and inner diameter from 8mm to 10mm</t>
  </si>
  <si>
    <t>Color: Black 8mm</t>
  </si>
  <si>
    <t>Color: Black 10mm</t>
  </si>
  <si>
    <t>ULBB3</t>
  </si>
  <si>
    <t>Titanium G23 labret, 16g (1.2mm) with a 3mm ball</t>
  </si>
  <si>
    <t>ULBIN14</t>
  </si>
  <si>
    <t>Titanium G23 internally threaded labret, 16g (1.2mm) with three 1.5mm balls</t>
  </si>
  <si>
    <t>USGSH43</t>
  </si>
  <si>
    <t>High polished titanium G23 hinged segment ring, 1.2mm (16g) with CNC set Cubic Zirconia (CZ) stones, chain balls design on the front ring, and inner diameter from 8mm to 10mm</t>
  </si>
  <si>
    <t>USGSH45</t>
  </si>
  <si>
    <t>High polished titanium G23 hinged segment ring, 1.2mm (16g) with cross bridge design and CNC set Cubic Zirconia (CZ) stones, inner diameter 8mm to 10mm</t>
  </si>
  <si>
    <t>USGSH45T</t>
  </si>
  <si>
    <t>PVD plated titanium G23 hinged segment ring, 1.2mm (16g) with cross bridge design and CNC set Cubic Zirconia (CZ) stones, inner diameter 8mm to 10mm</t>
  </si>
  <si>
    <t>USGTSH10</t>
  </si>
  <si>
    <t>PVD plated polished titanium G23 hinged segment ring, 1.2mm (16g) with outward facing CNC set Cubic Zirconia (CZ) stones</t>
  </si>
  <si>
    <t>Color: Rose Gold 6mm</t>
  </si>
  <si>
    <t>USGTSH38</t>
  </si>
  <si>
    <t>PVD plated titanium G23 hinged segment ring, 1.2mm (16g) with double hoop rings and outward facing CNC set Cubic Zirconia (CZ) stones</t>
  </si>
  <si>
    <t>XJB3</t>
  </si>
  <si>
    <t>Pack of 10 pcs. of 3mm high polished surgical steel balls with bezel set crystal and with 1.2mm (16g) threading</t>
  </si>
  <si>
    <t>SGSH10D</t>
  </si>
  <si>
    <t>SGSH10B</t>
  </si>
  <si>
    <t>SGTSH10D</t>
  </si>
  <si>
    <t>SGSH34X16S8</t>
  </si>
  <si>
    <t>SGSH34X16S10</t>
  </si>
  <si>
    <t>SGTSH34X16G8</t>
  </si>
  <si>
    <t>SGTSH34X16G10</t>
  </si>
  <si>
    <t>SGTSH34X16R8</t>
  </si>
  <si>
    <t>SGTSH34X16R10</t>
  </si>
  <si>
    <t>SGTSH43X16G8</t>
  </si>
  <si>
    <t>SGTSH43X16G10</t>
  </si>
  <si>
    <t>SGTSH43X16R8</t>
  </si>
  <si>
    <t>SGTSH43X16R10</t>
  </si>
  <si>
    <t>SGTSH43X16K8</t>
  </si>
  <si>
    <t>SGTSH43X16K10</t>
  </si>
  <si>
    <t>USGSH43X16S8</t>
  </si>
  <si>
    <t>USGSH43X16S10</t>
  </si>
  <si>
    <t>USGSH45X16S8</t>
  </si>
  <si>
    <t>USGSH45X16S10</t>
  </si>
  <si>
    <t>USGSH45TX16G8</t>
  </si>
  <si>
    <t>USGSH45TX16G10</t>
  </si>
  <si>
    <t>USGSH45TX16R8</t>
  </si>
  <si>
    <t>USGSH45TX16R10</t>
  </si>
  <si>
    <t>USGSH45TX16K8</t>
  </si>
  <si>
    <t>USGSH45TX16K10</t>
  </si>
  <si>
    <t>USGSH10A</t>
  </si>
  <si>
    <t>USGTSH10A</t>
  </si>
  <si>
    <t>USGTSH10D</t>
  </si>
  <si>
    <t>USGSH38X16S10</t>
  </si>
  <si>
    <t>USGTSH38X16R8</t>
  </si>
  <si>
    <t>USGTSH38X16R10</t>
  </si>
  <si>
    <t>One Thousand Three Hundred Sixty Three and 62 cents EUR</t>
  </si>
  <si>
    <t>Exchange Rate EUR-THB</t>
  </si>
  <si>
    <t>Total Order USD</t>
  </si>
  <si>
    <t>Total Invoice USD</t>
  </si>
  <si>
    <t>Sunny</t>
  </si>
  <si>
    <t>VAT: 33133/4508</t>
  </si>
  <si>
    <t>2700 Wiener Neustadt, Niederösterreich</t>
  </si>
  <si>
    <t>Customer paid</t>
  </si>
  <si>
    <t>Refund</t>
  </si>
  <si>
    <t>Discount (5% for Orders over 1400 USD):</t>
  </si>
  <si>
    <t>Free Shipping to Austria via DHL due to order over 350USD:</t>
  </si>
  <si>
    <t>Stainless steel imitation jewelry - Steel Hinged Segment Ring, Labret, Steel Ball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</si>
</sst>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_([$€-2]\ * #,##0.00_);_([$€-2]\ * \(#,##0.00\);_([$€-2]\ *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C0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2">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5" fillId="0" borderId="0"/>
    <xf numFmtId="0" fontId="2" fillId="0" borderId="0"/>
    <xf numFmtId="43" fontId="21" fillId="0" borderId="0" applyFon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2" fillId="0" borderId="0"/>
    <xf numFmtId="0" fontId="2"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xf numFmtId="0" fontId="30"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cellStyleXfs>
  <cellXfs count="147">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31" fillId="0" borderId="0" xfId="0" applyFont="1" applyAlignment="1">
      <alignment horizontal="right"/>
    </xf>
    <xf numFmtId="169" fontId="1" fillId="0" borderId="0" xfId="0" applyNumberFormat="1" applyFont="1"/>
    <xf numFmtId="169" fontId="31" fillId="0" borderId="0" xfId="0" applyNumberFormat="1" applyFont="1"/>
    <xf numFmtId="0" fontId="18" fillId="2" borderId="20" xfId="0" applyFont="1" applyFill="1" applyBorder="1"/>
    <xf numFmtId="0" fontId="18" fillId="3" borderId="19" xfId="0" applyFont="1" applyFill="1" applyBorder="1" applyAlignment="1">
      <alignment horizontal="center" vertical="center"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62">
    <cellStyle name="Comma 2" xfId="7" xr:uid="{E9BF3242-B740-4861-8220-B819CDEF6B96}"/>
    <cellStyle name="Comma 2 2" xfId="4756" xr:uid="{FACD0BB7-3F6C-4B65-992B-B506E49DCCD8}"/>
    <cellStyle name="Comma 2 2 2" xfId="5328" xr:uid="{66DBCCC1-13DB-46B5-A909-5A195F785543}"/>
    <cellStyle name="Comma 2 2 2 2" xfId="5333" xr:uid="{838F913B-E327-4ADC-BB9C-1A4EF6560FE4}"/>
    <cellStyle name="Comma 2 2 3" xfId="5325" xr:uid="{57496614-5204-4B09-B1AA-7338867393B4}"/>
    <cellStyle name="Comma 2 2 4" xfId="5320" xr:uid="{7FB465CC-FA59-44BE-A88C-83380908AC53}"/>
    <cellStyle name="Comma 3" xfId="4289" xr:uid="{A410AD81-BF98-4BC3-841D-AC85BCAE7BDA}"/>
    <cellStyle name="Comma 3 2" xfId="4757" xr:uid="{D38446D0-06F1-4958-9619-F8E43591FE77}"/>
    <cellStyle name="Comma 3 2 2" xfId="5329" xr:uid="{F7A6928E-8722-42C1-94D5-C8E7DCAD98D0}"/>
    <cellStyle name="Comma 3 2 2 2" xfId="5334" xr:uid="{72EB87E3-A616-4672-9799-953794C30C73}"/>
    <cellStyle name="Comma 3 2 3" xfId="5332" xr:uid="{F55A32AC-5612-4BBE-A994-7E958BA41D6E}"/>
    <cellStyle name="Comma 3 2 4" xfId="5321" xr:uid="{9C50DE3C-E3BC-4464-B2D2-70C1E945C960}"/>
    <cellStyle name="Currency 10" xfId="8" xr:uid="{3D4484BD-88D9-47A4-808A-B4D2AD233516}"/>
    <cellStyle name="Currency 10 2" xfId="9" xr:uid="{28400C89-057B-40EC-AA18-12C4682F5EEC}"/>
    <cellStyle name="Currency 10 2 2" xfId="3665" xr:uid="{98080B04-3C67-47DB-9394-5D98C46D9BFE}"/>
    <cellStyle name="Currency 10 2 2 2" xfId="4483" xr:uid="{6D1DE10F-5D67-4B18-8EC3-C52530FA0FD7}"/>
    <cellStyle name="Currency 10 2 3" xfId="4484" xr:uid="{0A69A7E4-1C07-41FE-ABCD-CDD7F35C649D}"/>
    <cellStyle name="Currency 10 3" xfId="10" xr:uid="{C9FD3B41-65F2-4CB2-86CF-34AA95246F40}"/>
    <cellStyle name="Currency 10 3 2" xfId="3666" xr:uid="{163DEABB-5391-47D5-84E6-B742B7667222}"/>
    <cellStyle name="Currency 10 3 2 2" xfId="4485" xr:uid="{646C16F5-9905-45B8-BBE0-60FD9B555FCC}"/>
    <cellStyle name="Currency 10 3 3" xfId="4486" xr:uid="{498B190B-89A7-4733-A93B-C3B96793F481}"/>
    <cellStyle name="Currency 10 4" xfId="3667" xr:uid="{794A4486-1482-4B8F-A161-DF1102E66B4A}"/>
    <cellStyle name="Currency 10 4 2" xfId="4487" xr:uid="{6E8A2A39-C358-47CF-A2E4-41547240DF1E}"/>
    <cellStyle name="Currency 10 5" xfId="4488" xr:uid="{69647651-EACD-471F-9BDE-8E87DCDBDE19}"/>
    <cellStyle name="Currency 10 6" xfId="4679" xr:uid="{0794ECED-2A76-4760-AF86-1D2760F83867}"/>
    <cellStyle name="Currency 11" xfId="11" xr:uid="{86E54E09-D5B9-432A-80FD-B85EB496D7F3}"/>
    <cellStyle name="Currency 11 2" xfId="12" xr:uid="{92709243-944E-4DA6-9FA5-B74E835B1763}"/>
    <cellStyle name="Currency 11 2 2" xfId="3668" xr:uid="{2F91A641-E7FD-4969-94DB-C51A87BFA708}"/>
    <cellStyle name="Currency 11 2 2 2" xfId="4489" xr:uid="{10D9DDBE-F197-45FC-90A4-B9C4DE080A22}"/>
    <cellStyle name="Currency 11 2 3" xfId="4490" xr:uid="{44E47701-CC87-4C12-B30E-58E751CF1F50}"/>
    <cellStyle name="Currency 11 3" xfId="13" xr:uid="{A8215C29-DE05-4463-8102-746910B5ADAD}"/>
    <cellStyle name="Currency 11 3 2" xfId="3669" xr:uid="{7C6FA334-0C8F-452C-8627-DF692E7DEB69}"/>
    <cellStyle name="Currency 11 3 2 2" xfId="4491" xr:uid="{8CB645EC-F430-403C-98B3-0C59FCA3839B}"/>
    <cellStyle name="Currency 11 3 3" xfId="4492" xr:uid="{D67C38CF-D057-43ED-AD0E-D4567963D377}"/>
    <cellStyle name="Currency 11 4" xfId="3670" xr:uid="{BFEE30B4-351C-4AC4-BAB7-F02F09DE9B9C}"/>
    <cellStyle name="Currency 11 4 2" xfId="4493" xr:uid="{8253FA23-5408-4EEC-AA76-4CCDA181250B}"/>
    <cellStyle name="Currency 11 5" xfId="4290" xr:uid="{4CDC3E1B-591D-4FEB-9547-86725F6BCD4F}"/>
    <cellStyle name="Currency 11 5 2" xfId="4494" xr:uid="{FA459AE5-9B3A-4B08-8EFE-828E8303870D}"/>
    <cellStyle name="Currency 11 5 3" xfId="4711" xr:uid="{A7669527-4784-4A1D-9AB2-BAE472DB21EB}"/>
    <cellStyle name="Currency 11 5 3 2" xfId="5316" xr:uid="{70B88215-30AE-4E61-B573-8B74EABD3B10}"/>
    <cellStyle name="Currency 11 5 3 3" xfId="4758" xr:uid="{68B03EB8-8076-4638-8692-D7AE7ED2D50E}"/>
    <cellStyle name="Currency 11 5 4" xfId="4688" xr:uid="{F7FF455C-F29D-47B5-B994-FD448BCD7057}"/>
    <cellStyle name="Currency 11 6" xfId="4680" xr:uid="{8F5665D9-2253-4A3E-906A-3FE9A1B99737}"/>
    <cellStyle name="Currency 12" xfId="14" xr:uid="{84DE36E6-256E-49D7-8E08-3287B099A58D}"/>
    <cellStyle name="Currency 12 2" xfId="15" xr:uid="{097C7B1C-AD88-4E21-A3D1-241EBDC738FE}"/>
    <cellStyle name="Currency 12 2 2" xfId="3671" xr:uid="{4262E464-AF1C-484E-A8FF-35578547AF3D}"/>
    <cellStyle name="Currency 12 2 2 2" xfId="4495" xr:uid="{B49120F9-211A-4536-9EE4-8649D4C8C238}"/>
    <cellStyle name="Currency 12 2 3" xfId="4496" xr:uid="{78606FC0-0882-48B3-9647-E13067D0F761}"/>
    <cellStyle name="Currency 12 3" xfId="3672" xr:uid="{8B7238F1-7F03-43D6-B069-DB7982376E05}"/>
    <cellStyle name="Currency 12 3 2" xfId="4497" xr:uid="{AFB354F5-6500-4496-A4A2-8106A69EA0F1}"/>
    <cellStyle name="Currency 12 4" xfId="4498" xr:uid="{675BACC6-9938-4C79-BF7F-861C50815D14}"/>
    <cellStyle name="Currency 13" xfId="16" xr:uid="{2F14CE10-9FE0-4011-9AD9-8B688711EF71}"/>
    <cellStyle name="Currency 13 2" xfId="4292" xr:uid="{B607E445-BA47-4AB7-A1CF-B0A5FE9C6A85}"/>
    <cellStyle name="Currency 13 3" xfId="4293" xr:uid="{B0D6F93F-E73E-4D3B-A690-DA1F786ED68C}"/>
    <cellStyle name="Currency 13 3 2" xfId="4760" xr:uid="{BB5525CD-FD11-4C4B-A2C8-E8DEF08FF8A9}"/>
    <cellStyle name="Currency 13 4" xfId="4291" xr:uid="{17F751C9-12F3-426A-A685-F7E571D0508A}"/>
    <cellStyle name="Currency 13 5" xfId="4759" xr:uid="{915AAF1A-5555-4E4F-A17F-F7E1A0E646ED}"/>
    <cellStyle name="Currency 14" xfId="17" xr:uid="{C6554D13-9558-4F9C-B81F-EA27E36F9702}"/>
    <cellStyle name="Currency 14 2" xfId="3673" xr:uid="{4EC2BE58-0D32-4E9D-B3EC-2386002A8CC4}"/>
    <cellStyle name="Currency 14 2 2" xfId="4499" xr:uid="{858B792F-7B49-414F-8743-8C59B30E7547}"/>
    <cellStyle name="Currency 14 3" xfId="4500" xr:uid="{19064978-182D-4406-8164-ACCFA819E267}"/>
    <cellStyle name="Currency 15" xfId="4385" xr:uid="{6B158A97-0FA5-474B-B802-78983E64F9C7}"/>
    <cellStyle name="Currency 15 2" xfId="5349" xr:uid="{FDF3BFA2-4A8B-409D-A784-30E6B19C71D7}"/>
    <cellStyle name="Currency 15 2 2" xfId="5350" xr:uid="{C40C0BB4-1CD3-4E5A-88E0-1E8FF56D7400}"/>
    <cellStyle name="Currency 17" xfId="4294" xr:uid="{B1F52589-E96E-4FD4-861E-E439C10DBE0A}"/>
    <cellStyle name="Currency 2" xfId="18" xr:uid="{3A3775AD-CEED-4187-9B38-A5B1C62FF8EB}"/>
    <cellStyle name="Currency 2 2" xfId="19" xr:uid="{076FC757-2150-4119-A823-59B37A132452}"/>
    <cellStyle name="Currency 2 2 2" xfId="20" xr:uid="{7CF24B4F-75FA-49FC-A0F9-B6867BCF0815}"/>
    <cellStyle name="Currency 2 2 2 2" xfId="21" xr:uid="{C319FF24-8C80-4E6B-8C1A-075BB73D75C2}"/>
    <cellStyle name="Currency 2 2 2 2 2" xfId="4761" xr:uid="{90D2F4CC-9E6B-44AF-8264-B172CF3A5FC5}"/>
    <cellStyle name="Currency 2 2 2 3" xfId="22" xr:uid="{E96AF810-7CB4-4B7C-BC8A-6BAC7D9323CD}"/>
    <cellStyle name="Currency 2 2 2 3 2" xfId="3674" xr:uid="{EA921E2F-5FA5-4864-9C5E-CEBFD1F0DDD4}"/>
    <cellStyle name="Currency 2 2 2 3 2 2" xfId="4501" xr:uid="{A8BC5287-AE88-4C6B-8808-85AF3CA98F17}"/>
    <cellStyle name="Currency 2 2 2 3 3" xfId="4502" xr:uid="{5DCD1986-F7FF-4572-84E5-B5D5DF647556}"/>
    <cellStyle name="Currency 2 2 2 4" xfId="3675" xr:uid="{319A9455-A65F-490F-BF87-AD4A861593D9}"/>
    <cellStyle name="Currency 2 2 2 4 2" xfId="4503" xr:uid="{7FDF4F75-5ED0-4C15-BB9A-4F5343925898}"/>
    <cellStyle name="Currency 2 2 2 5" xfId="4504" xr:uid="{6B3E866D-887E-41F1-A29F-9D36EF5EDD56}"/>
    <cellStyle name="Currency 2 2 3" xfId="3676" xr:uid="{0FABD728-D74E-4BEA-AE5E-52A98D6D0E46}"/>
    <cellStyle name="Currency 2 2 3 2" xfId="4505" xr:uid="{D489270C-ACD2-45E0-A91C-D953A827F2D4}"/>
    <cellStyle name="Currency 2 2 4" xfId="4506" xr:uid="{F4428FF6-2209-4ED0-8111-0ECEC5673F82}"/>
    <cellStyle name="Currency 2 3" xfId="23" xr:uid="{2E26CB7B-650B-4358-A7F3-E4D55C206B3C}"/>
    <cellStyle name="Currency 2 3 2" xfId="3677" xr:uid="{79EB2C82-8E17-44E8-81D5-A5D0711D2BB9}"/>
    <cellStyle name="Currency 2 3 2 2" xfId="4507" xr:uid="{DD90EA45-44C9-4E1E-B49E-2F36F475C78D}"/>
    <cellStyle name="Currency 2 3 3" xfId="4508" xr:uid="{97D0EE74-AE20-4469-BA58-94C7A3822CC9}"/>
    <cellStyle name="Currency 2 4" xfId="3678" xr:uid="{9BD8C66B-BDAB-4FC0-B8E6-C1584ACC29FD}"/>
    <cellStyle name="Currency 2 4 2" xfId="4418" xr:uid="{AD614B03-5D99-427D-B46F-8D19F995D6AF}"/>
    <cellStyle name="Currency 2 5" xfId="4419" xr:uid="{BD6F51D8-EB3F-45B1-B27F-D0D15E5746C5}"/>
    <cellStyle name="Currency 2 5 2" xfId="4420" xr:uid="{BE6C8B7D-6935-42DA-B462-B94D74CC0813}"/>
    <cellStyle name="Currency 2 6" xfId="4421" xr:uid="{8D9C9AD9-7810-45CA-B4AA-C6421033056C}"/>
    <cellStyle name="Currency 3" xfId="24" xr:uid="{3B5147F2-DA3B-4871-AB86-C8FEB7729EDA}"/>
    <cellStyle name="Currency 3 2" xfId="25" xr:uid="{88B5408B-096B-4112-BFFE-E603309A56D5}"/>
    <cellStyle name="Currency 3 2 2" xfId="3679" xr:uid="{734E2646-FCCE-4E54-AFE9-67369FFA4BB4}"/>
    <cellStyle name="Currency 3 2 2 2" xfId="4509" xr:uid="{E0504F33-7D16-447F-BB9F-0497E0E7E9CE}"/>
    <cellStyle name="Currency 3 2 3" xfId="4510" xr:uid="{A9CAA6D7-DF64-4580-9DD0-CD6BF0573535}"/>
    <cellStyle name="Currency 3 3" xfId="26" xr:uid="{FD422FAD-40CB-47F8-BAD7-B2FE81D5FFC6}"/>
    <cellStyle name="Currency 3 3 2" xfId="3680" xr:uid="{7DD98FA5-D7D7-4AD9-87AB-D4A35451B2B6}"/>
    <cellStyle name="Currency 3 3 2 2" xfId="4511" xr:uid="{9DB27F4D-4002-481F-8512-704C3382FFE9}"/>
    <cellStyle name="Currency 3 3 3" xfId="4512" xr:uid="{420ABB84-5F03-4AD8-A72D-494101FDFD85}"/>
    <cellStyle name="Currency 3 4" xfId="27" xr:uid="{49DEA1FA-5BD6-4672-8D9D-7016787B0A23}"/>
    <cellStyle name="Currency 3 4 2" xfId="3681" xr:uid="{4A14A5F3-63F0-4515-BD77-DDD93B74BC18}"/>
    <cellStyle name="Currency 3 4 2 2" xfId="4513" xr:uid="{F5BC220E-B2E0-4AB6-A1D8-99420BD6DE9A}"/>
    <cellStyle name="Currency 3 4 3" xfId="4514" xr:uid="{4512CDFF-09E8-465B-8A90-F9146F46B9BB}"/>
    <cellStyle name="Currency 3 5" xfId="3682" xr:uid="{869AD575-9B12-42A2-BF29-6D4403867AEE}"/>
    <cellStyle name="Currency 3 5 2" xfId="4515" xr:uid="{35BA418B-8A92-4441-A700-5697BD87CF9F}"/>
    <cellStyle name="Currency 3 6" xfId="4516" xr:uid="{908F614A-A236-48E8-8A81-F6A04E9B34DC}"/>
    <cellStyle name="Currency 4" xfId="28" xr:uid="{464CA844-4AF7-48AF-AF63-1800DA7B4A6B}"/>
    <cellStyle name="Currency 4 2" xfId="29" xr:uid="{ECAD92FF-9C3D-47DF-8B68-E8AD3F3C6A11}"/>
    <cellStyle name="Currency 4 2 2" xfId="3683" xr:uid="{27F4760F-01DA-4A44-89A5-9DCA642F3D32}"/>
    <cellStyle name="Currency 4 2 2 2" xfId="4517" xr:uid="{9B2E1C23-BE0B-4566-96C7-3DA2994CC849}"/>
    <cellStyle name="Currency 4 2 3" xfId="4518" xr:uid="{9F77913D-78E5-4C6A-84EB-6CA2CA6ADF8D}"/>
    <cellStyle name="Currency 4 3" xfId="30" xr:uid="{8121CEF2-75E7-4DE9-9298-10E8A5AB62E6}"/>
    <cellStyle name="Currency 4 3 2" xfId="3684" xr:uid="{EE474060-CDAB-412A-8566-687CB578E97A}"/>
    <cellStyle name="Currency 4 3 2 2" xfId="4519" xr:uid="{AFC12326-DE7A-433F-99CC-777F17344339}"/>
    <cellStyle name="Currency 4 3 3" xfId="4520" xr:uid="{F1B7BC21-D9DA-4698-A378-93B32921C358}"/>
    <cellStyle name="Currency 4 4" xfId="3685" xr:uid="{688A9794-EE87-43A8-880B-7DC7A7293A95}"/>
    <cellStyle name="Currency 4 4 2" xfId="4521" xr:uid="{DFAA1C1B-E3C8-479D-96F7-598B52E57D66}"/>
    <cellStyle name="Currency 4 5" xfId="4295" xr:uid="{EF5F8E15-379A-4418-A12B-166693607545}"/>
    <cellStyle name="Currency 4 5 2" xfId="4522" xr:uid="{1B1C7F7B-ECD1-4179-98BE-A4E1B03794EA}"/>
    <cellStyle name="Currency 4 5 3" xfId="4712" xr:uid="{3C3B496C-9F9B-40FB-8F6B-BD41DFDA963B}"/>
    <cellStyle name="Currency 4 5 3 2" xfId="5317" xr:uid="{44F9DCDF-E39B-44BE-BB90-2B387C9F20E3}"/>
    <cellStyle name="Currency 4 5 3 3" xfId="4762" xr:uid="{D987BE55-9A3E-49C5-8952-0569F77AA985}"/>
    <cellStyle name="Currency 4 5 4" xfId="4689" xr:uid="{2527D35B-8EB8-4B5F-ACC7-5ECCFE947D63}"/>
    <cellStyle name="Currency 4 6" xfId="4681" xr:uid="{2559FCF9-025C-43B6-AC86-6BD89C9AF410}"/>
    <cellStyle name="Currency 5" xfId="31" xr:uid="{20DD9FB8-81EC-4C61-9FB5-6CA51B1816DF}"/>
    <cellStyle name="Currency 5 2" xfId="32" xr:uid="{C35B7510-E988-42F4-8C2B-A58C92BA0F3B}"/>
    <cellStyle name="Currency 5 2 2" xfId="3686" xr:uid="{0BF7A70E-9321-4E17-AE6A-E7C830AC0789}"/>
    <cellStyle name="Currency 5 2 2 2" xfId="4523" xr:uid="{2D45881D-A039-4D78-9BFF-E0DA4E2576A2}"/>
    <cellStyle name="Currency 5 2 3" xfId="4524" xr:uid="{7BDC4C2B-4263-4492-B03E-9A67910D5FFD}"/>
    <cellStyle name="Currency 5 3" xfId="4296" xr:uid="{F13B870C-73C7-4925-94EA-CD92828A5C44}"/>
    <cellStyle name="Currency 5 3 2" xfId="4620" xr:uid="{174700B7-2A26-40E0-8B9D-29E23865A8B5}"/>
    <cellStyle name="Currency 5 3 2 2" xfId="5307" xr:uid="{D519EC12-0EBD-4466-8666-C56A120AD971}"/>
    <cellStyle name="Currency 5 3 2 3" xfId="4764" xr:uid="{4A873FAE-028B-4341-A369-4D7EAFA86AF1}"/>
    <cellStyle name="Currency 5 4" xfId="4763" xr:uid="{02465C13-0CE7-45B7-BAE1-44C54E7F8E52}"/>
    <cellStyle name="Currency 6" xfId="33" xr:uid="{AA2726DF-0EC7-4033-8524-ABCEA76BA6ED}"/>
    <cellStyle name="Currency 6 2" xfId="3687" xr:uid="{243D3488-A919-4572-A34E-EB56087D7A38}"/>
    <cellStyle name="Currency 6 2 2" xfId="4525" xr:uid="{3BE54165-8666-4889-A054-D458F64AAE1C}"/>
    <cellStyle name="Currency 6 3" xfId="4297" xr:uid="{99DE9F0B-1865-4BA9-A92C-5FD68B32226C}"/>
    <cellStyle name="Currency 6 3 2" xfId="4526" xr:uid="{BD7B2D11-EE57-4731-AE8F-9770858CEB6A}"/>
    <cellStyle name="Currency 6 3 3" xfId="4713" xr:uid="{F7B12763-0C8B-42E9-B13D-CFC43218AD85}"/>
    <cellStyle name="Currency 6 3 3 2" xfId="5318" xr:uid="{82310836-07C1-4F72-B4A9-B35120A9C02B}"/>
    <cellStyle name="Currency 6 3 3 3" xfId="4765" xr:uid="{6FDEEB60-05ED-4FB1-8221-EA99EE89CE94}"/>
    <cellStyle name="Currency 6 3 4" xfId="4690" xr:uid="{2DCD908D-094E-4DD6-B262-EC473DBB89E6}"/>
    <cellStyle name="Currency 6 4" xfId="4682" xr:uid="{41F1B8DA-A2F3-4258-B731-E90DBBA82D32}"/>
    <cellStyle name="Currency 7" xfId="34" xr:uid="{7BE9FB83-EB42-4C58-B42A-7887595C0EE0}"/>
    <cellStyle name="Currency 7 2" xfId="35" xr:uid="{D14710E1-11B9-44E3-9A7D-60C9765469A3}"/>
    <cellStyle name="Currency 7 2 2" xfId="3688" xr:uid="{696734A7-D0E9-4E00-813D-8B2D0EE3415D}"/>
    <cellStyle name="Currency 7 2 2 2" xfId="4527" xr:uid="{E1CE72AA-7CCA-4E16-BB30-35542B05E2A4}"/>
    <cellStyle name="Currency 7 2 3" xfId="4528" xr:uid="{E08D9C17-59D5-45DD-801E-97E1E07AEB7C}"/>
    <cellStyle name="Currency 7 3" xfId="3689" xr:uid="{42FB612B-BC3D-4DB2-AF19-C881C346FA7A}"/>
    <cellStyle name="Currency 7 3 2" xfId="4529" xr:uid="{30D4F5B7-AB45-40AE-B48D-DD2DA2A8BB31}"/>
    <cellStyle name="Currency 7 4" xfId="4530" xr:uid="{62242D24-0EFB-45D2-9A3B-18C712B6408D}"/>
    <cellStyle name="Currency 7 5" xfId="4683" xr:uid="{580D47EA-1F85-42F0-9935-39C74BA8673E}"/>
    <cellStyle name="Currency 8" xfId="36" xr:uid="{A4D7BD0C-89D4-4307-BD0E-3B154B824C9D}"/>
    <cellStyle name="Currency 8 2" xfId="37" xr:uid="{11A111A4-7045-4AC2-810F-3C6BE34FC165}"/>
    <cellStyle name="Currency 8 2 2" xfId="3690" xr:uid="{B3C07094-9285-4BA7-9E94-76C8879E858F}"/>
    <cellStyle name="Currency 8 2 2 2" xfId="4531" xr:uid="{0AFD64CB-9247-4B97-8870-1F0540F06775}"/>
    <cellStyle name="Currency 8 2 3" xfId="4532" xr:uid="{33913C76-172E-4CA6-A144-20939A146018}"/>
    <cellStyle name="Currency 8 3" xfId="38" xr:uid="{6B7B271D-3B12-448A-9C6E-CB898DFF7BB6}"/>
    <cellStyle name="Currency 8 3 2" xfId="3691" xr:uid="{C4101F15-0AC6-4F35-9B49-82F094505C94}"/>
    <cellStyle name="Currency 8 3 2 2" xfId="4533" xr:uid="{2B0BAF9C-F420-4CA3-9A58-BB6B9709687B}"/>
    <cellStyle name="Currency 8 3 3" xfId="4534" xr:uid="{0223F846-2205-4769-8A75-1E502FC5BD2C}"/>
    <cellStyle name="Currency 8 4" xfId="39" xr:uid="{659953D6-336F-4ED1-B4A3-45F963A164C5}"/>
    <cellStyle name="Currency 8 4 2" xfId="3692" xr:uid="{ECCE934E-B420-40DB-A3B8-EF682E6E2CE4}"/>
    <cellStyle name="Currency 8 4 2 2" xfId="4535" xr:uid="{50899A83-7A45-4DEF-9BBE-52D5BE3C3F0A}"/>
    <cellStyle name="Currency 8 4 3" xfId="4536" xr:uid="{4E90D456-17AF-4AB6-89CA-2C830D0256FC}"/>
    <cellStyle name="Currency 8 5" xfId="3693" xr:uid="{E4BB2E10-CDE7-42CC-BE04-14E129A9C4F6}"/>
    <cellStyle name="Currency 8 5 2" xfId="4537" xr:uid="{DD8B53B7-57E7-4CDC-BB04-53517E17F0AE}"/>
    <cellStyle name="Currency 8 6" xfId="4538" xr:uid="{11287480-19C0-4607-9545-1C8AD6802441}"/>
    <cellStyle name="Currency 8 7" xfId="4684" xr:uid="{2713D10F-2727-41E3-A5B5-4AF76306D800}"/>
    <cellStyle name="Currency 9" xfId="40" xr:uid="{A7C07463-29D4-4076-9824-42C284972DB4}"/>
    <cellStyle name="Currency 9 2" xfId="41" xr:uid="{A2DB1285-36BE-4E4E-84DB-D79AF62A1584}"/>
    <cellStyle name="Currency 9 2 2" xfId="3694" xr:uid="{E2ABBB68-6FF0-4A78-AD57-7124EF2553B4}"/>
    <cellStyle name="Currency 9 2 2 2" xfId="4539" xr:uid="{30766FE6-DA0D-424D-BC50-63D0D5DFB39D}"/>
    <cellStyle name="Currency 9 2 3" xfId="4540" xr:uid="{050FEDD8-FD33-4AE3-BFC4-98AAEFDBCF40}"/>
    <cellStyle name="Currency 9 3" xfId="42" xr:uid="{2177BE40-5EFF-4C65-8691-29AD86F1692F}"/>
    <cellStyle name="Currency 9 3 2" xfId="3695" xr:uid="{13689567-0FDB-4AEF-897A-D90BE008BD5F}"/>
    <cellStyle name="Currency 9 3 2 2" xfId="4541" xr:uid="{85C50D9C-1106-4722-B28B-8DD90CB9B990}"/>
    <cellStyle name="Currency 9 3 3" xfId="4542" xr:uid="{17B44EA8-BFAC-47F8-917C-F57493BD6D1E}"/>
    <cellStyle name="Currency 9 4" xfId="3696" xr:uid="{D9360DD1-E343-4EB5-8D3A-E283460B78AB}"/>
    <cellStyle name="Currency 9 4 2" xfId="4543" xr:uid="{89806EDE-4898-4AA7-A74A-894FB87D676F}"/>
    <cellStyle name="Currency 9 5" xfId="4298" xr:uid="{16F3F105-CE77-417B-8699-5EBFC72A0E8C}"/>
    <cellStyle name="Currency 9 5 2" xfId="4544" xr:uid="{CA4BAE31-2FC1-4D45-ACFE-A3E580053388}"/>
    <cellStyle name="Currency 9 5 3" xfId="4714" xr:uid="{AD7A23E4-C457-4FD2-9968-6F0348017651}"/>
    <cellStyle name="Currency 9 5 4" xfId="4691" xr:uid="{69AF7C72-48C6-48E8-BF36-77138244C12F}"/>
    <cellStyle name="Currency 9 6" xfId="4685" xr:uid="{10DCCBAD-6F37-4BC0-9198-D4077A39F768}"/>
    <cellStyle name="Hyperlink 2" xfId="6" xr:uid="{6CFFD761-E1C4-4FFC-9C82-FDD569F38491}"/>
    <cellStyle name="Hyperlink 3" xfId="43" xr:uid="{FB9CDB4B-608B-4CFC-96DB-A782E12FADBE}"/>
    <cellStyle name="Hyperlink 3 2" xfId="4386" xr:uid="{5353997F-6035-4379-BF3D-DE4EC710D126}"/>
    <cellStyle name="Hyperlink 3 3" xfId="4299" xr:uid="{B88BC84B-0016-4E80-969F-758FC19D71E5}"/>
    <cellStyle name="Hyperlink 4" xfId="4300" xr:uid="{E9C2CF84-E675-4A6F-B9AD-89E4D98D7E94}"/>
    <cellStyle name="Hyperlink 4 2" xfId="5345" xr:uid="{9EFC1838-50F9-4206-AE7D-1EC1F669444C}"/>
    <cellStyle name="Normal" xfId="0" builtinId="0"/>
    <cellStyle name="Normal 10" xfId="44" xr:uid="{52036AA1-0271-4483-8068-3AA61AC6845F}"/>
    <cellStyle name="Normal 10 10" xfId="93" xr:uid="{3F2FFF8B-1A3C-4FBD-A316-BDF70957891E}"/>
    <cellStyle name="Normal 10 10 2" xfId="94" xr:uid="{660D0D24-BC88-4907-A1A2-F2C44348D0C9}"/>
    <cellStyle name="Normal 10 10 2 2" xfId="4302" xr:uid="{B134350D-BD08-4D44-BE94-71E221F1F4B2}"/>
    <cellStyle name="Normal 10 10 2 3" xfId="4598" xr:uid="{0F8927C7-5D25-431C-8058-891604B63273}"/>
    <cellStyle name="Normal 10 10 3" xfId="95" xr:uid="{D3AD3EB7-8760-468B-B503-57E3D8EC204D}"/>
    <cellStyle name="Normal 10 10 4" xfId="96" xr:uid="{1FD5E8F6-4782-4DE4-A150-8630EF161286}"/>
    <cellStyle name="Normal 10 11" xfId="97" xr:uid="{E7C0B6C3-6F82-4A8F-8D26-90963CAF1211}"/>
    <cellStyle name="Normal 10 11 2" xfId="98" xr:uid="{A77BC1EA-938E-45AB-9AF5-AF639D33B136}"/>
    <cellStyle name="Normal 10 11 3" xfId="99" xr:uid="{612143B5-E02E-4677-A6F3-E70745D04BB4}"/>
    <cellStyle name="Normal 10 11 4" xfId="100" xr:uid="{E11DE4D5-BA0C-4A92-92E2-D78EDACD9DE7}"/>
    <cellStyle name="Normal 10 12" xfId="101" xr:uid="{A511AFC2-30BB-4BB4-99B2-3A0A5618ADCE}"/>
    <cellStyle name="Normal 10 12 2" xfId="102" xr:uid="{5B9A9F32-6327-4F28-BBDD-77C98880A931}"/>
    <cellStyle name="Normal 10 13" xfId="103" xr:uid="{F3ED024D-3024-454D-8582-707FA022B0CF}"/>
    <cellStyle name="Normal 10 14" xfId="104" xr:uid="{ADFC901E-ED21-46AC-88F2-6283DE81C556}"/>
    <cellStyle name="Normal 10 15" xfId="105" xr:uid="{34493296-AF0A-4042-BBE3-B7B56D4400BF}"/>
    <cellStyle name="Normal 10 2" xfId="45" xr:uid="{C66093A8-62A1-439F-BE97-E8D229A82B98}"/>
    <cellStyle name="Normal 10 2 10" xfId="106" xr:uid="{4B7C93F8-5458-4251-AF33-FC48D88F8F57}"/>
    <cellStyle name="Normal 10 2 11" xfId="107" xr:uid="{24BB4965-0341-4984-927D-83FAB7F2A625}"/>
    <cellStyle name="Normal 10 2 2" xfId="108" xr:uid="{5EF56CA4-90F4-4154-B783-CD48087CC359}"/>
    <cellStyle name="Normal 10 2 2 2" xfId="109" xr:uid="{1CE6E239-BCE4-4E18-96F8-F541604E1EDC}"/>
    <cellStyle name="Normal 10 2 2 2 2" xfId="110" xr:uid="{2A653F11-84B6-4543-AF3E-909366A1C561}"/>
    <cellStyle name="Normal 10 2 2 2 2 2" xfId="111" xr:uid="{BE440026-CFED-4C2A-9D09-AE009D11498F}"/>
    <cellStyle name="Normal 10 2 2 2 2 2 2" xfId="112" xr:uid="{EDE7B4A4-E8C4-4269-AFF1-E36FA15460D1}"/>
    <cellStyle name="Normal 10 2 2 2 2 2 2 2" xfId="3738" xr:uid="{6A9F5991-A07D-4642-AAAB-6E2C4A089844}"/>
    <cellStyle name="Normal 10 2 2 2 2 2 2 2 2" xfId="3739" xr:uid="{0C019AA2-38BF-42DC-912B-73182E6E4C72}"/>
    <cellStyle name="Normal 10 2 2 2 2 2 2 3" xfId="3740" xr:uid="{CA0AC12C-D431-4B5B-AF25-FAB677F0D334}"/>
    <cellStyle name="Normal 10 2 2 2 2 2 3" xfId="113" xr:uid="{DC0395CB-403B-4670-9EB0-C0C2F25CB64F}"/>
    <cellStyle name="Normal 10 2 2 2 2 2 3 2" xfId="3741" xr:uid="{64CE6D51-D567-4EF6-A6B3-3A45BA181091}"/>
    <cellStyle name="Normal 10 2 2 2 2 2 4" xfId="114" xr:uid="{FCF9C95F-4A24-4308-B32C-43AA53EB4A75}"/>
    <cellStyle name="Normal 10 2 2 2 2 3" xfId="115" xr:uid="{B8E7E2F0-DED3-4E7F-81E9-767238D24407}"/>
    <cellStyle name="Normal 10 2 2 2 2 3 2" xfId="116" xr:uid="{09114847-A8AF-430B-9E3C-30841D1901D0}"/>
    <cellStyle name="Normal 10 2 2 2 2 3 2 2" xfId="3742" xr:uid="{7E794CDD-3F29-4293-B27B-29AAEE18B557}"/>
    <cellStyle name="Normal 10 2 2 2 2 3 3" xfId="117" xr:uid="{B208CF76-55D2-468B-A31C-AFD6C4B84847}"/>
    <cellStyle name="Normal 10 2 2 2 2 3 4" xfId="118" xr:uid="{9811A5BF-A453-4948-9AFB-171A3BBC426F}"/>
    <cellStyle name="Normal 10 2 2 2 2 4" xfId="119" xr:uid="{285B34CB-064B-435F-9FDE-B95253A80388}"/>
    <cellStyle name="Normal 10 2 2 2 2 4 2" xfId="3743" xr:uid="{E7D6717D-DC3A-4039-B0A2-1F144D175948}"/>
    <cellStyle name="Normal 10 2 2 2 2 5" xfId="120" xr:uid="{252648F1-5078-47D5-A79F-D2A1924A8669}"/>
    <cellStyle name="Normal 10 2 2 2 2 6" xfId="121" xr:uid="{993A8CD5-E83C-4C42-8DD7-6B189131BF2D}"/>
    <cellStyle name="Normal 10 2 2 2 3" xfId="122" xr:uid="{C15E8C4B-6201-4C39-8561-52D2FFA6E312}"/>
    <cellStyle name="Normal 10 2 2 2 3 2" xfId="123" xr:uid="{D863D22D-9B3A-4C63-A7F5-7D0DE83381F0}"/>
    <cellStyle name="Normal 10 2 2 2 3 2 2" xfId="124" xr:uid="{2CE74374-9A4F-48DF-8D86-7DEE690F6327}"/>
    <cellStyle name="Normal 10 2 2 2 3 2 2 2" xfId="3744" xr:uid="{21162081-509E-4D12-B2B7-D5FE8DF3A469}"/>
    <cellStyle name="Normal 10 2 2 2 3 2 2 2 2" xfId="3745" xr:uid="{C3839528-C0B2-498A-A030-E4B1084C1480}"/>
    <cellStyle name="Normal 10 2 2 2 3 2 2 3" xfId="3746" xr:uid="{F0B5C278-84E1-4393-AF44-08D1C890E5AA}"/>
    <cellStyle name="Normal 10 2 2 2 3 2 3" xfId="125" xr:uid="{6E69012C-6603-4ADB-8FC6-3011CCA1D846}"/>
    <cellStyle name="Normal 10 2 2 2 3 2 3 2" xfId="3747" xr:uid="{18005D65-B61A-496F-8749-A0EEDEC7C08F}"/>
    <cellStyle name="Normal 10 2 2 2 3 2 4" xfId="126" xr:uid="{7A08FF3E-C105-40C1-B137-DEA827036EE2}"/>
    <cellStyle name="Normal 10 2 2 2 3 3" xfId="127" xr:uid="{802B50A0-23A7-45C0-A8F3-A55A0168216A}"/>
    <cellStyle name="Normal 10 2 2 2 3 3 2" xfId="3748" xr:uid="{42FC9AEC-40B5-4E2F-82B6-FF6A9CD9DF6F}"/>
    <cellStyle name="Normal 10 2 2 2 3 3 2 2" xfId="3749" xr:uid="{1F04A561-7081-47C5-A5A1-112261A7B5D2}"/>
    <cellStyle name="Normal 10 2 2 2 3 3 3" xfId="3750" xr:uid="{3DB5FD65-8AA1-4D7D-973E-F448F5796EDA}"/>
    <cellStyle name="Normal 10 2 2 2 3 4" xfId="128" xr:uid="{83C281CC-7F96-414B-A813-B3BD95653344}"/>
    <cellStyle name="Normal 10 2 2 2 3 4 2" xfId="3751" xr:uid="{AE69E65A-5DB8-4A59-A533-C9BF65F7AF1C}"/>
    <cellStyle name="Normal 10 2 2 2 3 5" xfId="129" xr:uid="{B8575542-B4DE-4737-8104-C9287FA2D1DA}"/>
    <cellStyle name="Normal 10 2 2 2 4" xfId="130" xr:uid="{CBCEBAA9-9F6B-4865-9284-28A0271B2B6B}"/>
    <cellStyle name="Normal 10 2 2 2 4 2" xfId="131" xr:uid="{2A78A230-6502-42E5-9FD1-13B5429A20B3}"/>
    <cellStyle name="Normal 10 2 2 2 4 2 2" xfId="3752" xr:uid="{C8EEE6E5-E860-43AB-866E-0B7CD99FB0CD}"/>
    <cellStyle name="Normal 10 2 2 2 4 2 2 2" xfId="3753" xr:uid="{773F0F6B-30F2-443B-83F7-D200DD60F122}"/>
    <cellStyle name="Normal 10 2 2 2 4 2 3" xfId="3754" xr:uid="{AE85CB98-A1FB-4684-BCDB-07BD502E5D49}"/>
    <cellStyle name="Normal 10 2 2 2 4 3" xfId="132" xr:uid="{98C27A35-15C3-45AB-A101-C362F4D0B908}"/>
    <cellStyle name="Normal 10 2 2 2 4 3 2" xfId="3755" xr:uid="{3CA184AC-4D29-4936-B543-8F0CACB2437F}"/>
    <cellStyle name="Normal 10 2 2 2 4 4" xfId="133" xr:uid="{719F1B42-6E9E-45B1-B2EB-6CA8F1D6F03D}"/>
    <cellStyle name="Normal 10 2 2 2 5" xfId="134" xr:uid="{477C0CF5-0BBF-48DA-91C4-ECF3F325C2EA}"/>
    <cellStyle name="Normal 10 2 2 2 5 2" xfId="135" xr:uid="{015961C7-B440-4F32-A2EE-185030BF083A}"/>
    <cellStyle name="Normal 10 2 2 2 5 2 2" xfId="3756" xr:uid="{CDCED3D5-397F-448A-BB19-61CC0BF52428}"/>
    <cellStyle name="Normal 10 2 2 2 5 3" xfId="136" xr:uid="{E7992F2B-A2B2-4649-8E15-CE87BDB81C8C}"/>
    <cellStyle name="Normal 10 2 2 2 5 4" xfId="137" xr:uid="{5B9EA6F0-7AFC-44E5-867A-39A540E70410}"/>
    <cellStyle name="Normal 10 2 2 2 6" xfId="138" xr:uid="{C44CDEE1-C171-494E-9620-CDA3F12816CD}"/>
    <cellStyle name="Normal 10 2 2 2 6 2" xfId="3757" xr:uid="{50AD4D3C-1333-43D6-8495-6AD6165D52AE}"/>
    <cellStyle name="Normal 10 2 2 2 7" xfId="139" xr:uid="{EE4C1B55-202E-41B3-9D6D-EACDD320138F}"/>
    <cellStyle name="Normal 10 2 2 2 8" xfId="140" xr:uid="{D10153EE-1639-4667-B47B-9C844D9844FC}"/>
    <cellStyle name="Normal 10 2 2 3" xfId="141" xr:uid="{AE362BF1-4FFC-46C4-8634-A883ACD306C3}"/>
    <cellStyle name="Normal 10 2 2 3 2" xfId="142" xr:uid="{66A4F0BA-0096-4853-9BE1-5D740315BB3D}"/>
    <cellStyle name="Normal 10 2 2 3 2 2" xfId="143" xr:uid="{8AE7FC61-4587-4937-B396-600404929EE9}"/>
    <cellStyle name="Normal 10 2 2 3 2 2 2" xfId="3758" xr:uid="{97DF3F67-58F5-4A37-BF6F-7A6BE840DDF8}"/>
    <cellStyle name="Normal 10 2 2 3 2 2 2 2" xfId="3759" xr:uid="{FD7FC27F-6281-45E6-AAC3-91A284D71A4A}"/>
    <cellStyle name="Normal 10 2 2 3 2 2 3" xfId="3760" xr:uid="{3CCD85C1-8337-4F26-8B16-DB81D418BD4B}"/>
    <cellStyle name="Normal 10 2 2 3 2 3" xfId="144" xr:uid="{00359B90-6161-40B4-81F3-D464E7609709}"/>
    <cellStyle name="Normal 10 2 2 3 2 3 2" xfId="3761" xr:uid="{F253BE25-B261-4387-B048-BA89AA76A75E}"/>
    <cellStyle name="Normal 10 2 2 3 2 4" xfId="145" xr:uid="{65A4F684-7D07-47E9-A165-BF30633E93A4}"/>
    <cellStyle name="Normal 10 2 2 3 3" xfId="146" xr:uid="{9C3C7CB0-59C0-49A7-BE84-90FBADEB290C}"/>
    <cellStyle name="Normal 10 2 2 3 3 2" xfId="147" xr:uid="{60394FB1-0EE3-4F75-9A9A-6C6FC68E812A}"/>
    <cellStyle name="Normal 10 2 2 3 3 2 2" xfId="3762" xr:uid="{0B6AB0ED-6996-4235-BB10-17F1948DD8C7}"/>
    <cellStyle name="Normal 10 2 2 3 3 3" xfId="148" xr:uid="{0BA7123E-6DD1-4888-9C2A-F8DFC40FF89C}"/>
    <cellStyle name="Normal 10 2 2 3 3 4" xfId="149" xr:uid="{D748CB44-D245-4552-A216-0F11E4AE32F8}"/>
    <cellStyle name="Normal 10 2 2 3 4" xfId="150" xr:uid="{E5B8516F-73F0-4FD6-8680-357E24BAC1C6}"/>
    <cellStyle name="Normal 10 2 2 3 4 2" xfId="3763" xr:uid="{9B1F5954-471B-40B8-8D6F-703A84CA259A}"/>
    <cellStyle name="Normal 10 2 2 3 5" xfId="151" xr:uid="{0096E85E-EA78-4692-BE6D-D5F46EC94134}"/>
    <cellStyle name="Normal 10 2 2 3 6" xfId="152" xr:uid="{7D64A09D-BC0F-420D-9649-975C7F1BEB00}"/>
    <cellStyle name="Normal 10 2 2 4" xfId="153" xr:uid="{DE2ED26F-1F55-42E9-A37B-33FE801C03FF}"/>
    <cellStyle name="Normal 10 2 2 4 2" xfId="154" xr:uid="{26B0960C-B955-4527-94E6-391CE311C20A}"/>
    <cellStyle name="Normal 10 2 2 4 2 2" xfId="155" xr:uid="{63E544FE-B6B9-4103-AAC6-D16089F0FE21}"/>
    <cellStyle name="Normal 10 2 2 4 2 2 2" xfId="3764" xr:uid="{D14F2DBC-5D59-4A05-8B88-61F0939D924D}"/>
    <cellStyle name="Normal 10 2 2 4 2 2 2 2" xfId="3765" xr:uid="{1C601287-FE60-41B5-BDE0-AA8F82A821F8}"/>
    <cellStyle name="Normal 10 2 2 4 2 2 3" xfId="3766" xr:uid="{15E45B6D-981C-41EB-82BC-DA3E553C67CE}"/>
    <cellStyle name="Normal 10 2 2 4 2 3" xfId="156" xr:uid="{9867CA33-8831-479A-9773-38F8B26C8B01}"/>
    <cellStyle name="Normal 10 2 2 4 2 3 2" xfId="3767" xr:uid="{5929FB61-A022-4ED0-BC75-AAFA07FDB275}"/>
    <cellStyle name="Normal 10 2 2 4 2 4" xfId="157" xr:uid="{35A37B33-3E7A-4AEE-9173-49E802A143B4}"/>
    <cellStyle name="Normal 10 2 2 4 3" xfId="158" xr:uid="{C16F3C39-741D-428D-8229-340250E074A7}"/>
    <cellStyle name="Normal 10 2 2 4 3 2" xfId="3768" xr:uid="{375FD79C-BAB1-4D56-B5F8-904F1BB0E5A4}"/>
    <cellStyle name="Normal 10 2 2 4 3 2 2" xfId="3769" xr:uid="{D76D0C36-C8FA-458C-B07D-63BACE17072E}"/>
    <cellStyle name="Normal 10 2 2 4 3 3" xfId="3770" xr:uid="{136091F5-3B64-4A5D-B245-D8B518C7D756}"/>
    <cellStyle name="Normal 10 2 2 4 4" xfId="159" xr:uid="{F0D06137-C629-4E7C-A2C2-A41134C55A17}"/>
    <cellStyle name="Normal 10 2 2 4 4 2" xfId="3771" xr:uid="{FF9634F2-DFC4-4596-B86E-1194F480FAA8}"/>
    <cellStyle name="Normal 10 2 2 4 5" xfId="160" xr:uid="{436345F9-D56A-48E6-9C27-8F6F7171C7D2}"/>
    <cellStyle name="Normal 10 2 2 5" xfId="161" xr:uid="{286A6B1B-5328-489E-9073-25FAC57891EA}"/>
    <cellStyle name="Normal 10 2 2 5 2" xfId="162" xr:uid="{D581A46B-C81E-48E2-9986-E21A96BB2B37}"/>
    <cellStyle name="Normal 10 2 2 5 2 2" xfId="3772" xr:uid="{2557D07A-AA02-4892-AF8B-27549128463F}"/>
    <cellStyle name="Normal 10 2 2 5 2 2 2" xfId="3773" xr:uid="{C4C6D550-8C02-4145-8165-EC33227DBA08}"/>
    <cellStyle name="Normal 10 2 2 5 2 3" xfId="3774" xr:uid="{CF92E8AB-79B7-49B0-9493-9AB0C7E9ABBD}"/>
    <cellStyle name="Normal 10 2 2 5 3" xfId="163" xr:uid="{DA479F06-C4BE-4D34-8929-595ABC214539}"/>
    <cellStyle name="Normal 10 2 2 5 3 2" xfId="3775" xr:uid="{F4EC8518-D40A-453B-91EE-B208CEB94175}"/>
    <cellStyle name="Normal 10 2 2 5 4" xfId="164" xr:uid="{39BE3CD1-35C7-421A-8266-7D98B8D7F781}"/>
    <cellStyle name="Normal 10 2 2 6" xfId="165" xr:uid="{18E5BA51-7CBB-4984-B691-902BDE5E0143}"/>
    <cellStyle name="Normal 10 2 2 6 2" xfId="166" xr:uid="{43DBC365-F699-4C67-A412-7B261C03D68A}"/>
    <cellStyle name="Normal 10 2 2 6 2 2" xfId="3776" xr:uid="{B0756B27-7DDA-48D4-A973-B01FEA5EB604}"/>
    <cellStyle name="Normal 10 2 2 6 2 3" xfId="4304" xr:uid="{B939BBAB-79B7-47D4-9500-24CF8F172641}"/>
    <cellStyle name="Normal 10 2 2 6 3" xfId="167" xr:uid="{F1612ACE-727C-4905-9703-C3F338F008A3}"/>
    <cellStyle name="Normal 10 2 2 6 4" xfId="168" xr:uid="{FB47BB59-B3B1-41F1-8584-CDD5F732D0C2}"/>
    <cellStyle name="Normal 10 2 2 6 4 2" xfId="4740" xr:uid="{CA4AA52F-E11F-41CD-9C27-57C873F2C054}"/>
    <cellStyle name="Normal 10 2 2 6 4 3" xfId="4599" xr:uid="{06B17425-94A5-4CBF-9A35-19FD1C4F342E}"/>
    <cellStyle name="Normal 10 2 2 6 4 4" xfId="4447" xr:uid="{1477197E-0A6C-4E8A-B0E3-F1AAA04CE0AD}"/>
    <cellStyle name="Normal 10 2 2 7" xfId="169" xr:uid="{04CD026A-D324-4D40-A85C-FFE965B862C3}"/>
    <cellStyle name="Normal 10 2 2 7 2" xfId="3777" xr:uid="{F30AF821-BCD8-4E28-BD22-1BFD36F43014}"/>
    <cellStyle name="Normal 10 2 2 8" xfId="170" xr:uid="{8FA4D83A-95D3-43B1-A2E9-1E4C4FAFFE25}"/>
    <cellStyle name="Normal 10 2 2 9" xfId="171" xr:uid="{0E92A295-D3F0-4A80-98BE-1BCD85879630}"/>
    <cellStyle name="Normal 10 2 3" xfId="172" xr:uid="{BB335215-A8B4-4CAC-BE58-5C4472CAFE9C}"/>
    <cellStyle name="Normal 10 2 3 2" xfId="173" xr:uid="{702F97F5-851D-4B08-BEA1-08EA20C964B2}"/>
    <cellStyle name="Normal 10 2 3 2 2" xfId="174" xr:uid="{2B6553F9-F1C9-42E9-A470-775332B96102}"/>
    <cellStyle name="Normal 10 2 3 2 2 2" xfId="175" xr:uid="{FC3866A5-D0AD-4ADD-BFBB-D8A53DAC6CF6}"/>
    <cellStyle name="Normal 10 2 3 2 2 2 2" xfId="3778" xr:uid="{2B2CCD08-E983-4891-B0BA-AD798BE3CD27}"/>
    <cellStyle name="Normal 10 2 3 2 2 2 2 2" xfId="3779" xr:uid="{B24E3FC6-B6DF-4F90-8F59-329ABB28AF05}"/>
    <cellStyle name="Normal 10 2 3 2 2 2 3" xfId="3780" xr:uid="{9D70D4FB-6CC7-435C-8277-D62F814D1BE3}"/>
    <cellStyle name="Normal 10 2 3 2 2 3" xfId="176" xr:uid="{74BDB00E-5ABA-40D7-A986-FB610B616BC6}"/>
    <cellStyle name="Normal 10 2 3 2 2 3 2" xfId="3781" xr:uid="{D1F74BCC-72AA-4E52-A073-46EB68C61601}"/>
    <cellStyle name="Normal 10 2 3 2 2 4" xfId="177" xr:uid="{177C3B01-95D5-449E-8FD6-925B593E1872}"/>
    <cellStyle name="Normal 10 2 3 2 3" xfId="178" xr:uid="{9052D1D7-1931-43C5-9534-D65BB6A8D37D}"/>
    <cellStyle name="Normal 10 2 3 2 3 2" xfId="179" xr:uid="{21CFB3B1-A524-42E8-A845-CE99FA282173}"/>
    <cellStyle name="Normal 10 2 3 2 3 2 2" xfId="3782" xr:uid="{E4704BAC-2DEC-4028-AC4F-7717E9232C9A}"/>
    <cellStyle name="Normal 10 2 3 2 3 3" xfId="180" xr:uid="{AE05BBA7-D9F8-40A0-AAEA-114D5733B458}"/>
    <cellStyle name="Normal 10 2 3 2 3 4" xfId="181" xr:uid="{244154D8-3DA9-4E45-8422-F0F6B31E63D4}"/>
    <cellStyle name="Normal 10 2 3 2 4" xfId="182" xr:uid="{AE4B403D-BCB8-4C96-8801-B3FF9DE7D86D}"/>
    <cellStyle name="Normal 10 2 3 2 4 2" xfId="3783" xr:uid="{36067A8B-2E61-4917-A8E0-1C2983C99297}"/>
    <cellStyle name="Normal 10 2 3 2 5" xfId="183" xr:uid="{2FD700C8-847D-4B17-B59F-E5EDAD03D4AD}"/>
    <cellStyle name="Normal 10 2 3 2 6" xfId="184" xr:uid="{CB9CC8FC-0E1D-4702-8F84-5ABD482C4E57}"/>
    <cellStyle name="Normal 10 2 3 3" xfId="185" xr:uid="{54C75197-BA0E-4994-8382-BCA4A300CA14}"/>
    <cellStyle name="Normal 10 2 3 3 2" xfId="186" xr:uid="{9C75CC67-E7CB-4AB4-B5A8-39A0730B3CF3}"/>
    <cellStyle name="Normal 10 2 3 3 2 2" xfId="187" xr:uid="{D591F57A-0DB9-43A6-9453-F339F2358B31}"/>
    <cellStyle name="Normal 10 2 3 3 2 2 2" xfId="3784" xr:uid="{EA26F5A3-ECE0-4330-9A6C-B97D57CCF363}"/>
    <cellStyle name="Normal 10 2 3 3 2 2 2 2" xfId="3785" xr:uid="{4E07F1D7-368E-4D18-AE64-18EE87B8747E}"/>
    <cellStyle name="Normal 10 2 3 3 2 2 3" xfId="3786" xr:uid="{BB5B5FA4-33E8-4475-8966-6581F2D80044}"/>
    <cellStyle name="Normal 10 2 3 3 2 3" xfId="188" xr:uid="{54F2A0F6-280F-40BF-993F-BD59BBA14C92}"/>
    <cellStyle name="Normal 10 2 3 3 2 3 2" xfId="3787" xr:uid="{1C377019-3D20-4649-A8C3-2B296D628390}"/>
    <cellStyle name="Normal 10 2 3 3 2 4" xfId="189" xr:uid="{2C7056EF-5DFA-442D-82C2-40B20DAAF892}"/>
    <cellStyle name="Normal 10 2 3 3 3" xfId="190" xr:uid="{71375311-55D6-47C1-8B8F-69404DA71530}"/>
    <cellStyle name="Normal 10 2 3 3 3 2" xfId="3788" xr:uid="{BC7AF971-C583-4409-92D9-5BAA8BD230FF}"/>
    <cellStyle name="Normal 10 2 3 3 3 2 2" xfId="3789" xr:uid="{A2114573-DDCC-47BA-A506-5E8F8DEA70BF}"/>
    <cellStyle name="Normal 10 2 3 3 3 3" xfId="3790" xr:uid="{F6F991C9-7E9C-4899-B04C-C1CBC83399CE}"/>
    <cellStyle name="Normal 10 2 3 3 4" xfId="191" xr:uid="{4C3A4C70-09A3-4AA3-8AEB-8E1D974F8E0C}"/>
    <cellStyle name="Normal 10 2 3 3 4 2" xfId="3791" xr:uid="{29B3E913-FFFD-4D7F-A4EA-6590BB35E9FE}"/>
    <cellStyle name="Normal 10 2 3 3 5" xfId="192" xr:uid="{8A13825A-0649-441F-A6E5-14D1289A75DF}"/>
    <cellStyle name="Normal 10 2 3 4" xfId="193" xr:uid="{7242C5D0-BDE3-4FD4-9244-260734F819B6}"/>
    <cellStyle name="Normal 10 2 3 4 2" xfId="194" xr:uid="{8E09AA08-BACD-4435-8553-7A552E9883AE}"/>
    <cellStyle name="Normal 10 2 3 4 2 2" xfId="3792" xr:uid="{901EE82D-EC53-4FCB-B9A0-B33172D30CF7}"/>
    <cellStyle name="Normal 10 2 3 4 2 2 2" xfId="3793" xr:uid="{8B49006F-3392-4DF5-850A-FAAB213DED0C}"/>
    <cellStyle name="Normal 10 2 3 4 2 3" xfId="3794" xr:uid="{5EAD681F-9071-449F-955B-03BEAF278E55}"/>
    <cellStyle name="Normal 10 2 3 4 3" xfId="195" xr:uid="{CF4E276B-9537-4602-B283-0B8F82016499}"/>
    <cellStyle name="Normal 10 2 3 4 3 2" xfId="3795" xr:uid="{26B0724E-304E-4D61-8165-4566FC24C275}"/>
    <cellStyle name="Normal 10 2 3 4 4" xfId="196" xr:uid="{161AC89F-C736-46A8-A228-EA7C5120AFEE}"/>
    <cellStyle name="Normal 10 2 3 5" xfId="197" xr:uid="{AF2C794B-C78A-4453-A1BD-439E29827DCF}"/>
    <cellStyle name="Normal 10 2 3 5 2" xfId="198" xr:uid="{68231180-0905-4902-80E8-DD11A87ADABF}"/>
    <cellStyle name="Normal 10 2 3 5 2 2" xfId="3796" xr:uid="{94C42B21-5471-42A4-940B-00836979E842}"/>
    <cellStyle name="Normal 10 2 3 5 2 3" xfId="4305" xr:uid="{779394D3-E313-4569-93BD-C181BB213574}"/>
    <cellStyle name="Normal 10 2 3 5 3" xfId="199" xr:uid="{29D59006-5B9B-4A22-A18F-EAA7DCD8A06C}"/>
    <cellStyle name="Normal 10 2 3 5 4" xfId="200" xr:uid="{99E33375-A409-4FB9-B6A7-4CA18906CDBC}"/>
    <cellStyle name="Normal 10 2 3 5 4 2" xfId="4741" xr:uid="{3161C6C0-3C1E-4596-B38F-5BDE83AF7AC4}"/>
    <cellStyle name="Normal 10 2 3 5 4 3" xfId="4600" xr:uid="{A274EB3F-8554-476D-8354-0252A50DBF8B}"/>
    <cellStyle name="Normal 10 2 3 5 4 4" xfId="4448" xr:uid="{5C6C3DE0-5EA4-4EE8-8918-B5BD4F902B21}"/>
    <cellStyle name="Normal 10 2 3 6" xfId="201" xr:uid="{981456AD-FB88-4383-8FE1-A97A69BDD711}"/>
    <cellStyle name="Normal 10 2 3 6 2" xfId="3797" xr:uid="{77A994B8-805D-4CD7-A5BD-E67D1EBF5F69}"/>
    <cellStyle name="Normal 10 2 3 7" xfId="202" xr:uid="{B863A8FB-2F70-45A6-B438-38C00C5D8AFF}"/>
    <cellStyle name="Normal 10 2 3 8" xfId="203" xr:uid="{9712CD6C-83E0-4FFB-965D-BDD76B84BD3D}"/>
    <cellStyle name="Normal 10 2 4" xfId="204" xr:uid="{1500A085-7CF3-4002-A5A7-9D3C1F9A9F61}"/>
    <cellStyle name="Normal 10 2 4 2" xfId="205" xr:uid="{4B2DDF85-F3DE-4F37-84CD-223FD79E0ED1}"/>
    <cellStyle name="Normal 10 2 4 2 2" xfId="206" xr:uid="{95DDBB32-561D-497F-A7D8-8C8834E46567}"/>
    <cellStyle name="Normal 10 2 4 2 2 2" xfId="207" xr:uid="{2363065E-F6C6-4C96-8053-EF2388CB60F4}"/>
    <cellStyle name="Normal 10 2 4 2 2 2 2" xfId="3798" xr:uid="{277F3E0D-F3CD-415A-8D16-5466F6C7EFC8}"/>
    <cellStyle name="Normal 10 2 4 2 2 3" xfId="208" xr:uid="{98B332F3-837C-4756-8B4E-FCCF593F519F}"/>
    <cellStyle name="Normal 10 2 4 2 2 4" xfId="209" xr:uid="{CBBC390A-E128-4092-8111-AD06F840C1BC}"/>
    <cellStyle name="Normal 10 2 4 2 3" xfId="210" xr:uid="{0DDA710B-0D7B-4827-A26F-E3ED39A74C9B}"/>
    <cellStyle name="Normal 10 2 4 2 3 2" xfId="3799" xr:uid="{AF6C8E5F-C3B4-435E-9AC7-A86E5CDB9FF1}"/>
    <cellStyle name="Normal 10 2 4 2 4" xfId="211" xr:uid="{40CEB0DF-417C-4C60-B7B0-C1B1C88A713D}"/>
    <cellStyle name="Normal 10 2 4 2 5" xfId="212" xr:uid="{B8450A48-9B52-4C85-8132-EA3999843609}"/>
    <cellStyle name="Normal 10 2 4 3" xfId="213" xr:uid="{3A0EC1E9-C6ED-464B-8DA1-94DC77796A24}"/>
    <cellStyle name="Normal 10 2 4 3 2" xfId="214" xr:uid="{108F40E8-6E16-4701-996A-53D11BC04CA1}"/>
    <cellStyle name="Normal 10 2 4 3 2 2" xfId="3800" xr:uid="{6D2D0A6F-E69E-4031-8711-D704C6265760}"/>
    <cellStyle name="Normal 10 2 4 3 3" xfId="215" xr:uid="{B28DF11A-4397-42E2-952D-8CE4973561CA}"/>
    <cellStyle name="Normal 10 2 4 3 4" xfId="216" xr:uid="{7C98CD53-E2D2-43D4-B06B-60A9C438F21A}"/>
    <cellStyle name="Normal 10 2 4 4" xfId="217" xr:uid="{42140C30-8B8D-4326-8ABB-3661C537C9B4}"/>
    <cellStyle name="Normal 10 2 4 4 2" xfId="218" xr:uid="{FAC188C1-787D-4598-9154-1DFC844B7191}"/>
    <cellStyle name="Normal 10 2 4 4 3" xfId="219" xr:uid="{070422FE-D79C-43EE-8622-79D2750E81A4}"/>
    <cellStyle name="Normal 10 2 4 4 4" xfId="220" xr:uid="{8992FCA1-6223-4F64-8F8D-F6DBED6F4B02}"/>
    <cellStyle name="Normal 10 2 4 5" xfId="221" xr:uid="{9D7A6671-3F06-4642-8BFC-5462B436A09B}"/>
    <cellStyle name="Normal 10 2 4 6" xfId="222" xr:uid="{5425B1CD-4360-412A-A04F-9916A5EA548B}"/>
    <cellStyle name="Normal 10 2 4 7" xfId="223" xr:uid="{0EF08633-6E88-4FCB-88C2-BC4F10F5B3E1}"/>
    <cellStyle name="Normal 10 2 5" xfId="224" xr:uid="{8DBE67A0-6CC4-4E84-9C91-95F8D4700017}"/>
    <cellStyle name="Normal 10 2 5 2" xfId="225" xr:uid="{A9F8C3B0-B45F-446B-9DEA-1325B2D280AA}"/>
    <cellStyle name="Normal 10 2 5 2 2" xfId="226" xr:uid="{D507E1D0-64E1-4624-8459-C9C75A8068DC}"/>
    <cellStyle name="Normal 10 2 5 2 2 2" xfId="3801" xr:uid="{6B88D6FC-5A87-40C7-B23F-72396BE59158}"/>
    <cellStyle name="Normal 10 2 5 2 2 2 2" xfId="3802" xr:uid="{62A2C86C-091B-4B4B-82C1-8FA7873B0040}"/>
    <cellStyle name="Normal 10 2 5 2 2 3" xfId="3803" xr:uid="{841D3D7A-3A2C-41E2-8179-60FD56F2EAA5}"/>
    <cellStyle name="Normal 10 2 5 2 3" xfId="227" xr:uid="{B31424B4-4CE1-403E-A533-54A650C39041}"/>
    <cellStyle name="Normal 10 2 5 2 3 2" xfId="3804" xr:uid="{BA927155-4762-411A-8F7A-222AEF4D4CFF}"/>
    <cellStyle name="Normal 10 2 5 2 4" xfId="228" xr:uid="{83272FC3-4C23-41EA-B5FD-412922BB28D1}"/>
    <cellStyle name="Normal 10 2 5 3" xfId="229" xr:uid="{628CF7FB-116E-4DE3-8B62-36D32218B61A}"/>
    <cellStyle name="Normal 10 2 5 3 2" xfId="230" xr:uid="{F5265623-5A1C-4C6D-B095-4CC37040079A}"/>
    <cellStyle name="Normal 10 2 5 3 2 2" xfId="3805" xr:uid="{C47B3FC0-4E3E-426F-BAC0-A19B1DB09631}"/>
    <cellStyle name="Normal 10 2 5 3 3" xfId="231" xr:uid="{8FCA6761-7B91-47EF-807D-ACA2014E9CDF}"/>
    <cellStyle name="Normal 10 2 5 3 4" xfId="232" xr:uid="{43D400CD-9EFE-42D2-9C31-AD101D1E1EAF}"/>
    <cellStyle name="Normal 10 2 5 4" xfId="233" xr:uid="{8EC08F2B-9473-49C3-842D-90CAA9174CAB}"/>
    <cellStyle name="Normal 10 2 5 4 2" xfId="3806" xr:uid="{6E698EB7-9F4A-46C8-9602-AFE803F90CD8}"/>
    <cellStyle name="Normal 10 2 5 5" xfId="234" xr:uid="{FF409FBA-AD4B-4167-8B81-F573AF673CDF}"/>
    <cellStyle name="Normal 10 2 5 6" xfId="235" xr:uid="{0078D4D1-2896-4E3A-A2C2-2155891DCF96}"/>
    <cellStyle name="Normal 10 2 6" xfId="236" xr:uid="{17725A08-AE70-4ADD-8461-60779B48A400}"/>
    <cellStyle name="Normal 10 2 6 2" xfId="237" xr:uid="{B480D8D2-9755-4E46-B1C6-AD2C26019EBB}"/>
    <cellStyle name="Normal 10 2 6 2 2" xfId="238" xr:uid="{AF06D425-8416-450F-B9E0-E388F546FC03}"/>
    <cellStyle name="Normal 10 2 6 2 2 2" xfId="3807" xr:uid="{B7935B34-D1CD-4560-A464-0314C29BB60A}"/>
    <cellStyle name="Normal 10 2 6 2 3" xfId="239" xr:uid="{0586265A-8718-4BA6-9C62-0A54BC24D307}"/>
    <cellStyle name="Normal 10 2 6 2 4" xfId="240" xr:uid="{1BE45A1F-BDDD-4BF2-B912-C1B8E5C5596C}"/>
    <cellStyle name="Normal 10 2 6 3" xfId="241" xr:uid="{9E4AAF7B-7A81-48D1-82C7-EC3C3A4B2B02}"/>
    <cellStyle name="Normal 10 2 6 3 2" xfId="3808" xr:uid="{18E636C2-D302-4746-A3F6-039A34B3C87B}"/>
    <cellStyle name="Normal 10 2 6 4" xfId="242" xr:uid="{32C5FEC4-46A9-40AC-8E2A-14BE7697A787}"/>
    <cellStyle name="Normal 10 2 6 5" xfId="243" xr:uid="{2EA6710E-06AB-44D0-8C45-55B6F1022396}"/>
    <cellStyle name="Normal 10 2 7" xfId="244" xr:uid="{B5C4E226-96E5-4AF8-8746-0C4029400CEC}"/>
    <cellStyle name="Normal 10 2 7 2" xfId="245" xr:uid="{FB282E66-05FE-499A-82C5-EA70AB243465}"/>
    <cellStyle name="Normal 10 2 7 2 2" xfId="3809" xr:uid="{274568EC-1881-42F5-B684-6EBF31FA40EB}"/>
    <cellStyle name="Normal 10 2 7 2 3" xfId="4303" xr:uid="{219B7D40-1C7A-4BDA-A52B-FD38FAF9758E}"/>
    <cellStyle name="Normal 10 2 7 3" xfId="246" xr:uid="{795ACBA8-8B30-4C0D-A99A-A3B501EC5C74}"/>
    <cellStyle name="Normal 10 2 7 4" xfId="247" xr:uid="{D2033040-0A1E-499C-98BD-F90A094141DA}"/>
    <cellStyle name="Normal 10 2 7 4 2" xfId="4739" xr:uid="{BF4AA340-46EB-4CEB-B43F-BC8E643291CE}"/>
    <cellStyle name="Normal 10 2 7 4 3" xfId="4601" xr:uid="{C102BF6E-3E98-4D0E-A23A-28E278D00820}"/>
    <cellStyle name="Normal 10 2 7 4 4" xfId="4446" xr:uid="{6EE9CB79-A747-45DC-8852-1A1A0794D6E2}"/>
    <cellStyle name="Normal 10 2 8" xfId="248" xr:uid="{F94C7F82-D964-4B2D-8AE3-D4C9B176BD39}"/>
    <cellStyle name="Normal 10 2 8 2" xfId="249" xr:uid="{87FB76A9-D537-4ACF-9F93-0555D169611C}"/>
    <cellStyle name="Normal 10 2 8 3" xfId="250" xr:uid="{8C883D39-A971-4550-B218-04C1CC0731EF}"/>
    <cellStyle name="Normal 10 2 8 4" xfId="251" xr:uid="{0FAB6E61-1438-4A93-A6B5-433D050E14BD}"/>
    <cellStyle name="Normal 10 2 9" xfId="252" xr:uid="{28016E59-E382-4914-8432-EF6944EF7726}"/>
    <cellStyle name="Normal 10 3" xfId="253" xr:uid="{19E96B22-C72E-4BEA-B582-ABE26E71A88A}"/>
    <cellStyle name="Normal 10 3 10" xfId="254" xr:uid="{222469A4-2849-46FB-BBEB-D3413D32697C}"/>
    <cellStyle name="Normal 10 3 11" xfId="255" xr:uid="{88C58728-A632-436A-B905-E0AF366F7C19}"/>
    <cellStyle name="Normal 10 3 2" xfId="256" xr:uid="{0E698240-D436-4567-85D0-E9DB28DE56B5}"/>
    <cellStyle name="Normal 10 3 2 2" xfId="257" xr:uid="{F5E89EEC-E55D-49E9-B10B-33FD9A3B7D82}"/>
    <cellStyle name="Normal 10 3 2 2 2" xfId="258" xr:uid="{3DA216CF-7E19-4D1D-A705-38444B2F7B7E}"/>
    <cellStyle name="Normal 10 3 2 2 2 2" xfId="259" xr:uid="{0D832F3F-DD03-4D00-9FE7-C29DEE5C7DD8}"/>
    <cellStyle name="Normal 10 3 2 2 2 2 2" xfId="260" xr:uid="{F7EC2CB3-8AC1-48C6-A851-62A2FB562698}"/>
    <cellStyle name="Normal 10 3 2 2 2 2 2 2" xfId="3810" xr:uid="{4AA454E8-0969-47E6-8E8C-707220408DCD}"/>
    <cellStyle name="Normal 10 3 2 2 2 2 3" xfId="261" xr:uid="{A431519D-CE5F-4F05-9EC9-A3351C275DDE}"/>
    <cellStyle name="Normal 10 3 2 2 2 2 4" xfId="262" xr:uid="{D6A14D14-C285-44A9-863A-28D9D6EA6A25}"/>
    <cellStyle name="Normal 10 3 2 2 2 3" xfId="263" xr:uid="{1E036A47-0137-44B1-B84F-70BF33761CE0}"/>
    <cellStyle name="Normal 10 3 2 2 2 3 2" xfId="264" xr:uid="{17277B96-0C98-49EA-9BDC-3DFAC46087F7}"/>
    <cellStyle name="Normal 10 3 2 2 2 3 3" xfId="265" xr:uid="{75FFD36D-F721-491C-AFEC-75558B466198}"/>
    <cellStyle name="Normal 10 3 2 2 2 3 4" xfId="266" xr:uid="{B376BC66-33FF-47B6-B77C-913400CA97A8}"/>
    <cellStyle name="Normal 10 3 2 2 2 4" xfId="267" xr:uid="{3CD8F609-F01E-4DE2-9B09-D6B1FC75621B}"/>
    <cellStyle name="Normal 10 3 2 2 2 5" xfId="268" xr:uid="{2EBD706F-1CF6-43A1-8212-9A6D8AEB0B65}"/>
    <cellStyle name="Normal 10 3 2 2 2 6" xfId="269" xr:uid="{FBE50A57-3174-4205-8055-6BEC0B5C93C3}"/>
    <cellStyle name="Normal 10 3 2 2 3" xfId="270" xr:uid="{FA84BDAD-6AEE-4C0E-A2A6-379BC705B700}"/>
    <cellStyle name="Normal 10 3 2 2 3 2" xfId="271" xr:uid="{2B1D2603-8D34-42D9-ABA3-9DB6C2759D6B}"/>
    <cellStyle name="Normal 10 3 2 2 3 2 2" xfId="272" xr:uid="{3AE7BCDB-33E2-4590-9299-4A06BAF1639E}"/>
    <cellStyle name="Normal 10 3 2 2 3 2 3" xfId="273" xr:uid="{17FBB9D8-D460-4D92-94ED-F360848F0C3A}"/>
    <cellStyle name="Normal 10 3 2 2 3 2 4" xfId="274" xr:uid="{CA0DDBCC-6F34-42D1-B857-E131EBEB8057}"/>
    <cellStyle name="Normal 10 3 2 2 3 3" xfId="275" xr:uid="{9523927A-04E2-4552-9C34-64ED02A983D3}"/>
    <cellStyle name="Normal 10 3 2 2 3 4" xfId="276" xr:uid="{E660AF71-84B5-4574-8A0F-FDA031AE6042}"/>
    <cellStyle name="Normal 10 3 2 2 3 5" xfId="277" xr:uid="{8DD241BB-6901-4CD1-827C-73F9618A2A7A}"/>
    <cellStyle name="Normal 10 3 2 2 4" xfId="278" xr:uid="{6F13C92A-604C-4C00-8037-709656638AFA}"/>
    <cellStyle name="Normal 10 3 2 2 4 2" xfId="279" xr:uid="{04AE5682-6A52-49B6-8867-BA66A7406F00}"/>
    <cellStyle name="Normal 10 3 2 2 4 3" xfId="280" xr:uid="{E706A4EB-5D28-4D96-BE2E-9D540A8E177F}"/>
    <cellStyle name="Normal 10 3 2 2 4 4" xfId="281" xr:uid="{240B3299-77B6-4C0D-AC32-F9163D9F3489}"/>
    <cellStyle name="Normal 10 3 2 2 5" xfId="282" xr:uid="{CCE3E66D-EBD2-4899-AA52-9A571DFEF23A}"/>
    <cellStyle name="Normal 10 3 2 2 5 2" xfId="283" xr:uid="{5F4F7C5B-39EC-458C-8688-69E39CFA0AA5}"/>
    <cellStyle name="Normal 10 3 2 2 5 3" xfId="284" xr:uid="{196C5F92-FF48-4DE6-ACBA-B9396D9D7601}"/>
    <cellStyle name="Normal 10 3 2 2 5 4" xfId="285" xr:uid="{1684E2E5-06F9-45BC-B5B9-3D6288DB3D52}"/>
    <cellStyle name="Normal 10 3 2 2 6" xfId="286" xr:uid="{9D3FBD34-58A8-43BF-84F1-0D38A1D2CB1D}"/>
    <cellStyle name="Normal 10 3 2 2 7" xfId="287" xr:uid="{6BBB20F5-F04C-4D56-A426-C5DD73CB3F5C}"/>
    <cellStyle name="Normal 10 3 2 2 8" xfId="288" xr:uid="{CFBD9143-5E1C-4847-91BF-DC52FD5A97B5}"/>
    <cellStyle name="Normal 10 3 2 3" xfId="289" xr:uid="{0778D6C0-7098-4E19-99A7-A69DC8F01CB2}"/>
    <cellStyle name="Normal 10 3 2 3 2" xfId="290" xr:uid="{33D36EE8-6D6B-4F43-A398-912B2B30C8A6}"/>
    <cellStyle name="Normal 10 3 2 3 2 2" xfId="291" xr:uid="{8DE7B256-08F8-4A41-B95C-13D09FBE4F50}"/>
    <cellStyle name="Normal 10 3 2 3 2 2 2" xfId="3811" xr:uid="{7CBF0E98-90C6-4978-834C-4D8815422257}"/>
    <cellStyle name="Normal 10 3 2 3 2 2 2 2" xfId="3812" xr:uid="{B89A56B9-E695-48FA-9F49-38AB26B3771E}"/>
    <cellStyle name="Normal 10 3 2 3 2 2 3" xfId="3813" xr:uid="{47F4B1E8-B729-4FF6-8164-B2A339D458E0}"/>
    <cellStyle name="Normal 10 3 2 3 2 3" xfId="292" xr:uid="{0707CE4E-6A8A-4B4C-A9BC-D5270273DDC4}"/>
    <cellStyle name="Normal 10 3 2 3 2 3 2" xfId="3814" xr:uid="{56C5A01E-0FDA-411C-B215-228ECEC4762F}"/>
    <cellStyle name="Normal 10 3 2 3 2 4" xfId="293" xr:uid="{4927362C-55AF-4083-8DFF-4B9F0845E8A0}"/>
    <cellStyle name="Normal 10 3 2 3 3" xfId="294" xr:uid="{8D6B24B9-229A-45E5-AC81-E18623E586C5}"/>
    <cellStyle name="Normal 10 3 2 3 3 2" xfId="295" xr:uid="{BC4DB57B-6EB0-4BC6-A5C2-7F6A0E6C5F6E}"/>
    <cellStyle name="Normal 10 3 2 3 3 2 2" xfId="3815" xr:uid="{633C144F-E357-4C8E-8FC5-03590A2A29CF}"/>
    <cellStyle name="Normal 10 3 2 3 3 3" xfId="296" xr:uid="{7E5A0985-ADAE-4053-969A-32B9F8BD233B}"/>
    <cellStyle name="Normal 10 3 2 3 3 4" xfId="297" xr:uid="{3ABD0BA1-16EA-4992-A32F-FD6472256E45}"/>
    <cellStyle name="Normal 10 3 2 3 4" xfId="298" xr:uid="{993A71D3-1DC2-4324-A578-36DA03F98E62}"/>
    <cellStyle name="Normal 10 3 2 3 4 2" xfId="3816" xr:uid="{CE461C86-A8B7-4264-B1D1-299732F2C241}"/>
    <cellStyle name="Normal 10 3 2 3 5" xfId="299" xr:uid="{8A519718-F101-4EB1-86A4-2160BC1943AD}"/>
    <cellStyle name="Normal 10 3 2 3 6" xfId="300" xr:uid="{0DC13AEC-8767-49E1-9910-6B231C784D79}"/>
    <cellStyle name="Normal 10 3 2 4" xfId="301" xr:uid="{CDB04E40-8064-43DE-A4BA-E12660504976}"/>
    <cellStyle name="Normal 10 3 2 4 2" xfId="302" xr:uid="{2C6E6835-720C-4588-AFC2-BD7E2C1DD7DA}"/>
    <cellStyle name="Normal 10 3 2 4 2 2" xfId="303" xr:uid="{48753C24-C897-48F1-A029-1ABA4476E4FF}"/>
    <cellStyle name="Normal 10 3 2 4 2 2 2" xfId="3817" xr:uid="{9C9F3D01-7198-4B5D-8023-F06AFF54A3AE}"/>
    <cellStyle name="Normal 10 3 2 4 2 3" xfId="304" xr:uid="{6425DBAE-9C78-4B4F-936A-276379992DE3}"/>
    <cellStyle name="Normal 10 3 2 4 2 4" xfId="305" xr:uid="{AF9D67EE-C702-4023-ADE6-EFA61B2F3F90}"/>
    <cellStyle name="Normal 10 3 2 4 3" xfId="306" xr:uid="{34257FE5-D267-464E-A05B-16F1B3605668}"/>
    <cellStyle name="Normal 10 3 2 4 3 2" xfId="3818" xr:uid="{49101940-6624-4654-96BC-7A9912D92313}"/>
    <cellStyle name="Normal 10 3 2 4 4" xfId="307" xr:uid="{2CDF4A4B-68D6-4E19-9AE3-D7B31F9EDF8C}"/>
    <cellStyle name="Normal 10 3 2 4 5" xfId="308" xr:uid="{FD95E0C8-6FFC-4AFD-8665-92859AA3DC85}"/>
    <cellStyle name="Normal 10 3 2 5" xfId="309" xr:uid="{AB453301-323D-4404-AF60-C89930C00B87}"/>
    <cellStyle name="Normal 10 3 2 5 2" xfId="310" xr:uid="{58638DF2-BC83-497F-B87B-13F93E5E3B7D}"/>
    <cellStyle name="Normal 10 3 2 5 2 2" xfId="3819" xr:uid="{C6135517-C672-43AE-B3D8-6915BA85E290}"/>
    <cellStyle name="Normal 10 3 2 5 3" xfId="311" xr:uid="{26D7C440-CED4-429A-B13F-D3981B33712C}"/>
    <cellStyle name="Normal 10 3 2 5 4" xfId="312" xr:uid="{43D88F78-33F6-4B95-9A91-924F05BA70D8}"/>
    <cellStyle name="Normal 10 3 2 6" xfId="313" xr:uid="{ECD48028-552D-4945-968E-0E75925F21E7}"/>
    <cellStyle name="Normal 10 3 2 6 2" xfId="314" xr:uid="{76FE3A7B-8927-4615-B7E1-E255B3E7AC75}"/>
    <cellStyle name="Normal 10 3 2 6 3" xfId="315" xr:uid="{308E285E-6F6F-4607-9179-5BC01C73EE4D}"/>
    <cellStyle name="Normal 10 3 2 6 4" xfId="316" xr:uid="{CAA37F22-6636-4398-BE8B-3E978818BF3D}"/>
    <cellStyle name="Normal 10 3 2 7" xfId="317" xr:uid="{E7907F4F-F972-46BB-A391-A2645C5D7D7D}"/>
    <cellStyle name="Normal 10 3 2 8" xfId="318" xr:uid="{949C0513-5B8F-4F42-B6C3-80780083C288}"/>
    <cellStyle name="Normal 10 3 2 9" xfId="319" xr:uid="{8D272A8E-A73F-4A66-95D2-5B18A3F07EBF}"/>
    <cellStyle name="Normal 10 3 3" xfId="320" xr:uid="{1280F363-9CBE-4208-8DEE-22B90E44C0CD}"/>
    <cellStyle name="Normal 10 3 3 2" xfId="321" xr:uid="{B28513D4-6E7D-471D-A0B8-0E741B7437CF}"/>
    <cellStyle name="Normal 10 3 3 2 2" xfId="322" xr:uid="{71AD29A1-B9A9-457E-8577-4F65B2D70722}"/>
    <cellStyle name="Normal 10 3 3 2 2 2" xfId="323" xr:uid="{B3948977-F0FC-46F6-A00E-A19578FA6106}"/>
    <cellStyle name="Normal 10 3 3 2 2 2 2" xfId="3820" xr:uid="{79868070-2116-4EB5-BF19-9EEFDB961EAB}"/>
    <cellStyle name="Normal 10 3 3 2 2 2 2 2" xfId="4621" xr:uid="{9AEBA92D-3443-4175-AAE6-2A9B75676F19}"/>
    <cellStyle name="Normal 10 3 3 2 2 2 3" xfId="4622" xr:uid="{30053F84-83EF-4770-BC0B-FDE51E6E68BC}"/>
    <cellStyle name="Normal 10 3 3 2 2 3" xfId="324" xr:uid="{784278B6-8833-42F7-A278-20D477BF0BAF}"/>
    <cellStyle name="Normal 10 3 3 2 2 3 2" xfId="4623" xr:uid="{AD636364-8724-4FCA-B5C8-AD151C9630B6}"/>
    <cellStyle name="Normal 10 3 3 2 2 4" xfId="325" xr:uid="{22539590-C10E-4482-A21C-5DA6E58C11D2}"/>
    <cellStyle name="Normal 10 3 3 2 3" xfId="326" xr:uid="{ACE714D3-F3F4-4AF4-B3AD-B26F0000B3E2}"/>
    <cellStyle name="Normal 10 3 3 2 3 2" xfId="327" xr:uid="{14F783EB-97D4-4BC6-AEE1-315E2CEE3BCE}"/>
    <cellStyle name="Normal 10 3 3 2 3 2 2" xfId="4624" xr:uid="{F3A1CF77-EB81-4AD7-B017-7CD142FC45E5}"/>
    <cellStyle name="Normal 10 3 3 2 3 3" xfId="328" xr:uid="{12D6FCCA-3FFC-447B-968E-AE761DBCA3DC}"/>
    <cellStyle name="Normal 10 3 3 2 3 4" xfId="329" xr:uid="{5D3D449A-BEE3-4D3E-857E-9AF5B6FB849B}"/>
    <cellStyle name="Normal 10 3 3 2 4" xfId="330" xr:uid="{F0D1AF7D-95E2-4BD5-89DC-B9B43F54C6CF}"/>
    <cellStyle name="Normal 10 3 3 2 4 2" xfId="4625" xr:uid="{E1E96C5E-6E6F-44B9-AEFB-1DDE3BBDE887}"/>
    <cellStyle name="Normal 10 3 3 2 5" xfId="331" xr:uid="{180875E4-D46C-45DB-BE6B-1BD8C5B04891}"/>
    <cellStyle name="Normal 10 3 3 2 6" xfId="332" xr:uid="{DEB5610C-89D7-460D-AAC3-D573783DF51C}"/>
    <cellStyle name="Normal 10 3 3 3" xfId="333" xr:uid="{FE80DE18-179B-477A-AD7F-52C43835F55B}"/>
    <cellStyle name="Normal 10 3 3 3 2" xfId="334" xr:uid="{672FD69B-08BA-453A-848D-5B9DC3A7490F}"/>
    <cellStyle name="Normal 10 3 3 3 2 2" xfId="335" xr:uid="{038FBE9D-2548-46E8-8B3F-39472755AEAC}"/>
    <cellStyle name="Normal 10 3 3 3 2 2 2" xfId="4626" xr:uid="{148096DA-A026-47EB-8089-3CC715558C0D}"/>
    <cellStyle name="Normal 10 3 3 3 2 3" xfId="336" xr:uid="{929091D9-4CD1-4A4D-AB93-F844BAF05217}"/>
    <cellStyle name="Normal 10 3 3 3 2 4" xfId="337" xr:uid="{A09E12B9-8B65-498C-A3C6-6BEFABEE9BCD}"/>
    <cellStyle name="Normal 10 3 3 3 3" xfId="338" xr:uid="{5576C1B6-6558-4E47-BD9B-942B8243A3CC}"/>
    <cellStyle name="Normal 10 3 3 3 3 2" xfId="4627" xr:uid="{15ED24D7-71F2-4F00-AFF4-798376F1903F}"/>
    <cellStyle name="Normal 10 3 3 3 4" xfId="339" xr:uid="{DC86F6FA-9FAA-458B-BEBC-29843E0E6A2A}"/>
    <cellStyle name="Normal 10 3 3 3 5" xfId="340" xr:uid="{C7B8A113-6E89-4302-9A55-B12DD89664A1}"/>
    <cellStyle name="Normal 10 3 3 4" xfId="341" xr:uid="{12EC9CEB-F6BC-4A7E-B8CA-7BA030F9951E}"/>
    <cellStyle name="Normal 10 3 3 4 2" xfId="342" xr:uid="{954D087D-FAFA-4F55-B714-FC83E54D6FC0}"/>
    <cellStyle name="Normal 10 3 3 4 2 2" xfId="4628" xr:uid="{022ED2B8-F4B3-408F-B603-69751ED63852}"/>
    <cellStyle name="Normal 10 3 3 4 3" xfId="343" xr:uid="{8BACF79B-4350-470A-8EBF-78A16FEBC24A}"/>
    <cellStyle name="Normal 10 3 3 4 4" xfId="344" xr:uid="{42B57C35-17AD-4AC7-8EF7-B2D9BB9111AA}"/>
    <cellStyle name="Normal 10 3 3 5" xfId="345" xr:uid="{7296C2B1-1DFF-461B-A3C1-CA37A5090593}"/>
    <cellStyle name="Normal 10 3 3 5 2" xfId="346" xr:uid="{5BD73A76-6CFB-4DB7-989F-66FF06D19736}"/>
    <cellStyle name="Normal 10 3 3 5 3" xfId="347" xr:uid="{69D6C598-44E7-48E9-8AD4-43A75C8D99A8}"/>
    <cellStyle name="Normal 10 3 3 5 4" xfId="348" xr:uid="{3326ACF0-20B2-4E93-883D-27A582660264}"/>
    <cellStyle name="Normal 10 3 3 6" xfId="349" xr:uid="{891A521C-4F1D-4FC4-8C03-57E78F837F58}"/>
    <cellStyle name="Normal 10 3 3 7" xfId="350" xr:uid="{2A5C3980-791C-4492-87B7-EF94A94D35C8}"/>
    <cellStyle name="Normal 10 3 3 8" xfId="351" xr:uid="{6584EC29-DD88-4014-8B57-DF5A33953454}"/>
    <cellStyle name="Normal 10 3 4" xfId="352" xr:uid="{9EF779DA-7EC2-4354-B2EE-EC2905D85B4D}"/>
    <cellStyle name="Normal 10 3 4 2" xfId="353" xr:uid="{A07E76DE-CF28-40F2-87EC-1C9396229D74}"/>
    <cellStyle name="Normal 10 3 4 2 2" xfId="354" xr:uid="{5AE20AB9-29B4-4118-9F87-F7401DF13D24}"/>
    <cellStyle name="Normal 10 3 4 2 2 2" xfId="355" xr:uid="{233B17C7-B179-4B84-8E87-D863EB97818C}"/>
    <cellStyle name="Normal 10 3 4 2 2 2 2" xfId="3821" xr:uid="{6FBBE69E-5F66-4871-8DE1-0E4A68C35634}"/>
    <cellStyle name="Normal 10 3 4 2 2 3" xfId="356" xr:uid="{627011A2-0F9D-4DE0-90F6-17C12BFCD31B}"/>
    <cellStyle name="Normal 10 3 4 2 2 4" xfId="357" xr:uid="{D7A77EFC-388A-4BC8-AFDD-A3B688A127DC}"/>
    <cellStyle name="Normal 10 3 4 2 3" xfId="358" xr:uid="{9F1AD7F0-BACE-4D41-82C1-BA2A3285359B}"/>
    <cellStyle name="Normal 10 3 4 2 3 2" xfId="3822" xr:uid="{86C9287E-5CD6-4D1A-93EF-4FDC135A4981}"/>
    <cellStyle name="Normal 10 3 4 2 4" xfId="359" xr:uid="{9E0AB1A5-E909-4BFB-BD21-B3EAF0AA627C}"/>
    <cellStyle name="Normal 10 3 4 2 5" xfId="360" xr:uid="{A7E3C31C-07B3-4466-ADB8-C9A9A8EDC583}"/>
    <cellStyle name="Normal 10 3 4 3" xfId="361" xr:uid="{810ADF9D-9F45-4205-9948-787BFB80B412}"/>
    <cellStyle name="Normal 10 3 4 3 2" xfId="362" xr:uid="{78A1473A-BA9C-4FA2-BABC-DB9DF2501928}"/>
    <cellStyle name="Normal 10 3 4 3 2 2" xfId="3823" xr:uid="{2D763A8A-5ABF-4A27-8101-1EA12AC18345}"/>
    <cellStyle name="Normal 10 3 4 3 3" xfId="363" xr:uid="{B4DF3B78-E352-4D40-BAE0-02870E147A61}"/>
    <cellStyle name="Normal 10 3 4 3 4" xfId="364" xr:uid="{818875DB-F414-461F-AAD4-1DCE9275E6B2}"/>
    <cellStyle name="Normal 10 3 4 4" xfId="365" xr:uid="{EB149378-CF7A-4EF0-91C5-EE3A2893D9B3}"/>
    <cellStyle name="Normal 10 3 4 4 2" xfId="366" xr:uid="{9D82F953-C85C-481F-AB95-970DCB91B1BD}"/>
    <cellStyle name="Normal 10 3 4 4 3" xfId="367" xr:uid="{6BD2C324-58A5-4677-AB70-96E80D811061}"/>
    <cellStyle name="Normal 10 3 4 4 4" xfId="368" xr:uid="{401CBEF2-CAC4-4A29-A5C4-CFF2283D2D3D}"/>
    <cellStyle name="Normal 10 3 4 5" xfId="369" xr:uid="{8E14E965-CDF0-4AFF-AE65-C277AB8C0F60}"/>
    <cellStyle name="Normal 10 3 4 6" xfId="370" xr:uid="{EEC5C2EF-FEE7-466C-9EC6-4F0150118434}"/>
    <cellStyle name="Normal 10 3 4 7" xfId="371" xr:uid="{FAA8C4D8-2527-485B-BF0F-3F372BBFD6BC}"/>
    <cellStyle name="Normal 10 3 5" xfId="372" xr:uid="{06BCEDBC-BBB9-4CFB-AB20-CDBF09E9E18C}"/>
    <cellStyle name="Normal 10 3 5 2" xfId="373" xr:uid="{539D2896-B7B3-4CFA-8593-E958007B11B2}"/>
    <cellStyle name="Normal 10 3 5 2 2" xfId="374" xr:uid="{2BEA4A4A-8C51-427E-AEDD-21B48FBD3F9D}"/>
    <cellStyle name="Normal 10 3 5 2 2 2" xfId="3824" xr:uid="{79A5F0EB-50C8-4F1E-B8D0-B7C8F63967C0}"/>
    <cellStyle name="Normal 10 3 5 2 3" xfId="375" xr:uid="{8DD43075-A46D-4792-AAC9-7032A39CAB27}"/>
    <cellStyle name="Normal 10 3 5 2 4" xfId="376" xr:uid="{BA056507-25A9-44B7-9535-899CD9B7F9ED}"/>
    <cellStyle name="Normal 10 3 5 3" xfId="377" xr:uid="{B8B008F2-9806-4F8C-893F-3F684FF1A49E}"/>
    <cellStyle name="Normal 10 3 5 3 2" xfId="378" xr:uid="{5ABA724F-3CF8-442F-8C28-4864DB8BA9D7}"/>
    <cellStyle name="Normal 10 3 5 3 3" xfId="379" xr:uid="{99816078-DDF5-4DCD-9067-3616D59D1622}"/>
    <cellStyle name="Normal 10 3 5 3 4" xfId="380" xr:uid="{E0BF4883-B3E1-4F3A-9570-E3DA76C847C0}"/>
    <cellStyle name="Normal 10 3 5 4" xfId="381" xr:uid="{361D59C0-789D-40B7-A56E-3281091CCB3C}"/>
    <cellStyle name="Normal 10 3 5 5" xfId="382" xr:uid="{7CC3F2E1-B21D-44CA-8901-A89C4115942B}"/>
    <cellStyle name="Normal 10 3 5 6" xfId="383" xr:uid="{08A5534D-874D-41A3-AB8B-0CE1C1185384}"/>
    <cellStyle name="Normal 10 3 6" xfId="384" xr:uid="{BB898266-ED41-48BB-97A9-A50F5D34C32C}"/>
    <cellStyle name="Normal 10 3 6 2" xfId="385" xr:uid="{43CC7133-5DAA-44F3-859D-E1B21503BE0B}"/>
    <cellStyle name="Normal 10 3 6 2 2" xfId="386" xr:uid="{2AFA44B7-FD9E-46E6-A641-4E11CC8AA281}"/>
    <cellStyle name="Normal 10 3 6 2 3" xfId="387" xr:uid="{C82E0D26-A6FC-4206-9A78-81CE46EBFB6B}"/>
    <cellStyle name="Normal 10 3 6 2 4" xfId="388" xr:uid="{B4D7FF10-37BF-482B-83E3-C4D0E8E81B67}"/>
    <cellStyle name="Normal 10 3 6 3" xfId="389" xr:uid="{0B0A450F-B275-49BB-ABD5-24AAA55E8BEA}"/>
    <cellStyle name="Normal 10 3 6 4" xfId="390" xr:uid="{86512800-B32D-4591-B8F4-92D999D68213}"/>
    <cellStyle name="Normal 10 3 6 5" xfId="391" xr:uid="{B50B88FA-A515-4228-8446-E2F76762D7DB}"/>
    <cellStyle name="Normal 10 3 7" xfId="392" xr:uid="{8F51C613-8A93-474E-B6B3-90766F435A0D}"/>
    <cellStyle name="Normal 10 3 7 2" xfId="393" xr:uid="{68A6420D-B052-4D23-AE2E-F8873CB72EF4}"/>
    <cellStyle name="Normal 10 3 7 3" xfId="394" xr:uid="{6B6C5D0A-2964-4134-8EEF-B7947FB80187}"/>
    <cellStyle name="Normal 10 3 7 4" xfId="395" xr:uid="{7352CD74-48D6-4563-AA39-86BED35F20BA}"/>
    <cellStyle name="Normal 10 3 8" xfId="396" xr:uid="{C87656F4-D4E4-4FBA-90EE-16F71B235C9F}"/>
    <cellStyle name="Normal 10 3 8 2" xfId="397" xr:uid="{9E8472A1-31EB-413F-A2F4-F040D6F35EF1}"/>
    <cellStyle name="Normal 10 3 8 3" xfId="398" xr:uid="{BDEE120F-24D4-4D62-A4BA-12528C73D93D}"/>
    <cellStyle name="Normal 10 3 8 4" xfId="399" xr:uid="{893C4393-8C98-4243-B6B3-2BF8A8DB2DD1}"/>
    <cellStyle name="Normal 10 3 9" xfId="400" xr:uid="{FC2A372E-19A1-4850-BD3B-CE3D4EA1EE38}"/>
    <cellStyle name="Normal 10 4" xfId="401" xr:uid="{C17AB11E-46EE-48BA-A8C2-20FAEAA1B825}"/>
    <cellStyle name="Normal 10 4 10" xfId="402" xr:uid="{071818F3-E24C-4844-92DA-3A41362AEC4E}"/>
    <cellStyle name="Normal 10 4 11" xfId="403" xr:uid="{34F3615F-65BE-4563-BD42-FBE6A063A0E0}"/>
    <cellStyle name="Normal 10 4 2" xfId="404" xr:uid="{70F38097-CB7D-45B4-B85C-343CFC8AEA36}"/>
    <cellStyle name="Normal 10 4 2 2" xfId="405" xr:uid="{D0EE3AB1-97F2-4A9A-A920-10DA6330E186}"/>
    <cellStyle name="Normal 10 4 2 2 2" xfId="406" xr:uid="{D95D6695-A6AC-4435-B462-70D9CB29F46C}"/>
    <cellStyle name="Normal 10 4 2 2 2 2" xfId="407" xr:uid="{510E53B3-DF13-42AE-A99D-90D2A4B9BF2C}"/>
    <cellStyle name="Normal 10 4 2 2 2 2 2" xfId="408" xr:uid="{2481F22A-ABE5-4BBD-8724-90F3EE2ECCFF}"/>
    <cellStyle name="Normal 10 4 2 2 2 2 3" xfId="409" xr:uid="{EDEE07D7-50A5-4007-B8AA-85128ECBF4AF}"/>
    <cellStyle name="Normal 10 4 2 2 2 2 4" xfId="410" xr:uid="{57C0C51E-D0AE-41D3-8E99-2B29BD1329F9}"/>
    <cellStyle name="Normal 10 4 2 2 2 3" xfId="411" xr:uid="{20788D75-93DE-4E54-9A82-C6221037294E}"/>
    <cellStyle name="Normal 10 4 2 2 2 3 2" xfId="412" xr:uid="{EF80EB0F-3A50-48F7-BF67-75586A235333}"/>
    <cellStyle name="Normal 10 4 2 2 2 3 3" xfId="413" xr:uid="{4DB47F97-4153-4CAA-8D93-23292A3E72FD}"/>
    <cellStyle name="Normal 10 4 2 2 2 3 4" xfId="414" xr:uid="{CBFABE7B-93D1-4F35-BED1-D817E08585A8}"/>
    <cellStyle name="Normal 10 4 2 2 2 4" xfId="415" xr:uid="{61D3BBC2-B6DF-4D1F-8328-56944A26D30C}"/>
    <cellStyle name="Normal 10 4 2 2 2 5" xfId="416" xr:uid="{5D181BD1-04A0-4877-B587-B08E169C4DA5}"/>
    <cellStyle name="Normal 10 4 2 2 2 6" xfId="417" xr:uid="{9D835B9A-3E64-43B7-8ACA-C28D368525E2}"/>
    <cellStyle name="Normal 10 4 2 2 3" xfId="418" xr:uid="{34B7A8F0-FC20-409F-90EC-BE3B6ADCE723}"/>
    <cellStyle name="Normal 10 4 2 2 3 2" xfId="419" xr:uid="{B9D7594C-299C-472E-BACD-371D0E41809E}"/>
    <cellStyle name="Normal 10 4 2 2 3 2 2" xfId="420" xr:uid="{D4F1EEED-D1C5-420E-BB2F-0886B2F2838A}"/>
    <cellStyle name="Normal 10 4 2 2 3 2 3" xfId="421" xr:uid="{C6B619FE-1036-4F4E-8372-2BF8EF081B2E}"/>
    <cellStyle name="Normal 10 4 2 2 3 2 4" xfId="422" xr:uid="{8C60F76D-13DF-49A6-A996-D9166FC848A5}"/>
    <cellStyle name="Normal 10 4 2 2 3 3" xfId="423" xr:uid="{3A1FAB96-F7B4-41FA-8506-05DF89A11EE3}"/>
    <cellStyle name="Normal 10 4 2 2 3 4" xfId="424" xr:uid="{EA95F9A2-D57E-4D32-830A-2C62138DC9D4}"/>
    <cellStyle name="Normal 10 4 2 2 3 5" xfId="425" xr:uid="{689B3E28-2EDB-408D-AF63-FCC2B1E6857B}"/>
    <cellStyle name="Normal 10 4 2 2 4" xfId="426" xr:uid="{B3FD0754-79C5-4E4B-80F4-BE968EC68FA5}"/>
    <cellStyle name="Normal 10 4 2 2 4 2" xfId="427" xr:uid="{48DE8B0A-86B0-448C-8471-D6F303AA4F7F}"/>
    <cellStyle name="Normal 10 4 2 2 4 3" xfId="428" xr:uid="{B176328A-AAE7-4555-BDD4-AF5E58C2769C}"/>
    <cellStyle name="Normal 10 4 2 2 4 4" xfId="429" xr:uid="{7081C64B-1557-461E-844F-3FCC5D489713}"/>
    <cellStyle name="Normal 10 4 2 2 5" xfId="430" xr:uid="{1F3E3919-D0F6-47C5-984F-DA760E1E2D97}"/>
    <cellStyle name="Normal 10 4 2 2 5 2" xfId="431" xr:uid="{54D8C589-E3E6-43D1-BBA1-89D624ED54A8}"/>
    <cellStyle name="Normal 10 4 2 2 5 3" xfId="432" xr:uid="{772F6A59-6D64-4234-9C30-687F2CF4EB04}"/>
    <cellStyle name="Normal 10 4 2 2 5 4" xfId="433" xr:uid="{207E0DFC-7664-4C61-B4E0-4F7866BDCC77}"/>
    <cellStyle name="Normal 10 4 2 2 6" xfId="434" xr:uid="{1A772A0E-73D9-4FE9-A1D0-5EF65D63C6E5}"/>
    <cellStyle name="Normal 10 4 2 2 7" xfId="435" xr:uid="{05CC0795-84C6-4221-8C06-737B387865A7}"/>
    <cellStyle name="Normal 10 4 2 2 8" xfId="436" xr:uid="{9B643A86-D0B8-46B4-9DE1-A9107EE686DA}"/>
    <cellStyle name="Normal 10 4 2 3" xfId="437" xr:uid="{3BFA585A-013B-4062-A429-756047294887}"/>
    <cellStyle name="Normal 10 4 2 3 2" xfId="438" xr:uid="{64AFA9ED-FF53-40FA-8717-1C97F3F2B04B}"/>
    <cellStyle name="Normal 10 4 2 3 2 2" xfId="439" xr:uid="{1C11D9D3-A17C-4D45-BC15-C712A30B2277}"/>
    <cellStyle name="Normal 10 4 2 3 2 3" xfId="440" xr:uid="{CA000676-D0CD-4354-A4CC-219689F13014}"/>
    <cellStyle name="Normal 10 4 2 3 2 4" xfId="441" xr:uid="{6F78915D-ED61-4CC9-BB4A-AF40B23F70A8}"/>
    <cellStyle name="Normal 10 4 2 3 3" xfId="442" xr:uid="{61FF2473-52A9-4C41-BBEF-49D7BB0A81C7}"/>
    <cellStyle name="Normal 10 4 2 3 3 2" xfId="443" xr:uid="{B25F7720-5513-4CE7-963F-599849776774}"/>
    <cellStyle name="Normal 10 4 2 3 3 3" xfId="444" xr:uid="{0E05BAE1-B95C-4BCA-B92A-40CCA51553D9}"/>
    <cellStyle name="Normal 10 4 2 3 3 4" xfId="445" xr:uid="{119BC9E7-7C3C-4DA6-B9D3-742637F1A324}"/>
    <cellStyle name="Normal 10 4 2 3 4" xfId="446" xr:uid="{4FE058FA-FED8-497D-9C73-EE01340E1C00}"/>
    <cellStyle name="Normal 10 4 2 3 5" xfId="447" xr:uid="{C1B4D4C4-E72B-4FED-A9CE-79F8BF3C2730}"/>
    <cellStyle name="Normal 10 4 2 3 6" xfId="448" xr:uid="{7FCBE244-1E6B-4B23-A828-12ABF99C2BD7}"/>
    <cellStyle name="Normal 10 4 2 4" xfId="449" xr:uid="{260B898B-9699-47A4-9131-846EF36C23F7}"/>
    <cellStyle name="Normal 10 4 2 4 2" xfId="450" xr:uid="{D442BCA4-0454-4A8C-890D-003424DA85AD}"/>
    <cellStyle name="Normal 10 4 2 4 2 2" xfId="451" xr:uid="{34EC8ABD-C654-42DD-B9FE-99A7C58381D6}"/>
    <cellStyle name="Normal 10 4 2 4 2 3" xfId="452" xr:uid="{78196276-CD8C-4B81-B5E0-7B52A12C50E1}"/>
    <cellStyle name="Normal 10 4 2 4 2 4" xfId="453" xr:uid="{F0C1ABD1-FFA0-4B50-A1AC-8CA0388A59C4}"/>
    <cellStyle name="Normal 10 4 2 4 3" xfId="454" xr:uid="{43080227-8C61-4C26-8D28-B21810C8B559}"/>
    <cellStyle name="Normal 10 4 2 4 4" xfId="455" xr:uid="{ACD9EA78-C7FA-4211-9288-335F52580901}"/>
    <cellStyle name="Normal 10 4 2 4 5" xfId="456" xr:uid="{1ACD62A5-423A-4D84-94F7-AFAC7C6F073F}"/>
    <cellStyle name="Normal 10 4 2 5" xfId="457" xr:uid="{84FB74BB-D4DC-4CB5-A62F-63BA4647F177}"/>
    <cellStyle name="Normal 10 4 2 5 2" xfId="458" xr:uid="{AEC78CFB-D8EE-4550-9401-69C5BCD6127E}"/>
    <cellStyle name="Normal 10 4 2 5 3" xfId="459" xr:uid="{61C6D779-401A-4692-92A6-D82DCCB57C1C}"/>
    <cellStyle name="Normal 10 4 2 5 4" xfId="460" xr:uid="{2863E590-4DCD-4907-8A42-014D5CE1CC18}"/>
    <cellStyle name="Normal 10 4 2 6" xfId="461" xr:uid="{8B36CA3A-E30A-4F2A-AA57-B787DDF7997E}"/>
    <cellStyle name="Normal 10 4 2 6 2" xfId="462" xr:uid="{7F66DFD5-A8EB-4E25-B79D-58D9450C12EC}"/>
    <cellStyle name="Normal 10 4 2 6 3" xfId="463" xr:uid="{D07DBE3D-9A42-48E3-BCA8-9C1F05C92484}"/>
    <cellStyle name="Normal 10 4 2 6 4" xfId="464" xr:uid="{95776584-720C-4A4B-858C-DEE029D6397C}"/>
    <cellStyle name="Normal 10 4 2 7" xfId="465" xr:uid="{3063A46D-A0E8-4303-9793-4E894CCB2500}"/>
    <cellStyle name="Normal 10 4 2 8" xfId="466" xr:uid="{3C280AE7-81EF-441B-9F73-09BEDAEA2DD9}"/>
    <cellStyle name="Normal 10 4 2 9" xfId="467" xr:uid="{ABB5F950-D297-4E59-8ADD-1B30506E5B02}"/>
    <cellStyle name="Normal 10 4 3" xfId="468" xr:uid="{01D893FD-9939-40E1-93AA-FE144273EB8A}"/>
    <cellStyle name="Normal 10 4 3 2" xfId="469" xr:uid="{FD32714B-472F-4BE9-B392-3F0F07572A3C}"/>
    <cellStyle name="Normal 10 4 3 2 2" xfId="470" xr:uid="{247B6E38-DD14-4A13-8AD3-B8CE0C0DC9AF}"/>
    <cellStyle name="Normal 10 4 3 2 2 2" xfId="471" xr:uid="{2A171A30-239F-408C-A09C-238152B0292C}"/>
    <cellStyle name="Normal 10 4 3 2 2 2 2" xfId="3825" xr:uid="{9F5A1441-8D18-4BAB-9203-C758BFC396FA}"/>
    <cellStyle name="Normal 10 4 3 2 2 3" xfId="472" xr:uid="{58430E10-49BE-4489-94BD-00DC937AAD45}"/>
    <cellStyle name="Normal 10 4 3 2 2 4" xfId="473" xr:uid="{7085543A-3E2C-473A-892B-AC000ECF1269}"/>
    <cellStyle name="Normal 10 4 3 2 3" xfId="474" xr:uid="{A157F3DD-9BD7-4153-A01F-47B71470BA96}"/>
    <cellStyle name="Normal 10 4 3 2 3 2" xfId="475" xr:uid="{30B15A64-D4A8-4D5A-8290-179A46E86D41}"/>
    <cellStyle name="Normal 10 4 3 2 3 3" xfId="476" xr:uid="{8A1559FA-5D5D-4EF7-BE5A-9954E878E3F1}"/>
    <cellStyle name="Normal 10 4 3 2 3 4" xfId="477" xr:uid="{F97B14FA-38C1-41CC-A10F-720D2D55A3A0}"/>
    <cellStyle name="Normal 10 4 3 2 4" xfId="478" xr:uid="{A037530D-1856-4E8D-9FD6-A484C84323EA}"/>
    <cellStyle name="Normal 10 4 3 2 5" xfId="479" xr:uid="{249D954B-0CAA-4965-A4E0-00D7F71B8C91}"/>
    <cellStyle name="Normal 10 4 3 2 6" xfId="480" xr:uid="{B50600D5-A5BD-4153-9B13-CA97122DEBE9}"/>
    <cellStyle name="Normal 10 4 3 3" xfId="481" xr:uid="{ACE82C48-DED2-4856-A44D-B0BDF40C7CFB}"/>
    <cellStyle name="Normal 10 4 3 3 2" xfId="482" xr:uid="{F393CAE8-E785-4044-A20E-3674D0D0B5A1}"/>
    <cellStyle name="Normal 10 4 3 3 2 2" xfId="483" xr:uid="{A01ED81A-9178-4D2F-A20D-514B54E31D0D}"/>
    <cellStyle name="Normal 10 4 3 3 2 3" xfId="484" xr:uid="{E825938C-E183-4909-BE76-7FE6280055C8}"/>
    <cellStyle name="Normal 10 4 3 3 2 4" xfId="485" xr:uid="{36484391-887A-4869-9E3D-D3AF1712D4EC}"/>
    <cellStyle name="Normal 10 4 3 3 3" xfId="486" xr:uid="{A1601462-D729-4BE3-91A0-F58C45326898}"/>
    <cellStyle name="Normal 10 4 3 3 4" xfId="487" xr:uid="{69FD2E95-9482-4833-B434-0DD00DCEE429}"/>
    <cellStyle name="Normal 10 4 3 3 5" xfId="488" xr:uid="{60550692-01A6-4C7B-887F-4078DDB4E7A5}"/>
    <cellStyle name="Normal 10 4 3 4" xfId="489" xr:uid="{724F20CF-6E4E-45E9-AB16-9B1D8726A405}"/>
    <cellStyle name="Normal 10 4 3 4 2" xfId="490" xr:uid="{442F151C-1006-4B7E-8A83-2317D4A5CCCA}"/>
    <cellStyle name="Normal 10 4 3 4 3" xfId="491" xr:uid="{F6283FA5-F0DD-41D0-B946-F1DF7DFD65D3}"/>
    <cellStyle name="Normal 10 4 3 4 4" xfId="492" xr:uid="{F0F43D69-F794-435B-BDDF-9AE79597B72F}"/>
    <cellStyle name="Normal 10 4 3 5" xfId="493" xr:uid="{3D8D32CD-D5CB-4FE1-A9BE-C334D1E53692}"/>
    <cellStyle name="Normal 10 4 3 5 2" xfId="494" xr:uid="{04E50877-ECBC-462D-8278-124FA68F4537}"/>
    <cellStyle name="Normal 10 4 3 5 3" xfId="495" xr:uid="{ECF316EF-1E8A-4061-B760-54DEEAB1855B}"/>
    <cellStyle name="Normal 10 4 3 5 4" xfId="496" xr:uid="{4A9B9CCE-89FA-42C2-BA0D-4611D1703F72}"/>
    <cellStyle name="Normal 10 4 3 6" xfId="497" xr:uid="{45A6ECC0-B908-4F4C-8D83-5323B19C98F6}"/>
    <cellStyle name="Normal 10 4 3 7" xfId="498" xr:uid="{DF0525A2-F51D-4CD9-9FD2-180E6CAC7597}"/>
    <cellStyle name="Normal 10 4 3 8" xfId="499" xr:uid="{BBB2EFD9-8E17-45D5-A3E5-DDEF5E050024}"/>
    <cellStyle name="Normal 10 4 4" xfId="500" xr:uid="{8F4AFDD7-7D0B-49B4-ABF5-33618878FF62}"/>
    <cellStyle name="Normal 10 4 4 2" xfId="501" xr:uid="{EDE9AF4E-BC86-42B4-A557-E34B79C43205}"/>
    <cellStyle name="Normal 10 4 4 2 2" xfId="502" xr:uid="{89159E9C-B4B8-4FE8-B781-E8DCE7153834}"/>
    <cellStyle name="Normal 10 4 4 2 2 2" xfId="503" xr:uid="{10DE77CA-0786-4537-94AE-B0EA52D45940}"/>
    <cellStyle name="Normal 10 4 4 2 2 3" xfId="504" xr:uid="{30AEA706-8CF2-4B37-8E71-B8ADB1B274A9}"/>
    <cellStyle name="Normal 10 4 4 2 2 4" xfId="505" xr:uid="{146CAFC8-F406-4F33-A8F9-07A34526F4E7}"/>
    <cellStyle name="Normal 10 4 4 2 3" xfId="506" xr:uid="{FE9D519A-379E-472E-93BD-5547654D2F01}"/>
    <cellStyle name="Normal 10 4 4 2 4" xfId="507" xr:uid="{5265B6BF-F827-457D-95F4-E25F9661400A}"/>
    <cellStyle name="Normal 10 4 4 2 5" xfId="508" xr:uid="{308F190B-4A9D-48E7-877A-69C27E5BB6BE}"/>
    <cellStyle name="Normal 10 4 4 3" xfId="509" xr:uid="{FBFFE993-40DC-4561-B6B0-834FB69BDBA0}"/>
    <cellStyle name="Normal 10 4 4 3 2" xfId="510" xr:uid="{920AF101-B27F-48C2-90D3-9FB064F26D0D}"/>
    <cellStyle name="Normal 10 4 4 3 3" xfId="511" xr:uid="{B8596BB8-FF8E-4E37-B036-ED1C9CF2D9E2}"/>
    <cellStyle name="Normal 10 4 4 3 4" xfId="512" xr:uid="{97C8BAD1-F515-4DA7-A2AB-3FF937F3B9EC}"/>
    <cellStyle name="Normal 10 4 4 4" xfId="513" xr:uid="{611E5720-5DD8-495E-89F0-46096C24FF43}"/>
    <cellStyle name="Normal 10 4 4 4 2" xfId="514" xr:uid="{FE88FC63-2989-4541-9859-DE67E907A616}"/>
    <cellStyle name="Normal 10 4 4 4 3" xfId="515" xr:uid="{369B45A3-DA17-4A55-AE63-7A1D3F6AFE73}"/>
    <cellStyle name="Normal 10 4 4 4 4" xfId="516" xr:uid="{DB0E3922-5E7F-4456-A278-B21CA028CC4E}"/>
    <cellStyle name="Normal 10 4 4 5" xfId="517" xr:uid="{7B5F0024-08B3-4D95-ABCB-C4648F095376}"/>
    <cellStyle name="Normal 10 4 4 6" xfId="518" xr:uid="{5825E21C-E031-4C06-870D-796703988B86}"/>
    <cellStyle name="Normal 10 4 4 7" xfId="519" xr:uid="{29E6CC2C-1159-4DA4-B0F6-B2693E603D1F}"/>
    <cellStyle name="Normal 10 4 5" xfId="520" xr:uid="{8FC89440-43D7-4944-B963-1ADD21F0581C}"/>
    <cellStyle name="Normal 10 4 5 2" xfId="521" xr:uid="{3DF556F1-F042-4F4C-B3E1-4229AB57B6DB}"/>
    <cellStyle name="Normal 10 4 5 2 2" xfId="522" xr:uid="{2A2DFD29-1ED7-430A-95A5-BCD7BC8A4CA6}"/>
    <cellStyle name="Normal 10 4 5 2 3" xfId="523" xr:uid="{CDF8CB92-FA32-45BE-A74C-48226244A7FE}"/>
    <cellStyle name="Normal 10 4 5 2 4" xfId="524" xr:uid="{C22EDD5D-8FB9-474E-AAAA-75128BC87AE9}"/>
    <cellStyle name="Normal 10 4 5 3" xfId="525" xr:uid="{89D59D08-D92F-4BA3-AAB6-323F8E9A60B8}"/>
    <cellStyle name="Normal 10 4 5 3 2" xfId="526" xr:uid="{6612A37B-C7C0-45D7-AB6F-1FA08FE3D6D1}"/>
    <cellStyle name="Normal 10 4 5 3 3" xfId="527" xr:uid="{7D36CC49-69C2-4F0C-A954-A50A4B98F966}"/>
    <cellStyle name="Normal 10 4 5 3 4" xfId="528" xr:uid="{2D4DDDA6-E2F4-458F-B142-55603C526EE1}"/>
    <cellStyle name="Normal 10 4 5 4" xfId="529" xr:uid="{3A77F095-41DC-4B35-B7D6-44010CF882BE}"/>
    <cellStyle name="Normal 10 4 5 5" xfId="530" xr:uid="{F9106A4B-FD4C-4FDF-A5DE-393C8E21EAE4}"/>
    <cellStyle name="Normal 10 4 5 6" xfId="531" xr:uid="{8C1F4AEB-E71B-4A1A-B5A9-423BA588E735}"/>
    <cellStyle name="Normal 10 4 6" xfId="532" xr:uid="{A412F52D-52E5-4C62-8631-1CAEC5D664ED}"/>
    <cellStyle name="Normal 10 4 6 2" xfId="533" xr:uid="{994929F2-3D54-4CD8-9FA7-6C0B3984FB46}"/>
    <cellStyle name="Normal 10 4 6 2 2" xfId="534" xr:uid="{94886A18-404B-46B6-80EB-9B18A29F9E34}"/>
    <cellStyle name="Normal 10 4 6 2 3" xfId="535" xr:uid="{6D84CB24-0217-4974-B4A3-9226136C94BB}"/>
    <cellStyle name="Normal 10 4 6 2 4" xfId="536" xr:uid="{AC683BA4-B477-479D-BF60-36B7DC645D31}"/>
    <cellStyle name="Normal 10 4 6 3" xfId="537" xr:uid="{134D970B-B8DD-459C-BBB6-69C993B821EA}"/>
    <cellStyle name="Normal 10 4 6 4" xfId="538" xr:uid="{729137AD-E41A-403F-99CA-5B4A0F6AACCA}"/>
    <cellStyle name="Normal 10 4 6 5" xfId="539" xr:uid="{1ECE331F-3B37-4D21-8945-316A7D8130B7}"/>
    <cellStyle name="Normal 10 4 7" xfId="540" xr:uid="{50412D30-0463-4ECB-9668-BEA10A19DC6A}"/>
    <cellStyle name="Normal 10 4 7 2" xfId="541" xr:uid="{4BC608F7-EFA4-4A92-9027-1887E9AB5FD3}"/>
    <cellStyle name="Normal 10 4 7 3" xfId="542" xr:uid="{43D9D68D-D21D-4AA0-9078-48260C602FEF}"/>
    <cellStyle name="Normal 10 4 7 4" xfId="543" xr:uid="{17E55D4C-EC0A-46B1-8D6E-F274B691B7BA}"/>
    <cellStyle name="Normal 10 4 8" xfId="544" xr:uid="{D7E6B383-B2D8-4DAD-8BE0-6B6950E05B7E}"/>
    <cellStyle name="Normal 10 4 8 2" xfId="545" xr:uid="{9B5870EA-E03F-4039-9988-A11ECDAB855A}"/>
    <cellStyle name="Normal 10 4 8 3" xfId="546" xr:uid="{12173928-BE06-4767-9FA9-675A5C45F720}"/>
    <cellStyle name="Normal 10 4 8 4" xfId="547" xr:uid="{255701B6-4A06-4CEE-B271-44742035FCE1}"/>
    <cellStyle name="Normal 10 4 9" xfId="548" xr:uid="{49641D17-6FD5-4DF5-B433-B410DCE1CEB4}"/>
    <cellStyle name="Normal 10 5" xfId="549" xr:uid="{4C47651F-F326-4A8B-A3A0-0CE84ED789A2}"/>
    <cellStyle name="Normal 10 5 2" xfId="550" xr:uid="{9CA3040F-A7A1-4FC7-BDA5-20BBFC9E3AAB}"/>
    <cellStyle name="Normal 10 5 2 2" xfId="551" xr:uid="{8FEDAC9F-6477-4A9E-83B7-2CCD494F0375}"/>
    <cellStyle name="Normal 10 5 2 2 2" xfId="552" xr:uid="{69CF83F3-138A-496A-AFC7-191AA2D6E1C1}"/>
    <cellStyle name="Normal 10 5 2 2 2 2" xfId="553" xr:uid="{C8BB5C26-1DEC-44E9-B40D-8371301BD323}"/>
    <cellStyle name="Normal 10 5 2 2 2 3" xfId="554" xr:uid="{4DF87A1B-6DC1-4494-8B7E-CE403BD89BCB}"/>
    <cellStyle name="Normal 10 5 2 2 2 4" xfId="555" xr:uid="{D66F2297-2ED3-4F0D-B679-D35A7CEA2DBA}"/>
    <cellStyle name="Normal 10 5 2 2 3" xfId="556" xr:uid="{E6C7095F-C7CC-4E8A-A622-7263F0154846}"/>
    <cellStyle name="Normal 10 5 2 2 3 2" xfId="557" xr:uid="{373219FD-20F3-49EE-967F-14B3C1E0868D}"/>
    <cellStyle name="Normal 10 5 2 2 3 3" xfId="558" xr:uid="{1E63D548-260A-4E1D-9C2A-4004D445CD0F}"/>
    <cellStyle name="Normal 10 5 2 2 3 4" xfId="559" xr:uid="{A90D0752-6DCE-4A22-8514-5BC51E94505A}"/>
    <cellStyle name="Normal 10 5 2 2 4" xfId="560" xr:uid="{A4544877-9052-49B8-8782-F2ADCA6C2F9E}"/>
    <cellStyle name="Normal 10 5 2 2 5" xfId="561" xr:uid="{E5D9BE02-A0E8-401A-9D51-C501C709B6B7}"/>
    <cellStyle name="Normal 10 5 2 2 6" xfId="562" xr:uid="{CEAD2426-DFFE-477F-A777-08B5EBEE9CED}"/>
    <cellStyle name="Normal 10 5 2 3" xfId="563" xr:uid="{5154046C-965D-44C9-9764-FA401E28CD16}"/>
    <cellStyle name="Normal 10 5 2 3 2" xfId="564" xr:uid="{7CA89BC4-DFF9-43C9-BC6B-13EE184C595B}"/>
    <cellStyle name="Normal 10 5 2 3 2 2" xfId="565" xr:uid="{9592E7C1-E2A2-4461-9280-D395E4231E40}"/>
    <cellStyle name="Normal 10 5 2 3 2 3" xfId="566" xr:uid="{11E4B11A-D0DD-4095-8095-7B4E6C84045D}"/>
    <cellStyle name="Normal 10 5 2 3 2 4" xfId="567" xr:uid="{67D86375-036B-47C8-9200-ABA299EEAB30}"/>
    <cellStyle name="Normal 10 5 2 3 3" xfId="568" xr:uid="{3E8CD5B7-6C06-467B-9AAC-61F32B25C8CD}"/>
    <cellStyle name="Normal 10 5 2 3 4" xfId="569" xr:uid="{808BFF3A-0CB1-42D1-9E0C-94327D50F6B3}"/>
    <cellStyle name="Normal 10 5 2 3 5" xfId="570" xr:uid="{B95CC9CD-2E88-44B0-A2AE-DEFFD8CABCD4}"/>
    <cellStyle name="Normal 10 5 2 4" xfId="571" xr:uid="{7C7DE395-E05E-4BB2-B887-90284B01BDE7}"/>
    <cellStyle name="Normal 10 5 2 4 2" xfId="572" xr:uid="{1EED7103-6343-479A-ACFB-115015B1A51E}"/>
    <cellStyle name="Normal 10 5 2 4 3" xfId="573" xr:uid="{C3A9B532-E883-46C1-9874-3409F874D9EA}"/>
    <cellStyle name="Normal 10 5 2 4 4" xfId="574" xr:uid="{B0149AF7-9298-45D9-B7F0-9FC37DB3FC99}"/>
    <cellStyle name="Normal 10 5 2 5" xfId="575" xr:uid="{BD9F53B8-DF04-41A2-97C0-FB6FEAA77732}"/>
    <cellStyle name="Normal 10 5 2 5 2" xfId="576" xr:uid="{C80AC72F-B150-4726-9693-9110F3C85855}"/>
    <cellStyle name="Normal 10 5 2 5 3" xfId="577" xr:uid="{8391A6CB-D55C-4B8C-AC32-DC84A67050E6}"/>
    <cellStyle name="Normal 10 5 2 5 4" xfId="578" xr:uid="{3FF67FD6-C411-489D-9EA3-AEA57C4B5B77}"/>
    <cellStyle name="Normal 10 5 2 6" xfId="579" xr:uid="{265CEB7B-6402-4CF3-9CB1-061411C76306}"/>
    <cellStyle name="Normal 10 5 2 7" xfId="580" xr:uid="{3490FF92-F1E3-427F-813A-63876887831B}"/>
    <cellStyle name="Normal 10 5 2 8" xfId="581" xr:uid="{698C037A-53C7-4863-AD0D-A8D016DD69A5}"/>
    <cellStyle name="Normal 10 5 3" xfId="582" xr:uid="{4BF69CB7-79F8-453E-ABC2-A9179693744A}"/>
    <cellStyle name="Normal 10 5 3 2" xfId="583" xr:uid="{DC62F6EC-2333-458B-B5B4-73B3F4A12ED1}"/>
    <cellStyle name="Normal 10 5 3 2 2" xfId="584" xr:uid="{7A351314-AB72-4A99-890C-25C4FCFD9584}"/>
    <cellStyle name="Normal 10 5 3 2 3" xfId="585" xr:uid="{D88C767D-74AB-4A0A-AD66-2E720E60D7A2}"/>
    <cellStyle name="Normal 10 5 3 2 4" xfId="586" xr:uid="{272E595A-2F3F-4011-BA55-D9AB815805DD}"/>
    <cellStyle name="Normal 10 5 3 3" xfId="587" xr:uid="{094AB862-36AD-40CD-AFC9-7E989B704B4D}"/>
    <cellStyle name="Normal 10 5 3 3 2" xfId="588" xr:uid="{B72FFA5A-94AC-440B-82B1-8EF0956E3EED}"/>
    <cellStyle name="Normal 10 5 3 3 3" xfId="589" xr:uid="{D14594FE-EB8B-42C1-B7B5-2923C9D84A11}"/>
    <cellStyle name="Normal 10 5 3 3 4" xfId="590" xr:uid="{9321CCF0-5113-478F-8DC3-B53EA8E8D207}"/>
    <cellStyle name="Normal 10 5 3 4" xfId="591" xr:uid="{A22ABB6C-9C32-47AB-9DFF-52B61504EF2A}"/>
    <cellStyle name="Normal 10 5 3 5" xfId="592" xr:uid="{FDA75ED3-EF25-4DBF-8D2C-54F12598596A}"/>
    <cellStyle name="Normal 10 5 3 6" xfId="593" xr:uid="{35D0ED98-74E1-4720-87AE-4E25BE4D8C0E}"/>
    <cellStyle name="Normal 10 5 4" xfId="594" xr:uid="{DFE74A8D-D5B5-4A88-9C74-FFF114769598}"/>
    <cellStyle name="Normal 10 5 4 2" xfId="595" xr:uid="{99FE99AE-A43C-4CCD-AD0A-92F02A2E4B23}"/>
    <cellStyle name="Normal 10 5 4 2 2" xfId="596" xr:uid="{1B044738-FF29-444D-AAF9-17ADE6C89860}"/>
    <cellStyle name="Normal 10 5 4 2 3" xfId="597" xr:uid="{2A43410D-B7EA-4274-A2FE-5578AC247713}"/>
    <cellStyle name="Normal 10 5 4 2 4" xfId="598" xr:uid="{710ACC7C-1493-4802-B0DC-D672169AA176}"/>
    <cellStyle name="Normal 10 5 4 3" xfId="599" xr:uid="{93895D43-9A59-4965-B57B-6A511BD0AA93}"/>
    <cellStyle name="Normal 10 5 4 4" xfId="600" xr:uid="{B08C9A75-F28B-4C91-9DA7-B5A81DDFA744}"/>
    <cellStyle name="Normal 10 5 4 5" xfId="601" xr:uid="{4C370568-EA03-4743-9E98-5DE0B7B40754}"/>
    <cellStyle name="Normal 10 5 5" xfId="602" xr:uid="{E9E3E7B3-2E78-413B-83EA-C828C1CBE661}"/>
    <cellStyle name="Normal 10 5 5 2" xfId="603" xr:uid="{519A6EE3-33B4-49EA-BE1A-574D5F15B54D}"/>
    <cellStyle name="Normal 10 5 5 3" xfId="604" xr:uid="{9DF92B78-9933-4674-B18A-C8E0ED5E5C16}"/>
    <cellStyle name="Normal 10 5 5 4" xfId="605" xr:uid="{BBDAC27F-21C2-44B5-A825-C1D428A33494}"/>
    <cellStyle name="Normal 10 5 6" xfId="606" xr:uid="{D4678259-0F30-4539-A1F0-A91B23E0C2F5}"/>
    <cellStyle name="Normal 10 5 6 2" xfId="607" xr:uid="{3AF5C48A-3F6A-49E8-9DEA-768ED3F241E3}"/>
    <cellStyle name="Normal 10 5 6 3" xfId="608" xr:uid="{F02DCD56-1490-407E-A0D3-9A54F79287EA}"/>
    <cellStyle name="Normal 10 5 6 4" xfId="609" xr:uid="{42E71DBC-CBD9-4381-B992-39509E3C6DAE}"/>
    <cellStyle name="Normal 10 5 7" xfId="610" xr:uid="{8848DB9B-7788-4AF8-A6BE-BEE52D3B01C4}"/>
    <cellStyle name="Normal 10 5 8" xfId="611" xr:uid="{4751FFDB-D30E-43C5-A42D-AF59C0CC79C6}"/>
    <cellStyle name="Normal 10 5 9" xfId="612" xr:uid="{0C8ECF9F-9496-44EA-AEA2-E60A8020BB4A}"/>
    <cellStyle name="Normal 10 6" xfId="613" xr:uid="{FFA2CB6C-3893-4B48-8511-584ABAFD6E3C}"/>
    <cellStyle name="Normal 10 6 2" xfId="614" xr:uid="{03374D71-3503-4C1C-9D39-0555ECA45E0C}"/>
    <cellStyle name="Normal 10 6 2 2" xfId="615" xr:uid="{87822974-F358-40F2-B48F-E33E47405EE6}"/>
    <cellStyle name="Normal 10 6 2 2 2" xfId="616" xr:uid="{7F8BEC5C-DCE1-4D4A-B142-0B17D8D3B628}"/>
    <cellStyle name="Normal 10 6 2 2 2 2" xfId="3826" xr:uid="{B5EB8DC5-F6F7-4B4C-9069-CB3F0F1494E6}"/>
    <cellStyle name="Normal 10 6 2 2 3" xfId="617" xr:uid="{ED3002B4-F893-42B4-96D6-3EE37C537623}"/>
    <cellStyle name="Normal 10 6 2 2 4" xfId="618" xr:uid="{A5ECBAE7-8E72-418C-A447-A688937E5D96}"/>
    <cellStyle name="Normal 10 6 2 3" xfId="619" xr:uid="{F5A9D467-9EE7-4266-8FB9-285715D9E1BE}"/>
    <cellStyle name="Normal 10 6 2 3 2" xfId="620" xr:uid="{AF6952C2-87CB-4672-8D9C-A9C71FA021EF}"/>
    <cellStyle name="Normal 10 6 2 3 3" xfId="621" xr:uid="{28DD4A19-0262-4D15-8889-3DE8CBB8CD3A}"/>
    <cellStyle name="Normal 10 6 2 3 4" xfId="622" xr:uid="{C40FF810-D34C-4B71-927E-E85B77F6B95B}"/>
    <cellStyle name="Normal 10 6 2 4" xfId="623" xr:uid="{27BC5832-E295-40F9-9E18-A2E93FA2F977}"/>
    <cellStyle name="Normal 10 6 2 5" xfId="624" xr:uid="{BFC0C916-A0F9-4BE5-BCD4-B189811671C4}"/>
    <cellStyle name="Normal 10 6 2 6" xfId="625" xr:uid="{F31B3A01-A771-44D8-95ED-0198B08B6F85}"/>
    <cellStyle name="Normal 10 6 3" xfId="626" xr:uid="{329BA5DF-B04E-41DD-9BCD-1134E46A8746}"/>
    <cellStyle name="Normal 10 6 3 2" xfId="627" xr:uid="{9F442260-DE34-4AFC-A25E-83DAA53356B3}"/>
    <cellStyle name="Normal 10 6 3 2 2" xfId="628" xr:uid="{37BDE306-EE9C-426D-A3F9-26E15542CCC9}"/>
    <cellStyle name="Normal 10 6 3 2 3" xfId="629" xr:uid="{BAB96BEE-6CC7-4EC6-8238-51FEB9B8EB32}"/>
    <cellStyle name="Normal 10 6 3 2 4" xfId="630" xr:uid="{256C6872-BF0B-46BF-9AC6-1D6EBDAF76E1}"/>
    <cellStyle name="Normal 10 6 3 3" xfId="631" xr:uid="{17615CB2-EFA5-4861-829E-63E5E2615EA6}"/>
    <cellStyle name="Normal 10 6 3 4" xfId="632" xr:uid="{9083859B-8870-431D-AD9E-A1DC0E5C495F}"/>
    <cellStyle name="Normal 10 6 3 5" xfId="633" xr:uid="{CEF65F50-656E-4F23-A47C-5188AF0162F3}"/>
    <cellStyle name="Normal 10 6 4" xfId="634" xr:uid="{9B17A504-6FB3-4E33-B4EB-285E152480CB}"/>
    <cellStyle name="Normal 10 6 4 2" xfId="635" xr:uid="{4FD54DF5-85AE-4CFD-89A2-108C945EA7BF}"/>
    <cellStyle name="Normal 10 6 4 3" xfId="636" xr:uid="{15FDCA76-B826-43BD-BE04-93847A064F79}"/>
    <cellStyle name="Normal 10 6 4 4" xfId="637" xr:uid="{115BEEC2-3848-419D-8639-0DE540D5FEFE}"/>
    <cellStyle name="Normal 10 6 5" xfId="638" xr:uid="{8F7E1D8C-B35C-4C0F-B22D-60EEEFA20D50}"/>
    <cellStyle name="Normal 10 6 5 2" xfId="639" xr:uid="{56D0479D-874A-4D3A-A276-C0B17E4D1D28}"/>
    <cellStyle name="Normal 10 6 5 3" xfId="640" xr:uid="{1197A535-EF72-46C5-86F6-824038BA451C}"/>
    <cellStyle name="Normal 10 6 5 4" xfId="641" xr:uid="{BDC69BFE-C998-43A5-9823-A20333DA9560}"/>
    <cellStyle name="Normal 10 6 6" xfId="642" xr:uid="{69521F29-63AA-4511-B385-CC321D1EB7B0}"/>
    <cellStyle name="Normal 10 6 7" xfId="643" xr:uid="{B8DBF052-2994-477F-82F5-421C8FA48C7E}"/>
    <cellStyle name="Normal 10 6 8" xfId="644" xr:uid="{1AB16879-A623-40D3-AB00-0A306C5F01FE}"/>
    <cellStyle name="Normal 10 7" xfId="645" xr:uid="{7B4866AA-C146-4740-B08D-5593C67245D7}"/>
    <cellStyle name="Normal 10 7 2" xfId="646" xr:uid="{AA90AA3C-C4FE-4335-A586-C1E19B178BDD}"/>
    <cellStyle name="Normal 10 7 2 2" xfId="647" xr:uid="{3CD59B1A-A978-4796-B37A-8C23D2B821DA}"/>
    <cellStyle name="Normal 10 7 2 2 2" xfId="648" xr:uid="{6E52AF58-6FEC-49DD-90E3-4A615617D1BC}"/>
    <cellStyle name="Normal 10 7 2 2 3" xfId="649" xr:uid="{E9AF5AAE-2044-419E-BD9D-375809E6B8A2}"/>
    <cellStyle name="Normal 10 7 2 2 4" xfId="650" xr:uid="{B4A56417-45B4-468B-8916-CD2AC703BCB0}"/>
    <cellStyle name="Normal 10 7 2 3" xfId="651" xr:uid="{FF56D5CD-4EF5-4563-B399-E7DF2BFDE455}"/>
    <cellStyle name="Normal 10 7 2 4" xfId="652" xr:uid="{49D6C2AC-3CDA-429D-B325-0C83E0A827CC}"/>
    <cellStyle name="Normal 10 7 2 5" xfId="653" xr:uid="{EB3B193C-7E53-47A1-A74A-25B88C1D6BAC}"/>
    <cellStyle name="Normal 10 7 3" xfId="654" xr:uid="{53103AE7-05A4-4FAB-A0E7-A79795A478F5}"/>
    <cellStyle name="Normal 10 7 3 2" xfId="655" xr:uid="{D38070E4-2CFE-438B-BD2E-990F002CDA5D}"/>
    <cellStyle name="Normal 10 7 3 3" xfId="656" xr:uid="{52F1ECC8-9DB2-4AE3-9E70-C674D01D0B51}"/>
    <cellStyle name="Normal 10 7 3 4" xfId="657" xr:uid="{86ADFEA2-E821-4921-BD79-363D8A812B2E}"/>
    <cellStyle name="Normal 10 7 4" xfId="658" xr:uid="{0301FC4C-AD0D-497F-ABF1-29E43F33B3E4}"/>
    <cellStyle name="Normal 10 7 4 2" xfId="659" xr:uid="{97A0B2D0-A23E-4D57-9A7D-41E9D41F0CD8}"/>
    <cellStyle name="Normal 10 7 4 3" xfId="660" xr:uid="{57EBE441-A849-40FF-A679-49E381138671}"/>
    <cellStyle name="Normal 10 7 4 4" xfId="661" xr:uid="{BDE83CE4-90C0-4EF9-8B5C-F39C3C275FA1}"/>
    <cellStyle name="Normal 10 7 5" xfId="662" xr:uid="{EA3FE725-D3E5-4668-8DEE-584B54F62C2F}"/>
    <cellStyle name="Normal 10 7 6" xfId="663" xr:uid="{443D3556-40DE-4BA9-BF14-65581C47B39F}"/>
    <cellStyle name="Normal 10 7 7" xfId="664" xr:uid="{86DE450E-F2B5-4954-947E-0F0E07160AE3}"/>
    <cellStyle name="Normal 10 8" xfId="665" xr:uid="{BC3DB16A-12BD-4B9E-ACB7-0497A87F03D1}"/>
    <cellStyle name="Normal 10 8 2" xfId="666" xr:uid="{FDD42F7E-DE79-4D45-B5B9-AF578B58ADEF}"/>
    <cellStyle name="Normal 10 8 2 2" xfId="667" xr:uid="{BE1ECB5C-85B4-40E3-824D-AEA24A30233C}"/>
    <cellStyle name="Normal 10 8 2 3" xfId="668" xr:uid="{06715F8E-18F5-484B-A6F0-2B0963153907}"/>
    <cellStyle name="Normal 10 8 2 4" xfId="669" xr:uid="{99B9AA7A-F2B2-4BC6-8C7E-F5B9A0961AAE}"/>
    <cellStyle name="Normal 10 8 3" xfId="670" xr:uid="{E165E0FD-1F59-4113-B625-56F2474EC37A}"/>
    <cellStyle name="Normal 10 8 3 2" xfId="671" xr:uid="{D85DDE62-0498-43CD-872B-20F9577ACB19}"/>
    <cellStyle name="Normal 10 8 3 3" xfId="672" xr:uid="{67E5EC33-DCE6-4DBB-BF12-6BD33E45B83C}"/>
    <cellStyle name="Normal 10 8 3 4" xfId="673" xr:uid="{5F99AE2D-00CC-4452-ABE8-F99FC6DBD272}"/>
    <cellStyle name="Normal 10 8 4" xfId="674" xr:uid="{37247256-A40C-43E5-AC91-0D5354278B94}"/>
    <cellStyle name="Normal 10 8 5" xfId="675" xr:uid="{6223321E-4195-4083-81C1-848ADFF0625B}"/>
    <cellStyle name="Normal 10 8 6" xfId="676" xr:uid="{DDB1693E-FC75-45A4-89F5-006933413B3D}"/>
    <cellStyle name="Normal 10 9" xfId="677" xr:uid="{92458422-066F-4B4C-9B48-FA76DF1E39FB}"/>
    <cellStyle name="Normal 10 9 2" xfId="678" xr:uid="{10866B97-C4EC-46EF-90DD-735E190541C9}"/>
    <cellStyle name="Normal 10 9 2 2" xfId="679" xr:uid="{8D4A95E9-385B-44D3-96DD-87EDAC6299F0}"/>
    <cellStyle name="Normal 10 9 2 2 2" xfId="4301" xr:uid="{4383308B-7437-4F5C-8758-CA9EFB6F74C4}"/>
    <cellStyle name="Normal 10 9 2 2 3" xfId="4602" xr:uid="{4CD53CC0-B096-4168-8689-2EF4CCF545B4}"/>
    <cellStyle name="Normal 10 9 2 3" xfId="680" xr:uid="{052ACE4C-53BC-46BC-A3D7-7D0DC0E752CF}"/>
    <cellStyle name="Normal 10 9 2 4" xfId="681" xr:uid="{9CBF8EE2-780B-4CF0-8439-5FE787082E08}"/>
    <cellStyle name="Normal 10 9 3" xfId="682" xr:uid="{4103BC5E-79BD-415D-91A1-2D7BC06C1593}"/>
    <cellStyle name="Normal 10 9 3 2" xfId="5357" xr:uid="{6C9ECCA5-A74C-456D-96AF-15B7FBE2EEBD}"/>
    <cellStyle name="Normal 10 9 4" xfId="683" xr:uid="{715E2873-6CB1-43BE-8959-E80555F5844A}"/>
    <cellStyle name="Normal 10 9 4 2" xfId="4738" xr:uid="{41C132AD-B421-4BC3-8901-803137D68CD2}"/>
    <cellStyle name="Normal 10 9 4 3" xfId="4603" xr:uid="{61EE8496-4963-407E-BA36-D906743B33F5}"/>
    <cellStyle name="Normal 10 9 4 4" xfId="4445" xr:uid="{4E7194F0-68D8-4034-AD71-813F0AD8CC8D}"/>
    <cellStyle name="Normal 10 9 5" xfId="684" xr:uid="{7BD91BA6-2AA6-4D8A-96AC-AC018B0B9D11}"/>
    <cellStyle name="Normal 11" xfId="46" xr:uid="{591F87D7-9F01-438F-AA13-344595AB2872}"/>
    <cellStyle name="Normal 11 2" xfId="3697" xr:uid="{15A16841-4C7C-4E22-9C7E-05B0D1F92E1C}"/>
    <cellStyle name="Normal 11 2 2" xfId="4545" xr:uid="{913B593A-E9D0-4C1D-A6E2-7E99F1C882D8}"/>
    <cellStyle name="Normal 11 3" xfId="4306" xr:uid="{0E54B1A0-53C3-49CE-B7E5-E6D6515DD632}"/>
    <cellStyle name="Normal 11 3 2" xfId="4546" xr:uid="{9EC5D454-75D0-4EB3-A48D-5271C3F314B0}"/>
    <cellStyle name="Normal 11 3 3" xfId="4715" xr:uid="{10F221CA-0AD2-4DAA-A742-37737D68F4AF}"/>
    <cellStyle name="Normal 11 3 4" xfId="4692" xr:uid="{45D34B08-D522-42B4-AE21-D81F2EF525E8}"/>
    <cellStyle name="Normal 12" xfId="47" xr:uid="{93E1C2E6-FAA8-463E-ACFD-6A7BB52CBB8F}"/>
    <cellStyle name="Normal 12 2" xfId="3698" xr:uid="{8267CB51-FB1F-4276-A6FA-1FAF4468F5A6}"/>
    <cellStyle name="Normal 12 2 2" xfId="4547" xr:uid="{14021D5E-BAD3-4A87-8055-7A6EFD1815FC}"/>
    <cellStyle name="Normal 12 3" xfId="4548" xr:uid="{AA49FD56-92A1-4FDB-8550-3ACA685DE678}"/>
    <cellStyle name="Normal 13" xfId="48" xr:uid="{514477FB-E800-427F-A23A-BE9D58874649}"/>
    <cellStyle name="Normal 13 2" xfId="49" xr:uid="{52D848B1-7549-4794-A7ED-248C895EEE06}"/>
    <cellStyle name="Normal 13 2 2" xfId="3699" xr:uid="{48E7A747-93A1-422F-AEF4-487E75C58FFE}"/>
    <cellStyle name="Normal 13 2 2 2" xfId="4549" xr:uid="{0DA957B8-B372-4BF9-B3C3-598931A23DD2}"/>
    <cellStyle name="Normal 13 2 3" xfId="4308" xr:uid="{7BD51178-D1DD-4A2D-B029-C26E30B8FC89}"/>
    <cellStyle name="Normal 13 2 3 2" xfId="4550" xr:uid="{04AFD5B9-6AD7-4EBC-BB58-2B23E7293D63}"/>
    <cellStyle name="Normal 13 2 3 3" xfId="4716" xr:uid="{61E42F95-CF1D-432E-B3CF-10AFB4B0EC48}"/>
    <cellStyle name="Normal 13 2 3 4" xfId="4693" xr:uid="{9A26DEBA-8B93-46E0-B21A-EF30AE889614}"/>
    <cellStyle name="Normal 13 3" xfId="3700" xr:uid="{99DCE3E1-51BF-4AC7-9C18-BB5E38E097B3}"/>
    <cellStyle name="Normal 13 3 2" xfId="4392" xr:uid="{3E07F252-5EB1-4911-AC15-7E5A58E55279}"/>
    <cellStyle name="Normal 13 3 3" xfId="4309" xr:uid="{9551308F-800F-48A5-8331-E872FDA3AD9D}"/>
    <cellStyle name="Normal 13 3 4" xfId="4449" xr:uid="{4EB12C3D-BC47-42B8-A2BD-7F7A0F33A013}"/>
    <cellStyle name="Normal 13 3 5" xfId="4717" xr:uid="{703E0C1F-C444-4A30-B95E-0208D0DCFB7D}"/>
    <cellStyle name="Normal 13 4" xfId="4310" xr:uid="{017C2675-F4B9-4CB0-8DAA-3463380E6BDE}"/>
    <cellStyle name="Normal 13 5" xfId="4307" xr:uid="{34CD4341-9CD1-4B23-A3AA-178E7E51BF64}"/>
    <cellStyle name="Normal 14" xfId="50" xr:uid="{9DF599DE-442A-4FA8-BB50-0C5DB1429C5E}"/>
    <cellStyle name="Normal 14 18" xfId="4312" xr:uid="{D8E88A11-673A-4FBD-B47A-687EA900ED45}"/>
    <cellStyle name="Normal 14 2" xfId="51" xr:uid="{1A9B9461-AF9C-4207-8301-EE21DF896786}"/>
    <cellStyle name="Normal 14 2 2" xfId="52" xr:uid="{DACD02D0-8F80-4EA9-AA26-1B2848447CFD}"/>
    <cellStyle name="Normal 14 2 2 2" xfId="3701" xr:uid="{DB8F41F3-BE5D-4991-9A6F-3F87A39493F3}"/>
    <cellStyle name="Normal 14 2 3" xfId="3702" xr:uid="{0AD97226-B38D-43F2-B0A7-BEA2FB230825}"/>
    <cellStyle name="Normal 14 3" xfId="3703" xr:uid="{4EE6F3C6-1BBD-4EC8-B8F7-F6F1C5F9ACE1}"/>
    <cellStyle name="Normal 14 3 2" xfId="4551" xr:uid="{A95284C7-D4EF-42D9-8C17-6AE33D85154A}"/>
    <cellStyle name="Normal 14 4" xfId="4311" xr:uid="{8734DFCC-09A7-419A-AB30-4750F7FE32AF}"/>
    <cellStyle name="Normal 14 4 2" xfId="4552" xr:uid="{BF2F6CFF-5AFD-4222-895F-8E1E645370ED}"/>
    <cellStyle name="Normal 14 4 3" xfId="4718" xr:uid="{B92C2833-0665-4EEC-9288-4CF29A1202EA}"/>
    <cellStyle name="Normal 14 4 4" xfId="4694" xr:uid="{47E25555-8FAD-490A-9DA1-1753638BCC1C}"/>
    <cellStyle name="Normal 15" xfId="53" xr:uid="{C1ED86D3-42AC-4F78-8132-3541405E8E63}"/>
    <cellStyle name="Normal 15 2" xfId="54" xr:uid="{B357D548-0F38-43DD-89AC-4BB049D60056}"/>
    <cellStyle name="Normal 15 2 2" xfId="3704" xr:uid="{ECC9C029-6F2D-4A28-8792-77E491187B51}"/>
    <cellStyle name="Normal 15 2 2 2" xfId="4553" xr:uid="{17D07492-19A9-46A8-B1BA-E173E5EB5273}"/>
    <cellStyle name="Normal 15 2 3" xfId="4554" xr:uid="{6B5419B3-758C-4CBA-97C2-225DD72BB8DA}"/>
    <cellStyle name="Normal 15 3" xfId="3705" xr:uid="{9CD3ADFA-EBB6-4424-BA2D-1C851BF59D83}"/>
    <cellStyle name="Normal 15 3 2" xfId="4393" xr:uid="{69A824F1-F727-47C1-8E63-35BFCBA65AB5}"/>
    <cellStyle name="Normal 15 3 3" xfId="4314" xr:uid="{FFB02835-C825-4FE8-88AB-4897C64661D5}"/>
    <cellStyle name="Normal 15 3 4" xfId="4450" xr:uid="{65011EF7-FFB3-490E-8B4F-52801BD9FD35}"/>
    <cellStyle name="Normal 15 3 5" xfId="4720" xr:uid="{633A4C7A-69B6-4CA9-BA9F-50FB040E021C}"/>
    <cellStyle name="Normal 15 4" xfId="4313" xr:uid="{72EC25F4-EBFD-4257-AF24-AF2EE79B9CAD}"/>
    <cellStyle name="Normal 15 4 2" xfId="4555" xr:uid="{E582CC24-F5BC-4DCF-8F19-12F1A1FE8A29}"/>
    <cellStyle name="Normal 15 4 3" xfId="4719" xr:uid="{68F27E30-E8BA-4F87-8E7D-B2D66073991C}"/>
    <cellStyle name="Normal 15 4 4" xfId="4695" xr:uid="{AC28874A-7C94-41F1-81D6-AF439863F6F7}"/>
    <cellStyle name="Normal 16" xfId="55" xr:uid="{5CE1C710-2E23-4895-AAA2-261D5E961A43}"/>
    <cellStyle name="Normal 16 2" xfId="3706" xr:uid="{9585F1C5-6BBB-4AF8-BCD3-E77022DA9CE7}"/>
    <cellStyle name="Normal 16 2 2" xfId="4394" xr:uid="{DD3BF6E7-6075-46ED-84E6-BB675A51F58E}"/>
    <cellStyle name="Normal 16 2 3" xfId="4315" xr:uid="{18027530-A67E-4F3A-917E-58640052E061}"/>
    <cellStyle name="Normal 16 2 4" xfId="4451" xr:uid="{7A8A1ACC-AE8A-4537-91CE-9F090255B758}"/>
    <cellStyle name="Normal 16 2 5" xfId="4721" xr:uid="{B0CE39B9-B59E-4D89-B9A8-B76FCE55D708}"/>
    <cellStyle name="Normal 16 3" xfId="4422" xr:uid="{45F945AC-2BAE-4E4E-A5A0-3F4BBD92DF3F}"/>
    <cellStyle name="Normal 17" xfId="56" xr:uid="{15411FD7-27B9-45C5-9791-0715554BFE7C}"/>
    <cellStyle name="Normal 17 2" xfId="3707" xr:uid="{9A7D1634-0E34-41D7-900D-EC8AE44E107F}"/>
    <cellStyle name="Normal 17 2 2" xfId="4395" xr:uid="{031629EA-ECC2-469D-9165-3A1666B2A56F}"/>
    <cellStyle name="Normal 17 2 3" xfId="4317" xr:uid="{A81EC65A-F9AD-49C6-9EFC-31952CB1652E}"/>
    <cellStyle name="Normal 17 2 4" xfId="4452" xr:uid="{613A4001-9751-4B7A-8C45-4D12A3DE9880}"/>
    <cellStyle name="Normal 17 2 5" xfId="4722" xr:uid="{11CD4023-F17A-4F5E-8BBD-0A05E0DB10D8}"/>
    <cellStyle name="Normal 17 3" xfId="4318" xr:uid="{33C30001-099A-4D19-9EE8-6B4CE6346E90}"/>
    <cellStyle name="Normal 17 4" xfId="4316" xr:uid="{D4A81570-CD75-48F5-8514-F5F35B44B9F5}"/>
    <cellStyle name="Normal 18" xfId="57" xr:uid="{4710888A-2BAA-4C8B-921B-BF38D18E9C89}"/>
    <cellStyle name="Normal 18 2" xfId="3708" xr:uid="{426AF5C0-825D-44B9-81FE-ED5A1E69DB39}"/>
    <cellStyle name="Normal 18 2 2" xfId="4556" xr:uid="{4AD55552-B456-487E-90FB-B91FF8E9819C}"/>
    <cellStyle name="Normal 18 3" xfId="4319" xr:uid="{51BC4398-2F7A-4124-A655-445FBD3BCFB0}"/>
    <cellStyle name="Normal 18 3 2" xfId="4557" xr:uid="{3102D5A6-8275-46B1-B8AE-54047AAD2EAE}"/>
    <cellStyle name="Normal 18 3 3" xfId="4723" xr:uid="{799BABB9-EEBF-47D7-958B-6DA23D2ADC59}"/>
    <cellStyle name="Normal 18 3 4" xfId="4696" xr:uid="{85A8C8C8-4FC6-4236-A7F6-1541E6F30DC6}"/>
    <cellStyle name="Normal 19" xfId="58" xr:uid="{C66AFE28-9D64-4D3B-9F61-9B0347E6F7B8}"/>
    <cellStyle name="Normal 19 2" xfId="59" xr:uid="{3E4C6067-023D-452E-A57A-3987972E09F6}"/>
    <cellStyle name="Normal 19 2 2" xfId="3709" xr:uid="{A991D9BD-E936-41F3-94C0-A1983528B5FF}"/>
    <cellStyle name="Normal 19 2 2 2" xfId="4558" xr:uid="{68A0E6D1-112B-4009-9E9B-3C7A48924E84}"/>
    <cellStyle name="Normal 19 2 3" xfId="4559" xr:uid="{D020FFD9-8520-4CB1-A515-C5C4169F0909}"/>
    <cellStyle name="Normal 19 3" xfId="3710" xr:uid="{3BB42C56-DB7A-485D-85A3-343F72AFC622}"/>
    <cellStyle name="Normal 19 3 2" xfId="4560" xr:uid="{BBC323D3-09C9-4ED3-BC3D-80940F5F45F6}"/>
    <cellStyle name="Normal 19 4" xfId="4561" xr:uid="{4B6409F2-DFB4-4A69-85B0-FEB1485B5960}"/>
    <cellStyle name="Normal 2" xfId="3" xr:uid="{0035700C-F3A5-4A6F-B63A-5CE25669DEE2}"/>
    <cellStyle name="Normal 2 2" xfId="60" xr:uid="{CEE7DD56-EE4C-45FC-AE33-480B695CDABF}"/>
    <cellStyle name="Normal 2 2 2" xfId="61" xr:uid="{D7994436-DD19-4264-B558-08CB2F49E724}"/>
    <cellStyle name="Normal 2 2 2 2" xfId="3711" xr:uid="{04935DAA-E00D-4F7E-B9C5-8D0E5C21C83B}"/>
    <cellStyle name="Normal 2 2 2 2 2" xfId="4564" xr:uid="{64F53429-33E4-4A24-9580-4046A95CD039}"/>
    <cellStyle name="Normal 2 2 2 3" xfId="4565" xr:uid="{A14C2892-E320-4699-94C4-65A9C04A3751}"/>
    <cellStyle name="Normal 2 2 3" xfId="3712" xr:uid="{4474D3B2-352C-4011-8136-29E8BCF877C5}"/>
    <cellStyle name="Normal 2 2 3 2" xfId="4472" xr:uid="{4F8477A4-CF31-40DB-8B14-6FDFA0642686}"/>
    <cellStyle name="Normal 2 2 3 2 2" xfId="4566" xr:uid="{AE671C27-ADD4-4CAD-8B79-4329C695F836}"/>
    <cellStyle name="Normal 2 2 3 2 2 2" xfId="5326" xr:uid="{7DAA9668-F0CC-48A3-AFA0-356B2EF63F6F}"/>
    <cellStyle name="Normal 2 2 3 2 2 3" xfId="5322" xr:uid="{0185F08B-BBA1-4361-A74B-5A84D28531AE}"/>
    <cellStyle name="Normal 2 2 3 2 3" xfId="4751" xr:uid="{7990A35E-B829-40A5-9D5C-7CEADC1E6F59}"/>
    <cellStyle name="Normal 2 2 3 2 4" xfId="5306" xr:uid="{5495F3DC-C0A9-462C-AA9D-8477A6369D1B}"/>
    <cellStyle name="Normal 2 2 3 3" xfId="4595" xr:uid="{54F04E52-470E-418C-8936-BD0EE2B95B15}"/>
    <cellStyle name="Normal 2 2 3 4" xfId="4697" xr:uid="{A144AD01-F3E1-43A6-83E5-90444AAEDD00}"/>
    <cellStyle name="Normal 2 2 3 5" xfId="4686" xr:uid="{145EFE24-63CD-4D37-B8C4-897270BC8ACF}"/>
    <cellStyle name="Normal 2 2 4" xfId="4320" xr:uid="{035F9518-26A7-4D5D-9110-A098358F6006}"/>
    <cellStyle name="Normal 2 2 4 2" xfId="4479" xr:uid="{1A32E2CC-F3C6-410E-B544-5B76BB064A4F}"/>
    <cellStyle name="Normal 2 2 4 3" xfId="4724" xr:uid="{FEAAD107-EE66-42F4-973A-C7BA119A46C5}"/>
    <cellStyle name="Normal 2 2 4 4" xfId="4698" xr:uid="{E359690D-E81F-4C75-9D3E-47246061539B}"/>
    <cellStyle name="Normal 2 2 5" xfId="4563" xr:uid="{AB4B8FBE-1DD5-4E6E-9639-372F5C87AACE}"/>
    <cellStyle name="Normal 2 2 6" xfId="4754" xr:uid="{9A339059-3D01-4A43-AF78-01616E635A66}"/>
    <cellStyle name="Normal 2 3" xfId="62" xr:uid="{0F6C0DA5-70C4-408A-B517-119924A00E33}"/>
    <cellStyle name="Normal 2 3 2" xfId="63" xr:uid="{7139C530-5000-4630-B2F1-03ED95710262}"/>
    <cellStyle name="Normal 2 3 2 2" xfId="3713" xr:uid="{E4747EC8-1E9A-432F-81E5-A8A6F53AEAAF}"/>
    <cellStyle name="Normal 2 3 2 2 2" xfId="4567" xr:uid="{CA5C490C-7619-401F-9491-5B9E86C715F0}"/>
    <cellStyle name="Normal 2 3 2 3" xfId="4322" xr:uid="{E0BCF6B9-2EDB-4A07-82BA-393E5D29D175}"/>
    <cellStyle name="Normal 2 3 2 3 2" xfId="4568" xr:uid="{C87D96E6-47EF-4FD3-85DC-D3F0AA36E635}"/>
    <cellStyle name="Normal 2 3 2 3 3" xfId="4726" xr:uid="{DC8BFB40-1EB6-4B41-A106-7E0ACF3882AB}"/>
    <cellStyle name="Normal 2 3 2 3 4" xfId="4699" xr:uid="{C572D363-0982-4782-A4E5-9A3CF9A76E98}"/>
    <cellStyle name="Normal 2 3 3" xfId="64" xr:uid="{1A415B29-0FC4-4C5A-A5EA-27D3B8E380FA}"/>
    <cellStyle name="Normal 2 3 4" xfId="65" xr:uid="{E3EEC655-08FA-4659-8BCA-132992FB1ABE}"/>
    <cellStyle name="Normal 2 3 5" xfId="3714" xr:uid="{3F415DAD-BED2-4DE7-8EA7-B8A3479433A5}"/>
    <cellStyle name="Normal 2 3 5 2" xfId="4569" xr:uid="{A5595197-3A69-4DC3-8B8D-E823AB74D8CE}"/>
    <cellStyle name="Normal 2 3 6" xfId="4321" xr:uid="{8DFBABC7-34EB-423F-98FE-409AD8450856}"/>
    <cellStyle name="Normal 2 3 6 2" xfId="4570" xr:uid="{BE08117B-E673-410F-BB05-27216E02CF21}"/>
    <cellStyle name="Normal 2 3 6 3" xfId="4725" xr:uid="{665FD025-8C86-4D04-968B-38A509AB67E3}"/>
    <cellStyle name="Normal 2 3 6 4" xfId="4700" xr:uid="{FFEB0949-F6FA-482E-ABF5-B42C972DFA2B}"/>
    <cellStyle name="Normal 2 3 7" xfId="5319" xr:uid="{B8C75C8B-9CF4-49C1-84AD-0D104C674AF9}"/>
    <cellStyle name="Normal 2 4" xfId="66" xr:uid="{C5CA2A73-0A26-4EFB-9AA9-A10CB30DF228}"/>
    <cellStyle name="Normal 2 4 2" xfId="67" xr:uid="{64EE4122-DD2A-40D9-A990-55D7DA26793E}"/>
    <cellStyle name="Normal 2 4 3" xfId="3715" xr:uid="{F6C0B62B-DC73-4C2B-B3D1-B399CD26094E}"/>
    <cellStyle name="Normal 2 4 3 2" xfId="4571" xr:uid="{E9D0F4B2-ED2C-477E-B10F-F739ECDE69A7}"/>
    <cellStyle name="Normal 2 4 3 3" xfId="4596" xr:uid="{2ACA2D7B-6AEF-4AC2-8384-127D17F751AE}"/>
    <cellStyle name="Normal 2 4 4" xfId="4572" xr:uid="{AC6B3D4E-0273-40CC-852D-A1D64A2DFB2F}"/>
    <cellStyle name="Normal 2 4 5" xfId="4755" xr:uid="{3B5C7D19-8909-4C2A-9BC8-31846F588FD0}"/>
    <cellStyle name="Normal 2 4 6" xfId="4753" xr:uid="{FB9085AC-3CEE-42B7-AA51-A5A1777A2794}"/>
    <cellStyle name="Normal 2 5" xfId="3716" xr:uid="{36E9E76D-27F3-48F3-9A6D-3BC89CF314AC}"/>
    <cellStyle name="Normal 2 5 2" xfId="3731" xr:uid="{45F3F411-46C7-4133-B608-E70C955113AB}"/>
    <cellStyle name="Normal 2 5 2 2" xfId="4430" xr:uid="{A1859F6E-DA2C-4D44-8AEA-0099E3E481E8}"/>
    <cellStyle name="Normal 2 5 3" xfId="4423" xr:uid="{7D52AFF8-3A33-4AA8-9E82-415AFD5CECFE}"/>
    <cellStyle name="Normal 2 5 3 2" xfId="4475" xr:uid="{515243CC-5611-4CDF-A3D9-462336B12CF6}"/>
    <cellStyle name="Normal 2 5 3 3" xfId="4737" xr:uid="{E964D146-0077-43C0-9F46-7FDD5F76CC35}"/>
    <cellStyle name="Normal 2 5 3 4" xfId="5303" xr:uid="{86E3E7F5-81BD-4B34-8959-82F352A3EF5E}"/>
    <cellStyle name="Normal 2 5 4" xfId="4573" xr:uid="{80259F91-6A5C-4264-B071-AC6803F52B89}"/>
    <cellStyle name="Normal 2 5 5" xfId="4481" xr:uid="{EE739337-387E-4B30-9E97-96F27F8DA740}"/>
    <cellStyle name="Normal 2 5 6" xfId="4480" xr:uid="{A72BF774-5CFA-4C89-8586-E301D5131115}"/>
    <cellStyle name="Normal 2 5 7" xfId="4750" xr:uid="{A5CED593-90C7-41F3-BA7E-C72875B01F70}"/>
    <cellStyle name="Normal 2 5 8" xfId="4710" xr:uid="{24015B7D-25E4-4C51-A116-4B5046CEBA7F}"/>
    <cellStyle name="Normal 2 6" xfId="3732" xr:uid="{61AB611E-D967-4D2B-9B5B-DB1675D86E75}"/>
    <cellStyle name="Normal 2 6 2" xfId="4425" xr:uid="{4B7E3AD4-3EEA-4C5B-83A0-34E86C4BA7E1}"/>
    <cellStyle name="Normal 2 6 3" xfId="4428" xr:uid="{47903283-6F96-43A1-81FA-3A053B772872}"/>
    <cellStyle name="Normal 2 6 3 2" xfId="5340" xr:uid="{71733D1B-D2AD-493D-85B4-FC015E60B6A3}"/>
    <cellStyle name="Normal 2 6 4" xfId="4574" xr:uid="{7506289C-545F-4ACD-AE4A-F46E483EF9E1}"/>
    <cellStyle name="Normal 2 6 5" xfId="4471" xr:uid="{66243E30-9569-4851-BBFE-9CABADEE7934}"/>
    <cellStyle name="Normal 2 6 5 2" xfId="4701" xr:uid="{F75D5A7B-4B8D-4E7F-BC74-5EAD37E2FB7D}"/>
    <cellStyle name="Normal 2 6 6" xfId="4443" xr:uid="{48935911-6F7B-4AFB-AE7C-CE8318B55811}"/>
    <cellStyle name="Normal 2 6 7" xfId="4424" xr:uid="{58580417-9E92-42E4-B198-B32E72A5D934}"/>
    <cellStyle name="Normal 2 6 8" xfId="5336" xr:uid="{747B29F7-ED0A-4B9D-B821-D23C5A9181E9}"/>
    <cellStyle name="Normal 2 7" xfId="4426" xr:uid="{40A51B05-1921-4061-BF3C-2F739A98A4F7}"/>
    <cellStyle name="Normal 2 7 2" xfId="4576" xr:uid="{D0A57752-2D17-4018-9153-DC6B288AFE36}"/>
    <cellStyle name="Normal 2 7 3" xfId="4575" xr:uid="{0902DD93-2EAF-4292-B09A-002F76090CF9}"/>
    <cellStyle name="Normal 2 7 4" xfId="5304" xr:uid="{C79D6337-8C78-401A-8CCC-7782E51B065C}"/>
    <cellStyle name="Normal 2 8" xfId="4577" xr:uid="{9ECCE84A-DA37-48F5-982A-5B97F7BEAFC9}"/>
    <cellStyle name="Normal 2 9" xfId="4562" xr:uid="{78E2414E-589C-4FDF-9193-2010DEE5F76C}"/>
    <cellStyle name="Normal 20" xfId="68" xr:uid="{2A581BC6-24CE-4886-9469-B83EBAE937DB}"/>
    <cellStyle name="Normal 20 2" xfId="3717" xr:uid="{D4102F84-961F-4EEF-9C37-EF27A02C3D79}"/>
    <cellStyle name="Normal 20 2 2" xfId="3718" xr:uid="{D153D4E1-3C2C-4CB6-AFA9-2421CA9041C6}"/>
    <cellStyle name="Normal 20 2 2 2" xfId="4396" xr:uid="{25111FED-FA2E-4EF4-9800-3D4E2933EE6E}"/>
    <cellStyle name="Normal 20 2 2 3" xfId="4388" xr:uid="{1B0EE323-EFB5-47DB-9D9C-757AD2E6DA55}"/>
    <cellStyle name="Normal 20 2 2 4" xfId="4468" xr:uid="{30E6CB76-7F83-40EC-AAF5-6EA8046205C3}"/>
    <cellStyle name="Normal 20 2 2 5" xfId="4735" xr:uid="{46FC2883-458D-4099-BE8C-B3AAA3906D5E}"/>
    <cellStyle name="Normal 20 2 3" xfId="4391" xr:uid="{0F8F0869-5AF5-484F-A16F-4F47D412B7E6}"/>
    <cellStyle name="Normal 20 2 4" xfId="4387" xr:uid="{7D853D84-B11B-4B06-B4C9-2A5AE7C07CCA}"/>
    <cellStyle name="Normal 20 2 5" xfId="4467" xr:uid="{7E9AC17E-FA32-4BAB-96A6-B15304C07227}"/>
    <cellStyle name="Normal 20 2 6" xfId="4734" xr:uid="{57401F06-5D9E-4830-8B1C-5D0D02EA30E0}"/>
    <cellStyle name="Normal 20 3" xfId="3827" xr:uid="{7CD682BF-490E-4E1A-BAC5-62EF70E90DF2}"/>
    <cellStyle name="Normal 20 3 2" xfId="4629" xr:uid="{E4829503-2E96-49DF-9377-67CFD5143496}"/>
    <cellStyle name="Normal 20 4" xfId="4323" xr:uid="{77CD7B93-8655-4648-8B10-3D5CA2842269}"/>
    <cellStyle name="Normal 20 4 2" xfId="4473" xr:uid="{72227B7D-6129-4DD2-B194-DCEDD537549B}"/>
    <cellStyle name="Normal 20 4 3" xfId="4727" xr:uid="{965C3B83-97FC-42A6-8CC4-43501CBACD92}"/>
    <cellStyle name="Normal 20 4 3 2" xfId="5351" xr:uid="{67FB1D93-2CC4-47BC-9A15-36311B4F16E1}"/>
    <cellStyle name="Normal 20 4 4" xfId="4702" xr:uid="{9333FB7F-5936-4D53-A8A7-881280BFF25A}"/>
    <cellStyle name="Normal 20 5" xfId="4478" xr:uid="{EBF06B9D-B3B7-4159-8D61-423D426ECC19}"/>
    <cellStyle name="Normal 20 5 2" xfId="5335" xr:uid="{94A7A27D-803F-4283-9E54-F71F2EA51361}"/>
    <cellStyle name="Normal 20 6" xfId="4476" xr:uid="{76ABED18-5451-4CC4-8B83-0DCF7DE97E8B}"/>
    <cellStyle name="Normal 20 7" xfId="4687" xr:uid="{8CB59EC3-1379-459E-9A92-868C35742C68}"/>
    <cellStyle name="Normal 20 8" xfId="4708" xr:uid="{8254BC1C-0461-4429-9BB3-BE7CCEE49288}"/>
    <cellStyle name="Normal 20 9" xfId="4707" xr:uid="{81CBACA8-1B53-44F6-B6BE-A34CB08F6293}"/>
    <cellStyle name="Normal 21" xfId="69" xr:uid="{29DAA68A-93A4-4D44-BCBA-88E581947107}"/>
    <cellStyle name="Normal 21 2" xfId="3719" xr:uid="{3273C121-24F0-4E0D-A824-D4F7B1D4E294}"/>
    <cellStyle name="Normal 21 2 2" xfId="3720" xr:uid="{5C1F1E37-1B57-46E1-9E01-C015091CC8D5}"/>
    <cellStyle name="Normal 21 3" xfId="4324" xr:uid="{C90443FE-6487-4EC2-B3E3-699C0B9BB061}"/>
    <cellStyle name="Normal 21 3 2" xfId="4631" xr:uid="{283FA1EF-15B3-417B-85E8-4DAE888AE6FB}"/>
    <cellStyle name="Normal 21 3 2 2" xfId="5354" xr:uid="{92FA2043-48C2-4A6C-B57F-4410712948EF}"/>
    <cellStyle name="Normal 21 3 3" xfId="4630" xr:uid="{05D9CC46-BD9A-41C8-824D-0C16B3608729}"/>
    <cellStyle name="Normal 21 3 4" xfId="5353" xr:uid="{6F02CB80-09DE-4396-957D-C4E51305AD9B}"/>
    <cellStyle name="Normal 21 4" xfId="4453" xr:uid="{154C3882-E9E1-4A4D-893B-ACB882ABCA52}"/>
    <cellStyle name="Normal 21 4 2" xfId="5352" xr:uid="{B5ED16D4-634A-4A7C-BA9B-883FB444D1D3}"/>
    <cellStyle name="Normal 21 5" xfId="4728" xr:uid="{E4ED3C9E-A67C-4396-8DA0-34A572D1F64B}"/>
    <cellStyle name="Normal 22" xfId="685" xr:uid="{887B600A-3D6A-45CA-AA1A-0EB85C902D3D}"/>
    <cellStyle name="Normal 22 2" xfId="3661" xr:uid="{F8AAC106-BF03-4C9E-BA81-6D263FA3C884}"/>
    <cellStyle name="Normal 22 3" xfId="3660" xr:uid="{F5F0D208-FF22-4B67-80FC-C375559FA0BE}"/>
    <cellStyle name="Normal 22 3 2" xfId="4325" xr:uid="{19B7615E-7BF1-4D28-BF0D-71C754F34C75}"/>
    <cellStyle name="Normal 22 3 2 2" xfId="4633" xr:uid="{E12711C0-802E-4177-9D84-73045189D8E5}"/>
    <cellStyle name="Normal 22 3 3" xfId="4632" xr:uid="{B5AE8DE3-B527-409E-BFB8-97403AFC9F66}"/>
    <cellStyle name="Normal 22 3 4" xfId="4615" xr:uid="{D44DEA75-7B37-433E-977B-8FFE0CC7EE6E}"/>
    <cellStyle name="Normal 22 4" xfId="3664" xr:uid="{56F2DBB0-9F46-4E8C-9233-EE4D5288CC1E}"/>
    <cellStyle name="Normal 22 4 2" xfId="4401" xr:uid="{31232C7A-220B-447E-9EE2-6F0F6DD132BD}"/>
    <cellStyle name="Normal 22 4 3" xfId="4742" xr:uid="{8B3E0DB3-C9E6-428B-8547-422E3F913590}"/>
    <cellStyle name="Normal 22 4 3 2" xfId="5324" xr:uid="{7E9E8C17-2E66-47FE-932E-6EAEC3FCF327}"/>
    <cellStyle name="Normal 22 4 3 3" xfId="5327" xr:uid="{B6FCCCA8-95CE-4BA5-9FFD-8E175A3F4EBB}"/>
    <cellStyle name="Normal 22 4 3 4" xfId="5343" xr:uid="{A4D02B59-CC05-4F5B-A17E-B79DBD0A02DF}"/>
    <cellStyle name="Normal 22 4 3 5" xfId="5339" xr:uid="{DDB0509E-6CD6-44CD-986C-06881348D103}"/>
    <cellStyle name="Normal 22 4 4" xfId="4616" xr:uid="{5F815D66-AD0E-4A4F-B7D5-F35CFF0C2827}"/>
    <cellStyle name="Normal 22 4 5" xfId="4454" xr:uid="{1F9829F6-3578-4B8E-AF7F-023BF360CB58}"/>
    <cellStyle name="Normal 22 4 6" xfId="4440" xr:uid="{9886F40F-17C8-4B80-B0DF-5214E700001E}"/>
    <cellStyle name="Normal 22 4 7" xfId="4439" xr:uid="{DB602F3F-A6A5-4A16-9D50-D0721C7815BB}"/>
    <cellStyle name="Normal 22 4 8" xfId="4438" xr:uid="{2C0361B9-8ACC-4186-88F6-DB2ED3D1023B}"/>
    <cellStyle name="Normal 22 4 9" xfId="4437" xr:uid="{433C597F-8B83-4055-8F4A-FE7B87470D22}"/>
    <cellStyle name="Normal 22 5" xfId="4729" xr:uid="{9843DE1D-0597-41C0-8C6C-ABAC0B3E7684}"/>
    <cellStyle name="Normal 23" xfId="3721" xr:uid="{9EE05B03-C5AB-4F40-AAE6-70E1F2CCFEE3}"/>
    <cellStyle name="Normal 23 2" xfId="4282" xr:uid="{C92CA389-68F9-4159-9530-5072BDDB6A4D}"/>
    <cellStyle name="Normal 23 2 2" xfId="4327" xr:uid="{9CB8DA00-A0C5-4A1B-9644-B95AF21038A2}"/>
    <cellStyle name="Normal 23 2 2 2" xfId="4752" xr:uid="{C032FFF3-714E-41E1-AC83-739F1F97C90E}"/>
    <cellStyle name="Normal 23 2 2 3" xfId="4617" xr:uid="{1918F573-B5A7-4A70-9F76-A93F0078FD44}"/>
    <cellStyle name="Normal 23 2 2 4" xfId="4578" xr:uid="{C848E028-C4F6-4CBD-A7F5-7A26D5FECABF}"/>
    <cellStyle name="Normal 23 2 3" xfId="4456" xr:uid="{2F7AFD38-5918-4BA1-A318-DA961D1A69F7}"/>
    <cellStyle name="Normal 23 2 4" xfId="4703" xr:uid="{F1A219E5-D695-42B1-AFDB-199846A95809}"/>
    <cellStyle name="Normal 23 3" xfId="4397" xr:uid="{B6B8DECB-330E-4C11-9988-73A5119C2832}"/>
    <cellStyle name="Normal 23 4" xfId="4326" xr:uid="{A3E2673B-2230-4C12-A3FA-C7AF1E627DFA}"/>
    <cellStyle name="Normal 23 5" xfId="4455" xr:uid="{244EC8E1-C729-4D34-AE31-0967685B7242}"/>
    <cellStyle name="Normal 23 6" xfId="4730" xr:uid="{FFFF4158-4EC6-44A8-965E-B29AE5ED9CA1}"/>
    <cellStyle name="Normal 24" xfId="3722" xr:uid="{1F19EC48-9796-424E-BF43-8930E63AA3C0}"/>
    <cellStyle name="Normal 24 2" xfId="3723" xr:uid="{234BDEE9-7ED3-4A22-87AE-9A664350B150}"/>
    <cellStyle name="Normal 24 2 2" xfId="4399" xr:uid="{72D910C5-6A84-4754-A0F4-AD10D4D59378}"/>
    <cellStyle name="Normal 24 2 3" xfId="4329" xr:uid="{C1FCF50F-312D-447D-81C3-9B7FEC291D26}"/>
    <cellStyle name="Normal 24 2 4" xfId="4458" xr:uid="{250AE25B-24D5-4C75-B15A-201779E9B0A3}"/>
    <cellStyle name="Normal 24 2 5" xfId="4732" xr:uid="{766815AD-B826-466B-A970-4B79CCDF5223}"/>
    <cellStyle name="Normal 24 3" xfId="4398" xr:uid="{E34E1D36-C16A-4C16-8A9D-FEDAC4D9682E}"/>
    <cellStyle name="Normal 24 4" xfId="4328" xr:uid="{843FAA84-787B-424C-8C25-0D05D0C0AD19}"/>
    <cellStyle name="Normal 24 5" xfId="4457" xr:uid="{DA4DCA29-FF0A-4A84-B34E-BB4D45331309}"/>
    <cellStyle name="Normal 24 6" xfId="4731" xr:uid="{88145F42-A097-4D48-B2E5-EDE5AE59BD40}"/>
    <cellStyle name="Normal 25" xfId="3730" xr:uid="{CD4F3E8F-7742-425D-B9BC-0CD8FCA93EAA}"/>
    <cellStyle name="Normal 25 2" xfId="4331" xr:uid="{3F16485C-FF5F-4F51-B89F-749649791754}"/>
    <cellStyle name="Normal 25 2 2" xfId="5342" xr:uid="{182D5E2D-62BD-474F-ACD7-4EC2546D030E}"/>
    <cellStyle name="Normal 25 3" xfId="4400" xr:uid="{C5DF2AC5-C8A8-4019-BE6A-1BB5513C8CAB}"/>
    <cellStyle name="Normal 25 4" xfId="4330" xr:uid="{59AC1295-225F-4403-9108-39D834DD88C9}"/>
    <cellStyle name="Normal 25 5" xfId="4459" xr:uid="{73BAA276-9220-4A48-8B14-0FAFD7E971D4}"/>
    <cellStyle name="Normal 26" xfId="4280" xr:uid="{A9F3A4B6-C967-4B34-9C56-3AA07816F582}"/>
    <cellStyle name="Normal 26 2" xfId="4281" xr:uid="{FDA8D354-14F9-46B9-B904-56D4B6BCAA27}"/>
    <cellStyle name="Normal 26 2 2" xfId="4333" xr:uid="{FE59DA01-6C42-49DA-96ED-9F0CB1DE148B}"/>
    <cellStyle name="Normal 26 3" xfId="4332" xr:uid="{CC220566-7AF4-4DEF-B2D2-52722D32F402}"/>
    <cellStyle name="Normal 26 3 2" xfId="4619" xr:uid="{AC61A254-09F7-4646-A5D4-595222E05FA2}"/>
    <cellStyle name="Normal 27" xfId="4334" xr:uid="{7BD5B74C-5771-4A07-8FA6-3D5A156E489A}"/>
    <cellStyle name="Normal 27 2" xfId="4335" xr:uid="{41A3A93C-FB96-4149-89F2-7FFC8A9E2F06}"/>
    <cellStyle name="Normal 27 3" xfId="4460" xr:uid="{40CB9ED4-C2E7-4E4D-B74F-87B68626C1B9}"/>
    <cellStyle name="Normal 27 4" xfId="4444" xr:uid="{690E16BE-4F98-4A85-A783-8B328DA585AE}"/>
    <cellStyle name="Normal 27 5" xfId="4435" xr:uid="{9D5CF13F-2AF8-496A-8CA0-C745190FF11E}"/>
    <cellStyle name="Normal 27 6" xfId="4432" xr:uid="{BB78C334-F885-4C9C-BF93-2EE013BD4496}"/>
    <cellStyle name="Normal 27 7" xfId="5337" xr:uid="{07DA2577-43E2-4DFE-8997-CD96301B0CA8}"/>
    <cellStyle name="Normal 28" xfId="4336" xr:uid="{6C6B2A9D-7E8B-4CA1-B915-2562BD9EE821}"/>
    <cellStyle name="Normal 28 2" xfId="4337" xr:uid="{BA069B5B-8393-4465-8AF4-8C70725F430F}"/>
    <cellStyle name="Normal 28 3" xfId="4338" xr:uid="{6DD667DA-B554-4A7B-942D-F7B527C45211}"/>
    <cellStyle name="Normal 29" xfId="4339" xr:uid="{F321BB22-4087-42C4-9199-35DEA3EC6F19}"/>
    <cellStyle name="Normal 29 2" xfId="4340" xr:uid="{00F8CAF4-1E20-453E-AD0B-53430EFC253A}"/>
    <cellStyle name="Normal 3" xfId="2" xr:uid="{665067A7-73F8-4B7E-BFD2-7BB3B9468366}"/>
    <cellStyle name="Normal 3 2" xfId="70" xr:uid="{84937952-9F77-475F-8882-202F7B3BFCD8}"/>
    <cellStyle name="Normal 3 2 2" xfId="71" xr:uid="{B09E6369-2487-4C37-8D6B-0592C8F61E17}"/>
    <cellStyle name="Normal 3 2 2 2" xfId="3724" xr:uid="{03478E8F-C028-4BFF-BB77-9986488E463B}"/>
    <cellStyle name="Normal 3 2 2 2 2" xfId="4580" xr:uid="{D73207A2-CC13-4A23-B4A4-D3106EEE3485}"/>
    <cellStyle name="Normal 3 2 2 3" xfId="4581" xr:uid="{2CCCB270-1DEF-4A59-8EF8-4946C84B59A2}"/>
    <cellStyle name="Normal 3 2 3" xfId="72" xr:uid="{CB429F1B-5E09-467B-BE12-27EB42790CF6}"/>
    <cellStyle name="Normal 3 2 4" xfId="3725" xr:uid="{EC3C2089-B2C4-48F4-8F88-E24779C3F393}"/>
    <cellStyle name="Normal 3 2 4 2" xfId="4582" xr:uid="{16550563-0BC2-4E2C-9E56-529D51E19C93}"/>
    <cellStyle name="Normal 3 2 5" xfId="4431" xr:uid="{C507DA26-93C3-4C83-B5F9-ECB95B730BE7}"/>
    <cellStyle name="Normal 3 2 5 2" xfId="4583" xr:uid="{5E9C2E05-23E3-4A54-B87A-F12D9CB0C85F}"/>
    <cellStyle name="Normal 3 2 5 3" xfId="5305" xr:uid="{599545CA-887D-41C5-9A3B-ECC9BF26F5BD}"/>
    <cellStyle name="Normal 3 3" xfId="73" xr:uid="{97203343-23A6-4574-85B1-43F5A746CCB7}"/>
    <cellStyle name="Normal 3 3 2" xfId="3726" xr:uid="{6B7D4BE2-D61B-4A82-8F2D-5E2B85163CA4}"/>
    <cellStyle name="Normal 3 3 2 2" xfId="4584" xr:uid="{C48FF886-734C-4170-8A4A-F6831A64DA17}"/>
    <cellStyle name="Normal 3 3 3" xfId="4585" xr:uid="{B6B1A69F-4251-4D1E-959A-CE85B84644D6}"/>
    <cellStyle name="Normal 3 4" xfId="3733" xr:uid="{BB713E4A-B4B6-4DC7-8BAD-3349C9BD7C6E}"/>
    <cellStyle name="Normal 3 4 2" xfId="4284" xr:uid="{C2279679-BA19-4C18-8810-0A88FF045058}"/>
    <cellStyle name="Normal 3 4 2 2" xfId="4586" xr:uid="{2234695D-D097-4538-B8A5-A984B607497A}"/>
    <cellStyle name="Normal 3 4 3" xfId="5359" xr:uid="{7599CA2D-D73F-4C80-B7D5-B32B580DDBD4}"/>
    <cellStyle name="Normal 3 5" xfId="4283" xr:uid="{417295A8-0558-4876-80A6-24744114BBF5}"/>
    <cellStyle name="Normal 3 5 2" xfId="4587" xr:uid="{020F2B7A-904E-4FEF-9DA8-2CF3A319A538}"/>
    <cellStyle name="Normal 3 5 3" xfId="4736" xr:uid="{C289EBD8-5459-41B9-95A1-58A1D5DAAE9B}"/>
    <cellStyle name="Normal 3 5 4" xfId="4704" xr:uid="{732F72DF-29E2-4C29-ACC1-667FEDE0174C}"/>
    <cellStyle name="Normal 3 6" xfId="4579" xr:uid="{08844A4C-0518-447A-98B2-A0A1056D2592}"/>
    <cellStyle name="Normal 3 6 2" xfId="5341" xr:uid="{8F6805E5-7E26-4E97-A018-38C869F9D2BC}"/>
    <cellStyle name="Normal 3 6 2 2" xfId="5338" xr:uid="{2DBEF139-629F-40F0-802A-F20AC4AF04F3}"/>
    <cellStyle name="Normal 30" xfId="4341" xr:uid="{C2572C26-B802-469D-89B4-7EC377C11B6C}"/>
    <cellStyle name="Normal 30 2" xfId="4342" xr:uid="{B70797F7-751C-4CBA-BB36-B05934F065F9}"/>
    <cellStyle name="Normal 31" xfId="4343" xr:uid="{B55D68E1-A2B0-4B8D-B7FF-62F704A7C476}"/>
    <cellStyle name="Normal 31 2" xfId="4344" xr:uid="{7F7B94D7-A30E-4EE1-AAEA-632143993D59}"/>
    <cellStyle name="Normal 32" xfId="4345" xr:uid="{C1A6F0EA-8DE3-4307-B753-51B1C1ED08F9}"/>
    <cellStyle name="Normal 33" xfId="4346" xr:uid="{39D7966F-CC74-40ED-B521-FB79E3EE99D8}"/>
    <cellStyle name="Normal 33 2" xfId="4347" xr:uid="{C722F8A4-606A-4F07-AC96-2FA80B26DAAE}"/>
    <cellStyle name="Normal 34" xfId="4348" xr:uid="{4F79EFB5-FD2F-4520-91BA-5DC72537B117}"/>
    <cellStyle name="Normal 34 2" xfId="4349" xr:uid="{A55BD26F-5B82-4A0D-A94F-085CF23BBDA5}"/>
    <cellStyle name="Normal 35" xfId="4350" xr:uid="{30028731-6642-4B49-9E64-CCBC90DB4499}"/>
    <cellStyle name="Normal 35 2" xfId="4351" xr:uid="{12DD2A54-FBBC-4EA6-89C9-B9EB8BCCF201}"/>
    <cellStyle name="Normal 36" xfId="4352" xr:uid="{E993A48E-D23A-4E32-B8F2-C6FDD426E1DF}"/>
    <cellStyle name="Normal 36 2" xfId="4353" xr:uid="{F3D7E913-0BC3-4055-BFF1-A3D0088CBD23}"/>
    <cellStyle name="Normal 37" xfId="4354" xr:uid="{469B1187-C2FD-438C-9652-7C4C53DF6847}"/>
    <cellStyle name="Normal 37 2" xfId="4355" xr:uid="{61AF56EC-F083-4B3C-806C-D661EA2BAF4E}"/>
    <cellStyle name="Normal 38" xfId="4356" xr:uid="{5B0E023E-00AA-4870-A0B2-EC138687ADDF}"/>
    <cellStyle name="Normal 38 2" xfId="4357" xr:uid="{81D61565-ACFB-42BB-B202-844D8735E272}"/>
    <cellStyle name="Normal 39" xfId="4358" xr:uid="{BA44C557-9C97-41CE-AEE2-28DA96B14232}"/>
    <cellStyle name="Normal 39 2" xfId="4359" xr:uid="{9A24D695-4DCF-4CDB-8EFA-7BAE87F9DF1D}"/>
    <cellStyle name="Normal 39 2 2" xfId="4360" xr:uid="{04DC3687-F0E2-4A20-A6DD-6DFE031E63ED}"/>
    <cellStyle name="Normal 39 3" xfId="4361" xr:uid="{F66CD20D-9ED1-46F3-825D-29A65C97E192}"/>
    <cellStyle name="Normal 4" xfId="74" xr:uid="{E046E1D8-B60C-487D-9269-D17FAEB55094}"/>
    <cellStyle name="Normal 4 2" xfId="75" xr:uid="{577B0F44-98A7-43D7-B9FD-051B1F1592C1}"/>
    <cellStyle name="Normal 4 2 2" xfId="686" xr:uid="{05D775CC-D616-485F-93B3-C9A8680CA796}"/>
    <cellStyle name="Normal 4 2 2 2" xfId="687" xr:uid="{F4C92928-877E-4BD5-9542-479908AD6CC8}"/>
    <cellStyle name="Normal 4 2 2 3" xfId="688" xr:uid="{A7CB0DEA-74D7-4F27-94FE-89089034CB99}"/>
    <cellStyle name="Normal 4 2 2 4" xfId="689" xr:uid="{98C675BC-B7AC-4700-9AFD-E37115CD13C5}"/>
    <cellStyle name="Normal 4 2 2 4 2" xfId="690" xr:uid="{D25D17FC-0BDE-43DD-AC92-52373689E410}"/>
    <cellStyle name="Normal 4 2 2 4 3" xfId="691" xr:uid="{7A254058-3856-4E5A-860D-A6F9B6868972}"/>
    <cellStyle name="Normal 4 2 2 4 3 2" xfId="692" xr:uid="{A2FB2055-B41A-402B-905D-6D00FCEE8FB4}"/>
    <cellStyle name="Normal 4 2 2 4 3 3" xfId="3663" xr:uid="{85587DA9-7E92-41DE-9DA2-CD49C5ED5B02}"/>
    <cellStyle name="Normal 4 2 3" xfId="4275" xr:uid="{9F870100-831A-49C5-80AB-2F4C2C046618}"/>
    <cellStyle name="Normal 4 2 3 2" xfId="4286" xr:uid="{04B0D1B5-E77F-4526-9E7B-F4A4072A26AC}"/>
    <cellStyle name="Normal 4 2 3 2 2" xfId="4588" xr:uid="{87A7B5F2-5110-4A40-AEFB-F87DFB033D0C}"/>
    <cellStyle name="Normal 4 2 3 2 3" xfId="5348" xr:uid="{4EC73AF2-752B-4FAF-9CE6-6AA534866988}"/>
    <cellStyle name="Normal 4 2 3 3" xfId="4634" xr:uid="{F471AE47-4926-44CA-8FEF-39647612C0A5}"/>
    <cellStyle name="Normal 4 2 3 3 2" xfId="4635" xr:uid="{591723C6-AE96-4A83-A07A-6BE71BE6C124}"/>
    <cellStyle name="Normal 4 2 3 4" xfId="4636" xr:uid="{AA4459E1-349E-42D9-A62A-412291F3B5F0}"/>
    <cellStyle name="Normal 4 2 3 5" xfId="4637" xr:uid="{6D6D15D3-098E-46A7-9944-E527315DA95D}"/>
    <cellStyle name="Normal 4 2 4" xfId="4276" xr:uid="{9101E2A1-5E39-4AEA-92CA-B5A6F53FEC78}"/>
    <cellStyle name="Normal 4 2 4 2" xfId="4363" xr:uid="{65C6ADBD-1DF4-43EF-BC4D-3A771D1CA0CE}"/>
    <cellStyle name="Normal 4 2 4 2 2" xfId="4638" xr:uid="{5ABF4809-5B7A-4794-9B4D-358A6A85A1DA}"/>
    <cellStyle name="Normal 4 2 4 2 3" xfId="4618" xr:uid="{C1502F4A-8D52-4C46-8917-09C3D55B86E1}"/>
    <cellStyle name="Normal 4 2 4 2 4" xfId="4474" xr:uid="{DAD17350-DA82-4289-9B2E-3251F94265C6}"/>
    <cellStyle name="Normal 4 2 4 3" xfId="4461" xr:uid="{31A3D742-ADA0-4550-ABF0-5BE15028D7C7}"/>
    <cellStyle name="Normal 4 2 4 4" xfId="4705" xr:uid="{2EC626F0-E8F2-4325-8713-25D826BCA918}"/>
    <cellStyle name="Normal 4 2 5" xfId="3828" xr:uid="{4245B2E6-BAAA-47CD-85AA-AC137944734A}"/>
    <cellStyle name="Normal 4 2 6" xfId="4477" xr:uid="{0F20333D-2712-4AE8-83F7-09B3984AA7A6}"/>
    <cellStyle name="Normal 4 2 7" xfId="4433" xr:uid="{596234AA-1861-482A-8A31-3E57C80EDB67}"/>
    <cellStyle name="Normal 4 3" xfId="76" xr:uid="{CCF3DDAB-B7E9-4A82-AD80-37F96E47F74C}"/>
    <cellStyle name="Normal 4 3 2" xfId="77" xr:uid="{E0A2F4CC-2333-4087-A4F6-83A5990C288D}"/>
    <cellStyle name="Normal 4 3 2 2" xfId="693" xr:uid="{6647464B-80E9-41B3-B5E8-0B91CDD3B55A}"/>
    <cellStyle name="Normal 4 3 2 3" xfId="3829" xr:uid="{2F24476F-E5F5-4BE2-97D1-9949D1CAA859}"/>
    <cellStyle name="Normal 4 3 3" xfId="694" xr:uid="{C8890F55-369F-4322-9EE5-03ABC0584461}"/>
    <cellStyle name="Normal 4 3 3 2" xfId="4482" xr:uid="{A4277FC6-6360-445B-98E4-7EE901171CAA}"/>
    <cellStyle name="Normal 4 3 4" xfId="695" xr:uid="{0D3BEC68-DA13-43D9-B320-12D7A8F301A5}"/>
    <cellStyle name="Normal 4 3 4 2" xfId="5355" xr:uid="{AE156017-5EBC-4806-9D5D-7C3F4E41F70D}"/>
    <cellStyle name="Normal 4 3 5" xfId="696" xr:uid="{52E4D034-AEDD-4CD6-8C1A-DB27DC2EBFBF}"/>
    <cellStyle name="Normal 4 3 5 2" xfId="697" xr:uid="{7DA86AE5-402C-4F23-8195-6A6642A871E2}"/>
    <cellStyle name="Normal 4 3 5 3" xfId="698" xr:uid="{42C40D55-28A7-4C6E-BC82-9EDD7C99C16E}"/>
    <cellStyle name="Normal 4 3 5 3 2" xfId="699" xr:uid="{378D17E1-6C7F-4547-9F44-B9DBADF113CD}"/>
    <cellStyle name="Normal 4 3 5 3 3" xfId="3662" xr:uid="{8407FB9C-2275-4E37-88EC-FE437A36307C}"/>
    <cellStyle name="Normal 4 3 6" xfId="3735" xr:uid="{DFB97991-D567-4712-A23B-9231A6F82273}"/>
    <cellStyle name="Normal 4 3 7" xfId="5347" xr:uid="{A8C704E6-88AA-4101-8052-AC5EE4799DC2}"/>
    <cellStyle name="Normal 4 4" xfId="3734" xr:uid="{99FD6669-CDBE-4693-9906-BEB4413C013F}"/>
    <cellStyle name="Normal 4 4 2" xfId="4277" xr:uid="{6EF05B48-B774-4431-9CF2-AF2E1068F7AD}"/>
    <cellStyle name="Normal 4 4 2 2" xfId="5344" xr:uid="{075CF72D-F095-432E-9348-D330F60AD135}"/>
    <cellStyle name="Normal 4 4 3" xfId="4285" xr:uid="{80BBFCDB-ED9E-484D-89E4-B89CFFD04946}"/>
    <cellStyle name="Normal 4 4 3 2" xfId="4288" xr:uid="{A2820D78-95FB-4863-85EC-0AA83D9FFCC9}"/>
    <cellStyle name="Normal 4 4 3 3" xfId="4287" xr:uid="{5E5C5B91-DFBA-44FD-8EAD-07D83DF06206}"/>
    <cellStyle name="Normal 4 4 4" xfId="4743" xr:uid="{AE4F58E0-AC5B-474A-B3E3-6073F1B80D20}"/>
    <cellStyle name="Normal 4 4 4 2" xfId="5356" xr:uid="{DABFD019-17DC-4F42-AF36-17BF713E65AC}"/>
    <cellStyle name="Normal 4 4 5" xfId="5346" xr:uid="{AF9E9BF7-1F50-420D-901B-4631D9BD90B4}"/>
    <cellStyle name="Normal 4 5" xfId="4278" xr:uid="{F6C7768F-0BE0-4BB7-B96B-6CCE23679C8D}"/>
    <cellStyle name="Normal 4 5 2" xfId="4362" xr:uid="{8295C7BF-CA00-4993-A03C-4CF9D9D0E7B9}"/>
    <cellStyle name="Normal 4 6" xfId="4279" xr:uid="{C8FBF830-C734-44C7-BAAB-5C64B0A568DB}"/>
    <cellStyle name="Normal 4 7" xfId="3737" xr:uid="{D665F151-8A3C-46DA-B63D-7D9D686C959C}"/>
    <cellStyle name="Normal 4 8" xfId="4429" xr:uid="{6CF32FEB-E4E1-4701-853C-76B8CE207AA0}"/>
    <cellStyle name="Normal 40" xfId="4364" xr:uid="{38F12C29-6171-4497-9FF6-1F05BBF268D1}"/>
    <cellStyle name="Normal 40 2" xfId="4365" xr:uid="{31B74C3B-474F-4602-BDBB-1F14E5D68F4C}"/>
    <cellStyle name="Normal 40 2 2" xfId="4366" xr:uid="{CC44D285-62CC-400A-87C6-A14BA223F921}"/>
    <cellStyle name="Normal 40 3" xfId="4367" xr:uid="{01738A9E-8EEE-4E98-ADB9-8DD56FB1A3FD}"/>
    <cellStyle name="Normal 41" xfId="4368" xr:uid="{8F788C92-4990-4AE5-B9FF-454437C7ECE6}"/>
    <cellStyle name="Normal 41 2" xfId="4369" xr:uid="{26099CC5-FC19-4476-9583-EB17F8F2B685}"/>
    <cellStyle name="Normal 42" xfId="4370" xr:uid="{B5B7AA0A-246B-4451-B9BD-FDF01E00D97B}"/>
    <cellStyle name="Normal 42 2" xfId="4371" xr:uid="{F49EB98D-3D64-4360-A53D-F9B7252B98A2}"/>
    <cellStyle name="Normal 43" xfId="4372" xr:uid="{CB170BD0-34B9-4906-BEC0-443F7B10E1C4}"/>
    <cellStyle name="Normal 43 2" xfId="4373" xr:uid="{2982AD0D-E1F7-4745-ADD2-5AEA0E4C5FC5}"/>
    <cellStyle name="Normal 44" xfId="4383" xr:uid="{0C74C910-47BC-4C78-A053-39A349EC0452}"/>
    <cellStyle name="Normal 44 2" xfId="4384" xr:uid="{86E851DA-F514-440C-A6D8-D4E645929C23}"/>
    <cellStyle name="Normal 45" xfId="4597" xr:uid="{6D94D515-63DB-4DEB-86DB-30BC9903D294}"/>
    <cellStyle name="Normal 45 2" xfId="5331" xr:uid="{8BAD5C52-3193-440A-9C77-74E85C8F7620}"/>
    <cellStyle name="Normal 45 3" xfId="5330" xr:uid="{C2DB7A17-34E3-42B1-9FAC-294E9A4EFB20}"/>
    <cellStyle name="Normal 5" xfId="78" xr:uid="{546F791E-5DB7-4BCA-BCBD-CCFE4E28762F}"/>
    <cellStyle name="Normal 5 10" xfId="700" xr:uid="{24C261FE-8145-4E79-92F5-6D3C81412002}"/>
    <cellStyle name="Normal 5 10 2" xfId="701" xr:uid="{C3B52E7C-B58E-4710-A628-870D55C53E6F}"/>
    <cellStyle name="Normal 5 10 2 2" xfId="702" xr:uid="{EDC0433C-36E1-4FC5-BECC-38755784E7FA}"/>
    <cellStyle name="Normal 5 10 2 3" xfId="703" xr:uid="{EAB7DB44-6468-4B11-AA28-78966DE74B27}"/>
    <cellStyle name="Normal 5 10 2 4" xfId="704" xr:uid="{8CC80E31-B123-4E2C-ABC7-987ED50CA785}"/>
    <cellStyle name="Normal 5 10 3" xfId="705" xr:uid="{22006F94-2DB7-4E18-B43A-549C4FB02733}"/>
    <cellStyle name="Normal 5 10 3 2" xfId="706" xr:uid="{66A5654E-3782-4EEA-9C9D-9DC7004226CD}"/>
    <cellStyle name="Normal 5 10 3 3" xfId="707" xr:uid="{7C9222DD-F7AB-4FC2-88A4-5495DFD3B452}"/>
    <cellStyle name="Normal 5 10 3 4" xfId="708" xr:uid="{C6263A1A-BA6C-4D27-8495-9D607265EE88}"/>
    <cellStyle name="Normal 5 10 4" xfId="709" xr:uid="{AE1EAAFC-61D3-4977-A954-565CBCE9C2CE}"/>
    <cellStyle name="Normal 5 10 5" xfId="710" xr:uid="{80471AEF-0215-4314-933C-3F6057E8004B}"/>
    <cellStyle name="Normal 5 10 6" xfId="711" xr:uid="{CD2D7873-17B3-45B0-B8BC-9DCDCE55A960}"/>
    <cellStyle name="Normal 5 11" xfId="712" xr:uid="{87E8B6F8-6BEA-4672-B6C9-901980ECE7C2}"/>
    <cellStyle name="Normal 5 11 2" xfId="713" xr:uid="{78736207-DF63-4554-ACA7-08FA9F7678FB}"/>
    <cellStyle name="Normal 5 11 2 2" xfId="714" xr:uid="{5CF39226-6B38-4BA6-9A6B-80228DE61854}"/>
    <cellStyle name="Normal 5 11 2 2 2" xfId="4374" xr:uid="{E75C13B9-6BB7-4658-B54A-A85C70BBC8DF}"/>
    <cellStyle name="Normal 5 11 2 2 3" xfId="4604" xr:uid="{400D271F-AA96-481A-B50B-3D6AF8D8FD2E}"/>
    <cellStyle name="Normal 5 11 2 3" xfId="715" xr:uid="{2253AA11-D546-45F4-B941-E9F919E99B06}"/>
    <cellStyle name="Normal 5 11 2 4" xfId="716" xr:uid="{B58D636D-1FC4-41E5-B336-865824B0C839}"/>
    <cellStyle name="Normal 5 11 3" xfId="717" xr:uid="{189B4841-15CD-4C59-98E4-F6559E485D81}"/>
    <cellStyle name="Normal 5 11 3 2" xfId="5358" xr:uid="{7D37E7A1-6419-4662-A27C-FAE6C7692BC1}"/>
    <cellStyle name="Normal 5 11 4" xfId="718" xr:uid="{5B52DBAF-FC4F-4B9C-9F02-C449F4E8E6A7}"/>
    <cellStyle name="Normal 5 11 4 2" xfId="4744" xr:uid="{CE240EC4-91C7-43A6-9C4E-BAFBC132F85A}"/>
    <cellStyle name="Normal 5 11 4 3" xfId="4605" xr:uid="{A4D54FBF-40B6-4588-A347-6EA4EDC69B58}"/>
    <cellStyle name="Normal 5 11 4 4" xfId="4462" xr:uid="{CCCDEAA8-335E-4854-B7F4-C5D13F52514A}"/>
    <cellStyle name="Normal 5 11 5" xfId="719" xr:uid="{9FE2AEF6-4164-4803-B499-EE34D10CEA3C}"/>
    <cellStyle name="Normal 5 12" xfId="720" xr:uid="{D06731CD-D781-497A-9274-EEA4B1BCCEB0}"/>
    <cellStyle name="Normal 5 12 2" xfId="721" xr:uid="{6D65DB08-DE86-4016-8D2F-835022B7D30B}"/>
    <cellStyle name="Normal 5 12 3" xfId="722" xr:uid="{59F7F9F8-0143-4960-A0C3-77418E2AFD90}"/>
    <cellStyle name="Normal 5 12 4" xfId="723" xr:uid="{DEA5BCE1-B781-4DA9-9DDC-E1446D4E949A}"/>
    <cellStyle name="Normal 5 13" xfId="724" xr:uid="{07726434-DFE5-4F16-8625-BF4218AE21FC}"/>
    <cellStyle name="Normal 5 13 2" xfId="725" xr:uid="{442409E1-07F5-4455-9486-D6FCC064CFFB}"/>
    <cellStyle name="Normal 5 13 3" xfId="726" xr:uid="{0DBFBCE5-79CC-4403-9806-80220C0CD4EB}"/>
    <cellStyle name="Normal 5 13 4" xfId="727" xr:uid="{8ED21AEE-6DAE-449A-A1B6-5FC9CD7EC39C}"/>
    <cellStyle name="Normal 5 14" xfId="728" xr:uid="{B7C6C1F7-28F9-43A4-9D5C-3250D2BECB17}"/>
    <cellStyle name="Normal 5 14 2" xfId="729" xr:uid="{68155846-2446-427D-B92C-F3372409401C}"/>
    <cellStyle name="Normal 5 15" xfId="730" xr:uid="{6C6785C4-2F41-4036-ABE4-C7033A422620}"/>
    <cellStyle name="Normal 5 16" xfId="731" xr:uid="{CDF55162-E30E-4319-BBA3-72D7AE080738}"/>
    <cellStyle name="Normal 5 17" xfId="732" xr:uid="{7E2A0DCA-8E6C-4975-A160-8CDE0D4DD9D2}"/>
    <cellStyle name="Normal 5 2" xfId="79" xr:uid="{676F405D-516C-4AA4-8B69-A49AC56A6665}"/>
    <cellStyle name="Normal 5 2 2" xfId="3727" xr:uid="{AEA611A4-6005-4659-875C-25807C5FC078}"/>
    <cellStyle name="Normal 5 2 2 2" xfId="4404" xr:uid="{1C109162-1A87-4BC2-A77A-7B97029EB94F}"/>
    <cellStyle name="Normal 5 2 2 2 2" xfId="4405" xr:uid="{31A19B26-C85E-43D8-81EF-8F0B1DFF0293}"/>
    <cellStyle name="Normal 5 2 2 2 2 2" xfId="4406" xr:uid="{5558E7AC-5562-40DC-B34C-3DCF132C5C4A}"/>
    <cellStyle name="Normal 5 2 2 2 3" xfId="4407" xr:uid="{9EA24613-205B-4B49-B6EB-C81F8EB77EC6}"/>
    <cellStyle name="Normal 5 2 2 2 4" xfId="4589" xr:uid="{E0EBA870-DC1A-4B23-898D-F310B8B8DCE9}"/>
    <cellStyle name="Normal 5 2 2 2 5" xfId="5301" xr:uid="{EDC12437-B42A-4509-9D41-6AE756451FF8}"/>
    <cellStyle name="Normal 5 2 2 3" xfId="4408" xr:uid="{1B7B362E-B462-4D09-B41C-0BFF3FFA7499}"/>
    <cellStyle name="Normal 5 2 2 3 2" xfId="4409" xr:uid="{C8CA4359-3340-4C8C-A897-2DD43C57DC92}"/>
    <cellStyle name="Normal 5 2 2 4" xfId="4410" xr:uid="{4D5FDB9B-EC7C-41B2-9160-0F1AEB89A359}"/>
    <cellStyle name="Normal 5 2 2 5" xfId="4427" xr:uid="{78C8AD92-5B31-4112-BF71-3127F0D89FD0}"/>
    <cellStyle name="Normal 5 2 2 6" xfId="4441" xr:uid="{9C28795C-046A-4E25-B466-B9E9ECCA96F5}"/>
    <cellStyle name="Normal 5 2 2 7" xfId="4403" xr:uid="{958894FD-AF6C-4050-9225-AF7D0D195B65}"/>
    <cellStyle name="Normal 5 2 3" xfId="4375" xr:uid="{82420FD5-968E-4177-BF11-A17E35B25FDF}"/>
    <cellStyle name="Normal 5 2 3 2" xfId="4412" xr:uid="{58D321D4-9BC6-4EB7-B821-5616C729EB22}"/>
    <cellStyle name="Normal 5 2 3 2 2" xfId="4413" xr:uid="{AC92F8DD-BD70-4A9F-A7A3-7D9783A98A3E}"/>
    <cellStyle name="Normal 5 2 3 2 3" xfId="4590" xr:uid="{FBE79C7E-1BE1-4C49-9060-BA9F942B4E61}"/>
    <cellStyle name="Normal 5 2 3 2 4" xfId="5302" xr:uid="{F47104E1-F5BF-46DC-BE19-F2497D9F46DF}"/>
    <cellStyle name="Normal 5 2 3 3" xfId="4414" xr:uid="{2A65693A-DF0B-45B3-9544-2EC987BA2E93}"/>
    <cellStyle name="Normal 5 2 3 3 2" xfId="4733" xr:uid="{37867C25-FAAD-407D-AAB1-9BC829ED03F8}"/>
    <cellStyle name="Normal 5 2 3 4" xfId="4463" xr:uid="{7D7B4456-E003-4A71-8388-47A13C7C0C00}"/>
    <cellStyle name="Normal 5 2 3 4 2" xfId="4706" xr:uid="{00DEC6C6-8438-460F-8476-9B09C5B3EB82}"/>
    <cellStyle name="Normal 5 2 3 5" xfId="4442" xr:uid="{C92297E3-B246-42B9-9CF8-27124C24BD34}"/>
    <cellStyle name="Normal 5 2 3 6" xfId="4436" xr:uid="{45437C17-2433-4AAB-99A7-7B2D8C9DE57A}"/>
    <cellStyle name="Normal 5 2 3 7" xfId="4411" xr:uid="{7FCA922D-ABEB-474F-9C94-7316827C3B85}"/>
    <cellStyle name="Normal 5 2 4" xfId="4415" xr:uid="{47B6C719-C0D1-439F-92EB-A5A45D64DD94}"/>
    <cellStyle name="Normal 5 2 4 2" xfId="4416" xr:uid="{EBC76766-FE7C-461E-8D6F-3A0542245250}"/>
    <cellStyle name="Normal 5 2 5" xfId="4417" xr:uid="{A02D9CC8-95EA-4F22-9DB5-DAC20AA19F2D}"/>
    <cellStyle name="Normal 5 2 6" xfId="4402" xr:uid="{944DA488-C14D-454C-82C0-39A21959C10F}"/>
    <cellStyle name="Normal 5 3" xfId="80" xr:uid="{BB155658-9B15-46D4-B696-844E6990FE89}"/>
    <cellStyle name="Normal 5 3 2" xfId="4377" xr:uid="{E7C85FEB-69AF-41B4-9891-26DAE8EE6269}"/>
    <cellStyle name="Normal 5 3 3" xfId="4376" xr:uid="{8B1DFE24-EC42-47EE-A664-FD1B563FA5E6}"/>
    <cellStyle name="Normal 5 4" xfId="81" xr:uid="{AE484580-B368-44C5-BDA7-FC327460F541}"/>
    <cellStyle name="Normal 5 4 10" xfId="733" xr:uid="{60259E4D-BBDB-4464-B8D0-D9F1F1DB5F19}"/>
    <cellStyle name="Normal 5 4 11" xfId="734" xr:uid="{F9C23922-C5F8-477E-8711-D4516206546B}"/>
    <cellStyle name="Normal 5 4 2" xfId="735" xr:uid="{D0F4CCBD-D0A3-49DD-9AB4-7BF9FC489D03}"/>
    <cellStyle name="Normal 5 4 2 2" xfId="736" xr:uid="{086ACB61-A133-4906-A5AE-22941E0BCE8E}"/>
    <cellStyle name="Normal 5 4 2 2 2" xfId="737" xr:uid="{66496E2C-5E43-4CF3-8C6D-D21BC0914039}"/>
    <cellStyle name="Normal 5 4 2 2 2 2" xfId="738" xr:uid="{7C2A895A-D051-4AAB-93C2-52443830BAE0}"/>
    <cellStyle name="Normal 5 4 2 2 2 2 2" xfId="739" xr:uid="{914C8558-289E-470F-9544-63A991487883}"/>
    <cellStyle name="Normal 5 4 2 2 2 2 2 2" xfId="3830" xr:uid="{D031D9ED-8A15-4B33-AF3F-ADC862325F93}"/>
    <cellStyle name="Normal 5 4 2 2 2 2 2 2 2" xfId="3831" xr:uid="{EA907C0E-DF85-49EC-9E92-8245BB4B4BAA}"/>
    <cellStyle name="Normal 5 4 2 2 2 2 2 3" xfId="3832" xr:uid="{28175195-F05B-4733-9E87-F874C6C59457}"/>
    <cellStyle name="Normal 5 4 2 2 2 2 3" xfId="740" xr:uid="{E8BF186B-7C70-44BD-9A88-80E0F75420C5}"/>
    <cellStyle name="Normal 5 4 2 2 2 2 3 2" xfId="3833" xr:uid="{5F7D6435-9B42-4D7F-9572-0F21AC91C85A}"/>
    <cellStyle name="Normal 5 4 2 2 2 2 4" xfId="741" xr:uid="{1FE89080-0E9A-4832-96AC-B0033A37AC54}"/>
    <cellStyle name="Normal 5 4 2 2 2 3" xfId="742" xr:uid="{6DA03FF0-7FEA-454E-962C-79FEFF36B4AA}"/>
    <cellStyle name="Normal 5 4 2 2 2 3 2" xfId="743" xr:uid="{43C13A4E-7E52-4A00-A6D2-B39B3F998CF0}"/>
    <cellStyle name="Normal 5 4 2 2 2 3 2 2" xfId="3834" xr:uid="{EBAC369E-9BAB-4990-BD77-567A75BAEA44}"/>
    <cellStyle name="Normal 5 4 2 2 2 3 3" xfId="744" xr:uid="{340E2405-ACB9-435D-801C-02ED7F96ED67}"/>
    <cellStyle name="Normal 5 4 2 2 2 3 4" xfId="745" xr:uid="{55B8C90F-DD1D-46BA-AE48-6E815D462931}"/>
    <cellStyle name="Normal 5 4 2 2 2 4" xfId="746" xr:uid="{7BB91892-1291-4657-9A2B-F65D7A93AFA5}"/>
    <cellStyle name="Normal 5 4 2 2 2 4 2" xfId="3835" xr:uid="{6800F65A-3130-4B43-B012-7E793B218F8E}"/>
    <cellStyle name="Normal 5 4 2 2 2 5" xfId="747" xr:uid="{42919043-673F-46A2-85B1-745930BC8381}"/>
    <cellStyle name="Normal 5 4 2 2 2 6" xfId="748" xr:uid="{B6B54AAF-2FCF-48EF-8E00-D878182B794B}"/>
    <cellStyle name="Normal 5 4 2 2 3" xfId="749" xr:uid="{2F6B9BA5-BEDF-4499-BB37-7E1221BD9CFF}"/>
    <cellStyle name="Normal 5 4 2 2 3 2" xfId="750" xr:uid="{DAC25744-4B39-4617-8AA6-FD25A4BFCB3D}"/>
    <cellStyle name="Normal 5 4 2 2 3 2 2" xfId="751" xr:uid="{A0183B03-8632-47A8-9E7D-0B7D387B7C2B}"/>
    <cellStyle name="Normal 5 4 2 2 3 2 2 2" xfId="3836" xr:uid="{F6993614-F748-4940-B4B1-951083A69D8E}"/>
    <cellStyle name="Normal 5 4 2 2 3 2 2 2 2" xfId="3837" xr:uid="{DC6E5F61-E88E-4AFD-A8C8-832319CE2996}"/>
    <cellStyle name="Normal 5 4 2 2 3 2 2 3" xfId="3838" xr:uid="{3CEEF61F-6280-4E96-AB60-1FE5A4D6698D}"/>
    <cellStyle name="Normal 5 4 2 2 3 2 3" xfId="752" xr:uid="{55B674EE-C004-4FAD-BD48-5766DE2DEDAF}"/>
    <cellStyle name="Normal 5 4 2 2 3 2 3 2" xfId="3839" xr:uid="{2D1F38B7-6A89-4128-8647-5C9F86943C61}"/>
    <cellStyle name="Normal 5 4 2 2 3 2 4" xfId="753" xr:uid="{B944B433-96D8-4ACE-AEEC-4DC2D3A95F5A}"/>
    <cellStyle name="Normal 5 4 2 2 3 3" xfId="754" xr:uid="{F6CBF886-83AE-4B28-9542-C83DE1A4375F}"/>
    <cellStyle name="Normal 5 4 2 2 3 3 2" xfId="3840" xr:uid="{74B7BE2A-DD08-45A2-ACB6-F30DDD883A64}"/>
    <cellStyle name="Normal 5 4 2 2 3 3 2 2" xfId="3841" xr:uid="{49ECE34B-D191-462A-8C5E-13442899B0B0}"/>
    <cellStyle name="Normal 5 4 2 2 3 3 3" xfId="3842" xr:uid="{44AF1E91-86D0-4919-BC69-934B93AAD0CE}"/>
    <cellStyle name="Normal 5 4 2 2 3 4" xfId="755" xr:uid="{D97B2740-79C5-43DB-AC54-656D9DB2CC94}"/>
    <cellStyle name="Normal 5 4 2 2 3 4 2" xfId="3843" xr:uid="{2FDC1798-3223-49F8-8A07-409384C3E88D}"/>
    <cellStyle name="Normal 5 4 2 2 3 5" xfId="756" xr:uid="{323B7779-4652-4105-B3B9-6B7D67262BC2}"/>
    <cellStyle name="Normal 5 4 2 2 4" xfId="757" xr:uid="{813A4213-8D0E-4BB2-886E-794F4C5DF45D}"/>
    <cellStyle name="Normal 5 4 2 2 4 2" xfId="758" xr:uid="{35A1D965-EF67-48E5-949A-4BD43172753F}"/>
    <cellStyle name="Normal 5 4 2 2 4 2 2" xfId="3844" xr:uid="{5F3D8BD0-AE3C-465E-8217-99E21723CD7F}"/>
    <cellStyle name="Normal 5 4 2 2 4 2 2 2" xfId="3845" xr:uid="{1FADE684-2D0F-4518-B546-A7E3A761B6FC}"/>
    <cellStyle name="Normal 5 4 2 2 4 2 3" xfId="3846" xr:uid="{B6A771F7-43C7-4E99-BB96-32A7F8EB6200}"/>
    <cellStyle name="Normal 5 4 2 2 4 3" xfId="759" xr:uid="{BE2A375C-5366-4EA7-9A6D-B4EFF27FD2C7}"/>
    <cellStyle name="Normal 5 4 2 2 4 3 2" xfId="3847" xr:uid="{4A466983-25DE-4CA7-99EC-52C4754F9467}"/>
    <cellStyle name="Normal 5 4 2 2 4 4" xfId="760" xr:uid="{E028EC37-7A83-4312-A73F-4E6E3E019E39}"/>
    <cellStyle name="Normal 5 4 2 2 5" xfId="761" xr:uid="{93707690-E051-4CF5-AA69-68387EC2378F}"/>
    <cellStyle name="Normal 5 4 2 2 5 2" xfId="762" xr:uid="{BB528FA2-3056-4FCA-8D32-C481821D77F3}"/>
    <cellStyle name="Normal 5 4 2 2 5 2 2" xfId="3848" xr:uid="{919DB164-A118-440B-B4B3-033BF5EFC4BC}"/>
    <cellStyle name="Normal 5 4 2 2 5 3" xfId="763" xr:uid="{23B4D28C-9879-4AA8-86DD-562DF60C6B96}"/>
    <cellStyle name="Normal 5 4 2 2 5 4" xfId="764" xr:uid="{AA6C798C-E83B-4231-93A6-8E5B4DB610CB}"/>
    <cellStyle name="Normal 5 4 2 2 6" xfId="765" xr:uid="{47CD03BE-BC03-4256-A3E6-4818C5554A55}"/>
    <cellStyle name="Normal 5 4 2 2 6 2" xfId="3849" xr:uid="{67C09CA2-E8F5-44AC-B77E-CB1286FB6805}"/>
    <cellStyle name="Normal 5 4 2 2 7" xfId="766" xr:uid="{7456367B-F1E9-4282-97C8-815E3AED9214}"/>
    <cellStyle name="Normal 5 4 2 2 8" xfId="767" xr:uid="{2BCF37D1-454A-40D5-A0A2-41A26EE805CC}"/>
    <cellStyle name="Normal 5 4 2 3" xfId="768" xr:uid="{190B807C-6061-44ED-BA99-A71131909A4D}"/>
    <cellStyle name="Normal 5 4 2 3 2" xfId="769" xr:uid="{C7EACB51-9692-4208-A37C-D19C173736FD}"/>
    <cellStyle name="Normal 5 4 2 3 2 2" xfId="770" xr:uid="{FF3CB6BA-F331-4618-9922-9737222703F2}"/>
    <cellStyle name="Normal 5 4 2 3 2 2 2" xfId="3850" xr:uid="{B30ECFEC-290D-4F0E-B9F6-6BA66DBC0684}"/>
    <cellStyle name="Normal 5 4 2 3 2 2 2 2" xfId="3851" xr:uid="{4C34D75A-E958-4E66-A1F1-34893CF5E460}"/>
    <cellStyle name="Normal 5 4 2 3 2 2 3" xfId="3852" xr:uid="{4B17B824-5D88-439A-A5A7-F92C6201DAB8}"/>
    <cellStyle name="Normal 5 4 2 3 2 3" xfId="771" xr:uid="{711022AD-A48C-4E52-9B69-BF1307D76144}"/>
    <cellStyle name="Normal 5 4 2 3 2 3 2" xfId="3853" xr:uid="{93CCB620-BDC0-41E9-81F0-85D2EE5DB8D9}"/>
    <cellStyle name="Normal 5 4 2 3 2 4" xfId="772" xr:uid="{959F2E27-B0B5-4C46-9004-D3CE8C33C838}"/>
    <cellStyle name="Normal 5 4 2 3 3" xfId="773" xr:uid="{D839FA00-7CF8-43B0-A520-1B262F6E8B21}"/>
    <cellStyle name="Normal 5 4 2 3 3 2" xfId="774" xr:uid="{D871D849-0B00-4E4B-BA31-89D0603DCC05}"/>
    <cellStyle name="Normal 5 4 2 3 3 2 2" xfId="3854" xr:uid="{8E94306B-94F5-4170-82CE-76F76E589413}"/>
    <cellStyle name="Normal 5 4 2 3 3 3" xfId="775" xr:uid="{FA288181-65FA-4A7C-8710-17742A7B990D}"/>
    <cellStyle name="Normal 5 4 2 3 3 4" xfId="776" xr:uid="{A7021115-8302-49DE-A5EC-ABE60461DB51}"/>
    <cellStyle name="Normal 5 4 2 3 4" xfId="777" xr:uid="{3D99F4CA-667E-498A-8C0A-63320C61DB41}"/>
    <cellStyle name="Normal 5 4 2 3 4 2" xfId="3855" xr:uid="{6F35413C-626D-4823-8671-5993FD4B0AF4}"/>
    <cellStyle name="Normal 5 4 2 3 5" xfId="778" xr:uid="{37F4FBB8-01FF-4779-B08E-C0C0ED9277C3}"/>
    <cellStyle name="Normal 5 4 2 3 6" xfId="779" xr:uid="{56401124-1AD3-4E1B-9690-0F5C4AD1E7C5}"/>
    <cellStyle name="Normal 5 4 2 4" xfId="780" xr:uid="{4607E26A-FB91-4690-95D5-EF1E14E0AB24}"/>
    <cellStyle name="Normal 5 4 2 4 2" xfId="781" xr:uid="{A925F32A-C77B-409F-BDC8-E89B8DFE89D2}"/>
    <cellStyle name="Normal 5 4 2 4 2 2" xfId="782" xr:uid="{2862F37B-93ED-4862-AFAC-F4AAF8D84813}"/>
    <cellStyle name="Normal 5 4 2 4 2 2 2" xfId="3856" xr:uid="{9DFC3140-DCC4-428E-8FEB-28FB183EC82F}"/>
    <cellStyle name="Normal 5 4 2 4 2 2 2 2" xfId="3857" xr:uid="{E9105431-BC5D-4F62-8DD6-22A4CFE3A42E}"/>
    <cellStyle name="Normal 5 4 2 4 2 2 3" xfId="3858" xr:uid="{F4EFA7BC-8127-47F6-9574-A0AFC3BB75D4}"/>
    <cellStyle name="Normal 5 4 2 4 2 3" xfId="783" xr:uid="{9E2F08DD-9BAD-4396-89DA-685F9BE68B17}"/>
    <cellStyle name="Normal 5 4 2 4 2 3 2" xfId="3859" xr:uid="{D59C26D7-1080-4FDF-B325-D8052C674CD5}"/>
    <cellStyle name="Normal 5 4 2 4 2 4" xfId="784" xr:uid="{AE6C48CA-72D9-443C-867F-59AA5B873D82}"/>
    <cellStyle name="Normal 5 4 2 4 3" xfId="785" xr:uid="{2E4EC06F-D0EE-4529-8BD9-50D40ECDBF0E}"/>
    <cellStyle name="Normal 5 4 2 4 3 2" xfId="3860" xr:uid="{E606E0A0-A75D-45A2-830E-392B9BF6AE0B}"/>
    <cellStyle name="Normal 5 4 2 4 3 2 2" xfId="3861" xr:uid="{21CCF019-4296-460F-A05F-B3918EE927C3}"/>
    <cellStyle name="Normal 5 4 2 4 3 3" xfId="3862" xr:uid="{C5053A2E-214E-4688-B2B2-AAC6F0A7ACFB}"/>
    <cellStyle name="Normal 5 4 2 4 4" xfId="786" xr:uid="{4419B00A-33B4-4940-85E9-04139FAD50E8}"/>
    <cellStyle name="Normal 5 4 2 4 4 2" xfId="3863" xr:uid="{A1BD3E3E-1516-4118-9738-806EC574C6ED}"/>
    <cellStyle name="Normal 5 4 2 4 5" xfId="787" xr:uid="{FBEBA0DD-9D56-4DBF-B0AB-AB571CB1B2CC}"/>
    <cellStyle name="Normal 5 4 2 5" xfId="788" xr:uid="{8C709E06-3F88-4BF7-ABF0-05FDA93DA573}"/>
    <cellStyle name="Normal 5 4 2 5 2" xfId="789" xr:uid="{7925CA04-A10E-4A7D-9043-84DF579DCA59}"/>
    <cellStyle name="Normal 5 4 2 5 2 2" xfId="3864" xr:uid="{4CBF6642-A242-4B3D-B096-22D1F403471B}"/>
    <cellStyle name="Normal 5 4 2 5 2 2 2" xfId="3865" xr:uid="{7AD326BE-4B2E-40E7-B9B7-B8611ACD8D14}"/>
    <cellStyle name="Normal 5 4 2 5 2 3" xfId="3866" xr:uid="{F8301565-9462-49E7-8D99-1964D8A8763C}"/>
    <cellStyle name="Normal 5 4 2 5 3" xfId="790" xr:uid="{591C9077-344D-477F-ACF0-074613F5A08C}"/>
    <cellStyle name="Normal 5 4 2 5 3 2" xfId="3867" xr:uid="{81240832-C574-4D65-8FF3-814B13E8DA7E}"/>
    <cellStyle name="Normal 5 4 2 5 4" xfId="791" xr:uid="{EA7509CE-04E6-4117-88B4-83E89860D451}"/>
    <cellStyle name="Normal 5 4 2 6" xfId="792" xr:uid="{025E00AB-A912-45F1-BC05-B86A3209C4EC}"/>
    <cellStyle name="Normal 5 4 2 6 2" xfId="793" xr:uid="{B59329A9-3AD2-4464-97DF-0E47957D507D}"/>
    <cellStyle name="Normal 5 4 2 6 2 2" xfId="3868" xr:uid="{413789D5-4D60-42DA-932E-E92E192EDDDB}"/>
    <cellStyle name="Normal 5 4 2 6 2 3" xfId="4390" xr:uid="{624C9DAA-0C7F-491E-98FA-BA67968C0941}"/>
    <cellStyle name="Normal 5 4 2 6 3" xfId="794" xr:uid="{74C27BF0-FF1D-4C28-9127-10FD73D66F9C}"/>
    <cellStyle name="Normal 5 4 2 6 4" xfId="795" xr:uid="{E9CF3A4D-E6BC-4FC2-BD62-5B2FF75D75BC}"/>
    <cellStyle name="Normal 5 4 2 6 4 2" xfId="4749" xr:uid="{BB713E77-0AD6-4839-BFFF-FE2119752110}"/>
    <cellStyle name="Normal 5 4 2 6 4 3" xfId="4606" xr:uid="{A69D799D-3F6D-4CF4-A6B2-64498590940D}"/>
    <cellStyle name="Normal 5 4 2 6 4 4" xfId="4470" xr:uid="{93E9E536-8A9C-4455-A072-EDCA03011192}"/>
    <cellStyle name="Normal 5 4 2 7" xfId="796" xr:uid="{57B9CF4F-A207-4E61-8A9F-587998465FC3}"/>
    <cellStyle name="Normal 5 4 2 7 2" xfId="3869" xr:uid="{F96E1EC0-459B-4343-BEBB-45DFC1D675C2}"/>
    <cellStyle name="Normal 5 4 2 8" xfId="797" xr:uid="{704221B3-A770-475E-8C88-0D640F498A27}"/>
    <cellStyle name="Normal 5 4 2 9" xfId="798" xr:uid="{636043B2-F389-49DF-A639-5FEA417E67DF}"/>
    <cellStyle name="Normal 5 4 3" xfId="799" xr:uid="{92BB3770-0C72-4F24-8119-254B20C2F56C}"/>
    <cellStyle name="Normal 5 4 3 2" xfId="800" xr:uid="{BC7632F3-0735-4FB7-8653-2F8086A6F9DB}"/>
    <cellStyle name="Normal 5 4 3 2 2" xfId="801" xr:uid="{9F0A37B6-E74F-4793-9607-B169BF17884D}"/>
    <cellStyle name="Normal 5 4 3 2 2 2" xfId="802" xr:uid="{041B2455-FCB2-40F5-817A-19EB34E4A453}"/>
    <cellStyle name="Normal 5 4 3 2 2 2 2" xfId="3870" xr:uid="{973D8871-B097-40C1-B8C1-1DE32E925E8D}"/>
    <cellStyle name="Normal 5 4 3 2 2 2 2 2" xfId="3871" xr:uid="{F4701B1A-C7D5-45D9-AC6C-ED7F9DD15783}"/>
    <cellStyle name="Normal 5 4 3 2 2 2 3" xfId="3872" xr:uid="{F26B5EFD-AD25-40BB-8275-C48B7DD3FD9A}"/>
    <cellStyle name="Normal 5 4 3 2 2 3" xfId="803" xr:uid="{292ADC59-DDBF-4E46-A4A3-9F3CF34CF670}"/>
    <cellStyle name="Normal 5 4 3 2 2 3 2" xfId="3873" xr:uid="{D2ACAC6D-75E3-4ABE-A451-24A9D13ABFA8}"/>
    <cellStyle name="Normal 5 4 3 2 2 4" xfId="804" xr:uid="{542BACFD-1ECD-490B-825C-AC53049C566F}"/>
    <cellStyle name="Normal 5 4 3 2 3" xfId="805" xr:uid="{7C0932F8-DFE2-4B6C-ADDC-58FFA7B7CC6F}"/>
    <cellStyle name="Normal 5 4 3 2 3 2" xfId="806" xr:uid="{420DCB98-D995-4C0A-B43A-4649E3DD94EA}"/>
    <cellStyle name="Normal 5 4 3 2 3 2 2" xfId="3874" xr:uid="{6318A71F-2E2D-4DA4-8DF7-E418824554B0}"/>
    <cellStyle name="Normal 5 4 3 2 3 3" xfId="807" xr:uid="{A8306843-6C40-48B0-AC67-0B35DA7EFF52}"/>
    <cellStyle name="Normal 5 4 3 2 3 4" xfId="808" xr:uid="{5EECAE2E-55FB-4E43-9B86-5FB8DB19FEFB}"/>
    <cellStyle name="Normal 5 4 3 2 4" xfId="809" xr:uid="{640D362B-F66B-4FC6-AA57-41123CD64BA7}"/>
    <cellStyle name="Normal 5 4 3 2 4 2" xfId="3875" xr:uid="{D719B30E-2AA5-4328-9643-2EC70EB4A646}"/>
    <cellStyle name="Normal 5 4 3 2 5" xfId="810" xr:uid="{DD291467-282B-4A99-89A2-D70FE94D5B80}"/>
    <cellStyle name="Normal 5 4 3 2 6" xfId="811" xr:uid="{99988A88-5711-4EAC-B021-6FFCAD02B136}"/>
    <cellStyle name="Normal 5 4 3 3" xfId="812" xr:uid="{84EC486E-D995-41B5-90DB-7D891FAC1ACE}"/>
    <cellStyle name="Normal 5 4 3 3 2" xfId="813" xr:uid="{0E30E3BD-DBC9-4E8E-A6CB-F088C2B57CB1}"/>
    <cellStyle name="Normal 5 4 3 3 2 2" xfId="814" xr:uid="{76AB7A80-85E0-4318-AA5D-207CEB8A8BC8}"/>
    <cellStyle name="Normal 5 4 3 3 2 2 2" xfId="3876" xr:uid="{944BB23A-5DF7-4815-8AAA-C391E9CB2998}"/>
    <cellStyle name="Normal 5 4 3 3 2 2 2 2" xfId="3877" xr:uid="{42FB909D-C0E7-44DF-9997-526BDF6DCC78}"/>
    <cellStyle name="Normal 5 4 3 3 2 2 3" xfId="3878" xr:uid="{25CB2E7B-6BCC-4B36-81D8-086DEDAC598E}"/>
    <cellStyle name="Normal 5 4 3 3 2 3" xfId="815" xr:uid="{8184D2A7-46E8-49C7-AEC1-1339C919E4E7}"/>
    <cellStyle name="Normal 5 4 3 3 2 3 2" xfId="3879" xr:uid="{22D02B4E-AB7A-4DE5-8ECC-0FF27B7D8CAA}"/>
    <cellStyle name="Normal 5 4 3 3 2 4" xfId="816" xr:uid="{142B1033-48CC-42D0-9C7E-78437E0DDD1A}"/>
    <cellStyle name="Normal 5 4 3 3 3" xfId="817" xr:uid="{425527F9-14AE-41C4-8849-B5BDCD5BE242}"/>
    <cellStyle name="Normal 5 4 3 3 3 2" xfId="3880" xr:uid="{54B1F4AF-9211-4EA7-A75A-4F751EB49E99}"/>
    <cellStyle name="Normal 5 4 3 3 3 2 2" xfId="3881" xr:uid="{B5B9D52C-1420-4030-9C22-F4979D8BB7DC}"/>
    <cellStyle name="Normal 5 4 3 3 3 3" xfId="3882" xr:uid="{5FA39933-AD27-49AF-BB3B-417C637ABDB8}"/>
    <cellStyle name="Normal 5 4 3 3 4" xfId="818" xr:uid="{0943229E-5CF0-4A47-AB55-EB430D80F5A1}"/>
    <cellStyle name="Normal 5 4 3 3 4 2" xfId="3883" xr:uid="{65CE7E2F-6774-4249-A0A9-DBB4DC568A7F}"/>
    <cellStyle name="Normal 5 4 3 3 5" xfId="819" xr:uid="{AD46717D-D40E-40B0-B694-B35D1273D567}"/>
    <cellStyle name="Normal 5 4 3 4" xfId="820" xr:uid="{B9D414C8-38DB-4956-A844-682963B48B3E}"/>
    <cellStyle name="Normal 5 4 3 4 2" xfId="821" xr:uid="{8EBFE480-5500-46B4-A05F-E4A1D7C313EC}"/>
    <cellStyle name="Normal 5 4 3 4 2 2" xfId="3884" xr:uid="{C63F3ACF-167F-414C-A9A1-C3A505F25E83}"/>
    <cellStyle name="Normal 5 4 3 4 2 2 2" xfId="3885" xr:uid="{ACD4A4C8-2E53-4CE6-AD8E-48454D270ECC}"/>
    <cellStyle name="Normal 5 4 3 4 2 3" xfId="3886" xr:uid="{96FBBC9F-E4E2-4332-839C-0C8E4C60E34B}"/>
    <cellStyle name="Normal 5 4 3 4 3" xfId="822" xr:uid="{486A7BCA-1AAD-4985-8B14-F1F0D675EA07}"/>
    <cellStyle name="Normal 5 4 3 4 3 2" xfId="3887" xr:uid="{DB57C90E-045D-4507-9D2D-4BAC29D69985}"/>
    <cellStyle name="Normal 5 4 3 4 4" xfId="823" xr:uid="{DC30B684-BA80-4EBA-B1F5-347C5030D1B9}"/>
    <cellStyle name="Normal 5 4 3 5" xfId="824" xr:uid="{74E5EF0F-A373-433C-87E1-1AB175D8F85A}"/>
    <cellStyle name="Normal 5 4 3 5 2" xfId="825" xr:uid="{14B328F2-823D-4447-B512-1DBFA71F8AC4}"/>
    <cellStyle name="Normal 5 4 3 5 2 2" xfId="3888" xr:uid="{E7E610F2-A870-4D5E-9F07-72B81F48ED83}"/>
    <cellStyle name="Normal 5 4 3 5 3" xfId="826" xr:uid="{BA305658-B4ED-402D-90A6-B8AC2FBDF3D5}"/>
    <cellStyle name="Normal 5 4 3 5 4" xfId="827" xr:uid="{0505A204-BFBC-40B6-BE9E-8837F6140F77}"/>
    <cellStyle name="Normal 5 4 3 6" xfId="828" xr:uid="{B6DC7319-3009-403E-8D03-638EA94A9A77}"/>
    <cellStyle name="Normal 5 4 3 6 2" xfId="3889" xr:uid="{EB12B00C-03BA-4792-B9F1-E9E8B88CDA6F}"/>
    <cellStyle name="Normal 5 4 3 7" xfId="829" xr:uid="{9537B409-0F18-404C-90DE-667285741142}"/>
    <cellStyle name="Normal 5 4 3 8" xfId="830" xr:uid="{982563FA-6F80-49A1-B059-0A93BBAF1500}"/>
    <cellStyle name="Normal 5 4 4" xfId="831" xr:uid="{9F5CCA58-B39C-411B-BF87-D25E6AE69AB7}"/>
    <cellStyle name="Normal 5 4 4 2" xfId="832" xr:uid="{61AC7920-89B5-4DF2-85AB-3798BBB467AF}"/>
    <cellStyle name="Normal 5 4 4 2 2" xfId="833" xr:uid="{00C06D7B-377B-4127-B2E7-C55445778076}"/>
    <cellStyle name="Normal 5 4 4 2 2 2" xfId="834" xr:uid="{A658CC3A-48D8-4B35-8F55-33A01D5BF230}"/>
    <cellStyle name="Normal 5 4 4 2 2 2 2" xfId="3890" xr:uid="{D6763140-B1FF-406F-987F-265CE9ACA5E5}"/>
    <cellStyle name="Normal 5 4 4 2 2 3" xfId="835" xr:uid="{A9DB4F8D-867E-4FC9-9687-CE64447F1946}"/>
    <cellStyle name="Normal 5 4 4 2 2 4" xfId="836" xr:uid="{74D6F593-D05B-4CDA-B82A-BE418114026A}"/>
    <cellStyle name="Normal 5 4 4 2 3" xfId="837" xr:uid="{196C3558-E218-4C67-99AD-CF514BBD42BB}"/>
    <cellStyle name="Normal 5 4 4 2 3 2" xfId="3891" xr:uid="{85BB35B7-BA8A-4895-83AC-D3C99B160758}"/>
    <cellStyle name="Normal 5 4 4 2 4" xfId="838" xr:uid="{CA1CE203-B4F0-4133-84EF-716778CCD248}"/>
    <cellStyle name="Normal 5 4 4 2 5" xfId="839" xr:uid="{0A556F59-E619-480F-91B8-041FC872F318}"/>
    <cellStyle name="Normal 5 4 4 3" xfId="840" xr:uid="{E87E8FD0-91D6-4ACA-947F-11E07283F0BD}"/>
    <cellStyle name="Normal 5 4 4 3 2" xfId="841" xr:uid="{1C06C2BC-E841-4E0F-879C-D8DA98F1CBF1}"/>
    <cellStyle name="Normal 5 4 4 3 2 2" xfId="3892" xr:uid="{D0D477E8-E128-47C4-9099-8F8D49ADA28F}"/>
    <cellStyle name="Normal 5 4 4 3 3" xfId="842" xr:uid="{A25B3D60-9CE8-4F1E-BF2A-E28B039CE037}"/>
    <cellStyle name="Normal 5 4 4 3 4" xfId="843" xr:uid="{E09AA882-CA46-49AB-AB2F-CACCD665E3F0}"/>
    <cellStyle name="Normal 5 4 4 4" xfId="844" xr:uid="{2A780895-0D8E-4380-81D2-9D9428588B8D}"/>
    <cellStyle name="Normal 5 4 4 4 2" xfId="845" xr:uid="{2BFA41A8-393A-4FE7-B91E-11437149D911}"/>
    <cellStyle name="Normal 5 4 4 4 3" xfId="846" xr:uid="{01181B1F-6B81-47CE-B34D-9A4A344CBE3B}"/>
    <cellStyle name="Normal 5 4 4 4 4" xfId="847" xr:uid="{5BECC3D4-4848-477C-A0B3-EE663F660B19}"/>
    <cellStyle name="Normal 5 4 4 5" xfId="848" xr:uid="{3CF8910F-9EA5-4ABA-926B-42AFE1DA8637}"/>
    <cellStyle name="Normal 5 4 4 6" xfId="849" xr:uid="{BD42CFEC-3EE4-47DA-9236-217696F19045}"/>
    <cellStyle name="Normal 5 4 4 7" xfId="850" xr:uid="{F9BC529B-082A-4847-A367-B1101C587846}"/>
    <cellStyle name="Normal 5 4 5" xfId="851" xr:uid="{71D15971-F8C9-4D86-B4D7-115673F5192A}"/>
    <cellStyle name="Normal 5 4 5 2" xfId="852" xr:uid="{D10CF893-37ED-43C7-AFC4-A9F55B30A317}"/>
    <cellStyle name="Normal 5 4 5 2 2" xfId="853" xr:uid="{06094037-4155-4E33-9FC3-2C34C9316E5A}"/>
    <cellStyle name="Normal 5 4 5 2 2 2" xfId="3893" xr:uid="{C4C82B09-B38E-40A8-8582-F6D8313E1BD6}"/>
    <cellStyle name="Normal 5 4 5 2 2 2 2" xfId="3894" xr:uid="{E652BAE2-1514-4B09-87EB-CE81B18D01EA}"/>
    <cellStyle name="Normal 5 4 5 2 2 3" xfId="3895" xr:uid="{2F835C05-5084-4FA2-9178-B1053BE7656D}"/>
    <cellStyle name="Normal 5 4 5 2 3" xfId="854" xr:uid="{4D88E73B-AA1B-45BD-84CB-E4323BA8A6C4}"/>
    <cellStyle name="Normal 5 4 5 2 3 2" xfId="3896" xr:uid="{8350EB4D-D1AC-4C68-BA32-8256CE194917}"/>
    <cellStyle name="Normal 5 4 5 2 4" xfId="855" xr:uid="{D41B1968-2A39-4547-84E9-EBB17732A197}"/>
    <cellStyle name="Normal 5 4 5 3" xfId="856" xr:uid="{6074E3A1-AC4A-4F11-AB27-37338F6A608A}"/>
    <cellStyle name="Normal 5 4 5 3 2" xfId="857" xr:uid="{66FAC2FB-E0E8-42BD-BA9A-50B4EA1C5E66}"/>
    <cellStyle name="Normal 5 4 5 3 2 2" xfId="3897" xr:uid="{1752BDF0-0C40-428B-BCAC-0212984CEEA6}"/>
    <cellStyle name="Normal 5 4 5 3 3" xfId="858" xr:uid="{84F6393A-4FBF-46DA-B291-88F715E7942F}"/>
    <cellStyle name="Normal 5 4 5 3 4" xfId="859" xr:uid="{E0A468C1-7F5F-4C9F-B15D-099A76210601}"/>
    <cellStyle name="Normal 5 4 5 4" xfId="860" xr:uid="{7E139464-6ED5-4F15-B2D9-AC769F2A9173}"/>
    <cellStyle name="Normal 5 4 5 4 2" xfId="3898" xr:uid="{DC8D878F-00C1-499D-B8A4-279F7C78840C}"/>
    <cellStyle name="Normal 5 4 5 5" xfId="861" xr:uid="{B99EBDFB-585C-42A8-A108-994774FDC6FC}"/>
    <cellStyle name="Normal 5 4 5 6" xfId="862" xr:uid="{674AA79C-E877-4353-9D7B-B4E9D70B3883}"/>
    <cellStyle name="Normal 5 4 6" xfId="863" xr:uid="{AD7FE679-F56E-4F40-BBF5-C56AE427059C}"/>
    <cellStyle name="Normal 5 4 6 2" xfId="864" xr:uid="{5AE2B12A-7C69-4072-813F-D134AE3F2B59}"/>
    <cellStyle name="Normal 5 4 6 2 2" xfId="865" xr:uid="{795C7EA8-13B1-4278-9813-E1713DD17AFF}"/>
    <cellStyle name="Normal 5 4 6 2 2 2" xfId="3899" xr:uid="{F4F94ABC-D396-4B25-B443-280E9D6A452E}"/>
    <cellStyle name="Normal 5 4 6 2 3" xfId="866" xr:uid="{BA30721F-60B7-4533-892D-A19198B2F7DA}"/>
    <cellStyle name="Normal 5 4 6 2 4" xfId="867" xr:uid="{136923D6-591F-41AF-AA66-F6DF4DE8941E}"/>
    <cellStyle name="Normal 5 4 6 3" xfId="868" xr:uid="{FBC76608-FAB7-41A5-8E09-DE3804715D8B}"/>
    <cellStyle name="Normal 5 4 6 3 2" xfId="3900" xr:uid="{A261ABA4-1BC2-447D-AEC5-6FB761A98F11}"/>
    <cellStyle name="Normal 5 4 6 4" xfId="869" xr:uid="{76CE5B21-DDA2-4777-9C12-CA8A5093DC02}"/>
    <cellStyle name="Normal 5 4 6 5" xfId="870" xr:uid="{3AB4DC8A-D0C3-4D12-BE74-2203640866B3}"/>
    <cellStyle name="Normal 5 4 7" xfId="871" xr:uid="{E37DD645-E13E-44F2-BBEB-9E4A403FC1AC}"/>
    <cellStyle name="Normal 5 4 7 2" xfId="872" xr:uid="{2C6D60D2-E249-4CBF-972A-FD81829CB304}"/>
    <cellStyle name="Normal 5 4 7 2 2" xfId="3901" xr:uid="{56CA73B1-1C62-4064-81BC-9CD690DF212B}"/>
    <cellStyle name="Normal 5 4 7 2 3" xfId="4389" xr:uid="{8760A155-B56B-4860-BD11-3A4E9FBCE1D1}"/>
    <cellStyle name="Normal 5 4 7 3" xfId="873" xr:uid="{89CB9C0F-1B85-4E6D-BB92-CF9EA80BCF6F}"/>
    <cellStyle name="Normal 5 4 7 4" xfId="874" xr:uid="{F05C0BB5-2682-4C1B-AD63-0121ED8072CC}"/>
    <cellStyle name="Normal 5 4 7 4 2" xfId="4748" xr:uid="{BA1330A9-9ECA-489A-BDF0-9D1B0B4299E1}"/>
    <cellStyle name="Normal 5 4 7 4 3" xfId="4607" xr:uid="{7DB8A0A2-4418-40CB-B269-243234F6A03E}"/>
    <cellStyle name="Normal 5 4 7 4 4" xfId="4469" xr:uid="{E5F35898-4CC9-48A0-A6DF-F4A8650A31E0}"/>
    <cellStyle name="Normal 5 4 8" xfId="875" xr:uid="{73075929-A4A5-4033-A246-7ED32469CE02}"/>
    <cellStyle name="Normal 5 4 8 2" xfId="876" xr:uid="{A4D98D75-1D67-4067-ADFE-5EB4905CE6C3}"/>
    <cellStyle name="Normal 5 4 8 3" xfId="877" xr:uid="{E2E95E71-E800-4F78-97E0-58EF860F75C4}"/>
    <cellStyle name="Normal 5 4 8 4" xfId="878" xr:uid="{EF52EAC3-BCCB-4102-8F10-DB18A08006B9}"/>
    <cellStyle name="Normal 5 4 9" xfId="879" xr:uid="{66DFA941-F135-4911-9381-D6B8236D48BD}"/>
    <cellStyle name="Normal 5 5" xfId="880" xr:uid="{2CB8D7EB-DFAC-40FE-A386-4997435C6853}"/>
    <cellStyle name="Normal 5 5 10" xfId="881" xr:uid="{79A1B9AC-9C31-4EF2-9150-7C50341DD15B}"/>
    <cellStyle name="Normal 5 5 11" xfId="882" xr:uid="{E5BBC4B3-BF0A-4F0B-8C54-A06D06B61142}"/>
    <cellStyle name="Normal 5 5 2" xfId="883" xr:uid="{D8BDD7A4-B814-4F92-8810-F17D099227E7}"/>
    <cellStyle name="Normal 5 5 2 2" xfId="884" xr:uid="{4F8B2C76-23A8-4984-9598-15B766145C15}"/>
    <cellStyle name="Normal 5 5 2 2 2" xfId="885" xr:uid="{29612BF6-5A14-42DF-A3AE-0953BA49F702}"/>
    <cellStyle name="Normal 5 5 2 2 2 2" xfId="886" xr:uid="{A9E89A8E-64D0-4269-B40C-4A650551F623}"/>
    <cellStyle name="Normal 5 5 2 2 2 2 2" xfId="887" xr:uid="{78DB2014-6B39-4D2A-8817-0661502081F2}"/>
    <cellStyle name="Normal 5 5 2 2 2 2 2 2" xfId="3902" xr:uid="{932FF3A1-7289-4902-87B3-E72D8907A329}"/>
    <cellStyle name="Normal 5 5 2 2 2 2 3" xfId="888" xr:uid="{2C75E507-7FAB-4FB2-B0B6-B635426B33FD}"/>
    <cellStyle name="Normal 5 5 2 2 2 2 4" xfId="889" xr:uid="{2D6D116C-0592-4033-AF9A-8B048955CE33}"/>
    <cellStyle name="Normal 5 5 2 2 2 3" xfId="890" xr:uid="{83E23E77-92EB-4DE4-A052-E48521620148}"/>
    <cellStyle name="Normal 5 5 2 2 2 3 2" xfId="891" xr:uid="{1F595937-7627-459D-9087-D0DC71325249}"/>
    <cellStyle name="Normal 5 5 2 2 2 3 3" xfId="892" xr:uid="{8F14309E-38BC-4658-B2DA-E3814E1B2EB7}"/>
    <cellStyle name="Normal 5 5 2 2 2 3 4" xfId="893" xr:uid="{C1D9E601-8D02-4D4C-9511-227AD3B50C9A}"/>
    <cellStyle name="Normal 5 5 2 2 2 4" xfId="894" xr:uid="{3F36D0B5-9883-43CA-BF4C-DD23BE4CCF96}"/>
    <cellStyle name="Normal 5 5 2 2 2 5" xfId="895" xr:uid="{5937F4D8-8D9B-4F65-B8E9-9D344844D24A}"/>
    <cellStyle name="Normal 5 5 2 2 2 6" xfId="896" xr:uid="{53ED4B6C-1E8D-4D0E-B4A1-7C080C57352B}"/>
    <cellStyle name="Normal 5 5 2 2 3" xfId="897" xr:uid="{68DFC189-677C-4848-A643-2201B8A77567}"/>
    <cellStyle name="Normal 5 5 2 2 3 2" xfId="898" xr:uid="{F99A0AF8-F7CF-4E0A-A3ED-274FA12AD3A6}"/>
    <cellStyle name="Normal 5 5 2 2 3 2 2" xfId="899" xr:uid="{B1116104-51D3-4064-B4F2-EA4996C2912B}"/>
    <cellStyle name="Normal 5 5 2 2 3 2 3" xfId="900" xr:uid="{6B258C23-180F-4109-ABA2-243E392B66C0}"/>
    <cellStyle name="Normal 5 5 2 2 3 2 4" xfId="901" xr:uid="{8B78732E-2700-42CD-A724-93CE60433B31}"/>
    <cellStyle name="Normal 5 5 2 2 3 3" xfId="902" xr:uid="{F82FB359-1950-45B8-8669-962831DD5F97}"/>
    <cellStyle name="Normal 5 5 2 2 3 4" xfId="903" xr:uid="{83E70B52-4230-4B1B-97B1-6FF1AFAA95BF}"/>
    <cellStyle name="Normal 5 5 2 2 3 5" xfId="904" xr:uid="{92D024C3-387C-47F9-9808-F9B3C83C4EBE}"/>
    <cellStyle name="Normal 5 5 2 2 4" xfId="905" xr:uid="{DEE03D73-5C25-49CC-8B67-ADBE5DCF3B31}"/>
    <cellStyle name="Normal 5 5 2 2 4 2" xfId="906" xr:uid="{3AD0F2B1-37F0-4138-A945-2129445CE1E2}"/>
    <cellStyle name="Normal 5 5 2 2 4 3" xfId="907" xr:uid="{7A79D9FE-082B-4195-BD8B-F2EB414F2C0F}"/>
    <cellStyle name="Normal 5 5 2 2 4 4" xfId="908" xr:uid="{65745213-1D42-4EC0-B947-C1D08E9DA211}"/>
    <cellStyle name="Normal 5 5 2 2 5" xfId="909" xr:uid="{3C0DAE89-B961-46EA-9C18-07B941AB976D}"/>
    <cellStyle name="Normal 5 5 2 2 5 2" xfId="910" xr:uid="{245D63D4-D8A7-4353-A2DA-0DEEAE2036EB}"/>
    <cellStyle name="Normal 5 5 2 2 5 3" xfId="911" xr:uid="{7D6A300A-25D3-4415-AA91-C39A9FB65D26}"/>
    <cellStyle name="Normal 5 5 2 2 5 4" xfId="912" xr:uid="{8D787679-19E4-4FB6-B5AD-3F8876B69D8C}"/>
    <cellStyle name="Normal 5 5 2 2 6" xfId="913" xr:uid="{35FA4102-3F4B-42E5-A5EF-A41ED8A35E3C}"/>
    <cellStyle name="Normal 5 5 2 2 7" xfId="914" xr:uid="{A736F651-9D93-4D64-A15D-D4282F7830B7}"/>
    <cellStyle name="Normal 5 5 2 2 8" xfId="915" xr:uid="{6BD9C558-B9AE-44BE-B9CA-6D89DEF3577D}"/>
    <cellStyle name="Normal 5 5 2 3" xfId="916" xr:uid="{48D4CF05-D9F8-45BC-92D4-2205FF683408}"/>
    <cellStyle name="Normal 5 5 2 3 2" xfId="917" xr:uid="{0EE0F82C-62B1-4F53-9333-E3173BEDAB0F}"/>
    <cellStyle name="Normal 5 5 2 3 2 2" xfId="918" xr:uid="{4708C6A8-E321-42D5-A33B-031F48EE0AE3}"/>
    <cellStyle name="Normal 5 5 2 3 2 2 2" xfId="3903" xr:uid="{A2A7A309-2424-4294-AD32-4F1F3C247C49}"/>
    <cellStyle name="Normal 5 5 2 3 2 2 2 2" xfId="3904" xr:uid="{59A9E0C8-D0C0-48C8-AAAA-555801ABA162}"/>
    <cellStyle name="Normal 5 5 2 3 2 2 3" xfId="3905" xr:uid="{C7B84EA7-3455-4586-B169-AC47FC326F8B}"/>
    <cellStyle name="Normal 5 5 2 3 2 3" xfId="919" xr:uid="{FEC4581A-F36F-445B-B100-ABE517A066AB}"/>
    <cellStyle name="Normal 5 5 2 3 2 3 2" xfId="3906" xr:uid="{C330A90D-E89F-4C34-84BD-A7FD840A5C49}"/>
    <cellStyle name="Normal 5 5 2 3 2 4" xfId="920" xr:uid="{2A1D056C-53D4-4AD4-9634-193A3E75CD60}"/>
    <cellStyle name="Normal 5 5 2 3 3" xfId="921" xr:uid="{BD5D1F4F-885B-4D44-B27E-6529370D0F39}"/>
    <cellStyle name="Normal 5 5 2 3 3 2" xfId="922" xr:uid="{49054DDD-BE02-4FD6-9885-024F3E8A3CCB}"/>
    <cellStyle name="Normal 5 5 2 3 3 2 2" xfId="3907" xr:uid="{DF4148A9-464E-49CF-8B36-C21244B8BFBD}"/>
    <cellStyle name="Normal 5 5 2 3 3 3" xfId="923" xr:uid="{5DB45AB6-54F7-4F2E-B506-DBA9853540D9}"/>
    <cellStyle name="Normal 5 5 2 3 3 4" xfId="924" xr:uid="{F62A4C93-47B1-4BFA-80A3-9ED2843AE90D}"/>
    <cellStyle name="Normal 5 5 2 3 4" xfId="925" xr:uid="{306A624E-158A-4E83-B473-AD8E17BB2C9D}"/>
    <cellStyle name="Normal 5 5 2 3 4 2" xfId="3908" xr:uid="{A9108F5D-9DAE-493D-AD08-C7935DA37DE5}"/>
    <cellStyle name="Normal 5 5 2 3 5" xfId="926" xr:uid="{4BF059BD-F161-4659-A504-FCDDD0833D03}"/>
    <cellStyle name="Normal 5 5 2 3 6" xfId="927" xr:uid="{89F299AE-19DC-49AE-A6F5-B2A4D05B2FC5}"/>
    <cellStyle name="Normal 5 5 2 4" xfId="928" xr:uid="{8948F0EB-1A68-49FC-95CA-B7068B66835A}"/>
    <cellStyle name="Normal 5 5 2 4 2" xfId="929" xr:uid="{3263BEC8-9DA3-42A4-B16E-FD17BA17FE0D}"/>
    <cellStyle name="Normal 5 5 2 4 2 2" xfId="930" xr:uid="{7469F3C7-E68A-4141-A23B-95FA5C3B0417}"/>
    <cellStyle name="Normal 5 5 2 4 2 2 2" xfId="3909" xr:uid="{EAFB7B8A-2289-4D72-8A03-7248042B4198}"/>
    <cellStyle name="Normal 5 5 2 4 2 3" xfId="931" xr:uid="{D2B5F2A0-9A78-41B2-8CF0-6EB72BD5B819}"/>
    <cellStyle name="Normal 5 5 2 4 2 4" xfId="932" xr:uid="{840AD649-21FB-4D56-BD1F-3E3B8941E09D}"/>
    <cellStyle name="Normal 5 5 2 4 3" xfId="933" xr:uid="{1AD6A988-EF02-4DA4-A13F-0780B1F1EFB0}"/>
    <cellStyle name="Normal 5 5 2 4 3 2" xfId="3910" xr:uid="{A823E101-696B-47F0-BE47-8323903914A5}"/>
    <cellStyle name="Normal 5 5 2 4 4" xfId="934" xr:uid="{606993BC-71EA-4D04-B5CF-9A6693C5B8BA}"/>
    <cellStyle name="Normal 5 5 2 4 5" xfId="935" xr:uid="{4E77C255-A1A0-4F0E-8BAC-25F8BEAD118C}"/>
    <cellStyle name="Normal 5 5 2 5" xfId="936" xr:uid="{1602E8EA-5B65-4956-855A-F05710311491}"/>
    <cellStyle name="Normal 5 5 2 5 2" xfId="937" xr:uid="{BE557E80-8466-4065-8766-A392AC1FD89C}"/>
    <cellStyle name="Normal 5 5 2 5 2 2" xfId="3911" xr:uid="{0C1D3223-9DCF-49B5-9DD3-392B222C5AD5}"/>
    <cellStyle name="Normal 5 5 2 5 3" xfId="938" xr:uid="{878AE5A9-47EF-4372-BA2E-582E030C48C1}"/>
    <cellStyle name="Normal 5 5 2 5 4" xfId="939" xr:uid="{2A6E5A5F-7378-4960-9929-D4CB98CD8A2B}"/>
    <cellStyle name="Normal 5 5 2 6" xfId="940" xr:uid="{1CEC9830-D173-4D28-A39C-23A93F7A29D1}"/>
    <cellStyle name="Normal 5 5 2 6 2" xfId="941" xr:uid="{886EC9F9-0DF4-432A-8C18-43A21CAC9C11}"/>
    <cellStyle name="Normal 5 5 2 6 3" xfId="942" xr:uid="{0F9A349D-43C5-4577-BA2A-9DFDBF7D28A9}"/>
    <cellStyle name="Normal 5 5 2 6 4" xfId="943" xr:uid="{6D825B3F-52A1-4FF8-AE54-9C2F7C8A43B4}"/>
    <cellStyle name="Normal 5 5 2 7" xfId="944" xr:uid="{757D5CBB-9583-45B8-AAF2-E07C61F12AA8}"/>
    <cellStyle name="Normal 5 5 2 8" xfId="945" xr:uid="{BCDFECE9-9B16-4232-8975-F728D134AF95}"/>
    <cellStyle name="Normal 5 5 2 9" xfId="946" xr:uid="{54BA9337-82C3-41F8-B6E5-CA4255F9989A}"/>
    <cellStyle name="Normal 5 5 3" xfId="947" xr:uid="{960E91B3-6B56-42E7-9E54-029FA49B3BED}"/>
    <cellStyle name="Normal 5 5 3 2" xfId="948" xr:uid="{61B92373-E626-495F-8CA8-4623310167E6}"/>
    <cellStyle name="Normal 5 5 3 2 2" xfId="949" xr:uid="{044F4E7D-7876-4646-BDDF-0CA0AE272247}"/>
    <cellStyle name="Normal 5 5 3 2 2 2" xfId="950" xr:uid="{6A3CF728-D7FF-489A-B606-9C2F5BDB1DC8}"/>
    <cellStyle name="Normal 5 5 3 2 2 2 2" xfId="3912" xr:uid="{CE8EBA9A-668F-4B63-9515-90656A0ED0E3}"/>
    <cellStyle name="Normal 5 5 3 2 2 2 2 2" xfId="4639" xr:uid="{B3C94B71-3ECB-4D3D-985D-6371DC07E58B}"/>
    <cellStyle name="Normal 5 5 3 2 2 2 3" xfId="4640" xr:uid="{6DB92CBD-7D6D-4DAA-85A6-E117FBCFC032}"/>
    <cellStyle name="Normal 5 5 3 2 2 3" xfId="951" xr:uid="{D495AC83-03EC-477A-8D25-02ED3AAABABD}"/>
    <cellStyle name="Normal 5 5 3 2 2 3 2" xfId="4641" xr:uid="{65845239-75C3-40B7-952F-E0B5D259110E}"/>
    <cellStyle name="Normal 5 5 3 2 2 4" xfId="952" xr:uid="{ECCD5E65-8B50-420E-AC50-34BDA1A9A639}"/>
    <cellStyle name="Normal 5 5 3 2 3" xfId="953" xr:uid="{BB715935-2EFD-482A-A6EE-84E2F02A29FE}"/>
    <cellStyle name="Normal 5 5 3 2 3 2" xfId="954" xr:uid="{15989B9E-DE64-42AF-A595-7449A64A9424}"/>
    <cellStyle name="Normal 5 5 3 2 3 2 2" xfId="4642" xr:uid="{85724E21-274C-40B2-8352-4BEFBC1AD89F}"/>
    <cellStyle name="Normal 5 5 3 2 3 3" xfId="955" xr:uid="{34256082-A261-45E7-8DB5-FF7AF6596A0D}"/>
    <cellStyle name="Normal 5 5 3 2 3 4" xfId="956" xr:uid="{825F7EEB-E2CF-4EA0-930D-D2A5F0837F44}"/>
    <cellStyle name="Normal 5 5 3 2 4" xfId="957" xr:uid="{6D3418F8-85F1-4229-9CCC-756D1371F355}"/>
    <cellStyle name="Normal 5 5 3 2 4 2" xfId="4643" xr:uid="{68B95C69-44F6-482D-AA87-42CA867A8F9C}"/>
    <cellStyle name="Normal 5 5 3 2 5" xfId="958" xr:uid="{E83E8BE2-3A31-42A9-9FE0-37D66180B758}"/>
    <cellStyle name="Normal 5 5 3 2 6" xfId="959" xr:uid="{96657A97-0693-45E2-A06C-BB39125432A3}"/>
    <cellStyle name="Normal 5 5 3 3" xfId="960" xr:uid="{6284E978-8854-46D1-87EF-F7729E00E925}"/>
    <cellStyle name="Normal 5 5 3 3 2" xfId="961" xr:uid="{329C50D0-41DC-4AE6-BE68-D81A576AA91A}"/>
    <cellStyle name="Normal 5 5 3 3 2 2" xfId="962" xr:uid="{EA58B1DB-6533-4378-9F4D-455A1F0B604A}"/>
    <cellStyle name="Normal 5 5 3 3 2 2 2" xfId="4644" xr:uid="{ABAED1D0-9A17-4E4E-9E8A-31A98CBB4679}"/>
    <cellStyle name="Normal 5 5 3 3 2 3" xfId="963" xr:uid="{4DF1A99C-1690-4804-AC44-72C6417996C7}"/>
    <cellStyle name="Normal 5 5 3 3 2 4" xfId="964" xr:uid="{202558EE-0F2B-4E67-BFC4-0328C91A0370}"/>
    <cellStyle name="Normal 5 5 3 3 3" xfId="965" xr:uid="{F1EE32F5-277A-4F78-A97D-4D2C3543557E}"/>
    <cellStyle name="Normal 5 5 3 3 3 2" xfId="4645" xr:uid="{5C007ADE-4ED8-4333-8C79-2BE1965B702B}"/>
    <cellStyle name="Normal 5 5 3 3 4" xfId="966" xr:uid="{6A4E6D6D-3923-4BB1-AE01-B4452DEE30A9}"/>
    <cellStyle name="Normal 5 5 3 3 5" xfId="967" xr:uid="{5F51DE76-7AA7-4EA5-832C-454F123E681B}"/>
    <cellStyle name="Normal 5 5 3 4" xfId="968" xr:uid="{99C0F02B-CEB5-4BE4-967B-DD6D853C9B8A}"/>
    <cellStyle name="Normal 5 5 3 4 2" xfId="969" xr:uid="{2D0AAE24-6E5E-4C66-AC91-3F8EB60D7E52}"/>
    <cellStyle name="Normal 5 5 3 4 2 2" xfId="4646" xr:uid="{161E3107-3180-443B-AECE-95F8E285A8E0}"/>
    <cellStyle name="Normal 5 5 3 4 3" xfId="970" xr:uid="{16467F1F-E99F-4F54-B1B5-D7A236C9072E}"/>
    <cellStyle name="Normal 5 5 3 4 4" xfId="971" xr:uid="{9AAB2F97-B5D0-425A-9136-068B62013DC6}"/>
    <cellStyle name="Normal 5 5 3 5" xfId="972" xr:uid="{6C212E7A-CFA4-4E17-B40F-6F40B78A6081}"/>
    <cellStyle name="Normal 5 5 3 5 2" xfId="973" xr:uid="{07A68995-28D6-43B7-91E9-34152B32C69E}"/>
    <cellStyle name="Normal 5 5 3 5 3" xfId="974" xr:uid="{E42BFA94-1FD3-4408-B5D6-858DAB9DB1AA}"/>
    <cellStyle name="Normal 5 5 3 5 4" xfId="975" xr:uid="{E21E8BE4-95DD-40FE-9EC5-9CCB0ABBF364}"/>
    <cellStyle name="Normal 5 5 3 6" xfId="976" xr:uid="{963232EB-4239-4C2D-9543-A52758AEED14}"/>
    <cellStyle name="Normal 5 5 3 7" xfId="977" xr:uid="{847148E3-675A-4E9A-B354-AB825D1CF7B1}"/>
    <cellStyle name="Normal 5 5 3 8" xfId="978" xr:uid="{3F7527CF-3FA1-4E8F-9925-30AE866E5645}"/>
    <cellStyle name="Normal 5 5 4" xfId="979" xr:uid="{D4EF0959-36A8-46C1-923B-BDA0A11E1AA9}"/>
    <cellStyle name="Normal 5 5 4 2" xfId="980" xr:uid="{E90FFBA9-CC5F-48A0-9A61-65D89AAB1A96}"/>
    <cellStyle name="Normal 5 5 4 2 2" xfId="981" xr:uid="{BB7C3897-93BB-4D62-8FB4-5894BD513CE7}"/>
    <cellStyle name="Normal 5 5 4 2 2 2" xfId="982" xr:uid="{8627B4D4-4E02-4E87-B813-6E1EA332878D}"/>
    <cellStyle name="Normal 5 5 4 2 2 2 2" xfId="3913" xr:uid="{92FA2A44-AFD5-4FF2-83CD-16AB5945C091}"/>
    <cellStyle name="Normal 5 5 4 2 2 3" xfId="983" xr:uid="{E00696F6-4AA2-4CFF-A3D8-F307D5409D6E}"/>
    <cellStyle name="Normal 5 5 4 2 2 4" xfId="984" xr:uid="{00813E07-C1F2-4946-A415-4FCE7D6C316D}"/>
    <cellStyle name="Normal 5 5 4 2 3" xfId="985" xr:uid="{0E72DA85-C027-4321-8C98-4AB2EB89AB86}"/>
    <cellStyle name="Normal 5 5 4 2 3 2" xfId="3914" xr:uid="{54541496-7390-4D2A-B160-AD7C3A91BD78}"/>
    <cellStyle name="Normal 5 5 4 2 4" xfId="986" xr:uid="{4310F243-BC17-4860-B5E4-BAFC03B67506}"/>
    <cellStyle name="Normal 5 5 4 2 5" xfId="987" xr:uid="{63BC9027-5E79-49FF-A8FE-4279B7A9E2B5}"/>
    <cellStyle name="Normal 5 5 4 3" xfId="988" xr:uid="{71448B7F-24B7-4A75-A9DA-326CF44A9B08}"/>
    <cellStyle name="Normal 5 5 4 3 2" xfId="989" xr:uid="{CAD75248-748B-4987-846F-B07D060096FA}"/>
    <cellStyle name="Normal 5 5 4 3 2 2" xfId="3915" xr:uid="{380DDAEF-3E71-4461-A8B8-86A6FE0F45D1}"/>
    <cellStyle name="Normal 5 5 4 3 3" xfId="990" xr:uid="{1FDE5226-E6E5-4A17-92AB-0E765A077B11}"/>
    <cellStyle name="Normal 5 5 4 3 4" xfId="991" xr:uid="{FD69B242-51A3-4C27-98C5-B54E4E3B6F48}"/>
    <cellStyle name="Normal 5 5 4 4" xfId="992" xr:uid="{606D5330-0BB8-46BB-9430-BC92A67DE33E}"/>
    <cellStyle name="Normal 5 5 4 4 2" xfId="993" xr:uid="{926913BE-BCFA-42A4-AEF7-75DC6A2AB5F8}"/>
    <cellStyle name="Normal 5 5 4 4 3" xfId="994" xr:uid="{18DEFE62-F2E5-4369-8691-CF424067964E}"/>
    <cellStyle name="Normal 5 5 4 4 4" xfId="995" xr:uid="{6BB6FFD5-B2FF-474A-8BCD-80A1C8A41975}"/>
    <cellStyle name="Normal 5 5 4 5" xfId="996" xr:uid="{CEAB3441-ACA5-44A8-8E16-8788973C9A21}"/>
    <cellStyle name="Normal 5 5 4 6" xfId="997" xr:uid="{26C05066-FAE3-4326-BB51-200F9F5E6287}"/>
    <cellStyle name="Normal 5 5 4 7" xfId="998" xr:uid="{69752E70-B0E4-4D23-9EEA-E76F510F2F61}"/>
    <cellStyle name="Normal 5 5 5" xfId="999" xr:uid="{EB1479A6-78F9-4582-B699-8A1990B7F8D5}"/>
    <cellStyle name="Normal 5 5 5 2" xfId="1000" xr:uid="{30F1EE30-0834-4BE1-8A38-0992149C87EE}"/>
    <cellStyle name="Normal 5 5 5 2 2" xfId="1001" xr:uid="{9CCD6D44-E145-446A-BB4D-44B51394BF6A}"/>
    <cellStyle name="Normal 5 5 5 2 2 2" xfId="3916" xr:uid="{A0A6B3A2-4830-4B48-8DA1-5EF56DEACD84}"/>
    <cellStyle name="Normal 5 5 5 2 3" xfId="1002" xr:uid="{08FA4D76-9503-4678-B8CE-A1C82860FF97}"/>
    <cellStyle name="Normal 5 5 5 2 4" xfId="1003" xr:uid="{9D502912-84AB-45C6-8041-9DE6F4A08214}"/>
    <cellStyle name="Normal 5 5 5 3" xfId="1004" xr:uid="{959A08D4-FEB9-4CC5-B77F-622EA6F7B90E}"/>
    <cellStyle name="Normal 5 5 5 3 2" xfId="1005" xr:uid="{63469905-C68F-4A7D-9FBA-472BD95C5B9F}"/>
    <cellStyle name="Normal 5 5 5 3 3" xfId="1006" xr:uid="{7D4398BB-C2B4-4D63-BFBC-BEE6EC676059}"/>
    <cellStyle name="Normal 5 5 5 3 4" xfId="1007" xr:uid="{D021DAA5-DB45-4BCD-A24B-57F9B44D8361}"/>
    <cellStyle name="Normal 5 5 5 4" xfId="1008" xr:uid="{8280E712-B662-4E16-88DE-B0B3FE72050C}"/>
    <cellStyle name="Normal 5 5 5 5" xfId="1009" xr:uid="{0D41C783-C0E7-4963-9D81-D3A40A3655AE}"/>
    <cellStyle name="Normal 5 5 5 6" xfId="1010" xr:uid="{5498232F-DF7E-4D5E-9152-83320BABA9E7}"/>
    <cellStyle name="Normal 5 5 6" xfId="1011" xr:uid="{B03450F1-3671-4099-88FC-CBCE7A62CA43}"/>
    <cellStyle name="Normal 5 5 6 2" xfId="1012" xr:uid="{2F58C669-592C-4DB7-AA5B-AC582EE9BEE3}"/>
    <cellStyle name="Normal 5 5 6 2 2" xfId="1013" xr:uid="{C88FF63B-B02B-42EC-81BE-785F2AFBCE9B}"/>
    <cellStyle name="Normal 5 5 6 2 3" xfId="1014" xr:uid="{9C10B722-83CF-4F13-A800-39DBC28E79D9}"/>
    <cellStyle name="Normal 5 5 6 2 4" xfId="1015" xr:uid="{BDC8B0F7-9212-412E-A353-D3358DBC215E}"/>
    <cellStyle name="Normal 5 5 6 3" xfId="1016" xr:uid="{0829B370-46FC-469B-A0B0-CD28DEEB7EFA}"/>
    <cellStyle name="Normal 5 5 6 4" xfId="1017" xr:uid="{6DE3F7BD-8526-4A12-8B5D-7F422270A988}"/>
    <cellStyle name="Normal 5 5 6 5" xfId="1018" xr:uid="{4F364A46-7209-4694-97C9-471A9CA491B3}"/>
    <cellStyle name="Normal 5 5 7" xfId="1019" xr:uid="{5AC98483-18FE-4E53-9098-BFCE3F86F03E}"/>
    <cellStyle name="Normal 5 5 7 2" xfId="1020" xr:uid="{76BD33A7-70EF-4A6D-9EC3-AD82C97964EB}"/>
    <cellStyle name="Normal 5 5 7 3" xfId="1021" xr:uid="{11978B08-19BE-4258-91F3-069098EE1081}"/>
    <cellStyle name="Normal 5 5 7 4" xfId="1022" xr:uid="{5DA1F32A-C4D0-4226-A6EF-9275724CEF01}"/>
    <cellStyle name="Normal 5 5 8" xfId="1023" xr:uid="{39E1ECC4-0D87-4342-97EE-6AC95CF156B9}"/>
    <cellStyle name="Normal 5 5 8 2" xfId="1024" xr:uid="{B8E3537B-8DAF-440A-B543-CAB6164DFAAE}"/>
    <cellStyle name="Normal 5 5 8 3" xfId="1025" xr:uid="{F5127595-10C6-43ED-9BF3-65BFA0D7BE7D}"/>
    <cellStyle name="Normal 5 5 8 4" xfId="1026" xr:uid="{B320DC4F-0B5E-4D0A-8410-C70EFAB2A368}"/>
    <cellStyle name="Normal 5 5 9" xfId="1027" xr:uid="{496A269D-BFCB-4F6A-BE7A-FA9EC09EFF18}"/>
    <cellStyle name="Normal 5 6" xfId="1028" xr:uid="{D216F77D-1A52-4E4E-A42C-F85F1B4C77F7}"/>
    <cellStyle name="Normal 5 6 10" xfId="1029" xr:uid="{145C4BDB-328F-4F49-A150-1C6D02842022}"/>
    <cellStyle name="Normal 5 6 11" xfId="1030" xr:uid="{4832621A-CDD2-442F-A183-092CC0697124}"/>
    <cellStyle name="Normal 5 6 2" xfId="1031" xr:uid="{7D617233-B2B1-43B7-9347-13640C89F23D}"/>
    <cellStyle name="Normal 5 6 2 2" xfId="1032" xr:uid="{AAFD1FFD-C562-40B5-B519-3F11BD951BCC}"/>
    <cellStyle name="Normal 5 6 2 2 2" xfId="1033" xr:uid="{A212FDB3-1967-4327-BF11-B1B22C750895}"/>
    <cellStyle name="Normal 5 6 2 2 2 2" xfId="1034" xr:uid="{8776512D-2934-40C1-9CE3-A2BFBF00DB20}"/>
    <cellStyle name="Normal 5 6 2 2 2 2 2" xfId="1035" xr:uid="{A79586C2-5C2E-4D54-A716-8CEFC6B816AC}"/>
    <cellStyle name="Normal 5 6 2 2 2 2 3" xfId="1036" xr:uid="{B3B3C542-DA45-4602-A070-6988253AF7A1}"/>
    <cellStyle name="Normal 5 6 2 2 2 2 4" xfId="1037" xr:uid="{70B29013-0DCA-4243-A7A1-009F59A47D13}"/>
    <cellStyle name="Normal 5 6 2 2 2 3" xfId="1038" xr:uid="{E6DACE0E-AA9F-4235-A787-35A0FED649C5}"/>
    <cellStyle name="Normal 5 6 2 2 2 3 2" xfId="1039" xr:uid="{FCFF07FC-2ED1-497A-B524-63609D0E8190}"/>
    <cellStyle name="Normal 5 6 2 2 2 3 3" xfId="1040" xr:uid="{C1792443-C659-4599-9989-F35D149A8ACF}"/>
    <cellStyle name="Normal 5 6 2 2 2 3 4" xfId="1041" xr:uid="{CC34B1D1-C1C4-4F46-AFBD-ADD7B962B53C}"/>
    <cellStyle name="Normal 5 6 2 2 2 4" xfId="1042" xr:uid="{09BF0862-379E-41D9-A92A-176CDFA92FC2}"/>
    <cellStyle name="Normal 5 6 2 2 2 5" xfId="1043" xr:uid="{38438258-503F-43D0-8A50-A167507544ED}"/>
    <cellStyle name="Normal 5 6 2 2 2 6" xfId="1044" xr:uid="{4C23C5F1-7919-4A4B-853B-60340BA3EB8D}"/>
    <cellStyle name="Normal 5 6 2 2 3" xfId="1045" xr:uid="{D24D2C2D-63C8-4769-946C-0D7648843B05}"/>
    <cellStyle name="Normal 5 6 2 2 3 2" xfId="1046" xr:uid="{4D9EEBC8-5D9F-4A03-8485-9B6627B15C83}"/>
    <cellStyle name="Normal 5 6 2 2 3 2 2" xfId="1047" xr:uid="{4AEA057D-A336-40F4-AB43-08622A3E9109}"/>
    <cellStyle name="Normal 5 6 2 2 3 2 3" xfId="1048" xr:uid="{7C6684D7-B345-4CD4-A183-95A404CA57C8}"/>
    <cellStyle name="Normal 5 6 2 2 3 2 4" xfId="1049" xr:uid="{4D5D94A8-C368-4F5C-974E-23D89D6541D6}"/>
    <cellStyle name="Normal 5 6 2 2 3 3" xfId="1050" xr:uid="{4D06D884-7E25-45FA-9C57-142D7A0AB831}"/>
    <cellStyle name="Normal 5 6 2 2 3 4" xfId="1051" xr:uid="{04238A12-27E3-47BB-B3B1-1AD81B0E2D19}"/>
    <cellStyle name="Normal 5 6 2 2 3 5" xfId="1052" xr:uid="{4F0B90E4-CC22-4ACD-BA5E-EF99E4E3B6F7}"/>
    <cellStyle name="Normal 5 6 2 2 4" xfId="1053" xr:uid="{DC14295B-8509-4E82-8A3E-0920C908D02B}"/>
    <cellStyle name="Normal 5 6 2 2 4 2" xfId="1054" xr:uid="{C26CCC7C-8464-4137-8734-1CAA10F473CA}"/>
    <cellStyle name="Normal 5 6 2 2 4 3" xfId="1055" xr:uid="{009F9E9B-DB12-4AAB-8A0B-C4E7046B4996}"/>
    <cellStyle name="Normal 5 6 2 2 4 4" xfId="1056" xr:uid="{07611930-6319-4563-8252-0A2ABD2227B3}"/>
    <cellStyle name="Normal 5 6 2 2 5" xfId="1057" xr:uid="{3ABCC6CB-377A-4872-BB79-1AD09E3DEFFF}"/>
    <cellStyle name="Normal 5 6 2 2 5 2" xfId="1058" xr:uid="{E13605E4-6741-4B74-98BA-15F388662E50}"/>
    <cellStyle name="Normal 5 6 2 2 5 3" xfId="1059" xr:uid="{473A6CCC-AD88-4254-B214-F1B687D39180}"/>
    <cellStyle name="Normal 5 6 2 2 5 4" xfId="1060" xr:uid="{B18C25A7-12E7-44A4-A93C-27E751595516}"/>
    <cellStyle name="Normal 5 6 2 2 6" xfId="1061" xr:uid="{BF0EFC15-9DD4-479F-A23D-D568A947FFE0}"/>
    <cellStyle name="Normal 5 6 2 2 7" xfId="1062" xr:uid="{79CAD4E7-7FE8-42F7-B67C-9A581F8AB9C1}"/>
    <cellStyle name="Normal 5 6 2 2 8" xfId="1063" xr:uid="{B1374C6C-10A2-41E7-ADAD-26317F219353}"/>
    <cellStyle name="Normal 5 6 2 3" xfId="1064" xr:uid="{049B82B4-27DA-46D2-A4DD-EF01B1615644}"/>
    <cellStyle name="Normal 5 6 2 3 2" xfId="1065" xr:uid="{BD279054-EF4A-43CA-BCD9-C14E3A1ADE29}"/>
    <cellStyle name="Normal 5 6 2 3 2 2" xfId="1066" xr:uid="{E460FF2F-64EC-4E36-863A-415AF9135E2A}"/>
    <cellStyle name="Normal 5 6 2 3 2 3" xfId="1067" xr:uid="{5EA49D16-8DA3-45D8-9DE7-102D670FA07D}"/>
    <cellStyle name="Normal 5 6 2 3 2 4" xfId="1068" xr:uid="{4E926EB0-A7A4-4C2B-88C7-02AFC711F5AA}"/>
    <cellStyle name="Normal 5 6 2 3 3" xfId="1069" xr:uid="{498D6E9E-AF67-4FE5-873C-9BAD868A5DD3}"/>
    <cellStyle name="Normal 5 6 2 3 3 2" xfId="1070" xr:uid="{DEC7083C-E0B3-4A9B-AF7B-0D3B68F57FA4}"/>
    <cellStyle name="Normal 5 6 2 3 3 3" xfId="1071" xr:uid="{CDDD25C4-3E82-45C4-85EB-A59E4074DD58}"/>
    <cellStyle name="Normal 5 6 2 3 3 4" xfId="1072" xr:uid="{C4C6CFA3-1312-4C19-8978-AEE25C28BB4C}"/>
    <cellStyle name="Normal 5 6 2 3 4" xfId="1073" xr:uid="{8C936816-B5A3-4E24-B0F1-EE39B1516DFF}"/>
    <cellStyle name="Normal 5 6 2 3 5" xfId="1074" xr:uid="{C87EDBE1-50FB-4999-B456-9B63455B5B05}"/>
    <cellStyle name="Normal 5 6 2 3 6" xfId="1075" xr:uid="{71AC5082-1DA8-4068-9B6C-8E8324B8647E}"/>
    <cellStyle name="Normal 5 6 2 4" xfId="1076" xr:uid="{D2CA3A97-A61A-45BC-B3B0-BABF960A3C17}"/>
    <cellStyle name="Normal 5 6 2 4 2" xfId="1077" xr:uid="{7FFBE79D-5439-4A1B-B060-064573D34D60}"/>
    <cellStyle name="Normal 5 6 2 4 2 2" xfId="1078" xr:uid="{E38A6557-5EF4-48DC-B052-07A5F79BBD31}"/>
    <cellStyle name="Normal 5 6 2 4 2 3" xfId="1079" xr:uid="{555C5DAC-27ED-4888-8021-CD3E9DFC18A4}"/>
    <cellStyle name="Normal 5 6 2 4 2 4" xfId="1080" xr:uid="{54557582-39DE-4951-A412-EFE62B332DD3}"/>
    <cellStyle name="Normal 5 6 2 4 3" xfId="1081" xr:uid="{DFCD38FA-B3E6-4F6E-BE96-35B0742F34C5}"/>
    <cellStyle name="Normal 5 6 2 4 4" xfId="1082" xr:uid="{EA7597EC-EA97-44D7-866F-1F21697B3D75}"/>
    <cellStyle name="Normal 5 6 2 4 5" xfId="1083" xr:uid="{810CE085-1C26-4D76-8CF3-C2F1E729127E}"/>
    <cellStyle name="Normal 5 6 2 5" xfId="1084" xr:uid="{7928922F-6B9D-4A67-984E-FE33C48A8254}"/>
    <cellStyle name="Normal 5 6 2 5 2" xfId="1085" xr:uid="{35C02BC8-FC8B-4C35-BE21-7F91B5D05AB4}"/>
    <cellStyle name="Normal 5 6 2 5 3" xfId="1086" xr:uid="{E2261013-F853-4DCE-ACDA-5C506BD5F714}"/>
    <cellStyle name="Normal 5 6 2 5 4" xfId="1087" xr:uid="{9149E52E-A13A-418C-83B8-A11E1D598287}"/>
    <cellStyle name="Normal 5 6 2 6" xfId="1088" xr:uid="{851ECD23-E6E2-44BB-9881-F16CF97C14C0}"/>
    <cellStyle name="Normal 5 6 2 6 2" xfId="1089" xr:uid="{F4F982D0-B3FC-4235-8C8A-63588560E7F1}"/>
    <cellStyle name="Normal 5 6 2 6 3" xfId="1090" xr:uid="{8D9E38EF-286D-4BBD-9349-FBF1AF04368C}"/>
    <cellStyle name="Normal 5 6 2 6 4" xfId="1091" xr:uid="{DC75EA18-CE4E-4016-9511-C61F75448659}"/>
    <cellStyle name="Normal 5 6 2 7" xfId="1092" xr:uid="{0D6ED7EE-81B8-4A54-958F-0BBDED1BA563}"/>
    <cellStyle name="Normal 5 6 2 8" xfId="1093" xr:uid="{28B768A7-D5CB-4881-86DF-5E48AE7BCAC4}"/>
    <cellStyle name="Normal 5 6 2 9" xfId="1094" xr:uid="{5EFEF111-BBE8-43DC-8371-3AC4F9E4A0B3}"/>
    <cellStyle name="Normal 5 6 3" xfId="1095" xr:uid="{4D3E4833-1230-477E-BD9C-20A0A2A2DB06}"/>
    <cellStyle name="Normal 5 6 3 2" xfId="1096" xr:uid="{2E40BE78-F0F3-4B91-BA5B-1BB02C6DE2D2}"/>
    <cellStyle name="Normal 5 6 3 2 2" xfId="1097" xr:uid="{B26F6A41-8AE6-481B-8FCE-24ACC5DC2CA2}"/>
    <cellStyle name="Normal 5 6 3 2 2 2" xfId="1098" xr:uid="{2F4BA133-6D35-4DC0-9765-5C7662B6D00C}"/>
    <cellStyle name="Normal 5 6 3 2 2 2 2" xfId="3917" xr:uid="{3C3AA59F-948F-4F60-9E0E-D4EE2B8DE024}"/>
    <cellStyle name="Normal 5 6 3 2 2 3" xfId="1099" xr:uid="{0A28ED94-8954-4175-9A6F-9385CFCF9DE4}"/>
    <cellStyle name="Normal 5 6 3 2 2 4" xfId="1100" xr:uid="{834CE55A-1EBA-4DFD-B926-DC2E16DA2DA1}"/>
    <cellStyle name="Normal 5 6 3 2 3" xfId="1101" xr:uid="{32ED365E-EAED-4945-8F84-7013DBE32971}"/>
    <cellStyle name="Normal 5 6 3 2 3 2" xfId="1102" xr:uid="{6E0A196A-9B44-497A-9370-2AE17C802F1F}"/>
    <cellStyle name="Normal 5 6 3 2 3 3" xfId="1103" xr:uid="{485B5B13-913B-4573-A149-9F62A2704328}"/>
    <cellStyle name="Normal 5 6 3 2 3 4" xfId="1104" xr:uid="{8E716D3E-EBC0-4A2C-A297-B6F44DC151A6}"/>
    <cellStyle name="Normal 5 6 3 2 4" xfId="1105" xr:uid="{066ABB32-869F-4627-BB90-E9DD5FE2C4E2}"/>
    <cellStyle name="Normal 5 6 3 2 5" xfId="1106" xr:uid="{E7BB7ADD-B2C0-4B3A-99F8-D4AADF0D8930}"/>
    <cellStyle name="Normal 5 6 3 2 6" xfId="1107" xr:uid="{6C4890D8-A25F-4B16-BE09-57CF40631B5E}"/>
    <cellStyle name="Normal 5 6 3 3" xfId="1108" xr:uid="{7E1678F6-4071-4B5C-A734-5D04115DFCD6}"/>
    <cellStyle name="Normal 5 6 3 3 2" xfId="1109" xr:uid="{EC1E4556-151C-4EFA-98A7-9DBB9B967E23}"/>
    <cellStyle name="Normal 5 6 3 3 2 2" xfId="1110" xr:uid="{EC380D64-0364-482C-A147-ACEA152D5ED3}"/>
    <cellStyle name="Normal 5 6 3 3 2 3" xfId="1111" xr:uid="{880B1E8D-F999-4AE5-B26C-470909C848BA}"/>
    <cellStyle name="Normal 5 6 3 3 2 4" xfId="1112" xr:uid="{D1A9FCEA-B679-4E83-A9F5-4C8F9B82315E}"/>
    <cellStyle name="Normal 5 6 3 3 3" xfId="1113" xr:uid="{9C1A7E43-4127-4DD4-840E-07CA054B4B14}"/>
    <cellStyle name="Normal 5 6 3 3 4" xfId="1114" xr:uid="{D5C50A3C-0AE4-49CD-A001-C9AB3E8CF18A}"/>
    <cellStyle name="Normal 5 6 3 3 5" xfId="1115" xr:uid="{FBCE66A4-0A46-4D3C-8252-02A71DF16875}"/>
    <cellStyle name="Normal 5 6 3 4" xfId="1116" xr:uid="{197C7A41-2AA6-4426-9B99-2125B1D14704}"/>
    <cellStyle name="Normal 5 6 3 4 2" xfId="1117" xr:uid="{C8105A0D-291D-4676-AAA1-5CFACBBB0A2E}"/>
    <cellStyle name="Normal 5 6 3 4 3" xfId="1118" xr:uid="{D68CF8E1-114D-4D84-94E9-FBFEC6968194}"/>
    <cellStyle name="Normal 5 6 3 4 4" xfId="1119" xr:uid="{6F0500DB-5A37-42FD-B848-30CB3400B38D}"/>
    <cellStyle name="Normal 5 6 3 5" xfId="1120" xr:uid="{38BF4D10-0F5E-4394-B8A2-252067F1D893}"/>
    <cellStyle name="Normal 5 6 3 5 2" xfId="1121" xr:uid="{EEDF48CD-BB61-41D5-A7F5-DD88FE97BF52}"/>
    <cellStyle name="Normal 5 6 3 5 3" xfId="1122" xr:uid="{95649226-524F-4A0B-843B-1049771432A9}"/>
    <cellStyle name="Normal 5 6 3 5 4" xfId="1123" xr:uid="{79318349-9419-4F2F-96EE-C4CC51AECC8C}"/>
    <cellStyle name="Normal 5 6 3 6" xfId="1124" xr:uid="{60D0B1B0-4760-407E-97CD-3700D0E7AAC2}"/>
    <cellStyle name="Normal 5 6 3 7" xfId="1125" xr:uid="{51A17E65-1D51-46B3-9B24-AC301A167195}"/>
    <cellStyle name="Normal 5 6 3 8" xfId="1126" xr:uid="{69430AC9-5962-4BBC-A7E9-BCE596B28C37}"/>
    <cellStyle name="Normal 5 6 4" xfId="1127" xr:uid="{C941D90C-4821-4EAA-A9CB-6EA09641DCE9}"/>
    <cellStyle name="Normal 5 6 4 2" xfId="1128" xr:uid="{060AB6A0-DEBF-4FA6-825E-93154389D777}"/>
    <cellStyle name="Normal 5 6 4 2 2" xfId="1129" xr:uid="{5CA34EC5-29AC-4BA6-AEC6-B2DE7B20A91C}"/>
    <cellStyle name="Normal 5 6 4 2 2 2" xfId="1130" xr:uid="{6B1ECC9A-7E29-425E-A5E7-83C1F698D56B}"/>
    <cellStyle name="Normal 5 6 4 2 2 3" xfId="1131" xr:uid="{185531A1-2930-4A4F-BFF0-F0CD4A148935}"/>
    <cellStyle name="Normal 5 6 4 2 2 4" xfId="1132" xr:uid="{168821CD-403D-441F-BF44-845D152A2726}"/>
    <cellStyle name="Normal 5 6 4 2 3" xfId="1133" xr:uid="{31D0015B-3CCD-4F42-958A-4F7164A6C90D}"/>
    <cellStyle name="Normal 5 6 4 2 4" xfId="1134" xr:uid="{0CFD1B4D-D055-4BDC-9590-4E3ECF197E0E}"/>
    <cellStyle name="Normal 5 6 4 2 5" xfId="1135" xr:uid="{FBBF591C-295F-40F5-9DE2-8455B30DD0D7}"/>
    <cellStyle name="Normal 5 6 4 3" xfId="1136" xr:uid="{40E10535-B449-4630-80EC-9BE17B4962AA}"/>
    <cellStyle name="Normal 5 6 4 3 2" xfId="1137" xr:uid="{4D9B47EF-F5BE-4935-AF0F-792E2C27398E}"/>
    <cellStyle name="Normal 5 6 4 3 3" xfId="1138" xr:uid="{420ABB0D-4006-48C5-B536-51EC5860ABDC}"/>
    <cellStyle name="Normal 5 6 4 3 4" xfId="1139" xr:uid="{355EFCCA-C47D-47E3-9357-21B8DCEAC1FF}"/>
    <cellStyle name="Normal 5 6 4 4" xfId="1140" xr:uid="{F219FBE5-E221-4E7D-9852-17B966DB0EB0}"/>
    <cellStyle name="Normal 5 6 4 4 2" xfId="1141" xr:uid="{9AE599AC-85B6-4E36-A42C-B5EE0F5D9C18}"/>
    <cellStyle name="Normal 5 6 4 4 3" xfId="1142" xr:uid="{8A1AB212-2E4B-4CE6-8CF0-F0181440564D}"/>
    <cellStyle name="Normal 5 6 4 4 4" xfId="1143" xr:uid="{0BC64159-FBA9-45C8-9472-8EF059E2C952}"/>
    <cellStyle name="Normal 5 6 4 5" xfId="1144" xr:uid="{4C42149B-35AA-4D4E-8160-E5BFA20C100F}"/>
    <cellStyle name="Normal 5 6 4 6" xfId="1145" xr:uid="{B5400D67-B8C2-4933-AD80-9B8B5F4917DC}"/>
    <cellStyle name="Normal 5 6 4 7" xfId="1146" xr:uid="{1C6D664C-9B41-4FEF-96DB-68878EBBB67C}"/>
    <cellStyle name="Normal 5 6 5" xfId="1147" xr:uid="{533FBB75-D296-4FAF-9046-E8EA7727B835}"/>
    <cellStyle name="Normal 5 6 5 2" xfId="1148" xr:uid="{B56E5F47-15D6-4D43-934E-3810D61C57D0}"/>
    <cellStyle name="Normal 5 6 5 2 2" xfId="1149" xr:uid="{DCAD68F0-898F-44FD-9F2D-D670D84F07F5}"/>
    <cellStyle name="Normal 5 6 5 2 3" xfId="1150" xr:uid="{DBD32D48-26FF-4A55-B05C-6B12127D2E3B}"/>
    <cellStyle name="Normal 5 6 5 2 4" xfId="1151" xr:uid="{CE5AB0BA-EB9B-43AD-8ADD-A85C5B0C3AD6}"/>
    <cellStyle name="Normal 5 6 5 3" xfId="1152" xr:uid="{16CB2BD1-1098-48CF-A855-F7462635542F}"/>
    <cellStyle name="Normal 5 6 5 3 2" xfId="1153" xr:uid="{A9F02778-3AEB-490A-B54B-2FA30243170B}"/>
    <cellStyle name="Normal 5 6 5 3 3" xfId="1154" xr:uid="{DEC641A1-A997-4699-B183-DB2498DB9AF5}"/>
    <cellStyle name="Normal 5 6 5 3 4" xfId="1155" xr:uid="{EE6CDA70-3DEB-4242-8FD6-0E75FF88A8DA}"/>
    <cellStyle name="Normal 5 6 5 4" xfId="1156" xr:uid="{1D329A71-C829-4FCB-B8F6-C5258916690E}"/>
    <cellStyle name="Normal 5 6 5 5" xfId="1157" xr:uid="{804EF84A-71EB-4003-8371-4B8EF1B5E92D}"/>
    <cellStyle name="Normal 5 6 5 6" xfId="1158" xr:uid="{C5ED07CB-A61F-40C6-BB5E-9786440BD6B6}"/>
    <cellStyle name="Normal 5 6 6" xfId="1159" xr:uid="{74F03CC5-475B-4AAE-A96A-0E268AE56537}"/>
    <cellStyle name="Normal 5 6 6 2" xfId="1160" xr:uid="{114DA9CB-97ED-4D4D-A81A-1299E53F355B}"/>
    <cellStyle name="Normal 5 6 6 2 2" xfId="1161" xr:uid="{390B588E-31AF-4A00-909C-BD824CC79DC9}"/>
    <cellStyle name="Normal 5 6 6 2 3" xfId="1162" xr:uid="{02FCEC7A-67BE-42A8-8E6A-3CFAEF7D2E98}"/>
    <cellStyle name="Normal 5 6 6 2 4" xfId="1163" xr:uid="{F74945FB-7026-4D0F-A7E9-E5A5A5FA1D6B}"/>
    <cellStyle name="Normal 5 6 6 3" xfId="1164" xr:uid="{65FE6AD0-794B-4219-B5A9-2231173B3742}"/>
    <cellStyle name="Normal 5 6 6 4" xfId="1165" xr:uid="{9ECD6844-CCEF-4FAD-8650-7E131E1896B8}"/>
    <cellStyle name="Normal 5 6 6 5" xfId="1166" xr:uid="{9D2DF32E-8CA4-4D6C-8D93-1A9B51757C66}"/>
    <cellStyle name="Normal 5 6 7" xfId="1167" xr:uid="{111B5B19-3F4A-463A-997C-47AA320B2A1A}"/>
    <cellStyle name="Normal 5 6 7 2" xfId="1168" xr:uid="{69890FFB-E9D7-4479-B845-69A8D3F42106}"/>
    <cellStyle name="Normal 5 6 7 3" xfId="1169" xr:uid="{47A6ABD2-F1F9-4524-BAFD-61D4AA17B843}"/>
    <cellStyle name="Normal 5 6 7 4" xfId="1170" xr:uid="{01CB082B-37FD-4E1C-8BA8-AB1EF2F0699B}"/>
    <cellStyle name="Normal 5 6 8" xfId="1171" xr:uid="{218A0425-F483-49AF-8103-DC5B3B7426DF}"/>
    <cellStyle name="Normal 5 6 8 2" xfId="1172" xr:uid="{7F270E8A-5676-43C4-A975-FA035F8F5BF4}"/>
    <cellStyle name="Normal 5 6 8 3" xfId="1173" xr:uid="{3F3A439E-41EE-4F7C-9FC6-229EBDE383B0}"/>
    <cellStyle name="Normal 5 6 8 4" xfId="1174" xr:uid="{D3CFCBBA-1008-48E7-9135-44AEC5FDD13C}"/>
    <cellStyle name="Normal 5 6 9" xfId="1175" xr:uid="{05B37B63-6D9E-4F45-A282-0697158B6624}"/>
    <cellStyle name="Normal 5 7" xfId="1176" xr:uid="{53AA1100-1266-4B7F-A1AA-9A301BC6171A}"/>
    <cellStyle name="Normal 5 7 2" xfId="1177" xr:uid="{E53094B7-1BF0-4BF4-A963-5B8860713E3C}"/>
    <cellStyle name="Normal 5 7 2 2" xfId="1178" xr:uid="{86A2346B-2755-4CBB-BE2C-824D2E1F621D}"/>
    <cellStyle name="Normal 5 7 2 2 2" xfId="1179" xr:uid="{D8BD2E90-B249-43C8-96D1-5BABA92F5E92}"/>
    <cellStyle name="Normal 5 7 2 2 2 2" xfId="1180" xr:uid="{50F45D7D-47C5-47D2-8936-428CB6FDAEA4}"/>
    <cellStyle name="Normal 5 7 2 2 2 3" xfId="1181" xr:uid="{B531339F-8D9E-47E7-BF42-70633C78DC20}"/>
    <cellStyle name="Normal 5 7 2 2 2 4" xfId="1182" xr:uid="{2D8EC97E-2D59-4349-AEEE-D6944E452BE4}"/>
    <cellStyle name="Normal 5 7 2 2 3" xfId="1183" xr:uid="{A4FB7D16-ED14-482E-8F7F-849E412CE81F}"/>
    <cellStyle name="Normal 5 7 2 2 3 2" xfId="1184" xr:uid="{DA8F9D66-BAB6-4DB7-A694-D957AD9C439D}"/>
    <cellStyle name="Normal 5 7 2 2 3 3" xfId="1185" xr:uid="{2B271036-522C-4B6A-9B25-E4B774AA92C6}"/>
    <cellStyle name="Normal 5 7 2 2 3 4" xfId="1186" xr:uid="{8121A96C-DF45-439C-A87F-1660A60A963B}"/>
    <cellStyle name="Normal 5 7 2 2 4" xfId="1187" xr:uid="{9A2ACA86-7E55-4F0A-AEA9-0BE2A4B7D69D}"/>
    <cellStyle name="Normal 5 7 2 2 5" xfId="1188" xr:uid="{FB6ABDBF-9CC2-4622-9D71-AE3CBC090553}"/>
    <cellStyle name="Normal 5 7 2 2 6" xfId="1189" xr:uid="{614E483B-F3BB-4F58-AE58-2A489F2F95C4}"/>
    <cellStyle name="Normal 5 7 2 3" xfId="1190" xr:uid="{570B1FFD-3957-4D95-8727-64F3817914A9}"/>
    <cellStyle name="Normal 5 7 2 3 2" xfId="1191" xr:uid="{7723D881-A638-49C9-8C17-FD8E900BC10B}"/>
    <cellStyle name="Normal 5 7 2 3 2 2" xfId="1192" xr:uid="{C8283F3C-EF68-4FD1-A119-4139E31358BF}"/>
    <cellStyle name="Normal 5 7 2 3 2 3" xfId="1193" xr:uid="{0373E8DA-43D7-47BB-9E48-DE7CF5C8C450}"/>
    <cellStyle name="Normal 5 7 2 3 2 4" xfId="1194" xr:uid="{627F0C5B-3D8F-4550-80FF-A6D1670ADC7E}"/>
    <cellStyle name="Normal 5 7 2 3 3" xfId="1195" xr:uid="{86DBA322-AA8E-49B0-AA75-F7E51C6EBCAC}"/>
    <cellStyle name="Normal 5 7 2 3 4" xfId="1196" xr:uid="{1E0AC13D-9F12-464A-8AF1-83FFD34E03CC}"/>
    <cellStyle name="Normal 5 7 2 3 5" xfId="1197" xr:uid="{5151D6A7-D071-4410-9CAB-278B69F3FCFF}"/>
    <cellStyle name="Normal 5 7 2 4" xfId="1198" xr:uid="{C11F76FE-6D0E-4025-827E-01799A69A978}"/>
    <cellStyle name="Normal 5 7 2 4 2" xfId="1199" xr:uid="{B4F43CC5-C843-41BC-9113-8CA2507E1528}"/>
    <cellStyle name="Normal 5 7 2 4 3" xfId="1200" xr:uid="{303B836B-AA21-46D3-9B9F-F88E93BFE7EB}"/>
    <cellStyle name="Normal 5 7 2 4 4" xfId="1201" xr:uid="{75058D99-5404-4A7F-9475-DEFA799AFE61}"/>
    <cellStyle name="Normal 5 7 2 5" xfId="1202" xr:uid="{56D37FDE-F6D3-4958-B170-AEFACC21E104}"/>
    <cellStyle name="Normal 5 7 2 5 2" xfId="1203" xr:uid="{D01236A8-64AA-4079-8FC4-EB6CF682ED74}"/>
    <cellStyle name="Normal 5 7 2 5 3" xfId="1204" xr:uid="{5C754C33-F1B3-46A3-9E7B-06AD410B5691}"/>
    <cellStyle name="Normal 5 7 2 5 4" xfId="1205" xr:uid="{1876E5E4-BAB4-4606-BCFC-5562F25B682C}"/>
    <cellStyle name="Normal 5 7 2 6" xfId="1206" xr:uid="{11042EDD-A3AE-4660-B26D-3F80CAABD8BF}"/>
    <cellStyle name="Normal 5 7 2 7" xfId="1207" xr:uid="{E91F0BD6-A7B2-4FC5-B88C-3BCF4E5F5310}"/>
    <cellStyle name="Normal 5 7 2 8" xfId="1208" xr:uid="{6C73B0FF-7709-4700-828A-6E9F34070153}"/>
    <cellStyle name="Normal 5 7 3" xfId="1209" xr:uid="{D777088A-9117-473D-9197-53C97EAD157D}"/>
    <cellStyle name="Normal 5 7 3 2" xfId="1210" xr:uid="{90329EB2-B64C-42A6-BD16-8F3AC5A7A7D3}"/>
    <cellStyle name="Normal 5 7 3 2 2" xfId="1211" xr:uid="{4D64F958-3CCD-4FDE-A9CD-5C03AA5D7F90}"/>
    <cellStyle name="Normal 5 7 3 2 3" xfId="1212" xr:uid="{01A43447-5FCA-424A-9818-650476F6BE51}"/>
    <cellStyle name="Normal 5 7 3 2 4" xfId="1213" xr:uid="{3FD3E92A-6BC2-42DA-9DD9-7ACF019354D3}"/>
    <cellStyle name="Normal 5 7 3 3" xfId="1214" xr:uid="{A93BE7F3-E3A0-4D75-A533-E3DF00E5CE74}"/>
    <cellStyle name="Normal 5 7 3 3 2" xfId="1215" xr:uid="{0A29F71D-A8A5-4173-B753-A3E5F39F65D3}"/>
    <cellStyle name="Normal 5 7 3 3 3" xfId="1216" xr:uid="{865BF269-54AA-43DC-A199-D2B31D46281A}"/>
    <cellStyle name="Normal 5 7 3 3 4" xfId="1217" xr:uid="{C8509D9E-7962-4CD8-BAF7-D7249E5CA038}"/>
    <cellStyle name="Normal 5 7 3 4" xfId="1218" xr:uid="{7C703EBC-100D-4446-8700-E53279ABB7E0}"/>
    <cellStyle name="Normal 5 7 3 5" xfId="1219" xr:uid="{59319042-A89D-40A7-A3CA-ECBD092D0625}"/>
    <cellStyle name="Normal 5 7 3 6" xfId="1220" xr:uid="{C59C614F-4E98-4C28-AB39-FE7A290549F0}"/>
    <cellStyle name="Normal 5 7 4" xfId="1221" xr:uid="{40251456-32CE-46EC-9E5B-D934C2423614}"/>
    <cellStyle name="Normal 5 7 4 2" xfId="1222" xr:uid="{10F9E9F4-5B4C-4FEF-853C-DC883B1AB580}"/>
    <cellStyle name="Normal 5 7 4 2 2" xfId="1223" xr:uid="{8F348982-F328-4A48-A2E4-8EFBA4EE01F2}"/>
    <cellStyle name="Normal 5 7 4 2 3" xfId="1224" xr:uid="{F298ED34-0771-4150-A318-416AF21509C3}"/>
    <cellStyle name="Normal 5 7 4 2 4" xfId="1225" xr:uid="{A4627AD7-721B-494F-B40A-FAA6940F2350}"/>
    <cellStyle name="Normal 5 7 4 3" xfId="1226" xr:uid="{E93B536B-0335-471A-A294-0988FBC7FA1B}"/>
    <cellStyle name="Normal 5 7 4 4" xfId="1227" xr:uid="{50187ED1-8BEE-4B75-AF52-03382EBD1986}"/>
    <cellStyle name="Normal 5 7 4 5" xfId="1228" xr:uid="{7C8E70F1-71E0-4C8E-9796-C92F86A91F02}"/>
    <cellStyle name="Normal 5 7 5" xfId="1229" xr:uid="{30EBB5D3-873F-4714-AF51-806CE2339075}"/>
    <cellStyle name="Normal 5 7 5 2" xfId="1230" xr:uid="{F2D4BFC4-3502-4AD7-A813-76AA22FB48F8}"/>
    <cellStyle name="Normal 5 7 5 3" xfId="1231" xr:uid="{54CD2CC3-7BE3-423D-A6F7-FB4B415E66DB}"/>
    <cellStyle name="Normal 5 7 5 4" xfId="1232" xr:uid="{DD546F70-2ABA-4BF7-8C8F-C0CDEA5F7CEF}"/>
    <cellStyle name="Normal 5 7 6" xfId="1233" xr:uid="{37A6D20C-1268-4C14-A166-079AA9FCCBEE}"/>
    <cellStyle name="Normal 5 7 6 2" xfId="1234" xr:uid="{EB57322E-2025-4700-B06F-5A27C3A35313}"/>
    <cellStyle name="Normal 5 7 6 3" xfId="1235" xr:uid="{09846A72-CF29-4EB3-8159-875919FB1379}"/>
    <cellStyle name="Normal 5 7 6 4" xfId="1236" xr:uid="{B6941A68-39D4-4E52-AD0A-0CAAAB009ACB}"/>
    <cellStyle name="Normal 5 7 7" xfId="1237" xr:uid="{B90B21C5-535E-478E-A26E-4EAE81CFEE6E}"/>
    <cellStyle name="Normal 5 7 8" xfId="1238" xr:uid="{8A9578FE-C739-451D-B9D3-35BB34219962}"/>
    <cellStyle name="Normal 5 7 9" xfId="1239" xr:uid="{9E77BADD-7388-4D35-9009-7D89DA9FEF6F}"/>
    <cellStyle name="Normal 5 8" xfId="1240" xr:uid="{F1CDA08D-76E2-4B9B-8AF6-1450FD052E72}"/>
    <cellStyle name="Normal 5 8 2" xfId="1241" xr:uid="{6265A0BE-D33E-433B-B613-ED21098144B3}"/>
    <cellStyle name="Normal 5 8 2 2" xfId="1242" xr:uid="{CA100DD6-4105-4171-B283-9FDD58AB8672}"/>
    <cellStyle name="Normal 5 8 2 2 2" xfId="1243" xr:uid="{67ADB192-FA1A-426D-A06C-AB98CF9FC197}"/>
    <cellStyle name="Normal 5 8 2 2 2 2" xfId="3918" xr:uid="{3C095C7D-F0DE-4096-9CD7-49B62268EA83}"/>
    <cellStyle name="Normal 5 8 2 2 3" xfId="1244" xr:uid="{2C0919EB-046A-4D8F-93F7-CAA0B90B519F}"/>
    <cellStyle name="Normal 5 8 2 2 4" xfId="1245" xr:uid="{8631B865-1230-4BF0-B781-0A702E0ED88F}"/>
    <cellStyle name="Normal 5 8 2 3" xfId="1246" xr:uid="{A84F48C4-35DD-4C6F-919A-B47C37A46190}"/>
    <cellStyle name="Normal 5 8 2 3 2" xfId="1247" xr:uid="{5FB232AF-1257-461F-98FD-4363DAAD0AC6}"/>
    <cellStyle name="Normal 5 8 2 3 3" xfId="1248" xr:uid="{B4F831FF-B76B-4331-8420-F24924159A02}"/>
    <cellStyle name="Normal 5 8 2 3 4" xfId="1249" xr:uid="{04093F97-E11B-4286-89BB-57122AEF5221}"/>
    <cellStyle name="Normal 5 8 2 4" xfId="1250" xr:uid="{35033470-BD66-4DCF-B7B8-842AB5C46057}"/>
    <cellStyle name="Normal 5 8 2 5" xfId="1251" xr:uid="{543CD207-05FB-4551-BB9C-7C47D94410FD}"/>
    <cellStyle name="Normal 5 8 2 6" xfId="1252" xr:uid="{98134976-45E3-4E1E-83BC-2748F3CF9245}"/>
    <cellStyle name="Normal 5 8 3" xfId="1253" xr:uid="{3A7AFCBF-71AD-4E43-9343-3DD23FD89FCE}"/>
    <cellStyle name="Normal 5 8 3 2" xfId="1254" xr:uid="{9F1E5191-AA1F-4D76-97A9-6C5BDA4B23B2}"/>
    <cellStyle name="Normal 5 8 3 2 2" xfId="1255" xr:uid="{62435961-25A4-4CFD-821D-9B59D7308A46}"/>
    <cellStyle name="Normal 5 8 3 2 3" xfId="1256" xr:uid="{D0728A3F-9019-45FE-828E-5824DE9B8D7A}"/>
    <cellStyle name="Normal 5 8 3 2 4" xfId="1257" xr:uid="{2A1F8CC8-E22E-4C5F-9D29-38468C8C3CF1}"/>
    <cellStyle name="Normal 5 8 3 3" xfId="1258" xr:uid="{068AA9FD-847D-4127-8976-040F8EEA594C}"/>
    <cellStyle name="Normal 5 8 3 4" xfId="1259" xr:uid="{9D869E7E-886B-4B95-812C-442098107ADD}"/>
    <cellStyle name="Normal 5 8 3 5" xfId="1260" xr:uid="{52BF8367-F2CC-4070-88DF-2EF6A2696164}"/>
    <cellStyle name="Normal 5 8 4" xfId="1261" xr:uid="{1E1C6527-04F2-4481-8F84-A3DAE88FD744}"/>
    <cellStyle name="Normal 5 8 4 2" xfId="1262" xr:uid="{50FF3442-31A5-40A0-B2D8-87D0618DE15C}"/>
    <cellStyle name="Normal 5 8 4 3" xfId="1263" xr:uid="{7E12BCCE-8D63-4837-886C-BA9ED758059E}"/>
    <cellStyle name="Normal 5 8 4 4" xfId="1264" xr:uid="{8878C36B-D141-4EF3-9350-9B674760FD9B}"/>
    <cellStyle name="Normal 5 8 5" xfId="1265" xr:uid="{E97EEB66-9899-4F15-BB56-BDB10403E268}"/>
    <cellStyle name="Normal 5 8 5 2" xfId="1266" xr:uid="{31F9E37E-767B-409A-B1C5-F8938EA752D0}"/>
    <cellStyle name="Normal 5 8 5 3" xfId="1267" xr:uid="{C2869624-3E07-44E8-B3BF-45C0FC490E73}"/>
    <cellStyle name="Normal 5 8 5 4" xfId="1268" xr:uid="{DF5DDCBA-4754-435E-B859-776A698B9AB4}"/>
    <cellStyle name="Normal 5 8 6" xfId="1269" xr:uid="{BCB104B3-F004-471D-A760-466BFBC1AF07}"/>
    <cellStyle name="Normal 5 8 7" xfId="1270" xr:uid="{9B1A1FBE-C35B-4462-A97D-74EC5014A434}"/>
    <cellStyle name="Normal 5 8 8" xfId="1271" xr:uid="{1F907D27-53BD-4E32-A18E-FE47906FD176}"/>
    <cellStyle name="Normal 5 9" xfId="1272" xr:uid="{DD931B58-69DA-4E8D-9628-C9B2FAACBB5A}"/>
    <cellStyle name="Normal 5 9 2" xfId="1273" xr:uid="{BDEE6ABC-7BC0-4D07-AADF-C4EF27B95FB5}"/>
    <cellStyle name="Normal 5 9 2 2" xfId="1274" xr:uid="{2CAD6D5A-3162-4B81-A6C1-21DB9F3A3E5C}"/>
    <cellStyle name="Normal 5 9 2 2 2" xfId="1275" xr:uid="{535AFD0D-E6FC-4558-A557-7DA267108878}"/>
    <cellStyle name="Normal 5 9 2 2 3" xfId="1276" xr:uid="{1ED22DDC-51FF-4E94-BD13-7B4FCE737502}"/>
    <cellStyle name="Normal 5 9 2 2 4" xfId="1277" xr:uid="{BB3DCC3F-1E00-4225-AD3C-CD9238B9BD89}"/>
    <cellStyle name="Normal 5 9 2 3" xfId="1278" xr:uid="{91D9EAEB-1663-4F05-8FB9-494FC6BF4635}"/>
    <cellStyle name="Normal 5 9 2 4" xfId="1279" xr:uid="{63A9FF63-BEC3-4EAB-93D0-31A276E84B1D}"/>
    <cellStyle name="Normal 5 9 2 5" xfId="1280" xr:uid="{865071C8-D832-4F7D-BF1B-FCFDE36DC0C5}"/>
    <cellStyle name="Normal 5 9 3" xfId="1281" xr:uid="{F55998E0-B601-472D-AFD0-02FFB77E8AB7}"/>
    <cellStyle name="Normal 5 9 3 2" xfId="1282" xr:uid="{4DF586FA-E3E8-481D-B8F6-0826C25F4518}"/>
    <cellStyle name="Normal 5 9 3 3" xfId="1283" xr:uid="{658580DC-5CAD-4429-BD6F-BD9B439D7201}"/>
    <cellStyle name="Normal 5 9 3 4" xfId="1284" xr:uid="{4FAF9239-0BA9-44FC-BB5D-0502C53D08FE}"/>
    <cellStyle name="Normal 5 9 4" xfId="1285" xr:uid="{E744CF0A-B093-442B-ACFC-4046DFE2C9AD}"/>
    <cellStyle name="Normal 5 9 4 2" xfId="1286" xr:uid="{5DB81C48-41C3-4E2A-921D-8F1AF73C7BFC}"/>
    <cellStyle name="Normal 5 9 4 3" xfId="1287" xr:uid="{5EF24AFB-8583-47FE-BDBF-31DDB406D21E}"/>
    <cellStyle name="Normal 5 9 4 4" xfId="1288" xr:uid="{169A2E9D-1C08-489C-A318-1588F9E0B2F0}"/>
    <cellStyle name="Normal 5 9 5" xfId="1289" xr:uid="{D94994A6-5893-41F2-8F21-EB7CE0669299}"/>
    <cellStyle name="Normal 5 9 6" xfId="1290" xr:uid="{08F2A810-9E1C-4725-838C-1D92F927A133}"/>
    <cellStyle name="Normal 5 9 7" xfId="1291" xr:uid="{1AB6CEB3-8B8D-4EF6-B34F-F00B6026C0E2}"/>
    <cellStyle name="Normal 6" xfId="82" xr:uid="{7273134F-027C-4CF9-8B55-3057FDD80286}"/>
    <cellStyle name="Normal 6 10" xfId="1292" xr:uid="{35BBBB13-DD64-4545-8CE8-B0641AADD258}"/>
    <cellStyle name="Normal 6 10 2" xfId="1293" xr:uid="{457F5BE7-44D0-43B4-985D-3DB480280E6E}"/>
    <cellStyle name="Normal 6 10 2 2" xfId="1294" xr:uid="{237B8380-7E9B-41B8-AE6E-52FAB2876FFA}"/>
    <cellStyle name="Normal 6 10 2 2 2" xfId="5323" xr:uid="{3131E03D-CBB0-44F7-ACAF-0A9F5B28D57C}"/>
    <cellStyle name="Normal 6 10 2 3" xfId="1295" xr:uid="{EEE7A629-D655-49A5-A6D5-008D2D41B675}"/>
    <cellStyle name="Normal 6 10 2 4" xfId="1296" xr:uid="{F78741F1-9B2C-4A3E-B0E0-DD12E8238E0E}"/>
    <cellStyle name="Normal 6 10 3" xfId="1297" xr:uid="{0149DEE9-B29B-44B1-8B60-D2854C91A0F8}"/>
    <cellStyle name="Normal 6 10 4" xfId="1298" xr:uid="{42452395-5727-4BC4-B78F-4C0A9FD0302E}"/>
    <cellStyle name="Normal 6 10 5" xfId="1299" xr:uid="{A4020D7F-C27D-4158-852F-7C1EC549EA80}"/>
    <cellStyle name="Normal 6 11" xfId="1300" xr:uid="{188FDE85-52A6-48FA-9E54-990061D12FE3}"/>
    <cellStyle name="Normal 6 11 2" xfId="1301" xr:uid="{5E47AFC9-3BC4-49F2-939B-79C1A1467B92}"/>
    <cellStyle name="Normal 6 11 3" xfId="1302" xr:uid="{782A37F3-F89A-45A1-BE0C-959754E427A6}"/>
    <cellStyle name="Normal 6 11 4" xfId="1303" xr:uid="{06B9E15D-517E-48D4-A4AF-D3C8871E13F5}"/>
    <cellStyle name="Normal 6 12" xfId="1304" xr:uid="{E87DEBC5-9611-4E6C-8765-29A63B82D92E}"/>
    <cellStyle name="Normal 6 12 2" xfId="1305" xr:uid="{30CA94B4-D5E4-4644-AC05-544E580B40D0}"/>
    <cellStyle name="Normal 6 12 3" xfId="1306" xr:uid="{B7DE87FC-636A-41C5-8884-D445360AD54B}"/>
    <cellStyle name="Normal 6 12 4" xfId="1307" xr:uid="{EE84EE3E-4763-4559-BDC8-24637F53E2F2}"/>
    <cellStyle name="Normal 6 13" xfId="1308" xr:uid="{79C00FA7-7402-43C8-9330-555CA25CD773}"/>
    <cellStyle name="Normal 6 13 2" xfId="1309" xr:uid="{7004FB8A-67A6-4EF3-BE67-9EF655B82BD9}"/>
    <cellStyle name="Normal 6 13 3" xfId="3736" xr:uid="{566F02E2-1D11-44F4-B674-67682EB081E7}"/>
    <cellStyle name="Normal 6 13 4" xfId="4608" xr:uid="{B6309B6F-5ABA-423F-9AA9-140DD33EDE1C}"/>
    <cellStyle name="Normal 6 13 5" xfId="4434" xr:uid="{EA1B61AD-3DD5-45C6-AE54-2B5C3E7D7D61}"/>
    <cellStyle name="Normal 6 14" xfId="1310" xr:uid="{54F5D0B3-6911-420D-890C-717FAAC9CAD2}"/>
    <cellStyle name="Normal 6 15" xfId="1311" xr:uid="{A6F239B9-462C-4719-BC21-CA2FE7827D0D}"/>
    <cellStyle name="Normal 6 16" xfId="1312" xr:uid="{44CCA8C0-3323-400E-A239-37AE3C405F3E}"/>
    <cellStyle name="Normal 6 2" xfId="83" xr:uid="{7F4F5BA3-EEF7-462B-ABDD-6324DFD434E8}"/>
    <cellStyle name="Normal 6 2 2" xfId="3728" xr:uid="{EF362D81-8B62-47F8-AD98-CA3D0E4B4905}"/>
    <cellStyle name="Normal 6 2 2 2" xfId="4591" xr:uid="{2BAF32FA-D07C-432F-9824-96D9BBE79206}"/>
    <cellStyle name="Normal 6 2 3" xfId="4592" xr:uid="{B7EE12D2-F6CE-4D86-9AB8-EC5F9E28E07D}"/>
    <cellStyle name="Normal 6 3" xfId="84" xr:uid="{FB731073-C412-4067-BCCD-984140CCA8E9}"/>
    <cellStyle name="Normal 6 3 10" xfId="1313" xr:uid="{F5A4C67D-B703-431D-B2D2-CA3BB001D1DC}"/>
    <cellStyle name="Normal 6 3 11" xfId="1314" xr:uid="{E638DFCF-FF3B-4E17-99F8-616D23DB9891}"/>
    <cellStyle name="Normal 6 3 2" xfId="1315" xr:uid="{5839FF6E-405F-4A0B-8231-4B167AF98D13}"/>
    <cellStyle name="Normal 6 3 2 2" xfId="1316" xr:uid="{E26D7DC4-AA8A-49D8-B02D-5080B244E1D5}"/>
    <cellStyle name="Normal 6 3 2 2 2" xfId="1317" xr:uid="{02DBED6E-8559-42F2-8921-7AFC18D0EB88}"/>
    <cellStyle name="Normal 6 3 2 2 2 2" xfId="1318" xr:uid="{D9F48102-F98D-4F17-9889-3C39CB9934EE}"/>
    <cellStyle name="Normal 6 3 2 2 2 2 2" xfId="1319" xr:uid="{4278BB07-F192-41BB-B156-FABF87EA88AD}"/>
    <cellStyle name="Normal 6 3 2 2 2 2 2 2" xfId="3919" xr:uid="{9A6AAE1D-2D82-4915-BEF9-22CF62840517}"/>
    <cellStyle name="Normal 6 3 2 2 2 2 2 2 2" xfId="3920" xr:uid="{658C5E7D-229E-4D83-B336-0B7FE03115DC}"/>
    <cellStyle name="Normal 6 3 2 2 2 2 2 3" xfId="3921" xr:uid="{01BB77F1-22CF-490C-8D0D-B308D83C7EAA}"/>
    <cellStyle name="Normal 6 3 2 2 2 2 3" xfId="1320" xr:uid="{F400B3AB-03C6-4EE0-8EF0-F20520E25185}"/>
    <cellStyle name="Normal 6 3 2 2 2 2 3 2" xfId="3922" xr:uid="{02241FFC-E0ED-4A8A-A0DC-F8BEC0484FF7}"/>
    <cellStyle name="Normal 6 3 2 2 2 2 4" xfId="1321" xr:uid="{8600E91B-65E0-4F13-B8AD-D798461F3E9C}"/>
    <cellStyle name="Normal 6 3 2 2 2 3" xfId="1322" xr:uid="{F3E4D696-498B-4186-ACB5-D03CD3D593CA}"/>
    <cellStyle name="Normal 6 3 2 2 2 3 2" xfId="1323" xr:uid="{FD89E5EF-BE9C-4BC3-91EE-2C8787DAB00E}"/>
    <cellStyle name="Normal 6 3 2 2 2 3 2 2" xfId="3923" xr:uid="{AFA066F4-2788-48FB-9B69-1E9179831D23}"/>
    <cellStyle name="Normal 6 3 2 2 2 3 3" xfId="1324" xr:uid="{6996BA63-366B-4768-B3E1-4E249E772CE7}"/>
    <cellStyle name="Normal 6 3 2 2 2 3 4" xfId="1325" xr:uid="{2F99A644-8471-431F-BE60-567B5E725466}"/>
    <cellStyle name="Normal 6 3 2 2 2 4" xfId="1326" xr:uid="{366A2782-6D78-4923-AED7-6017D739060E}"/>
    <cellStyle name="Normal 6 3 2 2 2 4 2" xfId="3924" xr:uid="{648E917A-2C4D-47AE-B285-153DE62987A2}"/>
    <cellStyle name="Normal 6 3 2 2 2 5" xfId="1327" xr:uid="{756C7CFC-6CBF-4524-BADE-21EC32314DDC}"/>
    <cellStyle name="Normal 6 3 2 2 2 6" xfId="1328" xr:uid="{1B4B9AAF-C6C9-490E-B575-55C38E9BE420}"/>
    <cellStyle name="Normal 6 3 2 2 3" xfId="1329" xr:uid="{0864FD53-B160-4D23-96FC-EE8BA44A7D3C}"/>
    <cellStyle name="Normal 6 3 2 2 3 2" xfId="1330" xr:uid="{449049DC-109B-47BC-A411-EBB24686205B}"/>
    <cellStyle name="Normal 6 3 2 2 3 2 2" xfId="1331" xr:uid="{B16A054B-A451-4F15-90FC-FE0C11E338D6}"/>
    <cellStyle name="Normal 6 3 2 2 3 2 2 2" xfId="3925" xr:uid="{915CC146-5364-4226-80F2-F0E2983E3CF7}"/>
    <cellStyle name="Normal 6 3 2 2 3 2 2 2 2" xfId="3926" xr:uid="{C8932BC7-34DE-445F-BFC5-7923B900AD34}"/>
    <cellStyle name="Normal 6 3 2 2 3 2 2 3" xfId="3927" xr:uid="{05E7728F-7254-4D57-BF2A-9209B9508812}"/>
    <cellStyle name="Normal 6 3 2 2 3 2 3" xfId="1332" xr:uid="{491799B9-1C66-4157-8A69-CBFA73EE95F6}"/>
    <cellStyle name="Normal 6 3 2 2 3 2 3 2" xfId="3928" xr:uid="{AC5A69A9-6C3B-4AC0-83D6-EFB927C56F48}"/>
    <cellStyle name="Normal 6 3 2 2 3 2 4" xfId="1333" xr:uid="{6B469D87-8199-4558-BB17-87578D0C88E2}"/>
    <cellStyle name="Normal 6 3 2 2 3 3" xfId="1334" xr:uid="{DFAA11F1-768E-4B9F-B1A2-B86AAB2F21F2}"/>
    <cellStyle name="Normal 6 3 2 2 3 3 2" xfId="3929" xr:uid="{56D2339C-A89B-4B61-8E4E-FC275C76D3A9}"/>
    <cellStyle name="Normal 6 3 2 2 3 3 2 2" xfId="3930" xr:uid="{2CF488C6-0B4E-4947-B12B-81EDCD1B45E8}"/>
    <cellStyle name="Normal 6 3 2 2 3 3 3" xfId="3931" xr:uid="{15EAAD1C-26FC-43DB-AE7B-9A33836CA7CE}"/>
    <cellStyle name="Normal 6 3 2 2 3 4" xfId="1335" xr:uid="{237CBF87-8762-466B-BC3B-905BF4F3BD62}"/>
    <cellStyle name="Normal 6 3 2 2 3 4 2" xfId="3932" xr:uid="{74B080BD-9593-4620-BC2A-6BC0012058EB}"/>
    <cellStyle name="Normal 6 3 2 2 3 5" xfId="1336" xr:uid="{63641B73-57F3-4D0B-A820-31ADF8DC8949}"/>
    <cellStyle name="Normal 6 3 2 2 4" xfId="1337" xr:uid="{4616E4EE-B50B-4892-BCD3-668878238AD6}"/>
    <cellStyle name="Normal 6 3 2 2 4 2" xfId="1338" xr:uid="{0EAB861E-EA45-4FFB-B518-A401155A7DDE}"/>
    <cellStyle name="Normal 6 3 2 2 4 2 2" xfId="3933" xr:uid="{C398C393-AFB2-47EA-9ED0-EC13C8E0C5A5}"/>
    <cellStyle name="Normal 6 3 2 2 4 2 2 2" xfId="3934" xr:uid="{1C2EE97F-DA10-4758-91A6-C045EF7D7534}"/>
    <cellStyle name="Normal 6 3 2 2 4 2 3" xfId="3935" xr:uid="{327DA167-198B-45BD-9A13-91ACDB644637}"/>
    <cellStyle name="Normal 6 3 2 2 4 3" xfId="1339" xr:uid="{07134A00-539E-41D5-A8E3-DAD9E2B7A799}"/>
    <cellStyle name="Normal 6 3 2 2 4 3 2" xfId="3936" xr:uid="{760CFBCA-A1DE-4238-BC8B-FB31773C21E9}"/>
    <cellStyle name="Normal 6 3 2 2 4 4" xfId="1340" xr:uid="{B2BAB605-E996-423E-9AEE-D868EB12C169}"/>
    <cellStyle name="Normal 6 3 2 2 5" xfId="1341" xr:uid="{B3EFB716-B104-49CD-ABC5-89FC3BB57B94}"/>
    <cellStyle name="Normal 6 3 2 2 5 2" xfId="1342" xr:uid="{EF594441-819E-4DEB-BF03-0ABFCD058703}"/>
    <cellStyle name="Normal 6 3 2 2 5 2 2" xfId="3937" xr:uid="{9B1E4797-1974-4E15-9595-B5D5628E291B}"/>
    <cellStyle name="Normal 6 3 2 2 5 3" xfId="1343" xr:uid="{15273246-3242-4A24-96C3-FDB56C686A5B}"/>
    <cellStyle name="Normal 6 3 2 2 5 4" xfId="1344" xr:uid="{C96879C9-541C-4928-9F11-7A94CF1239B2}"/>
    <cellStyle name="Normal 6 3 2 2 6" xfId="1345" xr:uid="{00D4CD79-AD69-4093-8B97-8797E6148F7C}"/>
    <cellStyle name="Normal 6 3 2 2 6 2" xfId="3938" xr:uid="{E08C6841-CE6C-4F7E-81CC-5AE7B1CC6EBD}"/>
    <cellStyle name="Normal 6 3 2 2 7" xfId="1346" xr:uid="{E0473F65-F07D-4872-A139-5D9E23081603}"/>
    <cellStyle name="Normal 6 3 2 2 8" xfId="1347" xr:uid="{BB70DADE-4A7B-4BBE-B3B1-0873631044BA}"/>
    <cellStyle name="Normal 6 3 2 3" xfId="1348" xr:uid="{AC63593F-EB10-4DA2-AE38-25D2678F5195}"/>
    <cellStyle name="Normal 6 3 2 3 2" xfId="1349" xr:uid="{0EAC5EF1-C173-48F6-9AB8-B918971FCA2D}"/>
    <cellStyle name="Normal 6 3 2 3 2 2" xfId="1350" xr:uid="{747ECD15-2219-4FE0-BDDD-CB32FFB22D04}"/>
    <cellStyle name="Normal 6 3 2 3 2 2 2" xfId="3939" xr:uid="{0E11994B-DA93-424B-ABAF-3D7F5CE4B07F}"/>
    <cellStyle name="Normal 6 3 2 3 2 2 2 2" xfId="3940" xr:uid="{96469214-0315-487B-856E-C122ED8E788E}"/>
    <cellStyle name="Normal 6 3 2 3 2 2 3" xfId="3941" xr:uid="{FF36AB43-5857-474C-8D07-D6D1703BABD1}"/>
    <cellStyle name="Normal 6 3 2 3 2 3" xfId="1351" xr:uid="{B92B638F-0816-45BD-BCFC-BF460B43A0A5}"/>
    <cellStyle name="Normal 6 3 2 3 2 3 2" xfId="3942" xr:uid="{18B7A44B-BF69-4AB7-9C07-FDBC387217B4}"/>
    <cellStyle name="Normal 6 3 2 3 2 4" xfId="1352" xr:uid="{62CE3747-BA61-4D13-B342-DA54F17BEDC1}"/>
    <cellStyle name="Normal 6 3 2 3 3" xfId="1353" xr:uid="{5B79E9E6-CADD-4D45-A38E-1461B8BD23D3}"/>
    <cellStyle name="Normal 6 3 2 3 3 2" xfId="1354" xr:uid="{541D5EE3-318E-48F7-A037-3A595E4EAB4B}"/>
    <cellStyle name="Normal 6 3 2 3 3 2 2" xfId="3943" xr:uid="{985FF139-33DF-491B-BEAA-359CB1FC8C1A}"/>
    <cellStyle name="Normal 6 3 2 3 3 3" xfId="1355" xr:uid="{EDB646E5-6843-48C9-A021-6BF7B2AFE925}"/>
    <cellStyle name="Normal 6 3 2 3 3 4" xfId="1356" xr:uid="{9C70BA93-5EA2-4FD2-B85F-1A30F48FA417}"/>
    <cellStyle name="Normal 6 3 2 3 4" xfId="1357" xr:uid="{127AC03E-B460-40E1-B0BD-6DC018F33A6F}"/>
    <cellStyle name="Normal 6 3 2 3 4 2" xfId="3944" xr:uid="{1EDD968E-33A8-41EC-8FA4-6DF913CB9C73}"/>
    <cellStyle name="Normal 6 3 2 3 5" xfId="1358" xr:uid="{7F47C4B5-71C7-4CFC-A783-3258B603D6CB}"/>
    <cellStyle name="Normal 6 3 2 3 6" xfId="1359" xr:uid="{6436E483-4CC4-4614-8BA2-42E7E8214503}"/>
    <cellStyle name="Normal 6 3 2 4" xfId="1360" xr:uid="{69060DD2-73CB-433D-9CED-DE17446EB1A7}"/>
    <cellStyle name="Normal 6 3 2 4 2" xfId="1361" xr:uid="{9B05B986-F5CF-41CF-A441-91E63AB36A85}"/>
    <cellStyle name="Normal 6 3 2 4 2 2" xfId="1362" xr:uid="{65D1A189-A148-4CC5-A16A-6ED6F02E07B9}"/>
    <cellStyle name="Normal 6 3 2 4 2 2 2" xfId="3945" xr:uid="{F84DFADA-8D4B-4552-A9A7-C3F5AB764D81}"/>
    <cellStyle name="Normal 6 3 2 4 2 2 2 2" xfId="3946" xr:uid="{9EEFE92C-07F1-4872-99AF-14255054BCBA}"/>
    <cellStyle name="Normal 6 3 2 4 2 2 3" xfId="3947" xr:uid="{3922903A-D545-45A1-B331-A310E05E8704}"/>
    <cellStyle name="Normal 6 3 2 4 2 3" xfId="1363" xr:uid="{03AAFF8F-4D73-4850-998B-07837C13EE2A}"/>
    <cellStyle name="Normal 6 3 2 4 2 3 2" xfId="3948" xr:uid="{7C22D982-CDBB-49FC-9DAE-7E221DEDD07D}"/>
    <cellStyle name="Normal 6 3 2 4 2 4" xfId="1364" xr:uid="{C3151F82-F5B3-42BB-B679-0699F10C8315}"/>
    <cellStyle name="Normal 6 3 2 4 3" xfId="1365" xr:uid="{4DA2978A-C3D7-4D61-8D4F-F4C7764CDEC8}"/>
    <cellStyle name="Normal 6 3 2 4 3 2" xfId="3949" xr:uid="{38E0BDAD-88FE-4D84-AC8E-884185A97809}"/>
    <cellStyle name="Normal 6 3 2 4 3 2 2" xfId="3950" xr:uid="{D322A676-B309-4C3E-B4DA-DC4126D32E84}"/>
    <cellStyle name="Normal 6 3 2 4 3 3" xfId="3951" xr:uid="{86938CC4-30E9-44FB-B6A0-85386F2D7EF0}"/>
    <cellStyle name="Normal 6 3 2 4 4" xfId="1366" xr:uid="{8D9EDAB8-D3D0-4F92-98FA-4A6F4A256F2C}"/>
    <cellStyle name="Normal 6 3 2 4 4 2" xfId="3952" xr:uid="{D8FCCEA8-DD7E-4B07-B51B-33B4BF5D808E}"/>
    <cellStyle name="Normal 6 3 2 4 5" xfId="1367" xr:uid="{4B2B90E4-214B-4460-A133-61CD61F2018D}"/>
    <cellStyle name="Normal 6 3 2 5" xfId="1368" xr:uid="{4A677E95-CD07-49BD-9298-742B38E74BFF}"/>
    <cellStyle name="Normal 6 3 2 5 2" xfId="1369" xr:uid="{F7CBCFF3-9FA8-439A-B734-EDFF12019C82}"/>
    <cellStyle name="Normal 6 3 2 5 2 2" xfId="3953" xr:uid="{FA3794DB-6938-4F07-A001-57214BF93216}"/>
    <cellStyle name="Normal 6 3 2 5 2 2 2" xfId="3954" xr:uid="{A9CCA82E-FCE4-4203-8DED-9DB348E6957F}"/>
    <cellStyle name="Normal 6 3 2 5 2 3" xfId="3955" xr:uid="{37161560-54C5-4D0C-8037-771326F4543A}"/>
    <cellStyle name="Normal 6 3 2 5 3" xfId="1370" xr:uid="{BFE629BB-37A5-45AF-B051-44A33DD48217}"/>
    <cellStyle name="Normal 6 3 2 5 3 2" xfId="3956" xr:uid="{7A1F44B3-B013-417B-B828-DEC4EFA75CA1}"/>
    <cellStyle name="Normal 6 3 2 5 4" xfId="1371" xr:uid="{B64969D5-2934-4001-AE21-DF70EF357565}"/>
    <cellStyle name="Normal 6 3 2 6" xfId="1372" xr:uid="{3A934272-1277-46EE-9305-466B15022497}"/>
    <cellStyle name="Normal 6 3 2 6 2" xfId="1373" xr:uid="{571A0634-BBE1-4C16-A686-2E2148A7CCB4}"/>
    <cellStyle name="Normal 6 3 2 6 2 2" xfId="3957" xr:uid="{B7B8EDDF-4119-4CDF-80D2-1AF126BE3831}"/>
    <cellStyle name="Normal 6 3 2 6 3" xfId="1374" xr:uid="{3FE47F70-8E58-4882-8DF3-D491D71349D9}"/>
    <cellStyle name="Normal 6 3 2 6 4" xfId="1375" xr:uid="{BCA4F5AE-440D-4BFF-94CD-1148E96956FA}"/>
    <cellStyle name="Normal 6 3 2 7" xfId="1376" xr:uid="{032169BF-B991-4930-868E-8E12288CC1C9}"/>
    <cellStyle name="Normal 6 3 2 7 2" xfId="3958" xr:uid="{335E963B-DAD9-46E4-B602-BAC87E7DF866}"/>
    <cellStyle name="Normal 6 3 2 8" xfId="1377" xr:uid="{D6190163-92BC-4651-AC97-5B5B38E77127}"/>
    <cellStyle name="Normal 6 3 2 9" xfId="1378" xr:uid="{8F3F16AB-219B-4581-BC6F-688F7BA54A94}"/>
    <cellStyle name="Normal 6 3 3" xfId="1379" xr:uid="{A9A2F3BA-F29C-4890-B121-57028B0D28FB}"/>
    <cellStyle name="Normal 6 3 3 2" xfId="1380" xr:uid="{01DB3769-0157-433E-8C75-E445F541FD8A}"/>
    <cellStyle name="Normal 6 3 3 2 2" xfId="1381" xr:uid="{81387C6F-2207-4490-8F93-44F2FF1829B0}"/>
    <cellStyle name="Normal 6 3 3 2 2 2" xfId="1382" xr:uid="{AE56A079-ED5E-468D-AA5B-E3B161BF29AD}"/>
    <cellStyle name="Normal 6 3 3 2 2 2 2" xfId="3959" xr:uid="{F334F7BC-AB67-4438-A932-9D070E8E9E6A}"/>
    <cellStyle name="Normal 6 3 3 2 2 2 2 2" xfId="3960" xr:uid="{6858A353-B8E8-4CC8-8987-EF8114A50DDA}"/>
    <cellStyle name="Normal 6 3 3 2 2 2 3" xfId="3961" xr:uid="{F285C3B2-FB35-45AF-9C84-99DC2213EA10}"/>
    <cellStyle name="Normal 6 3 3 2 2 3" xfId="1383" xr:uid="{B7430EA8-404B-4F61-B91A-6340DDF6E980}"/>
    <cellStyle name="Normal 6 3 3 2 2 3 2" xfId="3962" xr:uid="{FB3FD032-B923-4693-A29B-860A407BB89C}"/>
    <cellStyle name="Normal 6 3 3 2 2 4" xfId="1384" xr:uid="{09CB94FF-7A59-4A3D-9AB8-26CA95FA97D8}"/>
    <cellStyle name="Normal 6 3 3 2 3" xfId="1385" xr:uid="{4B7CACC5-5743-4CBA-B791-0862013F1E5C}"/>
    <cellStyle name="Normal 6 3 3 2 3 2" xfId="1386" xr:uid="{ED9534CB-5DA8-47ED-8B7F-759BBA301339}"/>
    <cellStyle name="Normal 6 3 3 2 3 2 2" xfId="3963" xr:uid="{25DB01A9-F139-473A-BA58-F0BB5DBF1672}"/>
    <cellStyle name="Normal 6 3 3 2 3 3" xfId="1387" xr:uid="{3E2455EF-E93A-4B13-BCD3-8FD5BAA706C2}"/>
    <cellStyle name="Normal 6 3 3 2 3 4" xfId="1388" xr:uid="{8F66EDAC-7C2F-4365-8D58-D7293392BF3E}"/>
    <cellStyle name="Normal 6 3 3 2 4" xfId="1389" xr:uid="{9C06413B-EF9B-489F-B90D-7649C70EC35B}"/>
    <cellStyle name="Normal 6 3 3 2 4 2" xfId="3964" xr:uid="{9702D412-9589-4FC4-B2EF-691AA1EB8ED2}"/>
    <cellStyle name="Normal 6 3 3 2 5" xfId="1390" xr:uid="{340CA044-BB21-41FB-85CE-24A53A13E1B6}"/>
    <cellStyle name="Normal 6 3 3 2 6" xfId="1391" xr:uid="{5BB6083F-F562-4079-B863-3F72FDA606A4}"/>
    <cellStyle name="Normal 6 3 3 3" xfId="1392" xr:uid="{3CA21FF9-E464-43BE-BC1C-521871F37F7F}"/>
    <cellStyle name="Normal 6 3 3 3 2" xfId="1393" xr:uid="{5FF3D12F-49CD-4872-A91A-01F15010B903}"/>
    <cellStyle name="Normal 6 3 3 3 2 2" xfId="1394" xr:uid="{3B58FA91-9873-4DE1-BDD4-E3985AE2AE47}"/>
    <cellStyle name="Normal 6 3 3 3 2 2 2" xfId="3965" xr:uid="{A9CB79CA-F54D-4F5E-BDDD-2B912EA8EF96}"/>
    <cellStyle name="Normal 6 3 3 3 2 2 2 2" xfId="3966" xr:uid="{C173631C-4C81-4D79-BA6A-841DC9348CAF}"/>
    <cellStyle name="Normal 6 3 3 3 2 2 3" xfId="3967" xr:uid="{98C592CC-8BEB-4A5C-83BF-ABA08B3E2CAA}"/>
    <cellStyle name="Normal 6 3 3 3 2 3" xfId="1395" xr:uid="{D0E52981-86C2-4306-BD1D-34C59A8DD211}"/>
    <cellStyle name="Normal 6 3 3 3 2 3 2" xfId="3968" xr:uid="{D6D87C05-583C-4122-B594-9E50FC8EB5A9}"/>
    <cellStyle name="Normal 6 3 3 3 2 4" xfId="1396" xr:uid="{85813721-F879-4BD5-B2DA-AA9C029E9D65}"/>
    <cellStyle name="Normal 6 3 3 3 3" xfId="1397" xr:uid="{4C6E5166-E426-4495-9E1E-5A6F7B0318D6}"/>
    <cellStyle name="Normal 6 3 3 3 3 2" xfId="3969" xr:uid="{85D00A68-FE42-4BF6-A6DE-F7C27AEFDA8C}"/>
    <cellStyle name="Normal 6 3 3 3 3 2 2" xfId="3970" xr:uid="{DE1EF46B-F872-4659-8D0E-36D8CB4C7F62}"/>
    <cellStyle name="Normal 6 3 3 3 3 3" xfId="3971" xr:uid="{C99B9BAA-F127-4BDD-AF60-5AB33853E6D4}"/>
    <cellStyle name="Normal 6 3 3 3 4" xfId="1398" xr:uid="{108BB80E-E84F-4B5A-8C72-32B85E144703}"/>
    <cellStyle name="Normal 6 3 3 3 4 2" xfId="3972" xr:uid="{1A47CA8A-3E31-49FF-8A6F-3AF9C9AC601A}"/>
    <cellStyle name="Normal 6 3 3 3 5" xfId="1399" xr:uid="{0B854E52-0ECE-4889-87A5-8EC94D780DC4}"/>
    <cellStyle name="Normal 6 3 3 4" xfId="1400" xr:uid="{FA15EE19-A933-4B1E-A7C2-FA3B873E18FB}"/>
    <cellStyle name="Normal 6 3 3 4 2" xfId="1401" xr:uid="{BECC5B70-89FD-42B1-A8FC-1EFBA3EE7A19}"/>
    <cellStyle name="Normal 6 3 3 4 2 2" xfId="3973" xr:uid="{66B5EA7F-E61B-4553-8B3B-431960AF58E2}"/>
    <cellStyle name="Normal 6 3 3 4 2 2 2" xfId="3974" xr:uid="{AC662283-6748-45C5-93D3-032977EC30BE}"/>
    <cellStyle name="Normal 6 3 3 4 2 3" xfId="3975" xr:uid="{92ACA336-A697-4956-96A8-63EC54AA847C}"/>
    <cellStyle name="Normal 6 3 3 4 3" xfId="1402" xr:uid="{9444817C-5990-435D-A3A7-75A77CE11B9D}"/>
    <cellStyle name="Normal 6 3 3 4 3 2" xfId="3976" xr:uid="{35873941-1EAE-4944-8E9D-FBD1CAD13DCD}"/>
    <cellStyle name="Normal 6 3 3 4 4" xfId="1403" xr:uid="{01420D3B-688A-401D-85CA-BB215FEEDCA0}"/>
    <cellStyle name="Normal 6 3 3 5" xfId="1404" xr:uid="{A8748F0B-ACBF-46AA-A7FE-E21268A18742}"/>
    <cellStyle name="Normal 6 3 3 5 2" xfId="1405" xr:uid="{E8DFF4C5-8D04-4993-A67D-17A67674589E}"/>
    <cellStyle name="Normal 6 3 3 5 2 2" xfId="3977" xr:uid="{198CF9FB-5E10-41B8-B3F8-8B79D33D299F}"/>
    <cellStyle name="Normal 6 3 3 5 3" xfId="1406" xr:uid="{31493F23-924B-43F9-A65F-2D0378C2FA39}"/>
    <cellStyle name="Normal 6 3 3 5 4" xfId="1407" xr:uid="{FD4DCADA-2C64-4643-985D-4397D7A0C195}"/>
    <cellStyle name="Normal 6 3 3 6" xfId="1408" xr:uid="{15C04508-4AFC-411C-B2B9-B3A86F2CD60A}"/>
    <cellStyle name="Normal 6 3 3 6 2" xfId="3978" xr:uid="{75A60D2F-07AB-43B2-BAE3-FE9E90D06B7A}"/>
    <cellStyle name="Normal 6 3 3 7" xfId="1409" xr:uid="{89D9778A-E4D7-4846-9F18-156418DCA93A}"/>
    <cellStyle name="Normal 6 3 3 8" xfId="1410" xr:uid="{BBD1D8F4-D0B8-4AC7-8774-CBD51BAD2F10}"/>
    <cellStyle name="Normal 6 3 4" xfId="1411" xr:uid="{6BEB09B8-5C74-45DB-A139-261366E1BFEB}"/>
    <cellStyle name="Normal 6 3 4 2" xfId="1412" xr:uid="{6987EEE7-E5DD-4F62-8126-CC89FB5BB6A3}"/>
    <cellStyle name="Normal 6 3 4 2 2" xfId="1413" xr:uid="{6EF15051-9972-4585-870B-FB9C71ABFD1A}"/>
    <cellStyle name="Normal 6 3 4 2 2 2" xfId="1414" xr:uid="{9C3F9619-571B-4B70-8EA3-2ECB43CA398D}"/>
    <cellStyle name="Normal 6 3 4 2 2 2 2" xfId="3979" xr:uid="{13A1EF6A-7E68-49D2-B6F1-D911B8197010}"/>
    <cellStyle name="Normal 6 3 4 2 2 3" xfId="1415" xr:uid="{A8C50FD2-53A0-4D8E-9FAC-1D04BC4826A1}"/>
    <cellStyle name="Normal 6 3 4 2 2 4" xfId="1416" xr:uid="{118402A7-339F-49C8-80D7-47A978C9C121}"/>
    <cellStyle name="Normal 6 3 4 2 3" xfId="1417" xr:uid="{EBF3C6A5-B2D5-4D6A-9550-DEC76DD1E581}"/>
    <cellStyle name="Normal 6 3 4 2 3 2" xfId="3980" xr:uid="{28455FF0-E3BF-48E4-AF8C-4E593277B059}"/>
    <cellStyle name="Normal 6 3 4 2 4" xfId="1418" xr:uid="{C869185C-C09E-4E32-90AA-2521B4D85472}"/>
    <cellStyle name="Normal 6 3 4 2 5" xfId="1419" xr:uid="{362F46A2-243B-4EB2-88FE-2CFAFA698699}"/>
    <cellStyle name="Normal 6 3 4 3" xfId="1420" xr:uid="{B7F2F211-509D-4A80-80FF-96A59A4280AA}"/>
    <cellStyle name="Normal 6 3 4 3 2" xfId="1421" xr:uid="{1759BC8C-DF96-408F-A1A6-1E6228658E2C}"/>
    <cellStyle name="Normal 6 3 4 3 2 2" xfId="3981" xr:uid="{56873C6D-9658-478D-96FD-FA5B2FDF2416}"/>
    <cellStyle name="Normal 6 3 4 3 3" xfId="1422" xr:uid="{A93DD644-57C1-417A-BC0F-A40C5917E3C9}"/>
    <cellStyle name="Normal 6 3 4 3 4" xfId="1423" xr:uid="{E94336B9-4B1A-4242-B0CB-0BE7ADB70F0C}"/>
    <cellStyle name="Normal 6 3 4 4" xfId="1424" xr:uid="{2407375F-2BDC-4789-A3E1-27AAC54115C8}"/>
    <cellStyle name="Normal 6 3 4 4 2" xfId="1425" xr:uid="{9DE225A2-F8C0-40F7-9EAB-B45647893E5A}"/>
    <cellStyle name="Normal 6 3 4 4 3" xfId="1426" xr:uid="{22354976-2389-4765-BE9A-A3C067798893}"/>
    <cellStyle name="Normal 6 3 4 4 4" xfId="1427" xr:uid="{270BD635-962C-4077-A97A-755B0B51FF0F}"/>
    <cellStyle name="Normal 6 3 4 5" xfId="1428" xr:uid="{2A5CAE04-3ED0-441E-9E57-64DF84B33225}"/>
    <cellStyle name="Normal 6 3 4 6" xfId="1429" xr:uid="{914398AC-F23A-4A6C-AA80-FFEC24F65941}"/>
    <cellStyle name="Normal 6 3 4 7" xfId="1430" xr:uid="{56FF428E-2707-4EA7-B252-642BF82DF5C9}"/>
    <cellStyle name="Normal 6 3 5" xfId="1431" xr:uid="{A0C27410-0819-4900-937A-E85D2E1F57A5}"/>
    <cellStyle name="Normal 6 3 5 2" xfId="1432" xr:uid="{C6186B18-2BAE-4A68-A752-6E7AF5337F4E}"/>
    <cellStyle name="Normal 6 3 5 2 2" xfId="1433" xr:uid="{7B96151F-0B9D-4906-A146-4D7EB83333EE}"/>
    <cellStyle name="Normal 6 3 5 2 2 2" xfId="3982" xr:uid="{2B10283B-C2F6-428B-8C3B-A3BC35D6EB87}"/>
    <cellStyle name="Normal 6 3 5 2 2 2 2" xfId="3983" xr:uid="{E31FF509-3435-4A00-810B-1D3959020E79}"/>
    <cellStyle name="Normal 6 3 5 2 2 3" xfId="3984" xr:uid="{406AA9E9-811A-4961-954C-0465FF3A0CE0}"/>
    <cellStyle name="Normal 6 3 5 2 3" xfId="1434" xr:uid="{A5738F50-1C24-4EE7-B6A9-4781BC3ACC2D}"/>
    <cellStyle name="Normal 6 3 5 2 3 2" xfId="3985" xr:uid="{D9B481A0-2B31-4CCE-841E-8C6621285F97}"/>
    <cellStyle name="Normal 6 3 5 2 4" xfId="1435" xr:uid="{280BECA0-C351-4C00-8C28-655F28C7DDDC}"/>
    <cellStyle name="Normal 6 3 5 3" xfId="1436" xr:uid="{6964E9A4-9A1E-4D76-B8ED-296C4404C538}"/>
    <cellStyle name="Normal 6 3 5 3 2" xfId="1437" xr:uid="{96E7A356-E36B-48C2-8438-D36BCE15877F}"/>
    <cellStyle name="Normal 6 3 5 3 2 2" xfId="3986" xr:uid="{7E4ADA8B-E8B1-464B-AFB4-A996B6162F86}"/>
    <cellStyle name="Normal 6 3 5 3 3" xfId="1438" xr:uid="{ACE4D100-D816-40AE-B268-D51BC0A16E50}"/>
    <cellStyle name="Normal 6 3 5 3 4" xfId="1439" xr:uid="{4FCA2347-4174-43D6-8110-DFB2C2E19373}"/>
    <cellStyle name="Normal 6 3 5 4" xfId="1440" xr:uid="{B1A616BD-F619-4981-876F-4D4390689BB6}"/>
    <cellStyle name="Normal 6 3 5 4 2" xfId="3987" xr:uid="{CD540D04-E0D7-499A-AF56-FCB8642F2814}"/>
    <cellStyle name="Normal 6 3 5 5" xfId="1441" xr:uid="{2F28DFD3-D457-474C-B531-35E5B007649C}"/>
    <cellStyle name="Normal 6 3 5 6" xfId="1442" xr:uid="{2E9F9EED-E450-42D4-AF82-46506A27C698}"/>
    <cellStyle name="Normal 6 3 6" xfId="1443" xr:uid="{F37B3B83-E0B7-498C-990B-4BAE08F78586}"/>
    <cellStyle name="Normal 6 3 6 2" xfId="1444" xr:uid="{D47F6987-24FF-4D3B-9B5A-2915D6D6618E}"/>
    <cellStyle name="Normal 6 3 6 2 2" xfId="1445" xr:uid="{E3AA4E9F-F138-4A1E-8936-D5C4A470ADA9}"/>
    <cellStyle name="Normal 6 3 6 2 2 2" xfId="3988" xr:uid="{FEB01A2C-90BF-4B2F-8052-F7061CEE1733}"/>
    <cellStyle name="Normal 6 3 6 2 3" xfId="1446" xr:uid="{75103A5F-A6C7-4853-8737-81ABD01F1648}"/>
    <cellStyle name="Normal 6 3 6 2 4" xfId="1447" xr:uid="{78970645-BEC1-4153-83B9-57E7FE483863}"/>
    <cellStyle name="Normal 6 3 6 3" xfId="1448" xr:uid="{B00DAEAF-9C68-4F37-9051-516AB18766BE}"/>
    <cellStyle name="Normal 6 3 6 3 2" xfId="3989" xr:uid="{AF1FD9D9-FE92-4749-9A84-3A888D7A4FF8}"/>
    <cellStyle name="Normal 6 3 6 4" xfId="1449" xr:uid="{DAD0D1EA-4A01-47C8-83BF-B589C3DBC9A9}"/>
    <cellStyle name="Normal 6 3 6 5" xfId="1450" xr:uid="{FEAADEF2-EEB0-455F-91AD-2881C97D7FC6}"/>
    <cellStyle name="Normal 6 3 7" xfId="1451" xr:uid="{AB800442-8EE2-40B1-9BA0-297B4E72B203}"/>
    <cellStyle name="Normal 6 3 7 2" xfId="1452" xr:uid="{D955B0FD-87A8-4BB2-AAB9-91EA4D2553FF}"/>
    <cellStyle name="Normal 6 3 7 2 2" xfId="3990" xr:uid="{FA1A073C-2842-4228-AAFA-B24203BD3754}"/>
    <cellStyle name="Normal 6 3 7 3" xfId="1453" xr:uid="{F09D8D02-A573-411F-8471-73A87D36FEE5}"/>
    <cellStyle name="Normal 6 3 7 4" xfId="1454" xr:uid="{1755EF7F-6977-4113-AABD-F8BF652FFD17}"/>
    <cellStyle name="Normal 6 3 8" xfId="1455" xr:uid="{E7CBE3FC-F26E-420D-BAE3-05CE369AA001}"/>
    <cellStyle name="Normal 6 3 8 2" xfId="1456" xr:uid="{85E2E5E0-A8C1-4AB0-BE65-3C0ED59752C2}"/>
    <cellStyle name="Normal 6 3 8 3" xfId="1457" xr:uid="{E33B6696-D902-41C6-96EB-0F6584C2F504}"/>
    <cellStyle name="Normal 6 3 8 4" xfId="1458" xr:uid="{748850B2-1DB1-4221-A5E5-53F149048384}"/>
    <cellStyle name="Normal 6 3 9" xfId="1459" xr:uid="{2E35FC9D-692B-4EE7-9D01-2833B80563F9}"/>
    <cellStyle name="Normal 6 3 9 2" xfId="4709" xr:uid="{01FAA528-5C5C-4ED8-8168-5B2ABC3F21BE}"/>
    <cellStyle name="Normal 6 4" xfId="1460" xr:uid="{368DBFBA-200C-435A-B311-6BFE78093D00}"/>
    <cellStyle name="Normal 6 4 10" xfId="1461" xr:uid="{7A68F5DD-040D-4A05-9B56-6DD92B1E556C}"/>
    <cellStyle name="Normal 6 4 11" xfId="1462" xr:uid="{1DCD0EA2-4631-485B-BE7A-4D222BCD2F72}"/>
    <cellStyle name="Normal 6 4 2" xfId="1463" xr:uid="{2B71744C-B8E3-4EDC-8B24-7B2153F85210}"/>
    <cellStyle name="Normal 6 4 2 2" xfId="1464" xr:uid="{B98F0BA0-764A-4D5A-9D42-D10B7323564D}"/>
    <cellStyle name="Normal 6 4 2 2 2" xfId="1465" xr:uid="{78557C5A-C57C-4389-89DA-DE66DAEB1EB9}"/>
    <cellStyle name="Normal 6 4 2 2 2 2" xfId="1466" xr:uid="{84F6C376-9364-4A36-9BEF-A952F106764D}"/>
    <cellStyle name="Normal 6 4 2 2 2 2 2" xfId="1467" xr:uid="{E2532734-EBC3-41F7-BE5B-E0480A3A715F}"/>
    <cellStyle name="Normal 6 4 2 2 2 2 2 2" xfId="3991" xr:uid="{7CDC5890-73B1-4ABD-B777-66415E4C6316}"/>
    <cellStyle name="Normal 6 4 2 2 2 2 3" xfId="1468" xr:uid="{6620E814-57EB-4E28-ABAB-BB976966E34C}"/>
    <cellStyle name="Normal 6 4 2 2 2 2 4" xfId="1469" xr:uid="{96B3F3A9-A589-4665-B916-163AD3F9DEF5}"/>
    <cellStyle name="Normal 6 4 2 2 2 3" xfId="1470" xr:uid="{E513DD3C-9C9F-4B70-9D68-7E5E2D6D67D7}"/>
    <cellStyle name="Normal 6 4 2 2 2 3 2" xfId="1471" xr:uid="{9DDE974E-3029-43A1-9933-E9D23952B160}"/>
    <cellStyle name="Normal 6 4 2 2 2 3 3" xfId="1472" xr:uid="{AD0AE17B-DC11-469A-96D4-EC20788295E8}"/>
    <cellStyle name="Normal 6 4 2 2 2 3 4" xfId="1473" xr:uid="{318F215F-AFCF-42C4-A46C-37D17DBD4F4D}"/>
    <cellStyle name="Normal 6 4 2 2 2 4" xfId="1474" xr:uid="{909DD846-6585-43C7-8B1C-6C491BDDDCB9}"/>
    <cellStyle name="Normal 6 4 2 2 2 5" xfId="1475" xr:uid="{495706E4-FD6E-4D25-8F9D-DD152D721753}"/>
    <cellStyle name="Normal 6 4 2 2 2 6" xfId="1476" xr:uid="{845A2B82-8FB8-4747-B9CA-7314194F6A05}"/>
    <cellStyle name="Normal 6 4 2 2 3" xfId="1477" xr:uid="{E67EC767-EBC0-46E3-A5A8-6458A8EB4096}"/>
    <cellStyle name="Normal 6 4 2 2 3 2" xfId="1478" xr:uid="{7E904537-D5F2-46CF-A921-06BC5F734744}"/>
    <cellStyle name="Normal 6 4 2 2 3 2 2" xfId="1479" xr:uid="{900B7275-5A8D-4E94-B338-30D1E650D227}"/>
    <cellStyle name="Normal 6 4 2 2 3 2 3" xfId="1480" xr:uid="{1A750C90-4C37-4797-A5BB-67FBA5F543BB}"/>
    <cellStyle name="Normal 6 4 2 2 3 2 4" xfId="1481" xr:uid="{6B147711-4296-4FFF-979D-BDA9040AD93D}"/>
    <cellStyle name="Normal 6 4 2 2 3 3" xfId="1482" xr:uid="{23A9F7FD-32F5-492E-A3C3-81071E35F039}"/>
    <cellStyle name="Normal 6 4 2 2 3 4" xfId="1483" xr:uid="{4FFCA978-7C40-4AFF-80E6-706FCA7F6D43}"/>
    <cellStyle name="Normal 6 4 2 2 3 5" xfId="1484" xr:uid="{9C7D9315-2DE7-4E9A-A49E-A939F663D8D7}"/>
    <cellStyle name="Normal 6 4 2 2 4" xfId="1485" xr:uid="{4126FF70-2AEB-49EE-B008-A6D63986A666}"/>
    <cellStyle name="Normal 6 4 2 2 4 2" xfId="1486" xr:uid="{DB03E08D-8641-46E9-8642-0917292AD119}"/>
    <cellStyle name="Normal 6 4 2 2 4 3" xfId="1487" xr:uid="{3008A6FA-54D1-459D-8A2B-0A55F8B38201}"/>
    <cellStyle name="Normal 6 4 2 2 4 4" xfId="1488" xr:uid="{245F5D3D-C115-4B53-9138-A86B3661E9E5}"/>
    <cellStyle name="Normal 6 4 2 2 5" xfId="1489" xr:uid="{BC076CD0-1899-463E-8D06-07DCC0B28FBC}"/>
    <cellStyle name="Normal 6 4 2 2 5 2" xfId="1490" xr:uid="{68BEEBC8-4181-4651-9330-6DED45116ACE}"/>
    <cellStyle name="Normal 6 4 2 2 5 3" xfId="1491" xr:uid="{F24B309A-5D08-4353-A2E3-A949BA510CDB}"/>
    <cellStyle name="Normal 6 4 2 2 5 4" xfId="1492" xr:uid="{2C98836B-1F5A-4681-99B3-8365E8975B96}"/>
    <cellStyle name="Normal 6 4 2 2 6" xfId="1493" xr:uid="{F0DA079F-5E44-4FC5-8AAC-3984C5E23070}"/>
    <cellStyle name="Normal 6 4 2 2 7" xfId="1494" xr:uid="{719627BD-3569-49D3-8CFD-923B9AE664EC}"/>
    <cellStyle name="Normal 6 4 2 2 8" xfId="1495" xr:uid="{6511A91D-3A2E-49B3-A47B-64E6DE5BE9E6}"/>
    <cellStyle name="Normal 6 4 2 3" xfId="1496" xr:uid="{9F15A243-DC6D-42AC-A7D5-5E79D719FC4F}"/>
    <cellStyle name="Normal 6 4 2 3 2" xfId="1497" xr:uid="{661D092B-CB30-47E8-B30D-074D87605687}"/>
    <cellStyle name="Normal 6 4 2 3 2 2" xfId="1498" xr:uid="{56D06C63-789A-4CDC-8190-E288BE67D59A}"/>
    <cellStyle name="Normal 6 4 2 3 2 2 2" xfId="3992" xr:uid="{1F5C5038-E5CE-419B-841F-5A04F3B0C1AF}"/>
    <cellStyle name="Normal 6 4 2 3 2 2 2 2" xfId="3993" xr:uid="{42A8DDF0-803E-41F6-AC24-786943AB266C}"/>
    <cellStyle name="Normal 6 4 2 3 2 2 3" xfId="3994" xr:uid="{2A9C5461-8F6E-4FBC-9476-8E2D3A23C67C}"/>
    <cellStyle name="Normal 6 4 2 3 2 3" xfId="1499" xr:uid="{0915622D-674A-41AB-B26B-5847DCCE73AB}"/>
    <cellStyle name="Normal 6 4 2 3 2 3 2" xfId="3995" xr:uid="{B53CD817-3B27-4980-A4BA-75B58220C9DA}"/>
    <cellStyle name="Normal 6 4 2 3 2 4" xfId="1500" xr:uid="{DA7BA02D-DA2D-434B-AEC3-53BE29D58EF9}"/>
    <cellStyle name="Normal 6 4 2 3 3" xfId="1501" xr:uid="{40EA5639-8A54-4C4B-B101-4762B9C917DD}"/>
    <cellStyle name="Normal 6 4 2 3 3 2" xfId="1502" xr:uid="{E85BE8B9-D9F7-475C-AB18-72557B197899}"/>
    <cellStyle name="Normal 6 4 2 3 3 2 2" xfId="3996" xr:uid="{5E93A4A4-76A2-4B9D-A75B-80DD5783B8DF}"/>
    <cellStyle name="Normal 6 4 2 3 3 3" xfId="1503" xr:uid="{2E8A35AE-48B4-4F5A-8747-51FB612C0CEF}"/>
    <cellStyle name="Normal 6 4 2 3 3 4" xfId="1504" xr:uid="{EF982D00-3CA7-4450-90C2-BDF94DC1F7E9}"/>
    <cellStyle name="Normal 6 4 2 3 4" xfId="1505" xr:uid="{CE263AA2-B530-4390-807E-FC3794EF3079}"/>
    <cellStyle name="Normal 6 4 2 3 4 2" xfId="3997" xr:uid="{37F2639F-DBC1-44E4-ADC2-35EC22F81060}"/>
    <cellStyle name="Normal 6 4 2 3 5" xfId="1506" xr:uid="{519FAB40-9A45-464C-9C57-378A32B7DE38}"/>
    <cellStyle name="Normal 6 4 2 3 6" xfId="1507" xr:uid="{2356CFD1-D015-45AD-8C43-B135450DAB47}"/>
    <cellStyle name="Normal 6 4 2 4" xfId="1508" xr:uid="{705DFE4A-551F-4304-84BC-5D8AD8DE6188}"/>
    <cellStyle name="Normal 6 4 2 4 2" xfId="1509" xr:uid="{BA3B54FC-A485-4CBD-BD50-1FD026911A88}"/>
    <cellStyle name="Normal 6 4 2 4 2 2" xfId="1510" xr:uid="{F31DE004-8BDA-4E59-B877-70B87FAD3AA5}"/>
    <cellStyle name="Normal 6 4 2 4 2 2 2" xfId="3998" xr:uid="{73B96ADA-D963-4AC9-B5BA-33C046A8D042}"/>
    <cellStyle name="Normal 6 4 2 4 2 3" xfId="1511" xr:uid="{92DD8E74-6582-4A3C-9731-019FF175F5C0}"/>
    <cellStyle name="Normal 6 4 2 4 2 4" xfId="1512" xr:uid="{96D15E00-EBDC-4E99-8A89-B7FEB4B3F23B}"/>
    <cellStyle name="Normal 6 4 2 4 3" xfId="1513" xr:uid="{B1C6BE57-F668-4C0A-8E22-64FF5BA2FF60}"/>
    <cellStyle name="Normal 6 4 2 4 3 2" xfId="3999" xr:uid="{A4CE7A7B-287A-4A80-9D4B-D98354CB1771}"/>
    <cellStyle name="Normal 6 4 2 4 4" xfId="1514" xr:uid="{F89F5927-8DA0-47BE-94ED-DA5A843A1BD0}"/>
    <cellStyle name="Normal 6 4 2 4 5" xfId="1515" xr:uid="{8D495496-C009-4697-A4A7-70BE9CD458EF}"/>
    <cellStyle name="Normal 6 4 2 5" xfId="1516" xr:uid="{58BB3F00-326F-430F-A6C2-0FE79AB7E30B}"/>
    <cellStyle name="Normal 6 4 2 5 2" xfId="1517" xr:uid="{7F6D192D-E24D-4FDE-B4F7-709724B8EDF4}"/>
    <cellStyle name="Normal 6 4 2 5 2 2" xfId="4000" xr:uid="{1C20D97B-B6AB-4155-BF6B-F35FF414D2BF}"/>
    <cellStyle name="Normal 6 4 2 5 3" xfId="1518" xr:uid="{05412578-2844-4A6C-94FA-5086E6EC9CAA}"/>
    <cellStyle name="Normal 6 4 2 5 4" xfId="1519" xr:uid="{4FE55D81-96CF-4226-90E4-97C9AE1703D4}"/>
    <cellStyle name="Normal 6 4 2 6" xfId="1520" xr:uid="{A34EEBAF-7D55-4FB2-8B76-264EB51E4FE2}"/>
    <cellStyle name="Normal 6 4 2 6 2" xfId="1521" xr:uid="{0D7BDCF4-F679-471E-9A3F-59C5583045BB}"/>
    <cellStyle name="Normal 6 4 2 6 3" xfId="1522" xr:uid="{8CED3E76-C171-434B-BFA9-D0AE24F8A2F1}"/>
    <cellStyle name="Normal 6 4 2 6 4" xfId="1523" xr:uid="{649DD379-F87E-4630-9B76-9701A152BDBC}"/>
    <cellStyle name="Normal 6 4 2 7" xfId="1524" xr:uid="{57A27690-17FD-40B3-83CF-8387169C0DF4}"/>
    <cellStyle name="Normal 6 4 2 8" xfId="1525" xr:uid="{E2BE5F6E-90EB-47C5-BC83-588AC284C5DB}"/>
    <cellStyle name="Normal 6 4 2 9" xfId="1526" xr:uid="{17DF3F1F-8FB7-4AB6-A341-D52FF7D81974}"/>
    <cellStyle name="Normal 6 4 3" xfId="1527" xr:uid="{A2931C8C-44DA-475A-A156-0D6D3CFE4534}"/>
    <cellStyle name="Normal 6 4 3 2" xfId="1528" xr:uid="{E263FBED-36C7-4FC8-8C04-7A92E74D83B6}"/>
    <cellStyle name="Normal 6 4 3 2 2" xfId="1529" xr:uid="{CA5F14A7-1F04-4278-A1A0-713DC5E6482D}"/>
    <cellStyle name="Normal 6 4 3 2 2 2" xfId="1530" xr:uid="{C41FEBE3-ECE9-42CF-86CD-A9A8ABCB47E7}"/>
    <cellStyle name="Normal 6 4 3 2 2 2 2" xfId="4001" xr:uid="{D2D3DD36-6902-41BE-A5C7-3FCD440748DB}"/>
    <cellStyle name="Normal 6 4 3 2 2 2 2 2" xfId="4647" xr:uid="{DCC52CB4-E0F7-4583-BB01-9D4164CDED2E}"/>
    <cellStyle name="Normal 6 4 3 2 2 2 3" xfId="4648" xr:uid="{B2030B6A-CBEA-40A6-82FE-648E76343D11}"/>
    <cellStyle name="Normal 6 4 3 2 2 3" xfId="1531" xr:uid="{12C42208-BFF4-44C4-9F89-0E28B8721A93}"/>
    <cellStyle name="Normal 6 4 3 2 2 3 2" xfId="4649" xr:uid="{9359C0A6-A024-4D95-8FD7-C5D5FAA89D2A}"/>
    <cellStyle name="Normal 6 4 3 2 2 4" xfId="1532" xr:uid="{8523ED77-A66B-4F94-9741-49E059F605AF}"/>
    <cellStyle name="Normal 6 4 3 2 3" xfId="1533" xr:uid="{ECAF7C11-68A1-4601-A918-7E6971923DB3}"/>
    <cellStyle name="Normal 6 4 3 2 3 2" xfId="1534" xr:uid="{7491BA18-867A-49F6-A469-0F09103C7AA9}"/>
    <cellStyle name="Normal 6 4 3 2 3 2 2" xfId="4650" xr:uid="{2AFD65F3-957C-48D9-8866-459E01DA51AD}"/>
    <cellStyle name="Normal 6 4 3 2 3 3" xfId="1535" xr:uid="{1456ED81-8018-4B36-9C62-FE70CD3427F6}"/>
    <cellStyle name="Normal 6 4 3 2 3 4" xfId="1536" xr:uid="{3E1CE7D2-AD11-4CF0-A988-5132CC4E1866}"/>
    <cellStyle name="Normal 6 4 3 2 4" xfId="1537" xr:uid="{82820875-91F4-4990-AD85-759A9B83955F}"/>
    <cellStyle name="Normal 6 4 3 2 4 2" xfId="4651" xr:uid="{8174921C-045F-4523-9D6D-9EE952C2DDA8}"/>
    <cellStyle name="Normal 6 4 3 2 5" xfId="1538" xr:uid="{5ADE7F2F-40E3-4F4C-AAD4-87FCCC7A299C}"/>
    <cellStyle name="Normal 6 4 3 2 6" xfId="1539" xr:uid="{E2816B26-B7CA-4EF7-96D6-782613856A23}"/>
    <cellStyle name="Normal 6 4 3 3" xfId="1540" xr:uid="{3F1B3DEA-D202-4A3C-8EF1-C168580580F6}"/>
    <cellStyle name="Normal 6 4 3 3 2" xfId="1541" xr:uid="{82419152-7B59-471E-9B32-E86EE68A5E74}"/>
    <cellStyle name="Normal 6 4 3 3 2 2" xfId="1542" xr:uid="{AC4F82AB-25D2-4B16-9041-3E9FB14C5780}"/>
    <cellStyle name="Normal 6 4 3 3 2 2 2" xfId="4652" xr:uid="{9D2BAF97-06D0-4F79-AB4F-5DE4C486074B}"/>
    <cellStyle name="Normal 6 4 3 3 2 3" xfId="1543" xr:uid="{AD4176C4-25C6-4905-88C5-86CB1BEF12C1}"/>
    <cellStyle name="Normal 6 4 3 3 2 4" xfId="1544" xr:uid="{DDFF979F-95F2-42B1-94AB-23D9783E0BD8}"/>
    <cellStyle name="Normal 6 4 3 3 3" xfId="1545" xr:uid="{9D4452AD-554B-4E2D-8A3F-06D9012D72E0}"/>
    <cellStyle name="Normal 6 4 3 3 3 2" xfId="4653" xr:uid="{939A2C29-DDF5-45A5-8367-CCF1FD05B4EF}"/>
    <cellStyle name="Normal 6 4 3 3 4" xfId="1546" xr:uid="{19E16CAD-DDEE-416D-B5FF-6252BD0BA8FF}"/>
    <cellStyle name="Normal 6 4 3 3 5" xfId="1547" xr:uid="{AF70DE39-431E-4186-9902-F1A0C4CE2DA5}"/>
    <cellStyle name="Normal 6 4 3 4" xfId="1548" xr:uid="{9B70D0EF-460C-4316-A543-000EA5F5EB3C}"/>
    <cellStyle name="Normal 6 4 3 4 2" xfId="1549" xr:uid="{9B6F1F84-2DFD-45D1-8696-265CC5E92A6B}"/>
    <cellStyle name="Normal 6 4 3 4 2 2" xfId="4654" xr:uid="{7FDB8E54-AF3F-492B-845F-061E4496D7F4}"/>
    <cellStyle name="Normal 6 4 3 4 3" xfId="1550" xr:uid="{DE38BA6D-A39B-4E2A-A366-A94FB51876EA}"/>
    <cellStyle name="Normal 6 4 3 4 4" xfId="1551" xr:uid="{720AE7CB-27FD-4573-9C57-D363C7C75FD8}"/>
    <cellStyle name="Normal 6 4 3 5" xfId="1552" xr:uid="{CE7D6DB8-39C9-4985-8D31-933407BA64AC}"/>
    <cellStyle name="Normal 6 4 3 5 2" xfId="1553" xr:uid="{6A372796-F190-4227-B2E7-1605A08917BB}"/>
    <cellStyle name="Normal 6 4 3 5 3" xfId="1554" xr:uid="{FE5C33D2-B940-4487-A077-8292C7840669}"/>
    <cellStyle name="Normal 6 4 3 5 4" xfId="1555" xr:uid="{36D483C4-2990-4CE0-AF59-93F6CF7CCC25}"/>
    <cellStyle name="Normal 6 4 3 6" xfId="1556" xr:uid="{F6BF8011-CD5B-4F91-B3A7-BD40F82B1BEF}"/>
    <cellStyle name="Normal 6 4 3 7" xfId="1557" xr:uid="{9E631617-6818-4D3F-8F65-09719E4CF0F6}"/>
    <cellStyle name="Normal 6 4 3 8" xfId="1558" xr:uid="{33EBBEE6-AD2E-4DAE-A97C-51A4DC1E40F5}"/>
    <cellStyle name="Normal 6 4 4" xfId="1559" xr:uid="{BC724617-63D3-4F12-908F-8A492539CF12}"/>
    <cellStyle name="Normal 6 4 4 2" xfId="1560" xr:uid="{E80DB64A-D434-4AD1-8713-6B2652468E57}"/>
    <cellStyle name="Normal 6 4 4 2 2" xfId="1561" xr:uid="{57459A5F-B24D-4409-AF3F-F1FA9EC15F77}"/>
    <cellStyle name="Normal 6 4 4 2 2 2" xfId="1562" xr:uid="{08187D1B-B324-4F49-90ED-EE0F756FD82D}"/>
    <cellStyle name="Normal 6 4 4 2 2 2 2" xfId="4002" xr:uid="{54CD9141-3481-4B8C-A8D0-B3BE88BB1F69}"/>
    <cellStyle name="Normal 6 4 4 2 2 3" xfId="1563" xr:uid="{68D4ADAE-CA30-4DA7-B9E5-309D7D1287AC}"/>
    <cellStyle name="Normal 6 4 4 2 2 4" xfId="1564" xr:uid="{3C6FDADC-2E2A-4740-AA3C-2C05B797231A}"/>
    <cellStyle name="Normal 6 4 4 2 3" xfId="1565" xr:uid="{F1C8A070-F8A7-424C-9ACC-20711959A886}"/>
    <cellStyle name="Normal 6 4 4 2 3 2" xfId="4003" xr:uid="{9D5BE1C2-2403-463B-ACF2-5771545C1A4A}"/>
    <cellStyle name="Normal 6 4 4 2 4" xfId="1566" xr:uid="{F7930E47-D6A9-4A92-8082-824711A80E26}"/>
    <cellStyle name="Normal 6 4 4 2 5" xfId="1567" xr:uid="{3A06DA91-6C13-4CF5-9F55-6B4D925FE9D8}"/>
    <cellStyle name="Normal 6 4 4 3" xfId="1568" xr:uid="{3DD51945-D403-43EF-A0A8-BD75AA0947E8}"/>
    <cellStyle name="Normal 6 4 4 3 2" xfId="1569" xr:uid="{FF3982C4-946A-42EC-8B1B-907B46B9B069}"/>
    <cellStyle name="Normal 6 4 4 3 2 2" xfId="4004" xr:uid="{EF29F48C-A7D8-4EEF-B0BD-9EFA5A1FFB06}"/>
    <cellStyle name="Normal 6 4 4 3 3" xfId="1570" xr:uid="{8D497974-B551-493C-A9C3-17F4BDBCD57B}"/>
    <cellStyle name="Normal 6 4 4 3 4" xfId="1571" xr:uid="{2104515C-B796-4877-BF73-A4DC6E26EA37}"/>
    <cellStyle name="Normal 6 4 4 4" xfId="1572" xr:uid="{652D19D9-5BE0-4A4C-949F-ABD744056B9E}"/>
    <cellStyle name="Normal 6 4 4 4 2" xfId="1573" xr:uid="{CDBEDB69-AC37-4E02-AD80-355D22480BA5}"/>
    <cellStyle name="Normal 6 4 4 4 3" xfId="1574" xr:uid="{C5EBA64B-6DBE-4483-ADF8-99AF6359DA8B}"/>
    <cellStyle name="Normal 6 4 4 4 4" xfId="1575" xr:uid="{3D04DF49-0693-44A6-BD65-455AED449370}"/>
    <cellStyle name="Normal 6 4 4 5" xfId="1576" xr:uid="{AA6EF6CD-8C4B-416A-AB75-B58F93C9C16A}"/>
    <cellStyle name="Normal 6 4 4 6" xfId="1577" xr:uid="{7513C365-F0EA-42DD-BB85-1475AFB52694}"/>
    <cellStyle name="Normal 6 4 4 7" xfId="1578" xr:uid="{D7032F75-448E-4000-8C04-58F06764A975}"/>
    <cellStyle name="Normal 6 4 5" xfId="1579" xr:uid="{B4983634-C30C-46B7-99FB-742FA7E5BA86}"/>
    <cellStyle name="Normal 6 4 5 2" xfId="1580" xr:uid="{490236A0-5A6E-41AA-A471-84F05FC75352}"/>
    <cellStyle name="Normal 6 4 5 2 2" xfId="1581" xr:uid="{771DB2BC-58E8-45E9-B167-612915D7E384}"/>
    <cellStyle name="Normal 6 4 5 2 2 2" xfId="4005" xr:uid="{E4308F5D-1DBB-4B8B-A8CA-6BA7D7A15A0B}"/>
    <cellStyle name="Normal 6 4 5 2 3" xfId="1582" xr:uid="{D73D2E77-F990-447A-B146-2AD24DF5A49B}"/>
    <cellStyle name="Normal 6 4 5 2 4" xfId="1583" xr:uid="{BBB435FD-3936-4AC8-B3AC-602C047B3AAF}"/>
    <cellStyle name="Normal 6 4 5 3" xfId="1584" xr:uid="{AA581F0C-31E0-4A4B-A32D-74379319F553}"/>
    <cellStyle name="Normal 6 4 5 3 2" xfId="1585" xr:uid="{37F03C13-59B4-40E1-834E-A25C60FE7A2F}"/>
    <cellStyle name="Normal 6 4 5 3 3" xfId="1586" xr:uid="{EC0D43FB-6E10-4C65-8138-EB2A28E2C0A2}"/>
    <cellStyle name="Normal 6 4 5 3 4" xfId="1587" xr:uid="{B579925E-8BC4-425A-8BE7-385C39290D3C}"/>
    <cellStyle name="Normal 6 4 5 4" xfId="1588" xr:uid="{3969EA92-7D73-4DAF-BA55-BFAB657ECD3B}"/>
    <cellStyle name="Normal 6 4 5 5" xfId="1589" xr:uid="{38D74680-5C68-4399-846B-A6B838F3B7F7}"/>
    <cellStyle name="Normal 6 4 5 6" xfId="1590" xr:uid="{5CEC4A0B-FD30-49F9-AB6B-EDF928B9705A}"/>
    <cellStyle name="Normal 6 4 6" xfId="1591" xr:uid="{3E58029B-A5DB-4068-8CDF-87D182A30DAD}"/>
    <cellStyle name="Normal 6 4 6 2" xfId="1592" xr:uid="{B6C8B559-9F3C-4F27-A45C-CACF5B855C3D}"/>
    <cellStyle name="Normal 6 4 6 2 2" xfId="1593" xr:uid="{9908A3A9-7496-47C4-8F37-D665BD1D9498}"/>
    <cellStyle name="Normal 6 4 6 2 3" xfId="1594" xr:uid="{EB5BD35F-9FBB-48F1-AFD3-DD485F9E7322}"/>
    <cellStyle name="Normal 6 4 6 2 4" xfId="1595" xr:uid="{9E294C13-3635-4858-B7F8-6827A017D209}"/>
    <cellStyle name="Normal 6 4 6 3" xfId="1596" xr:uid="{4C5F97A8-0831-4DE9-94A1-76D09C48EDB5}"/>
    <cellStyle name="Normal 6 4 6 4" xfId="1597" xr:uid="{72DDE020-6D46-4902-9ECD-C71D1E222D18}"/>
    <cellStyle name="Normal 6 4 6 5" xfId="1598" xr:uid="{136FDC12-51CF-4F7C-B70F-99FC4D371C27}"/>
    <cellStyle name="Normal 6 4 7" xfId="1599" xr:uid="{B52B62C3-1991-4FEC-9CDB-B0473A95B09C}"/>
    <cellStyle name="Normal 6 4 7 2" xfId="1600" xr:uid="{6DA0F74D-F5AE-43B1-8045-AEB62B3C35E8}"/>
    <cellStyle name="Normal 6 4 7 3" xfId="1601" xr:uid="{5C9B8405-895B-40C5-ADE2-4EA615A73B52}"/>
    <cellStyle name="Normal 6 4 7 3 2" xfId="4378" xr:uid="{82BFB4A3-932E-447A-94A8-098A1F848878}"/>
    <cellStyle name="Normal 6 4 7 3 3" xfId="4609" xr:uid="{31E2CB5E-F8D0-4460-BD2D-C20F745D1507}"/>
    <cellStyle name="Normal 6 4 7 4" xfId="1602" xr:uid="{005F0E32-E4C4-4762-BAFE-F7561893FD02}"/>
    <cellStyle name="Normal 6 4 8" xfId="1603" xr:uid="{27E67595-47A7-42B5-8562-122690266261}"/>
    <cellStyle name="Normal 6 4 8 2" xfId="1604" xr:uid="{839EF49E-7B1D-4D9A-A741-CF52CE4D24D9}"/>
    <cellStyle name="Normal 6 4 8 3" xfId="1605" xr:uid="{3F9643FE-0ABD-400B-A006-5A00E7B2030B}"/>
    <cellStyle name="Normal 6 4 8 4" xfId="1606" xr:uid="{4EB90D51-1DD5-4452-A71C-51301382D5FB}"/>
    <cellStyle name="Normal 6 4 9" xfId="1607" xr:uid="{245225BD-9DF5-4CCE-908D-9D68CFB297CE}"/>
    <cellStyle name="Normal 6 5" xfId="1608" xr:uid="{A023E260-7150-412E-BDF8-8F3F273F2121}"/>
    <cellStyle name="Normal 6 5 10" xfId="1609" xr:uid="{A6BA7DEF-D38A-4A8B-9B52-5FCD01C5DDD4}"/>
    <cellStyle name="Normal 6 5 11" xfId="1610" xr:uid="{A084B258-5BE0-4767-B631-AD2825A1439F}"/>
    <cellStyle name="Normal 6 5 2" xfId="1611" xr:uid="{6AF6B311-391D-4743-A32C-1A3946F6EEB2}"/>
    <cellStyle name="Normal 6 5 2 2" xfId="1612" xr:uid="{37BDC4D4-E742-4D96-81DF-80F84EE2D493}"/>
    <cellStyle name="Normal 6 5 2 2 2" xfId="1613" xr:uid="{B391BE08-AA77-4DA7-B31C-C90A2FFA4E3D}"/>
    <cellStyle name="Normal 6 5 2 2 2 2" xfId="1614" xr:uid="{8D2483E9-D87E-4475-83A9-BE81E10EFA12}"/>
    <cellStyle name="Normal 6 5 2 2 2 2 2" xfId="1615" xr:uid="{B10DE7DD-6E4D-4CF6-A080-D23E72F0338D}"/>
    <cellStyle name="Normal 6 5 2 2 2 2 3" xfId="1616" xr:uid="{E8B19E26-A255-4D25-ADC0-F4326788A31C}"/>
    <cellStyle name="Normal 6 5 2 2 2 2 4" xfId="1617" xr:uid="{A1F3D69B-29E9-4E29-B172-D8251E1B9EB6}"/>
    <cellStyle name="Normal 6 5 2 2 2 3" xfId="1618" xr:uid="{D7A7C872-E845-4B70-9B60-36034A232BC5}"/>
    <cellStyle name="Normal 6 5 2 2 2 3 2" xfId="1619" xr:uid="{61F7F9D4-E0DD-4BD1-AC2E-BE0CEDB5D42E}"/>
    <cellStyle name="Normal 6 5 2 2 2 3 3" xfId="1620" xr:uid="{164B63B1-E983-4B27-BBB3-BC284E91BB09}"/>
    <cellStyle name="Normal 6 5 2 2 2 3 4" xfId="1621" xr:uid="{677D2FCB-E14D-43CC-8A6F-7C94714C93F1}"/>
    <cellStyle name="Normal 6 5 2 2 2 4" xfId="1622" xr:uid="{F1FC229C-084F-49BF-ABD9-4926B587FB1E}"/>
    <cellStyle name="Normal 6 5 2 2 2 5" xfId="1623" xr:uid="{31A0E914-D662-407B-BE4C-4D5D74F11B06}"/>
    <cellStyle name="Normal 6 5 2 2 2 6" xfId="1624" xr:uid="{7E830BC6-E400-4FBC-9E7C-6D8DD9EE21AE}"/>
    <cellStyle name="Normal 6 5 2 2 3" xfId="1625" xr:uid="{FA564DE0-5E0C-4205-A350-D57638C57BD3}"/>
    <cellStyle name="Normal 6 5 2 2 3 2" xfId="1626" xr:uid="{AA033A5E-D6FA-4BF1-9751-C361A8D4C68E}"/>
    <cellStyle name="Normal 6 5 2 2 3 2 2" xfId="1627" xr:uid="{AA24383A-DCD7-4273-B00E-539E971B7A26}"/>
    <cellStyle name="Normal 6 5 2 2 3 2 3" xfId="1628" xr:uid="{8C44A21F-87BD-4866-8291-C797DD3771E9}"/>
    <cellStyle name="Normal 6 5 2 2 3 2 4" xfId="1629" xr:uid="{344A72F2-F07D-4C20-9AF0-2350FC03F669}"/>
    <cellStyle name="Normal 6 5 2 2 3 3" xfId="1630" xr:uid="{F02AFA08-A2E5-4C5B-B876-7AB4959C98DC}"/>
    <cellStyle name="Normal 6 5 2 2 3 4" xfId="1631" xr:uid="{184866E6-1213-427E-B769-AC7FBE8B9F57}"/>
    <cellStyle name="Normal 6 5 2 2 3 5" xfId="1632" xr:uid="{E2C0C1A0-AAFD-4C5E-9AE5-5F7CB72FB3BF}"/>
    <cellStyle name="Normal 6 5 2 2 4" xfId="1633" xr:uid="{BF3F1578-5661-43FC-A095-F61EB3D33285}"/>
    <cellStyle name="Normal 6 5 2 2 4 2" xfId="1634" xr:uid="{D71680E7-DE3B-4491-A85C-2D6082FC2B8D}"/>
    <cellStyle name="Normal 6 5 2 2 4 3" xfId="1635" xr:uid="{6B53B530-E8BF-48AF-9747-15842C3E06DC}"/>
    <cellStyle name="Normal 6 5 2 2 4 4" xfId="1636" xr:uid="{05D19A24-D249-47D7-B0A2-69328D742EC0}"/>
    <cellStyle name="Normal 6 5 2 2 5" xfId="1637" xr:uid="{D6A1AEFB-57AA-43FF-8934-58DFED5DB37B}"/>
    <cellStyle name="Normal 6 5 2 2 5 2" xfId="1638" xr:uid="{1C757D18-7D7B-4000-9321-2DAE7AC9C888}"/>
    <cellStyle name="Normal 6 5 2 2 5 3" xfId="1639" xr:uid="{534D391A-5803-4DA6-A19D-3D2479923470}"/>
    <cellStyle name="Normal 6 5 2 2 5 4" xfId="1640" xr:uid="{BFEE3CE8-2941-4B96-95B7-8B9676FDB00A}"/>
    <cellStyle name="Normal 6 5 2 2 6" xfId="1641" xr:uid="{78F75006-AF0F-4101-A522-63E021EB2DA7}"/>
    <cellStyle name="Normal 6 5 2 2 7" xfId="1642" xr:uid="{FCACC303-5ACC-473F-A9A4-0F83C9645998}"/>
    <cellStyle name="Normal 6 5 2 2 8" xfId="1643" xr:uid="{B193A626-7687-4582-8A82-0B0719B6C6C7}"/>
    <cellStyle name="Normal 6 5 2 3" xfId="1644" xr:uid="{0B2D5D36-7C3C-4406-A8A6-01D894C6A71D}"/>
    <cellStyle name="Normal 6 5 2 3 2" xfId="1645" xr:uid="{98591C65-5F1E-48F3-B990-D2CB75EC7F7A}"/>
    <cellStyle name="Normal 6 5 2 3 2 2" xfId="1646" xr:uid="{EFA1AA07-2A0E-4CEA-B113-63A3A744E6AB}"/>
    <cellStyle name="Normal 6 5 2 3 2 3" xfId="1647" xr:uid="{C052CF76-A33E-4661-A225-AE8FAB3E159C}"/>
    <cellStyle name="Normal 6 5 2 3 2 4" xfId="1648" xr:uid="{B3445140-9231-4E72-A3A8-553464C728A9}"/>
    <cellStyle name="Normal 6 5 2 3 3" xfId="1649" xr:uid="{91C7A1C5-C682-46DE-898E-284D871E435B}"/>
    <cellStyle name="Normal 6 5 2 3 3 2" xfId="1650" xr:uid="{4547B715-DDA7-4B61-BE3E-01B6EFE2EEEA}"/>
    <cellStyle name="Normal 6 5 2 3 3 3" xfId="1651" xr:uid="{F0CE3F1E-C0EB-4E45-A5FC-567471CDC63B}"/>
    <cellStyle name="Normal 6 5 2 3 3 4" xfId="1652" xr:uid="{6067998A-EEB4-4432-A4B1-6425988718FC}"/>
    <cellStyle name="Normal 6 5 2 3 4" xfId="1653" xr:uid="{223E91AB-4902-4B55-8791-C2463BD1840A}"/>
    <cellStyle name="Normal 6 5 2 3 5" xfId="1654" xr:uid="{A827A484-E66D-4D38-9DF6-73C2C5494EE8}"/>
    <cellStyle name="Normal 6 5 2 3 6" xfId="1655" xr:uid="{217D9D6E-4437-4CDE-BE0B-E882E2128975}"/>
    <cellStyle name="Normal 6 5 2 4" xfId="1656" xr:uid="{1C70EDAD-9491-4968-91BD-9CCF26E5BCAE}"/>
    <cellStyle name="Normal 6 5 2 4 2" xfId="1657" xr:uid="{1ADF1444-89F1-4D5C-9B4A-343951863311}"/>
    <cellStyle name="Normal 6 5 2 4 2 2" xfId="1658" xr:uid="{23485FC3-30E4-4679-A849-444CA60C8134}"/>
    <cellStyle name="Normal 6 5 2 4 2 3" xfId="1659" xr:uid="{5FF12D16-E298-411B-B1A4-E61C1F2898F4}"/>
    <cellStyle name="Normal 6 5 2 4 2 4" xfId="1660" xr:uid="{D6013D7B-1C5E-4A76-827C-B065665FE8BE}"/>
    <cellStyle name="Normal 6 5 2 4 3" xfId="1661" xr:uid="{B1FF8D6A-754F-43DC-91FB-2D8733E01D53}"/>
    <cellStyle name="Normal 6 5 2 4 4" xfId="1662" xr:uid="{585E3FB7-972D-4ECF-922C-B3545CCD6A97}"/>
    <cellStyle name="Normal 6 5 2 4 5" xfId="1663" xr:uid="{DCA9F32D-6F24-43E3-9C0F-465DDF018B2A}"/>
    <cellStyle name="Normal 6 5 2 5" xfId="1664" xr:uid="{7EA3EDF4-0D8B-4871-8FD4-28A8D23C9F42}"/>
    <cellStyle name="Normal 6 5 2 5 2" xfId="1665" xr:uid="{588E5ED2-AB46-43F8-9172-4C72B4235DDE}"/>
    <cellStyle name="Normal 6 5 2 5 3" xfId="1666" xr:uid="{F79FEDB0-23E9-4B0B-83E6-0745DD31EF65}"/>
    <cellStyle name="Normal 6 5 2 5 4" xfId="1667" xr:uid="{CC57326A-8A41-4E3E-B6B9-6F02E5D1E311}"/>
    <cellStyle name="Normal 6 5 2 6" xfId="1668" xr:uid="{5C010212-3E01-464A-B8F9-52116C45B066}"/>
    <cellStyle name="Normal 6 5 2 6 2" xfId="1669" xr:uid="{5250D71A-EB19-491F-8C31-5877B28FF8E0}"/>
    <cellStyle name="Normal 6 5 2 6 3" xfId="1670" xr:uid="{7950A7DF-69BF-4983-B31B-1872D51F8E6A}"/>
    <cellStyle name="Normal 6 5 2 6 4" xfId="1671" xr:uid="{4992086F-D6F2-434A-86FC-CE3DB42286CD}"/>
    <cellStyle name="Normal 6 5 2 7" xfId="1672" xr:uid="{93BE2733-70BA-4B2E-8FD2-A8D650A4C36D}"/>
    <cellStyle name="Normal 6 5 2 8" xfId="1673" xr:uid="{38C7F03C-9AC1-4B63-9F09-17B006987490}"/>
    <cellStyle name="Normal 6 5 2 9" xfId="1674" xr:uid="{AFEBF19B-540C-4D8C-8E19-50437EB4FCF7}"/>
    <cellStyle name="Normal 6 5 3" xfId="1675" xr:uid="{8A7E53A3-13C0-4C5B-82B3-71A381C5E69A}"/>
    <cellStyle name="Normal 6 5 3 2" xfId="1676" xr:uid="{E928E150-C4EC-4E16-98B7-D0EC4023DD84}"/>
    <cellStyle name="Normal 6 5 3 2 2" xfId="1677" xr:uid="{363A68B6-C724-4EDE-A86B-BFF0C1D33F26}"/>
    <cellStyle name="Normal 6 5 3 2 2 2" xfId="1678" xr:uid="{2F5BD513-1EE8-402F-8037-21114553A647}"/>
    <cellStyle name="Normal 6 5 3 2 2 2 2" xfId="4006" xr:uid="{14B5132D-27AF-4F24-8F6F-D33BF029A107}"/>
    <cellStyle name="Normal 6 5 3 2 2 3" xfId="1679" xr:uid="{45C8DDE6-FC3D-4467-B3ED-C4CB6EC610D6}"/>
    <cellStyle name="Normal 6 5 3 2 2 4" xfId="1680" xr:uid="{35DCEB10-344E-4BF4-87DB-21E202806C4F}"/>
    <cellStyle name="Normal 6 5 3 2 3" xfId="1681" xr:uid="{CC4F55EE-7A9D-4A07-B232-FEB79E0B7901}"/>
    <cellStyle name="Normal 6 5 3 2 3 2" xfId="1682" xr:uid="{04CF6BF3-FA5D-42F0-B5ED-C77166A68D3F}"/>
    <cellStyle name="Normal 6 5 3 2 3 3" xfId="1683" xr:uid="{8D0D690E-38CB-410A-8243-9BEDA9FE0046}"/>
    <cellStyle name="Normal 6 5 3 2 3 4" xfId="1684" xr:uid="{17531A36-C2CD-4644-87A0-BBBFBC203DAF}"/>
    <cellStyle name="Normal 6 5 3 2 4" xfId="1685" xr:uid="{8E7357D9-CB2B-46AA-B214-95E36B52B7C8}"/>
    <cellStyle name="Normal 6 5 3 2 5" xfId="1686" xr:uid="{2434E485-B1D2-4C06-BEDA-EE6607D6758F}"/>
    <cellStyle name="Normal 6 5 3 2 6" xfId="1687" xr:uid="{EDBE5B8C-E7C8-4415-B70F-22C05DF5933A}"/>
    <cellStyle name="Normal 6 5 3 3" xfId="1688" xr:uid="{61AC7D75-1E07-4FC7-9B37-03D1BF373927}"/>
    <cellStyle name="Normal 6 5 3 3 2" xfId="1689" xr:uid="{E51641E5-5A2A-4004-9484-D1D8D30254FF}"/>
    <cellStyle name="Normal 6 5 3 3 2 2" xfId="1690" xr:uid="{4072B908-39BD-4DAD-B53F-541766A6F1ED}"/>
    <cellStyle name="Normal 6 5 3 3 2 3" xfId="1691" xr:uid="{713A2CE7-B372-4C63-8D33-127C637265A6}"/>
    <cellStyle name="Normal 6 5 3 3 2 4" xfId="1692" xr:uid="{F80DA661-07A0-4875-9A9A-B1DDB46C98AD}"/>
    <cellStyle name="Normal 6 5 3 3 3" xfId="1693" xr:uid="{23DDCA72-F08A-430A-996D-576D8BE06A6D}"/>
    <cellStyle name="Normal 6 5 3 3 4" xfId="1694" xr:uid="{71384B4E-08F4-4A0C-85E0-44B06AE2F237}"/>
    <cellStyle name="Normal 6 5 3 3 5" xfId="1695" xr:uid="{19BA7C2D-3D99-41DA-B3BE-790A2274E497}"/>
    <cellStyle name="Normal 6 5 3 4" xfId="1696" xr:uid="{32727BAB-1A6B-4BF0-91C3-1C19EEED69D1}"/>
    <cellStyle name="Normal 6 5 3 4 2" xfId="1697" xr:uid="{E1C7C0EE-81B2-4929-9CDB-593956EFF63E}"/>
    <cellStyle name="Normal 6 5 3 4 3" xfId="1698" xr:uid="{831797A7-F1AA-43D3-9299-E0A1B3E4B6A5}"/>
    <cellStyle name="Normal 6 5 3 4 4" xfId="1699" xr:uid="{718BE3FD-5F3E-40D5-86B1-7370D853075E}"/>
    <cellStyle name="Normal 6 5 3 5" xfId="1700" xr:uid="{7314A244-839B-4348-9878-CCB8CA62057D}"/>
    <cellStyle name="Normal 6 5 3 5 2" xfId="1701" xr:uid="{0404D148-B5CC-406F-AD9C-5A3A7E117C9C}"/>
    <cellStyle name="Normal 6 5 3 5 3" xfId="1702" xr:uid="{FEFD816B-F59D-40D4-AAC5-EB9624EB8183}"/>
    <cellStyle name="Normal 6 5 3 5 4" xfId="1703" xr:uid="{AA0F4DCA-ADF7-45EA-99F3-C32153DBB9C1}"/>
    <cellStyle name="Normal 6 5 3 6" xfId="1704" xr:uid="{99D78B22-503B-4CAB-9312-BF817A312076}"/>
    <cellStyle name="Normal 6 5 3 7" xfId="1705" xr:uid="{C6DB8DF0-8786-4EBD-B08D-DA2331D36632}"/>
    <cellStyle name="Normal 6 5 3 8" xfId="1706" xr:uid="{BE783183-2BF0-4E9E-8268-4A146CA7F59E}"/>
    <cellStyle name="Normal 6 5 4" xfId="1707" xr:uid="{C341C406-E2C4-4AEF-A395-38F6ACCDE8F5}"/>
    <cellStyle name="Normal 6 5 4 2" xfId="1708" xr:uid="{77166964-443D-402B-9DF3-59CCA32A1DE4}"/>
    <cellStyle name="Normal 6 5 4 2 2" xfId="1709" xr:uid="{E15DF3DB-3B73-4A01-AB21-5EC5FA50BA2B}"/>
    <cellStyle name="Normal 6 5 4 2 2 2" xfId="1710" xr:uid="{45A20D52-F0D6-470C-BD41-9C26AD45E84C}"/>
    <cellStyle name="Normal 6 5 4 2 2 3" xfId="1711" xr:uid="{85F86133-A859-4741-8F34-9C273B9B0E26}"/>
    <cellStyle name="Normal 6 5 4 2 2 4" xfId="1712" xr:uid="{AE32232C-D11C-409D-A5C8-920F5964B459}"/>
    <cellStyle name="Normal 6 5 4 2 3" xfId="1713" xr:uid="{96E742F2-9B5C-4C47-8E93-0C1CF0B4A41B}"/>
    <cellStyle name="Normal 6 5 4 2 4" xfId="1714" xr:uid="{908CBFCD-24B2-4493-9DF0-3015C0C0B13B}"/>
    <cellStyle name="Normal 6 5 4 2 5" xfId="1715" xr:uid="{DD4D5E76-37E4-4181-86E8-6CEC3BF5BA12}"/>
    <cellStyle name="Normal 6 5 4 3" xfId="1716" xr:uid="{BFA83EB0-D97B-4145-8A54-040D8098FEF3}"/>
    <cellStyle name="Normal 6 5 4 3 2" xfId="1717" xr:uid="{F97D76BF-F0D0-4463-BCA5-5B671E5B1679}"/>
    <cellStyle name="Normal 6 5 4 3 3" xfId="1718" xr:uid="{CEB85B9B-B838-46DD-8C60-D761F78C4E9E}"/>
    <cellStyle name="Normal 6 5 4 3 4" xfId="1719" xr:uid="{A861BBD4-BE00-4E73-90A1-BC14C3C94B48}"/>
    <cellStyle name="Normal 6 5 4 4" xfId="1720" xr:uid="{D8DEC319-BF97-41B2-AD2B-6607022B095B}"/>
    <cellStyle name="Normal 6 5 4 4 2" xfId="1721" xr:uid="{38BFBC6D-7320-445E-B166-A156D90DCF07}"/>
    <cellStyle name="Normal 6 5 4 4 3" xfId="1722" xr:uid="{233DC9AF-2FE9-4D5C-A5AF-36B889ADFB7C}"/>
    <cellStyle name="Normal 6 5 4 4 4" xfId="1723" xr:uid="{6803004F-36AA-45F9-AE4C-8B5D96AEE3FF}"/>
    <cellStyle name="Normal 6 5 4 5" xfId="1724" xr:uid="{2B26AEB3-329B-4057-BF6E-437705BB58D4}"/>
    <cellStyle name="Normal 6 5 4 6" xfId="1725" xr:uid="{283C52B3-50A5-4E12-8E77-0B69C307C073}"/>
    <cellStyle name="Normal 6 5 4 7" xfId="1726" xr:uid="{C1F74C98-8A80-4A08-B4D5-1BAD4C12E224}"/>
    <cellStyle name="Normal 6 5 5" xfId="1727" xr:uid="{3EB869AA-E43B-4C20-B33A-7388B240E7E6}"/>
    <cellStyle name="Normal 6 5 5 2" xfId="1728" xr:uid="{D5E4E1C8-3679-4E90-89FB-D54F4B55180A}"/>
    <cellStyle name="Normal 6 5 5 2 2" xfId="1729" xr:uid="{88181A3B-FB42-4B1C-BCAA-7238912AEA63}"/>
    <cellStyle name="Normal 6 5 5 2 3" xfId="1730" xr:uid="{7A4A77BD-B80B-44F5-A32C-5E12290FD7F3}"/>
    <cellStyle name="Normal 6 5 5 2 4" xfId="1731" xr:uid="{BE40853D-F5D7-44F9-996A-76113048C849}"/>
    <cellStyle name="Normal 6 5 5 3" xfId="1732" xr:uid="{FEC5BAF3-063F-4EC4-B709-60252E754D1D}"/>
    <cellStyle name="Normal 6 5 5 3 2" xfId="1733" xr:uid="{6D745321-7DF7-44B1-8B63-38A305FDED5A}"/>
    <cellStyle name="Normal 6 5 5 3 3" xfId="1734" xr:uid="{6137ED72-1548-4B6A-B842-2EBDE88E76AC}"/>
    <cellStyle name="Normal 6 5 5 3 4" xfId="1735" xr:uid="{E88C3D6A-1748-4D37-9E7D-D8B6D0DB8867}"/>
    <cellStyle name="Normal 6 5 5 4" xfId="1736" xr:uid="{9E499757-D69B-46D4-A0F3-BB5D77020B58}"/>
    <cellStyle name="Normal 6 5 5 5" xfId="1737" xr:uid="{449704A6-4A0E-42A1-9559-6F2227597B5E}"/>
    <cellStyle name="Normal 6 5 5 6" xfId="1738" xr:uid="{A62470ED-6FE8-47BC-B5DB-8A28C3A58A1B}"/>
    <cellStyle name="Normal 6 5 6" xfId="1739" xr:uid="{5E212C00-6480-482E-BD46-32BC79DFAD0E}"/>
    <cellStyle name="Normal 6 5 6 2" xfId="1740" xr:uid="{2A877C62-0F4F-443C-95AD-6E560F973048}"/>
    <cellStyle name="Normal 6 5 6 2 2" xfId="1741" xr:uid="{10092BB9-2712-45D8-B595-85389148E983}"/>
    <cellStyle name="Normal 6 5 6 2 3" xfId="1742" xr:uid="{48604F76-6443-4730-AE9F-35D6E2066603}"/>
    <cellStyle name="Normal 6 5 6 2 4" xfId="1743" xr:uid="{E7D515A8-17FC-4C21-A316-E464B32DEF1D}"/>
    <cellStyle name="Normal 6 5 6 3" xfId="1744" xr:uid="{B822B559-3C04-471D-A81C-56EF00D15E6F}"/>
    <cellStyle name="Normal 6 5 6 4" xfId="1745" xr:uid="{1B212810-E9E9-4B80-89F6-50D3CD56B20E}"/>
    <cellStyle name="Normal 6 5 6 5" xfId="1746" xr:uid="{66C0DD45-B30D-4E2B-8F6A-78D67810AB5C}"/>
    <cellStyle name="Normal 6 5 7" xfId="1747" xr:uid="{6222034D-4C30-43EA-A697-20F8A8791A17}"/>
    <cellStyle name="Normal 6 5 7 2" xfId="1748" xr:uid="{AD6FC78C-EC17-49CF-8DB6-FE100C97EB2F}"/>
    <cellStyle name="Normal 6 5 7 3" xfId="1749" xr:uid="{22CFD0A9-425D-4927-A24F-16D10CCDBB4A}"/>
    <cellStyle name="Normal 6 5 7 4" xfId="1750" xr:uid="{888CC708-A0CB-4BEE-9F23-BD6AF8FFAB8E}"/>
    <cellStyle name="Normal 6 5 8" xfId="1751" xr:uid="{7A2D549C-AC76-4D63-9189-249163015246}"/>
    <cellStyle name="Normal 6 5 8 2" xfId="1752" xr:uid="{29AE20CD-F158-4862-95D3-C57BD255C5B4}"/>
    <cellStyle name="Normal 6 5 8 3" xfId="1753" xr:uid="{B73E67B3-FA0D-443F-97D5-4A265F860F6F}"/>
    <cellStyle name="Normal 6 5 8 4" xfId="1754" xr:uid="{8F81D3AD-661C-420A-8B55-BA74B916C376}"/>
    <cellStyle name="Normal 6 5 9" xfId="1755" xr:uid="{ABB55E5A-FC97-4097-B08C-24404B4D6A92}"/>
    <cellStyle name="Normal 6 6" xfId="1756" xr:uid="{F5612872-45ED-4F13-A218-060CFD201ECC}"/>
    <cellStyle name="Normal 6 6 2" xfId="1757" xr:uid="{8D45D36D-60AC-4264-BBD4-13759BD1D5AC}"/>
    <cellStyle name="Normal 6 6 2 2" xfId="1758" xr:uid="{ABB729DC-F1FF-411A-B7E9-89D8ACE3C08D}"/>
    <cellStyle name="Normal 6 6 2 2 2" xfId="1759" xr:uid="{6ADC5C74-7A3F-4ADA-8DCB-0AAF81BD84EF}"/>
    <cellStyle name="Normal 6 6 2 2 2 2" xfId="1760" xr:uid="{DA512728-262E-4B3B-9BD8-993FCF6E90D9}"/>
    <cellStyle name="Normal 6 6 2 2 2 3" xfId="1761" xr:uid="{0F13C01B-D1F3-4ACF-99A1-2A2E9511B1AA}"/>
    <cellStyle name="Normal 6 6 2 2 2 4" xfId="1762" xr:uid="{F4DEEC0E-3016-4CE1-86E7-6327C4C83FE7}"/>
    <cellStyle name="Normal 6 6 2 2 3" xfId="1763" xr:uid="{9B4D4D6A-659E-4930-B534-4418C3A5FC3B}"/>
    <cellStyle name="Normal 6 6 2 2 3 2" xfId="1764" xr:uid="{D4B258A8-F8E4-4C45-B2DD-C4C2B0AB735D}"/>
    <cellStyle name="Normal 6 6 2 2 3 3" xfId="1765" xr:uid="{60491D0B-C06C-4011-A1A8-065C20AA2FF0}"/>
    <cellStyle name="Normal 6 6 2 2 3 4" xfId="1766" xr:uid="{AE058BD4-B156-4186-BC75-C1A6ACC962FB}"/>
    <cellStyle name="Normal 6 6 2 2 4" xfId="1767" xr:uid="{1EADC967-D0E8-4B74-8BF7-CE7E18E0F8E6}"/>
    <cellStyle name="Normal 6 6 2 2 5" xfId="1768" xr:uid="{B3DDB941-9E30-459D-B5D0-C9269A088FFC}"/>
    <cellStyle name="Normal 6 6 2 2 6" xfId="1769" xr:uid="{94542999-B714-45AC-89A5-2E84DB69949B}"/>
    <cellStyle name="Normal 6 6 2 3" xfId="1770" xr:uid="{8C263F66-B29D-40D8-A1BB-14B376878374}"/>
    <cellStyle name="Normal 6 6 2 3 2" xfId="1771" xr:uid="{EEFFF297-A495-40A7-B1D6-E4EF90CE5279}"/>
    <cellStyle name="Normal 6 6 2 3 2 2" xfId="1772" xr:uid="{3DE43595-C8E1-472A-BF93-F2FAF8C18527}"/>
    <cellStyle name="Normal 6 6 2 3 2 3" xfId="1773" xr:uid="{051B5BD6-41E3-4E87-836F-84A03D0A56E9}"/>
    <cellStyle name="Normal 6 6 2 3 2 4" xfId="1774" xr:uid="{6EB8A25F-B14D-4595-A1EE-E945090103B9}"/>
    <cellStyle name="Normal 6 6 2 3 3" xfId="1775" xr:uid="{BCFC7D61-0BFE-43BA-A004-2D7B52ED5D7C}"/>
    <cellStyle name="Normal 6 6 2 3 4" xfId="1776" xr:uid="{888189FF-F1B1-4034-80BF-2EB04E952D10}"/>
    <cellStyle name="Normal 6 6 2 3 5" xfId="1777" xr:uid="{6860AD05-2898-4776-888B-60428A63F4EE}"/>
    <cellStyle name="Normal 6 6 2 4" xfId="1778" xr:uid="{4C261258-F3E7-43E4-9820-50A501559E66}"/>
    <cellStyle name="Normal 6 6 2 4 2" xfId="1779" xr:uid="{1CDD9D6D-009D-49AD-9582-65C86786F1D6}"/>
    <cellStyle name="Normal 6 6 2 4 3" xfId="1780" xr:uid="{A87EA210-4118-4F44-AA1C-B50FDB8F8EAD}"/>
    <cellStyle name="Normal 6 6 2 4 4" xfId="1781" xr:uid="{58E9189B-279E-4498-A18D-F29A4E7FF322}"/>
    <cellStyle name="Normal 6 6 2 5" xfId="1782" xr:uid="{805481C4-B451-41EB-9DE0-BE40A41F3008}"/>
    <cellStyle name="Normal 6 6 2 5 2" xfId="1783" xr:uid="{259F95FB-2C92-4A22-BC96-1C3AD2DB9C10}"/>
    <cellStyle name="Normal 6 6 2 5 3" xfId="1784" xr:uid="{4075BF73-6DC0-462F-B588-157163F3E5FB}"/>
    <cellStyle name="Normal 6 6 2 5 4" xfId="1785" xr:uid="{2D9FFF86-26A8-45E4-AF39-D43FF4E622B9}"/>
    <cellStyle name="Normal 6 6 2 6" xfId="1786" xr:uid="{01E9D2ED-E5A0-4791-A6A4-9401E6DB285D}"/>
    <cellStyle name="Normal 6 6 2 7" xfId="1787" xr:uid="{1627F19D-705C-4BE8-9608-7C0524E602B2}"/>
    <cellStyle name="Normal 6 6 2 8" xfId="1788" xr:uid="{704F37DC-9C7D-4866-B5E7-8BDF5D5A19B5}"/>
    <cellStyle name="Normal 6 6 3" xfId="1789" xr:uid="{5AF47D8B-CB8B-42A5-8078-883859604D1B}"/>
    <cellStyle name="Normal 6 6 3 2" xfId="1790" xr:uid="{A3B1A0A9-410B-4170-B3B2-2EA37EEC279F}"/>
    <cellStyle name="Normal 6 6 3 2 2" xfId="1791" xr:uid="{F13BB71C-C4BD-4447-B9E9-B85FD1402BA4}"/>
    <cellStyle name="Normal 6 6 3 2 3" xfId="1792" xr:uid="{90851785-A99E-46A9-8989-F4D95D8B5559}"/>
    <cellStyle name="Normal 6 6 3 2 4" xfId="1793" xr:uid="{22D15BC7-13E5-442D-AEA7-2EC7EE75B9E0}"/>
    <cellStyle name="Normal 6 6 3 3" xfId="1794" xr:uid="{780C6DD2-B214-4DFC-95FA-C31042442D81}"/>
    <cellStyle name="Normal 6 6 3 3 2" xfId="1795" xr:uid="{56680B62-AE33-4376-8C3E-17589E8356D4}"/>
    <cellStyle name="Normal 6 6 3 3 3" xfId="1796" xr:uid="{D5A0E198-B0FD-4767-8CAA-262323346250}"/>
    <cellStyle name="Normal 6 6 3 3 4" xfId="1797" xr:uid="{245F79DD-8C9E-411B-A7A7-64BE94AEE6B0}"/>
    <cellStyle name="Normal 6 6 3 4" xfId="1798" xr:uid="{CC4F87DF-1235-4068-99B0-662234CD1CD6}"/>
    <cellStyle name="Normal 6 6 3 5" xfId="1799" xr:uid="{3F414503-5BD4-40D5-955B-0F241648EDE2}"/>
    <cellStyle name="Normal 6 6 3 6" xfId="1800" xr:uid="{843D1663-D0CF-4BA6-9F69-27969E71BCEF}"/>
    <cellStyle name="Normal 6 6 4" xfId="1801" xr:uid="{F76A509A-21CD-4344-8103-574380B5A9E0}"/>
    <cellStyle name="Normal 6 6 4 2" xfId="1802" xr:uid="{9DD4752C-9D46-4B25-B0D6-D16A134D1900}"/>
    <cellStyle name="Normal 6 6 4 2 2" xfId="1803" xr:uid="{1DA8DB81-C272-4AED-BEF6-FB4D5DC6030C}"/>
    <cellStyle name="Normal 6 6 4 2 3" xfId="1804" xr:uid="{246061AD-E51F-4B0B-A3CD-3115CE6E99FE}"/>
    <cellStyle name="Normal 6 6 4 2 4" xfId="1805" xr:uid="{3CED9EEE-34CE-4E94-B376-84586CA1456C}"/>
    <cellStyle name="Normal 6 6 4 3" xfId="1806" xr:uid="{6A729EB6-05D8-4003-90A5-27361451A68B}"/>
    <cellStyle name="Normal 6 6 4 4" xfId="1807" xr:uid="{325BEEA7-5432-4C9C-92D8-2C86B2BF5ED0}"/>
    <cellStyle name="Normal 6 6 4 5" xfId="1808" xr:uid="{5DEFEC28-5E59-4254-8631-0CFC57B7DACF}"/>
    <cellStyle name="Normal 6 6 5" xfId="1809" xr:uid="{56888835-C421-4865-9021-ACD902638EB2}"/>
    <cellStyle name="Normal 6 6 5 2" xfId="1810" xr:uid="{86111EEA-89AE-40B6-BB08-0B67E70A2548}"/>
    <cellStyle name="Normal 6 6 5 3" xfId="1811" xr:uid="{B43C34EC-22AD-4D06-8704-0AF0A4C59A16}"/>
    <cellStyle name="Normal 6 6 5 4" xfId="1812" xr:uid="{7023154D-5225-4F61-A3D0-4AD96A3FBDAA}"/>
    <cellStyle name="Normal 6 6 6" xfId="1813" xr:uid="{6AEB2DDF-7C19-4621-94C8-28F3357EB46C}"/>
    <cellStyle name="Normal 6 6 6 2" xfId="1814" xr:uid="{28F73E9E-D30C-434F-9BE7-711F1826D6EB}"/>
    <cellStyle name="Normal 6 6 6 3" xfId="1815" xr:uid="{CC77E371-62FE-48B5-AC2E-D6DD8A54AC6E}"/>
    <cellStyle name="Normal 6 6 6 4" xfId="1816" xr:uid="{017878F6-38D9-4AFF-9247-778AB2F1F52D}"/>
    <cellStyle name="Normal 6 6 7" xfId="1817" xr:uid="{947FF24F-4562-4C5C-8E6B-854E52D8EC95}"/>
    <cellStyle name="Normal 6 6 8" xfId="1818" xr:uid="{F860B905-E544-45E4-A035-C8416244D418}"/>
    <cellStyle name="Normal 6 6 9" xfId="1819" xr:uid="{A6663218-BDCE-41C6-A5AC-466C2398068F}"/>
    <cellStyle name="Normal 6 7" xfId="1820" xr:uid="{8274073C-28F8-4D3C-AF3B-6D843C1175C3}"/>
    <cellStyle name="Normal 6 7 2" xfId="1821" xr:uid="{D1DB7E11-F492-4FC7-B0B8-BD43524248C0}"/>
    <cellStyle name="Normal 6 7 2 2" xfId="1822" xr:uid="{0B0B7030-21B7-4F7E-AE50-E2DC7433B845}"/>
    <cellStyle name="Normal 6 7 2 2 2" xfId="1823" xr:uid="{4A2842D8-9FC2-4976-B5AE-59B880AA8A7A}"/>
    <cellStyle name="Normal 6 7 2 2 2 2" xfId="4007" xr:uid="{32FCFC82-B1AD-4F82-B85C-373353CFAF3A}"/>
    <cellStyle name="Normal 6 7 2 2 3" xfId="1824" xr:uid="{FDFDED66-EA94-4821-AAFC-BBA4A5075341}"/>
    <cellStyle name="Normal 6 7 2 2 4" xfId="1825" xr:uid="{3C1D9874-5564-422B-9C35-4B643AB3767C}"/>
    <cellStyle name="Normal 6 7 2 3" xfId="1826" xr:uid="{F6BF6C23-2376-4B35-9C83-698B907FAC6C}"/>
    <cellStyle name="Normal 6 7 2 3 2" xfId="1827" xr:uid="{6838AAEA-192D-49AB-8C27-F9814589DC85}"/>
    <cellStyle name="Normal 6 7 2 3 3" xfId="1828" xr:uid="{F2C938E4-DC9D-45F8-BD96-6CBC280A6EE8}"/>
    <cellStyle name="Normal 6 7 2 3 4" xfId="1829" xr:uid="{727EAD3A-BFEF-4418-B470-D9800DFF0605}"/>
    <cellStyle name="Normal 6 7 2 4" xfId="1830" xr:uid="{F01E8234-6570-4EB1-A5BB-E43DC31750A8}"/>
    <cellStyle name="Normal 6 7 2 5" xfId="1831" xr:uid="{9F386F7E-DDB2-4EB9-B011-D0911A6B03A8}"/>
    <cellStyle name="Normal 6 7 2 6" xfId="1832" xr:uid="{20BB80B5-F9C3-4876-94AF-49F05365AAC0}"/>
    <cellStyle name="Normal 6 7 3" xfId="1833" xr:uid="{669A0926-4746-4C90-A559-CFBC74A78649}"/>
    <cellStyle name="Normal 6 7 3 2" xfId="1834" xr:uid="{D9E7F847-4F69-459F-B4C6-7529F91C2FA5}"/>
    <cellStyle name="Normal 6 7 3 2 2" xfId="1835" xr:uid="{5F483061-DFD0-4124-8164-084A838384FB}"/>
    <cellStyle name="Normal 6 7 3 2 3" xfId="1836" xr:uid="{F65DAA0F-1FDF-43CF-AB85-B0B96DF53406}"/>
    <cellStyle name="Normal 6 7 3 2 4" xfId="1837" xr:uid="{173FFB26-4C94-40E5-A26F-0230EB742B3E}"/>
    <cellStyle name="Normal 6 7 3 3" xfId="1838" xr:uid="{ADCEE3F8-DAB2-4B59-9505-64B075F15977}"/>
    <cellStyle name="Normal 6 7 3 4" xfId="1839" xr:uid="{7BBFFA50-ADE9-431D-9A1C-299CB3830BE6}"/>
    <cellStyle name="Normal 6 7 3 5" xfId="1840" xr:uid="{97FCF0C5-3FAE-4966-865E-3FCBB17794BC}"/>
    <cellStyle name="Normal 6 7 4" xfId="1841" xr:uid="{E6F27B69-DBD9-4948-B9B6-7DAF0E8D0FCE}"/>
    <cellStyle name="Normal 6 7 4 2" xfId="1842" xr:uid="{F06E7C32-93E1-49D9-ACA7-B6C9D179C891}"/>
    <cellStyle name="Normal 6 7 4 3" xfId="1843" xr:uid="{5EE71B97-85D6-4A7B-8864-D82B3E79FD5F}"/>
    <cellStyle name="Normal 6 7 4 4" xfId="1844" xr:uid="{94C7A315-A539-4421-982C-D181863DCD0D}"/>
    <cellStyle name="Normal 6 7 5" xfId="1845" xr:uid="{150357F3-FA78-43B7-911C-EA06D3BE6B2F}"/>
    <cellStyle name="Normal 6 7 5 2" xfId="1846" xr:uid="{325652D4-7A64-498C-B99D-55BF41ED6CE0}"/>
    <cellStyle name="Normal 6 7 5 3" xfId="1847" xr:uid="{0B14E982-611D-4F22-BEA2-D8810AD65DC0}"/>
    <cellStyle name="Normal 6 7 5 4" xfId="1848" xr:uid="{BB3873AD-7B82-4B2B-B1FE-99697B6AE665}"/>
    <cellStyle name="Normal 6 7 6" xfId="1849" xr:uid="{E3840ADE-A827-496A-80E0-1806C809B019}"/>
    <cellStyle name="Normal 6 7 7" xfId="1850" xr:uid="{DE36A13D-3815-4944-8AA5-053AD55F8CC0}"/>
    <cellStyle name="Normal 6 7 8" xfId="1851" xr:uid="{FC22D136-DF10-47AC-880E-EF9E270EABF3}"/>
    <cellStyle name="Normal 6 8" xfId="1852" xr:uid="{A8C5803E-172D-404F-836C-FCC5DEE94F15}"/>
    <cellStyle name="Normal 6 8 2" xfId="1853" xr:uid="{091D6C89-75D2-497B-959B-9591D484DC83}"/>
    <cellStyle name="Normal 6 8 2 2" xfId="1854" xr:uid="{C55CD28B-ADAE-4F16-AEB9-ED6F72E6CBA2}"/>
    <cellStyle name="Normal 6 8 2 2 2" xfId="1855" xr:uid="{981F93BB-E057-4470-8E34-EACDF00F0FB2}"/>
    <cellStyle name="Normal 6 8 2 2 3" xfId="1856" xr:uid="{3BAA3D02-7ED6-4BD1-AF5B-FF39263F6E8D}"/>
    <cellStyle name="Normal 6 8 2 2 4" xfId="1857" xr:uid="{62C83372-B0A4-4EB3-B346-DD3D70F21DBA}"/>
    <cellStyle name="Normal 6 8 2 3" xfId="1858" xr:uid="{27C5DC84-076D-4A6C-A737-8F9D60E3422F}"/>
    <cellStyle name="Normal 6 8 2 4" xfId="1859" xr:uid="{5EC0B046-CD32-4657-BA74-6E46A6B71776}"/>
    <cellStyle name="Normal 6 8 2 5" xfId="1860" xr:uid="{02EB26AE-F23F-4C3A-87F8-70D08C7FE995}"/>
    <cellStyle name="Normal 6 8 3" xfId="1861" xr:uid="{419D25EB-A9CF-4264-B428-2ED2DBA6F3AB}"/>
    <cellStyle name="Normal 6 8 3 2" xfId="1862" xr:uid="{4EB4C313-271A-44EB-8136-F6FD7B56A720}"/>
    <cellStyle name="Normal 6 8 3 3" xfId="1863" xr:uid="{FFD7070D-B70B-4A4F-A55B-A86DF46072BB}"/>
    <cellStyle name="Normal 6 8 3 4" xfId="1864" xr:uid="{6941B575-3994-4A16-8515-81C1F3CA722E}"/>
    <cellStyle name="Normal 6 8 4" xfId="1865" xr:uid="{2250A5A1-5E8A-4FF9-86A8-DE3481BCC171}"/>
    <cellStyle name="Normal 6 8 4 2" xfId="1866" xr:uid="{8077E31B-7A02-4F69-896C-42F58D6DC9BA}"/>
    <cellStyle name="Normal 6 8 4 3" xfId="1867" xr:uid="{428EB8F4-2A95-4C93-9565-4EF48A7AFAEC}"/>
    <cellStyle name="Normal 6 8 4 4" xfId="1868" xr:uid="{ED579178-93DD-46ED-B9DD-71D2E34A6AB4}"/>
    <cellStyle name="Normal 6 8 5" xfId="1869" xr:uid="{5AD8A1DE-AC45-4AC7-B459-EC7F74757AA1}"/>
    <cellStyle name="Normal 6 8 6" xfId="1870" xr:uid="{A0496721-02BE-49D1-8016-2C8AF3971103}"/>
    <cellStyle name="Normal 6 8 7" xfId="1871" xr:uid="{C51289F9-3816-4791-97C0-8386F2B0BA77}"/>
    <cellStyle name="Normal 6 9" xfId="1872" xr:uid="{CF76A33A-B656-4AA1-B75F-17D8CAA25072}"/>
    <cellStyle name="Normal 6 9 2" xfId="1873" xr:uid="{E3ADFD80-DF46-40DA-A5B8-4EEB9005E54A}"/>
    <cellStyle name="Normal 6 9 2 2" xfId="1874" xr:uid="{EEE45463-37E9-4149-AC79-35FFD372BAE8}"/>
    <cellStyle name="Normal 6 9 2 3" xfId="1875" xr:uid="{5D3C97A0-3A2D-40C6-A16D-0A7BD4C5B7D3}"/>
    <cellStyle name="Normal 6 9 2 4" xfId="1876" xr:uid="{BCE8E929-AD0F-472E-B23F-A8EA4384386B}"/>
    <cellStyle name="Normal 6 9 3" xfId="1877" xr:uid="{48F70684-CD94-4B8F-8C5A-D66CAD7A3C7B}"/>
    <cellStyle name="Normal 6 9 3 2" xfId="1878" xr:uid="{D64B7168-E82A-4428-B380-CE3D2A3FC22E}"/>
    <cellStyle name="Normal 6 9 3 3" xfId="1879" xr:uid="{E26F1C0B-418A-4454-9452-306AE96D0803}"/>
    <cellStyle name="Normal 6 9 3 4" xfId="1880" xr:uid="{2E4D1365-8A93-4792-8B76-455994318502}"/>
    <cellStyle name="Normal 6 9 4" xfId="1881" xr:uid="{FBA57C10-56F9-418D-BA37-E1BD0334BA6D}"/>
    <cellStyle name="Normal 6 9 5" xfId="1882" xr:uid="{80E4E6DA-FD70-4A62-977F-A1B1BCD67F59}"/>
    <cellStyle name="Normal 6 9 6" xfId="1883" xr:uid="{564FB320-69EA-4E4E-86E6-5947CA7E1A9B}"/>
    <cellStyle name="Normal 7" xfId="85" xr:uid="{95B5DD22-4E2E-4731-AA24-52BD13850084}"/>
    <cellStyle name="Normal 7 10" xfId="1884" xr:uid="{B3EF98F4-AFBE-4D6A-B3E2-B58571D78EEE}"/>
    <cellStyle name="Normal 7 10 2" xfId="1885" xr:uid="{BFAE041C-DEE1-429A-881C-48C02FA63B6E}"/>
    <cellStyle name="Normal 7 10 3" xfId="1886" xr:uid="{57ED9C4C-CA7E-4BEE-92D0-DCFD62FA5806}"/>
    <cellStyle name="Normal 7 10 4" xfId="1887" xr:uid="{EE7D8087-998D-49C6-8B72-D5008B912943}"/>
    <cellStyle name="Normal 7 11" xfId="1888" xr:uid="{C741CC7C-4498-489F-B26E-FC9D9F64BA28}"/>
    <cellStyle name="Normal 7 11 2" xfId="1889" xr:uid="{587570C6-E71A-4229-9825-0A585DC19534}"/>
    <cellStyle name="Normal 7 11 3" xfId="1890" xr:uid="{2B8D6EC9-06CA-49AF-B69F-7F25D13EC0E0}"/>
    <cellStyle name="Normal 7 11 4" xfId="1891" xr:uid="{6ED04B0F-7CE0-4370-930B-520E481F1D71}"/>
    <cellStyle name="Normal 7 12" xfId="1892" xr:uid="{7B8D8DD7-5709-4124-829B-43E71831C9BD}"/>
    <cellStyle name="Normal 7 12 2" xfId="1893" xr:uid="{4B87BEBA-431E-4BC6-8164-D2715052C482}"/>
    <cellStyle name="Normal 7 13" xfId="1894" xr:uid="{E83617D5-D2C4-4F7B-8433-4D3C2394812E}"/>
    <cellStyle name="Normal 7 14" xfId="1895" xr:uid="{9987C0F9-0065-492A-B266-30D654FDD4E3}"/>
    <cellStyle name="Normal 7 15" xfId="1896" xr:uid="{043CB59F-3570-4162-ACDC-DDF0956DCC68}"/>
    <cellStyle name="Normal 7 2" xfId="86" xr:uid="{8B00B67E-4D38-418C-B275-457245CF2337}"/>
    <cellStyle name="Normal 7 2 10" xfId="1897" xr:uid="{3C74FD83-3A85-4801-8EC3-091DF0080E17}"/>
    <cellStyle name="Normal 7 2 11" xfId="1898" xr:uid="{D52229DA-EC65-4D4F-B5A6-EBB0CD640960}"/>
    <cellStyle name="Normal 7 2 2" xfId="1899" xr:uid="{97879283-C77E-49A9-ACC8-D3BCD43B5A4C}"/>
    <cellStyle name="Normal 7 2 2 2" xfId="1900" xr:uid="{A0F59640-D4EA-4B42-9B8D-E3DA6D871080}"/>
    <cellStyle name="Normal 7 2 2 2 2" xfId="1901" xr:uid="{FF27E027-8516-4C06-A721-87252C30BC05}"/>
    <cellStyle name="Normal 7 2 2 2 2 2" xfId="1902" xr:uid="{6BB7C4A1-B3F9-4EBE-AEC4-77FA26FA7962}"/>
    <cellStyle name="Normal 7 2 2 2 2 2 2" xfId="1903" xr:uid="{37527663-BF28-440F-A080-D2E27D761584}"/>
    <cellStyle name="Normal 7 2 2 2 2 2 2 2" xfId="4008" xr:uid="{8B3D4BC5-B199-4538-B9FE-9DE25388FA60}"/>
    <cellStyle name="Normal 7 2 2 2 2 2 2 2 2" xfId="4009" xr:uid="{7E538194-90C5-4815-B1BF-3A99810020A9}"/>
    <cellStyle name="Normal 7 2 2 2 2 2 2 3" xfId="4010" xr:uid="{9CD09CE4-E8EF-4454-990B-B6E50361E866}"/>
    <cellStyle name="Normal 7 2 2 2 2 2 3" xfId="1904" xr:uid="{2C60BA0D-727C-4B6C-A6AF-8B208338BA31}"/>
    <cellStyle name="Normal 7 2 2 2 2 2 3 2" xfId="4011" xr:uid="{64C7BA5B-761A-44C7-90BC-74C1908C23A2}"/>
    <cellStyle name="Normal 7 2 2 2 2 2 4" xfId="1905" xr:uid="{1B86679A-E780-424F-A8B9-4CA621624B70}"/>
    <cellStyle name="Normal 7 2 2 2 2 3" xfId="1906" xr:uid="{1457BFA9-2746-4207-A6A4-DAC2B0089570}"/>
    <cellStyle name="Normal 7 2 2 2 2 3 2" xfId="1907" xr:uid="{5B26C083-1C63-4314-BA4F-E5FCBAC43A54}"/>
    <cellStyle name="Normal 7 2 2 2 2 3 2 2" xfId="4012" xr:uid="{D04FCF19-09AF-4682-B745-2B6F4CB6994C}"/>
    <cellStyle name="Normal 7 2 2 2 2 3 3" xfId="1908" xr:uid="{5E752E4E-3C0D-4198-AAC5-CB8F3AFA23A7}"/>
    <cellStyle name="Normal 7 2 2 2 2 3 4" xfId="1909" xr:uid="{2E883F77-CC7D-4FBD-83C0-113F1E92637C}"/>
    <cellStyle name="Normal 7 2 2 2 2 4" xfId="1910" xr:uid="{CBA27584-1C2D-4E7E-84EE-0333CFB61769}"/>
    <cellStyle name="Normal 7 2 2 2 2 4 2" xfId="4013" xr:uid="{690F8C3E-246B-4BD6-BE39-BD3C8FBB38D8}"/>
    <cellStyle name="Normal 7 2 2 2 2 5" xfId="1911" xr:uid="{67185A90-1968-40B0-B546-4C8BDC1E24A7}"/>
    <cellStyle name="Normal 7 2 2 2 2 6" xfId="1912" xr:uid="{75C8BF1E-35C7-4914-A6A5-5F24331CCB44}"/>
    <cellStyle name="Normal 7 2 2 2 3" xfId="1913" xr:uid="{63C78C8D-2C95-4BFA-AF2C-36C11F241448}"/>
    <cellStyle name="Normal 7 2 2 2 3 2" xfId="1914" xr:uid="{6BA39FB5-E4B9-4D41-8E6E-7D7825B396F9}"/>
    <cellStyle name="Normal 7 2 2 2 3 2 2" xfId="1915" xr:uid="{4C2507F2-5F6C-4F0B-8975-382A35B94D45}"/>
    <cellStyle name="Normal 7 2 2 2 3 2 2 2" xfId="4014" xr:uid="{4D5D2C20-A6E9-4720-B063-FDE9B9E62FA9}"/>
    <cellStyle name="Normal 7 2 2 2 3 2 2 2 2" xfId="4015" xr:uid="{D03C7ECE-4A8A-4317-9167-F718334CD73B}"/>
    <cellStyle name="Normal 7 2 2 2 3 2 2 3" xfId="4016" xr:uid="{1C6B88C5-3C85-4DF3-B1E5-DA1468DCD0A0}"/>
    <cellStyle name="Normal 7 2 2 2 3 2 3" xfId="1916" xr:uid="{7297851C-13BE-4BED-9DA3-3D36FA769288}"/>
    <cellStyle name="Normal 7 2 2 2 3 2 3 2" xfId="4017" xr:uid="{8ED4BE7A-782D-402F-9BFF-7BACEF605767}"/>
    <cellStyle name="Normal 7 2 2 2 3 2 4" xfId="1917" xr:uid="{96640858-4666-4B15-A682-B50C605EF8B1}"/>
    <cellStyle name="Normal 7 2 2 2 3 3" xfId="1918" xr:uid="{B6DC8A73-CFD6-44D9-BAA4-5A86DB71BE67}"/>
    <cellStyle name="Normal 7 2 2 2 3 3 2" xfId="4018" xr:uid="{D1BCBB21-A303-4508-902D-0D0126D05D87}"/>
    <cellStyle name="Normal 7 2 2 2 3 3 2 2" xfId="4019" xr:uid="{6AD38FF5-A051-4758-B8C4-4EB1E8F2796F}"/>
    <cellStyle name="Normal 7 2 2 2 3 3 3" xfId="4020" xr:uid="{691985AC-6F2A-41AE-BF5D-06C6448E7B8E}"/>
    <cellStyle name="Normal 7 2 2 2 3 4" xfId="1919" xr:uid="{7EECAF79-6256-4E59-84ED-D59FE8FE35FE}"/>
    <cellStyle name="Normal 7 2 2 2 3 4 2" xfId="4021" xr:uid="{7F08CBF0-2AE1-4927-A86E-A6D3FF722E3E}"/>
    <cellStyle name="Normal 7 2 2 2 3 5" xfId="1920" xr:uid="{69FDA809-AE65-4D0D-820C-E6FC1797526E}"/>
    <cellStyle name="Normal 7 2 2 2 4" xfId="1921" xr:uid="{22E8A421-AD89-4B6A-BFAD-49489DBCB828}"/>
    <cellStyle name="Normal 7 2 2 2 4 2" xfId="1922" xr:uid="{A07452FB-6290-407E-A2E7-784B01DE3287}"/>
    <cellStyle name="Normal 7 2 2 2 4 2 2" xfId="4022" xr:uid="{0BA6E0AB-5339-4C8C-89E3-D5EF52643C2B}"/>
    <cellStyle name="Normal 7 2 2 2 4 2 2 2" xfId="4023" xr:uid="{313AC75E-D4A7-4462-A781-D1441CBFF4B8}"/>
    <cellStyle name="Normal 7 2 2 2 4 2 3" xfId="4024" xr:uid="{0CD5D741-4324-4A55-94D4-2752B9E9B3C9}"/>
    <cellStyle name="Normal 7 2 2 2 4 3" xfId="1923" xr:uid="{00D08345-8674-4473-8E35-6777C2157C4E}"/>
    <cellStyle name="Normal 7 2 2 2 4 3 2" xfId="4025" xr:uid="{B9B11F25-7454-4326-BA5F-ED8874A12010}"/>
    <cellStyle name="Normal 7 2 2 2 4 4" xfId="1924" xr:uid="{B5C502FB-26A4-4862-86E6-166B3D15949C}"/>
    <cellStyle name="Normal 7 2 2 2 5" xfId="1925" xr:uid="{D895EA7D-C0F7-4DFA-ACD9-B5DAAC6F9C89}"/>
    <cellStyle name="Normal 7 2 2 2 5 2" xfId="1926" xr:uid="{834464D4-1C2E-4729-95F5-0E8C98905AC2}"/>
    <cellStyle name="Normal 7 2 2 2 5 2 2" xfId="4026" xr:uid="{E0C6B936-63E0-457F-9832-3C604C0BBD5D}"/>
    <cellStyle name="Normal 7 2 2 2 5 3" xfId="1927" xr:uid="{06C833AC-4B4C-479D-BFF6-0E51896F55DE}"/>
    <cellStyle name="Normal 7 2 2 2 5 4" xfId="1928" xr:uid="{6F9040BD-E1B5-4C3A-930C-37CC7506A120}"/>
    <cellStyle name="Normal 7 2 2 2 6" xfId="1929" xr:uid="{0507F4E7-55DA-4FF0-A7EC-07C536C589EF}"/>
    <cellStyle name="Normal 7 2 2 2 6 2" xfId="4027" xr:uid="{D6B27F09-21A1-4EE6-8C2A-0C2FA1AA94B7}"/>
    <cellStyle name="Normal 7 2 2 2 7" xfId="1930" xr:uid="{6BC96400-BA3B-47A6-BEA1-761E174A0506}"/>
    <cellStyle name="Normal 7 2 2 2 8" xfId="1931" xr:uid="{37310394-E534-43E2-8CDF-9B678A6FBBC2}"/>
    <cellStyle name="Normal 7 2 2 3" xfId="1932" xr:uid="{64C1BA7C-884E-4C5D-8A06-A137D2E263A3}"/>
    <cellStyle name="Normal 7 2 2 3 2" xfId="1933" xr:uid="{94C1F7E9-27DA-4156-9B0D-593CE48C3DA0}"/>
    <cellStyle name="Normal 7 2 2 3 2 2" xfId="1934" xr:uid="{DBC350E8-B2FE-4941-AC69-315C9F95A8BA}"/>
    <cellStyle name="Normal 7 2 2 3 2 2 2" xfId="4028" xr:uid="{40E31144-24CE-41F1-9A85-DC0074433428}"/>
    <cellStyle name="Normal 7 2 2 3 2 2 2 2" xfId="4029" xr:uid="{36A948A9-F446-4BB7-8CA2-E308F4A65CF0}"/>
    <cellStyle name="Normal 7 2 2 3 2 2 3" xfId="4030" xr:uid="{4AE1B8CE-B38F-49D3-8B80-5326064DDBCC}"/>
    <cellStyle name="Normal 7 2 2 3 2 3" xfId="1935" xr:uid="{E501C798-AE70-4D91-9D12-63892CE9F51E}"/>
    <cellStyle name="Normal 7 2 2 3 2 3 2" xfId="4031" xr:uid="{A705FA11-7E7E-4D5E-B557-64B3256D516C}"/>
    <cellStyle name="Normal 7 2 2 3 2 4" xfId="1936" xr:uid="{E00C0B80-48A8-468B-8C93-4441CC463441}"/>
    <cellStyle name="Normal 7 2 2 3 3" xfId="1937" xr:uid="{0362171F-F87C-4DB7-A191-34AFFAE7FC0C}"/>
    <cellStyle name="Normal 7 2 2 3 3 2" xfId="1938" xr:uid="{3B24F74D-B1FA-4AA8-AD00-DD05D362C5BD}"/>
    <cellStyle name="Normal 7 2 2 3 3 2 2" xfId="4032" xr:uid="{3B515CA6-3486-4637-9554-B63AF1957DD4}"/>
    <cellStyle name="Normal 7 2 2 3 3 3" xfId="1939" xr:uid="{D505BD34-F60C-43FB-934A-BE0DE1FEC277}"/>
    <cellStyle name="Normal 7 2 2 3 3 4" xfId="1940" xr:uid="{AD0BFF20-63E8-4D4B-862B-9F8DEAEFE0D0}"/>
    <cellStyle name="Normal 7 2 2 3 4" xfId="1941" xr:uid="{5B45A2A2-7D28-4693-97BE-D46369A8C226}"/>
    <cellStyle name="Normal 7 2 2 3 4 2" xfId="4033" xr:uid="{DFFA0E3A-DF96-4C48-B851-EF579DD0381B}"/>
    <cellStyle name="Normal 7 2 2 3 5" xfId="1942" xr:uid="{E5B2CE00-2BFB-416C-A101-D7B411ECFF38}"/>
    <cellStyle name="Normal 7 2 2 3 6" xfId="1943" xr:uid="{149F2890-A3A2-43A4-8CE7-7FE799CC7B7A}"/>
    <cellStyle name="Normal 7 2 2 4" xfId="1944" xr:uid="{BBAD3AA2-DEE1-48C9-A765-0808DE1E3700}"/>
    <cellStyle name="Normal 7 2 2 4 2" xfId="1945" xr:uid="{63C0A038-9BFB-4D78-B1EA-DE37B7139BC2}"/>
    <cellStyle name="Normal 7 2 2 4 2 2" xfId="1946" xr:uid="{D7B33A38-FB55-46A2-8DA7-FF7D98CD7268}"/>
    <cellStyle name="Normal 7 2 2 4 2 2 2" xfId="4034" xr:uid="{431AB9C2-92E8-4E7D-9ADB-DC29B475211D}"/>
    <cellStyle name="Normal 7 2 2 4 2 2 2 2" xfId="4035" xr:uid="{14BA999F-4499-4DEC-A55B-246079E7C6B6}"/>
    <cellStyle name="Normal 7 2 2 4 2 2 3" xfId="4036" xr:uid="{B9C5A3E0-9881-4988-A0CB-513FEEF39435}"/>
    <cellStyle name="Normal 7 2 2 4 2 3" xfId="1947" xr:uid="{5960F29C-5103-4744-BF71-3199066589EC}"/>
    <cellStyle name="Normal 7 2 2 4 2 3 2" xfId="4037" xr:uid="{39E85A27-BA91-4002-A6CF-BF4B2923049A}"/>
    <cellStyle name="Normal 7 2 2 4 2 4" xfId="1948" xr:uid="{FABB9F79-C227-4D05-9C1E-0E2BB63EE32E}"/>
    <cellStyle name="Normal 7 2 2 4 3" xfId="1949" xr:uid="{DCC8D2CF-81E6-4AD6-8568-06F180EEB435}"/>
    <cellStyle name="Normal 7 2 2 4 3 2" xfId="4038" xr:uid="{18B107C4-0AFC-41EF-A5E7-C96D89196E38}"/>
    <cellStyle name="Normal 7 2 2 4 3 2 2" xfId="4039" xr:uid="{4118F401-44FE-4661-9C6A-EFBB21C975B8}"/>
    <cellStyle name="Normal 7 2 2 4 3 3" xfId="4040" xr:uid="{CCB86D0B-7665-421A-A684-5FE599E47CB5}"/>
    <cellStyle name="Normal 7 2 2 4 4" xfId="1950" xr:uid="{B3592354-173E-45AC-A913-55128181CA6A}"/>
    <cellStyle name="Normal 7 2 2 4 4 2" xfId="4041" xr:uid="{3F362BEC-5E1B-4FA3-8F00-51DC64084A39}"/>
    <cellStyle name="Normal 7 2 2 4 5" xfId="1951" xr:uid="{10D90342-CE7D-4F25-BBAB-DB823E109ED8}"/>
    <cellStyle name="Normal 7 2 2 5" xfId="1952" xr:uid="{D554AFB3-8D0C-46C5-962F-7D5929371B0E}"/>
    <cellStyle name="Normal 7 2 2 5 2" xfId="1953" xr:uid="{8298DA30-D582-4185-A3EC-0ECBF60FFA3E}"/>
    <cellStyle name="Normal 7 2 2 5 2 2" xfId="4042" xr:uid="{951B956A-ED06-446C-A5FE-754BA0E319F6}"/>
    <cellStyle name="Normal 7 2 2 5 2 2 2" xfId="4043" xr:uid="{44BDAC26-E9E2-4129-B869-9380A6212B2B}"/>
    <cellStyle name="Normal 7 2 2 5 2 3" xfId="4044" xr:uid="{54AF29AD-AAB3-4835-9EA8-6851CC87FD39}"/>
    <cellStyle name="Normal 7 2 2 5 3" xfId="1954" xr:uid="{C0BFC823-D743-43A4-B22F-F504C5683656}"/>
    <cellStyle name="Normal 7 2 2 5 3 2" xfId="4045" xr:uid="{DFBA1611-1189-468C-B7FD-B9EF9E6FA7B0}"/>
    <cellStyle name="Normal 7 2 2 5 4" xfId="1955" xr:uid="{E644942E-BD94-48BC-B404-C17F204188E0}"/>
    <cellStyle name="Normal 7 2 2 6" xfId="1956" xr:uid="{0503D2BF-3D30-45BB-9C43-5516F104286E}"/>
    <cellStyle name="Normal 7 2 2 6 2" xfId="1957" xr:uid="{E4032EE3-B212-466F-89DA-FCBD29CD9A71}"/>
    <cellStyle name="Normal 7 2 2 6 2 2" xfId="4046" xr:uid="{786DB1D4-98C0-4C56-B7AC-C8FCE4E71382}"/>
    <cellStyle name="Normal 7 2 2 6 3" xfId="1958" xr:uid="{0DC73B8A-0ED1-41BA-A80D-9891F4685C04}"/>
    <cellStyle name="Normal 7 2 2 6 4" xfId="1959" xr:uid="{9BC6E91E-2263-4852-ACC0-EF18CC75F367}"/>
    <cellStyle name="Normal 7 2 2 7" xfId="1960" xr:uid="{3DB33729-D4CF-45FC-B358-44603890F7CD}"/>
    <cellStyle name="Normal 7 2 2 7 2" xfId="4047" xr:uid="{78DAEA5B-842E-4A92-8D66-5804CEEB25D0}"/>
    <cellStyle name="Normal 7 2 2 8" xfId="1961" xr:uid="{4F741E8E-3D2F-46B3-AAAA-C8238FFCCCB6}"/>
    <cellStyle name="Normal 7 2 2 9" xfId="1962" xr:uid="{6E5D1A65-6FC7-4B79-AACF-4E01B67DE18D}"/>
    <cellStyle name="Normal 7 2 3" xfId="1963" xr:uid="{531B4AAA-7E83-46C8-A305-EFCCD655ABA0}"/>
    <cellStyle name="Normal 7 2 3 2" xfId="1964" xr:uid="{01C55F3C-3009-4832-BF93-5B09B2A9A430}"/>
    <cellStyle name="Normal 7 2 3 2 2" xfId="1965" xr:uid="{4C8453B6-3A0D-457A-A7B2-E284B395C8EE}"/>
    <cellStyle name="Normal 7 2 3 2 2 2" xfId="1966" xr:uid="{E1E42AB6-9584-4AE8-99C6-7EFDC6A5F438}"/>
    <cellStyle name="Normal 7 2 3 2 2 2 2" xfId="4048" xr:uid="{359985A5-E0C0-41D7-99B8-933F7996A61E}"/>
    <cellStyle name="Normal 7 2 3 2 2 2 2 2" xfId="4049" xr:uid="{9F93CDA9-8BFB-4893-8165-CC103DCD85A5}"/>
    <cellStyle name="Normal 7 2 3 2 2 2 3" xfId="4050" xr:uid="{A0950B36-8CE4-433C-A869-FD8F42850EED}"/>
    <cellStyle name="Normal 7 2 3 2 2 3" xfId="1967" xr:uid="{D14DA256-EDB7-474D-90AF-00F487AAACF4}"/>
    <cellStyle name="Normal 7 2 3 2 2 3 2" xfId="4051" xr:uid="{E6A65D94-A540-4739-B153-F0DE9B935D44}"/>
    <cellStyle name="Normal 7 2 3 2 2 4" xfId="1968" xr:uid="{22385368-B021-46F5-8DDB-B5183AC39F1D}"/>
    <cellStyle name="Normal 7 2 3 2 3" xfId="1969" xr:uid="{CD4C25D1-7241-468C-AD40-978A2915E3AE}"/>
    <cellStyle name="Normal 7 2 3 2 3 2" xfId="1970" xr:uid="{70EB2D20-14BA-49E9-AC28-5E4DFF7C0A15}"/>
    <cellStyle name="Normal 7 2 3 2 3 2 2" xfId="4052" xr:uid="{0A357A39-F7E5-4FF0-AAA0-EF47EFD5FB9A}"/>
    <cellStyle name="Normal 7 2 3 2 3 3" xfId="1971" xr:uid="{A234E5F9-9D61-41FF-9A9C-BA7C47536229}"/>
    <cellStyle name="Normal 7 2 3 2 3 4" xfId="1972" xr:uid="{435F7095-A1F0-4B99-A4B8-1F5B65A16A22}"/>
    <cellStyle name="Normal 7 2 3 2 4" xfId="1973" xr:uid="{CB31B29B-DCDF-4983-9C2A-73A9D395C4E9}"/>
    <cellStyle name="Normal 7 2 3 2 4 2" xfId="4053" xr:uid="{967B1BED-EA0C-46B8-BE7E-0FB25DDEB7D0}"/>
    <cellStyle name="Normal 7 2 3 2 5" xfId="1974" xr:uid="{E6F3E4DA-A09C-4018-B531-273C3F4284D8}"/>
    <cellStyle name="Normal 7 2 3 2 6" xfId="1975" xr:uid="{DA5381A8-8BE3-46FF-919C-615B96878B68}"/>
    <cellStyle name="Normal 7 2 3 3" xfId="1976" xr:uid="{19BE0F38-0B87-4606-830E-BC6F1E80AE79}"/>
    <cellStyle name="Normal 7 2 3 3 2" xfId="1977" xr:uid="{02856BB8-B427-4228-9660-6956F314F90B}"/>
    <cellStyle name="Normal 7 2 3 3 2 2" xfId="1978" xr:uid="{F7BAF414-C758-45AF-BF7F-94982CDDEA16}"/>
    <cellStyle name="Normal 7 2 3 3 2 2 2" xfId="4054" xr:uid="{FD3CD7A8-0124-4C42-BA3B-88F56BFBCC9E}"/>
    <cellStyle name="Normal 7 2 3 3 2 2 2 2" xfId="4055" xr:uid="{8D29001B-6EBD-401D-A0C0-E34F7EB37EAA}"/>
    <cellStyle name="Normal 7 2 3 3 2 2 3" xfId="4056" xr:uid="{5975829E-2E31-405D-A8C5-8714FE5963DE}"/>
    <cellStyle name="Normal 7 2 3 3 2 3" xfId="1979" xr:uid="{92498F36-AB17-46DC-87B0-7342873D5BA5}"/>
    <cellStyle name="Normal 7 2 3 3 2 3 2" xfId="4057" xr:uid="{F8DA6FF2-6BAA-4B11-AB5A-C46B46A98C0F}"/>
    <cellStyle name="Normal 7 2 3 3 2 4" xfId="1980" xr:uid="{210AAC0E-7238-40CC-A3B9-ED37088FBB93}"/>
    <cellStyle name="Normal 7 2 3 3 3" xfId="1981" xr:uid="{7529C5B9-3BC9-47A5-8CC7-A8859A4DD4F4}"/>
    <cellStyle name="Normal 7 2 3 3 3 2" xfId="4058" xr:uid="{DCE752D9-9A14-4006-BAD9-212F2B7E8CB7}"/>
    <cellStyle name="Normal 7 2 3 3 3 2 2" xfId="4059" xr:uid="{6125DA73-2718-481E-8B18-60DA24BACCB5}"/>
    <cellStyle name="Normal 7 2 3 3 3 3" xfId="4060" xr:uid="{EEF4E913-D1E1-4358-A0FF-0355150E0F0A}"/>
    <cellStyle name="Normal 7 2 3 3 4" xfId="1982" xr:uid="{199E52EA-918D-477C-861B-7679950C5879}"/>
    <cellStyle name="Normal 7 2 3 3 4 2" xfId="4061" xr:uid="{6F952D15-A107-4940-B540-D68CA2640BB4}"/>
    <cellStyle name="Normal 7 2 3 3 5" xfId="1983" xr:uid="{E6081529-F061-44F4-BFF9-C1BD1B552379}"/>
    <cellStyle name="Normal 7 2 3 4" xfId="1984" xr:uid="{C626890C-B1C7-42EF-AC50-5CD334709515}"/>
    <cellStyle name="Normal 7 2 3 4 2" xfId="1985" xr:uid="{D5E7B0C4-C1B3-48E2-8919-76156B7BB40F}"/>
    <cellStyle name="Normal 7 2 3 4 2 2" xfId="4062" xr:uid="{99279D95-98EA-4335-9B41-E9B09FD184C8}"/>
    <cellStyle name="Normal 7 2 3 4 2 2 2" xfId="4063" xr:uid="{E16DF651-4103-444D-91DD-5C26CEEDF1A4}"/>
    <cellStyle name="Normal 7 2 3 4 2 3" xfId="4064" xr:uid="{FE1CC1D5-780E-41CC-9A38-F2755E40AF70}"/>
    <cellStyle name="Normal 7 2 3 4 3" xfId="1986" xr:uid="{1C93F1B4-E7B2-4D27-8B03-21C09CA3A117}"/>
    <cellStyle name="Normal 7 2 3 4 3 2" xfId="4065" xr:uid="{61F6574A-FA66-419E-9701-7439C6564787}"/>
    <cellStyle name="Normal 7 2 3 4 4" xfId="1987" xr:uid="{5F401189-F87B-4694-8201-5C0946F2DA38}"/>
    <cellStyle name="Normal 7 2 3 5" xfId="1988" xr:uid="{C0385BC2-BE36-45D7-BD7C-1298EC9410B3}"/>
    <cellStyle name="Normal 7 2 3 5 2" xfId="1989" xr:uid="{2664C6F8-1603-423B-90C9-8E0C60E48605}"/>
    <cellStyle name="Normal 7 2 3 5 2 2" xfId="4066" xr:uid="{3D8732BA-AD7E-4AC5-A3E6-E88AF2D89427}"/>
    <cellStyle name="Normal 7 2 3 5 3" xfId="1990" xr:uid="{5C3D40BF-56E4-4437-A503-01D4D9A44DB1}"/>
    <cellStyle name="Normal 7 2 3 5 4" xfId="1991" xr:uid="{ECA57A0C-3184-4B63-8603-622EB3512B35}"/>
    <cellStyle name="Normal 7 2 3 6" xfId="1992" xr:uid="{63D04ADC-CAD2-455A-B847-2758BB3380E5}"/>
    <cellStyle name="Normal 7 2 3 6 2" xfId="4067" xr:uid="{6B678E88-F1F3-475F-91D0-AAF00435B414}"/>
    <cellStyle name="Normal 7 2 3 7" xfId="1993" xr:uid="{A6DF2A63-51FD-4907-8BFD-4FAB7149B720}"/>
    <cellStyle name="Normal 7 2 3 8" xfId="1994" xr:uid="{2CD8EF26-DB95-4AA9-BE22-C8B25C96D219}"/>
    <cellStyle name="Normal 7 2 4" xfId="1995" xr:uid="{2738C68D-2386-42E9-84D2-3B4B4379E989}"/>
    <cellStyle name="Normal 7 2 4 2" xfId="1996" xr:uid="{6A569397-8135-40C3-BC49-D08C0A875CEF}"/>
    <cellStyle name="Normal 7 2 4 2 2" xfId="1997" xr:uid="{DA5BCB61-AAEC-4738-8AD3-32F9BD7BCBED}"/>
    <cellStyle name="Normal 7 2 4 2 2 2" xfId="1998" xr:uid="{8439EAE5-451A-4705-9D10-899EEC5300E3}"/>
    <cellStyle name="Normal 7 2 4 2 2 2 2" xfId="4068" xr:uid="{0F5B7D5E-36E1-4359-B821-51B3B62A0B75}"/>
    <cellStyle name="Normal 7 2 4 2 2 3" xfId="1999" xr:uid="{74227424-7763-4912-B1A4-CDAB7DFE699F}"/>
    <cellStyle name="Normal 7 2 4 2 2 4" xfId="2000" xr:uid="{EB182FF1-8B1C-4D59-A9B4-A7774A270D73}"/>
    <cellStyle name="Normal 7 2 4 2 3" xfId="2001" xr:uid="{588E24DE-C62C-4EB5-9114-2346D5790C25}"/>
    <cellStyle name="Normal 7 2 4 2 3 2" xfId="4069" xr:uid="{9CCAA264-2C4F-4473-A8C5-A84F296AAE02}"/>
    <cellStyle name="Normal 7 2 4 2 4" xfId="2002" xr:uid="{3DAED4AA-9ACB-4BB7-A77E-1E1D593F212E}"/>
    <cellStyle name="Normal 7 2 4 2 5" xfId="2003" xr:uid="{083BAEED-8B8D-46F3-BB68-77A0716432DE}"/>
    <cellStyle name="Normal 7 2 4 3" xfId="2004" xr:uid="{B0CC7C23-14A3-417F-9C2B-3941BC748689}"/>
    <cellStyle name="Normal 7 2 4 3 2" xfId="2005" xr:uid="{FD0E80E6-078E-4617-A1AC-48A8A98E60D8}"/>
    <cellStyle name="Normal 7 2 4 3 2 2" xfId="4070" xr:uid="{16710737-2933-42C0-BBD4-955E67B0E42B}"/>
    <cellStyle name="Normal 7 2 4 3 3" xfId="2006" xr:uid="{3BE66D00-534F-4F6F-85AC-02F51BC80D4F}"/>
    <cellStyle name="Normal 7 2 4 3 4" xfId="2007" xr:uid="{9F8D5B0D-9C3D-46D9-935B-CC39BB3BCA3C}"/>
    <cellStyle name="Normal 7 2 4 4" xfId="2008" xr:uid="{7978D6FF-70F5-4576-911A-67A6CA2478C3}"/>
    <cellStyle name="Normal 7 2 4 4 2" xfId="2009" xr:uid="{07B2C884-8C3D-414A-A88E-0A73E6622892}"/>
    <cellStyle name="Normal 7 2 4 4 3" xfId="2010" xr:uid="{1EB0EA15-CE74-4731-8E53-B806ACEC72B3}"/>
    <cellStyle name="Normal 7 2 4 4 4" xfId="2011" xr:uid="{A008CE7A-F699-4BA0-9F7C-8E5AD75765D0}"/>
    <cellStyle name="Normal 7 2 4 5" xfId="2012" xr:uid="{B74A0E76-D8E8-445A-BE21-6544CB56F8FA}"/>
    <cellStyle name="Normal 7 2 4 6" xfId="2013" xr:uid="{FB7D1BCF-D7AC-4022-87BC-27BA4CD090D1}"/>
    <cellStyle name="Normal 7 2 4 7" xfId="2014" xr:uid="{81751753-91EB-4497-BC08-3695D8E137B6}"/>
    <cellStyle name="Normal 7 2 5" xfId="2015" xr:uid="{6DB11E25-5B30-434F-AE12-85785AEDB92E}"/>
    <cellStyle name="Normal 7 2 5 2" xfId="2016" xr:uid="{C830CF4B-A05D-4391-9D66-CC1392FF3544}"/>
    <cellStyle name="Normal 7 2 5 2 2" xfId="2017" xr:uid="{BABE36DD-869C-4BC3-B7B4-24F5FACC6B3D}"/>
    <cellStyle name="Normal 7 2 5 2 2 2" xfId="4071" xr:uid="{7FBA1675-6B2F-4E1C-A338-09AACB277450}"/>
    <cellStyle name="Normal 7 2 5 2 2 2 2" xfId="4072" xr:uid="{C3363D1A-2839-40FC-828D-007054B70FD7}"/>
    <cellStyle name="Normal 7 2 5 2 2 3" xfId="4073" xr:uid="{3436FD0F-A6EA-4624-A986-CD1865A34A38}"/>
    <cellStyle name="Normal 7 2 5 2 3" xfId="2018" xr:uid="{47915504-F5BA-4B66-830E-CC1C080A475F}"/>
    <cellStyle name="Normal 7 2 5 2 3 2" xfId="4074" xr:uid="{FB9D7D59-8FC8-4BF8-B955-B84ED641DDB8}"/>
    <cellStyle name="Normal 7 2 5 2 4" xfId="2019" xr:uid="{B19DA1CC-AD75-4583-8841-80EB27935096}"/>
    <cellStyle name="Normal 7 2 5 3" xfId="2020" xr:uid="{A8702F90-D108-48B1-B6F3-CB1AF69EB01F}"/>
    <cellStyle name="Normal 7 2 5 3 2" xfId="2021" xr:uid="{38344632-4194-44A8-8B76-7FDD6C6B6ABD}"/>
    <cellStyle name="Normal 7 2 5 3 2 2" xfId="4075" xr:uid="{18350B71-F5F6-4018-89E2-2530369EBF29}"/>
    <cellStyle name="Normal 7 2 5 3 3" xfId="2022" xr:uid="{BFAA6EF0-F286-4235-BD79-4D1B19FC0B96}"/>
    <cellStyle name="Normal 7 2 5 3 4" xfId="2023" xr:uid="{6BD33EE7-2F21-4137-895A-D53D30EB1C03}"/>
    <cellStyle name="Normal 7 2 5 4" xfId="2024" xr:uid="{2D95A342-F5C3-4510-BF29-5BC7825137ED}"/>
    <cellStyle name="Normal 7 2 5 4 2" xfId="4076" xr:uid="{2C44A4CA-4E19-4B89-91FA-4B2151A7440C}"/>
    <cellStyle name="Normal 7 2 5 5" xfId="2025" xr:uid="{C0280D96-665E-46EA-8416-625D1E3DAF68}"/>
    <cellStyle name="Normal 7 2 5 6" xfId="2026" xr:uid="{7AC36AED-0D96-454A-BC84-3A006FE1F5A8}"/>
    <cellStyle name="Normal 7 2 6" xfId="2027" xr:uid="{821DD0A6-43B0-4BB3-B0B1-33CE9C31A4CF}"/>
    <cellStyle name="Normal 7 2 6 2" xfId="2028" xr:uid="{AB4AC539-EDA2-42D1-8367-4B86B2F8341F}"/>
    <cellStyle name="Normal 7 2 6 2 2" xfId="2029" xr:uid="{677341B2-F67C-43F1-B31A-D8372F455C97}"/>
    <cellStyle name="Normal 7 2 6 2 2 2" xfId="4077" xr:uid="{9B45671A-EA74-4255-9D54-436B2DB9DAC4}"/>
    <cellStyle name="Normal 7 2 6 2 3" xfId="2030" xr:uid="{2C252919-F78C-4618-9B22-82E334F79724}"/>
    <cellStyle name="Normal 7 2 6 2 4" xfId="2031" xr:uid="{597CF7AC-0B84-42B9-ACD8-BED0609DA4B0}"/>
    <cellStyle name="Normal 7 2 6 3" xfId="2032" xr:uid="{D504BC2B-2263-4E10-827D-68C90A85178F}"/>
    <cellStyle name="Normal 7 2 6 3 2" xfId="4078" xr:uid="{DACCFE7C-D2AB-43A0-8321-D6DB922D6CFF}"/>
    <cellStyle name="Normal 7 2 6 4" xfId="2033" xr:uid="{B78F6C85-291A-4B94-9453-5D66E7ED3E7A}"/>
    <cellStyle name="Normal 7 2 6 5" xfId="2034" xr:uid="{F4AB8453-20C6-4285-839E-D856CE1A9001}"/>
    <cellStyle name="Normal 7 2 7" xfId="2035" xr:uid="{DE0EFACF-7471-4542-9DA7-155F6AAA7A76}"/>
    <cellStyle name="Normal 7 2 7 2" xfId="2036" xr:uid="{B3C7A70E-0781-4ED3-8967-B049E2EDFA59}"/>
    <cellStyle name="Normal 7 2 7 2 2" xfId="4079" xr:uid="{8855BE9D-E00B-4C42-B0F9-BFF8C51770E2}"/>
    <cellStyle name="Normal 7 2 7 2 3" xfId="4380" xr:uid="{3A1CD6A2-5765-420A-B0F9-9D366276C9E1}"/>
    <cellStyle name="Normal 7 2 7 3" xfId="2037" xr:uid="{ECF64609-985E-439C-938F-538FCA772E48}"/>
    <cellStyle name="Normal 7 2 7 4" xfId="2038" xr:uid="{7CD1B7D3-0DF8-4BEA-BD1F-45106769A5E9}"/>
    <cellStyle name="Normal 7 2 7 4 2" xfId="4746" xr:uid="{B3997709-39EC-4494-B6D2-A2AF10473A7E}"/>
    <cellStyle name="Normal 7 2 7 4 3" xfId="4610" xr:uid="{45FEE21A-98B2-4562-8B74-224BF0CEA2B9}"/>
    <cellStyle name="Normal 7 2 7 4 4" xfId="4465" xr:uid="{FD2030E4-7217-4639-BE27-FE5345713A12}"/>
    <cellStyle name="Normal 7 2 8" xfId="2039" xr:uid="{0121FB97-514F-4E45-8D56-049D66F9107A}"/>
    <cellStyle name="Normal 7 2 8 2" xfId="2040" xr:uid="{18D29AA7-F965-48C6-BCB2-4024D50BAD56}"/>
    <cellStyle name="Normal 7 2 8 3" xfId="2041" xr:uid="{C8D96BF0-6A14-4C22-BA72-696A261591E6}"/>
    <cellStyle name="Normal 7 2 8 4" xfId="2042" xr:uid="{8AC2DC15-2A1A-48C1-A96F-AAE17A69AE69}"/>
    <cellStyle name="Normal 7 2 9" xfId="2043" xr:uid="{2152EFEA-BD86-4CB8-92B3-817DBEB52958}"/>
    <cellStyle name="Normal 7 3" xfId="2044" xr:uid="{C2122B2A-856D-4D85-A3F1-4BBDD2234823}"/>
    <cellStyle name="Normal 7 3 10" xfId="2045" xr:uid="{CB9971C1-7D4B-4D65-A44F-FAB1EEA006EE}"/>
    <cellStyle name="Normal 7 3 11" xfId="2046" xr:uid="{C22C110D-56C8-4EA1-93C8-66A449846B47}"/>
    <cellStyle name="Normal 7 3 2" xfId="2047" xr:uid="{75E2468B-C86A-4B5F-94F3-95174C033A43}"/>
    <cellStyle name="Normal 7 3 2 2" xfId="2048" xr:uid="{E7CE1EC7-0B8F-4C89-B8C4-EDA1F4A15310}"/>
    <cellStyle name="Normal 7 3 2 2 2" xfId="2049" xr:uid="{759B6D96-0452-4572-BD8A-FEAC1C83141E}"/>
    <cellStyle name="Normal 7 3 2 2 2 2" xfId="2050" xr:uid="{DE20D202-3C16-4554-9639-F038543AFA76}"/>
    <cellStyle name="Normal 7 3 2 2 2 2 2" xfId="2051" xr:uid="{54589040-FFBF-47B2-88B0-D054EAF9C7F8}"/>
    <cellStyle name="Normal 7 3 2 2 2 2 2 2" xfId="4080" xr:uid="{4BD946C0-59B5-480A-8CC4-5E2087CA619E}"/>
    <cellStyle name="Normal 7 3 2 2 2 2 3" xfId="2052" xr:uid="{55DD6781-962D-48EF-8997-79548C1E145B}"/>
    <cellStyle name="Normal 7 3 2 2 2 2 4" xfId="2053" xr:uid="{05B8A022-C601-4431-A948-4027F5DFFA65}"/>
    <cellStyle name="Normal 7 3 2 2 2 3" xfId="2054" xr:uid="{4EA0FBA8-3F06-4D39-A046-1AFFB0107974}"/>
    <cellStyle name="Normal 7 3 2 2 2 3 2" xfId="2055" xr:uid="{33C5780E-C971-4659-AD21-FFFB57B11970}"/>
    <cellStyle name="Normal 7 3 2 2 2 3 3" xfId="2056" xr:uid="{42B9284F-9977-4CD8-B98B-CA71E1607805}"/>
    <cellStyle name="Normal 7 3 2 2 2 3 4" xfId="2057" xr:uid="{9198C2DA-1D22-4BE3-8BAB-1B2A44962EB1}"/>
    <cellStyle name="Normal 7 3 2 2 2 4" xfId="2058" xr:uid="{328991AF-378F-4604-9914-934860DDAF8A}"/>
    <cellStyle name="Normal 7 3 2 2 2 5" xfId="2059" xr:uid="{D13EEE11-817F-4AD8-85B8-9B99DE0CB3C5}"/>
    <cellStyle name="Normal 7 3 2 2 2 6" xfId="2060" xr:uid="{F56CFBD3-B535-41A9-A20B-4FFE8FCD87F6}"/>
    <cellStyle name="Normal 7 3 2 2 3" xfId="2061" xr:uid="{FC8355EA-7AC5-432F-82F7-99B933F712A7}"/>
    <cellStyle name="Normal 7 3 2 2 3 2" xfId="2062" xr:uid="{5791F210-2E45-4153-B5EA-8B075CC0EE32}"/>
    <cellStyle name="Normal 7 3 2 2 3 2 2" xfId="2063" xr:uid="{E9AB6110-25A1-4650-8B6B-360BF9D04C48}"/>
    <cellStyle name="Normal 7 3 2 2 3 2 3" xfId="2064" xr:uid="{43886A7A-9A20-4AE4-BBAF-6BC853CFE732}"/>
    <cellStyle name="Normal 7 3 2 2 3 2 4" xfId="2065" xr:uid="{F04C7C0E-B742-4ADC-B1AB-8507AF0ED013}"/>
    <cellStyle name="Normal 7 3 2 2 3 3" xfId="2066" xr:uid="{A16B003E-49D2-43AD-A133-4C8813E9FF93}"/>
    <cellStyle name="Normal 7 3 2 2 3 4" xfId="2067" xr:uid="{561200EB-72CF-4973-90FD-B80B5B8F3DB8}"/>
    <cellStyle name="Normal 7 3 2 2 3 5" xfId="2068" xr:uid="{D7121AE4-E355-4FA2-80C1-FD32897AC21B}"/>
    <cellStyle name="Normal 7 3 2 2 4" xfId="2069" xr:uid="{E2113CC0-0673-4A1E-A248-BF76EEEFD5D8}"/>
    <cellStyle name="Normal 7 3 2 2 4 2" xfId="2070" xr:uid="{728FC216-90AE-4ABD-91FD-6EAF4ED553AE}"/>
    <cellStyle name="Normal 7 3 2 2 4 3" xfId="2071" xr:uid="{C27A9C64-43E7-462D-8601-3112F8561729}"/>
    <cellStyle name="Normal 7 3 2 2 4 4" xfId="2072" xr:uid="{601E0086-B268-406E-AB6C-343357A48274}"/>
    <cellStyle name="Normal 7 3 2 2 5" xfId="2073" xr:uid="{D7E2D036-8F64-4F20-9152-217A50066642}"/>
    <cellStyle name="Normal 7 3 2 2 5 2" xfId="2074" xr:uid="{3D03CE15-BCAA-450B-BA0B-5D5AC6D8F3B4}"/>
    <cellStyle name="Normal 7 3 2 2 5 3" xfId="2075" xr:uid="{E442B205-730B-4739-BF0A-00D238014DF2}"/>
    <cellStyle name="Normal 7 3 2 2 5 4" xfId="2076" xr:uid="{F5A5E50B-C653-4768-8BB2-365C4FFF1161}"/>
    <cellStyle name="Normal 7 3 2 2 6" xfId="2077" xr:uid="{00431169-3080-4F42-96F3-E0AE31109E86}"/>
    <cellStyle name="Normal 7 3 2 2 7" xfId="2078" xr:uid="{5D1400FC-A852-4888-A6C0-AA51649CFEC2}"/>
    <cellStyle name="Normal 7 3 2 2 8" xfId="2079" xr:uid="{324C2013-C3BE-4726-9D86-E1AD7EEF2C75}"/>
    <cellStyle name="Normal 7 3 2 3" xfId="2080" xr:uid="{88AA1DA8-7992-4C54-8244-4534735A699F}"/>
    <cellStyle name="Normal 7 3 2 3 2" xfId="2081" xr:uid="{A6289C96-9042-4C88-BABA-C8A33D44B908}"/>
    <cellStyle name="Normal 7 3 2 3 2 2" xfId="2082" xr:uid="{2571A82E-BEAD-4912-A9FC-5B47D83F72BF}"/>
    <cellStyle name="Normal 7 3 2 3 2 2 2" xfId="4081" xr:uid="{B7297BEF-A76B-4E9A-86CA-29BCC3733E67}"/>
    <cellStyle name="Normal 7 3 2 3 2 2 2 2" xfId="4082" xr:uid="{7FB9D8C9-5814-49B8-8AA8-C7376BEFB3B0}"/>
    <cellStyle name="Normal 7 3 2 3 2 2 3" xfId="4083" xr:uid="{479DD127-8675-468E-BD49-E946A9D948FC}"/>
    <cellStyle name="Normal 7 3 2 3 2 3" xfId="2083" xr:uid="{94B6C01D-AE26-4FC0-9BF8-5FCCC08B8D36}"/>
    <cellStyle name="Normal 7 3 2 3 2 3 2" xfId="4084" xr:uid="{74D56EB3-0A08-4C5C-B1C2-A5861D2070A9}"/>
    <cellStyle name="Normal 7 3 2 3 2 4" xfId="2084" xr:uid="{A1BE4ECF-48C0-4425-A662-3828CD1FFA0A}"/>
    <cellStyle name="Normal 7 3 2 3 3" xfId="2085" xr:uid="{6FD438BF-4133-4494-8125-63AF9E4DBE1B}"/>
    <cellStyle name="Normal 7 3 2 3 3 2" xfId="2086" xr:uid="{8776E644-7138-4C2E-8FBF-FC07A42CAB3A}"/>
    <cellStyle name="Normal 7 3 2 3 3 2 2" xfId="4085" xr:uid="{B83A654E-4381-4CF5-8E45-9CF08636F194}"/>
    <cellStyle name="Normal 7 3 2 3 3 3" xfId="2087" xr:uid="{9FA3C67C-7EC0-4BEE-94C8-501377680C61}"/>
    <cellStyle name="Normal 7 3 2 3 3 4" xfId="2088" xr:uid="{EA4BD68C-DD35-4285-8751-AA32E9736850}"/>
    <cellStyle name="Normal 7 3 2 3 4" xfId="2089" xr:uid="{526D0160-8CB0-40D0-97E3-DE229530A3F0}"/>
    <cellStyle name="Normal 7 3 2 3 4 2" xfId="4086" xr:uid="{EDC2F7F1-0208-4779-852E-92DEA5F2B9E1}"/>
    <cellStyle name="Normal 7 3 2 3 5" xfId="2090" xr:uid="{EEF785C1-8CA6-45C7-B3E9-C22EADF4D0C6}"/>
    <cellStyle name="Normal 7 3 2 3 6" xfId="2091" xr:uid="{E41974E0-9EBD-4962-869B-745BDAD3363A}"/>
    <cellStyle name="Normal 7 3 2 4" xfId="2092" xr:uid="{C9DDEF79-0C8A-4D38-AE56-E15CE1FAE9EF}"/>
    <cellStyle name="Normal 7 3 2 4 2" xfId="2093" xr:uid="{08A52068-62F1-4E0F-B0DC-4ADF89356E8F}"/>
    <cellStyle name="Normal 7 3 2 4 2 2" xfId="2094" xr:uid="{5686F063-B997-4328-AB8E-81D003346DF9}"/>
    <cellStyle name="Normal 7 3 2 4 2 2 2" xfId="4087" xr:uid="{3D893B47-5332-44EB-9459-22723D4DAB70}"/>
    <cellStyle name="Normal 7 3 2 4 2 3" xfId="2095" xr:uid="{52B0F53B-817D-40C2-A225-0F77B98F6E27}"/>
    <cellStyle name="Normal 7 3 2 4 2 4" xfId="2096" xr:uid="{48980898-0E1A-4F0D-93F7-A4F4E34A27CA}"/>
    <cellStyle name="Normal 7 3 2 4 3" xfId="2097" xr:uid="{082D5FA4-FF7A-41A3-B7FD-6011B61DBAE7}"/>
    <cellStyle name="Normal 7 3 2 4 3 2" xfId="4088" xr:uid="{1F5D5A44-1178-4B91-99EC-B082225AF0F4}"/>
    <cellStyle name="Normal 7 3 2 4 4" xfId="2098" xr:uid="{52EB885D-81FA-4D82-8108-E26705E157B9}"/>
    <cellStyle name="Normal 7 3 2 4 5" xfId="2099" xr:uid="{59991EB2-A7ED-47CE-B7FF-10BACC337ED0}"/>
    <cellStyle name="Normal 7 3 2 5" xfId="2100" xr:uid="{39E3BD21-B274-41A6-8A1A-2196EE83BDE7}"/>
    <cellStyle name="Normal 7 3 2 5 2" xfId="2101" xr:uid="{317D3C35-FE24-45F8-AD63-0B24D8BD1D31}"/>
    <cellStyle name="Normal 7 3 2 5 2 2" xfId="4089" xr:uid="{AAC2344F-84DD-4CD9-958F-CE3DC13AC20D}"/>
    <cellStyle name="Normal 7 3 2 5 3" xfId="2102" xr:uid="{50F73420-1E71-4BE3-B047-0438438DE2F8}"/>
    <cellStyle name="Normal 7 3 2 5 4" xfId="2103" xr:uid="{E910E423-C575-45B8-9D2D-1E26D6C09B79}"/>
    <cellStyle name="Normal 7 3 2 6" xfId="2104" xr:uid="{E4F5DC42-A745-4CF4-ABBF-E31A999CC418}"/>
    <cellStyle name="Normal 7 3 2 6 2" xfId="2105" xr:uid="{770F7E1F-B6F3-47D3-826C-BD29286CC012}"/>
    <cellStyle name="Normal 7 3 2 6 3" xfId="2106" xr:uid="{555BD17C-E097-49A6-A769-9C4A1C5CA94A}"/>
    <cellStyle name="Normal 7 3 2 6 4" xfId="2107" xr:uid="{9CF1FB85-CB02-4065-B3EE-628A23194E23}"/>
    <cellStyle name="Normal 7 3 2 7" xfId="2108" xr:uid="{80CBD4DF-093A-40E9-AB49-3DE89ECE79CA}"/>
    <cellStyle name="Normal 7 3 2 8" xfId="2109" xr:uid="{EC3B14CB-1000-47FA-8148-35FB7C3963C1}"/>
    <cellStyle name="Normal 7 3 2 9" xfId="2110" xr:uid="{3C6ADB28-3075-4AA4-9A2E-896DC3C8E041}"/>
    <cellStyle name="Normal 7 3 3" xfId="2111" xr:uid="{F70632B3-FC68-4060-A884-D908C3533DFB}"/>
    <cellStyle name="Normal 7 3 3 2" xfId="2112" xr:uid="{174FC1D5-E3D0-42DC-9E70-C5E060A11A59}"/>
    <cellStyle name="Normal 7 3 3 2 2" xfId="2113" xr:uid="{DA5363DC-259A-4BFF-A0CA-89F2D53FC57B}"/>
    <cellStyle name="Normal 7 3 3 2 2 2" xfId="2114" xr:uid="{E8B739A2-68E5-40FA-894A-3959D1B855FD}"/>
    <cellStyle name="Normal 7 3 3 2 2 2 2" xfId="4090" xr:uid="{1E4DF5E0-5B08-4D6A-9386-597B1E0771EB}"/>
    <cellStyle name="Normal 7 3 3 2 2 2 2 2" xfId="4655" xr:uid="{3D52523A-E379-4AFB-B015-ACA698A5D401}"/>
    <cellStyle name="Normal 7 3 3 2 2 2 3" xfId="4656" xr:uid="{E680A42E-D169-409E-AC6D-FF112D82E35F}"/>
    <cellStyle name="Normal 7 3 3 2 2 3" xfId="2115" xr:uid="{4E2CB3C8-A782-4789-B891-3D85588535D7}"/>
    <cellStyle name="Normal 7 3 3 2 2 3 2" xfId="4657" xr:uid="{AFC5B225-8EF7-412C-8F41-91AC8B0A738E}"/>
    <cellStyle name="Normal 7 3 3 2 2 4" xfId="2116" xr:uid="{F1CCFF63-4372-43DA-AAD8-A641E28FE28F}"/>
    <cellStyle name="Normal 7 3 3 2 3" xfId="2117" xr:uid="{6ADFC5D0-CB7E-44DA-9C22-E304FD815740}"/>
    <cellStyle name="Normal 7 3 3 2 3 2" xfId="2118" xr:uid="{B3AE243B-4D4D-45FA-AE0C-BC71BA76A542}"/>
    <cellStyle name="Normal 7 3 3 2 3 2 2" xfId="4658" xr:uid="{9C63BBBF-9065-4D86-8D64-145E408580C6}"/>
    <cellStyle name="Normal 7 3 3 2 3 3" xfId="2119" xr:uid="{749E8703-8A2E-46D9-9FEF-65D1628F14C1}"/>
    <cellStyle name="Normal 7 3 3 2 3 4" xfId="2120" xr:uid="{A632C721-D929-491C-A453-4BA6EEA95DE2}"/>
    <cellStyle name="Normal 7 3 3 2 4" xfId="2121" xr:uid="{B14AAAEF-8A4F-468C-B125-0E2AE055B836}"/>
    <cellStyle name="Normal 7 3 3 2 4 2" xfId="4659" xr:uid="{C4C0C623-DF1B-4563-B1A4-23DF8C637676}"/>
    <cellStyle name="Normal 7 3 3 2 5" xfId="2122" xr:uid="{0B965117-2633-4989-BB87-79F0FF3C2E9E}"/>
    <cellStyle name="Normal 7 3 3 2 6" xfId="2123" xr:uid="{C5F6AA86-6424-4DF9-A37C-75A52D6BFB06}"/>
    <cellStyle name="Normal 7 3 3 3" xfId="2124" xr:uid="{D63A1FB7-7889-4461-BE17-C05E1A6CFE3B}"/>
    <cellStyle name="Normal 7 3 3 3 2" xfId="2125" xr:uid="{9DEA807E-EACA-4F3C-AD04-FE64881E12CA}"/>
    <cellStyle name="Normal 7 3 3 3 2 2" xfId="2126" xr:uid="{23D3D7DC-6B29-4D12-85A0-CCCB7D449FC2}"/>
    <cellStyle name="Normal 7 3 3 3 2 2 2" xfId="4660" xr:uid="{27FF17D9-71FC-4C2C-84F4-91095D5E0D18}"/>
    <cellStyle name="Normal 7 3 3 3 2 3" xfId="2127" xr:uid="{7E3043BC-FF6E-4DE8-B3C2-5EB6DB4E44B9}"/>
    <cellStyle name="Normal 7 3 3 3 2 4" xfId="2128" xr:uid="{31BBE54A-19F5-42C8-AF10-5284D357F35F}"/>
    <cellStyle name="Normal 7 3 3 3 3" xfId="2129" xr:uid="{D275E8EE-CAC8-4244-AAFF-802F4E905E92}"/>
    <cellStyle name="Normal 7 3 3 3 3 2" xfId="4661" xr:uid="{EEEE4ED0-369B-443D-BA29-2D12F1BFD723}"/>
    <cellStyle name="Normal 7 3 3 3 4" xfId="2130" xr:uid="{76CC19C8-9687-4FBF-B739-26C51F67D760}"/>
    <cellStyle name="Normal 7 3 3 3 5" xfId="2131" xr:uid="{222CB4C2-A376-49F6-9BCC-14E5EC263954}"/>
    <cellStyle name="Normal 7 3 3 4" xfId="2132" xr:uid="{804B65EF-7E38-46A3-8A96-4411C1463B7F}"/>
    <cellStyle name="Normal 7 3 3 4 2" xfId="2133" xr:uid="{89425DB6-76C4-438C-8FAE-5F2A5091FAC4}"/>
    <cellStyle name="Normal 7 3 3 4 2 2" xfId="4662" xr:uid="{ED5A2D7C-2B7E-402E-B60C-BBA0AE62A639}"/>
    <cellStyle name="Normal 7 3 3 4 3" xfId="2134" xr:uid="{6824B81D-AF50-4446-AB1A-83896EE1C09A}"/>
    <cellStyle name="Normal 7 3 3 4 4" xfId="2135" xr:uid="{42B4D6AD-96A9-4DE2-9BED-39ADF92C8599}"/>
    <cellStyle name="Normal 7 3 3 5" xfId="2136" xr:uid="{B093A140-CA7E-4714-9C7C-D27423FEB10E}"/>
    <cellStyle name="Normal 7 3 3 5 2" xfId="2137" xr:uid="{DA82B8A7-2E00-4040-92EA-86FC8B20D446}"/>
    <cellStyle name="Normal 7 3 3 5 3" xfId="2138" xr:uid="{76F040E0-0282-4857-9297-204E695B2687}"/>
    <cellStyle name="Normal 7 3 3 5 4" xfId="2139" xr:uid="{2CC4AF87-1E65-48A4-8CD9-4F93B7BF687D}"/>
    <cellStyle name="Normal 7 3 3 6" xfId="2140" xr:uid="{8B81F112-CC59-42B3-969C-4CC3FA2DD487}"/>
    <cellStyle name="Normal 7 3 3 7" xfId="2141" xr:uid="{AEFB41A5-303A-4A0A-8812-D0BCCDD91BDE}"/>
    <cellStyle name="Normal 7 3 3 8" xfId="2142" xr:uid="{7A67D9D3-13CF-401F-B737-9E4142F75014}"/>
    <cellStyle name="Normal 7 3 4" xfId="2143" xr:uid="{03F94058-2887-42DE-8B97-D5B6B055D0E5}"/>
    <cellStyle name="Normal 7 3 4 2" xfId="2144" xr:uid="{D9DB2035-F43B-4C7F-B94B-9CBED58F82F1}"/>
    <cellStyle name="Normal 7 3 4 2 2" xfId="2145" xr:uid="{0CEDFDE6-DB7A-4135-9721-1855D6D21647}"/>
    <cellStyle name="Normal 7 3 4 2 2 2" xfId="2146" xr:uid="{3D7C5272-0B61-4124-9498-2405058ADA51}"/>
    <cellStyle name="Normal 7 3 4 2 2 2 2" xfId="4091" xr:uid="{30488021-FE93-470E-8D41-3AE656A18081}"/>
    <cellStyle name="Normal 7 3 4 2 2 3" xfId="2147" xr:uid="{DD6EBC6D-067A-4B25-81D4-2B275AD24486}"/>
    <cellStyle name="Normal 7 3 4 2 2 4" xfId="2148" xr:uid="{A8C119E9-01E2-4E1C-9CC7-62848D1FD260}"/>
    <cellStyle name="Normal 7 3 4 2 3" xfId="2149" xr:uid="{EC6A28F6-A47A-41DB-BE04-2924F1DD8AB7}"/>
    <cellStyle name="Normal 7 3 4 2 3 2" xfId="4092" xr:uid="{88B7240A-9996-49FD-95D5-47441C7458A0}"/>
    <cellStyle name="Normal 7 3 4 2 4" xfId="2150" xr:uid="{F78824C0-6797-44C3-8839-37F79E251EC7}"/>
    <cellStyle name="Normal 7 3 4 2 5" xfId="2151" xr:uid="{CF67E29D-0D90-4F19-AC99-83FE90B5D97C}"/>
    <cellStyle name="Normal 7 3 4 3" xfId="2152" xr:uid="{158C3CD6-3DBF-427C-9491-932C1B986FE1}"/>
    <cellStyle name="Normal 7 3 4 3 2" xfId="2153" xr:uid="{38772531-F353-450D-BD7D-EA1D6F917EEF}"/>
    <cellStyle name="Normal 7 3 4 3 2 2" xfId="4093" xr:uid="{5E0FB5F4-AE66-4CE7-8A7E-94690D24831D}"/>
    <cellStyle name="Normal 7 3 4 3 3" xfId="2154" xr:uid="{2C3DA7E7-B561-40EE-A3B0-45462CC07F5D}"/>
    <cellStyle name="Normal 7 3 4 3 4" xfId="2155" xr:uid="{DB8D4A1B-F891-40A3-8583-F458A93F4881}"/>
    <cellStyle name="Normal 7 3 4 4" xfId="2156" xr:uid="{169D9622-43A1-4C47-8282-49BC5774422E}"/>
    <cellStyle name="Normal 7 3 4 4 2" xfId="2157" xr:uid="{F9B318AB-88E4-4DDB-BBB5-D9DB9ADC4AE2}"/>
    <cellStyle name="Normal 7 3 4 4 3" xfId="2158" xr:uid="{F2DC0681-4E49-454F-A824-9637C29B9EE8}"/>
    <cellStyle name="Normal 7 3 4 4 4" xfId="2159" xr:uid="{0B95D2ED-92F8-47D7-9042-9E2CDE5C4834}"/>
    <cellStyle name="Normal 7 3 4 5" xfId="2160" xr:uid="{B4458656-6206-4F53-9D4F-16D273A13E00}"/>
    <cellStyle name="Normal 7 3 4 6" xfId="2161" xr:uid="{279407CC-A0A9-4C45-96E7-EE63BC1F1FAA}"/>
    <cellStyle name="Normal 7 3 4 7" xfId="2162" xr:uid="{3A678121-E89B-4ED4-84F7-3F797C43BB49}"/>
    <cellStyle name="Normal 7 3 5" xfId="2163" xr:uid="{A06942E0-6836-4050-890B-4FA3819BD32F}"/>
    <cellStyle name="Normal 7 3 5 2" xfId="2164" xr:uid="{175F78B3-6D94-4B3B-9457-C2A80D9D2316}"/>
    <cellStyle name="Normal 7 3 5 2 2" xfId="2165" xr:uid="{DF8D2109-82F1-49A6-889B-DF1197C9281E}"/>
    <cellStyle name="Normal 7 3 5 2 2 2" xfId="4094" xr:uid="{8BBD8C4A-7859-4F75-B19A-AD81DDF1E494}"/>
    <cellStyle name="Normal 7 3 5 2 3" xfId="2166" xr:uid="{00D7FA1B-1446-4E92-9100-E767F932173C}"/>
    <cellStyle name="Normal 7 3 5 2 4" xfId="2167" xr:uid="{3AC590B2-BA45-4A35-9C0F-7DA9A94B545F}"/>
    <cellStyle name="Normal 7 3 5 3" xfId="2168" xr:uid="{23426744-1830-4880-816C-C09D5DA82A84}"/>
    <cellStyle name="Normal 7 3 5 3 2" xfId="2169" xr:uid="{1AC48051-D2A0-47F1-AF07-4DFF5CFCA431}"/>
    <cellStyle name="Normal 7 3 5 3 3" xfId="2170" xr:uid="{5E0D9822-09D3-403D-A3F0-76B5DFEB7667}"/>
    <cellStyle name="Normal 7 3 5 3 4" xfId="2171" xr:uid="{05C9110A-D055-484B-B445-6FCA5F1447A8}"/>
    <cellStyle name="Normal 7 3 5 4" xfId="2172" xr:uid="{8EB70323-3D7D-439F-8716-7B4EA24C979B}"/>
    <cellStyle name="Normal 7 3 5 5" xfId="2173" xr:uid="{B7AF2C5D-4697-4AD0-A3DE-7FAF1145B757}"/>
    <cellStyle name="Normal 7 3 5 6" xfId="2174" xr:uid="{883F6B39-0667-453A-8308-8E2462E46BD7}"/>
    <cellStyle name="Normal 7 3 6" xfId="2175" xr:uid="{6A2B24B5-9EE4-4411-8925-5AE6E197DB2A}"/>
    <cellStyle name="Normal 7 3 6 2" xfId="2176" xr:uid="{E86D4A20-349D-44DA-A5AA-D8F61E8542A2}"/>
    <cellStyle name="Normal 7 3 6 2 2" xfId="2177" xr:uid="{7F803EF3-B264-4621-AEB8-60723787E141}"/>
    <cellStyle name="Normal 7 3 6 2 3" xfId="2178" xr:uid="{76572A28-BB2C-4C63-BD28-BE1991B7C5EF}"/>
    <cellStyle name="Normal 7 3 6 2 4" xfId="2179" xr:uid="{AC2B6CA6-1A10-4701-8E5E-8B2CE2D6845A}"/>
    <cellStyle name="Normal 7 3 6 3" xfId="2180" xr:uid="{394CED53-D4CB-4476-99C5-4D7164B170EA}"/>
    <cellStyle name="Normal 7 3 6 4" xfId="2181" xr:uid="{52F8BD00-FD46-4243-AD67-D2C683DCD9D9}"/>
    <cellStyle name="Normal 7 3 6 5" xfId="2182" xr:uid="{BD316033-FA88-4511-95B8-89EB4D6B10B5}"/>
    <cellStyle name="Normal 7 3 7" xfId="2183" xr:uid="{B93843E9-3EDE-4196-A2D9-4F06E21D11E8}"/>
    <cellStyle name="Normal 7 3 7 2" xfId="2184" xr:uid="{DB580AA9-B3BF-4667-A0A7-9626366BFEAD}"/>
    <cellStyle name="Normal 7 3 7 3" xfId="2185" xr:uid="{44BC7302-7F81-4C50-B34F-9D9A4F1011DD}"/>
    <cellStyle name="Normal 7 3 7 4" xfId="2186" xr:uid="{073C615C-C6FC-4A70-A5F0-33F7978295F7}"/>
    <cellStyle name="Normal 7 3 8" xfId="2187" xr:uid="{62E2506A-24C4-4476-B93E-2BCC1CD34980}"/>
    <cellStyle name="Normal 7 3 8 2" xfId="2188" xr:uid="{6DE5C9F4-9FAA-4E09-87A9-321C2EF14009}"/>
    <cellStyle name="Normal 7 3 8 3" xfId="2189" xr:uid="{45FDCC8E-CD42-40C3-933E-27971B69D38E}"/>
    <cellStyle name="Normal 7 3 8 4" xfId="2190" xr:uid="{951F874E-356F-4C0F-B203-879D7E9AC01E}"/>
    <cellStyle name="Normal 7 3 9" xfId="2191" xr:uid="{A18D2B03-44A2-4C4B-8D82-4BE80FFEE14B}"/>
    <cellStyle name="Normal 7 4" xfId="2192" xr:uid="{ACD11655-EF13-4B6A-AB69-CAE948A9F70B}"/>
    <cellStyle name="Normal 7 4 10" xfId="2193" xr:uid="{A9D8C00C-1C73-40FE-8079-53FB3A63A3C9}"/>
    <cellStyle name="Normal 7 4 11" xfId="2194" xr:uid="{92CC51A0-606C-479C-8FED-F9F5F1BA54FB}"/>
    <cellStyle name="Normal 7 4 2" xfId="2195" xr:uid="{E4110569-9C1E-485F-B2A0-35A86BD8D21C}"/>
    <cellStyle name="Normal 7 4 2 2" xfId="2196" xr:uid="{080D48CE-C895-4B02-B607-F6F7B2F878B9}"/>
    <cellStyle name="Normal 7 4 2 2 2" xfId="2197" xr:uid="{84A17011-55D3-4353-B6A8-8DF72C404531}"/>
    <cellStyle name="Normal 7 4 2 2 2 2" xfId="2198" xr:uid="{587E4598-D799-4835-A1F0-BE49DEE00BFA}"/>
    <cellStyle name="Normal 7 4 2 2 2 2 2" xfId="2199" xr:uid="{C56BA90A-1D19-460B-9B68-EDE8A200962B}"/>
    <cellStyle name="Normal 7 4 2 2 2 2 3" xfId="2200" xr:uid="{848FC36D-18CC-4AAC-9460-AA0CE5230AEB}"/>
    <cellStyle name="Normal 7 4 2 2 2 2 4" xfId="2201" xr:uid="{C2E7018C-B5A2-4611-A2F4-9BB999CEA970}"/>
    <cellStyle name="Normal 7 4 2 2 2 3" xfId="2202" xr:uid="{210DDDE1-9824-4C9A-BE79-203C0406501E}"/>
    <cellStyle name="Normal 7 4 2 2 2 3 2" xfId="2203" xr:uid="{BCD869DF-2309-4F1A-853F-2D44432C4B2C}"/>
    <cellStyle name="Normal 7 4 2 2 2 3 3" xfId="2204" xr:uid="{1C41BA8A-1C44-42FD-9931-494F16622EE9}"/>
    <cellStyle name="Normal 7 4 2 2 2 3 4" xfId="2205" xr:uid="{3FEAB487-0BAF-4DFB-BE19-33AE20AAFA16}"/>
    <cellStyle name="Normal 7 4 2 2 2 4" xfId="2206" xr:uid="{7077C8DE-8ED2-45CC-8D27-DB7EACFE95C9}"/>
    <cellStyle name="Normal 7 4 2 2 2 5" xfId="2207" xr:uid="{5FD597EA-00F4-49BA-A3B3-8DEAD8DC9723}"/>
    <cellStyle name="Normal 7 4 2 2 2 6" xfId="2208" xr:uid="{1DDA0631-D3BA-41D9-8521-75BD1C4C4FA4}"/>
    <cellStyle name="Normal 7 4 2 2 3" xfId="2209" xr:uid="{8878A4C9-1D09-4DA2-AA23-5370694FD000}"/>
    <cellStyle name="Normal 7 4 2 2 3 2" xfId="2210" xr:uid="{121927AE-2D13-44AC-888F-668E7EA43EFB}"/>
    <cellStyle name="Normal 7 4 2 2 3 2 2" xfId="2211" xr:uid="{26277143-5217-452B-8109-ABC164C824A4}"/>
    <cellStyle name="Normal 7 4 2 2 3 2 3" xfId="2212" xr:uid="{87F4AF8D-4862-4D9C-AC4D-A3E0DDC4161A}"/>
    <cellStyle name="Normal 7 4 2 2 3 2 4" xfId="2213" xr:uid="{E85DE32E-9A42-4963-BD88-B591C6F14E8A}"/>
    <cellStyle name="Normal 7 4 2 2 3 3" xfId="2214" xr:uid="{E45ABFBF-EE68-40DD-9FE6-7F705D558BDB}"/>
    <cellStyle name="Normal 7 4 2 2 3 4" xfId="2215" xr:uid="{77F2E5A8-5111-4B87-8D2E-48ABD8870B13}"/>
    <cellStyle name="Normal 7 4 2 2 3 5" xfId="2216" xr:uid="{FFEFB0DA-3636-4E55-B830-681CA8E7DECC}"/>
    <cellStyle name="Normal 7 4 2 2 4" xfId="2217" xr:uid="{D994EB17-7137-4A38-8CCC-2C6A5645EA9A}"/>
    <cellStyle name="Normal 7 4 2 2 4 2" xfId="2218" xr:uid="{8A77DF86-8226-455E-BD43-E0E9714D6CEC}"/>
    <cellStyle name="Normal 7 4 2 2 4 3" xfId="2219" xr:uid="{5D9251A2-BAA1-4B5E-BD64-7F65BDBD3751}"/>
    <cellStyle name="Normal 7 4 2 2 4 4" xfId="2220" xr:uid="{CFA5A9A4-0400-419D-A709-BC5B3BB856C7}"/>
    <cellStyle name="Normal 7 4 2 2 5" xfId="2221" xr:uid="{1C5C0791-61DE-4824-BA50-4DCE5783C7E9}"/>
    <cellStyle name="Normal 7 4 2 2 5 2" xfId="2222" xr:uid="{FDD4A9E8-F920-472E-B3DA-20F8B2C729E0}"/>
    <cellStyle name="Normal 7 4 2 2 5 3" xfId="2223" xr:uid="{07ABB16F-BB43-489F-91A0-133351671F37}"/>
    <cellStyle name="Normal 7 4 2 2 5 4" xfId="2224" xr:uid="{C31E8D6A-A7CE-4D1F-9A3A-1E948A9627DC}"/>
    <cellStyle name="Normal 7 4 2 2 6" xfId="2225" xr:uid="{9169DB95-E5F4-49CE-BB79-157283AB7D9D}"/>
    <cellStyle name="Normal 7 4 2 2 7" xfId="2226" xr:uid="{ABFE6AC7-EDDC-486E-835C-17707B3DF795}"/>
    <cellStyle name="Normal 7 4 2 2 8" xfId="2227" xr:uid="{F746F9C7-B856-49EC-AE55-317291536850}"/>
    <cellStyle name="Normal 7 4 2 3" xfId="2228" xr:uid="{759E733E-0A87-48C2-9258-1DEBC3F432E9}"/>
    <cellStyle name="Normal 7 4 2 3 2" xfId="2229" xr:uid="{C3510316-E284-44AB-BDB6-512D2132473A}"/>
    <cellStyle name="Normal 7 4 2 3 2 2" xfId="2230" xr:uid="{5F3D1828-BCA1-460B-8C4B-ED7E66F68BB0}"/>
    <cellStyle name="Normal 7 4 2 3 2 3" xfId="2231" xr:uid="{2B8C2230-BF00-4C8D-B033-91F9E176843B}"/>
    <cellStyle name="Normal 7 4 2 3 2 4" xfId="2232" xr:uid="{6F5C47F7-0673-4AE8-A63A-0769F45AD4D4}"/>
    <cellStyle name="Normal 7 4 2 3 3" xfId="2233" xr:uid="{AFD7F0B8-5294-420D-A35A-8C5B8F466C2D}"/>
    <cellStyle name="Normal 7 4 2 3 3 2" xfId="2234" xr:uid="{A3946C5F-40DA-4ECC-8F47-0C16E53B7E32}"/>
    <cellStyle name="Normal 7 4 2 3 3 3" xfId="2235" xr:uid="{D948530F-E16D-4335-A987-FFF22B5A3896}"/>
    <cellStyle name="Normal 7 4 2 3 3 4" xfId="2236" xr:uid="{CD07DD6E-FBBA-4AA5-A069-5C2631D22328}"/>
    <cellStyle name="Normal 7 4 2 3 4" xfId="2237" xr:uid="{43C5EDF8-878B-4D73-B6E1-4FE0656B5635}"/>
    <cellStyle name="Normal 7 4 2 3 5" xfId="2238" xr:uid="{BEB8E5C4-2B2A-4648-9BA7-DAAD76B145D0}"/>
    <cellStyle name="Normal 7 4 2 3 6" xfId="2239" xr:uid="{076B9DF5-3BC5-45FC-9404-F61917788C40}"/>
    <cellStyle name="Normal 7 4 2 4" xfId="2240" xr:uid="{00B03CBF-88FE-4CCC-80D3-0D82D4B20339}"/>
    <cellStyle name="Normal 7 4 2 4 2" xfId="2241" xr:uid="{F5212FA6-3E13-46AF-98C3-DC98F14BD0EC}"/>
    <cellStyle name="Normal 7 4 2 4 2 2" xfId="2242" xr:uid="{CFC9401B-05A9-40CC-BFD9-26A90A9C3F98}"/>
    <cellStyle name="Normal 7 4 2 4 2 3" xfId="2243" xr:uid="{6FDFFD03-1726-4204-8611-4B30FE9A6C26}"/>
    <cellStyle name="Normal 7 4 2 4 2 4" xfId="2244" xr:uid="{24D0D722-F68F-4E60-8106-E5007E491793}"/>
    <cellStyle name="Normal 7 4 2 4 3" xfId="2245" xr:uid="{6013D97B-B51A-4903-840A-1D37B57946EF}"/>
    <cellStyle name="Normal 7 4 2 4 4" xfId="2246" xr:uid="{0086E5FB-983D-40CD-ACD1-BDF9C12E5602}"/>
    <cellStyle name="Normal 7 4 2 4 5" xfId="2247" xr:uid="{FD7320E7-6EF1-4230-8F63-A3A4E1911C21}"/>
    <cellStyle name="Normal 7 4 2 5" xfId="2248" xr:uid="{424EB9B3-BF4C-4593-B90F-413901EC0C36}"/>
    <cellStyle name="Normal 7 4 2 5 2" xfId="2249" xr:uid="{3354BFF6-DE71-49F2-B7AB-FF6CDF0EB1B2}"/>
    <cellStyle name="Normal 7 4 2 5 3" xfId="2250" xr:uid="{19BF5256-C44A-4E94-A8F0-3C4820A1FC56}"/>
    <cellStyle name="Normal 7 4 2 5 4" xfId="2251" xr:uid="{AA3D8953-F5C2-4C65-AA9A-EADB48F24D36}"/>
    <cellStyle name="Normal 7 4 2 6" xfId="2252" xr:uid="{40827255-0D62-4812-A8BE-1D84BCDB34FC}"/>
    <cellStyle name="Normal 7 4 2 6 2" xfId="2253" xr:uid="{DDFF7ADB-F36B-4D56-A9D8-682DDF5EB9CA}"/>
    <cellStyle name="Normal 7 4 2 6 3" xfId="2254" xr:uid="{7C1D60CE-27A3-4BC6-A0C4-658CCFF87B8B}"/>
    <cellStyle name="Normal 7 4 2 6 4" xfId="2255" xr:uid="{2A7E311A-DCCB-4DBE-AACB-B9DEE78C94A5}"/>
    <cellStyle name="Normal 7 4 2 7" xfId="2256" xr:uid="{04B93859-8EC2-4B09-9373-6B8DD3A05629}"/>
    <cellStyle name="Normal 7 4 2 8" xfId="2257" xr:uid="{6E8D751C-A97B-49A9-9CC3-50827728C2A0}"/>
    <cellStyle name="Normal 7 4 2 9" xfId="2258" xr:uid="{04D38303-99F2-4D76-B906-165C5A392B9C}"/>
    <cellStyle name="Normal 7 4 3" xfId="2259" xr:uid="{71F67460-402F-461D-8DB5-6328B5240876}"/>
    <cellStyle name="Normal 7 4 3 2" xfId="2260" xr:uid="{632DBE9D-4369-4970-8613-C236E5215932}"/>
    <cellStyle name="Normal 7 4 3 2 2" xfId="2261" xr:uid="{CFB30BD7-A442-4B10-ABDC-C3C7B250D853}"/>
    <cellStyle name="Normal 7 4 3 2 2 2" xfId="2262" xr:uid="{B9F0A8BA-899A-479E-8D9A-BEDF74F6DCB5}"/>
    <cellStyle name="Normal 7 4 3 2 2 2 2" xfId="4095" xr:uid="{488A4F20-28C9-4548-BBB7-C5A30DC55A95}"/>
    <cellStyle name="Normal 7 4 3 2 2 3" xfId="2263" xr:uid="{55A79B55-A02B-4A56-A51F-90B067EB467C}"/>
    <cellStyle name="Normal 7 4 3 2 2 4" xfId="2264" xr:uid="{11623C7A-B2B1-4FCF-BED3-8D7FB47C3510}"/>
    <cellStyle name="Normal 7 4 3 2 3" xfId="2265" xr:uid="{2DEB0538-6C39-480E-ADCE-840166902926}"/>
    <cellStyle name="Normal 7 4 3 2 3 2" xfId="2266" xr:uid="{5F0BAD68-FF0E-4803-8160-D0E50F40A9C3}"/>
    <cellStyle name="Normal 7 4 3 2 3 3" xfId="2267" xr:uid="{B8DCAC7B-C9FF-45C5-AE8C-49ED23D92842}"/>
    <cellStyle name="Normal 7 4 3 2 3 4" xfId="2268" xr:uid="{41BA5287-A098-4B24-B27E-30C86B72D3D7}"/>
    <cellStyle name="Normal 7 4 3 2 4" xfId="2269" xr:uid="{AB76B7EA-25E7-41F0-B27E-D77FE1258B22}"/>
    <cellStyle name="Normal 7 4 3 2 5" xfId="2270" xr:uid="{86E14849-F4B0-4D80-8A7B-38D37EF20B78}"/>
    <cellStyle name="Normal 7 4 3 2 6" xfId="2271" xr:uid="{370DBD0F-C797-4EA5-8454-7D2A405C320F}"/>
    <cellStyle name="Normal 7 4 3 3" xfId="2272" xr:uid="{FCE7ACFD-0C5D-48BB-9E06-3CA3871E5DF6}"/>
    <cellStyle name="Normal 7 4 3 3 2" xfId="2273" xr:uid="{D5F4BDB4-38C4-4F58-BF06-C102AA4FC35E}"/>
    <cellStyle name="Normal 7 4 3 3 2 2" xfId="2274" xr:uid="{66D6B720-D358-465A-B416-9D9BE84D3B3D}"/>
    <cellStyle name="Normal 7 4 3 3 2 3" xfId="2275" xr:uid="{D581D99E-C42E-4093-91A3-299AE326A751}"/>
    <cellStyle name="Normal 7 4 3 3 2 4" xfId="2276" xr:uid="{2269F0B4-5DCA-46E4-A8A7-89D0037AB85C}"/>
    <cellStyle name="Normal 7 4 3 3 3" xfId="2277" xr:uid="{07B920E4-0F3E-4FD3-99DA-DB0D7D511490}"/>
    <cellStyle name="Normal 7 4 3 3 4" xfId="2278" xr:uid="{AACE9F8B-6F5D-4000-8889-E610F2D6204A}"/>
    <cellStyle name="Normal 7 4 3 3 5" xfId="2279" xr:uid="{F38694C3-DC5F-49F0-86ED-04466FA1EE46}"/>
    <cellStyle name="Normal 7 4 3 4" xfId="2280" xr:uid="{76A1E718-19AD-4CD1-BA4E-4B5444B46F44}"/>
    <cellStyle name="Normal 7 4 3 4 2" xfId="2281" xr:uid="{DF0A20FB-4434-4D93-AADF-493ADE5CBA0B}"/>
    <cellStyle name="Normal 7 4 3 4 3" xfId="2282" xr:uid="{BB30A317-7BA5-4889-8B2D-E90B574C2DC3}"/>
    <cellStyle name="Normal 7 4 3 4 4" xfId="2283" xr:uid="{B9419147-690E-4793-93D2-9027363D71E2}"/>
    <cellStyle name="Normal 7 4 3 5" xfId="2284" xr:uid="{5698852E-D718-4645-B60F-6EED57CFCD14}"/>
    <cellStyle name="Normal 7 4 3 5 2" xfId="2285" xr:uid="{BCFBF687-68E1-47CE-BFFE-F5F4DCFF2BF6}"/>
    <cellStyle name="Normal 7 4 3 5 3" xfId="2286" xr:uid="{A9E53AE9-F629-4BE5-A038-B4FE8BCE7683}"/>
    <cellStyle name="Normal 7 4 3 5 4" xfId="2287" xr:uid="{E3DC091F-31BF-42EF-A931-E37062B91BAF}"/>
    <cellStyle name="Normal 7 4 3 6" xfId="2288" xr:uid="{EE9A6817-313E-43FE-9586-2E2A9CC1AE1C}"/>
    <cellStyle name="Normal 7 4 3 7" xfId="2289" xr:uid="{8F965DE5-9C78-495E-907B-FF9D4A733EC4}"/>
    <cellStyle name="Normal 7 4 3 8" xfId="2290" xr:uid="{32999B8E-9F59-4F71-9588-75370CD842BF}"/>
    <cellStyle name="Normal 7 4 4" xfId="2291" xr:uid="{1CFE40EF-5419-43D0-AF89-914E203B1669}"/>
    <cellStyle name="Normal 7 4 4 2" xfId="2292" xr:uid="{04E998E3-0FA1-48A8-9EB7-7A75D2B1DD47}"/>
    <cellStyle name="Normal 7 4 4 2 2" xfId="2293" xr:uid="{20AF3C05-7B8A-4E88-9E84-04354491AAA9}"/>
    <cellStyle name="Normal 7 4 4 2 2 2" xfId="2294" xr:uid="{82106E28-8F40-4429-B747-950854752C5E}"/>
    <cellStyle name="Normal 7 4 4 2 2 3" xfId="2295" xr:uid="{145B9D9D-8C1D-47C4-B75A-36A78AA8AD0A}"/>
    <cellStyle name="Normal 7 4 4 2 2 4" xfId="2296" xr:uid="{D6D81B91-94D2-4EF5-9104-7B0D0A90349D}"/>
    <cellStyle name="Normal 7 4 4 2 3" xfId="2297" xr:uid="{C6797FF6-15EC-4373-B269-00C7BF015BC3}"/>
    <cellStyle name="Normal 7 4 4 2 4" xfId="2298" xr:uid="{1FE05B94-6B14-41BB-845E-528DD56FCF7E}"/>
    <cellStyle name="Normal 7 4 4 2 5" xfId="2299" xr:uid="{BC1BDEDD-EDBE-4C99-A4D6-B504E4AA6510}"/>
    <cellStyle name="Normal 7 4 4 3" xfId="2300" xr:uid="{75C36370-7744-4EE5-8AE2-D7C60EA2AEFF}"/>
    <cellStyle name="Normal 7 4 4 3 2" xfId="2301" xr:uid="{7B95EB09-2E74-43A8-9303-614B7670B36D}"/>
    <cellStyle name="Normal 7 4 4 3 3" xfId="2302" xr:uid="{04B8B9BF-B356-40B6-B790-2CB9CF3B2DD8}"/>
    <cellStyle name="Normal 7 4 4 3 4" xfId="2303" xr:uid="{EDBA6D10-70C5-43F5-8CB3-93449A9878A3}"/>
    <cellStyle name="Normal 7 4 4 4" xfId="2304" xr:uid="{A7DBCDB2-CF12-4BD4-A72F-545AA74804D8}"/>
    <cellStyle name="Normal 7 4 4 4 2" xfId="2305" xr:uid="{435BC7A3-083C-41EA-842A-A79637F75730}"/>
    <cellStyle name="Normal 7 4 4 4 3" xfId="2306" xr:uid="{41BDE413-AFAD-4DA1-B128-997983FA3E50}"/>
    <cellStyle name="Normal 7 4 4 4 4" xfId="2307" xr:uid="{01C727C4-8776-45BE-9715-F6CE4F1C8D2D}"/>
    <cellStyle name="Normal 7 4 4 5" xfId="2308" xr:uid="{D6925279-1A4D-48BE-AE93-237F69EF3EE9}"/>
    <cellStyle name="Normal 7 4 4 6" xfId="2309" xr:uid="{143172AD-1D32-4C90-BA24-A85E98053010}"/>
    <cellStyle name="Normal 7 4 4 7" xfId="2310" xr:uid="{2B3122C4-267F-4D48-BB62-0104D7AFBD0B}"/>
    <cellStyle name="Normal 7 4 5" xfId="2311" xr:uid="{7B362515-3EDB-45E9-A172-8A3D75C20B66}"/>
    <cellStyle name="Normal 7 4 5 2" xfId="2312" xr:uid="{E334545F-5968-4E3F-A4D4-6D9B51F9EACC}"/>
    <cellStyle name="Normal 7 4 5 2 2" xfId="2313" xr:uid="{63DFF953-22B1-45F2-B6CA-3B1F7C8EDD85}"/>
    <cellStyle name="Normal 7 4 5 2 3" xfId="2314" xr:uid="{D7F62C2F-1818-46C8-B919-6D78502B3253}"/>
    <cellStyle name="Normal 7 4 5 2 4" xfId="2315" xr:uid="{13DE0373-8AC3-4FFF-AD5C-2640CFA84C83}"/>
    <cellStyle name="Normal 7 4 5 3" xfId="2316" xr:uid="{7E4B95A3-4636-4DEC-82FE-34793A45D900}"/>
    <cellStyle name="Normal 7 4 5 3 2" xfId="2317" xr:uid="{F477E018-D400-4E5F-84E8-E99550D1293C}"/>
    <cellStyle name="Normal 7 4 5 3 3" xfId="2318" xr:uid="{A54363B3-68AC-49EB-9EBF-0FE8DD637314}"/>
    <cellStyle name="Normal 7 4 5 3 4" xfId="2319" xr:uid="{4807206F-EC95-4B30-9755-C233D7681DD8}"/>
    <cellStyle name="Normal 7 4 5 4" xfId="2320" xr:uid="{81A87BA4-B6DD-429E-A74F-04323FDF5861}"/>
    <cellStyle name="Normal 7 4 5 5" xfId="2321" xr:uid="{5519DA68-D307-43A4-B370-DB81997DAE2D}"/>
    <cellStyle name="Normal 7 4 5 6" xfId="2322" xr:uid="{D9BE0F2D-BD5C-4130-B779-917B826A13B5}"/>
    <cellStyle name="Normal 7 4 6" xfId="2323" xr:uid="{62F90288-B563-456D-9FE6-D8F55FB067C1}"/>
    <cellStyle name="Normal 7 4 6 2" xfId="2324" xr:uid="{F9A08547-DD8D-4414-87C7-0CDCB956A2AE}"/>
    <cellStyle name="Normal 7 4 6 2 2" xfId="2325" xr:uid="{7DAFFFBD-DC59-4BD8-B236-5E9C78F3B615}"/>
    <cellStyle name="Normal 7 4 6 2 3" xfId="2326" xr:uid="{500158EA-7DE7-4F39-9EEB-A3F371AC3297}"/>
    <cellStyle name="Normal 7 4 6 2 4" xfId="2327" xr:uid="{43F8B76F-D1FC-4592-BA6E-315721A7BAFF}"/>
    <cellStyle name="Normal 7 4 6 3" xfId="2328" xr:uid="{89CEF49C-FB92-4D9E-AFD9-8AD8D0A44E2A}"/>
    <cellStyle name="Normal 7 4 6 4" xfId="2329" xr:uid="{A3633857-9299-4C37-9A11-70D91CDCAF14}"/>
    <cellStyle name="Normal 7 4 6 5" xfId="2330" xr:uid="{B9E6B917-E867-4AB3-A300-85C9A290AF51}"/>
    <cellStyle name="Normal 7 4 7" xfId="2331" xr:uid="{2EB30688-30F7-4705-803B-5CD42D3EF66E}"/>
    <cellStyle name="Normal 7 4 7 2" xfId="2332" xr:uid="{9F603CD7-E0AA-4F6C-AAC2-D9B9DB5070E5}"/>
    <cellStyle name="Normal 7 4 7 3" xfId="2333" xr:uid="{704B8D04-3A11-4142-AB14-79349A8D8904}"/>
    <cellStyle name="Normal 7 4 7 4" xfId="2334" xr:uid="{67671523-0DB1-41D7-A3C3-385F1B35FDD4}"/>
    <cellStyle name="Normal 7 4 8" xfId="2335" xr:uid="{B49A106C-4022-4E1D-83EC-632A026B0FFC}"/>
    <cellStyle name="Normal 7 4 8 2" xfId="2336" xr:uid="{D49CE415-77FC-45CE-B4A9-DDAC682A6FBE}"/>
    <cellStyle name="Normal 7 4 8 3" xfId="2337" xr:uid="{31181C93-3F0D-4653-A12D-792AF415D0CC}"/>
    <cellStyle name="Normal 7 4 8 4" xfId="2338" xr:uid="{8EE57C89-DDAE-41F3-B06C-ED8B38F98C83}"/>
    <cellStyle name="Normal 7 4 9" xfId="2339" xr:uid="{D068048B-EF0F-425E-B26F-DB9F7BA08BE5}"/>
    <cellStyle name="Normal 7 5" xfId="2340" xr:uid="{843A07BC-2BDD-479E-B6C3-983A6A83DFB3}"/>
    <cellStyle name="Normal 7 5 2" xfId="2341" xr:uid="{A5B7D6EB-4F6D-44B1-9712-359DFFD76BBD}"/>
    <cellStyle name="Normal 7 5 2 2" xfId="2342" xr:uid="{78123617-3F28-441E-9FE2-B6AEA3D6BEB0}"/>
    <cellStyle name="Normal 7 5 2 2 2" xfId="2343" xr:uid="{C685A651-B88F-4683-BCB7-E160B12E33A8}"/>
    <cellStyle name="Normal 7 5 2 2 2 2" xfId="2344" xr:uid="{82C64B84-0DCA-4185-ACC9-55779AA0E91D}"/>
    <cellStyle name="Normal 7 5 2 2 2 3" xfId="2345" xr:uid="{5F4BF2FF-F00A-4D4E-A95E-0CFC6205B71C}"/>
    <cellStyle name="Normal 7 5 2 2 2 4" xfId="2346" xr:uid="{83F83A0A-C2FB-4579-B25B-E9A882419AC1}"/>
    <cellStyle name="Normal 7 5 2 2 3" xfId="2347" xr:uid="{5B3A8539-5C43-4B65-B2E8-6FDFA5284E64}"/>
    <cellStyle name="Normal 7 5 2 2 3 2" xfId="2348" xr:uid="{EF3C8768-FC9E-4C60-A7E4-74595C81053A}"/>
    <cellStyle name="Normal 7 5 2 2 3 3" xfId="2349" xr:uid="{D6A5CD34-0B94-481C-9CC6-727F1770FCDE}"/>
    <cellStyle name="Normal 7 5 2 2 3 4" xfId="2350" xr:uid="{5751899C-DD61-4AB4-9368-14BCADB5580D}"/>
    <cellStyle name="Normal 7 5 2 2 4" xfId="2351" xr:uid="{EC1B271E-FC9D-4193-800E-17CB285933AE}"/>
    <cellStyle name="Normal 7 5 2 2 5" xfId="2352" xr:uid="{15799820-DB2F-41AE-AEE5-884CEB9E12D6}"/>
    <cellStyle name="Normal 7 5 2 2 6" xfId="2353" xr:uid="{8B75A7D5-C54C-4118-8B2D-D61E2927D35C}"/>
    <cellStyle name="Normal 7 5 2 3" xfId="2354" xr:uid="{93B4D5DB-B8F2-4AC7-B02A-7CF00EAE6932}"/>
    <cellStyle name="Normal 7 5 2 3 2" xfId="2355" xr:uid="{EEABEE47-9380-432C-8440-093E716C00B3}"/>
    <cellStyle name="Normal 7 5 2 3 2 2" xfId="2356" xr:uid="{6A9A455D-9BE6-4680-876F-4AE48FA08AB9}"/>
    <cellStyle name="Normal 7 5 2 3 2 3" xfId="2357" xr:uid="{BB4C7FCD-3C19-4583-929D-68286F415703}"/>
    <cellStyle name="Normal 7 5 2 3 2 4" xfId="2358" xr:uid="{43DE8475-10D6-4F20-A6CE-F5BA2C552F91}"/>
    <cellStyle name="Normal 7 5 2 3 3" xfId="2359" xr:uid="{95821199-AC4C-4726-ABC4-42A8ACAC99E4}"/>
    <cellStyle name="Normal 7 5 2 3 4" xfId="2360" xr:uid="{53CE1DC2-A5BB-4194-A018-F7DB5B45B7D0}"/>
    <cellStyle name="Normal 7 5 2 3 5" xfId="2361" xr:uid="{441DD483-0E7D-431B-AB71-A3FA16BC1F57}"/>
    <cellStyle name="Normal 7 5 2 4" xfId="2362" xr:uid="{E3FD6F42-D285-41B4-A5C8-BF29BC368CA1}"/>
    <cellStyle name="Normal 7 5 2 4 2" xfId="2363" xr:uid="{FD53DD0C-5A0C-4063-A298-9EF1BC6EFF5D}"/>
    <cellStyle name="Normal 7 5 2 4 3" xfId="2364" xr:uid="{97AC26C9-BBA2-4E6D-8979-F5984FD53125}"/>
    <cellStyle name="Normal 7 5 2 4 4" xfId="2365" xr:uid="{6918E4F7-7EA3-4D29-9BC2-1BC52B446AD4}"/>
    <cellStyle name="Normal 7 5 2 5" xfId="2366" xr:uid="{4597A7F5-48E8-498D-A1F7-4A8F58043488}"/>
    <cellStyle name="Normal 7 5 2 5 2" xfId="2367" xr:uid="{6E6822DF-05A0-40FF-A79A-F237BFB6B214}"/>
    <cellStyle name="Normal 7 5 2 5 3" xfId="2368" xr:uid="{1296E8C4-924F-48A9-B0C6-1CBA4F7DB6FE}"/>
    <cellStyle name="Normal 7 5 2 5 4" xfId="2369" xr:uid="{883DB846-2819-422F-87E5-A398E17EDBB5}"/>
    <cellStyle name="Normal 7 5 2 6" xfId="2370" xr:uid="{3C9C88C0-3B3C-43AE-AB93-E1C926168854}"/>
    <cellStyle name="Normal 7 5 2 7" xfId="2371" xr:uid="{54F9F3B3-A31F-4C35-8485-8AE4460068CE}"/>
    <cellStyle name="Normal 7 5 2 8" xfId="2372" xr:uid="{6934C351-09CD-45A0-97BB-068815941E44}"/>
    <cellStyle name="Normal 7 5 3" xfId="2373" xr:uid="{315ED4C9-753C-47B0-B8D5-CE66EDBFADD8}"/>
    <cellStyle name="Normal 7 5 3 2" xfId="2374" xr:uid="{41B43086-1714-4950-8E0F-70A07B0DBEF2}"/>
    <cellStyle name="Normal 7 5 3 2 2" xfId="2375" xr:uid="{C6A7A05D-4DE1-43CD-A179-32BF77F2AFD7}"/>
    <cellStyle name="Normal 7 5 3 2 3" xfId="2376" xr:uid="{1F025402-6155-4F5E-BB28-680508124A47}"/>
    <cellStyle name="Normal 7 5 3 2 4" xfId="2377" xr:uid="{436DAFBA-A2A3-4942-87E1-BFFFE16BF5BE}"/>
    <cellStyle name="Normal 7 5 3 3" xfId="2378" xr:uid="{7FA4C70B-1500-402B-B7E7-2854F772313B}"/>
    <cellStyle name="Normal 7 5 3 3 2" xfId="2379" xr:uid="{9AF1C6E9-0F94-4221-A44D-8A7ECF900C28}"/>
    <cellStyle name="Normal 7 5 3 3 3" xfId="2380" xr:uid="{38968C1E-5E33-4A78-8892-EF72AE01D8BE}"/>
    <cellStyle name="Normal 7 5 3 3 4" xfId="2381" xr:uid="{F3D8AD43-BCFD-4F59-84D7-F156BDE90D92}"/>
    <cellStyle name="Normal 7 5 3 4" xfId="2382" xr:uid="{CD802DEA-91BB-4156-9D0D-549366425DDF}"/>
    <cellStyle name="Normal 7 5 3 5" xfId="2383" xr:uid="{F7A3B345-0343-44FB-B33C-217670B5DC45}"/>
    <cellStyle name="Normal 7 5 3 6" xfId="2384" xr:uid="{F082DE83-BC2F-4485-9BE2-F4A03DA7B9A3}"/>
    <cellStyle name="Normal 7 5 4" xfId="2385" xr:uid="{BF8640AF-7675-43B3-A6F0-AF6D43FEDC7F}"/>
    <cellStyle name="Normal 7 5 4 2" xfId="2386" xr:uid="{8F9FDE19-346A-4F13-A1FD-439AFFB6EB76}"/>
    <cellStyle name="Normal 7 5 4 2 2" xfId="2387" xr:uid="{4C770F3A-FD24-4A04-B7DF-A1130372EA05}"/>
    <cellStyle name="Normal 7 5 4 2 3" xfId="2388" xr:uid="{44B4FF85-122E-45DB-BA55-68FA73DEE5C3}"/>
    <cellStyle name="Normal 7 5 4 2 4" xfId="2389" xr:uid="{159C7A43-407B-46F5-BEB3-A9500A366192}"/>
    <cellStyle name="Normal 7 5 4 3" xfId="2390" xr:uid="{29B4F5FA-213A-41DA-A698-CA35B2B9B09B}"/>
    <cellStyle name="Normal 7 5 4 4" xfId="2391" xr:uid="{75FC5758-A1CB-4B94-9E5E-B13BAB85B576}"/>
    <cellStyle name="Normal 7 5 4 5" xfId="2392" xr:uid="{5ED6CF18-DA70-433F-B9F0-B071138CF36A}"/>
    <cellStyle name="Normal 7 5 5" xfId="2393" xr:uid="{51336101-F5B8-4F94-AA7F-CD67D0CE7A28}"/>
    <cellStyle name="Normal 7 5 5 2" xfId="2394" xr:uid="{92831A66-6686-4418-B282-6EE83A5D7AA3}"/>
    <cellStyle name="Normal 7 5 5 3" xfId="2395" xr:uid="{E841DB19-B584-4AFF-87A6-5EC836B123B9}"/>
    <cellStyle name="Normal 7 5 5 4" xfId="2396" xr:uid="{42588C87-7CDD-47FF-BE9F-71F84F66A45A}"/>
    <cellStyle name="Normal 7 5 6" xfId="2397" xr:uid="{78D5EDF9-0073-41F1-AF27-E515BEDC135A}"/>
    <cellStyle name="Normal 7 5 6 2" xfId="2398" xr:uid="{B2F52D21-CA8D-49CA-90C5-780828C2FC6C}"/>
    <cellStyle name="Normal 7 5 6 3" xfId="2399" xr:uid="{423B7400-456E-49CB-A8B1-AC1E5B50385F}"/>
    <cellStyle name="Normal 7 5 6 4" xfId="2400" xr:uid="{E0A0CE51-5FD1-4EE2-AF0F-2A5DBF909BEC}"/>
    <cellStyle name="Normal 7 5 7" xfId="2401" xr:uid="{A96C9F32-7D7C-4379-B98A-2576C1C663C7}"/>
    <cellStyle name="Normal 7 5 8" xfId="2402" xr:uid="{723726F9-1102-4FE1-9449-BC60CEB8C7A7}"/>
    <cellStyle name="Normal 7 5 9" xfId="2403" xr:uid="{32D60592-DED3-422E-8E3A-F5A142714C93}"/>
    <cellStyle name="Normal 7 6" xfId="2404" xr:uid="{B5074EC6-1C0A-4222-8278-95CBA707F46A}"/>
    <cellStyle name="Normal 7 6 2" xfId="2405" xr:uid="{C2660D4E-22EE-4126-A350-496113DD4B24}"/>
    <cellStyle name="Normal 7 6 2 2" xfId="2406" xr:uid="{EADDAB8E-84E2-481C-BCDB-8E8AF7DC7DF7}"/>
    <cellStyle name="Normal 7 6 2 2 2" xfId="2407" xr:uid="{0A3EF518-3C65-41B7-B32C-BEC78A1EE92C}"/>
    <cellStyle name="Normal 7 6 2 2 2 2" xfId="4096" xr:uid="{22ED10DA-2CB8-4142-B6B6-FD2153B8BFDE}"/>
    <cellStyle name="Normal 7 6 2 2 3" xfId="2408" xr:uid="{91E436E9-1F45-4359-9E7F-D6D15BD14179}"/>
    <cellStyle name="Normal 7 6 2 2 4" xfId="2409" xr:uid="{47EEFEE5-F418-4D7A-8C3C-9351C5BDA911}"/>
    <cellStyle name="Normal 7 6 2 3" xfId="2410" xr:uid="{5B8FA5D9-CA38-4583-9535-D15B8BF918EA}"/>
    <cellStyle name="Normal 7 6 2 3 2" xfId="2411" xr:uid="{58D12CD6-5227-4A61-91B9-653CAD09FE03}"/>
    <cellStyle name="Normal 7 6 2 3 3" xfId="2412" xr:uid="{3AB630B2-C621-44B2-851C-93E3780BA5B5}"/>
    <cellStyle name="Normal 7 6 2 3 4" xfId="2413" xr:uid="{DD2B76EF-959C-4411-A3AF-C2F9B1F9F6C5}"/>
    <cellStyle name="Normal 7 6 2 4" xfId="2414" xr:uid="{FBA04D1E-C34B-4746-8D87-A2785A9BFA06}"/>
    <cellStyle name="Normal 7 6 2 5" xfId="2415" xr:uid="{F478293D-6259-48F0-A545-8D52CDA9FE9C}"/>
    <cellStyle name="Normal 7 6 2 6" xfId="2416" xr:uid="{571AB785-B6D5-444B-B30C-4C1AFC922C6F}"/>
    <cellStyle name="Normal 7 6 3" xfId="2417" xr:uid="{54A28498-32FC-438C-B711-6552505712B4}"/>
    <cellStyle name="Normal 7 6 3 2" xfId="2418" xr:uid="{214B79AE-E274-4B05-B3BC-47E89E68EE11}"/>
    <cellStyle name="Normal 7 6 3 2 2" xfId="2419" xr:uid="{38706799-E7B6-4CDB-A3D2-9B2216748E48}"/>
    <cellStyle name="Normal 7 6 3 2 3" xfId="2420" xr:uid="{6245A0B0-5A92-4AE1-85CB-32A6E9680FFC}"/>
    <cellStyle name="Normal 7 6 3 2 4" xfId="2421" xr:uid="{DCD5DC92-F435-4335-978D-E7368CC873F7}"/>
    <cellStyle name="Normal 7 6 3 3" xfId="2422" xr:uid="{60128AFE-4D79-45D2-B8BA-F1F99C89A5C0}"/>
    <cellStyle name="Normal 7 6 3 4" xfId="2423" xr:uid="{B197C09E-35B2-480E-A2CC-66040A7B5E86}"/>
    <cellStyle name="Normal 7 6 3 5" xfId="2424" xr:uid="{6D42D9BC-A17F-4E61-9C07-23107CAE21C6}"/>
    <cellStyle name="Normal 7 6 4" xfId="2425" xr:uid="{03F52984-62CD-409C-A5F1-11C01FB0D0B5}"/>
    <cellStyle name="Normal 7 6 4 2" xfId="2426" xr:uid="{3ADB7AEB-FCF1-420B-BACF-61E1DEECF5D3}"/>
    <cellStyle name="Normal 7 6 4 3" xfId="2427" xr:uid="{9E79F2E6-BE40-4E38-8140-E07F504885C2}"/>
    <cellStyle name="Normal 7 6 4 4" xfId="2428" xr:uid="{699DE137-562D-4BAE-AF9E-46A7B1F72A38}"/>
    <cellStyle name="Normal 7 6 5" xfId="2429" xr:uid="{06540108-1A2D-4026-892A-E353EEF9B4F6}"/>
    <cellStyle name="Normal 7 6 5 2" xfId="2430" xr:uid="{DAE1761E-06AD-47F2-92E7-F0F7DB8C4EBD}"/>
    <cellStyle name="Normal 7 6 5 3" xfId="2431" xr:uid="{D157C33C-8EBF-4E99-A660-48D049A334C0}"/>
    <cellStyle name="Normal 7 6 5 4" xfId="2432" xr:uid="{DCABFEE9-E60D-41F2-B2FC-119AD3405C8C}"/>
    <cellStyle name="Normal 7 6 6" xfId="2433" xr:uid="{EDA07CD1-ED3C-4113-A3BA-763F871F50B4}"/>
    <cellStyle name="Normal 7 6 7" xfId="2434" xr:uid="{00CA1919-85F8-4DAB-B16F-1910D9E071DC}"/>
    <cellStyle name="Normal 7 6 8" xfId="2435" xr:uid="{F333CEAE-1EBA-4BF7-B16C-8D0B84E7F8E5}"/>
    <cellStyle name="Normal 7 7" xfId="2436" xr:uid="{E9E8EF6E-9F8B-45EF-9480-D52723C63E7A}"/>
    <cellStyle name="Normal 7 7 2" xfId="2437" xr:uid="{E14D1264-A14C-4913-AD36-DE3B5A884B45}"/>
    <cellStyle name="Normal 7 7 2 2" xfId="2438" xr:uid="{A2969E4D-98A7-4768-AA49-1375AE209D8D}"/>
    <cellStyle name="Normal 7 7 2 2 2" xfId="2439" xr:uid="{237F23CF-B5A0-4709-806A-6AFAF573CBF1}"/>
    <cellStyle name="Normal 7 7 2 2 3" xfId="2440" xr:uid="{1F80399B-5431-4F59-8CF5-473CE0605C1A}"/>
    <cellStyle name="Normal 7 7 2 2 4" xfId="2441" xr:uid="{0495F748-C4DF-4BCF-BCD1-93F21830A7C9}"/>
    <cellStyle name="Normal 7 7 2 3" xfId="2442" xr:uid="{B7A61DA1-F5DC-4885-A6A0-61E6E9095F14}"/>
    <cellStyle name="Normal 7 7 2 4" xfId="2443" xr:uid="{DE389F49-CA0D-4321-B0FF-E91A61AE58FC}"/>
    <cellStyle name="Normal 7 7 2 5" xfId="2444" xr:uid="{11B9A575-B813-400A-B097-04542BA2E674}"/>
    <cellStyle name="Normal 7 7 3" xfId="2445" xr:uid="{E829DFC1-F836-43C6-9C59-290738DD010B}"/>
    <cellStyle name="Normal 7 7 3 2" xfId="2446" xr:uid="{4BB5D5DD-82FE-4580-9D63-45604DE41623}"/>
    <cellStyle name="Normal 7 7 3 3" xfId="2447" xr:uid="{F6966D8B-F1FD-452D-9C2C-A1C8F5292DC3}"/>
    <cellStyle name="Normal 7 7 3 4" xfId="2448" xr:uid="{18CCD9E2-BC21-4E89-8AEF-A624C53CB6C1}"/>
    <cellStyle name="Normal 7 7 4" xfId="2449" xr:uid="{8C72E037-E847-4F35-9105-FFA04AA5477C}"/>
    <cellStyle name="Normal 7 7 4 2" xfId="2450" xr:uid="{4E54B19F-2991-4D8C-BAA4-531DCC52BADA}"/>
    <cellStyle name="Normal 7 7 4 3" xfId="2451" xr:uid="{69AF4DBA-419E-4BCB-8F23-1C7B5126EEEE}"/>
    <cellStyle name="Normal 7 7 4 4" xfId="2452" xr:uid="{9A2568B8-4B6B-4770-88C2-1F9BB02EE723}"/>
    <cellStyle name="Normal 7 7 5" xfId="2453" xr:uid="{4A473F55-4B53-458B-8EE7-834BFBCBE7F1}"/>
    <cellStyle name="Normal 7 7 6" xfId="2454" xr:uid="{583B5F3F-C833-4224-8BBE-F46604991CA3}"/>
    <cellStyle name="Normal 7 7 7" xfId="2455" xr:uid="{7B51F81C-C306-4799-B5A1-B6530C8BCBA3}"/>
    <cellStyle name="Normal 7 8" xfId="2456" xr:uid="{C56478E9-8944-42A5-8462-B998C57FAE0B}"/>
    <cellStyle name="Normal 7 8 2" xfId="2457" xr:uid="{5E8FFEC3-AC21-4BC2-9C1A-87C3FB4958E5}"/>
    <cellStyle name="Normal 7 8 2 2" xfId="2458" xr:uid="{07B83AF0-7147-4661-868F-8CE853785EF2}"/>
    <cellStyle name="Normal 7 8 2 3" xfId="2459" xr:uid="{DDD07C86-A10E-4FEB-B7BE-7CE0044B38C5}"/>
    <cellStyle name="Normal 7 8 2 4" xfId="2460" xr:uid="{ADBDF4C9-E599-4710-BCFD-63C40E42BA35}"/>
    <cellStyle name="Normal 7 8 3" xfId="2461" xr:uid="{4E003E66-4668-4567-847E-5D45F947BC06}"/>
    <cellStyle name="Normal 7 8 3 2" xfId="2462" xr:uid="{F6FFDE8C-E7D2-4C5B-A29B-030DBA8EE5B8}"/>
    <cellStyle name="Normal 7 8 3 3" xfId="2463" xr:uid="{45787ABE-B47C-43A7-BCD4-758EEBF2D418}"/>
    <cellStyle name="Normal 7 8 3 4" xfId="2464" xr:uid="{F8D38A6D-3E68-4F26-BB63-CDB2D92C9768}"/>
    <cellStyle name="Normal 7 8 4" xfId="2465" xr:uid="{110EF41E-CBAF-483E-9BD8-34A08E4B68A3}"/>
    <cellStyle name="Normal 7 8 5" xfId="2466" xr:uid="{38B54950-1537-4088-9FF4-A9A9F21FA6DC}"/>
    <cellStyle name="Normal 7 8 6" xfId="2467" xr:uid="{070AFDFD-78EC-423A-9D61-9DA00F9B861F}"/>
    <cellStyle name="Normal 7 9" xfId="2468" xr:uid="{09D6D818-B881-4DE2-9A5F-6935E99C62E1}"/>
    <cellStyle name="Normal 7 9 2" xfId="2469" xr:uid="{97ED45FF-AB60-46DA-8947-D94DD2FE6959}"/>
    <cellStyle name="Normal 7 9 2 2" xfId="2470" xr:uid="{E2EBCAA0-81BF-4281-8165-1B8A5A0692BF}"/>
    <cellStyle name="Normal 7 9 2 2 2" xfId="4379" xr:uid="{93E1D28D-4FAF-4D27-90CC-1BF4815D777C}"/>
    <cellStyle name="Normal 7 9 2 2 3" xfId="4611" xr:uid="{9EA4E860-77EB-4A46-9BDF-7664CB73324C}"/>
    <cellStyle name="Normal 7 9 2 3" xfId="2471" xr:uid="{510EB1BB-FAF2-4DA1-8019-70374AE2718D}"/>
    <cellStyle name="Normal 7 9 2 4" xfId="2472" xr:uid="{7B4791BF-1400-4618-B633-ADA3F92FC586}"/>
    <cellStyle name="Normal 7 9 3" xfId="2473" xr:uid="{4B598D41-F9D0-4FB9-A716-6035FD014F5B}"/>
    <cellStyle name="Normal 7 9 3 2" xfId="5360" xr:uid="{57D45215-DE5F-43EB-B423-406C57AE97FA}"/>
    <cellStyle name="Normal 7 9 4" xfId="2474" xr:uid="{3C32BB3B-3059-4421-B9FF-A003A1F822EA}"/>
    <cellStyle name="Normal 7 9 4 2" xfId="4745" xr:uid="{B2A09C6D-C31D-4300-9A30-9C4B9D040E42}"/>
    <cellStyle name="Normal 7 9 4 3" xfId="4612" xr:uid="{96F6F74B-530B-42EE-A945-F35DFCBC76A1}"/>
    <cellStyle name="Normal 7 9 4 4" xfId="4464" xr:uid="{A8018CC3-4628-4F8A-BC28-BF1F80133C27}"/>
    <cellStyle name="Normal 7 9 5" xfId="2475" xr:uid="{D4B940B3-561F-4AE7-A42B-9FB83531A2CA}"/>
    <cellStyle name="Normal 8" xfId="87" xr:uid="{D49BE148-C81C-4CDB-9A69-DDAB1F0537FA}"/>
    <cellStyle name="Normal 8 10" xfId="2476" xr:uid="{D7A9C0A4-C034-4C7F-A8FF-3D5D248CC0AD}"/>
    <cellStyle name="Normal 8 10 2" xfId="2477" xr:uid="{D6A13CE8-2BB7-4B26-BC99-1CC88F4CE6BE}"/>
    <cellStyle name="Normal 8 10 3" xfId="2478" xr:uid="{8FC2093B-7A77-42D5-A6CE-53470903552B}"/>
    <cellStyle name="Normal 8 10 4" xfId="2479" xr:uid="{9942A660-315C-461B-BD25-DE2E094B95EF}"/>
    <cellStyle name="Normal 8 11" xfId="2480" xr:uid="{B159E412-FF25-4B91-9AB0-06E059A0C630}"/>
    <cellStyle name="Normal 8 11 2" xfId="2481" xr:uid="{24C317FC-F6EF-4757-825A-504D16AFE34F}"/>
    <cellStyle name="Normal 8 11 3" xfId="2482" xr:uid="{8C09D335-F82A-40DC-B4FC-332ED1336072}"/>
    <cellStyle name="Normal 8 11 4" xfId="2483" xr:uid="{30ED4420-C6AA-4FDE-9B7A-3C7F5C6CA403}"/>
    <cellStyle name="Normal 8 12" xfId="2484" xr:uid="{B96EC1E3-4294-4CF6-A15F-156F27426213}"/>
    <cellStyle name="Normal 8 12 2" xfId="2485" xr:uid="{2031F39C-580A-474E-9098-D69158FA659D}"/>
    <cellStyle name="Normal 8 13" xfId="2486" xr:uid="{06587704-6600-425A-A5F7-1F9387C90531}"/>
    <cellStyle name="Normal 8 14" xfId="2487" xr:uid="{66ED050A-B903-4D29-AEFF-EB73FC924EAF}"/>
    <cellStyle name="Normal 8 15" xfId="2488" xr:uid="{41826B0A-E22C-4524-975C-01522E212FA3}"/>
    <cellStyle name="Normal 8 2" xfId="88" xr:uid="{98CE7032-890E-4FC7-90A7-73D384DE380A}"/>
    <cellStyle name="Normal 8 2 10" xfId="2489" xr:uid="{42EDD6C7-8F20-4CE9-A8E1-3F8CF2DEFF2C}"/>
    <cellStyle name="Normal 8 2 11" xfId="2490" xr:uid="{E676F7CB-0667-411E-9259-0981098D415B}"/>
    <cellStyle name="Normal 8 2 2" xfId="2491" xr:uid="{649C8231-214F-430A-B38D-65B59036B583}"/>
    <cellStyle name="Normal 8 2 2 2" xfId="2492" xr:uid="{CEFE512C-E507-411B-808E-8ABF09575BB1}"/>
    <cellStyle name="Normal 8 2 2 2 2" xfId="2493" xr:uid="{81D5513D-5834-4310-8418-BC8451850B86}"/>
    <cellStyle name="Normal 8 2 2 2 2 2" xfId="2494" xr:uid="{05681C01-B052-4883-A12F-D69C51715465}"/>
    <cellStyle name="Normal 8 2 2 2 2 2 2" xfId="2495" xr:uid="{AA3BB409-FDE6-4A85-8281-37D73109C920}"/>
    <cellStyle name="Normal 8 2 2 2 2 2 2 2" xfId="4097" xr:uid="{93C6F05C-B78D-46F1-9646-323C9D7CCD73}"/>
    <cellStyle name="Normal 8 2 2 2 2 2 2 2 2" xfId="4098" xr:uid="{D375A9C3-5FDE-4D2D-8A82-1F1894ED5A4F}"/>
    <cellStyle name="Normal 8 2 2 2 2 2 2 3" xfId="4099" xr:uid="{BB9D94BA-1541-448F-8F78-2E4B6BF4A26E}"/>
    <cellStyle name="Normal 8 2 2 2 2 2 3" xfId="2496" xr:uid="{996AD240-9725-463A-A08B-ED0F6C48BAFE}"/>
    <cellStyle name="Normal 8 2 2 2 2 2 3 2" xfId="4100" xr:uid="{12272F85-AC00-4836-B426-DE6F548E9472}"/>
    <cellStyle name="Normal 8 2 2 2 2 2 4" xfId="2497" xr:uid="{A0E43914-A683-4697-B423-586742C120CF}"/>
    <cellStyle name="Normal 8 2 2 2 2 3" xfId="2498" xr:uid="{63363472-3627-4DB1-A886-C1B03A25E053}"/>
    <cellStyle name="Normal 8 2 2 2 2 3 2" xfId="2499" xr:uid="{0EB5321A-9F8D-4DA7-B68E-08058DADA77E}"/>
    <cellStyle name="Normal 8 2 2 2 2 3 2 2" xfId="4101" xr:uid="{287B1D3B-20A1-4B4A-A7FB-DC5299F98C66}"/>
    <cellStyle name="Normal 8 2 2 2 2 3 3" xfId="2500" xr:uid="{05CF1D81-4685-4BC7-AF67-6611C75D53AD}"/>
    <cellStyle name="Normal 8 2 2 2 2 3 4" xfId="2501" xr:uid="{B0ED8113-4305-4973-BCED-F66BFE91AC8F}"/>
    <cellStyle name="Normal 8 2 2 2 2 4" xfId="2502" xr:uid="{7B20B659-79D0-4DC7-8D71-A137B1F3E7F0}"/>
    <cellStyle name="Normal 8 2 2 2 2 4 2" xfId="4102" xr:uid="{C6004CFA-9CB5-4D09-BAE3-8E31D621FD18}"/>
    <cellStyle name="Normal 8 2 2 2 2 5" xfId="2503" xr:uid="{B36B2674-86D6-489C-8958-7F2218C13301}"/>
    <cellStyle name="Normal 8 2 2 2 2 6" xfId="2504" xr:uid="{463ADCAF-A34D-4107-AE29-03553B1FD7B2}"/>
    <cellStyle name="Normal 8 2 2 2 3" xfId="2505" xr:uid="{14DE6278-B299-43D0-BDCB-674168439B58}"/>
    <cellStyle name="Normal 8 2 2 2 3 2" xfId="2506" xr:uid="{8F715E70-8E29-417F-9145-FE8E5D0E2AA1}"/>
    <cellStyle name="Normal 8 2 2 2 3 2 2" xfId="2507" xr:uid="{BAD688E2-AE0F-48FA-8429-DB81C5438988}"/>
    <cellStyle name="Normal 8 2 2 2 3 2 2 2" xfId="4103" xr:uid="{1A71513F-9721-4DB3-AECB-A3525C46AF4D}"/>
    <cellStyle name="Normal 8 2 2 2 3 2 2 2 2" xfId="4104" xr:uid="{C12A8624-F59F-4A23-BD53-104F07F7B564}"/>
    <cellStyle name="Normal 8 2 2 2 3 2 2 3" xfId="4105" xr:uid="{255F3C46-9BC4-4108-A772-95D62B297CCC}"/>
    <cellStyle name="Normal 8 2 2 2 3 2 3" xfId="2508" xr:uid="{08C32614-0EE3-46FC-A3A4-FAB29FAD03FF}"/>
    <cellStyle name="Normal 8 2 2 2 3 2 3 2" xfId="4106" xr:uid="{1B200035-CADA-4C7D-84CB-F57207AB9010}"/>
    <cellStyle name="Normal 8 2 2 2 3 2 4" xfId="2509" xr:uid="{1AC993B9-4F92-4182-BF0F-F6A3ED3EE2AD}"/>
    <cellStyle name="Normal 8 2 2 2 3 3" xfId="2510" xr:uid="{132C2400-F8C9-4953-98B0-4AE787459B86}"/>
    <cellStyle name="Normal 8 2 2 2 3 3 2" xfId="4107" xr:uid="{4E9C2479-56F6-4A29-A61D-BDEB5E55E3E6}"/>
    <cellStyle name="Normal 8 2 2 2 3 3 2 2" xfId="4108" xr:uid="{5F1DF2BD-893C-4924-8F06-6FCA12F5E948}"/>
    <cellStyle name="Normal 8 2 2 2 3 3 3" xfId="4109" xr:uid="{4705439E-C175-49C7-BB48-DFAC529479FF}"/>
    <cellStyle name="Normal 8 2 2 2 3 4" xfId="2511" xr:uid="{40E6D2BB-1134-4BC6-A2B8-437ACF04F82B}"/>
    <cellStyle name="Normal 8 2 2 2 3 4 2" xfId="4110" xr:uid="{A2D35C7D-7C59-4BA6-9022-8CD6A025F222}"/>
    <cellStyle name="Normal 8 2 2 2 3 5" xfId="2512" xr:uid="{90DE0920-EE70-486C-91A0-01DC62B280DC}"/>
    <cellStyle name="Normal 8 2 2 2 4" xfId="2513" xr:uid="{FE79A031-6FD3-4271-B761-8526DA63DF03}"/>
    <cellStyle name="Normal 8 2 2 2 4 2" xfId="2514" xr:uid="{9021A1CD-E1C9-474A-AB4E-6ADAADD62967}"/>
    <cellStyle name="Normal 8 2 2 2 4 2 2" xfId="4111" xr:uid="{53D8F87F-B50B-4875-B58A-9710B5761706}"/>
    <cellStyle name="Normal 8 2 2 2 4 2 2 2" xfId="4112" xr:uid="{7073D990-D58A-41C4-BA71-6B77B8B69241}"/>
    <cellStyle name="Normal 8 2 2 2 4 2 3" xfId="4113" xr:uid="{E1D22D3E-E839-4CD6-9112-69F7C5FD4969}"/>
    <cellStyle name="Normal 8 2 2 2 4 3" xfId="2515" xr:uid="{5933B7CF-EFBC-49E7-A07B-EC5BB4328F6E}"/>
    <cellStyle name="Normal 8 2 2 2 4 3 2" xfId="4114" xr:uid="{01294356-0140-48FF-9501-F4C691E8F606}"/>
    <cellStyle name="Normal 8 2 2 2 4 4" xfId="2516" xr:uid="{DF13A04A-167D-42AD-840B-55612E894788}"/>
    <cellStyle name="Normal 8 2 2 2 5" xfId="2517" xr:uid="{4506AF38-5DA2-4B93-AE81-9B3BB2277AC1}"/>
    <cellStyle name="Normal 8 2 2 2 5 2" xfId="2518" xr:uid="{835A49C9-A3EF-4775-B8D1-D29A3B4E2F69}"/>
    <cellStyle name="Normal 8 2 2 2 5 2 2" xfId="4115" xr:uid="{4C6BCAEE-D478-4685-8028-BBD00F8099BC}"/>
    <cellStyle name="Normal 8 2 2 2 5 3" xfId="2519" xr:uid="{45889BC4-7BA7-4B5A-A07D-21B2EAFAC550}"/>
    <cellStyle name="Normal 8 2 2 2 5 4" xfId="2520" xr:uid="{806D8DE3-BCAB-4E84-8D7B-9E8055F3CFC2}"/>
    <cellStyle name="Normal 8 2 2 2 6" xfId="2521" xr:uid="{FE3324EF-BD9F-42FC-8358-EB4AE372556C}"/>
    <cellStyle name="Normal 8 2 2 2 6 2" xfId="4116" xr:uid="{670C4EE4-1A88-4E3B-AFCD-430BAD4F7F9C}"/>
    <cellStyle name="Normal 8 2 2 2 7" xfId="2522" xr:uid="{1FC82029-E6FA-4395-9881-73DA015DC421}"/>
    <cellStyle name="Normal 8 2 2 2 8" xfId="2523" xr:uid="{2D81B070-8F7D-44E8-BD9A-286871553AB8}"/>
    <cellStyle name="Normal 8 2 2 3" xfId="2524" xr:uid="{58B517C1-E11E-4F34-9813-C823AC2575E1}"/>
    <cellStyle name="Normal 8 2 2 3 2" xfId="2525" xr:uid="{ED32E690-C8E0-460F-9F74-091B04EB0181}"/>
    <cellStyle name="Normal 8 2 2 3 2 2" xfId="2526" xr:uid="{0B5E7267-9C3B-4753-87CD-637EAFAC8FC0}"/>
    <cellStyle name="Normal 8 2 2 3 2 2 2" xfId="4117" xr:uid="{C72C3959-5FC0-48E2-BB67-D58A14109A4C}"/>
    <cellStyle name="Normal 8 2 2 3 2 2 2 2" xfId="4118" xr:uid="{8F12D258-ACE6-41C0-9391-44917860E4F9}"/>
    <cellStyle name="Normal 8 2 2 3 2 2 3" xfId="4119" xr:uid="{E73E78F1-621D-44A5-A283-575A36F3237D}"/>
    <cellStyle name="Normal 8 2 2 3 2 3" xfId="2527" xr:uid="{3FD97A2C-29BC-4C70-A70B-CF5DCD875C7B}"/>
    <cellStyle name="Normal 8 2 2 3 2 3 2" xfId="4120" xr:uid="{F64617B3-7C51-4E06-9D41-41F29ECCBBEF}"/>
    <cellStyle name="Normal 8 2 2 3 2 4" xfId="2528" xr:uid="{36DFDDA4-8811-4651-91A8-BC2EDFA8A511}"/>
    <cellStyle name="Normal 8 2 2 3 3" xfId="2529" xr:uid="{D525C6AC-A4CF-4803-901E-E8124F0DB53A}"/>
    <cellStyle name="Normal 8 2 2 3 3 2" xfId="2530" xr:uid="{3077B344-210C-4EB1-9F21-8187FC140A9C}"/>
    <cellStyle name="Normal 8 2 2 3 3 2 2" xfId="4121" xr:uid="{4A6DB1CB-8ECC-488A-9CDA-8ED991125DF8}"/>
    <cellStyle name="Normal 8 2 2 3 3 3" xfId="2531" xr:uid="{85F21C43-B6B9-471E-B5BC-A126C1CFD925}"/>
    <cellStyle name="Normal 8 2 2 3 3 4" xfId="2532" xr:uid="{EFC188AD-3899-49E6-8874-FA479E33C459}"/>
    <cellStyle name="Normal 8 2 2 3 4" xfId="2533" xr:uid="{019AEBDC-48C1-46D4-9ECA-34CB106DE56B}"/>
    <cellStyle name="Normal 8 2 2 3 4 2" xfId="4122" xr:uid="{255589AA-85FC-4770-8D31-2BBF6695B075}"/>
    <cellStyle name="Normal 8 2 2 3 5" xfId="2534" xr:uid="{A09EC802-F9DE-4EC8-9B73-77BC1A10708E}"/>
    <cellStyle name="Normal 8 2 2 3 6" xfId="2535" xr:uid="{8C9CE2E7-C042-470A-BD75-3F0B6D4EE02E}"/>
    <cellStyle name="Normal 8 2 2 4" xfId="2536" xr:uid="{DC0C98EA-C8F7-4CBD-BB1F-EC19C709B4DE}"/>
    <cellStyle name="Normal 8 2 2 4 2" xfId="2537" xr:uid="{91E43A48-18A5-48F2-9B2F-52EF0A4DC942}"/>
    <cellStyle name="Normal 8 2 2 4 2 2" xfId="2538" xr:uid="{F7398D5C-DEB6-4A64-A233-3FC41A343E14}"/>
    <cellStyle name="Normal 8 2 2 4 2 2 2" xfId="4123" xr:uid="{B7532C02-6D8B-4E0A-A3E9-A2060A2C0C52}"/>
    <cellStyle name="Normal 8 2 2 4 2 2 2 2" xfId="4124" xr:uid="{112FDC79-F0E5-4185-9327-80E2FB04CB9A}"/>
    <cellStyle name="Normal 8 2 2 4 2 2 3" xfId="4125" xr:uid="{7D5BBF11-415C-463D-BBF2-F3F8AE50D6D0}"/>
    <cellStyle name="Normal 8 2 2 4 2 3" xfId="2539" xr:uid="{23C5C012-4382-45C1-935B-279A5279E4BF}"/>
    <cellStyle name="Normal 8 2 2 4 2 3 2" xfId="4126" xr:uid="{E1543FE3-1162-4D15-B93B-5949F102D136}"/>
    <cellStyle name="Normal 8 2 2 4 2 4" xfId="2540" xr:uid="{E5120923-95EE-460E-836E-EA828A6E327E}"/>
    <cellStyle name="Normal 8 2 2 4 3" xfId="2541" xr:uid="{E3C2AE17-0A4B-4086-9D1B-A5C65864429E}"/>
    <cellStyle name="Normal 8 2 2 4 3 2" xfId="4127" xr:uid="{405EAC24-CC5F-48B1-873B-0BB92391B4A3}"/>
    <cellStyle name="Normal 8 2 2 4 3 2 2" xfId="4128" xr:uid="{271F7417-037E-4EB9-B576-826FD51A8B5C}"/>
    <cellStyle name="Normal 8 2 2 4 3 3" xfId="4129" xr:uid="{97842567-E915-4EF9-A00A-02FEFD48DFB4}"/>
    <cellStyle name="Normal 8 2 2 4 4" xfId="2542" xr:uid="{8461EE1B-6739-439B-A11D-78C2E2E3752A}"/>
    <cellStyle name="Normal 8 2 2 4 4 2" xfId="4130" xr:uid="{F94D5479-B1A6-4ECF-9C1E-2A98624F7307}"/>
    <cellStyle name="Normal 8 2 2 4 5" xfId="2543" xr:uid="{E24F72A9-81D7-4807-9503-6B661D64F270}"/>
    <cellStyle name="Normal 8 2 2 5" xfId="2544" xr:uid="{D3777FD0-E1EF-4A7C-9DF7-A4BD98A52D35}"/>
    <cellStyle name="Normal 8 2 2 5 2" xfId="2545" xr:uid="{F2FDBC5D-A86A-4E74-B978-D20EEEEC65E3}"/>
    <cellStyle name="Normal 8 2 2 5 2 2" xfId="4131" xr:uid="{96320A25-7CD3-4909-A69F-ADBB9D7015A6}"/>
    <cellStyle name="Normal 8 2 2 5 2 2 2" xfId="4132" xr:uid="{C878AD30-F407-4166-9267-0458655615C2}"/>
    <cellStyle name="Normal 8 2 2 5 2 3" xfId="4133" xr:uid="{A73EC541-B642-42C4-9BD2-74A79A39218A}"/>
    <cellStyle name="Normal 8 2 2 5 3" xfId="2546" xr:uid="{709663D2-45FF-4D76-9DFA-5365864E67A9}"/>
    <cellStyle name="Normal 8 2 2 5 3 2" xfId="4134" xr:uid="{849ED1E0-08A0-415F-AAC0-649976E68004}"/>
    <cellStyle name="Normal 8 2 2 5 4" xfId="2547" xr:uid="{A87CD8D3-6696-4892-9326-C5DEAC5332A4}"/>
    <cellStyle name="Normal 8 2 2 6" xfId="2548" xr:uid="{C0A10997-7B7C-4823-BC21-6E0B2BB8F9DD}"/>
    <cellStyle name="Normal 8 2 2 6 2" xfId="2549" xr:uid="{6BFEF2B0-4D71-457C-86CE-FC0111F3D9D2}"/>
    <cellStyle name="Normal 8 2 2 6 2 2" xfId="4135" xr:uid="{77C30614-D611-4609-B627-4BB42BBC86DF}"/>
    <cellStyle name="Normal 8 2 2 6 3" xfId="2550" xr:uid="{E05543F5-037B-4BB2-BF46-29649C3546B1}"/>
    <cellStyle name="Normal 8 2 2 6 4" xfId="2551" xr:uid="{105505D6-6385-4CE1-ACAF-2D3C79357B15}"/>
    <cellStyle name="Normal 8 2 2 7" xfId="2552" xr:uid="{5DCC9B2C-DC20-473B-8C69-26B3136191A5}"/>
    <cellStyle name="Normal 8 2 2 7 2" xfId="4136" xr:uid="{6F5B4C4B-B67C-4037-B305-572E67A8FD88}"/>
    <cellStyle name="Normal 8 2 2 8" xfId="2553" xr:uid="{80FC85D1-6D18-456B-84CD-22C54D0FDE74}"/>
    <cellStyle name="Normal 8 2 2 9" xfId="2554" xr:uid="{B609CC52-7E84-4A34-B691-0906F00C5AB2}"/>
    <cellStyle name="Normal 8 2 3" xfId="2555" xr:uid="{39879D31-9973-4815-AE4B-7C4893ED636C}"/>
    <cellStyle name="Normal 8 2 3 2" xfId="2556" xr:uid="{D45D5034-1305-417E-8DA6-A566DC36BD3C}"/>
    <cellStyle name="Normal 8 2 3 2 2" xfId="2557" xr:uid="{C09D9966-7FB8-4A22-A99E-F7F330AEEB53}"/>
    <cellStyle name="Normal 8 2 3 2 2 2" xfId="2558" xr:uid="{11807ED9-AB16-4F87-B7C6-E66C144F720E}"/>
    <cellStyle name="Normal 8 2 3 2 2 2 2" xfId="4137" xr:uid="{392D64B8-E9E2-493A-8A16-910ABB6CBA51}"/>
    <cellStyle name="Normal 8 2 3 2 2 2 2 2" xfId="4138" xr:uid="{F0EBCE76-D0F4-4FE1-B9E0-9BD96BC49C20}"/>
    <cellStyle name="Normal 8 2 3 2 2 2 3" xfId="4139" xr:uid="{DDFA57BB-F489-4DD4-9E6B-4FB2AA8FA88C}"/>
    <cellStyle name="Normal 8 2 3 2 2 3" xfId="2559" xr:uid="{FC255BF6-A50E-4BE0-8EA3-8A90F16EDBEE}"/>
    <cellStyle name="Normal 8 2 3 2 2 3 2" xfId="4140" xr:uid="{F4059F06-24FF-4AB5-8B00-DE3BF16B429A}"/>
    <cellStyle name="Normal 8 2 3 2 2 4" xfId="2560" xr:uid="{78111AED-993F-471C-939F-1652286D0452}"/>
    <cellStyle name="Normal 8 2 3 2 3" xfId="2561" xr:uid="{7767FBEB-40DD-4A68-9052-325FB018B1F4}"/>
    <cellStyle name="Normal 8 2 3 2 3 2" xfId="2562" xr:uid="{93C00934-E250-4F51-8E21-AF48E32FB861}"/>
    <cellStyle name="Normal 8 2 3 2 3 2 2" xfId="4141" xr:uid="{E13E93F7-790C-443E-A46F-5D927F3F032C}"/>
    <cellStyle name="Normal 8 2 3 2 3 3" xfId="2563" xr:uid="{89473848-4058-46A8-8212-EE33AF1A7205}"/>
    <cellStyle name="Normal 8 2 3 2 3 4" xfId="2564" xr:uid="{53663210-7CAC-448A-AC59-72ECED19B92D}"/>
    <cellStyle name="Normal 8 2 3 2 4" xfId="2565" xr:uid="{0E5FDCBD-4EB1-4FEB-AD27-4FF60962B702}"/>
    <cellStyle name="Normal 8 2 3 2 4 2" xfId="4142" xr:uid="{F3805E64-9B51-4879-AE6C-240229B72525}"/>
    <cellStyle name="Normal 8 2 3 2 5" xfId="2566" xr:uid="{20493D05-6DEB-4516-B0A8-60C7A7EF7A72}"/>
    <cellStyle name="Normal 8 2 3 2 6" xfId="2567" xr:uid="{443DEF0A-B035-48F6-8D29-0AFED3D4B994}"/>
    <cellStyle name="Normal 8 2 3 3" xfId="2568" xr:uid="{5D739B86-0B45-4F7F-A1DA-A68710AC9709}"/>
    <cellStyle name="Normal 8 2 3 3 2" xfId="2569" xr:uid="{927C124C-07C2-4871-A95A-BFF0C138B648}"/>
    <cellStyle name="Normal 8 2 3 3 2 2" xfId="2570" xr:uid="{FE8AFDAF-8E08-4975-AD97-B4CF55376F2A}"/>
    <cellStyle name="Normal 8 2 3 3 2 2 2" xfId="4143" xr:uid="{C52E6040-69D1-4E6E-A1BE-9DC6B79AC411}"/>
    <cellStyle name="Normal 8 2 3 3 2 2 2 2" xfId="4144" xr:uid="{C66DE8D1-B55A-4AB3-9E61-7C9792C544F5}"/>
    <cellStyle name="Normal 8 2 3 3 2 2 3" xfId="4145" xr:uid="{C25309F1-7125-4184-9EB4-C4074AF086A9}"/>
    <cellStyle name="Normal 8 2 3 3 2 3" xfId="2571" xr:uid="{23F51717-C534-4DDA-81E7-3E6D9AD78E1E}"/>
    <cellStyle name="Normal 8 2 3 3 2 3 2" xfId="4146" xr:uid="{3F6D090B-8956-4DE5-9D2C-40D999B2C1EC}"/>
    <cellStyle name="Normal 8 2 3 3 2 4" xfId="2572" xr:uid="{F51D9F7D-38AC-49A5-AA93-860B00EE7678}"/>
    <cellStyle name="Normal 8 2 3 3 3" xfId="2573" xr:uid="{A1C44FA2-653B-48BF-8175-465212E0F0BC}"/>
    <cellStyle name="Normal 8 2 3 3 3 2" xfId="4147" xr:uid="{F277CB16-9425-4FEC-8499-50839FDBBB2A}"/>
    <cellStyle name="Normal 8 2 3 3 3 2 2" xfId="4148" xr:uid="{441D0235-292D-4217-A29A-56069AE552BF}"/>
    <cellStyle name="Normal 8 2 3 3 3 3" xfId="4149" xr:uid="{3A3DF4E5-38C7-4E88-B623-626487408302}"/>
    <cellStyle name="Normal 8 2 3 3 4" xfId="2574" xr:uid="{B4227D46-C6B5-4B3C-B0FE-0BC5CC5ECB36}"/>
    <cellStyle name="Normal 8 2 3 3 4 2" xfId="4150" xr:uid="{12F216AA-FAF9-4953-9F3A-AF1A8A4DDA82}"/>
    <cellStyle name="Normal 8 2 3 3 5" xfId="2575" xr:uid="{AE4CFD8B-213F-4AD6-8484-FBDFF319F8DE}"/>
    <cellStyle name="Normal 8 2 3 4" xfId="2576" xr:uid="{98973308-46EA-4639-B8D1-082269EC7F5E}"/>
    <cellStyle name="Normal 8 2 3 4 2" xfId="2577" xr:uid="{82AE0FAD-56A8-4523-8EA2-EDCEF76E668B}"/>
    <cellStyle name="Normal 8 2 3 4 2 2" xfId="4151" xr:uid="{6614FBD6-6BF1-44B5-98E5-F5DD7135B784}"/>
    <cellStyle name="Normal 8 2 3 4 2 2 2" xfId="4152" xr:uid="{AC93B090-95FA-46A9-83C3-65744D6F3DFA}"/>
    <cellStyle name="Normal 8 2 3 4 2 3" xfId="4153" xr:uid="{D3DE77A2-A38C-4775-A3DD-0DDE2573D4F2}"/>
    <cellStyle name="Normal 8 2 3 4 3" xfId="2578" xr:uid="{B15A3972-7DE5-488F-8E19-44B678C6E63C}"/>
    <cellStyle name="Normal 8 2 3 4 3 2" xfId="4154" xr:uid="{BB88F150-024B-4A0E-B0AC-5E9691582B92}"/>
    <cellStyle name="Normal 8 2 3 4 4" xfId="2579" xr:uid="{C08C938D-1248-4D13-AB71-2A649ABC4A4A}"/>
    <cellStyle name="Normal 8 2 3 5" xfId="2580" xr:uid="{61DB8AB6-B51D-4BC1-895E-43FA25D5279C}"/>
    <cellStyle name="Normal 8 2 3 5 2" xfId="2581" xr:uid="{AA4CE8F8-ADE6-4DD1-8F9B-48E38C21368A}"/>
    <cellStyle name="Normal 8 2 3 5 2 2" xfId="4155" xr:uid="{F6EA41A3-32E0-4C48-8644-10ED3CDCEE87}"/>
    <cellStyle name="Normal 8 2 3 5 3" xfId="2582" xr:uid="{184A40D4-DF21-4FFE-8AE2-7017A1BAF21E}"/>
    <cellStyle name="Normal 8 2 3 5 4" xfId="2583" xr:uid="{7B584F88-8E91-488B-96B8-D893F67080EA}"/>
    <cellStyle name="Normal 8 2 3 6" xfId="2584" xr:uid="{623A817B-7797-4C63-AF5D-63FA1784B55D}"/>
    <cellStyle name="Normal 8 2 3 6 2" xfId="4156" xr:uid="{B1C20FB6-A9EE-4ED6-BE0F-F5961D35228A}"/>
    <cellStyle name="Normal 8 2 3 7" xfId="2585" xr:uid="{9A27FDEE-4990-428F-A714-CEAD93A2F969}"/>
    <cellStyle name="Normal 8 2 3 8" xfId="2586" xr:uid="{8A1792DF-6583-47DD-9FD5-1A19CADD340D}"/>
    <cellStyle name="Normal 8 2 4" xfId="2587" xr:uid="{AFE4764D-EBA0-489A-90BD-F412BC523512}"/>
    <cellStyle name="Normal 8 2 4 2" xfId="2588" xr:uid="{C4B1A084-434B-4174-95E8-FA44448EE984}"/>
    <cellStyle name="Normal 8 2 4 2 2" xfId="2589" xr:uid="{308772C4-2790-45D1-B650-343B7B65109C}"/>
    <cellStyle name="Normal 8 2 4 2 2 2" xfId="2590" xr:uid="{28663D14-DFFA-47DB-BD12-BD30CCD64BD4}"/>
    <cellStyle name="Normal 8 2 4 2 2 2 2" xfId="4157" xr:uid="{0E221077-CDA4-4460-A286-DC9037DCA0BA}"/>
    <cellStyle name="Normal 8 2 4 2 2 3" xfId="2591" xr:uid="{4673FE13-A181-453D-9B80-BE57628B658F}"/>
    <cellStyle name="Normal 8 2 4 2 2 4" xfId="2592" xr:uid="{5BBABC95-5C26-4BF6-BDA6-AF614916E142}"/>
    <cellStyle name="Normal 8 2 4 2 3" xfId="2593" xr:uid="{AC085C5E-B3D0-4022-B60A-9AB817EB496F}"/>
    <cellStyle name="Normal 8 2 4 2 3 2" xfId="4158" xr:uid="{5913ADE9-9897-4D21-8319-818110E934F3}"/>
    <cellStyle name="Normal 8 2 4 2 4" xfId="2594" xr:uid="{8A30829A-35C2-41E2-B896-49313709BA14}"/>
    <cellStyle name="Normal 8 2 4 2 5" xfId="2595" xr:uid="{67B458BD-2A19-4E4A-8779-989B21469CF9}"/>
    <cellStyle name="Normal 8 2 4 3" xfId="2596" xr:uid="{803CFC54-2B16-458B-80B9-4EAE640716FD}"/>
    <cellStyle name="Normal 8 2 4 3 2" xfId="2597" xr:uid="{4740E701-4DB0-4152-8D98-488A8366835A}"/>
    <cellStyle name="Normal 8 2 4 3 2 2" xfId="4159" xr:uid="{7559AAFE-B9A8-4A18-8253-A2446BB61AA0}"/>
    <cellStyle name="Normal 8 2 4 3 3" xfId="2598" xr:uid="{B8D68C0D-A946-4F70-BBC2-D2BA31FB7BBE}"/>
    <cellStyle name="Normal 8 2 4 3 4" xfId="2599" xr:uid="{34A79A7F-0B87-411E-8F8E-1C392C0A9A3A}"/>
    <cellStyle name="Normal 8 2 4 4" xfId="2600" xr:uid="{8155038F-E1D7-4A3D-BDB2-9E9AB78AC2D6}"/>
    <cellStyle name="Normal 8 2 4 4 2" xfId="2601" xr:uid="{6887EDA2-8FF2-4894-AFD5-B7623ABA415F}"/>
    <cellStyle name="Normal 8 2 4 4 3" xfId="2602" xr:uid="{70E882D0-E23E-410B-84F6-F70DBCE86696}"/>
    <cellStyle name="Normal 8 2 4 4 4" xfId="2603" xr:uid="{C3FE4908-EF26-4C13-AF90-CEEB2AACA314}"/>
    <cellStyle name="Normal 8 2 4 5" xfId="2604" xr:uid="{CA310BAD-8ECC-4F30-AC6E-DC92FF2D9EA2}"/>
    <cellStyle name="Normal 8 2 4 6" xfId="2605" xr:uid="{670FBD2F-CA0C-4D20-8CC1-20314A0BAF36}"/>
    <cellStyle name="Normal 8 2 4 7" xfId="2606" xr:uid="{50DE9160-34AF-4EB2-BBCB-117072D6EF4F}"/>
    <cellStyle name="Normal 8 2 5" xfId="2607" xr:uid="{270FE7F7-7B24-46B6-99B4-FA581CD45A15}"/>
    <cellStyle name="Normal 8 2 5 2" xfId="2608" xr:uid="{64B8A593-877B-4E71-BA3D-3133ED2557F4}"/>
    <cellStyle name="Normal 8 2 5 2 2" xfId="2609" xr:uid="{E07E5921-3084-4878-97B1-8C1F7594A260}"/>
    <cellStyle name="Normal 8 2 5 2 2 2" xfId="4160" xr:uid="{D20285F8-1C2A-4613-9A7D-25558716B3BE}"/>
    <cellStyle name="Normal 8 2 5 2 2 2 2" xfId="4161" xr:uid="{E5CB9150-36BC-4F41-AF15-9F957C8A8873}"/>
    <cellStyle name="Normal 8 2 5 2 2 3" xfId="4162" xr:uid="{4796DFD0-84C5-44A7-B526-976ADFD8012A}"/>
    <cellStyle name="Normal 8 2 5 2 3" xfId="2610" xr:uid="{58E477DC-29EB-48FC-9E62-D8C736617B31}"/>
    <cellStyle name="Normal 8 2 5 2 3 2" xfId="4163" xr:uid="{8B3BD48A-7309-4F4D-BA05-E8217F6D7D1C}"/>
    <cellStyle name="Normal 8 2 5 2 4" xfId="2611" xr:uid="{1DD9CBCB-D418-49AB-A56C-6A7EC765CBAA}"/>
    <cellStyle name="Normal 8 2 5 3" xfId="2612" xr:uid="{63654831-41BB-4CDC-8E00-445C23AA7828}"/>
    <cellStyle name="Normal 8 2 5 3 2" xfId="2613" xr:uid="{6BDD6267-455E-4B2A-804B-ED87D5C0C9C8}"/>
    <cellStyle name="Normal 8 2 5 3 2 2" xfId="4164" xr:uid="{2F647AEF-8615-4143-8FAA-BE997A7C5C82}"/>
    <cellStyle name="Normal 8 2 5 3 3" xfId="2614" xr:uid="{50E7A620-956D-493D-B893-80B061EF545B}"/>
    <cellStyle name="Normal 8 2 5 3 4" xfId="2615" xr:uid="{4E4D4C20-3040-4112-AC66-4F183F0582E0}"/>
    <cellStyle name="Normal 8 2 5 4" xfId="2616" xr:uid="{F213D69E-7DD3-4A49-ABDB-CD17D159894C}"/>
    <cellStyle name="Normal 8 2 5 4 2" xfId="4165" xr:uid="{F485226D-DD3E-48FF-9018-E2C238A28BD4}"/>
    <cellStyle name="Normal 8 2 5 5" xfId="2617" xr:uid="{AA746449-A969-4741-B32A-CDE797B1F66A}"/>
    <cellStyle name="Normal 8 2 5 6" xfId="2618" xr:uid="{F777EF09-09F2-4F8B-BE72-ACD954F376BD}"/>
    <cellStyle name="Normal 8 2 6" xfId="2619" xr:uid="{2AF8352C-8452-4117-A9AD-2BA3D30B881E}"/>
    <cellStyle name="Normal 8 2 6 2" xfId="2620" xr:uid="{32DAAB79-8861-4BBE-BBDE-6A25E7D463F6}"/>
    <cellStyle name="Normal 8 2 6 2 2" xfId="2621" xr:uid="{2E86D2FD-5EC7-4C5F-B329-24A365621447}"/>
    <cellStyle name="Normal 8 2 6 2 2 2" xfId="4166" xr:uid="{74B0A5FA-5CA1-49FE-AFE8-BDA6B9134D19}"/>
    <cellStyle name="Normal 8 2 6 2 3" xfId="2622" xr:uid="{F2DE5383-C187-4511-8FEE-E7D9C60919D2}"/>
    <cellStyle name="Normal 8 2 6 2 4" xfId="2623" xr:uid="{F22C48BB-BBB1-477D-A188-95005574FED5}"/>
    <cellStyle name="Normal 8 2 6 3" xfId="2624" xr:uid="{563D249A-D047-41D4-ADEA-9840E48EB491}"/>
    <cellStyle name="Normal 8 2 6 3 2" xfId="4167" xr:uid="{952F9BF3-09E7-446A-966B-95E906E3F45D}"/>
    <cellStyle name="Normal 8 2 6 4" xfId="2625" xr:uid="{620208D6-9611-4E00-B7D2-16ECFB57015C}"/>
    <cellStyle name="Normal 8 2 6 5" xfId="2626" xr:uid="{5C17E190-063E-4DFD-A9C4-18F7AE1EB3BD}"/>
    <cellStyle name="Normal 8 2 7" xfId="2627" xr:uid="{1D640544-AFCC-4538-9E80-3F82ED27BA56}"/>
    <cellStyle name="Normal 8 2 7 2" xfId="2628" xr:uid="{D3AC184E-3A35-470A-AEFC-6403CCC321DE}"/>
    <cellStyle name="Normal 8 2 7 2 2" xfId="4168" xr:uid="{64757993-9610-4EC6-A4B8-86703B602D5F}"/>
    <cellStyle name="Normal 8 2 7 3" xfId="2629" xr:uid="{7CAA3DB8-6A68-407E-BF47-AB4FFAB717B6}"/>
    <cellStyle name="Normal 8 2 7 4" xfId="2630" xr:uid="{BA6B3BD6-DD62-4FB3-AF78-1E8765D2F04D}"/>
    <cellStyle name="Normal 8 2 8" xfId="2631" xr:uid="{4587BCA4-8338-4605-8171-AD45B1F5B357}"/>
    <cellStyle name="Normal 8 2 8 2" xfId="2632" xr:uid="{06FE18B7-5EA2-4A5E-BE46-57B992ADCC92}"/>
    <cellStyle name="Normal 8 2 8 3" xfId="2633" xr:uid="{3DA5A6D5-B395-4E65-A174-960C9AFCD8C3}"/>
    <cellStyle name="Normal 8 2 8 4" xfId="2634" xr:uid="{4ADB0F87-749E-4C71-8FDA-FEAFEB95F7CA}"/>
    <cellStyle name="Normal 8 2 9" xfId="2635" xr:uid="{FDEDB883-2C0C-44DD-84E0-D67D9288E90B}"/>
    <cellStyle name="Normal 8 3" xfId="2636" xr:uid="{7E919BE3-9964-408D-92D9-56B6F18ABA36}"/>
    <cellStyle name="Normal 8 3 10" xfId="2637" xr:uid="{ECEF1A92-3B66-46C4-83F1-4450C725B939}"/>
    <cellStyle name="Normal 8 3 11" xfId="2638" xr:uid="{FD432EDF-0480-4F4C-9DB4-2902B1E2BDD2}"/>
    <cellStyle name="Normal 8 3 2" xfId="2639" xr:uid="{880249F2-9AE0-4384-AFC6-FB91F20D5DAB}"/>
    <cellStyle name="Normal 8 3 2 2" xfId="2640" xr:uid="{4AAA1C01-9472-4811-B204-F9DE65731D1A}"/>
    <cellStyle name="Normal 8 3 2 2 2" xfId="2641" xr:uid="{8BE815FF-554C-4400-B0E7-BA2CC4988876}"/>
    <cellStyle name="Normal 8 3 2 2 2 2" xfId="2642" xr:uid="{11D67E48-D319-4167-A9B4-AA299CBB2C5A}"/>
    <cellStyle name="Normal 8 3 2 2 2 2 2" xfId="2643" xr:uid="{B9DAF30B-3BC4-49BD-BAFA-6B99A1B68363}"/>
    <cellStyle name="Normal 8 3 2 2 2 2 2 2" xfId="4169" xr:uid="{D33E8E8A-8E2D-43FA-9878-C46180D9EA1D}"/>
    <cellStyle name="Normal 8 3 2 2 2 2 3" xfId="2644" xr:uid="{2B9460BF-D788-4B95-8B49-70BA71C71856}"/>
    <cellStyle name="Normal 8 3 2 2 2 2 4" xfId="2645" xr:uid="{21EB2DA0-CCB5-435B-A67A-C94F65CDAE2A}"/>
    <cellStyle name="Normal 8 3 2 2 2 3" xfId="2646" xr:uid="{FD9D85EC-686C-4081-B74B-6410698EBC05}"/>
    <cellStyle name="Normal 8 3 2 2 2 3 2" xfId="2647" xr:uid="{DAF75623-8253-4EBA-B81B-CB8DC2754AF9}"/>
    <cellStyle name="Normal 8 3 2 2 2 3 3" xfId="2648" xr:uid="{A4A324AC-6834-42DF-A8B2-381D9BC53EE6}"/>
    <cellStyle name="Normal 8 3 2 2 2 3 4" xfId="2649" xr:uid="{192B5610-0471-4DDA-B6CE-46EDDA930375}"/>
    <cellStyle name="Normal 8 3 2 2 2 4" xfId="2650" xr:uid="{BE004FAE-6EEA-4003-9DB4-AE3C81AFE28A}"/>
    <cellStyle name="Normal 8 3 2 2 2 5" xfId="2651" xr:uid="{0440959E-C2F0-495A-BB6B-CCFB27AB3855}"/>
    <cellStyle name="Normal 8 3 2 2 2 6" xfId="2652" xr:uid="{8FF38585-228F-40C1-866A-0D95EA166242}"/>
    <cellStyle name="Normal 8 3 2 2 3" xfId="2653" xr:uid="{D4C2E2D8-FC5A-4B6D-9625-C076911E8853}"/>
    <cellStyle name="Normal 8 3 2 2 3 2" xfId="2654" xr:uid="{5B763396-76AB-42F1-BE66-52A5CC1355BD}"/>
    <cellStyle name="Normal 8 3 2 2 3 2 2" xfId="2655" xr:uid="{14BB6F8C-25EF-4490-B261-B86833C6AB88}"/>
    <cellStyle name="Normal 8 3 2 2 3 2 3" xfId="2656" xr:uid="{87527317-B173-41B9-A22A-9305CCBB5189}"/>
    <cellStyle name="Normal 8 3 2 2 3 2 4" xfId="2657" xr:uid="{1DF87F56-02A3-4521-BDC9-36687C79C71C}"/>
    <cellStyle name="Normal 8 3 2 2 3 3" xfId="2658" xr:uid="{7244F10F-0E58-4D73-89C0-148D70CF3C64}"/>
    <cellStyle name="Normal 8 3 2 2 3 4" xfId="2659" xr:uid="{F4E432EF-EA08-4EAB-B310-A876E85F538B}"/>
    <cellStyle name="Normal 8 3 2 2 3 5" xfId="2660" xr:uid="{4E91D9CA-E3A6-44ED-ADED-578718D2E138}"/>
    <cellStyle name="Normal 8 3 2 2 4" xfId="2661" xr:uid="{0CA7B53B-7AD3-48BC-B242-19F96177AE1D}"/>
    <cellStyle name="Normal 8 3 2 2 4 2" xfId="2662" xr:uid="{E87FB77A-6C5A-42D0-BC86-32441D133BD9}"/>
    <cellStyle name="Normal 8 3 2 2 4 3" xfId="2663" xr:uid="{3C6CCBA2-B7B3-4455-A580-2DCBFFB7C5C4}"/>
    <cellStyle name="Normal 8 3 2 2 4 4" xfId="2664" xr:uid="{D680DCB8-2B32-4A0F-88A4-636D52F8572B}"/>
    <cellStyle name="Normal 8 3 2 2 5" xfId="2665" xr:uid="{9E3872C5-8D31-4307-85AE-438D2DCBD568}"/>
    <cellStyle name="Normal 8 3 2 2 5 2" xfId="2666" xr:uid="{B2C874AF-1ABD-4AE1-AF86-33B1589B0B18}"/>
    <cellStyle name="Normal 8 3 2 2 5 3" xfId="2667" xr:uid="{6058B648-1501-43F3-B557-7388A51F9AEE}"/>
    <cellStyle name="Normal 8 3 2 2 5 4" xfId="2668" xr:uid="{17545CA4-4394-45FA-9AE0-633420B201CF}"/>
    <cellStyle name="Normal 8 3 2 2 6" xfId="2669" xr:uid="{F3FBE0C8-4D29-48AB-9853-8FA53F6C163A}"/>
    <cellStyle name="Normal 8 3 2 2 7" xfId="2670" xr:uid="{EA03FD1E-D1CD-4054-AFDE-E2CE1B7B0461}"/>
    <cellStyle name="Normal 8 3 2 2 8" xfId="2671" xr:uid="{A97BBB43-F701-423E-8FA1-112FF5C245D6}"/>
    <cellStyle name="Normal 8 3 2 3" xfId="2672" xr:uid="{A1343AEA-9B71-431F-B344-17CFAD26AD17}"/>
    <cellStyle name="Normal 8 3 2 3 2" xfId="2673" xr:uid="{B718EFAA-DCB5-4356-A588-20AAB0737EE0}"/>
    <cellStyle name="Normal 8 3 2 3 2 2" xfId="2674" xr:uid="{F161BA21-33A5-4A16-BE0E-A258DABDEB15}"/>
    <cellStyle name="Normal 8 3 2 3 2 2 2" xfId="4170" xr:uid="{B27AD97B-B70C-4736-955D-72257EAF3853}"/>
    <cellStyle name="Normal 8 3 2 3 2 2 2 2" xfId="4171" xr:uid="{19C0D15F-F469-4BDE-9B78-9C94E3828514}"/>
    <cellStyle name="Normal 8 3 2 3 2 2 3" xfId="4172" xr:uid="{E2EAB12B-FA4E-4091-B9C5-6F54A04DB37C}"/>
    <cellStyle name="Normal 8 3 2 3 2 3" xfId="2675" xr:uid="{233CB537-0DC8-4E69-9876-B6E17D461503}"/>
    <cellStyle name="Normal 8 3 2 3 2 3 2" xfId="4173" xr:uid="{BE5FF58B-2176-47F6-9D43-6B88E9313852}"/>
    <cellStyle name="Normal 8 3 2 3 2 4" xfId="2676" xr:uid="{11E81593-19FB-4095-BDC0-1558DE5CD895}"/>
    <cellStyle name="Normal 8 3 2 3 3" xfId="2677" xr:uid="{7744B058-F781-447C-B9D9-6496C2E64BE4}"/>
    <cellStyle name="Normal 8 3 2 3 3 2" xfId="2678" xr:uid="{ED483960-31B5-4069-8CA5-E9899CA791B9}"/>
    <cellStyle name="Normal 8 3 2 3 3 2 2" xfId="4174" xr:uid="{3CAB2064-6C49-48CB-9349-3749F9A262C9}"/>
    <cellStyle name="Normal 8 3 2 3 3 3" xfId="2679" xr:uid="{0DA9AA22-F6F3-4AC4-B5AA-C47C6FD29A59}"/>
    <cellStyle name="Normal 8 3 2 3 3 4" xfId="2680" xr:uid="{F250E131-2009-445D-9E51-7D15F8B26350}"/>
    <cellStyle name="Normal 8 3 2 3 4" xfId="2681" xr:uid="{0F9AEC83-EB90-44BF-B0BD-7C64F3B4A4DC}"/>
    <cellStyle name="Normal 8 3 2 3 4 2" xfId="4175" xr:uid="{A97571BC-9D50-446A-9A53-BBAB97FF5D17}"/>
    <cellStyle name="Normal 8 3 2 3 5" xfId="2682" xr:uid="{39D59154-E2FC-4AAB-91F1-DA61D05C8B4A}"/>
    <cellStyle name="Normal 8 3 2 3 6" xfId="2683" xr:uid="{2B2AC338-C98A-4408-BF05-A63869CAF210}"/>
    <cellStyle name="Normal 8 3 2 4" xfId="2684" xr:uid="{BC89B7F3-FD9B-4699-8526-BDD44140AD40}"/>
    <cellStyle name="Normal 8 3 2 4 2" xfId="2685" xr:uid="{73A6AFE4-8B90-4416-A7A7-47520EB5DB25}"/>
    <cellStyle name="Normal 8 3 2 4 2 2" xfId="2686" xr:uid="{3331B8E3-A8E4-4B8E-B74E-1FDCAEAACECF}"/>
    <cellStyle name="Normal 8 3 2 4 2 2 2" xfId="4176" xr:uid="{D0B2B7F7-8DEF-4D20-9A28-CAA8724DF43C}"/>
    <cellStyle name="Normal 8 3 2 4 2 3" xfId="2687" xr:uid="{80918467-807F-414A-A2CE-802A42A1955B}"/>
    <cellStyle name="Normal 8 3 2 4 2 4" xfId="2688" xr:uid="{5077B449-7E3F-4DFE-A1B3-E0C40A6EE756}"/>
    <cellStyle name="Normal 8 3 2 4 3" xfId="2689" xr:uid="{19CF5CD7-8D8C-4B35-B70C-82F820EC47B2}"/>
    <cellStyle name="Normal 8 3 2 4 3 2" xfId="4177" xr:uid="{85F8B5AD-13CC-4622-BD9B-44527FECBCE3}"/>
    <cellStyle name="Normal 8 3 2 4 4" xfId="2690" xr:uid="{19199F2F-F83D-4AAC-AD89-4CE61DBB9756}"/>
    <cellStyle name="Normal 8 3 2 4 5" xfId="2691" xr:uid="{E9AAA764-0714-4F47-8B3A-70A1EA1BF557}"/>
    <cellStyle name="Normal 8 3 2 5" xfId="2692" xr:uid="{74CC2B22-8EF7-43EC-A931-C38190B222AB}"/>
    <cellStyle name="Normal 8 3 2 5 2" xfId="2693" xr:uid="{809A326A-AD1E-4381-BDA9-587C94BA0042}"/>
    <cellStyle name="Normal 8 3 2 5 2 2" xfId="4178" xr:uid="{EE1384BE-0115-4D6D-B872-03F7F587C994}"/>
    <cellStyle name="Normal 8 3 2 5 3" xfId="2694" xr:uid="{F48A4E50-04CE-4000-9E09-1B196C2245CD}"/>
    <cellStyle name="Normal 8 3 2 5 4" xfId="2695" xr:uid="{E7DF9EF3-7503-4A8B-B171-78A72A20234A}"/>
    <cellStyle name="Normal 8 3 2 6" xfId="2696" xr:uid="{7F9B5006-907F-4EBE-94B1-E73D75082121}"/>
    <cellStyle name="Normal 8 3 2 6 2" xfId="2697" xr:uid="{4297C183-DBB6-47BB-AABF-A0ADA3FF09CF}"/>
    <cellStyle name="Normal 8 3 2 6 3" xfId="2698" xr:uid="{809165FD-52B1-473E-BB09-FFA6CE3725FD}"/>
    <cellStyle name="Normal 8 3 2 6 4" xfId="2699" xr:uid="{6994F13D-D8EA-4BC6-8405-59A2BB09CC5A}"/>
    <cellStyle name="Normal 8 3 2 7" xfId="2700" xr:uid="{212B7274-6B2F-4510-A176-63C0EFBD189E}"/>
    <cellStyle name="Normal 8 3 2 8" xfId="2701" xr:uid="{8CCD933E-4B86-4C0A-87CE-098ECF7D3456}"/>
    <cellStyle name="Normal 8 3 2 9" xfId="2702" xr:uid="{49DF20FA-0E97-4779-8798-DB4FB978909A}"/>
    <cellStyle name="Normal 8 3 3" xfId="2703" xr:uid="{81669AA2-1366-4C2B-8A5D-0713286E25DB}"/>
    <cellStyle name="Normal 8 3 3 2" xfId="2704" xr:uid="{F8DC3E7D-2798-498F-9BD3-357CB0F8D2B7}"/>
    <cellStyle name="Normal 8 3 3 2 2" xfId="2705" xr:uid="{76FE9B4A-6C44-4133-AA80-EAEA45C1C7AE}"/>
    <cellStyle name="Normal 8 3 3 2 2 2" xfId="2706" xr:uid="{70F0CB47-E375-477F-86DA-62E7201B6B97}"/>
    <cellStyle name="Normal 8 3 3 2 2 2 2" xfId="4179" xr:uid="{885BA97F-CABC-4603-BC66-1FD3075456BE}"/>
    <cellStyle name="Normal 8 3 3 2 2 2 2 2" xfId="4663" xr:uid="{6CAACE9D-7BE9-4355-9AAF-24BC64BE6D9F}"/>
    <cellStyle name="Normal 8 3 3 2 2 2 3" xfId="4664" xr:uid="{EEDFA956-6472-4D83-A1B8-9F5674EB104B}"/>
    <cellStyle name="Normal 8 3 3 2 2 3" xfId="2707" xr:uid="{8716B272-DD88-4F80-9331-42E79360F9F2}"/>
    <cellStyle name="Normal 8 3 3 2 2 3 2" xfId="4665" xr:uid="{45216C0D-2613-49D1-A422-217B9B4D14CB}"/>
    <cellStyle name="Normal 8 3 3 2 2 4" xfId="2708" xr:uid="{E7C9FD8A-29B5-405F-B687-61C09033ED91}"/>
    <cellStyle name="Normal 8 3 3 2 3" xfId="2709" xr:uid="{1D41E13C-C67B-4556-B6ED-6D96F4EAB7D7}"/>
    <cellStyle name="Normal 8 3 3 2 3 2" xfId="2710" xr:uid="{DA702926-9D82-41DD-BF8C-1C1FA742E08E}"/>
    <cellStyle name="Normal 8 3 3 2 3 2 2" xfId="4666" xr:uid="{8A47E0D1-0084-4A94-8852-A32B6470471B}"/>
    <cellStyle name="Normal 8 3 3 2 3 3" xfId="2711" xr:uid="{602FE99C-26E8-4D2C-8C52-B4909BE8748A}"/>
    <cellStyle name="Normal 8 3 3 2 3 4" xfId="2712" xr:uid="{70C4B232-6AC3-492E-865D-6F61675331CB}"/>
    <cellStyle name="Normal 8 3 3 2 4" xfId="2713" xr:uid="{462AA995-D408-4232-8E4C-25D33EB92B05}"/>
    <cellStyle name="Normal 8 3 3 2 4 2" xfId="4667" xr:uid="{446B6279-5E12-4929-95E3-9D7A01440DA4}"/>
    <cellStyle name="Normal 8 3 3 2 5" xfId="2714" xr:uid="{A44CD1D3-50D4-403E-817B-478064610C67}"/>
    <cellStyle name="Normal 8 3 3 2 6" xfId="2715" xr:uid="{8498613B-ABEA-41EC-8B7E-F364D41B9983}"/>
    <cellStyle name="Normal 8 3 3 3" xfId="2716" xr:uid="{5DEF0D34-60E6-4F54-8FA2-6C69D9651366}"/>
    <cellStyle name="Normal 8 3 3 3 2" xfId="2717" xr:uid="{CBADE2BB-8D43-4FF8-92B4-BA8827BBD68C}"/>
    <cellStyle name="Normal 8 3 3 3 2 2" xfId="2718" xr:uid="{E2003A4B-3715-4861-BD53-21A2813E2FA8}"/>
    <cellStyle name="Normal 8 3 3 3 2 2 2" xfId="4668" xr:uid="{42E2C7C0-5E0D-488B-B13D-9713B2F3775A}"/>
    <cellStyle name="Normal 8 3 3 3 2 3" xfId="2719" xr:uid="{9E2B1476-1256-4676-8390-18D10F3FC1DF}"/>
    <cellStyle name="Normal 8 3 3 3 2 4" xfId="2720" xr:uid="{8E565B6B-2450-4683-93A3-C8616696CCE0}"/>
    <cellStyle name="Normal 8 3 3 3 3" xfId="2721" xr:uid="{D0C677D2-89AB-4E02-ACCE-BD9603C00FE6}"/>
    <cellStyle name="Normal 8 3 3 3 3 2" xfId="4669" xr:uid="{CAE9D646-668F-4A99-9DE0-F214A0C45FBD}"/>
    <cellStyle name="Normal 8 3 3 3 4" xfId="2722" xr:uid="{DEFE54B5-21FD-4974-AD95-24B433282C09}"/>
    <cellStyle name="Normal 8 3 3 3 5" xfId="2723" xr:uid="{4A688CE8-C4DB-4A57-994D-BC72EC82EB6D}"/>
    <cellStyle name="Normal 8 3 3 4" xfId="2724" xr:uid="{8B44C7D1-E442-4EF8-8117-0FDDD256311E}"/>
    <cellStyle name="Normal 8 3 3 4 2" xfId="2725" xr:uid="{06F6C281-F9FF-440E-ABFA-0CAB8D1D0D9A}"/>
    <cellStyle name="Normal 8 3 3 4 2 2" xfId="4670" xr:uid="{194A7AEB-F73C-411E-9CC8-1E4367837FE2}"/>
    <cellStyle name="Normal 8 3 3 4 3" xfId="2726" xr:uid="{A4DD6898-AF06-4C74-8F5A-79ACC55B6801}"/>
    <cellStyle name="Normal 8 3 3 4 4" xfId="2727" xr:uid="{83F5E6FC-4871-46DB-A326-309A6C29650C}"/>
    <cellStyle name="Normal 8 3 3 5" xfId="2728" xr:uid="{8F809CDD-368E-4E9C-A195-D2C3FC51F875}"/>
    <cellStyle name="Normal 8 3 3 5 2" xfId="2729" xr:uid="{900888C3-6D3F-42F6-8576-D7B675E04878}"/>
    <cellStyle name="Normal 8 3 3 5 3" xfId="2730" xr:uid="{BEEE8C96-D7C0-41AF-B1F4-0CAC907D0D82}"/>
    <cellStyle name="Normal 8 3 3 5 4" xfId="2731" xr:uid="{1740EF1C-8172-438C-8A7C-578B54FD58C8}"/>
    <cellStyle name="Normal 8 3 3 6" xfId="2732" xr:uid="{71663CEA-8520-4536-9C86-F51437BFE8F0}"/>
    <cellStyle name="Normal 8 3 3 7" xfId="2733" xr:uid="{52F47B10-1865-454C-8173-6E55091A8059}"/>
    <cellStyle name="Normal 8 3 3 8" xfId="2734" xr:uid="{83503027-69A1-4100-B71D-25DD561D76B5}"/>
    <cellStyle name="Normal 8 3 4" xfId="2735" xr:uid="{4555A349-782E-4F8E-9956-4B4DD1EFDBB6}"/>
    <cellStyle name="Normal 8 3 4 2" xfId="2736" xr:uid="{789B3686-1154-4331-9CC2-8D0DD0ED9E28}"/>
    <cellStyle name="Normal 8 3 4 2 2" xfId="2737" xr:uid="{814480BC-D99D-49AE-8331-8CCD66E5C978}"/>
    <cellStyle name="Normal 8 3 4 2 2 2" xfId="2738" xr:uid="{9E3B9BF0-3578-4F9D-BF9D-0FFA6E8A8460}"/>
    <cellStyle name="Normal 8 3 4 2 2 2 2" xfId="4180" xr:uid="{523586D1-F272-4BB8-8637-53288E9348AC}"/>
    <cellStyle name="Normal 8 3 4 2 2 3" xfId="2739" xr:uid="{2239546E-4025-4492-83BD-12E6EF8BE16E}"/>
    <cellStyle name="Normal 8 3 4 2 2 4" xfId="2740" xr:uid="{FCE863F5-50E0-472C-8B0B-9848F3A3E6D3}"/>
    <cellStyle name="Normal 8 3 4 2 3" xfId="2741" xr:uid="{812C2C7A-9E14-46CA-9010-CFD9972A7C36}"/>
    <cellStyle name="Normal 8 3 4 2 3 2" xfId="4181" xr:uid="{20E1545E-83FE-40B2-9845-7C685C8508F0}"/>
    <cellStyle name="Normal 8 3 4 2 4" xfId="2742" xr:uid="{70F2FBFD-33DD-4921-9A35-D2438866357A}"/>
    <cellStyle name="Normal 8 3 4 2 5" xfId="2743" xr:uid="{3552BC42-377A-45FD-8A09-8D5BB8E5C518}"/>
    <cellStyle name="Normal 8 3 4 3" xfId="2744" xr:uid="{F66A2CC5-C9F3-45F6-BB6F-C757D9FB87F9}"/>
    <cellStyle name="Normal 8 3 4 3 2" xfId="2745" xr:uid="{8B935044-E90F-48A1-8BE8-45E6C63F3B32}"/>
    <cellStyle name="Normal 8 3 4 3 2 2" xfId="4182" xr:uid="{16AE87A1-8A35-466C-82D4-C2EDD5F4FBC0}"/>
    <cellStyle name="Normal 8 3 4 3 3" xfId="2746" xr:uid="{828DAF3D-DFDD-4D90-B957-C14D6E9BB1A3}"/>
    <cellStyle name="Normal 8 3 4 3 4" xfId="2747" xr:uid="{228F4A8D-7424-474E-B325-4D3FBAD5CB9D}"/>
    <cellStyle name="Normal 8 3 4 4" xfId="2748" xr:uid="{23878189-3574-4AF9-AEBA-043CC8BC3B32}"/>
    <cellStyle name="Normal 8 3 4 4 2" xfId="2749" xr:uid="{E9FE7A87-81EF-4D30-AD72-D316E1334BD0}"/>
    <cellStyle name="Normal 8 3 4 4 3" xfId="2750" xr:uid="{118E4466-6210-41B3-B136-30056AD17E38}"/>
    <cellStyle name="Normal 8 3 4 4 4" xfId="2751" xr:uid="{08384513-01FD-4A28-A6DE-33C924F13994}"/>
    <cellStyle name="Normal 8 3 4 5" xfId="2752" xr:uid="{46211473-C02C-4FF2-859F-B4479A75D2FC}"/>
    <cellStyle name="Normal 8 3 4 6" xfId="2753" xr:uid="{0C8BB7CB-D8A3-42AD-B05D-3D50C85B14D4}"/>
    <cellStyle name="Normal 8 3 4 7" xfId="2754" xr:uid="{EE74CBA9-69C4-4661-B8BA-71C9C9BFEC83}"/>
    <cellStyle name="Normal 8 3 5" xfId="2755" xr:uid="{081E1FB1-6593-4521-B8DD-416103654B76}"/>
    <cellStyle name="Normal 8 3 5 2" xfId="2756" xr:uid="{1CB81B2F-800A-4FBC-8F9E-296FDCC9449C}"/>
    <cellStyle name="Normal 8 3 5 2 2" xfId="2757" xr:uid="{52A839EC-9351-4F98-93B3-AC2E44BE3959}"/>
    <cellStyle name="Normal 8 3 5 2 2 2" xfId="4183" xr:uid="{F3C31463-D6D0-4B9A-B533-CC00D9F72FFF}"/>
    <cellStyle name="Normal 8 3 5 2 3" xfId="2758" xr:uid="{43AEC94D-BA8F-4E52-902B-19A7B366D349}"/>
    <cellStyle name="Normal 8 3 5 2 4" xfId="2759" xr:uid="{8FC620F6-EC51-4464-998C-A146AA7CCBE1}"/>
    <cellStyle name="Normal 8 3 5 3" xfId="2760" xr:uid="{E5A8262A-C4E4-45FD-BAAD-FB2DB58933CC}"/>
    <cellStyle name="Normal 8 3 5 3 2" xfId="2761" xr:uid="{18B29E53-6166-49E3-837E-8FA7AE55ED63}"/>
    <cellStyle name="Normal 8 3 5 3 3" xfId="2762" xr:uid="{55D45D47-CD7D-4ACA-A4FA-7A820310EDAC}"/>
    <cellStyle name="Normal 8 3 5 3 4" xfId="2763" xr:uid="{C12A2AA8-C5F2-4C35-963E-27E32A2F627A}"/>
    <cellStyle name="Normal 8 3 5 4" xfId="2764" xr:uid="{B8C53E75-C12B-4A26-AA16-F2E56512D407}"/>
    <cellStyle name="Normal 8 3 5 5" xfId="2765" xr:uid="{4EAF0B2C-A83B-46AC-ADD7-3474D6AF2E00}"/>
    <cellStyle name="Normal 8 3 5 6" xfId="2766" xr:uid="{677CEBEF-08D5-4BCE-912A-34DB74A6D584}"/>
    <cellStyle name="Normal 8 3 6" xfId="2767" xr:uid="{C0398BB5-0375-4E38-B328-493D34ABA46B}"/>
    <cellStyle name="Normal 8 3 6 2" xfId="2768" xr:uid="{17F73791-1075-4F50-B0CC-71374E347909}"/>
    <cellStyle name="Normal 8 3 6 2 2" xfId="2769" xr:uid="{B16F71F7-FB3F-41AC-99E4-7919BF08FC48}"/>
    <cellStyle name="Normal 8 3 6 2 3" xfId="2770" xr:uid="{0500B968-1035-45A8-A01B-D43B06B55815}"/>
    <cellStyle name="Normal 8 3 6 2 4" xfId="2771" xr:uid="{CCD42CCB-2281-4DBB-8C90-EE632D3E2A5D}"/>
    <cellStyle name="Normal 8 3 6 3" xfId="2772" xr:uid="{A5B6082E-3257-4D9A-974A-3F1D64FA3693}"/>
    <cellStyle name="Normal 8 3 6 4" xfId="2773" xr:uid="{99BC4DA1-FA89-45B7-8EDD-C06AAE968AEB}"/>
    <cellStyle name="Normal 8 3 6 5" xfId="2774" xr:uid="{99F93D40-5DAD-4538-8301-3A1C600D30FA}"/>
    <cellStyle name="Normal 8 3 7" xfId="2775" xr:uid="{AA4A579A-E30C-47D4-82AB-D3AACA96B152}"/>
    <cellStyle name="Normal 8 3 7 2" xfId="2776" xr:uid="{4E47C40A-1D74-44BD-A880-EE303A4D8247}"/>
    <cellStyle name="Normal 8 3 7 3" xfId="2777" xr:uid="{20FB7FE0-370E-4099-8971-14766E1F5C41}"/>
    <cellStyle name="Normal 8 3 7 4" xfId="2778" xr:uid="{308E3EE1-C751-46D7-ABF9-6DC4F9EB93CB}"/>
    <cellStyle name="Normal 8 3 8" xfId="2779" xr:uid="{7D851DC3-E9F6-4AF5-BC60-7B244CF0830F}"/>
    <cellStyle name="Normal 8 3 8 2" xfId="2780" xr:uid="{492B87A8-541A-4BF0-9919-54420F6ED7F6}"/>
    <cellStyle name="Normal 8 3 8 3" xfId="2781" xr:uid="{0094B766-C943-4E25-8CD8-83F3E9B4722C}"/>
    <cellStyle name="Normal 8 3 8 4" xfId="2782" xr:uid="{3166F6CB-D1ED-4FB4-8CD6-4E48BB21D789}"/>
    <cellStyle name="Normal 8 3 9" xfId="2783" xr:uid="{F0DB4098-F029-4B94-A8C5-9E28B83270CF}"/>
    <cellStyle name="Normal 8 4" xfId="2784" xr:uid="{43A53F1D-CC04-4450-9E54-DE98FC1D0B43}"/>
    <cellStyle name="Normal 8 4 10" xfId="2785" xr:uid="{42D348FF-E6C2-43B8-923F-F18BE18B24B5}"/>
    <cellStyle name="Normal 8 4 11" xfId="2786" xr:uid="{E2863D99-57EF-4AB1-BFFD-5B863749D59C}"/>
    <cellStyle name="Normal 8 4 2" xfId="2787" xr:uid="{58F5E6CF-C534-474A-AE66-0D6A32136D45}"/>
    <cellStyle name="Normal 8 4 2 2" xfId="2788" xr:uid="{8CB92ABA-6177-412C-B8C3-97B11B1BCC09}"/>
    <cellStyle name="Normal 8 4 2 2 2" xfId="2789" xr:uid="{3F5B8926-031F-4D28-8BCF-973FC2132A91}"/>
    <cellStyle name="Normal 8 4 2 2 2 2" xfId="2790" xr:uid="{B158E917-35D4-42C4-9EA1-17A3E79F2AF2}"/>
    <cellStyle name="Normal 8 4 2 2 2 2 2" xfId="2791" xr:uid="{36FB6BD9-D8EB-4AAF-8CD9-9730794CCF42}"/>
    <cellStyle name="Normal 8 4 2 2 2 2 3" xfId="2792" xr:uid="{EF3A3A30-F155-43B2-8B22-D7726CE5D124}"/>
    <cellStyle name="Normal 8 4 2 2 2 2 4" xfId="2793" xr:uid="{497F75F4-70AE-40E6-91D2-BA4E95B4BC3F}"/>
    <cellStyle name="Normal 8 4 2 2 2 3" xfId="2794" xr:uid="{B780A56B-1C20-406C-AD3F-ACADA5872D63}"/>
    <cellStyle name="Normal 8 4 2 2 2 3 2" xfId="2795" xr:uid="{4B556ABA-CFF9-47D6-A19E-AFBEB04C6EA9}"/>
    <cellStyle name="Normal 8 4 2 2 2 3 3" xfId="2796" xr:uid="{8D894347-B71C-4CD4-A939-B3DEDED9D6BE}"/>
    <cellStyle name="Normal 8 4 2 2 2 3 4" xfId="2797" xr:uid="{452052A1-14F4-42A2-BC43-DBDAF0813ADD}"/>
    <cellStyle name="Normal 8 4 2 2 2 4" xfId="2798" xr:uid="{829119CD-CA18-478D-90D3-E415B1252044}"/>
    <cellStyle name="Normal 8 4 2 2 2 5" xfId="2799" xr:uid="{AD7BD93A-20DB-4A06-A3FF-97FB70EB4F57}"/>
    <cellStyle name="Normal 8 4 2 2 2 6" xfId="2800" xr:uid="{C96922AC-E09E-455F-AF75-ECD4B9952DC2}"/>
    <cellStyle name="Normal 8 4 2 2 3" xfId="2801" xr:uid="{52B62B3D-240A-4C93-8A0B-38FF83A520C9}"/>
    <cellStyle name="Normal 8 4 2 2 3 2" xfId="2802" xr:uid="{54B1D8E8-2A43-4182-B416-8F97A9F8AD1C}"/>
    <cellStyle name="Normal 8 4 2 2 3 2 2" xfId="2803" xr:uid="{D7B992CD-6C48-4106-8B04-AB63FDF8F3E0}"/>
    <cellStyle name="Normal 8 4 2 2 3 2 3" xfId="2804" xr:uid="{3F70F8A3-9A8B-489F-82DC-7A5A13F27409}"/>
    <cellStyle name="Normal 8 4 2 2 3 2 4" xfId="2805" xr:uid="{0306C5D8-1344-47AF-A0A0-21E2AE067C6F}"/>
    <cellStyle name="Normal 8 4 2 2 3 3" xfId="2806" xr:uid="{3249FB17-0AC5-49B0-BB4D-2AA1EB6368E1}"/>
    <cellStyle name="Normal 8 4 2 2 3 4" xfId="2807" xr:uid="{990D88BD-07BB-4421-A6BE-A2E9BE8D2C9D}"/>
    <cellStyle name="Normal 8 4 2 2 3 5" xfId="2808" xr:uid="{EA21B614-456E-49CC-8B10-A338E04B03E4}"/>
    <cellStyle name="Normal 8 4 2 2 4" xfId="2809" xr:uid="{8C3593A8-0301-4B54-B824-2615C6D78ED7}"/>
    <cellStyle name="Normal 8 4 2 2 4 2" xfId="2810" xr:uid="{EF77E5BD-1422-4C92-A1EC-63C4668017FB}"/>
    <cellStyle name="Normal 8 4 2 2 4 3" xfId="2811" xr:uid="{6668D18E-8C21-4827-8CE8-1D5DB36BBFBC}"/>
    <cellStyle name="Normal 8 4 2 2 4 4" xfId="2812" xr:uid="{B98B1422-01FD-4497-9227-861AF58C9222}"/>
    <cellStyle name="Normal 8 4 2 2 5" xfId="2813" xr:uid="{A903F7C0-946E-4E61-87FA-62FBF17D5352}"/>
    <cellStyle name="Normal 8 4 2 2 5 2" xfId="2814" xr:uid="{6F92003F-7F47-47A6-8928-11CD92E3963F}"/>
    <cellStyle name="Normal 8 4 2 2 5 3" xfId="2815" xr:uid="{757B7879-1D8B-4923-A3A7-551BC6D136C0}"/>
    <cellStyle name="Normal 8 4 2 2 5 4" xfId="2816" xr:uid="{EF9F5FD3-5C44-4A43-A34E-255C47E8F98B}"/>
    <cellStyle name="Normal 8 4 2 2 6" xfId="2817" xr:uid="{417B7B51-D710-4B3C-B589-9D50CC51A6C0}"/>
    <cellStyle name="Normal 8 4 2 2 7" xfId="2818" xr:uid="{AA91A7F4-517F-4419-AFB4-74602DEC9A7C}"/>
    <cellStyle name="Normal 8 4 2 2 8" xfId="2819" xr:uid="{9B9E832E-CF0E-4A5C-AF7E-8F05051E547C}"/>
    <cellStyle name="Normal 8 4 2 3" xfId="2820" xr:uid="{F036A953-9DCC-4CD8-8B0D-2FAE1F9A7939}"/>
    <cellStyle name="Normal 8 4 2 3 2" xfId="2821" xr:uid="{2ABF712D-76FD-4D26-B950-1C22B101B8E4}"/>
    <cellStyle name="Normal 8 4 2 3 2 2" xfId="2822" xr:uid="{698EA358-8DA2-416D-A61C-F201E41AA9B2}"/>
    <cellStyle name="Normal 8 4 2 3 2 3" xfId="2823" xr:uid="{E96D99B1-C085-4CC4-8E32-24128D68F248}"/>
    <cellStyle name="Normal 8 4 2 3 2 4" xfId="2824" xr:uid="{5FBB689B-EC64-456F-B182-BAA77167C243}"/>
    <cellStyle name="Normal 8 4 2 3 3" xfId="2825" xr:uid="{6594D42F-4526-4C80-AD40-07717DF7E77A}"/>
    <cellStyle name="Normal 8 4 2 3 3 2" xfId="2826" xr:uid="{A0229D79-6401-41FE-901E-C898556FAA21}"/>
    <cellStyle name="Normal 8 4 2 3 3 3" xfId="2827" xr:uid="{49360E2B-DAC5-4ABF-9F6A-40A40C2FAD25}"/>
    <cellStyle name="Normal 8 4 2 3 3 4" xfId="2828" xr:uid="{8663D4A5-5387-4B05-980C-B418BB667C15}"/>
    <cellStyle name="Normal 8 4 2 3 4" xfId="2829" xr:uid="{6500F739-7878-412F-9871-270EEBE94220}"/>
    <cellStyle name="Normal 8 4 2 3 5" xfId="2830" xr:uid="{AE2CE817-0DB4-4A28-8DD2-770E8F4E4939}"/>
    <cellStyle name="Normal 8 4 2 3 6" xfId="2831" xr:uid="{6330CF6B-8517-45F5-9B1A-686E3A1DD485}"/>
    <cellStyle name="Normal 8 4 2 4" xfId="2832" xr:uid="{75657085-47F8-4417-BC2C-CDA5F9EE3B8F}"/>
    <cellStyle name="Normal 8 4 2 4 2" xfId="2833" xr:uid="{287DCCB6-64CF-4977-9A41-DC7081B863C5}"/>
    <cellStyle name="Normal 8 4 2 4 2 2" xfId="2834" xr:uid="{EB9BAFE3-D975-4F50-A6F7-5AB37BA25759}"/>
    <cellStyle name="Normal 8 4 2 4 2 3" xfId="2835" xr:uid="{DDF64EBC-9C2D-4FD1-B159-5C9846E89385}"/>
    <cellStyle name="Normal 8 4 2 4 2 4" xfId="2836" xr:uid="{9F4FE7B9-C0EA-431E-AD50-9BE0CAD3908E}"/>
    <cellStyle name="Normal 8 4 2 4 3" xfId="2837" xr:uid="{E5830463-B40E-459F-A85C-9A69649DB24C}"/>
    <cellStyle name="Normal 8 4 2 4 4" xfId="2838" xr:uid="{583F647E-C55A-4CB8-A276-BEE6AEB5F4EB}"/>
    <cellStyle name="Normal 8 4 2 4 5" xfId="2839" xr:uid="{75FB9101-FE2F-4BB1-9F4E-06F3456A2CE0}"/>
    <cellStyle name="Normal 8 4 2 5" xfId="2840" xr:uid="{B6DEFBD5-628A-402B-B2A3-00EA50FD6ACF}"/>
    <cellStyle name="Normal 8 4 2 5 2" xfId="2841" xr:uid="{B8861D90-3184-4256-B621-3655E9A89047}"/>
    <cellStyle name="Normal 8 4 2 5 3" xfId="2842" xr:uid="{A11C0F64-6D0C-49CF-BB21-314CFB4A82F8}"/>
    <cellStyle name="Normal 8 4 2 5 4" xfId="2843" xr:uid="{48247B44-C12D-4B1E-A044-4A0EBD138059}"/>
    <cellStyle name="Normal 8 4 2 6" xfId="2844" xr:uid="{D92B6310-6B3A-4314-B2EE-D8C78ABB6F85}"/>
    <cellStyle name="Normal 8 4 2 6 2" xfId="2845" xr:uid="{C6A4EE5B-7F7B-405E-9F9D-2EDA2AD2CEE3}"/>
    <cellStyle name="Normal 8 4 2 6 3" xfId="2846" xr:uid="{2B9F2C40-D4BA-47AE-B679-C9E20C0F5E00}"/>
    <cellStyle name="Normal 8 4 2 6 4" xfId="2847" xr:uid="{7915AE8F-C9E8-484E-A4E3-96B5E6E954A4}"/>
    <cellStyle name="Normal 8 4 2 7" xfId="2848" xr:uid="{8C4F654A-6E40-4249-B0FF-7642FF7CE678}"/>
    <cellStyle name="Normal 8 4 2 8" xfId="2849" xr:uid="{3A8D3B23-6FF4-4792-826F-73BC04CC5267}"/>
    <cellStyle name="Normal 8 4 2 9" xfId="2850" xr:uid="{175FB1A1-80C8-478E-9B22-5378B03E7FDE}"/>
    <cellStyle name="Normal 8 4 3" xfId="2851" xr:uid="{6EE6C057-9542-4EA3-9663-B47DBA6DD740}"/>
    <cellStyle name="Normal 8 4 3 2" xfId="2852" xr:uid="{4551E0C4-CB7E-4558-8B67-16781AF59D57}"/>
    <cellStyle name="Normal 8 4 3 2 2" xfId="2853" xr:uid="{FC733B9B-AF9C-4DA5-A0E1-A908C71236AD}"/>
    <cellStyle name="Normal 8 4 3 2 2 2" xfId="2854" xr:uid="{B2F0375E-71FF-4C11-AA43-71890386316E}"/>
    <cellStyle name="Normal 8 4 3 2 2 2 2" xfId="4184" xr:uid="{95946673-328E-4533-8C07-73799EBEB6BB}"/>
    <cellStyle name="Normal 8 4 3 2 2 3" xfId="2855" xr:uid="{8A3EA4D3-1995-489C-9109-AC70AF9D5193}"/>
    <cellStyle name="Normal 8 4 3 2 2 4" xfId="2856" xr:uid="{8335FD7E-C852-45CC-9004-1E9623DA6628}"/>
    <cellStyle name="Normal 8 4 3 2 3" xfId="2857" xr:uid="{E95C751F-7C8E-40D0-8D82-D4BD64DC2AA3}"/>
    <cellStyle name="Normal 8 4 3 2 3 2" xfId="2858" xr:uid="{FF97E29C-0370-4E14-8958-286424C1B511}"/>
    <cellStyle name="Normal 8 4 3 2 3 3" xfId="2859" xr:uid="{4A9BBDCA-7FA3-404A-93E3-8F0CFF2D615F}"/>
    <cellStyle name="Normal 8 4 3 2 3 4" xfId="2860" xr:uid="{A62389F8-D223-472B-98F9-13EA6123C470}"/>
    <cellStyle name="Normal 8 4 3 2 4" xfId="2861" xr:uid="{0871C582-22D2-4659-9356-D925288B55E8}"/>
    <cellStyle name="Normal 8 4 3 2 5" xfId="2862" xr:uid="{C4D0D107-CE18-41B7-9863-257CA88FB424}"/>
    <cellStyle name="Normal 8 4 3 2 6" xfId="2863" xr:uid="{1331AA7F-ACA2-476B-957D-FF145E2813F7}"/>
    <cellStyle name="Normal 8 4 3 3" xfId="2864" xr:uid="{DCA85397-EE05-4925-B681-551DA9A68588}"/>
    <cellStyle name="Normal 8 4 3 3 2" xfId="2865" xr:uid="{CD508EBB-B732-4C3A-8EFF-E9BE0103E1EA}"/>
    <cellStyle name="Normal 8 4 3 3 2 2" xfId="2866" xr:uid="{B2336DC3-2355-48D4-A23B-9B590AA59337}"/>
    <cellStyle name="Normal 8 4 3 3 2 3" xfId="2867" xr:uid="{49AC43FC-067C-457D-B8AA-41A5298A3740}"/>
    <cellStyle name="Normal 8 4 3 3 2 4" xfId="2868" xr:uid="{43F87AB7-797F-495B-8F5B-E38294D95C03}"/>
    <cellStyle name="Normal 8 4 3 3 3" xfId="2869" xr:uid="{4E933BAB-2CBA-4500-AEE9-4665CAC4686E}"/>
    <cellStyle name="Normal 8 4 3 3 4" xfId="2870" xr:uid="{3DD85E59-14EC-4BFD-9376-24F78B364E6E}"/>
    <cellStyle name="Normal 8 4 3 3 5" xfId="2871" xr:uid="{0BA15948-8434-4269-B249-BB688ECE85DC}"/>
    <cellStyle name="Normal 8 4 3 4" xfId="2872" xr:uid="{5F9E42F0-5E30-4F6E-9534-BB5753FC5915}"/>
    <cellStyle name="Normal 8 4 3 4 2" xfId="2873" xr:uid="{7EE12449-EAFB-4CFF-9E91-78A511BE1156}"/>
    <cellStyle name="Normal 8 4 3 4 3" xfId="2874" xr:uid="{D82D2A79-D779-41E1-BC2D-ADB7F2306FE5}"/>
    <cellStyle name="Normal 8 4 3 4 4" xfId="2875" xr:uid="{68FCE400-F153-4992-920A-06EC1E4ADA79}"/>
    <cellStyle name="Normal 8 4 3 5" xfId="2876" xr:uid="{172A75A2-C0BF-4CE6-B1E9-3E80E523F01E}"/>
    <cellStyle name="Normal 8 4 3 5 2" xfId="2877" xr:uid="{78BD87C2-C251-4338-96CE-CFB9216A7E47}"/>
    <cellStyle name="Normal 8 4 3 5 3" xfId="2878" xr:uid="{FE02BF2C-6DD5-4ED5-AC11-73C9C17D79BA}"/>
    <cellStyle name="Normal 8 4 3 5 4" xfId="2879" xr:uid="{57E2E99B-0EB4-48BD-A616-2338B8312FD2}"/>
    <cellStyle name="Normal 8 4 3 6" xfId="2880" xr:uid="{63910223-1AD3-4AC6-BAE6-745112C8DABA}"/>
    <cellStyle name="Normal 8 4 3 7" xfId="2881" xr:uid="{9450EDFD-44D9-42C8-8E11-AB2D202D8E29}"/>
    <cellStyle name="Normal 8 4 3 8" xfId="2882" xr:uid="{9E27D043-0E48-4F47-A240-7FE5BB25528A}"/>
    <cellStyle name="Normal 8 4 4" xfId="2883" xr:uid="{BB82CB54-4EB4-4107-9FC6-4D1C450F5C2E}"/>
    <cellStyle name="Normal 8 4 4 2" xfId="2884" xr:uid="{0AE5BA2E-601A-46E6-9052-435624E6C335}"/>
    <cellStyle name="Normal 8 4 4 2 2" xfId="2885" xr:uid="{74200C31-A2FC-440B-9B17-A60BC8202E07}"/>
    <cellStyle name="Normal 8 4 4 2 2 2" xfId="2886" xr:uid="{BCA7E301-B9FA-4979-8302-BBF8A7211615}"/>
    <cellStyle name="Normal 8 4 4 2 2 3" xfId="2887" xr:uid="{9D8B2909-4091-4396-B346-7C69C66FDDAA}"/>
    <cellStyle name="Normal 8 4 4 2 2 4" xfId="2888" xr:uid="{4EF9BA76-F143-4C40-B6A0-4DE8F4604F9D}"/>
    <cellStyle name="Normal 8 4 4 2 3" xfId="2889" xr:uid="{EF7FC0B4-F4B7-4776-B984-AE7B5721DEEE}"/>
    <cellStyle name="Normal 8 4 4 2 4" xfId="2890" xr:uid="{561BD5F8-E014-4239-BD47-19C0634D40C0}"/>
    <cellStyle name="Normal 8 4 4 2 5" xfId="2891" xr:uid="{2DB0A523-7470-4D36-A349-22D64A21B84F}"/>
    <cellStyle name="Normal 8 4 4 3" xfId="2892" xr:uid="{7CA00621-28E2-4E33-ADCD-61C5ADCAAF1A}"/>
    <cellStyle name="Normal 8 4 4 3 2" xfId="2893" xr:uid="{C83EED15-10A8-448A-B2E1-FB66DB9CF1CB}"/>
    <cellStyle name="Normal 8 4 4 3 3" xfId="2894" xr:uid="{90D15530-AC31-49F7-875F-72CE6629D1B3}"/>
    <cellStyle name="Normal 8 4 4 3 4" xfId="2895" xr:uid="{6582C5FB-6900-489D-A0BD-1A3EF9F15B29}"/>
    <cellStyle name="Normal 8 4 4 4" xfId="2896" xr:uid="{8CAF9259-100B-435A-B854-D210D7CDF69D}"/>
    <cellStyle name="Normal 8 4 4 4 2" xfId="2897" xr:uid="{B48A91DE-8D27-42FD-B176-DB5B8F001C9F}"/>
    <cellStyle name="Normal 8 4 4 4 3" xfId="2898" xr:uid="{9C024A93-1B30-4E47-8B66-5BB9A6D422FB}"/>
    <cellStyle name="Normal 8 4 4 4 4" xfId="2899" xr:uid="{57BE88E3-9999-4B9A-B89C-290BB8648A7E}"/>
    <cellStyle name="Normal 8 4 4 5" xfId="2900" xr:uid="{388A5044-674C-4216-A0AF-B3ABAAFB6574}"/>
    <cellStyle name="Normal 8 4 4 6" xfId="2901" xr:uid="{239E0B1B-7004-486C-8AA5-F9F7C354A6AD}"/>
    <cellStyle name="Normal 8 4 4 7" xfId="2902" xr:uid="{136DA9AB-7580-4C35-9245-871ED41AA375}"/>
    <cellStyle name="Normal 8 4 5" xfId="2903" xr:uid="{1EB89B1B-2552-47FD-9A77-E103A4A72717}"/>
    <cellStyle name="Normal 8 4 5 2" xfId="2904" xr:uid="{DD68E28B-5010-42AF-930E-F69CCC4A69D6}"/>
    <cellStyle name="Normal 8 4 5 2 2" xfId="2905" xr:uid="{97BAF258-4134-4534-9D3D-80E76492D851}"/>
    <cellStyle name="Normal 8 4 5 2 3" xfId="2906" xr:uid="{88CF7B42-D9AB-4527-AAE9-5D70842CB10F}"/>
    <cellStyle name="Normal 8 4 5 2 4" xfId="2907" xr:uid="{144427BA-8A6B-44D4-8582-71AD5D84FF05}"/>
    <cellStyle name="Normal 8 4 5 3" xfId="2908" xr:uid="{85795148-95D2-4CA9-A088-505A17D244C9}"/>
    <cellStyle name="Normal 8 4 5 3 2" xfId="2909" xr:uid="{BD5F7446-68FF-415B-8424-7076BDF3F1D5}"/>
    <cellStyle name="Normal 8 4 5 3 3" xfId="2910" xr:uid="{A6630D41-5CC9-4B1F-AF91-BA9266753FA3}"/>
    <cellStyle name="Normal 8 4 5 3 4" xfId="2911" xr:uid="{70C4BE12-75D7-4026-B597-4C857CC93B60}"/>
    <cellStyle name="Normal 8 4 5 4" xfId="2912" xr:uid="{E86FD0D3-AEE5-43E6-8FE9-129E1428FE2F}"/>
    <cellStyle name="Normal 8 4 5 5" xfId="2913" xr:uid="{00A66DB5-DD2B-40B7-AEC9-A2340C3CC34D}"/>
    <cellStyle name="Normal 8 4 5 6" xfId="2914" xr:uid="{F4B49484-BF0F-4081-8833-17815F6D4045}"/>
    <cellStyle name="Normal 8 4 6" xfId="2915" xr:uid="{8B1CB194-38B3-4840-A770-CC4F0B245CCB}"/>
    <cellStyle name="Normal 8 4 6 2" xfId="2916" xr:uid="{E763A45F-B635-4297-9A5C-AB7E919F664A}"/>
    <cellStyle name="Normal 8 4 6 2 2" xfId="2917" xr:uid="{D76F3265-F27B-4665-9EED-0867974BA86F}"/>
    <cellStyle name="Normal 8 4 6 2 3" xfId="2918" xr:uid="{5E6F27D3-9C4D-4DA1-81CC-F8FC9D858BA5}"/>
    <cellStyle name="Normal 8 4 6 2 4" xfId="2919" xr:uid="{ACFEDEE8-88D5-4FD3-B16A-C91391F85810}"/>
    <cellStyle name="Normal 8 4 6 3" xfId="2920" xr:uid="{AC492851-1334-4388-AF93-89615C699ED2}"/>
    <cellStyle name="Normal 8 4 6 4" xfId="2921" xr:uid="{4F792252-3D87-4477-9A59-5E099556566D}"/>
    <cellStyle name="Normal 8 4 6 5" xfId="2922" xr:uid="{063B80CE-5C57-4F28-A416-0B13575B6DE6}"/>
    <cellStyle name="Normal 8 4 7" xfId="2923" xr:uid="{017A5778-91B4-4F5D-A15C-0FFCC8EEFA57}"/>
    <cellStyle name="Normal 8 4 7 2" xfId="2924" xr:uid="{E29D66F0-132E-49E4-A306-FC2219B8422B}"/>
    <cellStyle name="Normal 8 4 7 3" xfId="2925" xr:uid="{F0C68068-58C3-4983-B3F9-953804239069}"/>
    <cellStyle name="Normal 8 4 7 4" xfId="2926" xr:uid="{B3C4A9AC-FC02-466D-A5D9-D9474A9727B2}"/>
    <cellStyle name="Normal 8 4 8" xfId="2927" xr:uid="{CCF40A8A-889B-4873-9FD0-37A214634534}"/>
    <cellStyle name="Normal 8 4 8 2" xfId="2928" xr:uid="{7DDD12F9-581F-4385-9648-10A0DA71471F}"/>
    <cellStyle name="Normal 8 4 8 3" xfId="2929" xr:uid="{9AECC18E-4FBA-4623-A108-5615F9866373}"/>
    <cellStyle name="Normal 8 4 8 4" xfId="2930" xr:uid="{135FFDC5-806E-4E0A-9673-094E8DD5E8F3}"/>
    <cellStyle name="Normal 8 4 9" xfId="2931" xr:uid="{B1F13D6F-EC71-4BB1-84B3-4A9850B93E82}"/>
    <cellStyle name="Normal 8 5" xfId="2932" xr:uid="{BF07C93B-545D-4E0D-844E-948A21C76183}"/>
    <cellStyle name="Normal 8 5 2" xfId="2933" xr:uid="{800F527B-03FE-4F7F-89A5-0C5E931FCBBD}"/>
    <cellStyle name="Normal 8 5 2 2" xfId="2934" xr:uid="{1B2AA3AA-0D4C-4415-89B6-73312A3DCF2D}"/>
    <cellStyle name="Normal 8 5 2 2 2" xfId="2935" xr:uid="{49469EFC-B0C0-4FB1-B9CB-A4077B15A85F}"/>
    <cellStyle name="Normal 8 5 2 2 2 2" xfId="2936" xr:uid="{8E3F6D3E-0D54-45C9-9AFF-713DA35A56A5}"/>
    <cellStyle name="Normal 8 5 2 2 2 3" xfId="2937" xr:uid="{383C1F6F-8D98-4B50-8DFB-76BCD29BF4FC}"/>
    <cellStyle name="Normal 8 5 2 2 2 4" xfId="2938" xr:uid="{703223F8-B2F5-4563-92EA-1599427EBE83}"/>
    <cellStyle name="Normal 8 5 2 2 3" xfId="2939" xr:uid="{1C452DD8-5842-4EB5-97EB-E2BF8EB5CD5C}"/>
    <cellStyle name="Normal 8 5 2 2 3 2" xfId="2940" xr:uid="{9D47CB29-638D-4479-9DC3-7A60895A1637}"/>
    <cellStyle name="Normal 8 5 2 2 3 3" xfId="2941" xr:uid="{193BB352-D703-4AF2-9BA8-1913F98D2244}"/>
    <cellStyle name="Normal 8 5 2 2 3 4" xfId="2942" xr:uid="{3ECD3648-F392-4679-8205-D9640A59AA87}"/>
    <cellStyle name="Normal 8 5 2 2 4" xfId="2943" xr:uid="{C0146B6E-9152-4560-A637-862CAE45974D}"/>
    <cellStyle name="Normal 8 5 2 2 5" xfId="2944" xr:uid="{A858BCDE-C974-482A-ACBF-1528D74B6867}"/>
    <cellStyle name="Normal 8 5 2 2 6" xfId="2945" xr:uid="{102FA029-70A6-4650-B2F2-F140923CEDB2}"/>
    <cellStyle name="Normal 8 5 2 3" xfId="2946" xr:uid="{911ED49C-5200-4DC7-8A42-34A32A33C1FE}"/>
    <cellStyle name="Normal 8 5 2 3 2" xfId="2947" xr:uid="{71ED0F83-691C-4AEC-83DD-92AC86535544}"/>
    <cellStyle name="Normal 8 5 2 3 2 2" xfId="2948" xr:uid="{33B1BF03-9EAA-41EE-9DAF-0698DC170068}"/>
    <cellStyle name="Normal 8 5 2 3 2 3" xfId="2949" xr:uid="{4E674789-C6E0-46CB-BCE9-B887E5BE87E0}"/>
    <cellStyle name="Normal 8 5 2 3 2 4" xfId="2950" xr:uid="{7E1C3D24-343B-49BD-98FF-08B12C964EE3}"/>
    <cellStyle name="Normal 8 5 2 3 3" xfId="2951" xr:uid="{96CECC38-61B0-4E5E-BF1E-16AA216044F7}"/>
    <cellStyle name="Normal 8 5 2 3 4" xfId="2952" xr:uid="{9121E7C3-5AE0-4F90-8FF6-46B6C9007218}"/>
    <cellStyle name="Normal 8 5 2 3 5" xfId="2953" xr:uid="{E7E5B009-29AC-4630-95B8-F8867628963B}"/>
    <cellStyle name="Normal 8 5 2 4" xfId="2954" xr:uid="{A790BF39-8926-4746-A162-0E32A51A8073}"/>
    <cellStyle name="Normal 8 5 2 4 2" xfId="2955" xr:uid="{8400094B-8051-4BD1-A367-5A65868066A7}"/>
    <cellStyle name="Normal 8 5 2 4 3" xfId="2956" xr:uid="{4475A7C0-B4FE-4D46-BB3E-43E58D6A368D}"/>
    <cellStyle name="Normal 8 5 2 4 4" xfId="2957" xr:uid="{3BEB9DC3-1BBC-4DD1-B499-20FB9508BFA1}"/>
    <cellStyle name="Normal 8 5 2 5" xfId="2958" xr:uid="{AC7651D6-1F0D-4B07-9A42-BE8E63E0D4CD}"/>
    <cellStyle name="Normal 8 5 2 5 2" xfId="2959" xr:uid="{1756734B-DAC2-46DB-85AA-B9C938F67586}"/>
    <cellStyle name="Normal 8 5 2 5 3" xfId="2960" xr:uid="{E50C7A92-488D-49D4-AFBC-B194BF4CA8A3}"/>
    <cellStyle name="Normal 8 5 2 5 4" xfId="2961" xr:uid="{049E0CE7-FE51-4F82-BABF-2CC4BAC3CE1F}"/>
    <cellStyle name="Normal 8 5 2 6" xfId="2962" xr:uid="{CF9BA255-55AF-4CAF-BD76-94D2C916F096}"/>
    <cellStyle name="Normal 8 5 2 7" xfId="2963" xr:uid="{C8051B8E-0AE0-4A08-8A2E-D2B6824790A7}"/>
    <cellStyle name="Normal 8 5 2 8" xfId="2964" xr:uid="{AFEA9DD5-9E2A-4FFD-9716-6FB73CB1FF4E}"/>
    <cellStyle name="Normal 8 5 3" xfId="2965" xr:uid="{77111741-4423-42FC-B7C9-1650DAA31C07}"/>
    <cellStyle name="Normal 8 5 3 2" xfId="2966" xr:uid="{B13C1557-3BCE-4E7B-AB82-0F1319AB6161}"/>
    <cellStyle name="Normal 8 5 3 2 2" xfId="2967" xr:uid="{BE5613AD-917B-4F7D-AD75-55B26AFB1208}"/>
    <cellStyle name="Normal 8 5 3 2 3" xfId="2968" xr:uid="{1629E4AA-A19A-4260-9D6B-0463F3F6DDAE}"/>
    <cellStyle name="Normal 8 5 3 2 4" xfId="2969" xr:uid="{178903E4-07A9-4368-AE26-BC337FB2B480}"/>
    <cellStyle name="Normal 8 5 3 3" xfId="2970" xr:uid="{3C809B9D-31DD-4D19-90B1-2A54650AFC62}"/>
    <cellStyle name="Normal 8 5 3 3 2" xfId="2971" xr:uid="{53B702BE-8B64-4476-92FF-163C760B4DE6}"/>
    <cellStyle name="Normal 8 5 3 3 3" xfId="2972" xr:uid="{380E12CC-6292-496B-B8A2-F01774AD9A4D}"/>
    <cellStyle name="Normal 8 5 3 3 4" xfId="2973" xr:uid="{8B03C1B9-9A1F-47CF-9AE9-AE3A82E83F85}"/>
    <cellStyle name="Normal 8 5 3 4" xfId="2974" xr:uid="{877549AC-3ADC-4EC1-A5C0-E4B7B47BA1BD}"/>
    <cellStyle name="Normal 8 5 3 5" xfId="2975" xr:uid="{EAFB82CA-F253-4D1F-987C-97304086DA86}"/>
    <cellStyle name="Normal 8 5 3 6" xfId="2976" xr:uid="{79AD8D77-91F5-4710-BAFF-28FCF2D4D3AC}"/>
    <cellStyle name="Normal 8 5 4" xfId="2977" xr:uid="{E331C997-42B5-4B90-9E9F-45DA7BC11CE1}"/>
    <cellStyle name="Normal 8 5 4 2" xfId="2978" xr:uid="{AD4B6F54-CC4F-455C-B39A-36AC68F928FB}"/>
    <cellStyle name="Normal 8 5 4 2 2" xfId="2979" xr:uid="{A7F84266-1770-45CA-9F71-097FA5E687B7}"/>
    <cellStyle name="Normal 8 5 4 2 3" xfId="2980" xr:uid="{538C0872-D53C-4CCA-B10D-576E5E2ECA1B}"/>
    <cellStyle name="Normal 8 5 4 2 4" xfId="2981" xr:uid="{DAA7E396-31AE-41C4-B2EF-C30FE57FED62}"/>
    <cellStyle name="Normal 8 5 4 3" xfId="2982" xr:uid="{CF795DCA-3220-4126-9903-BFE9D50A076F}"/>
    <cellStyle name="Normal 8 5 4 4" xfId="2983" xr:uid="{6C747B31-D5F9-49A1-9BAF-EE8732CD0CDA}"/>
    <cellStyle name="Normal 8 5 4 5" xfId="2984" xr:uid="{673AF533-EE76-47EA-8F93-27A160E93D05}"/>
    <cellStyle name="Normal 8 5 5" xfId="2985" xr:uid="{4D6CCADF-5ABD-4D37-87A6-02DC9DEE2FB5}"/>
    <cellStyle name="Normal 8 5 5 2" xfId="2986" xr:uid="{B9FB4316-7644-46F3-BEE3-1549BF3D31A5}"/>
    <cellStyle name="Normal 8 5 5 3" xfId="2987" xr:uid="{BC960423-4A1F-40FF-A2A9-59B296872443}"/>
    <cellStyle name="Normal 8 5 5 4" xfId="2988" xr:uid="{747FAB57-0BB8-43D4-8FAC-58F562C2134C}"/>
    <cellStyle name="Normal 8 5 6" xfId="2989" xr:uid="{5921431A-9C39-436F-AE0E-E840E7547191}"/>
    <cellStyle name="Normal 8 5 6 2" xfId="2990" xr:uid="{60C6004F-E2A8-4BEC-93BB-4372F79CF771}"/>
    <cellStyle name="Normal 8 5 6 3" xfId="2991" xr:uid="{E07A9138-67B6-4E35-ACC1-3E279C16D538}"/>
    <cellStyle name="Normal 8 5 6 4" xfId="2992" xr:uid="{8D066B54-C909-4D8A-9603-BE1354646474}"/>
    <cellStyle name="Normal 8 5 7" xfId="2993" xr:uid="{7C003842-B9FF-48A9-859D-3871B33F1703}"/>
    <cellStyle name="Normal 8 5 8" xfId="2994" xr:uid="{C3FA415E-F32E-4717-9A95-9CC23B298318}"/>
    <cellStyle name="Normal 8 5 9" xfId="2995" xr:uid="{B58B41F0-C651-47F4-B5E9-5DE27F865D6D}"/>
    <cellStyle name="Normal 8 6" xfId="2996" xr:uid="{0247CA70-BA0D-47B8-9176-C483F1D03594}"/>
    <cellStyle name="Normal 8 6 2" xfId="2997" xr:uid="{3F71C432-E0F7-44D6-A424-C90FF5AAE9C1}"/>
    <cellStyle name="Normal 8 6 2 2" xfId="2998" xr:uid="{E06CC264-7E12-41B5-A710-B8FA26FACB8A}"/>
    <cellStyle name="Normal 8 6 2 2 2" xfId="2999" xr:uid="{F7731765-810D-4DB9-AA14-55670ED39573}"/>
    <cellStyle name="Normal 8 6 2 2 2 2" xfId="4185" xr:uid="{AC5715C2-14EC-4DF5-B168-F7604BE6112D}"/>
    <cellStyle name="Normal 8 6 2 2 3" xfId="3000" xr:uid="{063C9C77-107C-4AED-9277-F8008C25AF53}"/>
    <cellStyle name="Normal 8 6 2 2 4" xfId="3001" xr:uid="{4658432B-0F6F-4130-A62C-2060519F5B06}"/>
    <cellStyle name="Normal 8 6 2 3" xfId="3002" xr:uid="{B8E2464F-EA5B-4759-A3A9-AE678116C922}"/>
    <cellStyle name="Normal 8 6 2 3 2" xfId="3003" xr:uid="{94446F54-6537-40C3-8A18-CDDDA9F6C89C}"/>
    <cellStyle name="Normal 8 6 2 3 3" xfId="3004" xr:uid="{E121696B-52A0-4E87-87E0-2AD523945037}"/>
    <cellStyle name="Normal 8 6 2 3 4" xfId="3005" xr:uid="{B1B057C5-C7DD-4069-A7AF-DC10AC54386C}"/>
    <cellStyle name="Normal 8 6 2 4" xfId="3006" xr:uid="{033F9CC5-037C-4CA9-A68F-BF7A37A9B3B2}"/>
    <cellStyle name="Normal 8 6 2 5" xfId="3007" xr:uid="{E0679D4E-5CEF-412C-BAE5-07774809E5D4}"/>
    <cellStyle name="Normal 8 6 2 6" xfId="3008" xr:uid="{8A073532-0D76-4ABA-B231-5C586E366F6F}"/>
    <cellStyle name="Normal 8 6 3" xfId="3009" xr:uid="{C4D454E3-20A6-4A2D-9CBF-ACA7CDFBE3F4}"/>
    <cellStyle name="Normal 8 6 3 2" xfId="3010" xr:uid="{9F09DBBC-693A-4C27-B8E9-B5163E290D79}"/>
    <cellStyle name="Normal 8 6 3 2 2" xfId="3011" xr:uid="{7C84CB69-8CE6-4D3C-99AE-647D21256A64}"/>
    <cellStyle name="Normal 8 6 3 2 3" xfId="3012" xr:uid="{F4898D87-6511-4B08-A3BC-0EC6E94D09BC}"/>
    <cellStyle name="Normal 8 6 3 2 4" xfId="3013" xr:uid="{586390D7-4B30-4FF7-9A30-53A832ACCE07}"/>
    <cellStyle name="Normal 8 6 3 3" xfId="3014" xr:uid="{DD699974-1F5D-4B23-B6D0-F1B75CA44388}"/>
    <cellStyle name="Normal 8 6 3 4" xfId="3015" xr:uid="{C2B57653-FC2C-43F5-A77B-BB4F24180FAF}"/>
    <cellStyle name="Normal 8 6 3 5" xfId="3016" xr:uid="{93B9BBAE-CB75-436D-B064-9FB81C21B5F6}"/>
    <cellStyle name="Normal 8 6 4" xfId="3017" xr:uid="{944AFDEB-DADF-44B5-95E3-2A2F3DD5DB85}"/>
    <cellStyle name="Normal 8 6 4 2" xfId="3018" xr:uid="{05E0EF9C-CBB7-4349-AF9E-A31759BBDE83}"/>
    <cellStyle name="Normal 8 6 4 3" xfId="3019" xr:uid="{A3103F46-CF06-4ED7-B23D-1875946DDE67}"/>
    <cellStyle name="Normal 8 6 4 4" xfId="3020" xr:uid="{318CE512-F0F9-45A2-8878-67D0C8AEA386}"/>
    <cellStyle name="Normal 8 6 5" xfId="3021" xr:uid="{557FD037-812D-4425-820C-8B676143151E}"/>
    <cellStyle name="Normal 8 6 5 2" xfId="3022" xr:uid="{CDC02E27-851D-4F6B-859E-6D2F6071A803}"/>
    <cellStyle name="Normal 8 6 5 3" xfId="3023" xr:uid="{315FA57A-1DBE-4357-B402-6C570EE0A163}"/>
    <cellStyle name="Normal 8 6 5 4" xfId="3024" xr:uid="{5C231B3C-77FD-438C-A50B-E0F8D755062B}"/>
    <cellStyle name="Normal 8 6 6" xfId="3025" xr:uid="{CEF51A38-5DDF-4D6C-AC43-38A3C74B4857}"/>
    <cellStyle name="Normal 8 6 7" xfId="3026" xr:uid="{EF50EEFE-894C-4588-8D44-7DB5759F09B7}"/>
    <cellStyle name="Normal 8 6 8" xfId="3027" xr:uid="{4AAD9656-824C-4F57-AD1A-270E770ECAFB}"/>
    <cellStyle name="Normal 8 7" xfId="3028" xr:uid="{101EC046-58F1-44DE-9C79-6E040FE5C73B}"/>
    <cellStyle name="Normal 8 7 2" xfId="3029" xr:uid="{3D6EF0DA-248C-4DDF-B5DA-D77A37778808}"/>
    <cellStyle name="Normal 8 7 2 2" xfId="3030" xr:uid="{2F7A0156-B56C-48F9-878A-A438B223D17D}"/>
    <cellStyle name="Normal 8 7 2 2 2" xfId="3031" xr:uid="{C63899E8-239F-4769-93E9-156BB2870003}"/>
    <cellStyle name="Normal 8 7 2 2 3" xfId="3032" xr:uid="{F1258345-4638-48C9-BD41-722EF5037485}"/>
    <cellStyle name="Normal 8 7 2 2 4" xfId="3033" xr:uid="{392F4699-1FA7-4C94-816F-3EB649CC91BE}"/>
    <cellStyle name="Normal 8 7 2 3" xfId="3034" xr:uid="{6EF78806-285A-40B4-A7CE-4E6761DC9E96}"/>
    <cellStyle name="Normal 8 7 2 4" xfId="3035" xr:uid="{546AA4FA-1468-47EB-B022-554BE66316D6}"/>
    <cellStyle name="Normal 8 7 2 5" xfId="3036" xr:uid="{9FDB7499-743F-4B25-9F76-47F081D8E9B2}"/>
    <cellStyle name="Normal 8 7 3" xfId="3037" xr:uid="{6ADEAF46-E279-4499-828D-7ACC9476AA0B}"/>
    <cellStyle name="Normal 8 7 3 2" xfId="3038" xr:uid="{22DE593A-5F9E-40F0-8A06-556AC6C797CF}"/>
    <cellStyle name="Normal 8 7 3 3" xfId="3039" xr:uid="{490D3E24-94E4-4934-9CD8-9F7FBBBCE404}"/>
    <cellStyle name="Normal 8 7 3 4" xfId="3040" xr:uid="{C5FE3885-9CE3-4E3D-AAB7-E01DCE48CE13}"/>
    <cellStyle name="Normal 8 7 4" xfId="3041" xr:uid="{F1CF9E6E-E0B4-4CBB-B3C3-3D1990BE01FD}"/>
    <cellStyle name="Normal 8 7 4 2" xfId="3042" xr:uid="{91167E5E-A293-4C7C-B07D-6C71D7530C76}"/>
    <cellStyle name="Normal 8 7 4 3" xfId="3043" xr:uid="{B538CCB3-8EE4-4B4E-BA24-CA0B994F3E00}"/>
    <cellStyle name="Normal 8 7 4 4" xfId="3044" xr:uid="{633053DE-2916-4E81-9685-93275B64B7B0}"/>
    <cellStyle name="Normal 8 7 5" xfId="3045" xr:uid="{7C3D58D8-1208-40B8-8C3C-9D21D28E739F}"/>
    <cellStyle name="Normal 8 7 6" xfId="3046" xr:uid="{D64D1B92-E014-4CD3-93FF-1854E7FA71BC}"/>
    <cellStyle name="Normal 8 7 7" xfId="3047" xr:uid="{2873B518-CDDF-4774-A9C3-0D8EA2145415}"/>
    <cellStyle name="Normal 8 8" xfId="3048" xr:uid="{1D237F9E-0528-44EE-ADE3-719942098A2B}"/>
    <cellStyle name="Normal 8 8 2" xfId="3049" xr:uid="{BF68B136-061C-4FA3-9704-76BEC2D74EDF}"/>
    <cellStyle name="Normal 8 8 2 2" xfId="3050" xr:uid="{5499C572-FA55-4762-AC27-3E31E686A800}"/>
    <cellStyle name="Normal 8 8 2 3" xfId="3051" xr:uid="{3FCDDAAA-A383-4033-806D-7B59488EAE53}"/>
    <cellStyle name="Normal 8 8 2 4" xfId="3052" xr:uid="{2A128EF4-F9EF-4739-A385-71450D8F31A2}"/>
    <cellStyle name="Normal 8 8 3" xfId="3053" xr:uid="{7F3FD566-E579-4D89-906D-7E220364ADF3}"/>
    <cellStyle name="Normal 8 8 3 2" xfId="3054" xr:uid="{6B92EC9C-51C3-41ED-BADB-EEDF0C68C12B}"/>
    <cellStyle name="Normal 8 8 3 3" xfId="3055" xr:uid="{73221B8C-B961-459C-8453-6D8C408E3C93}"/>
    <cellStyle name="Normal 8 8 3 4" xfId="3056" xr:uid="{C6BF525E-C6FF-484D-ADA4-D68D83BEC623}"/>
    <cellStyle name="Normal 8 8 4" xfId="3057" xr:uid="{5603389A-1DE2-4C30-9282-BE8A63227AD7}"/>
    <cellStyle name="Normal 8 8 5" xfId="3058" xr:uid="{57B51119-BA6D-456E-8444-99D36B4877D6}"/>
    <cellStyle name="Normal 8 8 6" xfId="3059" xr:uid="{EE392D08-0E90-42D0-8A90-0C0FB7CFE0A8}"/>
    <cellStyle name="Normal 8 9" xfId="3060" xr:uid="{95638772-F94D-40FA-A2B0-1C3B0DB05D9C}"/>
    <cellStyle name="Normal 8 9 2" xfId="3061" xr:uid="{A2B2597A-EA8A-483E-BBF0-8C3286A53603}"/>
    <cellStyle name="Normal 8 9 2 2" xfId="3062" xr:uid="{2A7174AF-0516-416D-94DC-944B98AEB284}"/>
    <cellStyle name="Normal 8 9 2 2 2" xfId="4381" xr:uid="{43E5C375-17DC-43EB-90A9-151ED1F1E0F1}"/>
    <cellStyle name="Normal 8 9 2 2 3" xfId="4613" xr:uid="{347F2B97-1123-4443-81A8-1121894B3F24}"/>
    <cellStyle name="Normal 8 9 2 3" xfId="3063" xr:uid="{D5B1B981-4BF9-4055-A4BD-83A899D2390C}"/>
    <cellStyle name="Normal 8 9 2 4" xfId="3064" xr:uid="{5C35EB2C-0AE2-4287-B615-963B8BF500D6}"/>
    <cellStyle name="Normal 8 9 3" xfId="3065" xr:uid="{162C62EC-C5BA-48D6-89E2-05B7937ED831}"/>
    <cellStyle name="Normal 8 9 3 2" xfId="5361" xr:uid="{95B290DA-612B-4C84-8360-5FC0BF0C3C73}"/>
    <cellStyle name="Normal 8 9 4" xfId="3066" xr:uid="{C4DD9C99-EEC0-454D-A519-50662720EF65}"/>
    <cellStyle name="Normal 8 9 4 2" xfId="4747" xr:uid="{251C0939-8C2B-454F-95EB-6566281F704B}"/>
    <cellStyle name="Normal 8 9 4 3" xfId="4614" xr:uid="{EAA6D214-7F17-41FE-A8EE-5BC73AC48234}"/>
    <cellStyle name="Normal 8 9 4 4" xfId="4466" xr:uid="{D4E5626B-2D31-4B6A-959B-9B851E814CFC}"/>
    <cellStyle name="Normal 8 9 5" xfId="3067" xr:uid="{D7AF982F-7577-4C78-9E98-0A152916E678}"/>
    <cellStyle name="Normal 9" xfId="89" xr:uid="{4E91B338-4668-4BA3-8E25-23D8E18258DF}"/>
    <cellStyle name="Normal 9 10" xfId="3068" xr:uid="{AB2EEA4A-7F60-4F24-AA29-E7EA3CD65325}"/>
    <cellStyle name="Normal 9 10 2" xfId="3069" xr:uid="{86095BDF-711A-4BBB-9048-1346F1F1F55A}"/>
    <cellStyle name="Normal 9 10 2 2" xfId="3070" xr:uid="{AD48DB8E-FC1B-4523-95FD-E66F0F050725}"/>
    <cellStyle name="Normal 9 10 2 3" xfId="3071" xr:uid="{55195570-9C70-45C0-8909-5BBA091E46DD}"/>
    <cellStyle name="Normal 9 10 2 4" xfId="3072" xr:uid="{A8FCE780-4D5F-4395-BF18-6AA15045F314}"/>
    <cellStyle name="Normal 9 10 3" xfId="3073" xr:uid="{51B24ABC-FE25-4C5C-96C0-A5A9CD341F4B}"/>
    <cellStyle name="Normal 9 10 4" xfId="3074" xr:uid="{4BF5DECA-F564-4392-952B-15DD4F9C0A45}"/>
    <cellStyle name="Normal 9 10 5" xfId="3075" xr:uid="{8A36BC1D-2506-41EE-97DF-0238BFDDE736}"/>
    <cellStyle name="Normal 9 11" xfId="3076" xr:uid="{61DC9603-513C-4B92-B63A-3A4AE92496E8}"/>
    <cellStyle name="Normal 9 11 2" xfId="3077" xr:uid="{47212B6B-69BE-451A-BF90-F3F485E1EB4C}"/>
    <cellStyle name="Normal 9 11 3" xfId="3078" xr:uid="{EB44D431-CAEE-4DE9-B289-3F80901A9475}"/>
    <cellStyle name="Normal 9 11 4" xfId="3079" xr:uid="{52F0E0D5-CD0A-45FC-801F-160393EB3513}"/>
    <cellStyle name="Normal 9 12" xfId="3080" xr:uid="{C3F35B9A-AC54-41EA-B23B-253AC18C2781}"/>
    <cellStyle name="Normal 9 12 2" xfId="3081" xr:uid="{9E544F01-BBBC-4B1B-A1C6-60C59D07FB23}"/>
    <cellStyle name="Normal 9 12 3" xfId="3082" xr:uid="{96C98730-AE6D-46B1-817E-43377777D47F}"/>
    <cellStyle name="Normal 9 12 4" xfId="3083" xr:uid="{ED0329C5-950B-401A-9885-3D9F544CA1EC}"/>
    <cellStyle name="Normal 9 13" xfId="3084" xr:uid="{A071887F-BB3C-41A8-96F8-A1B36C748128}"/>
    <cellStyle name="Normal 9 13 2" xfId="3085" xr:uid="{B7981AC2-1B58-425E-A9FC-34E6B5242985}"/>
    <cellStyle name="Normal 9 14" xfId="3086" xr:uid="{4B59FC17-9445-490C-98C1-394A3E27C297}"/>
    <cellStyle name="Normal 9 15" xfId="3087" xr:uid="{37B4562E-89D0-4838-8EC8-074C11131A12}"/>
    <cellStyle name="Normal 9 16" xfId="3088" xr:uid="{CC74E910-B422-455D-B6AC-F098F78896D6}"/>
    <cellStyle name="Normal 9 2" xfId="90" xr:uid="{DF9D2E02-6D3B-4E13-BD8F-2C02C17E9770}"/>
    <cellStyle name="Normal 9 2 2" xfId="3729" xr:uid="{7F1DAB98-26D8-4E3B-BBBE-21C2B0926229}"/>
    <cellStyle name="Normal 9 2 2 2" xfId="4593" xr:uid="{797D1037-DB44-499F-B35E-9B5245B9C01D}"/>
    <cellStyle name="Normal 9 2 3" xfId="4594" xr:uid="{5D6F10D5-1E75-458E-BA52-04F476D51DFF}"/>
    <cellStyle name="Normal 9 3" xfId="91" xr:uid="{EF73E8CF-6FF0-49E2-A52C-9C18983A96E5}"/>
    <cellStyle name="Normal 9 3 10" xfId="3089" xr:uid="{96B7A148-0C94-4277-A471-F86376DF24AC}"/>
    <cellStyle name="Normal 9 3 11" xfId="3090" xr:uid="{5B4166E9-DFEE-45DF-9D6A-06E024A71DE8}"/>
    <cellStyle name="Normal 9 3 2" xfId="3091" xr:uid="{03693CFA-C383-4912-AE0B-9F7B56959B4E}"/>
    <cellStyle name="Normal 9 3 2 2" xfId="3092" xr:uid="{2F4AD3DD-E09C-4E2A-9578-680A82C7F2BA}"/>
    <cellStyle name="Normal 9 3 2 2 2" xfId="3093" xr:uid="{40D5ED6F-9ED2-42EC-A9B1-28FD9BB6AD0C}"/>
    <cellStyle name="Normal 9 3 2 2 2 2" xfId="3094" xr:uid="{0FC2B61B-D66F-4F95-A50B-93FDCBE09D9E}"/>
    <cellStyle name="Normal 9 3 2 2 2 2 2" xfId="3095" xr:uid="{47522246-EB85-4256-936B-1A928C89C159}"/>
    <cellStyle name="Normal 9 3 2 2 2 2 2 2" xfId="4186" xr:uid="{7BDAC098-0FF0-4E48-97C7-76870DDAAED1}"/>
    <cellStyle name="Normal 9 3 2 2 2 2 2 2 2" xfId="4187" xr:uid="{36915362-B327-4FF9-9C09-346129084767}"/>
    <cellStyle name="Normal 9 3 2 2 2 2 2 3" xfId="4188" xr:uid="{8F428FEF-CF96-4721-A4AA-917DCBFAAE23}"/>
    <cellStyle name="Normal 9 3 2 2 2 2 3" xfId="3096" xr:uid="{443C3B35-C45A-452F-9C67-BE33121E65D8}"/>
    <cellStyle name="Normal 9 3 2 2 2 2 3 2" xfId="4189" xr:uid="{80D71DE9-7B9B-4220-83BF-D0183EBBE602}"/>
    <cellStyle name="Normal 9 3 2 2 2 2 4" xfId="3097" xr:uid="{B5B254FB-620F-46AD-9AC2-287096593ED7}"/>
    <cellStyle name="Normal 9 3 2 2 2 3" xfId="3098" xr:uid="{EFE897F3-42A8-4EB7-870F-9EA9B83B8C2A}"/>
    <cellStyle name="Normal 9 3 2 2 2 3 2" xfId="3099" xr:uid="{DD3D6040-C830-4FD0-B0BF-C91C14501B4C}"/>
    <cellStyle name="Normal 9 3 2 2 2 3 2 2" xfId="4190" xr:uid="{A0B88476-5D61-4B57-9FC0-2CB84BFAE872}"/>
    <cellStyle name="Normal 9 3 2 2 2 3 3" xfId="3100" xr:uid="{BB8B7686-7F7A-4207-9C85-8D9A9A378E22}"/>
    <cellStyle name="Normal 9 3 2 2 2 3 4" xfId="3101" xr:uid="{CE137C87-F85E-4B03-AF27-62777FEA89B6}"/>
    <cellStyle name="Normal 9 3 2 2 2 4" xfId="3102" xr:uid="{C61E0132-9B19-4D6B-9C9D-347A8962CAAB}"/>
    <cellStyle name="Normal 9 3 2 2 2 4 2" xfId="4191" xr:uid="{06310E2F-F9E4-468F-9668-A661BA219E40}"/>
    <cellStyle name="Normal 9 3 2 2 2 5" xfId="3103" xr:uid="{98F701CE-E45C-4764-90DC-909AD1F8FDE0}"/>
    <cellStyle name="Normal 9 3 2 2 2 6" xfId="3104" xr:uid="{DC5390CF-48A4-443C-A707-EE290EA10810}"/>
    <cellStyle name="Normal 9 3 2 2 3" xfId="3105" xr:uid="{7B6A0705-86E4-48C8-BFEB-02E2E7DD6300}"/>
    <cellStyle name="Normal 9 3 2 2 3 2" xfId="3106" xr:uid="{A1C29542-6D83-4026-A6B7-D66A50074113}"/>
    <cellStyle name="Normal 9 3 2 2 3 2 2" xfId="3107" xr:uid="{8F2AFEC5-A8E8-4B9A-818F-C894F88485BC}"/>
    <cellStyle name="Normal 9 3 2 2 3 2 2 2" xfId="4192" xr:uid="{A7F0475D-C5AA-4FC1-8BEC-FA278D81A04B}"/>
    <cellStyle name="Normal 9 3 2 2 3 2 2 2 2" xfId="4193" xr:uid="{2B6C035D-E878-44F2-B391-D65A187E1CFE}"/>
    <cellStyle name="Normal 9 3 2 2 3 2 2 3" xfId="4194" xr:uid="{01CB140C-5D6D-4923-8872-E0D885D00BFD}"/>
    <cellStyle name="Normal 9 3 2 2 3 2 3" xfId="3108" xr:uid="{0366F162-A0B6-40E9-916A-59C113E62F1C}"/>
    <cellStyle name="Normal 9 3 2 2 3 2 3 2" xfId="4195" xr:uid="{0BD2E4F1-5861-44C8-BC3A-3C13795F3F35}"/>
    <cellStyle name="Normal 9 3 2 2 3 2 4" xfId="3109" xr:uid="{FB17C7B2-F445-4366-835C-76FDA6E77B3B}"/>
    <cellStyle name="Normal 9 3 2 2 3 3" xfId="3110" xr:uid="{2573647E-6EAE-48A1-9BD4-935F23E3BF2C}"/>
    <cellStyle name="Normal 9 3 2 2 3 3 2" xfId="4196" xr:uid="{74C5F063-93E9-47BC-82AA-1672A594DD03}"/>
    <cellStyle name="Normal 9 3 2 2 3 3 2 2" xfId="4197" xr:uid="{3985D1F9-78CC-475B-ACAC-D7A3D1178744}"/>
    <cellStyle name="Normal 9 3 2 2 3 3 3" xfId="4198" xr:uid="{25E1E91E-46AA-4D75-8D95-EB772F468263}"/>
    <cellStyle name="Normal 9 3 2 2 3 4" xfId="3111" xr:uid="{31E1761D-0FB2-49C0-A294-99B3DA82D331}"/>
    <cellStyle name="Normal 9 3 2 2 3 4 2" xfId="4199" xr:uid="{E3B433F0-8E32-4843-B4E7-64D456D39098}"/>
    <cellStyle name="Normal 9 3 2 2 3 5" xfId="3112" xr:uid="{3040069B-450A-41C6-846A-46A5F5474E40}"/>
    <cellStyle name="Normal 9 3 2 2 4" xfId="3113" xr:uid="{87C8282D-A068-4EAE-AC06-C9DB67C8394E}"/>
    <cellStyle name="Normal 9 3 2 2 4 2" xfId="3114" xr:uid="{33624E9C-F30A-456F-9F4B-923BA8091B85}"/>
    <cellStyle name="Normal 9 3 2 2 4 2 2" xfId="4200" xr:uid="{E951F17F-2BD1-4834-8ADE-1AE9F671FDD9}"/>
    <cellStyle name="Normal 9 3 2 2 4 2 2 2" xfId="4201" xr:uid="{FB907879-58CB-4CEE-BDFE-EFFEAB2F5973}"/>
    <cellStyle name="Normal 9 3 2 2 4 2 3" xfId="4202" xr:uid="{4C4EF478-C751-4C12-9AF7-AAE9A4681571}"/>
    <cellStyle name="Normal 9 3 2 2 4 3" xfId="3115" xr:uid="{88825CEC-F931-4C7D-AD20-40360D6C9983}"/>
    <cellStyle name="Normal 9 3 2 2 4 3 2" xfId="4203" xr:uid="{F4738CFA-152E-4A0B-96B0-BFDCF9388167}"/>
    <cellStyle name="Normal 9 3 2 2 4 4" xfId="3116" xr:uid="{EC69FCCA-DE62-4FD9-B32A-C44C5B554FBC}"/>
    <cellStyle name="Normal 9 3 2 2 5" xfId="3117" xr:uid="{2FAD479F-E186-478C-91D8-0AEB0A7079AB}"/>
    <cellStyle name="Normal 9 3 2 2 5 2" xfId="3118" xr:uid="{806FAD0C-821A-4A78-8F56-F02BA57CBA07}"/>
    <cellStyle name="Normal 9 3 2 2 5 2 2" xfId="4204" xr:uid="{50744B4B-B457-4F5F-91F2-830851BBA860}"/>
    <cellStyle name="Normal 9 3 2 2 5 3" xfId="3119" xr:uid="{A6761CF2-D412-44D8-A25E-F7BCC6C96A97}"/>
    <cellStyle name="Normal 9 3 2 2 5 4" xfId="3120" xr:uid="{0FDDDD3C-5C39-4076-8568-A667576CD794}"/>
    <cellStyle name="Normal 9 3 2 2 6" xfId="3121" xr:uid="{C98E64E8-0148-4CF1-B02B-BFE43F9648C0}"/>
    <cellStyle name="Normal 9 3 2 2 6 2" xfId="4205" xr:uid="{48EFEFC1-586D-41CB-84B0-6BEA900011FE}"/>
    <cellStyle name="Normal 9 3 2 2 7" xfId="3122" xr:uid="{FC38364B-3163-419D-BA78-F7E9B55BC672}"/>
    <cellStyle name="Normal 9 3 2 2 8" xfId="3123" xr:uid="{07E5CA3A-2C72-490F-8C28-62A2A5AAD7ED}"/>
    <cellStyle name="Normal 9 3 2 3" xfId="3124" xr:uid="{418B79A4-8172-4E90-94D6-57557E49955E}"/>
    <cellStyle name="Normal 9 3 2 3 2" xfId="3125" xr:uid="{751A3750-B7B6-4CEE-853E-38F79C7C7EF9}"/>
    <cellStyle name="Normal 9 3 2 3 2 2" xfId="3126" xr:uid="{D2D0EE8E-CB72-4B65-A408-0E678601BC4E}"/>
    <cellStyle name="Normal 9 3 2 3 2 2 2" xfId="4206" xr:uid="{9C155808-93BC-475C-93E2-6A2CB49E0C05}"/>
    <cellStyle name="Normal 9 3 2 3 2 2 2 2" xfId="4207" xr:uid="{028B9646-5EF2-4167-B2BC-8F850C5E8130}"/>
    <cellStyle name="Normal 9 3 2 3 2 2 3" xfId="4208" xr:uid="{F46FA6CE-1A75-4FCD-9EC0-003D6170CF75}"/>
    <cellStyle name="Normal 9 3 2 3 2 3" xfId="3127" xr:uid="{308F7FDD-5E30-4C3B-A8DB-1AA0D9BB087F}"/>
    <cellStyle name="Normal 9 3 2 3 2 3 2" xfId="4209" xr:uid="{3E57F491-35EF-4446-B144-C3D0AB8D6DDF}"/>
    <cellStyle name="Normal 9 3 2 3 2 4" xfId="3128" xr:uid="{B8C261F1-1000-49D8-B76E-6DF68CF6758B}"/>
    <cellStyle name="Normal 9 3 2 3 3" xfId="3129" xr:uid="{398FA0EE-17EC-49D2-92F5-C417E94BABDD}"/>
    <cellStyle name="Normal 9 3 2 3 3 2" xfId="3130" xr:uid="{876A4DAA-A38B-4ACF-814F-AC7B24B525B8}"/>
    <cellStyle name="Normal 9 3 2 3 3 2 2" xfId="4210" xr:uid="{76E98337-CCA5-4434-8002-DE8736EBBDA0}"/>
    <cellStyle name="Normal 9 3 2 3 3 3" xfId="3131" xr:uid="{C7EC9A80-762A-4D50-B086-C6BC0F9DBA56}"/>
    <cellStyle name="Normal 9 3 2 3 3 4" xfId="3132" xr:uid="{C7B67D83-FE9C-46B0-9E90-A68D9E4789CC}"/>
    <cellStyle name="Normal 9 3 2 3 4" xfId="3133" xr:uid="{1DA62595-9613-447E-ADE5-8510A6F52F74}"/>
    <cellStyle name="Normal 9 3 2 3 4 2" xfId="4211" xr:uid="{277ABA45-B684-41C1-8825-D7791D91C7CC}"/>
    <cellStyle name="Normal 9 3 2 3 5" xfId="3134" xr:uid="{A9209CBF-2CBC-43E7-9DFE-713CF08FACF3}"/>
    <cellStyle name="Normal 9 3 2 3 6" xfId="3135" xr:uid="{69A288A5-DDDA-4246-BBBF-5AC2310A8C80}"/>
    <cellStyle name="Normal 9 3 2 4" xfId="3136" xr:uid="{5AF742FC-DA30-404C-ACED-06CB66FED944}"/>
    <cellStyle name="Normal 9 3 2 4 2" xfId="3137" xr:uid="{6800826B-5B23-4A59-A234-FB386913B875}"/>
    <cellStyle name="Normal 9 3 2 4 2 2" xfId="3138" xr:uid="{1395B387-EC3E-4135-A268-B80C764A396B}"/>
    <cellStyle name="Normal 9 3 2 4 2 2 2" xfId="4212" xr:uid="{1132E553-DBAD-4630-A2E1-3A283FF63811}"/>
    <cellStyle name="Normal 9 3 2 4 2 2 2 2" xfId="4213" xr:uid="{98E7569D-F765-4ECE-AB27-98F827EF7F7B}"/>
    <cellStyle name="Normal 9 3 2 4 2 2 3" xfId="4214" xr:uid="{045A4BFE-6334-4AD8-B7B6-7018971AD71E}"/>
    <cellStyle name="Normal 9 3 2 4 2 3" xfId="3139" xr:uid="{85D76B39-005A-4064-A0C2-30FAE10FE4C8}"/>
    <cellStyle name="Normal 9 3 2 4 2 3 2" xfId="4215" xr:uid="{061C0128-E209-4AEC-BD67-1E60E1A5D0CD}"/>
    <cellStyle name="Normal 9 3 2 4 2 4" xfId="3140" xr:uid="{77748EDA-5129-4C2B-9E80-2DD27CAA2ABB}"/>
    <cellStyle name="Normal 9 3 2 4 3" xfId="3141" xr:uid="{44813F53-949A-4B52-BDD4-FEDC6CF0C7F3}"/>
    <cellStyle name="Normal 9 3 2 4 3 2" xfId="4216" xr:uid="{D7307F70-298D-4A0C-87E0-223FE518AF18}"/>
    <cellStyle name="Normal 9 3 2 4 3 2 2" xfId="4217" xr:uid="{C7ADF2D1-DC66-4110-A507-DEEBA5A65F9C}"/>
    <cellStyle name="Normal 9 3 2 4 3 3" xfId="4218" xr:uid="{11C71D3C-9DD6-4B2C-8909-FD4746CA5ACE}"/>
    <cellStyle name="Normal 9 3 2 4 4" xfId="3142" xr:uid="{F846428E-B3AE-4A43-83F2-6703DDC34095}"/>
    <cellStyle name="Normal 9 3 2 4 4 2" xfId="4219" xr:uid="{0FDEEA29-963B-4A1F-99BB-394C28DEB661}"/>
    <cellStyle name="Normal 9 3 2 4 5" xfId="3143" xr:uid="{B3576D86-E5E8-426C-99FE-41403233ED5B}"/>
    <cellStyle name="Normal 9 3 2 5" xfId="3144" xr:uid="{3E0F9F80-B5ED-4E8F-9D57-BECA3953F653}"/>
    <cellStyle name="Normal 9 3 2 5 2" xfId="3145" xr:uid="{DCF6C3F6-EDBB-46CA-9BAF-5B7B6E88DAE0}"/>
    <cellStyle name="Normal 9 3 2 5 2 2" xfId="4220" xr:uid="{A01CCE36-545B-45EE-B8F2-F3A75BB5F2F1}"/>
    <cellStyle name="Normal 9 3 2 5 2 2 2" xfId="4221" xr:uid="{6BE413DA-6266-4994-AE8E-DDD8E5C1B342}"/>
    <cellStyle name="Normal 9 3 2 5 2 3" xfId="4222" xr:uid="{7B7C9BEB-B445-4589-A281-6BDDAB14AD03}"/>
    <cellStyle name="Normal 9 3 2 5 3" xfId="3146" xr:uid="{EBF385AC-40A3-4520-AF15-E8E03259F71A}"/>
    <cellStyle name="Normal 9 3 2 5 3 2" xfId="4223" xr:uid="{83E2399B-79FA-4955-9EBD-BEEEFF268267}"/>
    <cellStyle name="Normal 9 3 2 5 4" xfId="3147" xr:uid="{6DD27273-E5D3-46DE-8ABD-8F3F3D5576A9}"/>
    <cellStyle name="Normal 9 3 2 6" xfId="3148" xr:uid="{98783BD5-C168-410F-9C20-478963D28CCC}"/>
    <cellStyle name="Normal 9 3 2 6 2" xfId="3149" xr:uid="{2F748EE2-FD23-497D-9B07-3FC333B207DA}"/>
    <cellStyle name="Normal 9 3 2 6 2 2" xfId="4224" xr:uid="{4B641347-56AF-4DD8-B371-1E4253067B0F}"/>
    <cellStyle name="Normal 9 3 2 6 3" xfId="3150" xr:uid="{6157295C-C1B6-4BAA-81BF-0E043CA268FE}"/>
    <cellStyle name="Normal 9 3 2 6 4" xfId="3151" xr:uid="{34C43947-F17E-4A93-91AE-887798307BFD}"/>
    <cellStyle name="Normal 9 3 2 7" xfId="3152" xr:uid="{E92C8A50-1DB6-416C-AF71-D72CC51E055B}"/>
    <cellStyle name="Normal 9 3 2 7 2" xfId="4225" xr:uid="{555DDAAB-6ABE-4F6C-81F9-644A95AC2431}"/>
    <cellStyle name="Normal 9 3 2 8" xfId="3153" xr:uid="{F092DF6A-554E-4E61-BF46-93C96B31DF25}"/>
    <cellStyle name="Normal 9 3 2 9" xfId="3154" xr:uid="{86011C96-7197-4268-96BF-3598587DCEC0}"/>
    <cellStyle name="Normal 9 3 3" xfId="3155" xr:uid="{4059C752-E211-47B5-82F5-CDB2A4C67459}"/>
    <cellStyle name="Normal 9 3 3 2" xfId="3156" xr:uid="{A31F2342-0344-46C5-8A1E-1462B20EE409}"/>
    <cellStyle name="Normal 9 3 3 2 2" xfId="3157" xr:uid="{F9A7AC68-885C-454E-A79C-0481E700C6DE}"/>
    <cellStyle name="Normal 9 3 3 2 2 2" xfId="3158" xr:uid="{6246AD95-C0C6-4212-B5D8-20C37546FA49}"/>
    <cellStyle name="Normal 9 3 3 2 2 2 2" xfId="4226" xr:uid="{5E24E986-E5CC-4AA9-A64E-AA78EE637172}"/>
    <cellStyle name="Normal 9 3 3 2 2 2 2 2" xfId="4227" xr:uid="{92342665-F9B5-49CB-9B9D-1176813F0716}"/>
    <cellStyle name="Normal 9 3 3 2 2 2 3" xfId="4228" xr:uid="{60A8663D-17BB-4255-B280-1F03E74C3C46}"/>
    <cellStyle name="Normal 9 3 3 2 2 3" xfId="3159" xr:uid="{4785DD45-33F4-44F4-9146-7E4258FF24FB}"/>
    <cellStyle name="Normal 9 3 3 2 2 3 2" xfId="4229" xr:uid="{12A7EA24-DA6A-464B-A9EB-38B1F9FEC111}"/>
    <cellStyle name="Normal 9 3 3 2 2 4" xfId="3160" xr:uid="{534C7F18-C338-401A-9CA7-D386CB337726}"/>
    <cellStyle name="Normal 9 3 3 2 3" xfId="3161" xr:uid="{CA3A490F-1077-4756-9DF5-0DAE78DF084A}"/>
    <cellStyle name="Normal 9 3 3 2 3 2" xfId="3162" xr:uid="{05E88AC7-1A9C-4201-8181-F0B9CEB1FE0B}"/>
    <cellStyle name="Normal 9 3 3 2 3 2 2" xfId="4230" xr:uid="{DD26CCA6-B5A7-4154-84F7-61A8B6C40B42}"/>
    <cellStyle name="Normal 9 3 3 2 3 3" xfId="3163" xr:uid="{6700600E-8F26-4734-AF65-E50EC18BBC47}"/>
    <cellStyle name="Normal 9 3 3 2 3 4" xfId="3164" xr:uid="{1DA3E926-C6A5-476A-961E-A73346724FEF}"/>
    <cellStyle name="Normal 9 3 3 2 4" xfId="3165" xr:uid="{30E8673C-D6AD-4B8C-B8CA-222FCD74B917}"/>
    <cellStyle name="Normal 9 3 3 2 4 2" xfId="4231" xr:uid="{B42B675C-CA72-4EBB-ADFE-393F781AF3E0}"/>
    <cellStyle name="Normal 9 3 3 2 5" xfId="3166" xr:uid="{CCA75C8D-75B6-43F6-9E33-D333DDD08759}"/>
    <cellStyle name="Normal 9 3 3 2 6" xfId="3167" xr:uid="{6DB8E986-E46F-4196-AC75-B92876D44091}"/>
    <cellStyle name="Normal 9 3 3 3" xfId="3168" xr:uid="{A924ADBD-22FB-4A82-B86A-CFA5AE5543B2}"/>
    <cellStyle name="Normal 9 3 3 3 2" xfId="3169" xr:uid="{5DCEF708-AA83-475C-B32D-AABEC4773D26}"/>
    <cellStyle name="Normal 9 3 3 3 2 2" xfId="3170" xr:uid="{C330C550-2518-453A-A317-E52D4E02DA25}"/>
    <cellStyle name="Normal 9 3 3 3 2 2 2" xfId="4232" xr:uid="{A76030E0-B6E3-4BC5-8670-F0351748114C}"/>
    <cellStyle name="Normal 9 3 3 3 2 2 2 2" xfId="4233" xr:uid="{D03C7525-56BC-47E3-85FC-AE63D7326F01}"/>
    <cellStyle name="Normal 9 3 3 3 2 2 2 2 2" xfId="4766" xr:uid="{98FA8F55-FF42-4589-BB55-567135480417}"/>
    <cellStyle name="Normal 9 3 3 3 2 2 3" xfId="4234" xr:uid="{12610C26-86F6-452C-8EE4-180D933C0A3D}"/>
    <cellStyle name="Normal 9 3 3 3 2 2 3 2" xfId="4767" xr:uid="{8A54E764-A5E6-4E5D-8583-B4330469BBAA}"/>
    <cellStyle name="Normal 9 3 3 3 2 3" xfId="3171" xr:uid="{25DCB0CF-179E-4C58-8ECA-B0EA526FD3AF}"/>
    <cellStyle name="Normal 9 3 3 3 2 3 2" xfId="4235" xr:uid="{3B0739AD-2203-45AF-9D54-D849957E8EB3}"/>
    <cellStyle name="Normal 9 3 3 3 2 3 2 2" xfId="4769" xr:uid="{D226EF9D-2FC6-45C0-ACFE-0B1F49F3A7DD}"/>
    <cellStyle name="Normal 9 3 3 3 2 3 3" xfId="4768" xr:uid="{6323D8F4-0972-499B-97EC-DAD7BABD611E}"/>
    <cellStyle name="Normal 9 3 3 3 2 4" xfId="3172" xr:uid="{311C8DA1-1631-418E-BFAF-5A25BFAD45D3}"/>
    <cellStyle name="Normal 9 3 3 3 2 4 2" xfId="4770" xr:uid="{67899B53-9A2F-4F84-A67C-01F366DABE6D}"/>
    <cellStyle name="Normal 9 3 3 3 3" xfId="3173" xr:uid="{54422072-C7DE-4A59-A8D9-6C3D9D770391}"/>
    <cellStyle name="Normal 9 3 3 3 3 2" xfId="4236" xr:uid="{819AA36D-E89B-4BF5-A6A1-DC8098B75C88}"/>
    <cellStyle name="Normal 9 3 3 3 3 2 2" xfId="4237" xr:uid="{D3A314F9-C646-4CD6-AA06-866CA48F5C19}"/>
    <cellStyle name="Normal 9 3 3 3 3 2 2 2" xfId="4773" xr:uid="{E0674C52-DA75-4BE7-AEFE-EBE064595B20}"/>
    <cellStyle name="Normal 9 3 3 3 3 2 3" xfId="4772" xr:uid="{D9A0A376-B9F5-450E-BC32-8672683CABD9}"/>
    <cellStyle name="Normal 9 3 3 3 3 3" xfId="4238" xr:uid="{DD1E013B-9A6A-4E00-AB8C-8B0B155EEC6F}"/>
    <cellStyle name="Normal 9 3 3 3 3 3 2" xfId="4774" xr:uid="{4C696F04-CE1D-42FA-B0ED-277DD4DBD870}"/>
    <cellStyle name="Normal 9 3 3 3 3 4" xfId="4771" xr:uid="{F01053BA-3732-4B96-A67F-70980AB0C237}"/>
    <cellStyle name="Normal 9 3 3 3 4" xfId="3174" xr:uid="{0271D0BD-66AC-4657-9D5B-66B61856BFE7}"/>
    <cellStyle name="Normal 9 3 3 3 4 2" xfId="4239" xr:uid="{4F386FBE-E43B-439E-ACEF-8572619FDB2F}"/>
    <cellStyle name="Normal 9 3 3 3 4 2 2" xfId="4776" xr:uid="{95777FFE-1BE7-43D8-927E-56C37D564AB1}"/>
    <cellStyle name="Normal 9 3 3 3 4 3" xfId="4775" xr:uid="{511267A0-0356-49C8-83B6-EFAEBA9ED3FA}"/>
    <cellStyle name="Normal 9 3 3 3 5" xfId="3175" xr:uid="{F8E74FAD-8B42-4124-A145-26B5F5F07EFB}"/>
    <cellStyle name="Normal 9 3 3 3 5 2" xfId="4777" xr:uid="{BACA1109-6578-4FD0-B647-58F40537FB26}"/>
    <cellStyle name="Normal 9 3 3 4" xfId="3176" xr:uid="{8A65A0E6-1534-4EE2-8347-97877283F7C7}"/>
    <cellStyle name="Normal 9 3 3 4 2" xfId="3177" xr:uid="{78428D2E-59CA-4F63-9C3B-9EF556E5FC6E}"/>
    <cellStyle name="Normal 9 3 3 4 2 2" xfId="4240" xr:uid="{D18C1263-1AAC-4BDB-9D80-9E1852FD9B3B}"/>
    <cellStyle name="Normal 9 3 3 4 2 2 2" xfId="4241" xr:uid="{1F5E953E-1A76-436D-A836-B180BF0F94EE}"/>
    <cellStyle name="Normal 9 3 3 4 2 2 2 2" xfId="4781" xr:uid="{02AF2061-276F-40D6-90F3-FAF34B2E22F5}"/>
    <cellStyle name="Normal 9 3 3 4 2 2 3" xfId="4780" xr:uid="{0BC96DF1-8315-4355-A39F-3CF724E13F0F}"/>
    <cellStyle name="Normal 9 3 3 4 2 3" xfId="4242" xr:uid="{4D6D5956-85AD-49DD-B6A5-E9B2C28913A4}"/>
    <cellStyle name="Normal 9 3 3 4 2 3 2" xfId="4782" xr:uid="{88EC2713-CE6E-47D4-9A77-9365A039B231}"/>
    <cellStyle name="Normal 9 3 3 4 2 4" xfId="4779" xr:uid="{635EC731-5609-4F4C-A829-1C03D86001A4}"/>
    <cellStyle name="Normal 9 3 3 4 3" xfId="3178" xr:uid="{E0C5D64A-62F3-46F8-9B5E-065AC60D8BAC}"/>
    <cellStyle name="Normal 9 3 3 4 3 2" xfId="4243" xr:uid="{281091BD-1CC3-4C82-827F-6F236CF39208}"/>
    <cellStyle name="Normal 9 3 3 4 3 2 2" xfId="4784" xr:uid="{D481E79D-32F5-47E3-B862-4774780950F3}"/>
    <cellStyle name="Normal 9 3 3 4 3 3" xfId="4783" xr:uid="{0D1E4E70-92BB-4AEB-95D3-2824C7A18A7E}"/>
    <cellStyle name="Normal 9 3 3 4 4" xfId="3179" xr:uid="{D40AECF4-89D3-45C0-B3E1-09430AC06DBD}"/>
    <cellStyle name="Normal 9 3 3 4 4 2" xfId="4785" xr:uid="{2BE0396B-515D-48BA-BCD4-16FB12DA1F08}"/>
    <cellStyle name="Normal 9 3 3 4 5" xfId="4778" xr:uid="{B527B47A-9B6A-4974-9BA2-143B530F4E7F}"/>
    <cellStyle name="Normal 9 3 3 5" xfId="3180" xr:uid="{E5FCDEEF-C599-48C7-8E85-185F91EA8A36}"/>
    <cellStyle name="Normal 9 3 3 5 2" xfId="3181" xr:uid="{3606F7DE-75EF-42D4-A2BE-CF0AC5C5B03A}"/>
    <cellStyle name="Normal 9 3 3 5 2 2" xfId="4244" xr:uid="{5F7ED2C0-433B-4ED5-9423-405EA2C916A7}"/>
    <cellStyle name="Normal 9 3 3 5 2 2 2" xfId="4788" xr:uid="{D8E39B69-0621-4488-B5B0-F8CAF57F1539}"/>
    <cellStyle name="Normal 9 3 3 5 2 3" xfId="4787" xr:uid="{80607C48-C58A-4AEE-B4EA-FB5B6ECFBC0D}"/>
    <cellStyle name="Normal 9 3 3 5 3" xfId="3182" xr:uid="{E95BF626-54DD-4E57-B9F4-7D69F983A521}"/>
    <cellStyle name="Normal 9 3 3 5 3 2" xfId="4789" xr:uid="{5EE0BCE9-3DC7-428A-B181-3C446EB15C68}"/>
    <cellStyle name="Normal 9 3 3 5 4" xfId="3183" xr:uid="{FA5F30E8-BDF7-4ED0-95DB-E5802DCFE67E}"/>
    <cellStyle name="Normal 9 3 3 5 4 2" xfId="4790" xr:uid="{886505A6-5E21-4C7A-A3C0-808B592E194D}"/>
    <cellStyle name="Normal 9 3 3 5 5" xfId="4786" xr:uid="{FBDC9147-0E33-4E8A-A5AE-84D1ADD24436}"/>
    <cellStyle name="Normal 9 3 3 6" xfId="3184" xr:uid="{5CFD042C-4EC4-4112-AE34-790B5D4F54B5}"/>
    <cellStyle name="Normal 9 3 3 6 2" xfId="4245" xr:uid="{BFC1ABA1-5654-4171-A9B0-3E0030C8217F}"/>
    <cellStyle name="Normal 9 3 3 6 2 2" xfId="4792" xr:uid="{A4FC2209-EFF4-4F9A-BD5C-D1EF508520CE}"/>
    <cellStyle name="Normal 9 3 3 6 3" xfId="4791" xr:uid="{90A751DA-F933-4574-9147-836F29FCA055}"/>
    <cellStyle name="Normal 9 3 3 7" xfId="3185" xr:uid="{EDBD8B38-0C33-4E48-8F5D-B9F148B19C25}"/>
    <cellStyle name="Normal 9 3 3 7 2" xfId="4793" xr:uid="{016A0575-CA05-48A5-A3BF-14B8A2A79AA1}"/>
    <cellStyle name="Normal 9 3 3 8" xfId="3186" xr:uid="{6EEE2084-9867-40C2-9B7C-B537FCE54EA4}"/>
    <cellStyle name="Normal 9 3 3 8 2" xfId="4794" xr:uid="{D6F706F7-77C3-4081-B07A-6ABFE99210A5}"/>
    <cellStyle name="Normal 9 3 4" xfId="3187" xr:uid="{801B08FF-AF89-488F-BCEE-6998CF04138C}"/>
    <cellStyle name="Normal 9 3 4 2" xfId="3188" xr:uid="{F5ACED74-3855-4FE5-8CB7-4586D46DBCCD}"/>
    <cellStyle name="Normal 9 3 4 2 2" xfId="3189" xr:uid="{965A169F-5ED8-4D75-B399-62C809CBCA59}"/>
    <cellStyle name="Normal 9 3 4 2 2 2" xfId="3190" xr:uid="{84993957-00F2-4F49-A3C3-5EA0D55905B0}"/>
    <cellStyle name="Normal 9 3 4 2 2 2 2" xfId="4246" xr:uid="{9A097E42-AD26-446B-A121-E5474EB59F0B}"/>
    <cellStyle name="Normal 9 3 4 2 2 2 2 2" xfId="4799" xr:uid="{7675471F-6CD1-41B3-BD10-9D0C96F116C2}"/>
    <cellStyle name="Normal 9 3 4 2 2 2 3" xfId="4798" xr:uid="{AC9F8355-FE4E-4F0C-909D-589491165095}"/>
    <cellStyle name="Normal 9 3 4 2 2 3" xfId="3191" xr:uid="{D9F941E7-13C9-4346-B973-CE4720142C85}"/>
    <cellStyle name="Normal 9 3 4 2 2 3 2" xfId="4800" xr:uid="{2DBB0D13-7D5B-4263-BD06-9822A85BA04A}"/>
    <cellStyle name="Normal 9 3 4 2 2 4" xfId="3192" xr:uid="{E2EC16E3-BDA1-454A-8440-1B31314844AC}"/>
    <cellStyle name="Normal 9 3 4 2 2 4 2" xfId="4801" xr:uid="{3A37045B-F4FD-4B90-B403-E7FC2EECB211}"/>
    <cellStyle name="Normal 9 3 4 2 2 5" xfId="4797" xr:uid="{8E33EDAD-528E-48E3-A164-D349B909319B}"/>
    <cellStyle name="Normal 9 3 4 2 3" xfId="3193" xr:uid="{09CAE082-0D5F-4627-9495-7FF22C5FA302}"/>
    <cellStyle name="Normal 9 3 4 2 3 2" xfId="4247" xr:uid="{EF395C1A-4A02-463D-BA58-EA8474C3E0B9}"/>
    <cellStyle name="Normal 9 3 4 2 3 2 2" xfId="4803" xr:uid="{5DFBF177-9C0B-4210-A415-AB1F92A84792}"/>
    <cellStyle name="Normal 9 3 4 2 3 3" xfId="4802" xr:uid="{CD437FC8-BC7C-457D-A535-D72EC827C4EE}"/>
    <cellStyle name="Normal 9 3 4 2 4" xfId="3194" xr:uid="{630DA971-F129-4417-8717-4B96B9051242}"/>
    <cellStyle name="Normal 9 3 4 2 4 2" xfId="4804" xr:uid="{63326069-1B9D-4512-A274-B63150FF03E4}"/>
    <cellStyle name="Normal 9 3 4 2 5" xfId="3195" xr:uid="{56EE0729-2945-4309-9E13-683BA5EBDFC3}"/>
    <cellStyle name="Normal 9 3 4 2 5 2" xfId="4805" xr:uid="{443F2BF3-3E32-4498-976F-FB267F6B621A}"/>
    <cellStyle name="Normal 9 3 4 2 6" xfId="4796" xr:uid="{A12078CF-0D75-4131-9EBC-F0ABD2527B1F}"/>
    <cellStyle name="Normal 9 3 4 3" xfId="3196" xr:uid="{F4471CA0-4536-4D70-9471-A84FF23EDB20}"/>
    <cellStyle name="Normal 9 3 4 3 2" xfId="3197" xr:uid="{D7ADE84B-430D-47B5-8C08-5B65867FFFE9}"/>
    <cellStyle name="Normal 9 3 4 3 2 2" xfId="4248" xr:uid="{D48CC9F2-C378-482B-A8D5-4C192369FF3C}"/>
    <cellStyle name="Normal 9 3 4 3 2 2 2" xfId="4808" xr:uid="{5656B290-880D-4D40-AC01-429DF54A830F}"/>
    <cellStyle name="Normal 9 3 4 3 2 3" xfId="4807" xr:uid="{30081F8F-66AE-4E18-9792-052ED9F3E469}"/>
    <cellStyle name="Normal 9 3 4 3 3" xfId="3198" xr:uid="{F498BE58-F845-4FFB-A9E8-419E3B9B4806}"/>
    <cellStyle name="Normal 9 3 4 3 3 2" xfId="4809" xr:uid="{8074FA8B-9479-4200-BE47-034A73FFD367}"/>
    <cellStyle name="Normal 9 3 4 3 4" xfId="3199" xr:uid="{EEB69CA7-3F4C-491A-95CE-0B0E362572AE}"/>
    <cellStyle name="Normal 9 3 4 3 4 2" xfId="4810" xr:uid="{7E7417FA-AAD2-4D0E-B53B-A4FF02881AEC}"/>
    <cellStyle name="Normal 9 3 4 3 5" xfId="4806" xr:uid="{1D3B0970-348F-4BF9-9C72-C08891607676}"/>
    <cellStyle name="Normal 9 3 4 4" xfId="3200" xr:uid="{3A47EC80-BD39-43FE-A3B6-9F31A5654798}"/>
    <cellStyle name="Normal 9 3 4 4 2" xfId="3201" xr:uid="{61FECB11-7B67-40CA-8A86-A68C003B6C01}"/>
    <cellStyle name="Normal 9 3 4 4 2 2" xfId="4812" xr:uid="{159F82D5-F331-41B7-981B-860FDA7D795D}"/>
    <cellStyle name="Normal 9 3 4 4 3" xfId="3202" xr:uid="{05532F32-EFD1-4959-86E3-4B16B73DCEAF}"/>
    <cellStyle name="Normal 9 3 4 4 3 2" xfId="4813" xr:uid="{009A6804-3494-49C0-9A1A-F092CB8D936F}"/>
    <cellStyle name="Normal 9 3 4 4 4" xfId="3203" xr:uid="{0E72EDBD-7F55-4F25-9D3E-A92FA7773C66}"/>
    <cellStyle name="Normal 9 3 4 4 4 2" xfId="4814" xr:uid="{27DA24A2-BAD1-479B-8CE7-E9A0AAC5DE46}"/>
    <cellStyle name="Normal 9 3 4 4 5" xfId="4811" xr:uid="{75915D72-F194-4EC3-BD69-AF512AE474A9}"/>
    <cellStyle name="Normal 9 3 4 5" xfId="3204" xr:uid="{13AF9539-CA07-461F-91BB-880EC4198352}"/>
    <cellStyle name="Normal 9 3 4 5 2" xfId="4815" xr:uid="{71043D94-1EAB-4189-8E09-423ED79B654A}"/>
    <cellStyle name="Normal 9 3 4 6" xfId="3205" xr:uid="{2BD250AA-040B-4F6C-B7D1-2F1DAA87E4D3}"/>
    <cellStyle name="Normal 9 3 4 6 2" xfId="4816" xr:uid="{54C2A3A1-6E9E-4B79-B955-AC68ECC293CC}"/>
    <cellStyle name="Normal 9 3 4 7" xfId="3206" xr:uid="{B0E213D6-FAB6-4F3E-A36C-2D7CA1C93E36}"/>
    <cellStyle name="Normal 9 3 4 7 2" xfId="4817" xr:uid="{99126004-2D34-471B-AF68-A55B72F44303}"/>
    <cellStyle name="Normal 9 3 4 8" xfId="4795" xr:uid="{6990514F-4815-4A38-896E-8D8176957260}"/>
    <cellStyle name="Normal 9 3 5" xfId="3207" xr:uid="{C4A7F0DB-F500-466E-BB0D-486247DDFDB8}"/>
    <cellStyle name="Normal 9 3 5 2" xfId="3208" xr:uid="{28A71DF2-E0D2-4F00-BC6C-F4AA2E35429B}"/>
    <cellStyle name="Normal 9 3 5 2 2" xfId="3209" xr:uid="{E63C431C-5F6F-44AC-ACF5-0D472CC1FA0E}"/>
    <cellStyle name="Normal 9 3 5 2 2 2" xfId="4249" xr:uid="{49D58F2F-5E51-4BDE-96F8-EE33A36389DF}"/>
    <cellStyle name="Normal 9 3 5 2 2 2 2" xfId="4250" xr:uid="{811AC75F-9082-45DF-9EC1-74F0120E929F}"/>
    <cellStyle name="Normal 9 3 5 2 2 2 2 2" xfId="4822" xr:uid="{185851DD-EF16-499B-AD2C-514F5F388FF7}"/>
    <cellStyle name="Normal 9 3 5 2 2 2 3" xfId="4821" xr:uid="{CF0E2F3C-47BC-40D2-92A2-B47B87FAB57C}"/>
    <cellStyle name="Normal 9 3 5 2 2 3" xfId="4251" xr:uid="{FD7A224C-33B1-4984-8A5A-803502DBB60D}"/>
    <cellStyle name="Normal 9 3 5 2 2 3 2" xfId="4823" xr:uid="{8E501B37-BD40-41B2-A883-5ED6C7E90D9C}"/>
    <cellStyle name="Normal 9 3 5 2 2 4" xfId="4820" xr:uid="{DFF5499B-D9B2-4DC7-A74C-1FCCFCCED43B}"/>
    <cellStyle name="Normal 9 3 5 2 3" xfId="3210" xr:uid="{EA50E42F-4B27-413F-9026-461939F87C11}"/>
    <cellStyle name="Normal 9 3 5 2 3 2" xfId="4252" xr:uid="{F511E60F-E5E2-43EF-B196-4AE5D9493DD8}"/>
    <cellStyle name="Normal 9 3 5 2 3 2 2" xfId="4825" xr:uid="{B701F4B2-0878-434C-910F-A942173C327E}"/>
    <cellStyle name="Normal 9 3 5 2 3 3" xfId="4824" xr:uid="{7BA3C531-CA05-49ED-B65E-1775BFBD2719}"/>
    <cellStyle name="Normal 9 3 5 2 4" xfId="3211" xr:uid="{1038FD9A-C350-4B87-A890-77FEAC1AF689}"/>
    <cellStyle name="Normal 9 3 5 2 4 2" xfId="4826" xr:uid="{B21CE306-D20B-4D69-A1F6-96185F7EDC1B}"/>
    <cellStyle name="Normal 9 3 5 2 5" xfId="4819" xr:uid="{34D40030-8957-435B-88CB-015BDB6D8F92}"/>
    <cellStyle name="Normal 9 3 5 3" xfId="3212" xr:uid="{F8D103C2-4603-4768-97FD-BEAC0F43EAFA}"/>
    <cellStyle name="Normal 9 3 5 3 2" xfId="3213" xr:uid="{F0919101-7BB5-4601-803A-43256FB11CC5}"/>
    <cellStyle name="Normal 9 3 5 3 2 2" xfId="4253" xr:uid="{128282CF-6DA1-4A3F-B164-7D51E94EF80A}"/>
    <cellStyle name="Normal 9 3 5 3 2 2 2" xfId="4829" xr:uid="{8DB1D730-111C-4429-A213-D6F74771724A}"/>
    <cellStyle name="Normal 9 3 5 3 2 3" xfId="4828" xr:uid="{AFACD2F6-1A3C-4C38-BCF4-73FFDB6D829A}"/>
    <cellStyle name="Normal 9 3 5 3 3" xfId="3214" xr:uid="{F6F21AFC-2062-482F-A7FD-DC87B08C7319}"/>
    <cellStyle name="Normal 9 3 5 3 3 2" xfId="4830" xr:uid="{77FFFA97-CEEA-4227-9891-5F4AB17CF981}"/>
    <cellStyle name="Normal 9 3 5 3 4" xfId="3215" xr:uid="{11EF5A69-A6AB-47DB-8F6F-808BFD638386}"/>
    <cellStyle name="Normal 9 3 5 3 4 2" xfId="4831" xr:uid="{8881707D-9202-4461-99A2-C94F0E5DE4B8}"/>
    <cellStyle name="Normal 9 3 5 3 5" xfId="4827" xr:uid="{3D3AE2E5-33ED-419F-895A-FC00E383C02B}"/>
    <cellStyle name="Normal 9 3 5 4" xfId="3216" xr:uid="{9A0DA3B0-C7B9-472F-9BB8-C552B83A40E8}"/>
    <cellStyle name="Normal 9 3 5 4 2" xfId="4254" xr:uid="{2D705962-6A11-48CB-88E6-BA971890CBCC}"/>
    <cellStyle name="Normal 9 3 5 4 2 2" xfId="4833" xr:uid="{17D891D5-9E8A-4C86-8005-4BDC5953B856}"/>
    <cellStyle name="Normal 9 3 5 4 3" xfId="4832" xr:uid="{25F7B4E1-CD8F-4854-BBCD-F604C64094D1}"/>
    <cellStyle name="Normal 9 3 5 5" xfId="3217" xr:uid="{FA496540-5DFD-4BB2-9CE7-CC47FB1D98A5}"/>
    <cellStyle name="Normal 9 3 5 5 2" xfId="4834" xr:uid="{774E120C-F4AF-4C62-84B0-1E33E5A312BC}"/>
    <cellStyle name="Normal 9 3 5 6" xfId="3218" xr:uid="{B8B541DC-E496-4C4A-91CF-14A95321A9D1}"/>
    <cellStyle name="Normal 9 3 5 6 2" xfId="4835" xr:uid="{CBCEA53C-3CF4-495C-9ACF-E9809C45A50C}"/>
    <cellStyle name="Normal 9 3 5 7" xfId="4818" xr:uid="{40FE8307-2816-4CEC-80EB-7049DB3744D8}"/>
    <cellStyle name="Normal 9 3 6" xfId="3219" xr:uid="{98F9996C-4F2D-4C91-9212-CEC32FF91D78}"/>
    <cellStyle name="Normal 9 3 6 2" xfId="3220" xr:uid="{02F37A65-CCBF-4DFE-AFC6-D3D69E325F45}"/>
    <cellStyle name="Normal 9 3 6 2 2" xfId="3221" xr:uid="{ADCE5056-F173-4590-BE6A-C5D2D0C9E93E}"/>
    <cellStyle name="Normal 9 3 6 2 2 2" xfId="4255" xr:uid="{E6452A59-3A34-4BB9-99D9-066DF14D6F7A}"/>
    <cellStyle name="Normal 9 3 6 2 2 2 2" xfId="4839" xr:uid="{944B8F92-8AD7-4DDC-AD86-0739BBD429C6}"/>
    <cellStyle name="Normal 9 3 6 2 2 3" xfId="4838" xr:uid="{A7CF98B7-9EB1-4E11-95EE-870E3A7EEECE}"/>
    <cellStyle name="Normal 9 3 6 2 3" xfId="3222" xr:uid="{8AB6DF46-C08F-40CB-AB9D-3F4D17107CDF}"/>
    <cellStyle name="Normal 9 3 6 2 3 2" xfId="4840" xr:uid="{3CBC0025-749F-4E69-86E0-6D9515030CD4}"/>
    <cellStyle name="Normal 9 3 6 2 4" xfId="3223" xr:uid="{25793AD8-46C4-45E9-B123-E944B1C3B29C}"/>
    <cellStyle name="Normal 9 3 6 2 4 2" xfId="4841" xr:uid="{FD70CA34-5235-40C6-9D54-E91428DC2E20}"/>
    <cellStyle name="Normal 9 3 6 2 5" xfId="4837" xr:uid="{E1797448-B58D-4532-AD2A-079AA73CBAE6}"/>
    <cellStyle name="Normal 9 3 6 3" xfId="3224" xr:uid="{5D19603C-F36D-497B-AEB2-16BFCC5B7B68}"/>
    <cellStyle name="Normal 9 3 6 3 2" xfId="4256" xr:uid="{DD7C3726-0EBF-413E-B490-EFBEBB57A13E}"/>
    <cellStyle name="Normal 9 3 6 3 2 2" xfId="4843" xr:uid="{889E60FD-2369-43B3-80A2-DD4CE72A8F44}"/>
    <cellStyle name="Normal 9 3 6 3 3" xfId="4842" xr:uid="{BBFE3F1D-D8E9-4C85-8624-2ED4DFBAC44B}"/>
    <cellStyle name="Normal 9 3 6 4" xfId="3225" xr:uid="{3F0FB851-8E84-4E3E-B25D-93233274BDFB}"/>
    <cellStyle name="Normal 9 3 6 4 2" xfId="4844" xr:uid="{80766583-3993-4848-A72B-E3704B8A8B86}"/>
    <cellStyle name="Normal 9 3 6 5" xfId="3226" xr:uid="{5BC38BC9-F741-44CD-9522-3F7B48946FBB}"/>
    <cellStyle name="Normal 9 3 6 5 2" xfId="4845" xr:uid="{96990684-2155-428F-8A59-C1C5410D08C3}"/>
    <cellStyle name="Normal 9 3 6 6" xfId="4836" xr:uid="{D2F92526-305D-428D-8FFE-0B7CC7CD06D4}"/>
    <cellStyle name="Normal 9 3 7" xfId="3227" xr:uid="{DE153901-12FF-4406-943C-174BF6E27C75}"/>
    <cellStyle name="Normal 9 3 7 2" xfId="3228" xr:uid="{90CD333D-0708-4757-BD3F-376AFC2D2A20}"/>
    <cellStyle name="Normal 9 3 7 2 2" xfId="4257" xr:uid="{3691E27C-6EDC-4FCB-A2D8-9E93750B7479}"/>
    <cellStyle name="Normal 9 3 7 2 2 2" xfId="4848" xr:uid="{FE377C99-8E12-44F3-B991-96686D669564}"/>
    <cellStyle name="Normal 9 3 7 2 3" xfId="4847" xr:uid="{9179ED7A-7B39-4983-9A67-939BA1246292}"/>
    <cellStyle name="Normal 9 3 7 3" xfId="3229" xr:uid="{616A86D4-BBDA-45F8-B9CA-5EBF4DFF0D3E}"/>
    <cellStyle name="Normal 9 3 7 3 2" xfId="4849" xr:uid="{9D20E8B4-37DC-492E-A2EF-320D3556676A}"/>
    <cellStyle name="Normal 9 3 7 4" xfId="3230" xr:uid="{E89511DD-84BF-4B05-BA3D-3A7516B88618}"/>
    <cellStyle name="Normal 9 3 7 4 2" xfId="4850" xr:uid="{99D0282B-6AED-417B-8141-4E6A27358A27}"/>
    <cellStyle name="Normal 9 3 7 5" xfId="4846" xr:uid="{D3BDFBEF-CFBF-45A0-B41D-8864B8760C94}"/>
    <cellStyle name="Normal 9 3 8" xfId="3231" xr:uid="{18870007-40A1-45DE-AB1E-E8773C401313}"/>
    <cellStyle name="Normal 9 3 8 2" xfId="3232" xr:uid="{8D111BD9-84A9-4230-90EF-39BFF5456C37}"/>
    <cellStyle name="Normal 9 3 8 2 2" xfId="4852" xr:uid="{77F11BDF-BD66-4B28-8BAE-B908F6F6CCAD}"/>
    <cellStyle name="Normal 9 3 8 3" xfId="3233" xr:uid="{F11610C8-4B37-4922-9127-E0B4F065DEDC}"/>
    <cellStyle name="Normal 9 3 8 3 2" xfId="4853" xr:uid="{C67375DD-5506-44F7-897E-8C74DF12FBE8}"/>
    <cellStyle name="Normal 9 3 8 4" xfId="3234" xr:uid="{AA078DE4-6F19-4DE2-8D41-9D8037CFB575}"/>
    <cellStyle name="Normal 9 3 8 4 2" xfId="4854" xr:uid="{15BC3A46-5E7A-4F7F-BF4E-F34385F94387}"/>
    <cellStyle name="Normal 9 3 8 5" xfId="4851" xr:uid="{45E34660-77C1-4D35-BA3F-45FDF2BF605E}"/>
    <cellStyle name="Normal 9 3 9" xfId="3235" xr:uid="{1F54094F-693D-42E2-9935-18A08E933D04}"/>
    <cellStyle name="Normal 9 3 9 2" xfId="4855" xr:uid="{A2E54C52-AFD9-44CA-9397-93DB4F183E86}"/>
    <cellStyle name="Normal 9 4" xfId="3236" xr:uid="{3268D2F3-BA6D-4958-84A2-08A634FAD85D}"/>
    <cellStyle name="Normal 9 4 10" xfId="3237" xr:uid="{15550BAE-5895-4F5F-9057-B96EB71E2B7E}"/>
    <cellStyle name="Normal 9 4 10 2" xfId="4857" xr:uid="{D91FAE07-79EF-4637-954C-8FDF50E186C4}"/>
    <cellStyle name="Normal 9 4 11" xfId="3238" xr:uid="{E86FCDB5-A02C-479B-BCE0-AA4118460683}"/>
    <cellStyle name="Normal 9 4 11 2" xfId="4858" xr:uid="{267930B5-ECF6-4E84-9018-877372A7A1F9}"/>
    <cellStyle name="Normal 9 4 12" xfId="4856" xr:uid="{24817438-14C8-4A33-BF25-717CA75A8D8B}"/>
    <cellStyle name="Normal 9 4 2" xfId="3239" xr:uid="{D8FC3A52-3C47-4720-B138-EA3241EA1157}"/>
    <cellStyle name="Normal 9 4 2 10" xfId="4859" xr:uid="{7AEC80F1-A7BF-462A-B47D-274C960EC833}"/>
    <cellStyle name="Normal 9 4 2 2" xfId="3240" xr:uid="{3DFB0634-4B89-4FCC-9868-E382D4FEA5D4}"/>
    <cellStyle name="Normal 9 4 2 2 2" xfId="3241" xr:uid="{1C667669-7825-48AA-ACD2-504BDA9625D4}"/>
    <cellStyle name="Normal 9 4 2 2 2 2" xfId="3242" xr:uid="{6A23F719-BBED-4EE2-A498-8F666CB48667}"/>
    <cellStyle name="Normal 9 4 2 2 2 2 2" xfId="3243" xr:uid="{1FB7F719-3B29-408D-BBD1-71AC3E0655C8}"/>
    <cellStyle name="Normal 9 4 2 2 2 2 2 2" xfId="4258" xr:uid="{93087576-54B5-48F0-B5C4-A5DDCE6F1054}"/>
    <cellStyle name="Normal 9 4 2 2 2 2 2 2 2" xfId="4864" xr:uid="{478AC4CC-5BC7-4DCA-88DD-032216306F68}"/>
    <cellStyle name="Normal 9 4 2 2 2 2 2 3" xfId="4863" xr:uid="{75887329-2CFC-4510-BC53-05A423185C05}"/>
    <cellStyle name="Normal 9 4 2 2 2 2 3" xfId="3244" xr:uid="{FD046FA9-A462-496E-8DD3-055BE92612B6}"/>
    <cellStyle name="Normal 9 4 2 2 2 2 3 2" xfId="4865" xr:uid="{E1314D07-F805-4C4A-8EB7-B9BCCE39E797}"/>
    <cellStyle name="Normal 9 4 2 2 2 2 4" xfId="3245" xr:uid="{4CA50D97-2A83-423B-832D-E645090C3EF6}"/>
    <cellStyle name="Normal 9 4 2 2 2 2 4 2" xfId="4866" xr:uid="{B11BFE73-2145-436F-8519-9C7F26FCB326}"/>
    <cellStyle name="Normal 9 4 2 2 2 2 5" xfId="4862" xr:uid="{6DC50668-5507-446A-9DE3-010506577E1F}"/>
    <cellStyle name="Normal 9 4 2 2 2 3" xfId="3246" xr:uid="{BF9ED771-3BBE-4912-9E57-F2ACEF7AD90C}"/>
    <cellStyle name="Normal 9 4 2 2 2 3 2" xfId="3247" xr:uid="{61351B9C-5545-4902-A945-74292D09D53C}"/>
    <cellStyle name="Normal 9 4 2 2 2 3 2 2" xfId="4868" xr:uid="{28C773BB-B816-4926-BAA8-F62230D124AF}"/>
    <cellStyle name="Normal 9 4 2 2 2 3 3" xfId="3248" xr:uid="{F1A47B1B-A057-48B3-944C-5DEFFC7ECB13}"/>
    <cellStyle name="Normal 9 4 2 2 2 3 3 2" xfId="4869" xr:uid="{B74546EF-7FF5-4BEC-BF48-8E04EC8ECE0C}"/>
    <cellStyle name="Normal 9 4 2 2 2 3 4" xfId="3249" xr:uid="{101B1B4E-C499-48BC-9F91-7878FD4360DA}"/>
    <cellStyle name="Normal 9 4 2 2 2 3 4 2" xfId="4870" xr:uid="{5BD46EE4-4601-47A2-8A37-C94189C39E1F}"/>
    <cellStyle name="Normal 9 4 2 2 2 3 5" xfId="4867" xr:uid="{7AFCF72A-A961-4058-AB54-ED06EC1AF0DA}"/>
    <cellStyle name="Normal 9 4 2 2 2 4" xfId="3250" xr:uid="{CD1E4A67-1263-472C-8FFF-E06CE3E145AE}"/>
    <cellStyle name="Normal 9 4 2 2 2 4 2" xfId="4871" xr:uid="{C3C28390-0E4E-4DA2-BAD3-2F237AE7621B}"/>
    <cellStyle name="Normal 9 4 2 2 2 5" xfId="3251" xr:uid="{CE12601C-11D0-4DD5-A9E0-BEB4847015F0}"/>
    <cellStyle name="Normal 9 4 2 2 2 5 2" xfId="4872" xr:uid="{CADB8A68-9728-486A-B2B5-13EF8BE69509}"/>
    <cellStyle name="Normal 9 4 2 2 2 6" xfId="3252" xr:uid="{FCD5E8BD-AF2A-4BD3-A81E-D065EAEBB76E}"/>
    <cellStyle name="Normal 9 4 2 2 2 6 2" xfId="4873" xr:uid="{B65F368D-708D-488F-AFE3-96B4862432FA}"/>
    <cellStyle name="Normal 9 4 2 2 2 7" xfId="4861" xr:uid="{26A37FE0-B3F2-4B00-A35C-F1F85D3DA36C}"/>
    <cellStyle name="Normal 9 4 2 2 3" xfId="3253" xr:uid="{9433EB8B-A564-44B2-AFB6-393F8E6C6472}"/>
    <cellStyle name="Normal 9 4 2 2 3 2" xfId="3254" xr:uid="{79957518-F9BC-48D8-93AC-428627807D57}"/>
    <cellStyle name="Normal 9 4 2 2 3 2 2" xfId="3255" xr:uid="{C839ED5A-E23B-44F6-8789-0F86DC91F0F0}"/>
    <cellStyle name="Normal 9 4 2 2 3 2 2 2" xfId="4876" xr:uid="{9556FA44-22DD-43E9-BEFB-D26FC2627559}"/>
    <cellStyle name="Normal 9 4 2 2 3 2 3" xfId="3256" xr:uid="{C4AFAD2E-A3BB-4CB0-A929-BD471C42A58B}"/>
    <cellStyle name="Normal 9 4 2 2 3 2 3 2" xfId="4877" xr:uid="{34F379A9-0B53-49C3-8B9C-7A18712EBC74}"/>
    <cellStyle name="Normal 9 4 2 2 3 2 4" xfId="3257" xr:uid="{8C66C434-37A5-42AE-AA15-D75FE55FA903}"/>
    <cellStyle name="Normal 9 4 2 2 3 2 4 2" xfId="4878" xr:uid="{AFEF33B5-CF51-4D89-A049-893AE4B152EA}"/>
    <cellStyle name="Normal 9 4 2 2 3 2 5" xfId="4875" xr:uid="{954BEA16-0D35-49C4-83A4-11F3C203529A}"/>
    <cellStyle name="Normal 9 4 2 2 3 3" xfId="3258" xr:uid="{0402365C-2492-4AF9-810C-1A16093F5F16}"/>
    <cellStyle name="Normal 9 4 2 2 3 3 2" xfId="4879" xr:uid="{8133A4D6-7550-414B-8271-EF32AE3E43B3}"/>
    <cellStyle name="Normal 9 4 2 2 3 4" xfId="3259" xr:uid="{DFC09290-B7B1-45A5-87A0-29D03FB9A9C8}"/>
    <cellStyle name="Normal 9 4 2 2 3 4 2" xfId="4880" xr:uid="{9D4CDEE0-42C5-40F0-AB90-A914B7C466A2}"/>
    <cellStyle name="Normal 9 4 2 2 3 5" xfId="3260" xr:uid="{A08B2C20-8A62-4059-A0F6-4C6B06A7A4BC}"/>
    <cellStyle name="Normal 9 4 2 2 3 5 2" xfId="4881" xr:uid="{FEC3D6AC-0ED3-41AB-AFDE-E41DDA036BB0}"/>
    <cellStyle name="Normal 9 4 2 2 3 6" xfId="4874" xr:uid="{F3C975E9-B06F-4343-9041-092808A017EE}"/>
    <cellStyle name="Normal 9 4 2 2 4" xfId="3261" xr:uid="{30E19F98-DB50-4FA0-BFBC-EEDD48EB5FD1}"/>
    <cellStyle name="Normal 9 4 2 2 4 2" xfId="3262" xr:uid="{9DE13646-325B-4D35-9A20-A3E2A5CED466}"/>
    <cellStyle name="Normal 9 4 2 2 4 2 2" xfId="4883" xr:uid="{E4010F33-4136-406F-A50B-0749AC3F1C49}"/>
    <cellStyle name="Normal 9 4 2 2 4 3" xfId="3263" xr:uid="{43AC9418-80C5-4974-AFA3-3567350293AD}"/>
    <cellStyle name="Normal 9 4 2 2 4 3 2" xfId="4884" xr:uid="{2E7E6661-D7B5-4D97-AA30-9CBB72E2D8CA}"/>
    <cellStyle name="Normal 9 4 2 2 4 4" xfId="3264" xr:uid="{4FD908D5-F39A-4D9D-A12D-E17FD7D088C0}"/>
    <cellStyle name="Normal 9 4 2 2 4 4 2" xfId="4885" xr:uid="{3CCB6704-A499-4716-A753-21AA12972E18}"/>
    <cellStyle name="Normal 9 4 2 2 4 5" xfId="4882" xr:uid="{6CFAF1D5-3473-4A2F-9F2B-FF6F448C112D}"/>
    <cellStyle name="Normal 9 4 2 2 5" xfId="3265" xr:uid="{EDA79268-E536-459C-9071-A52E2AF9780E}"/>
    <cellStyle name="Normal 9 4 2 2 5 2" xfId="3266" xr:uid="{1C55383C-373F-4F5C-B6DA-D4CC43066C9B}"/>
    <cellStyle name="Normal 9 4 2 2 5 2 2" xfId="4887" xr:uid="{334B149A-78AC-4377-83B8-4182A1E53D1C}"/>
    <cellStyle name="Normal 9 4 2 2 5 3" xfId="3267" xr:uid="{05842FE3-BF83-4153-BB19-23B12081DE13}"/>
    <cellStyle name="Normal 9 4 2 2 5 3 2" xfId="4888" xr:uid="{6401BE80-78B7-474A-9A09-039124C89EA0}"/>
    <cellStyle name="Normal 9 4 2 2 5 4" xfId="3268" xr:uid="{B5404898-564C-448F-8AD4-33339CD5BF4B}"/>
    <cellStyle name="Normal 9 4 2 2 5 4 2" xfId="4889" xr:uid="{4BC4ABF8-3479-4F6C-97AC-0260B35D6CB1}"/>
    <cellStyle name="Normal 9 4 2 2 5 5" xfId="4886" xr:uid="{7780262A-0A0A-4A36-9D32-A27EB2D32E92}"/>
    <cellStyle name="Normal 9 4 2 2 6" xfId="3269" xr:uid="{CEA79DE2-5651-4027-9FF4-8B807356EA89}"/>
    <cellStyle name="Normal 9 4 2 2 6 2" xfId="4890" xr:uid="{572318DE-57FC-4D8F-A978-1F687D686F51}"/>
    <cellStyle name="Normal 9 4 2 2 7" xfId="3270" xr:uid="{C25D351D-3B1E-4D58-932C-C22AFFA2B61B}"/>
    <cellStyle name="Normal 9 4 2 2 7 2" xfId="4891" xr:uid="{49003EF4-BDFD-4810-ACCF-81E93F73CCE4}"/>
    <cellStyle name="Normal 9 4 2 2 8" xfId="3271" xr:uid="{60018C13-28AB-4AFE-8C41-65F1C05CB78C}"/>
    <cellStyle name="Normal 9 4 2 2 8 2" xfId="4892" xr:uid="{88909BE0-F0EF-408B-88CA-F3BD1E5681DD}"/>
    <cellStyle name="Normal 9 4 2 2 9" xfId="4860" xr:uid="{2C32B132-8A4E-4E6B-BD19-2834D3BAB1ED}"/>
    <cellStyle name="Normal 9 4 2 3" xfId="3272" xr:uid="{CF8DBC7E-EA06-4967-930A-055990DFF130}"/>
    <cellStyle name="Normal 9 4 2 3 2" xfId="3273" xr:uid="{9EF2093E-AA98-4E1F-949F-D55CA141F8C5}"/>
    <cellStyle name="Normal 9 4 2 3 2 2" xfId="3274" xr:uid="{F43F2BA3-BD98-4B25-926C-6314216D36AF}"/>
    <cellStyle name="Normal 9 4 2 3 2 2 2" xfId="4259" xr:uid="{974B2623-0652-491B-9287-5FAA6999FDE4}"/>
    <cellStyle name="Normal 9 4 2 3 2 2 2 2" xfId="4260" xr:uid="{DF687BFE-DBDF-4271-8643-E323932B1E18}"/>
    <cellStyle name="Normal 9 4 2 3 2 2 2 2 2" xfId="4897" xr:uid="{A006C03C-0CF1-4311-BBF0-6474EFC8CE15}"/>
    <cellStyle name="Normal 9 4 2 3 2 2 2 3" xfId="4896" xr:uid="{D202E488-B530-4D5A-ABA5-58CF222B1DC1}"/>
    <cellStyle name="Normal 9 4 2 3 2 2 3" xfId="4261" xr:uid="{5CFDF530-026B-40FF-B5A8-14A3744CE8AB}"/>
    <cellStyle name="Normal 9 4 2 3 2 2 3 2" xfId="4898" xr:uid="{B426D697-E617-4FEE-9A71-523497D64C73}"/>
    <cellStyle name="Normal 9 4 2 3 2 2 4" xfId="4895" xr:uid="{7C6F3AD2-5C5A-4F11-A937-748B0E21DAA6}"/>
    <cellStyle name="Normal 9 4 2 3 2 3" xfId="3275" xr:uid="{3BF09243-69E8-40C4-BAC8-5F7479204A32}"/>
    <cellStyle name="Normal 9 4 2 3 2 3 2" xfId="4262" xr:uid="{1B81EF14-1E71-431E-B5E4-11BBFADEFE91}"/>
    <cellStyle name="Normal 9 4 2 3 2 3 2 2" xfId="4900" xr:uid="{A1DE58CB-9F45-4AA7-B6FB-8B47F44655B4}"/>
    <cellStyle name="Normal 9 4 2 3 2 3 3" xfId="4899" xr:uid="{7A5F8CA7-DAFF-47AE-A553-CA52AE988882}"/>
    <cellStyle name="Normal 9 4 2 3 2 4" xfId="3276" xr:uid="{424127C4-42B2-48B8-AEA0-24E8ABCD033A}"/>
    <cellStyle name="Normal 9 4 2 3 2 4 2" xfId="4901" xr:uid="{F6856B6B-B0EC-4CD0-8EAE-96E9116A12AD}"/>
    <cellStyle name="Normal 9 4 2 3 2 5" xfId="4894" xr:uid="{B05BFC39-EBA4-41F9-A698-A755B487A315}"/>
    <cellStyle name="Normal 9 4 2 3 3" xfId="3277" xr:uid="{CE94DC88-3ACD-4B56-9276-94845E128795}"/>
    <cellStyle name="Normal 9 4 2 3 3 2" xfId="3278" xr:uid="{36412967-F1BB-413B-A229-87366D63071B}"/>
    <cellStyle name="Normal 9 4 2 3 3 2 2" xfId="4263" xr:uid="{473BC650-DF1F-43BF-A0E4-D5C4BDD126D6}"/>
    <cellStyle name="Normal 9 4 2 3 3 2 2 2" xfId="4904" xr:uid="{C68EAC61-9766-4D8A-9685-E6F87F742222}"/>
    <cellStyle name="Normal 9 4 2 3 3 2 3" xfId="4903" xr:uid="{D3D8EE96-647E-442E-8313-E6A86136D1E2}"/>
    <cellStyle name="Normal 9 4 2 3 3 3" xfId="3279" xr:uid="{5EA502CD-B10F-4090-B7BF-32332A0D3B84}"/>
    <cellStyle name="Normal 9 4 2 3 3 3 2" xfId="4905" xr:uid="{D0DA4EE2-3D6A-46C8-9576-0E4E53932888}"/>
    <cellStyle name="Normal 9 4 2 3 3 4" xfId="3280" xr:uid="{F8A9F1D1-C87C-4EAE-B05B-175D94E69BD2}"/>
    <cellStyle name="Normal 9 4 2 3 3 4 2" xfId="4906" xr:uid="{70DD09FA-25CF-48B3-B1AE-6B8279B8E563}"/>
    <cellStyle name="Normal 9 4 2 3 3 5" xfId="4902" xr:uid="{46336AAD-DB16-4D64-B1D3-99906A84EF97}"/>
    <cellStyle name="Normal 9 4 2 3 4" xfId="3281" xr:uid="{3EBEE253-B90A-4D28-B062-9C921AE25F4F}"/>
    <cellStyle name="Normal 9 4 2 3 4 2" xfId="4264" xr:uid="{4FE7C258-6DB3-46A3-AF51-1F615B79A6FF}"/>
    <cellStyle name="Normal 9 4 2 3 4 2 2" xfId="4908" xr:uid="{EF919535-3F94-4BBD-B162-398832592385}"/>
    <cellStyle name="Normal 9 4 2 3 4 3" xfId="4907" xr:uid="{7218A6AF-E66D-47BD-AC13-135426323B52}"/>
    <cellStyle name="Normal 9 4 2 3 5" xfId="3282" xr:uid="{10FE6BAC-D0F6-4043-9B03-0F437E4DC710}"/>
    <cellStyle name="Normal 9 4 2 3 5 2" xfId="4909" xr:uid="{5A18DFAD-D4AE-45C6-AEC8-AF30FB15E8D6}"/>
    <cellStyle name="Normal 9 4 2 3 6" xfId="3283" xr:uid="{3527F129-A784-442F-87F1-813D0143053C}"/>
    <cellStyle name="Normal 9 4 2 3 6 2" xfId="4910" xr:uid="{EE803B42-4B91-447E-AD7F-C776569B63F1}"/>
    <cellStyle name="Normal 9 4 2 3 7" xfId="4893" xr:uid="{0D60890B-FA4C-4C62-B95F-BB8EB5F24F80}"/>
    <cellStyle name="Normal 9 4 2 4" xfId="3284" xr:uid="{02D97C2A-9BC3-4DBB-86A2-DDD06E213725}"/>
    <cellStyle name="Normal 9 4 2 4 2" xfId="3285" xr:uid="{7C916F34-FF4C-4AEE-912C-555D0E5E701F}"/>
    <cellStyle name="Normal 9 4 2 4 2 2" xfId="3286" xr:uid="{14FF9C32-0F29-4611-BDDE-A759C62DCF04}"/>
    <cellStyle name="Normal 9 4 2 4 2 2 2" xfId="4265" xr:uid="{EFD56F2A-4ED3-4346-B235-11103542373F}"/>
    <cellStyle name="Normal 9 4 2 4 2 2 2 2" xfId="4914" xr:uid="{71DD574B-B6DE-4096-97BE-32B756A09DD0}"/>
    <cellStyle name="Normal 9 4 2 4 2 2 3" xfId="4913" xr:uid="{85C78BA6-7FED-42E7-A33A-F405A849A6B3}"/>
    <cellStyle name="Normal 9 4 2 4 2 3" xfId="3287" xr:uid="{DD878FCE-9354-4ED0-83E6-573800511CB9}"/>
    <cellStyle name="Normal 9 4 2 4 2 3 2" xfId="4915" xr:uid="{B31DC0C1-88AA-45EF-B3D6-847074BEA563}"/>
    <cellStyle name="Normal 9 4 2 4 2 4" xfId="3288" xr:uid="{D15FD45B-89C3-4A67-A4E0-69CEAA1875AF}"/>
    <cellStyle name="Normal 9 4 2 4 2 4 2" xfId="4916" xr:uid="{0D8E5F28-FF8F-4F2C-A872-95B7BDB709F9}"/>
    <cellStyle name="Normal 9 4 2 4 2 5" xfId="4912" xr:uid="{D9DD9478-2D6A-44FF-96E5-DF9824DFD9E6}"/>
    <cellStyle name="Normal 9 4 2 4 3" xfId="3289" xr:uid="{DB2C4637-980E-4598-BF79-A0C5B42CAEFC}"/>
    <cellStyle name="Normal 9 4 2 4 3 2" xfId="4266" xr:uid="{B67DD429-2FB3-42A9-85BE-F2D6800B4C71}"/>
    <cellStyle name="Normal 9 4 2 4 3 2 2" xfId="4918" xr:uid="{E3452C84-7D84-4F6C-8611-122B929A29A4}"/>
    <cellStyle name="Normal 9 4 2 4 3 3" xfId="4917" xr:uid="{5B615B31-AD22-4EB6-A854-9E0896231610}"/>
    <cellStyle name="Normal 9 4 2 4 4" xfId="3290" xr:uid="{154E5B9E-FA2F-458E-B799-54677E138C44}"/>
    <cellStyle name="Normal 9 4 2 4 4 2" xfId="4919" xr:uid="{5C0F0A99-0C8A-4A3C-8F9B-3C90A375ABDC}"/>
    <cellStyle name="Normal 9 4 2 4 5" xfId="3291" xr:uid="{868E450D-A43C-435E-87C8-5F37158A2858}"/>
    <cellStyle name="Normal 9 4 2 4 5 2" xfId="4920" xr:uid="{61F04684-3AA0-41E7-956F-53C8B631D920}"/>
    <cellStyle name="Normal 9 4 2 4 6" xfId="4911" xr:uid="{29436431-BC9C-46D4-89AD-8C2850CBF616}"/>
    <cellStyle name="Normal 9 4 2 5" xfId="3292" xr:uid="{37D8EDF0-A045-4260-93D3-BB4813251E3D}"/>
    <cellStyle name="Normal 9 4 2 5 2" xfId="3293" xr:uid="{FC552EC3-DC9F-4224-83D9-10946DAA6342}"/>
    <cellStyle name="Normal 9 4 2 5 2 2" xfId="4267" xr:uid="{DE719282-A977-4333-AB58-E9E4D8B5AC29}"/>
    <cellStyle name="Normal 9 4 2 5 2 2 2" xfId="4923" xr:uid="{F0C1404D-C1A9-4421-9CFE-768F4D5347AE}"/>
    <cellStyle name="Normal 9 4 2 5 2 3" xfId="4922" xr:uid="{4B82131E-0410-4035-A259-9CB5C9D15748}"/>
    <cellStyle name="Normal 9 4 2 5 3" xfId="3294" xr:uid="{5FB258E9-4978-4510-85DE-D5F47982B328}"/>
    <cellStyle name="Normal 9 4 2 5 3 2" xfId="4924" xr:uid="{0885EDF6-FCFC-4D75-90A3-BB59BB3F680C}"/>
    <cellStyle name="Normal 9 4 2 5 4" xfId="3295" xr:uid="{AD65F836-E3D4-4E41-A64F-0641F4F65AC7}"/>
    <cellStyle name="Normal 9 4 2 5 4 2" xfId="4925" xr:uid="{1A11A751-1584-4C0D-9FD0-DD665AECC5D0}"/>
    <cellStyle name="Normal 9 4 2 5 5" xfId="4921" xr:uid="{61CAE355-B1B0-4519-8174-05CD9D0A5B20}"/>
    <cellStyle name="Normal 9 4 2 6" xfId="3296" xr:uid="{81C44471-E3EC-4D19-A0A7-4AADF4BF9B9C}"/>
    <cellStyle name="Normal 9 4 2 6 2" xfId="3297" xr:uid="{512300E3-4850-4D50-BD47-F4C088B4F978}"/>
    <cellStyle name="Normal 9 4 2 6 2 2" xfId="4927" xr:uid="{0B10B87E-B1BB-464F-8F6D-082D638FBB57}"/>
    <cellStyle name="Normal 9 4 2 6 3" xfId="3298" xr:uid="{E5367E75-04BE-44C1-8AE2-C1FAAF59F9E4}"/>
    <cellStyle name="Normal 9 4 2 6 3 2" xfId="4928" xr:uid="{021638D5-8AF7-4E16-9B0B-0DF663FDCE01}"/>
    <cellStyle name="Normal 9 4 2 6 4" xfId="3299" xr:uid="{6E286806-38AC-42CC-A633-2AC60659A753}"/>
    <cellStyle name="Normal 9 4 2 6 4 2" xfId="4929" xr:uid="{5D6959CE-FA58-4D25-88DF-5CACC1C3D034}"/>
    <cellStyle name="Normal 9 4 2 6 5" xfId="4926" xr:uid="{B8344CBB-8658-462A-B840-42C51B240B41}"/>
    <cellStyle name="Normal 9 4 2 7" xfId="3300" xr:uid="{C4AF0764-A03C-4BBF-95EC-BFC67A5A80B7}"/>
    <cellStyle name="Normal 9 4 2 7 2" xfId="4930" xr:uid="{1B1CEB25-BA12-4AA5-9DB6-91FE976D7CB1}"/>
    <cellStyle name="Normal 9 4 2 8" xfId="3301" xr:uid="{552CBFD6-4269-4BCB-B10C-13105369C6C2}"/>
    <cellStyle name="Normal 9 4 2 8 2" xfId="4931" xr:uid="{19C9368A-4EC1-435B-96CD-9C3640F0B401}"/>
    <cellStyle name="Normal 9 4 2 9" xfId="3302" xr:uid="{FC0DD5F3-15FF-4928-A398-E5113FC0BCEB}"/>
    <cellStyle name="Normal 9 4 2 9 2" xfId="4932" xr:uid="{49837114-D263-4F6F-AEC1-21252AB5625F}"/>
    <cellStyle name="Normal 9 4 3" xfId="3303" xr:uid="{BE6A727B-1939-4AF5-AE42-F1DF3E589FCC}"/>
    <cellStyle name="Normal 9 4 3 2" xfId="3304" xr:uid="{FF31FCEE-DE45-4191-AB1F-C1749BEF7F28}"/>
    <cellStyle name="Normal 9 4 3 2 2" xfId="3305" xr:uid="{AC9F7CE9-86D4-4D65-8CBA-B7A649C1C8BB}"/>
    <cellStyle name="Normal 9 4 3 2 2 2" xfId="3306" xr:uid="{E03B8C7A-DA08-456A-8DA2-EBB48234350F}"/>
    <cellStyle name="Normal 9 4 3 2 2 2 2" xfId="4268" xr:uid="{01F172E7-8F0D-448F-BBB3-66F5CCA8A105}"/>
    <cellStyle name="Normal 9 4 3 2 2 2 2 2" xfId="4671" xr:uid="{2E8A6A99-EE02-478A-A9DE-DBA433D4A5C3}"/>
    <cellStyle name="Normal 9 4 3 2 2 2 2 2 2" xfId="5308" xr:uid="{3572ADB5-C0B0-49BE-85B4-6A347A6B275E}"/>
    <cellStyle name="Normal 9 4 3 2 2 2 2 2 3" xfId="4937" xr:uid="{6D9FA24E-35C9-4639-871D-A513CA7ABAF6}"/>
    <cellStyle name="Normal 9 4 3 2 2 2 3" xfId="4672" xr:uid="{8B700223-ECC9-429B-BD9C-CA9EC8E4205A}"/>
    <cellStyle name="Normal 9 4 3 2 2 2 3 2" xfId="5309" xr:uid="{EEEA3E2A-17AB-47BF-9C7C-2CDA08914F6F}"/>
    <cellStyle name="Normal 9 4 3 2 2 2 3 3" xfId="4936" xr:uid="{91BC9215-2CB3-40F8-8E03-496FB5F6C2A1}"/>
    <cellStyle name="Normal 9 4 3 2 2 3" xfId="3307" xr:uid="{25F153C2-EDB4-45A8-9554-30702398E6E3}"/>
    <cellStyle name="Normal 9 4 3 2 2 3 2" xfId="4673" xr:uid="{5769DFAD-85EC-4017-A036-D230A617C934}"/>
    <cellStyle name="Normal 9 4 3 2 2 3 2 2" xfId="5310" xr:uid="{3996F71E-59FA-4AF3-96F1-BA678AAE3027}"/>
    <cellStyle name="Normal 9 4 3 2 2 3 2 3" xfId="4938" xr:uid="{1F7E4AFC-A405-4F51-9AAD-6AECE7A964D6}"/>
    <cellStyle name="Normal 9 4 3 2 2 4" xfId="3308" xr:uid="{5FE58DBF-FAD9-48A2-B8A7-1F718638FC13}"/>
    <cellStyle name="Normal 9 4 3 2 2 4 2" xfId="4939" xr:uid="{7FAA26C7-B8FC-42B6-A696-6F89473ECF93}"/>
    <cellStyle name="Normal 9 4 3 2 2 5" xfId="4935" xr:uid="{AE71D197-92B5-4AA7-AD39-4F98959A742A}"/>
    <cellStyle name="Normal 9 4 3 2 3" xfId="3309" xr:uid="{0E54ADA5-35C1-4574-A42F-CCC8A47FC9A7}"/>
    <cellStyle name="Normal 9 4 3 2 3 2" xfId="3310" xr:uid="{73912E95-2AB1-4586-9E15-38F784E2D2CD}"/>
    <cellStyle name="Normal 9 4 3 2 3 2 2" xfId="4674" xr:uid="{FF12EB5F-CEDA-44EE-A3A2-E3F93F3C96D4}"/>
    <cellStyle name="Normal 9 4 3 2 3 2 2 2" xfId="5311" xr:uid="{E125C5E8-F41A-4E34-9B82-466669923E48}"/>
    <cellStyle name="Normal 9 4 3 2 3 2 2 3" xfId="4941" xr:uid="{7DB26A1A-4906-4A39-A494-594266F8CBAA}"/>
    <cellStyle name="Normal 9 4 3 2 3 3" xfId="3311" xr:uid="{EC564855-F807-48D9-9F93-87B960943C16}"/>
    <cellStyle name="Normal 9 4 3 2 3 3 2" xfId="4942" xr:uid="{C0F40D56-06DE-4B09-B7A3-B05032A3D187}"/>
    <cellStyle name="Normal 9 4 3 2 3 4" xfId="3312" xr:uid="{C2940B1F-FC36-4F9D-AF45-FA3B77A15407}"/>
    <cellStyle name="Normal 9 4 3 2 3 4 2" xfId="4943" xr:uid="{ADCC1D8B-50C1-44A4-9F26-03E1B733191E}"/>
    <cellStyle name="Normal 9 4 3 2 3 5" xfId="4940" xr:uid="{42602E0F-511F-4594-9E75-B48359AB44F8}"/>
    <cellStyle name="Normal 9 4 3 2 4" xfId="3313" xr:uid="{33D03E59-EC0D-4050-ADC9-320D4864BE44}"/>
    <cellStyle name="Normal 9 4 3 2 4 2" xfId="4675" xr:uid="{D6C704AC-54F9-4AA6-95A8-86179CF881C3}"/>
    <cellStyle name="Normal 9 4 3 2 4 2 2" xfId="5312" xr:uid="{9F83ED07-957B-4607-85B5-A2562FD12423}"/>
    <cellStyle name="Normal 9 4 3 2 4 2 3" xfId="4944" xr:uid="{C22C4862-E5E4-4A89-8CDE-9025511ECFD2}"/>
    <cellStyle name="Normal 9 4 3 2 5" xfId="3314" xr:uid="{96FFF35F-8179-4680-8696-6D2EDEA02231}"/>
    <cellStyle name="Normal 9 4 3 2 5 2" xfId="4945" xr:uid="{EEC776D1-E130-4419-85D0-BFBBC0AB0811}"/>
    <cellStyle name="Normal 9 4 3 2 6" xfId="3315" xr:uid="{66E4D0E5-5779-49B6-8C3C-B51FC3AB957B}"/>
    <cellStyle name="Normal 9 4 3 2 6 2" xfId="4946" xr:uid="{D9129BA2-20BE-44F3-8394-863E5D8DED5F}"/>
    <cellStyle name="Normal 9 4 3 2 7" xfId="4934" xr:uid="{0A7D3164-0A35-42AC-8A47-84F67B3ECAEC}"/>
    <cellStyle name="Normal 9 4 3 3" xfId="3316" xr:uid="{B38CC78F-4BE3-4A87-A73B-F61309C4473D}"/>
    <cellStyle name="Normal 9 4 3 3 2" xfId="3317" xr:uid="{380D43EF-923A-41DA-AFC6-66EF8D6938E4}"/>
    <cellStyle name="Normal 9 4 3 3 2 2" xfId="3318" xr:uid="{8B6FBB7C-C8DD-4B03-B9ED-917C17153698}"/>
    <cellStyle name="Normal 9 4 3 3 2 2 2" xfId="4676" xr:uid="{879D5BBA-C251-4974-ABB8-647F3334E7D1}"/>
    <cellStyle name="Normal 9 4 3 3 2 2 2 2" xfId="5313" xr:uid="{E2671808-2E50-49C7-B51A-8D2B5F2AE7C8}"/>
    <cellStyle name="Normal 9 4 3 3 2 2 2 3" xfId="4949" xr:uid="{7A9EC227-B777-4C04-BCE3-D987302DA376}"/>
    <cellStyle name="Normal 9 4 3 3 2 3" xfId="3319" xr:uid="{CCF89CA5-4537-420A-9213-AD565589AB80}"/>
    <cellStyle name="Normal 9 4 3 3 2 3 2" xfId="4950" xr:uid="{96D8ABC9-6663-4EE6-BD32-545ECBA9FA7C}"/>
    <cellStyle name="Normal 9 4 3 3 2 4" xfId="3320" xr:uid="{7AF68690-9DBA-43ED-869B-5AFA395B23E2}"/>
    <cellStyle name="Normal 9 4 3 3 2 4 2" xfId="4951" xr:uid="{DFC49166-E6E4-476A-A922-22B7D24F569F}"/>
    <cellStyle name="Normal 9 4 3 3 2 5" xfId="4948" xr:uid="{ED540486-A403-49DC-9F26-058FEA04D83A}"/>
    <cellStyle name="Normal 9 4 3 3 3" xfId="3321" xr:uid="{1FCE8B86-AE12-4B20-A3F9-7BDED36EF2F6}"/>
    <cellStyle name="Normal 9 4 3 3 3 2" xfId="4677" xr:uid="{D333DB7F-AAC4-4ADB-A30E-CAFA45C659EA}"/>
    <cellStyle name="Normal 9 4 3 3 3 2 2" xfId="5314" xr:uid="{EACCAB17-28B1-444F-BD5B-B5B46660B17B}"/>
    <cellStyle name="Normal 9 4 3 3 3 2 3" xfId="4952" xr:uid="{10642FE2-F5DB-444B-83AA-A1CF1132D647}"/>
    <cellStyle name="Normal 9 4 3 3 4" xfId="3322" xr:uid="{BB5A7937-1A51-4C6C-8471-2A186E3644F7}"/>
    <cellStyle name="Normal 9 4 3 3 4 2" xfId="4953" xr:uid="{A1294943-6C96-43E3-A30C-FD3BD8425855}"/>
    <cellStyle name="Normal 9 4 3 3 5" xfId="3323" xr:uid="{21901FA6-5122-42C9-A825-7FB5ACC50A3E}"/>
    <cellStyle name="Normal 9 4 3 3 5 2" xfId="4954" xr:uid="{AA5193DC-DEAE-4314-AC0F-24A77C1F6834}"/>
    <cellStyle name="Normal 9 4 3 3 6" xfId="4947" xr:uid="{404B9F95-B3A4-4FFC-8EB5-7DB2E8BCA44C}"/>
    <cellStyle name="Normal 9 4 3 4" xfId="3324" xr:uid="{4FE8BD07-E180-4BC9-B479-7A95D775146D}"/>
    <cellStyle name="Normal 9 4 3 4 2" xfId="3325" xr:uid="{3C783477-790F-41F5-A4CB-1F494744CCD9}"/>
    <cellStyle name="Normal 9 4 3 4 2 2" xfId="4678" xr:uid="{9175E918-2F6C-4E89-B7A5-CCEF615511B3}"/>
    <cellStyle name="Normal 9 4 3 4 2 2 2" xfId="5315" xr:uid="{2832AFB1-57A0-4E40-B598-DC8DEFDDCB71}"/>
    <cellStyle name="Normal 9 4 3 4 2 2 3" xfId="4956" xr:uid="{4137F40B-2C5E-4D32-9E0C-D60835C176F7}"/>
    <cellStyle name="Normal 9 4 3 4 3" xfId="3326" xr:uid="{7D37B04B-D325-4F88-8D16-0B89ABAF39FC}"/>
    <cellStyle name="Normal 9 4 3 4 3 2" xfId="4957" xr:uid="{009E93A8-2953-4EF4-9E9C-67E1D79F5C4D}"/>
    <cellStyle name="Normal 9 4 3 4 4" xfId="3327" xr:uid="{DE952F4D-9E0D-4BB7-920D-3C0E248AA2CA}"/>
    <cellStyle name="Normal 9 4 3 4 4 2" xfId="4958" xr:uid="{D8429D7C-C1F8-4362-8ABF-44C45C8610F8}"/>
    <cellStyle name="Normal 9 4 3 4 5" xfId="4955" xr:uid="{E0BC7CB3-771F-45A6-BFCD-743AF91BDB80}"/>
    <cellStyle name="Normal 9 4 3 5" xfId="3328" xr:uid="{7E89F46D-215A-4229-A89D-E3BE10CD2283}"/>
    <cellStyle name="Normal 9 4 3 5 2" xfId="3329" xr:uid="{7AF34052-A9AC-48FB-A7CA-BBE888E37ACC}"/>
    <cellStyle name="Normal 9 4 3 5 2 2" xfId="4960" xr:uid="{E2D7DCF8-7EF4-4E93-B0AE-BA3F4545A40C}"/>
    <cellStyle name="Normal 9 4 3 5 3" xfId="3330" xr:uid="{C99BA785-FB5D-456A-9ECD-39C0F0997499}"/>
    <cellStyle name="Normal 9 4 3 5 3 2" xfId="4961" xr:uid="{E6F74025-EC8C-4E98-98C0-F4D534ED774A}"/>
    <cellStyle name="Normal 9 4 3 5 4" xfId="3331" xr:uid="{82673BDF-9FDC-48EA-A4F2-05FFFC604F5F}"/>
    <cellStyle name="Normal 9 4 3 5 4 2" xfId="4962" xr:uid="{359B988B-013A-45D0-AE4C-BC90C0AF9523}"/>
    <cellStyle name="Normal 9 4 3 5 5" xfId="4959" xr:uid="{EADC3B59-6C24-4B67-9538-FEEDBC26A043}"/>
    <cellStyle name="Normal 9 4 3 6" xfId="3332" xr:uid="{F9C7829E-63DF-4594-9B4A-C587E961D268}"/>
    <cellStyle name="Normal 9 4 3 6 2" xfId="4963" xr:uid="{83BA6B91-A6E8-46D2-8AEA-4BF80C1E3562}"/>
    <cellStyle name="Normal 9 4 3 7" xfId="3333" xr:uid="{50377474-F8A4-48E9-8C62-ED5FBEBB7BC8}"/>
    <cellStyle name="Normal 9 4 3 7 2" xfId="4964" xr:uid="{AC648FB6-5736-40B2-9A81-D84333D07366}"/>
    <cellStyle name="Normal 9 4 3 8" xfId="3334" xr:uid="{3A425AD9-BBAE-479B-9845-C282A002C120}"/>
    <cellStyle name="Normal 9 4 3 8 2" xfId="4965" xr:uid="{A4D8FD91-624D-440D-886A-30B56487FFD9}"/>
    <cellStyle name="Normal 9 4 3 9" xfId="4933" xr:uid="{C4A6F601-7414-478A-A9C7-C95BBB239DDF}"/>
    <cellStyle name="Normal 9 4 4" xfId="3335" xr:uid="{64EC20FA-2B6F-4217-AA4B-766B2F7BCBD9}"/>
    <cellStyle name="Normal 9 4 4 2" xfId="3336" xr:uid="{9049579F-72B1-4E60-927F-BF76827ABA85}"/>
    <cellStyle name="Normal 9 4 4 2 2" xfId="3337" xr:uid="{6E34E24C-D421-4FE6-9CFB-9B2D4F756A3B}"/>
    <cellStyle name="Normal 9 4 4 2 2 2" xfId="3338" xr:uid="{6CEB6904-2FDC-482C-B4CA-F8FA44E9862F}"/>
    <cellStyle name="Normal 9 4 4 2 2 2 2" xfId="4269" xr:uid="{7739E329-92E4-4AFF-9E2E-1DEF0E1DDDF4}"/>
    <cellStyle name="Normal 9 4 4 2 2 2 2 2" xfId="4970" xr:uid="{DCAAE1FD-5979-4B3F-AA16-FBC9B84C189B}"/>
    <cellStyle name="Normal 9 4 4 2 2 2 3" xfId="4969" xr:uid="{41A9E44F-F923-4BFC-A511-C518AE1FDEDE}"/>
    <cellStyle name="Normal 9 4 4 2 2 3" xfId="3339" xr:uid="{AE906702-B0DD-4F5B-BCEF-6A4D8A750893}"/>
    <cellStyle name="Normal 9 4 4 2 2 3 2" xfId="4971" xr:uid="{86B3E663-BBF6-402C-9E74-503CB120F891}"/>
    <cellStyle name="Normal 9 4 4 2 2 4" xfId="3340" xr:uid="{053FED65-7C6D-443A-BCA8-86E914638B36}"/>
    <cellStyle name="Normal 9 4 4 2 2 4 2" xfId="4972" xr:uid="{AD5AB82A-7B19-4AC7-8C99-E1C632D477D5}"/>
    <cellStyle name="Normal 9 4 4 2 2 5" xfId="4968" xr:uid="{AF87DAF5-4CF1-4983-A7F8-08EFD13EC214}"/>
    <cellStyle name="Normal 9 4 4 2 3" xfId="3341" xr:uid="{5C8D5F15-69B6-423D-BF32-B32885435878}"/>
    <cellStyle name="Normal 9 4 4 2 3 2" xfId="4270" xr:uid="{D3ED2CC3-9530-4FE6-9E60-C5591F1702D8}"/>
    <cellStyle name="Normal 9 4 4 2 3 2 2" xfId="4974" xr:uid="{D4A8E7D3-82C6-4584-AE13-E42D6794B5F8}"/>
    <cellStyle name="Normal 9 4 4 2 3 3" xfId="4973" xr:uid="{2CACD7A9-8994-4F2D-BB2E-5FD261E139DA}"/>
    <cellStyle name="Normal 9 4 4 2 4" xfId="3342" xr:uid="{5A071B3E-24CB-4622-B9C2-7ECA49A22A16}"/>
    <cellStyle name="Normal 9 4 4 2 4 2" xfId="4975" xr:uid="{373D6C54-3A08-4A8C-894C-E7834BDA4881}"/>
    <cellStyle name="Normal 9 4 4 2 5" xfId="3343" xr:uid="{0EE01D25-567B-4BC5-9750-B187D1D28D8B}"/>
    <cellStyle name="Normal 9 4 4 2 5 2" xfId="4976" xr:uid="{68DD31BE-2F5C-4F85-966E-3C6A6329ABD1}"/>
    <cellStyle name="Normal 9 4 4 2 6" xfId="4967" xr:uid="{21182CE6-9A6D-4B90-8AFD-1C5767EA6449}"/>
    <cellStyle name="Normal 9 4 4 3" xfId="3344" xr:uid="{0B5469B2-2E59-448E-911E-230F2DA664A2}"/>
    <cellStyle name="Normal 9 4 4 3 2" xfId="3345" xr:uid="{82256B59-8951-4C77-B5CD-163372E7EFD6}"/>
    <cellStyle name="Normal 9 4 4 3 2 2" xfId="4271" xr:uid="{EDA2628C-F7BB-418D-9967-7CBD5CF85A00}"/>
    <cellStyle name="Normal 9 4 4 3 2 2 2" xfId="4979" xr:uid="{1EB3A6C7-8E12-4F48-9282-7F7A16259771}"/>
    <cellStyle name="Normal 9 4 4 3 2 3" xfId="4978" xr:uid="{47A41AEB-1F66-42A4-BAE1-0CCBA810FDA3}"/>
    <cellStyle name="Normal 9 4 4 3 3" xfId="3346" xr:uid="{F29206AD-3E5D-48C3-B51D-6755552F2C27}"/>
    <cellStyle name="Normal 9 4 4 3 3 2" xfId="4980" xr:uid="{4E273283-3CD3-46E0-BEE9-9087B5ADF78F}"/>
    <cellStyle name="Normal 9 4 4 3 4" xfId="3347" xr:uid="{5C1BD387-FBDC-466C-81D7-7BB7F3A25963}"/>
    <cellStyle name="Normal 9 4 4 3 4 2" xfId="4981" xr:uid="{BD8C295E-9046-44BC-9476-BB0F93463FB1}"/>
    <cellStyle name="Normal 9 4 4 3 5" xfId="4977" xr:uid="{8E25E2E9-D87F-4FC4-B236-B858B623C5D4}"/>
    <cellStyle name="Normal 9 4 4 4" xfId="3348" xr:uid="{A81EEFFC-669C-4CC7-9649-DE34251128FC}"/>
    <cellStyle name="Normal 9 4 4 4 2" xfId="3349" xr:uid="{ACD83DE7-6C80-41BF-A1A5-A0630DEC436E}"/>
    <cellStyle name="Normal 9 4 4 4 2 2" xfId="4983" xr:uid="{A76135A0-16CC-4CB1-B0C8-650ACD913805}"/>
    <cellStyle name="Normal 9 4 4 4 3" xfId="3350" xr:uid="{B3965508-7587-4232-9EAF-74DFA1C50EC7}"/>
    <cellStyle name="Normal 9 4 4 4 3 2" xfId="4984" xr:uid="{D8FC740F-3949-4625-A80D-E836BAD7C937}"/>
    <cellStyle name="Normal 9 4 4 4 4" xfId="3351" xr:uid="{A8E8E71C-387D-4AC6-B711-803FCB3E2CBE}"/>
    <cellStyle name="Normal 9 4 4 4 4 2" xfId="4985" xr:uid="{FCBFB8D6-5DC5-4A8A-96E0-B9EC77AF2351}"/>
    <cellStyle name="Normal 9 4 4 4 5" xfId="4982" xr:uid="{E10543D6-5CAA-47DE-9E9B-3B79676F8189}"/>
    <cellStyle name="Normal 9 4 4 5" xfId="3352" xr:uid="{FB3DF239-8304-4E6B-9AB5-BF159D727D9D}"/>
    <cellStyle name="Normal 9 4 4 5 2" xfId="4986" xr:uid="{42FD043E-11D1-46B2-B497-420DCA9C25CD}"/>
    <cellStyle name="Normal 9 4 4 6" xfId="3353" xr:uid="{8E23616C-EC71-4402-BB25-0809F4382E91}"/>
    <cellStyle name="Normal 9 4 4 6 2" xfId="4987" xr:uid="{9F7CBBD4-0BF0-4614-93CC-100ED2A26F91}"/>
    <cellStyle name="Normal 9 4 4 7" xfId="3354" xr:uid="{F43BEEDC-60C5-44B6-A30A-D3DB2894E6FD}"/>
    <cellStyle name="Normal 9 4 4 7 2" xfId="4988" xr:uid="{B2F79AFD-272A-4430-8690-FE93DA3205D9}"/>
    <cellStyle name="Normal 9 4 4 8" xfId="4966" xr:uid="{153B6344-2726-4C13-96D9-D70DCBA3FE3E}"/>
    <cellStyle name="Normal 9 4 5" xfId="3355" xr:uid="{6A17271D-7204-4BA6-95D0-8584317F6796}"/>
    <cellStyle name="Normal 9 4 5 2" xfId="3356" xr:uid="{45E32B72-FC96-4E3B-BC27-D6603E1BEC58}"/>
    <cellStyle name="Normal 9 4 5 2 2" xfId="3357" xr:uid="{6599DE79-17A9-48F3-8631-D9144D6E285C}"/>
    <cellStyle name="Normal 9 4 5 2 2 2" xfId="4272" xr:uid="{BB7569C0-68EC-499E-9759-70A5639AE0B5}"/>
    <cellStyle name="Normal 9 4 5 2 2 2 2" xfId="4992" xr:uid="{2BAB1414-896D-4FF3-98F1-F09A877E109F}"/>
    <cellStyle name="Normal 9 4 5 2 2 3" xfId="4991" xr:uid="{D44295BC-5083-4414-9409-64160BD8DBD6}"/>
    <cellStyle name="Normal 9 4 5 2 3" xfId="3358" xr:uid="{770FBA6D-8A53-4BEF-B82D-C52ABD36273E}"/>
    <cellStyle name="Normal 9 4 5 2 3 2" xfId="4993" xr:uid="{16C9878B-CE01-4715-984F-F536C008636C}"/>
    <cellStyle name="Normal 9 4 5 2 4" xfId="3359" xr:uid="{D84C4107-4D12-4015-934A-3334E8723E64}"/>
    <cellStyle name="Normal 9 4 5 2 4 2" xfId="4994" xr:uid="{C9BA0725-4036-468A-A0AC-BF5B94A26878}"/>
    <cellStyle name="Normal 9 4 5 2 5" xfId="4990" xr:uid="{48081B29-620F-4CAF-99A9-E1C814AD3E06}"/>
    <cellStyle name="Normal 9 4 5 3" xfId="3360" xr:uid="{EE55E318-8B4A-4101-9A6A-C445FF3FC54B}"/>
    <cellStyle name="Normal 9 4 5 3 2" xfId="3361" xr:uid="{18DFD75C-C69C-43BD-9638-641EC8699431}"/>
    <cellStyle name="Normal 9 4 5 3 2 2" xfId="4996" xr:uid="{E3A4F644-5305-4DA8-9B48-E5A91BD9345C}"/>
    <cellStyle name="Normal 9 4 5 3 3" xfId="3362" xr:uid="{AF8B259E-5D9F-440F-9538-710955E98CD8}"/>
    <cellStyle name="Normal 9 4 5 3 3 2" xfId="4997" xr:uid="{53334E17-4E75-48FC-B14E-F12B0EDCA22E}"/>
    <cellStyle name="Normal 9 4 5 3 4" xfId="3363" xr:uid="{B48F8B05-FA32-430F-B786-0758570F1C3B}"/>
    <cellStyle name="Normal 9 4 5 3 4 2" xfId="4998" xr:uid="{4147F4E5-5270-4D5B-9A17-13947369524A}"/>
    <cellStyle name="Normal 9 4 5 3 5" xfId="4995" xr:uid="{3E42510A-E644-44B3-A81E-3D1649BD2FA6}"/>
    <cellStyle name="Normal 9 4 5 4" xfId="3364" xr:uid="{3118A546-B321-416C-9617-A61E8ED9C320}"/>
    <cellStyle name="Normal 9 4 5 4 2" xfId="4999" xr:uid="{57577647-A387-4AB2-A8E6-5CD61A3A36A3}"/>
    <cellStyle name="Normal 9 4 5 5" xfId="3365" xr:uid="{421F4A33-A581-4ACA-AF8E-A37DE58EB807}"/>
    <cellStyle name="Normal 9 4 5 5 2" xfId="5000" xr:uid="{8DBFA971-BBF5-46BB-ACC3-14A4F3AF0EF5}"/>
    <cellStyle name="Normal 9 4 5 6" xfId="3366" xr:uid="{BC0395C0-4130-49C4-B621-FA3F7F2E38F3}"/>
    <cellStyle name="Normal 9 4 5 6 2" xfId="5001" xr:uid="{2A6333D3-C203-4AD9-8E03-1DE1E1388842}"/>
    <cellStyle name="Normal 9 4 5 7" xfId="4989" xr:uid="{EA31405C-81E6-47D9-AA20-EE4536D0288B}"/>
    <cellStyle name="Normal 9 4 6" xfId="3367" xr:uid="{B8FC3AA0-D5AC-46E5-BF7D-24D58A2592B0}"/>
    <cellStyle name="Normal 9 4 6 2" xfId="3368" xr:uid="{3B76C4B4-0B05-4312-8183-2A25EABBD2AC}"/>
    <cellStyle name="Normal 9 4 6 2 2" xfId="3369" xr:uid="{03924272-49BC-4216-A17A-655E3FC4947E}"/>
    <cellStyle name="Normal 9 4 6 2 2 2" xfId="5004" xr:uid="{4D9D2152-CD63-476C-8B9D-A888CDF3A770}"/>
    <cellStyle name="Normal 9 4 6 2 3" xfId="3370" xr:uid="{D3E750D5-BD70-41C5-A0FE-02522B0E8E43}"/>
    <cellStyle name="Normal 9 4 6 2 3 2" xfId="5005" xr:uid="{D4C70725-9CE3-4A76-A43D-3C11C7646A5A}"/>
    <cellStyle name="Normal 9 4 6 2 4" xfId="3371" xr:uid="{DCC34D4C-785E-4CF1-9F3C-E576F46D848E}"/>
    <cellStyle name="Normal 9 4 6 2 4 2" xfId="5006" xr:uid="{A43B3D87-54B9-4778-9992-1568743F3906}"/>
    <cellStyle name="Normal 9 4 6 2 5" xfId="5003" xr:uid="{D120FB53-07FF-4C85-99A6-97047FFA9BC2}"/>
    <cellStyle name="Normal 9 4 6 3" xfId="3372" xr:uid="{1B6B4B66-B602-4D91-829E-A1024FDAD9C5}"/>
    <cellStyle name="Normal 9 4 6 3 2" xfId="5007" xr:uid="{D93C564E-221F-4A10-B3A8-57B858398BED}"/>
    <cellStyle name="Normal 9 4 6 4" xfId="3373" xr:uid="{C7F2EC11-EF89-4F18-BD06-D3599232313A}"/>
    <cellStyle name="Normal 9 4 6 4 2" xfId="5008" xr:uid="{B913255B-5971-4984-A279-B0832DA65B81}"/>
    <cellStyle name="Normal 9 4 6 5" xfId="3374" xr:uid="{3A3ED57F-899D-4B5F-9BFD-5FEDCCC45A95}"/>
    <cellStyle name="Normal 9 4 6 5 2" xfId="5009" xr:uid="{3B76A3B6-B734-4C65-B7A4-8C780671889A}"/>
    <cellStyle name="Normal 9 4 6 6" xfId="5002" xr:uid="{B03A186E-85A5-4CD6-AF98-0A063BCF0631}"/>
    <cellStyle name="Normal 9 4 7" xfId="3375" xr:uid="{BCEE8B6F-8ABD-4ABC-A6DA-A85FB3E3E667}"/>
    <cellStyle name="Normal 9 4 7 2" xfId="3376" xr:uid="{77881DF8-53EA-4E95-B97B-BDA21527E884}"/>
    <cellStyle name="Normal 9 4 7 2 2" xfId="5011" xr:uid="{F3FB507A-D4DF-4442-822B-F6D87E546285}"/>
    <cellStyle name="Normal 9 4 7 3" xfId="3377" xr:uid="{52FA3452-49F8-4357-B951-C3C43C520FE8}"/>
    <cellStyle name="Normal 9 4 7 3 2" xfId="5012" xr:uid="{416BADBE-E651-44EA-BFD8-43621FE8919F}"/>
    <cellStyle name="Normal 9 4 7 4" xfId="3378" xr:uid="{41A8CC14-0FD8-4EFA-8421-E643A7CD1E39}"/>
    <cellStyle name="Normal 9 4 7 4 2" xfId="5013" xr:uid="{72E4EEE3-9241-48A0-8CF1-155376246F03}"/>
    <cellStyle name="Normal 9 4 7 5" xfId="5010" xr:uid="{F9B7BE79-B423-43FB-8724-5A477B719C53}"/>
    <cellStyle name="Normal 9 4 8" xfId="3379" xr:uid="{A28DAD63-D860-4EE3-8E3C-E832BE2C5F9F}"/>
    <cellStyle name="Normal 9 4 8 2" xfId="3380" xr:uid="{BED1E127-3069-416E-ADBF-FDC81AD3A2FA}"/>
    <cellStyle name="Normal 9 4 8 2 2" xfId="5015" xr:uid="{620C937B-12D3-4DA3-9CB6-D8BB5A4C698D}"/>
    <cellStyle name="Normal 9 4 8 3" xfId="3381" xr:uid="{3B667D48-1E70-4FE5-B4EC-2E73C0AA015F}"/>
    <cellStyle name="Normal 9 4 8 3 2" xfId="5016" xr:uid="{CB0EEA01-65FB-484C-8A10-29F05ED374A6}"/>
    <cellStyle name="Normal 9 4 8 4" xfId="3382" xr:uid="{887F437F-4827-4D0C-893D-A461671F8B6A}"/>
    <cellStyle name="Normal 9 4 8 4 2" xfId="5017" xr:uid="{17C99F2B-507D-4708-9351-01D5EE30C836}"/>
    <cellStyle name="Normal 9 4 8 5" xfId="5014" xr:uid="{1EA7AB84-4E60-437A-A4DA-BB27A88D5FC3}"/>
    <cellStyle name="Normal 9 4 9" xfId="3383" xr:uid="{3DB1BB0C-D197-4E6F-B346-3D65EDF66BA7}"/>
    <cellStyle name="Normal 9 4 9 2" xfId="5018" xr:uid="{BD3C56F6-78ED-4B18-99A9-B08C7D4F839A}"/>
    <cellStyle name="Normal 9 5" xfId="3384" xr:uid="{1AAD89E6-9F94-454E-967D-A1ECFE11D2E7}"/>
    <cellStyle name="Normal 9 5 10" xfId="3385" xr:uid="{E369E60B-E28B-4219-AAA5-75021F0E1F5A}"/>
    <cellStyle name="Normal 9 5 10 2" xfId="5020" xr:uid="{F1077C86-E0D6-432B-A3DF-F24069A03DEC}"/>
    <cellStyle name="Normal 9 5 11" xfId="3386" xr:uid="{2700BBEE-45D5-45D7-BCA5-F85DA90326AC}"/>
    <cellStyle name="Normal 9 5 11 2" xfId="5021" xr:uid="{4BAEF563-0736-40BB-9A52-577481DA1BBD}"/>
    <cellStyle name="Normal 9 5 12" xfId="5019" xr:uid="{08F10A62-27C7-4D7B-8EA2-AA8810ECA0BF}"/>
    <cellStyle name="Normal 9 5 2" xfId="3387" xr:uid="{B4D98BAB-F30E-40DC-8050-F2188CA652B2}"/>
    <cellStyle name="Normal 9 5 2 10" xfId="5022" xr:uid="{845E1646-707B-4B90-80ED-6F1E1BF50F7F}"/>
    <cellStyle name="Normal 9 5 2 2" xfId="3388" xr:uid="{2CB086FC-B194-4841-B4A1-4444968A8B60}"/>
    <cellStyle name="Normal 9 5 2 2 2" xfId="3389" xr:uid="{C922D579-239D-4B9F-9A8F-142639B63732}"/>
    <cellStyle name="Normal 9 5 2 2 2 2" xfId="3390" xr:uid="{52031325-8AB0-403D-916B-C854A65F2A28}"/>
    <cellStyle name="Normal 9 5 2 2 2 2 2" xfId="3391" xr:uid="{BD57AF21-C4F4-4AA4-8F31-5B1CBD498485}"/>
    <cellStyle name="Normal 9 5 2 2 2 2 2 2" xfId="5026" xr:uid="{FEB76B69-DED6-489C-984A-901594355D09}"/>
    <cellStyle name="Normal 9 5 2 2 2 2 3" xfId="3392" xr:uid="{8B04E88B-6E7D-480A-BD4E-24C18EEED64A}"/>
    <cellStyle name="Normal 9 5 2 2 2 2 3 2" xfId="5027" xr:uid="{BAA0AD0A-3AE5-4595-A12A-41496414E605}"/>
    <cellStyle name="Normal 9 5 2 2 2 2 4" xfId="3393" xr:uid="{4AEE24A0-BAEB-4444-99EB-705931710060}"/>
    <cellStyle name="Normal 9 5 2 2 2 2 4 2" xfId="5028" xr:uid="{8D9A6B61-0238-4F8E-9DD4-A3D646855A28}"/>
    <cellStyle name="Normal 9 5 2 2 2 2 5" xfId="5025" xr:uid="{E853DB4F-F0FC-4455-8642-F4E9D03EC32A}"/>
    <cellStyle name="Normal 9 5 2 2 2 3" xfId="3394" xr:uid="{62065B50-C94B-463A-BEAC-C4B113095339}"/>
    <cellStyle name="Normal 9 5 2 2 2 3 2" xfId="3395" xr:uid="{9E3154A0-ADF3-4C28-A0EB-B5BA347552F4}"/>
    <cellStyle name="Normal 9 5 2 2 2 3 2 2" xfId="5030" xr:uid="{D973816F-DDF5-4581-9E6F-36E4A307279C}"/>
    <cellStyle name="Normal 9 5 2 2 2 3 3" xfId="3396" xr:uid="{1B1FB4C5-F200-471F-AB00-77DB8FCF3CC6}"/>
    <cellStyle name="Normal 9 5 2 2 2 3 3 2" xfId="5031" xr:uid="{B4AA5181-5A46-4B20-BEF2-08C2ED36AFBE}"/>
    <cellStyle name="Normal 9 5 2 2 2 3 4" xfId="3397" xr:uid="{3D866861-50C7-4065-8A23-127C2326AFD0}"/>
    <cellStyle name="Normal 9 5 2 2 2 3 4 2" xfId="5032" xr:uid="{72B6A441-D3D7-4FF4-8DD7-9A0D86FB2066}"/>
    <cellStyle name="Normal 9 5 2 2 2 3 5" xfId="5029" xr:uid="{C1E272C0-F404-403E-9519-952332378897}"/>
    <cellStyle name="Normal 9 5 2 2 2 4" xfId="3398" xr:uid="{CBE404C5-F76B-4AA6-BFF3-5179332494F3}"/>
    <cellStyle name="Normal 9 5 2 2 2 4 2" xfId="5033" xr:uid="{30F413E4-3D09-40CE-BED1-8FF2A6C0A8DB}"/>
    <cellStyle name="Normal 9 5 2 2 2 5" xfId="3399" xr:uid="{6EA533E2-6A44-4F6D-9D8A-420D9A9AD61C}"/>
    <cellStyle name="Normal 9 5 2 2 2 5 2" xfId="5034" xr:uid="{F6A9B5DB-EDEB-468D-9135-00AE717D13A5}"/>
    <cellStyle name="Normal 9 5 2 2 2 6" xfId="3400" xr:uid="{93CEE1D9-6293-40E7-83E4-012670C6B260}"/>
    <cellStyle name="Normal 9 5 2 2 2 6 2" xfId="5035" xr:uid="{2569F969-3BD9-4A64-ACD3-13027B9D936D}"/>
    <cellStyle name="Normal 9 5 2 2 2 7" xfId="5024" xr:uid="{76F2B86E-FE70-4348-8892-289227D19FDE}"/>
    <cellStyle name="Normal 9 5 2 2 3" xfId="3401" xr:uid="{004F20EE-C80A-4241-97A5-C21AE834CFD8}"/>
    <cellStyle name="Normal 9 5 2 2 3 2" xfId="3402" xr:uid="{7B0A00E1-44B6-4D79-A42F-DE4DBD9E6764}"/>
    <cellStyle name="Normal 9 5 2 2 3 2 2" xfId="3403" xr:uid="{CE7E9F03-8672-49E6-BF3F-D92677900AD2}"/>
    <cellStyle name="Normal 9 5 2 2 3 2 2 2" xfId="5038" xr:uid="{36C8DAE6-C6BE-49B3-90E9-1C16437ACB9C}"/>
    <cellStyle name="Normal 9 5 2 2 3 2 3" xfId="3404" xr:uid="{273F65E7-6F30-4030-A5E6-9562CA8CDB08}"/>
    <cellStyle name="Normal 9 5 2 2 3 2 3 2" xfId="5039" xr:uid="{FAE88577-D2A3-445E-8F9A-28A8684FCE33}"/>
    <cellStyle name="Normal 9 5 2 2 3 2 4" xfId="3405" xr:uid="{2A702491-F149-442E-8EFD-A761CAA3943A}"/>
    <cellStyle name="Normal 9 5 2 2 3 2 4 2" xfId="5040" xr:uid="{BEBBAF78-CDAB-4CA4-9B90-FDFAE52BEC68}"/>
    <cellStyle name="Normal 9 5 2 2 3 2 5" xfId="5037" xr:uid="{17AB879B-584B-4A9D-A5A9-9B490C7A8CC3}"/>
    <cellStyle name="Normal 9 5 2 2 3 3" xfId="3406" xr:uid="{901719EA-7D9F-464C-87E0-62D58681EF4B}"/>
    <cellStyle name="Normal 9 5 2 2 3 3 2" xfId="5041" xr:uid="{8BB38A6B-B030-4724-B86A-6ACE6F733EDD}"/>
    <cellStyle name="Normal 9 5 2 2 3 4" xfId="3407" xr:uid="{36E1E5C4-7489-416A-B3C1-27B1BD4A8F3F}"/>
    <cellStyle name="Normal 9 5 2 2 3 4 2" xfId="5042" xr:uid="{5EEA7DD8-29C3-4CFA-A6BB-802BAB2D94B5}"/>
    <cellStyle name="Normal 9 5 2 2 3 5" xfId="3408" xr:uid="{CBEC9F58-7C22-4091-B431-69E521874E23}"/>
    <cellStyle name="Normal 9 5 2 2 3 5 2" xfId="5043" xr:uid="{902C3469-7F01-4A7C-BDA0-DFC71ECC6D75}"/>
    <cellStyle name="Normal 9 5 2 2 3 6" xfId="5036" xr:uid="{B1D6FA3C-21B2-491B-AB10-462A6BC01CC3}"/>
    <cellStyle name="Normal 9 5 2 2 4" xfId="3409" xr:uid="{A8272C9A-8D36-4C77-8D51-DD6FBBA739CA}"/>
    <cellStyle name="Normal 9 5 2 2 4 2" xfId="3410" xr:uid="{4C6005F6-75D2-4380-A571-B1420DC73919}"/>
    <cellStyle name="Normal 9 5 2 2 4 2 2" xfId="5045" xr:uid="{6AAF4470-8B70-49CF-8707-EC2CC04BC04A}"/>
    <cellStyle name="Normal 9 5 2 2 4 3" xfId="3411" xr:uid="{6F54D720-023A-4A0B-8D02-B6A6974F4E40}"/>
    <cellStyle name="Normal 9 5 2 2 4 3 2" xfId="5046" xr:uid="{66BA4C48-1AB4-45E9-B2FB-97269883AC06}"/>
    <cellStyle name="Normal 9 5 2 2 4 4" xfId="3412" xr:uid="{08408AE5-9B9C-4B98-8A8C-FD24A75FEF83}"/>
    <cellStyle name="Normal 9 5 2 2 4 4 2" xfId="5047" xr:uid="{A13E1E83-AA8F-4DCA-A1F8-35FCE76782AF}"/>
    <cellStyle name="Normal 9 5 2 2 4 5" xfId="5044" xr:uid="{A7587F85-29E1-4928-95DC-D6C281B9E470}"/>
    <cellStyle name="Normal 9 5 2 2 5" xfId="3413" xr:uid="{FFC9F1A6-B949-4C90-9A5A-6566B81FC98D}"/>
    <cellStyle name="Normal 9 5 2 2 5 2" xfId="3414" xr:uid="{B7E366A4-02F2-4C20-BB3A-21857D407834}"/>
    <cellStyle name="Normal 9 5 2 2 5 2 2" xfId="5049" xr:uid="{B8235CD3-65C7-480D-87E8-0085DFF5C916}"/>
    <cellStyle name="Normal 9 5 2 2 5 3" xfId="3415" xr:uid="{2192AA0F-2498-4CF4-897D-C7079C0D5845}"/>
    <cellStyle name="Normal 9 5 2 2 5 3 2" xfId="5050" xr:uid="{DB0B8EF7-BABC-46BB-9DA0-6BBB79EE586F}"/>
    <cellStyle name="Normal 9 5 2 2 5 4" xfId="3416" xr:uid="{668FB400-0084-4519-A2D9-8BE137E9819B}"/>
    <cellStyle name="Normal 9 5 2 2 5 4 2" xfId="5051" xr:uid="{39AF6FE0-1080-40F8-B615-620DED345B0F}"/>
    <cellStyle name="Normal 9 5 2 2 5 5" xfId="5048" xr:uid="{B7DB5E22-5A07-48C3-B42B-6B897F47F8B3}"/>
    <cellStyle name="Normal 9 5 2 2 6" xfId="3417" xr:uid="{A3F95F5D-518F-4565-A55C-5AAEB36EE3F5}"/>
    <cellStyle name="Normal 9 5 2 2 6 2" xfId="5052" xr:uid="{18C6030D-D8F6-4D25-BBE3-E6035AA4FDC2}"/>
    <cellStyle name="Normal 9 5 2 2 7" xfId="3418" xr:uid="{09704E44-237F-425D-B371-30043BF03294}"/>
    <cellStyle name="Normal 9 5 2 2 7 2" xfId="5053" xr:uid="{F53C59E8-E1C1-45C5-9277-23F66DB89B20}"/>
    <cellStyle name="Normal 9 5 2 2 8" xfId="3419" xr:uid="{20927AB1-6289-424D-9EEB-282169EB13EE}"/>
    <cellStyle name="Normal 9 5 2 2 8 2" xfId="5054" xr:uid="{B7539CE3-0BD9-400A-9E1B-BBD57B97FB33}"/>
    <cellStyle name="Normal 9 5 2 2 9" xfId="5023" xr:uid="{01224D4F-202B-4E1B-B76D-FC2C4012E821}"/>
    <cellStyle name="Normal 9 5 2 3" xfId="3420" xr:uid="{2677505F-A409-42C4-ADF9-910350CE042A}"/>
    <cellStyle name="Normal 9 5 2 3 2" xfId="3421" xr:uid="{C67CBEBB-49B6-485A-B23A-7467D42BE330}"/>
    <cellStyle name="Normal 9 5 2 3 2 2" xfId="3422" xr:uid="{7873CD37-39AD-4A52-B12A-D73D5882A6CE}"/>
    <cellStyle name="Normal 9 5 2 3 2 2 2" xfId="5057" xr:uid="{15067445-A4C5-4553-B96E-F5E5AC610085}"/>
    <cellStyle name="Normal 9 5 2 3 2 3" xfId="3423" xr:uid="{8B43277F-ED9D-4DC5-9C46-79AADF1BD754}"/>
    <cellStyle name="Normal 9 5 2 3 2 3 2" xfId="5058" xr:uid="{E9C1C827-C03E-425D-A977-225FE9826963}"/>
    <cellStyle name="Normal 9 5 2 3 2 4" xfId="3424" xr:uid="{DDCBFAF3-ECF4-492C-A723-8A6988C22872}"/>
    <cellStyle name="Normal 9 5 2 3 2 4 2" xfId="5059" xr:uid="{64400CB8-DB24-49E6-A8E2-24B1AAD0E77A}"/>
    <cellStyle name="Normal 9 5 2 3 2 5" xfId="5056" xr:uid="{4C29B652-B1C9-4D2B-BAE6-CFDF9C3C3B0F}"/>
    <cellStyle name="Normal 9 5 2 3 3" xfId="3425" xr:uid="{8A14F751-C1C6-4243-91F0-5284758A31A1}"/>
    <cellStyle name="Normal 9 5 2 3 3 2" xfId="3426" xr:uid="{CFBAB8B9-FCE2-40F8-BB54-048C0CBF9B8E}"/>
    <cellStyle name="Normal 9 5 2 3 3 2 2" xfId="5061" xr:uid="{E42E8AFE-CF6D-4A34-9285-5800856F6190}"/>
    <cellStyle name="Normal 9 5 2 3 3 3" xfId="3427" xr:uid="{2A36FA46-FFD9-4AAC-A92A-8CF023F89F7A}"/>
    <cellStyle name="Normal 9 5 2 3 3 3 2" xfId="5062" xr:uid="{B779CB4A-9779-44BB-962E-594177A34A87}"/>
    <cellStyle name="Normal 9 5 2 3 3 4" xfId="3428" xr:uid="{63F09C51-7B23-4A83-85F5-8C15A7C6391D}"/>
    <cellStyle name="Normal 9 5 2 3 3 4 2" xfId="5063" xr:uid="{8DBEC0F6-E53D-431C-B1E4-F27DEF1FAA66}"/>
    <cellStyle name="Normal 9 5 2 3 3 5" xfId="5060" xr:uid="{5BB9D78C-18ED-4C6F-BA0B-841394D134AA}"/>
    <cellStyle name="Normal 9 5 2 3 4" xfId="3429" xr:uid="{8C484CB1-D8F5-42F1-8EE0-F5B29D6D8B87}"/>
    <cellStyle name="Normal 9 5 2 3 4 2" xfId="5064" xr:uid="{E5C38401-97B8-45C3-87A3-EDCBDD9C99CF}"/>
    <cellStyle name="Normal 9 5 2 3 5" xfId="3430" xr:uid="{EC4A6D78-4855-41B0-B0B5-FA23CB95FE03}"/>
    <cellStyle name="Normal 9 5 2 3 5 2" xfId="5065" xr:uid="{B6982C4B-F48B-401A-8F79-923CB5C47C3C}"/>
    <cellStyle name="Normal 9 5 2 3 6" xfId="3431" xr:uid="{5646A1C7-6D5A-446B-A0C8-84F7D99DA79E}"/>
    <cellStyle name="Normal 9 5 2 3 6 2" xfId="5066" xr:uid="{C83DE1D6-2A73-4F30-A933-94BEB9D38423}"/>
    <cellStyle name="Normal 9 5 2 3 7" xfId="5055" xr:uid="{59C5D2A8-4FBF-4A30-AB4E-D9F504AF98B7}"/>
    <cellStyle name="Normal 9 5 2 4" xfId="3432" xr:uid="{B98B2C57-148D-407A-AEB2-C52CB45059AE}"/>
    <cellStyle name="Normal 9 5 2 4 2" xfId="3433" xr:uid="{EA378953-EFF1-4B9A-AC35-CEA99B08B597}"/>
    <cellStyle name="Normal 9 5 2 4 2 2" xfId="3434" xr:uid="{14A591C5-186A-481A-BF9C-AF2EB8F9FE53}"/>
    <cellStyle name="Normal 9 5 2 4 2 2 2" xfId="5069" xr:uid="{8275C826-AEB7-4A1E-8238-801B7F137BD0}"/>
    <cellStyle name="Normal 9 5 2 4 2 3" xfId="3435" xr:uid="{5A98B5E6-6E3B-4CDE-A24A-17ED62B5D388}"/>
    <cellStyle name="Normal 9 5 2 4 2 3 2" xfId="5070" xr:uid="{2CCC05EA-E17E-452B-B24C-D4320BF44707}"/>
    <cellStyle name="Normal 9 5 2 4 2 4" xfId="3436" xr:uid="{9E1D88AE-150F-4011-9826-FA747AB2F530}"/>
    <cellStyle name="Normal 9 5 2 4 2 4 2" xfId="5071" xr:uid="{D3DB5AA4-E1AE-4573-9E4F-96A20FD920CC}"/>
    <cellStyle name="Normal 9 5 2 4 2 5" xfId="5068" xr:uid="{A91E2CBB-26FC-45A8-84E6-EAC1F2D1D02B}"/>
    <cellStyle name="Normal 9 5 2 4 3" xfId="3437" xr:uid="{70C64A9F-9D92-46DB-9FD8-00D6B1704273}"/>
    <cellStyle name="Normal 9 5 2 4 3 2" xfId="5072" xr:uid="{AFF5CE5D-CFD4-49DA-94AC-426A02942DE1}"/>
    <cellStyle name="Normal 9 5 2 4 4" xfId="3438" xr:uid="{BCB8604F-0534-4F95-9169-06B98166B8EB}"/>
    <cellStyle name="Normal 9 5 2 4 4 2" xfId="5073" xr:uid="{89B206FD-3220-4924-B195-B8FBC7E088A0}"/>
    <cellStyle name="Normal 9 5 2 4 5" xfId="3439" xr:uid="{962FA19B-AE23-4A1D-9FF1-5304EE1FF197}"/>
    <cellStyle name="Normal 9 5 2 4 5 2" xfId="5074" xr:uid="{6A600759-E72F-4A70-924E-E3F77D695D0C}"/>
    <cellStyle name="Normal 9 5 2 4 6" xfId="5067" xr:uid="{871E2EE8-70A8-4174-B86C-3C396DEC2AEC}"/>
    <cellStyle name="Normal 9 5 2 5" xfId="3440" xr:uid="{61972718-033B-47F6-8830-22E7C137F148}"/>
    <cellStyle name="Normal 9 5 2 5 2" xfId="3441" xr:uid="{1A418638-00A1-464F-B3C0-CA7B1D420E91}"/>
    <cellStyle name="Normal 9 5 2 5 2 2" xfId="5076" xr:uid="{1439CF7A-55A3-4224-AEAC-C7BC9665C686}"/>
    <cellStyle name="Normal 9 5 2 5 3" xfId="3442" xr:uid="{62A05F11-A640-47FA-B6BD-BC4F5342B205}"/>
    <cellStyle name="Normal 9 5 2 5 3 2" xfId="5077" xr:uid="{3E425DEB-8D15-418B-9513-038202005C5E}"/>
    <cellStyle name="Normal 9 5 2 5 4" xfId="3443" xr:uid="{BC0ECCD5-95D8-4921-A385-E61A2995FD6E}"/>
    <cellStyle name="Normal 9 5 2 5 4 2" xfId="5078" xr:uid="{939AB79E-2C77-4D0E-B024-B2BBF9FC387E}"/>
    <cellStyle name="Normal 9 5 2 5 5" xfId="5075" xr:uid="{6965D070-DB15-48AC-BF40-893D3047A79F}"/>
    <cellStyle name="Normal 9 5 2 6" xfId="3444" xr:uid="{83998291-DC00-49E6-8B8F-68C935C39545}"/>
    <cellStyle name="Normal 9 5 2 6 2" xfId="3445" xr:uid="{8E167C91-F508-4D28-93B0-2F7A4390B656}"/>
    <cellStyle name="Normal 9 5 2 6 2 2" xfId="5080" xr:uid="{4671F59C-B0E2-4B1E-9916-DB9AF9A4FE8E}"/>
    <cellStyle name="Normal 9 5 2 6 3" xfId="3446" xr:uid="{BD934477-2A05-4CDF-BA2A-7188DC79BD91}"/>
    <cellStyle name="Normal 9 5 2 6 3 2" xfId="5081" xr:uid="{94519018-A24A-4AF0-A540-7185A051973D}"/>
    <cellStyle name="Normal 9 5 2 6 4" xfId="3447" xr:uid="{BFE50D27-65F4-4B4B-A822-5DE69BA29BF3}"/>
    <cellStyle name="Normal 9 5 2 6 4 2" xfId="5082" xr:uid="{BBF3677C-767F-4F19-8464-A0A0FEB70A2B}"/>
    <cellStyle name="Normal 9 5 2 6 5" xfId="5079" xr:uid="{96A981DA-AB18-4FC1-B1FB-87F0FEAA80E4}"/>
    <cellStyle name="Normal 9 5 2 7" xfId="3448" xr:uid="{EA49E684-8C7E-4C60-AD68-3DCBD5A943CC}"/>
    <cellStyle name="Normal 9 5 2 7 2" xfId="5083" xr:uid="{CEF44B91-B1B8-4120-B639-522F4579C0CA}"/>
    <cellStyle name="Normal 9 5 2 8" xfId="3449" xr:uid="{B89657CB-F199-4EC9-9807-E527819FFB47}"/>
    <cellStyle name="Normal 9 5 2 8 2" xfId="5084" xr:uid="{CF72FD83-AFEA-4C01-ADF2-BDEA5358A4DE}"/>
    <cellStyle name="Normal 9 5 2 9" xfId="3450" xr:uid="{1FBB2128-9493-4B47-9EE4-51E799F9124E}"/>
    <cellStyle name="Normal 9 5 2 9 2" xfId="5085" xr:uid="{ABC80126-DD35-47EC-8C86-3A5CBE6CB134}"/>
    <cellStyle name="Normal 9 5 3" xfId="3451" xr:uid="{14413843-E604-4213-95A8-1AE4880A8234}"/>
    <cellStyle name="Normal 9 5 3 2" xfId="3452" xr:uid="{2E064701-CE5B-4BB0-BDD9-C98E5167E7DC}"/>
    <cellStyle name="Normal 9 5 3 2 2" xfId="3453" xr:uid="{7E2A04ED-069A-47A6-931C-76EC0994556F}"/>
    <cellStyle name="Normal 9 5 3 2 2 2" xfId="3454" xr:uid="{D80591D6-20F1-4159-B004-A6A9306F9344}"/>
    <cellStyle name="Normal 9 5 3 2 2 2 2" xfId="4273" xr:uid="{49E977C5-973C-47BF-A613-E4573F2BB1B7}"/>
    <cellStyle name="Normal 9 5 3 2 2 2 2 2" xfId="5090" xr:uid="{3734F7A8-16FF-407F-A129-76D3B4110A67}"/>
    <cellStyle name="Normal 9 5 3 2 2 2 3" xfId="5089" xr:uid="{927A91F1-3C01-49C1-AA41-AFBFE1E3C2D5}"/>
    <cellStyle name="Normal 9 5 3 2 2 3" xfId="3455" xr:uid="{FF4C0813-B3D4-4A60-97BA-A51959886647}"/>
    <cellStyle name="Normal 9 5 3 2 2 3 2" xfId="5091" xr:uid="{4A2223B6-44C6-41F5-B5D9-BC00E1011ACD}"/>
    <cellStyle name="Normal 9 5 3 2 2 4" xfId="3456" xr:uid="{6EDE33BD-BFE5-4AE7-8F23-2BC2B47D7B06}"/>
    <cellStyle name="Normal 9 5 3 2 2 4 2" xfId="5092" xr:uid="{D40BF45C-713D-43CA-850E-7B66EA768C8D}"/>
    <cellStyle name="Normal 9 5 3 2 2 5" xfId="5088" xr:uid="{48BA4688-E3E2-4BAB-B221-81C9B64D8EAE}"/>
    <cellStyle name="Normal 9 5 3 2 3" xfId="3457" xr:uid="{5461DE79-D3F0-4E53-828E-D5BBBDC2C97D}"/>
    <cellStyle name="Normal 9 5 3 2 3 2" xfId="3458" xr:uid="{804B26F6-5DC2-4754-8EA5-A6EC4A45953C}"/>
    <cellStyle name="Normal 9 5 3 2 3 2 2" xfId="5094" xr:uid="{220CB102-3BFE-420F-9753-D899672BAC8C}"/>
    <cellStyle name="Normal 9 5 3 2 3 3" xfId="3459" xr:uid="{D1F18181-08A2-4156-981E-BACEEFE46FA3}"/>
    <cellStyle name="Normal 9 5 3 2 3 3 2" xfId="5095" xr:uid="{12CA48F9-91DC-43B1-91D1-373DC4D5386B}"/>
    <cellStyle name="Normal 9 5 3 2 3 4" xfId="3460" xr:uid="{161F353B-E1F6-4C18-96AE-2B2F3FFF66CC}"/>
    <cellStyle name="Normal 9 5 3 2 3 4 2" xfId="5096" xr:uid="{A2456A22-5837-409D-BD92-E0583FBA9CC6}"/>
    <cellStyle name="Normal 9 5 3 2 3 5" xfId="5093" xr:uid="{E27A4E2B-0046-4941-B343-E05FAD4DC050}"/>
    <cellStyle name="Normal 9 5 3 2 4" xfId="3461" xr:uid="{CEF7E4E4-3FEB-4EF8-A120-92AFC88FFC1D}"/>
    <cellStyle name="Normal 9 5 3 2 4 2" xfId="5097" xr:uid="{0043BC51-F911-494F-B5AE-36ED7AC60F61}"/>
    <cellStyle name="Normal 9 5 3 2 5" xfId="3462" xr:uid="{D49AAED4-9452-4DA0-AA2F-8A2922BA9BCA}"/>
    <cellStyle name="Normal 9 5 3 2 5 2" xfId="5098" xr:uid="{C1B523A2-A975-44E7-B949-4F0658C9EACD}"/>
    <cellStyle name="Normal 9 5 3 2 6" xfId="3463" xr:uid="{84C79677-983D-4F5A-BEB0-AE073BB362F3}"/>
    <cellStyle name="Normal 9 5 3 2 6 2" xfId="5099" xr:uid="{76A51F77-DFCA-4DF0-9780-CC5D585F530A}"/>
    <cellStyle name="Normal 9 5 3 2 7" xfId="5087" xr:uid="{E6A9A286-7064-41EB-97B4-F333914F5657}"/>
    <cellStyle name="Normal 9 5 3 3" xfId="3464" xr:uid="{9B91B445-4B2F-4707-BE90-34A6F2410B7F}"/>
    <cellStyle name="Normal 9 5 3 3 2" xfId="3465" xr:uid="{FBC47A91-3CB0-4DA4-AEEF-F214FF0257BE}"/>
    <cellStyle name="Normal 9 5 3 3 2 2" xfId="3466" xr:uid="{333E01DB-5CD2-43A4-A056-4DEF41615E56}"/>
    <cellStyle name="Normal 9 5 3 3 2 2 2" xfId="5102" xr:uid="{73C271D5-5116-447F-B544-642FFF75358D}"/>
    <cellStyle name="Normal 9 5 3 3 2 3" xfId="3467" xr:uid="{D0C86A93-8331-4C44-A35D-BBD8F790E8F9}"/>
    <cellStyle name="Normal 9 5 3 3 2 3 2" xfId="5103" xr:uid="{A5E3E70A-3A5D-4A76-9A5D-52955921E99F}"/>
    <cellStyle name="Normal 9 5 3 3 2 4" xfId="3468" xr:uid="{0D2FF6F9-57D0-457B-AD70-7DE50D5FC718}"/>
    <cellStyle name="Normal 9 5 3 3 2 4 2" xfId="5104" xr:uid="{22610A45-D0D4-491D-9B25-9B8E308D169D}"/>
    <cellStyle name="Normal 9 5 3 3 2 5" xfId="5101" xr:uid="{80F80861-332D-426A-9635-EEE199DA9DDB}"/>
    <cellStyle name="Normal 9 5 3 3 3" xfId="3469" xr:uid="{FCD8D5EE-7857-4E4B-9CA5-8CA71EAEDE1B}"/>
    <cellStyle name="Normal 9 5 3 3 3 2" xfId="5105" xr:uid="{40B111DB-17B7-4806-9C1B-F870F0B63F49}"/>
    <cellStyle name="Normal 9 5 3 3 4" xfId="3470" xr:uid="{9CE077BE-5AF5-48B4-BCD2-51C3BE3B1EAB}"/>
    <cellStyle name="Normal 9 5 3 3 4 2" xfId="5106" xr:uid="{CC3F64BB-1208-463B-A973-3B162994AA7E}"/>
    <cellStyle name="Normal 9 5 3 3 5" xfId="3471" xr:uid="{BCA17E73-7F57-4E5D-B373-F1F004FC566E}"/>
    <cellStyle name="Normal 9 5 3 3 5 2" xfId="5107" xr:uid="{D581E005-45F6-4971-8234-1C71B24C9631}"/>
    <cellStyle name="Normal 9 5 3 3 6" xfId="5100" xr:uid="{6A9F455A-B8FC-4AA0-84EE-E6864088E349}"/>
    <cellStyle name="Normal 9 5 3 4" xfId="3472" xr:uid="{7EC44062-5408-4D08-AE1D-2364E329CF66}"/>
    <cellStyle name="Normal 9 5 3 4 2" xfId="3473" xr:uid="{55B8DA60-5CF7-4374-B17D-8C556BE78AA6}"/>
    <cellStyle name="Normal 9 5 3 4 2 2" xfId="5109" xr:uid="{89BF20DA-8141-4A29-A3F0-93FFB4FBA9D0}"/>
    <cellStyle name="Normal 9 5 3 4 3" xfId="3474" xr:uid="{69ED838B-D099-488F-B174-AAB42A027E9B}"/>
    <cellStyle name="Normal 9 5 3 4 3 2" xfId="5110" xr:uid="{CFBD6985-6147-4A71-8D90-2460985826DF}"/>
    <cellStyle name="Normal 9 5 3 4 4" xfId="3475" xr:uid="{329B5E68-EEA5-4E71-8580-9CD939E4CF72}"/>
    <cellStyle name="Normal 9 5 3 4 4 2" xfId="5111" xr:uid="{E8D65678-1E74-4496-B313-D6B3E108430A}"/>
    <cellStyle name="Normal 9 5 3 4 5" xfId="5108" xr:uid="{74CD6160-30A5-4856-9D53-8510DAAF90EE}"/>
    <cellStyle name="Normal 9 5 3 5" xfId="3476" xr:uid="{5EA29701-2805-4AF2-883C-209CFF95ED49}"/>
    <cellStyle name="Normal 9 5 3 5 2" xfId="3477" xr:uid="{F7FB1716-EAF6-4F07-B3CA-94285998B9A9}"/>
    <cellStyle name="Normal 9 5 3 5 2 2" xfId="5113" xr:uid="{58AA1715-554C-45AE-B755-C14E8E88300B}"/>
    <cellStyle name="Normal 9 5 3 5 3" xfId="3478" xr:uid="{234B3D04-4535-4917-9972-CB6F2F614BBE}"/>
    <cellStyle name="Normal 9 5 3 5 3 2" xfId="5114" xr:uid="{36D7EEE6-16EF-49F9-B707-5414EBA0771F}"/>
    <cellStyle name="Normal 9 5 3 5 4" xfId="3479" xr:uid="{81C64AF0-41C7-4C89-9534-EB840CB24374}"/>
    <cellStyle name="Normal 9 5 3 5 4 2" xfId="5115" xr:uid="{E86E9892-5B4A-4C21-AC75-DAF2F6713919}"/>
    <cellStyle name="Normal 9 5 3 5 5" xfId="5112" xr:uid="{0B838C06-0A31-4127-B997-685151404E0F}"/>
    <cellStyle name="Normal 9 5 3 6" xfId="3480" xr:uid="{7DBDDC2D-6ECF-4318-8658-986E1CFB8D30}"/>
    <cellStyle name="Normal 9 5 3 6 2" xfId="5116" xr:uid="{6B6AA2EB-2330-4725-8B8E-FB82FB3E343A}"/>
    <cellStyle name="Normal 9 5 3 7" xfId="3481" xr:uid="{6CAA0B2E-2B3C-43CD-902A-72DF9A6A1841}"/>
    <cellStyle name="Normal 9 5 3 7 2" xfId="5117" xr:uid="{95F27708-A580-4302-B424-47D01F05C489}"/>
    <cellStyle name="Normal 9 5 3 8" xfId="3482" xr:uid="{8B488F65-EC62-4A44-9C29-08227CCD0EA0}"/>
    <cellStyle name="Normal 9 5 3 8 2" xfId="5118" xr:uid="{0BBA2695-6152-412C-A2FC-E489D4781F74}"/>
    <cellStyle name="Normal 9 5 3 9" xfId="5086" xr:uid="{0EE37001-D3FA-4817-8CEA-375D2E4E159B}"/>
    <cellStyle name="Normal 9 5 4" xfId="3483" xr:uid="{A9680AD0-C4C8-44CB-B0F9-C1A21C303077}"/>
    <cellStyle name="Normal 9 5 4 2" xfId="3484" xr:uid="{6D129740-E7F3-4ED2-B802-3B19E6103D2E}"/>
    <cellStyle name="Normal 9 5 4 2 2" xfId="3485" xr:uid="{15353917-CD0C-4B86-AC4A-7D5A5BCBCD01}"/>
    <cellStyle name="Normal 9 5 4 2 2 2" xfId="3486" xr:uid="{4DF106B9-061F-4E41-BA57-A5D57A66CCDE}"/>
    <cellStyle name="Normal 9 5 4 2 2 2 2" xfId="5122" xr:uid="{63EF6AEA-9E9F-43C5-B666-D805EC1F4198}"/>
    <cellStyle name="Normal 9 5 4 2 2 3" xfId="3487" xr:uid="{FD2EC4D9-113C-4B31-8101-89B7C014F2F0}"/>
    <cellStyle name="Normal 9 5 4 2 2 3 2" xfId="5123" xr:uid="{23BC5142-EB8C-43A9-B879-EDC4B7F14417}"/>
    <cellStyle name="Normal 9 5 4 2 2 4" xfId="3488" xr:uid="{350332CA-C7DB-4475-BCE6-54414F65FD21}"/>
    <cellStyle name="Normal 9 5 4 2 2 4 2" xfId="5124" xr:uid="{965A2253-B21F-48F3-97D3-16B2C4D6680E}"/>
    <cellStyle name="Normal 9 5 4 2 2 5" xfId="5121" xr:uid="{657DB487-4D4C-4652-999A-4DE998271163}"/>
    <cellStyle name="Normal 9 5 4 2 3" xfId="3489" xr:uid="{E0F42898-2634-496E-BDC7-7BC2F6239B16}"/>
    <cellStyle name="Normal 9 5 4 2 3 2" xfId="5125" xr:uid="{B66ED3F4-4C84-4088-8B2C-3E023DD4DA4A}"/>
    <cellStyle name="Normal 9 5 4 2 4" xfId="3490" xr:uid="{79D0E9FE-2B0C-4703-86D6-B056DD573C84}"/>
    <cellStyle name="Normal 9 5 4 2 4 2" xfId="5126" xr:uid="{2408EAE3-B350-496B-A5C9-D9039208369D}"/>
    <cellStyle name="Normal 9 5 4 2 5" xfId="3491" xr:uid="{21023CD2-954B-4B5B-A647-E7E38D4DD118}"/>
    <cellStyle name="Normal 9 5 4 2 5 2" xfId="5127" xr:uid="{B8A4659C-9C2D-4DED-80FD-D36C98A19A31}"/>
    <cellStyle name="Normal 9 5 4 2 6" xfId="5120" xr:uid="{CA470FBA-1734-43DB-8E81-34E69568C834}"/>
    <cellStyle name="Normal 9 5 4 3" xfId="3492" xr:uid="{0DDB0F9B-DE3F-4B54-9746-F6450ADF09F8}"/>
    <cellStyle name="Normal 9 5 4 3 2" xfId="3493" xr:uid="{4424A9CF-D5CE-462B-91AA-67130E8A4F14}"/>
    <cellStyle name="Normal 9 5 4 3 2 2" xfId="5129" xr:uid="{E2C4C6CF-181F-48B9-9605-E88930085EED}"/>
    <cellStyle name="Normal 9 5 4 3 3" xfId="3494" xr:uid="{A10E319E-17B5-486E-86F8-165C12768226}"/>
    <cellStyle name="Normal 9 5 4 3 3 2" xfId="5130" xr:uid="{213B0D73-52A7-486B-B8D6-798C3542C560}"/>
    <cellStyle name="Normal 9 5 4 3 4" xfId="3495" xr:uid="{D6656112-9958-4E86-BD48-0FBDB7617CD0}"/>
    <cellStyle name="Normal 9 5 4 3 4 2" xfId="5131" xr:uid="{F2DBF083-10DF-48E4-A6E9-0FF3782087DB}"/>
    <cellStyle name="Normal 9 5 4 3 5" xfId="5128" xr:uid="{D471F83A-10BF-4A8D-9A2C-BFE97DA0F66B}"/>
    <cellStyle name="Normal 9 5 4 4" xfId="3496" xr:uid="{7FF10D27-95BD-4FA9-B1D0-9AD8DF801571}"/>
    <cellStyle name="Normal 9 5 4 4 2" xfId="3497" xr:uid="{444DA1CF-0E1E-4C73-8413-E32C21B34383}"/>
    <cellStyle name="Normal 9 5 4 4 2 2" xfId="5133" xr:uid="{971BD3A6-FAFF-404B-B2F7-FCE3E2C4DEFC}"/>
    <cellStyle name="Normal 9 5 4 4 3" xfId="3498" xr:uid="{305D2603-A920-4BFB-A00A-1D9D2D2A779E}"/>
    <cellStyle name="Normal 9 5 4 4 3 2" xfId="5134" xr:uid="{EC92E2C4-71F7-457B-86BF-20E075366A1A}"/>
    <cellStyle name="Normal 9 5 4 4 4" xfId="3499" xr:uid="{A3F2FE68-1C34-4D20-A2B4-986768376745}"/>
    <cellStyle name="Normal 9 5 4 4 4 2" xfId="5135" xr:uid="{44993140-5A35-4044-8B44-C977308633BF}"/>
    <cellStyle name="Normal 9 5 4 4 5" xfId="5132" xr:uid="{872BEBC1-C136-47F7-91D1-FE5079BD8A25}"/>
    <cellStyle name="Normal 9 5 4 5" xfId="3500" xr:uid="{41DBEA85-74B0-45F4-88C4-76069DEB03D5}"/>
    <cellStyle name="Normal 9 5 4 5 2" xfId="5136" xr:uid="{A0597162-8192-47AA-94FB-2A24304D4DFD}"/>
    <cellStyle name="Normal 9 5 4 6" xfId="3501" xr:uid="{D8B36159-BBCA-40F2-A267-65BB1B8556A1}"/>
    <cellStyle name="Normal 9 5 4 6 2" xfId="5137" xr:uid="{87D89429-C1D5-45A4-908A-6C9AD11449F6}"/>
    <cellStyle name="Normal 9 5 4 7" xfId="3502" xr:uid="{81E250E6-7BFE-4605-AC24-599C21433340}"/>
    <cellStyle name="Normal 9 5 4 7 2" xfId="5138" xr:uid="{2D7913D9-3C46-4559-AA01-4F9D94D4FE0E}"/>
    <cellStyle name="Normal 9 5 4 8" xfId="5119" xr:uid="{B52FDD40-2183-4418-BFCD-4D14810DCB92}"/>
    <cellStyle name="Normal 9 5 5" xfId="3503" xr:uid="{7519CE3B-0C87-4210-9965-5803AE0351DA}"/>
    <cellStyle name="Normal 9 5 5 2" xfId="3504" xr:uid="{339E5504-DE85-41DA-BD07-97381A887C9C}"/>
    <cellStyle name="Normal 9 5 5 2 2" xfId="3505" xr:uid="{645E2C3F-C519-40C4-BBF7-8CB144F72DEC}"/>
    <cellStyle name="Normal 9 5 5 2 2 2" xfId="5141" xr:uid="{FA86F37F-4356-438F-8456-184EF1A22DBA}"/>
    <cellStyle name="Normal 9 5 5 2 3" xfId="3506" xr:uid="{9DBF6157-6BB8-49A5-A9FE-288716DD735C}"/>
    <cellStyle name="Normal 9 5 5 2 3 2" xfId="5142" xr:uid="{DA0ED20E-4595-4B41-80A9-61D9952052D5}"/>
    <cellStyle name="Normal 9 5 5 2 4" xfId="3507" xr:uid="{551BF61F-200B-4590-A802-CA1A2BCAAD67}"/>
    <cellStyle name="Normal 9 5 5 2 4 2" xfId="5143" xr:uid="{0065DA0E-3479-49A2-96C9-262BDBEEF814}"/>
    <cellStyle name="Normal 9 5 5 2 5" xfId="5140" xr:uid="{7D125EB6-E2C4-45D5-9B2B-D19A9BAEE5EE}"/>
    <cellStyle name="Normal 9 5 5 3" xfId="3508" xr:uid="{5A3CF291-8E1C-4065-B95D-0290CCD680D3}"/>
    <cellStyle name="Normal 9 5 5 3 2" xfId="3509" xr:uid="{D267E50F-8DC3-4E0B-AA73-91BB87DAD3BB}"/>
    <cellStyle name="Normal 9 5 5 3 2 2" xfId="5145" xr:uid="{5E67AFED-0E66-4BF8-99E8-986F5FD8346D}"/>
    <cellStyle name="Normal 9 5 5 3 3" xfId="3510" xr:uid="{715D1449-42A6-491D-AF69-1258F7DDE09D}"/>
    <cellStyle name="Normal 9 5 5 3 3 2" xfId="5146" xr:uid="{EC4990F2-CF0F-4BE2-BAB9-2108669FC701}"/>
    <cellStyle name="Normal 9 5 5 3 4" xfId="3511" xr:uid="{C0570C91-B7D8-437F-BDD7-4AB3009A884D}"/>
    <cellStyle name="Normal 9 5 5 3 4 2" xfId="5147" xr:uid="{5011AF18-3F18-472D-8115-DF893313E947}"/>
    <cellStyle name="Normal 9 5 5 3 5" xfId="5144" xr:uid="{6A503122-F76F-492D-8EC0-2A399BFE756A}"/>
    <cellStyle name="Normal 9 5 5 4" xfId="3512" xr:uid="{83ED05F8-3FE8-4D67-A4B7-1F335F94E144}"/>
    <cellStyle name="Normal 9 5 5 4 2" xfId="5148" xr:uid="{CB36805C-6296-41B8-AC30-FD33BF2F5B86}"/>
    <cellStyle name="Normal 9 5 5 5" xfId="3513" xr:uid="{1F681198-1881-4EED-B46C-DD92BA152ED9}"/>
    <cellStyle name="Normal 9 5 5 5 2" xfId="5149" xr:uid="{3DAE8DD7-F8BF-4B1F-A656-0D20E9092F82}"/>
    <cellStyle name="Normal 9 5 5 6" xfId="3514" xr:uid="{AE98C040-0095-4FB8-B443-50B81AF1C3A0}"/>
    <cellStyle name="Normal 9 5 5 6 2" xfId="5150" xr:uid="{DEA00EAA-8AB1-4D17-916D-D3E600CA6A3F}"/>
    <cellStyle name="Normal 9 5 5 7" xfId="5139" xr:uid="{358277CB-1E95-4132-8607-57D293719DB1}"/>
    <cellStyle name="Normal 9 5 6" xfId="3515" xr:uid="{0B4E3DB2-9C42-4C09-95EC-1F5934A0F71A}"/>
    <cellStyle name="Normal 9 5 6 2" xfId="3516" xr:uid="{7D75514C-028D-4A68-9EBC-649B487D33A5}"/>
    <cellStyle name="Normal 9 5 6 2 2" xfId="3517" xr:uid="{C3F11EED-C2A9-4EC2-A61B-39A1F28A4CAE}"/>
    <cellStyle name="Normal 9 5 6 2 2 2" xfId="5153" xr:uid="{FB46B9C7-372F-48B5-965F-2BED7231DA7F}"/>
    <cellStyle name="Normal 9 5 6 2 3" xfId="3518" xr:uid="{EDA92D5A-C51C-4B3F-AFAB-E6C4A9C236D9}"/>
    <cellStyle name="Normal 9 5 6 2 3 2" xfId="5154" xr:uid="{13CB6961-A491-4F45-B47B-83D659F14AB3}"/>
    <cellStyle name="Normal 9 5 6 2 4" xfId="3519" xr:uid="{02DE5A25-3DB0-4554-B1B4-C3CC7E832CCB}"/>
    <cellStyle name="Normal 9 5 6 2 4 2" xfId="5155" xr:uid="{EF256333-9E64-49F7-A327-40B71BBE13A6}"/>
    <cellStyle name="Normal 9 5 6 2 5" xfId="5152" xr:uid="{EEED3269-AA76-4B0A-B7B2-AF6427D017C5}"/>
    <cellStyle name="Normal 9 5 6 3" xfId="3520" xr:uid="{AF325417-CB97-4580-A90E-EE891F1437BE}"/>
    <cellStyle name="Normal 9 5 6 3 2" xfId="5156" xr:uid="{0A020273-02B6-46EE-BB07-083439F22A0B}"/>
    <cellStyle name="Normal 9 5 6 4" xfId="3521" xr:uid="{8940205B-4F33-4046-9A99-228662179122}"/>
    <cellStyle name="Normal 9 5 6 4 2" xfId="5157" xr:uid="{7DC5FD18-99C1-4654-BE6A-F88E467C25F6}"/>
    <cellStyle name="Normal 9 5 6 5" xfId="3522" xr:uid="{1ECEF5D3-0702-42C8-BEB4-D090C6B77F2E}"/>
    <cellStyle name="Normal 9 5 6 5 2" xfId="5158" xr:uid="{89C7374E-CFA3-48E7-B732-12206B561CB4}"/>
    <cellStyle name="Normal 9 5 6 6" xfId="5151" xr:uid="{20F637DD-7909-4FC8-8077-BBDC125A157F}"/>
    <cellStyle name="Normal 9 5 7" xfId="3523" xr:uid="{5791ADA9-13C0-4B37-B21E-2F10C150E1C8}"/>
    <cellStyle name="Normal 9 5 7 2" xfId="3524" xr:uid="{0B018BCE-52D7-469C-A588-91EEAF152CDE}"/>
    <cellStyle name="Normal 9 5 7 2 2" xfId="5160" xr:uid="{CA990775-D60A-41B3-A13C-49FB9B7DB3DB}"/>
    <cellStyle name="Normal 9 5 7 3" xfId="3525" xr:uid="{F9BBD617-F402-468F-AA1F-77FC5E9FD69B}"/>
    <cellStyle name="Normal 9 5 7 3 2" xfId="5161" xr:uid="{3C3F6006-BE9C-4731-8429-767C4AA6AF1D}"/>
    <cellStyle name="Normal 9 5 7 4" xfId="3526" xr:uid="{B7F5678C-31A2-476D-828F-3EC2593FE234}"/>
    <cellStyle name="Normal 9 5 7 4 2" xfId="5162" xr:uid="{9747CAB9-75B9-44AE-8977-874A7B89D146}"/>
    <cellStyle name="Normal 9 5 7 5" xfId="5159" xr:uid="{4E625E4E-C3EB-4AF3-8840-3E7526692F77}"/>
    <cellStyle name="Normal 9 5 8" xfId="3527" xr:uid="{17C227D8-417C-4078-A9C8-51FFDFF1728D}"/>
    <cellStyle name="Normal 9 5 8 2" xfId="3528" xr:uid="{FFD9E752-DEEA-4737-AB06-8359C53C5AA4}"/>
    <cellStyle name="Normal 9 5 8 2 2" xfId="5164" xr:uid="{5E7A41CB-975E-4AE0-AF71-25828413537C}"/>
    <cellStyle name="Normal 9 5 8 3" xfId="3529" xr:uid="{9EDB89AE-E0B0-4760-8B06-1B798EBDDA2C}"/>
    <cellStyle name="Normal 9 5 8 3 2" xfId="5165" xr:uid="{62F092E2-503B-46F5-BFF9-2ABB8F868087}"/>
    <cellStyle name="Normal 9 5 8 4" xfId="3530" xr:uid="{F141BFB6-F038-441D-A0A1-B80079979DC3}"/>
    <cellStyle name="Normal 9 5 8 4 2" xfId="5166" xr:uid="{785558A5-C383-4847-B9AF-A0E20328EEB3}"/>
    <cellStyle name="Normal 9 5 8 5" xfId="5163" xr:uid="{0F2210DD-09CD-417E-B74B-E009408AEEF0}"/>
    <cellStyle name="Normal 9 5 9" xfId="3531" xr:uid="{9A956BC5-05A5-46ED-9FF0-50556A64DBFB}"/>
    <cellStyle name="Normal 9 5 9 2" xfId="5167" xr:uid="{5E0525DA-186D-40B2-8978-CF2B7D1BA215}"/>
    <cellStyle name="Normal 9 6" xfId="3532" xr:uid="{BB21B74B-698F-4B7B-AAC5-4FAFA48116DE}"/>
    <cellStyle name="Normal 9 6 10" xfId="5168" xr:uid="{E251FDDA-075C-4431-99AB-673CFB6451DD}"/>
    <cellStyle name="Normal 9 6 2" xfId="3533" xr:uid="{1D830772-7A7C-4BCC-92D1-D9C91DEBA256}"/>
    <cellStyle name="Normal 9 6 2 2" xfId="3534" xr:uid="{994BDD84-A414-48D4-AD0F-E5EDE6679034}"/>
    <cellStyle name="Normal 9 6 2 2 2" xfId="3535" xr:uid="{8155CE57-002B-4F7F-9640-5E7D6FF95400}"/>
    <cellStyle name="Normal 9 6 2 2 2 2" xfId="3536" xr:uid="{F02E52A0-96E8-45FF-8D45-7F7CDFCC7943}"/>
    <cellStyle name="Normal 9 6 2 2 2 2 2" xfId="5172" xr:uid="{6FB2F1CB-25A3-4B2D-84D3-0D87E7D909F2}"/>
    <cellStyle name="Normal 9 6 2 2 2 3" xfId="3537" xr:uid="{345F9400-0776-4458-80D2-4B7BDDE98BEC}"/>
    <cellStyle name="Normal 9 6 2 2 2 3 2" xfId="5173" xr:uid="{5BED08CD-4EF5-43D8-BCE3-F9FBB84A662D}"/>
    <cellStyle name="Normal 9 6 2 2 2 4" xfId="3538" xr:uid="{411A696F-51DC-42BC-8162-DE4B5E774684}"/>
    <cellStyle name="Normal 9 6 2 2 2 4 2" xfId="5174" xr:uid="{F503F7DB-2D45-4D69-875F-9C87C61DBA64}"/>
    <cellStyle name="Normal 9 6 2 2 2 5" xfId="5171" xr:uid="{ABC95B5B-1FAB-4EF9-85CA-9ED1D7668D35}"/>
    <cellStyle name="Normal 9 6 2 2 3" xfId="3539" xr:uid="{85093148-F90D-48DF-AB63-DAED68C26EEF}"/>
    <cellStyle name="Normal 9 6 2 2 3 2" xfId="3540" xr:uid="{9BC515B9-C4E8-4F10-BD3C-4B57571A4533}"/>
    <cellStyle name="Normal 9 6 2 2 3 2 2" xfId="5176" xr:uid="{FF4F8682-EC8C-4FE5-A192-AB0798B1BDCE}"/>
    <cellStyle name="Normal 9 6 2 2 3 3" xfId="3541" xr:uid="{71D31D73-A897-4E92-BCA3-491CA26A569C}"/>
    <cellStyle name="Normal 9 6 2 2 3 3 2" xfId="5177" xr:uid="{DA61A720-37B4-46C9-8CE1-4FFB3356F567}"/>
    <cellStyle name="Normal 9 6 2 2 3 4" xfId="3542" xr:uid="{25BE89E1-B866-4B0E-B868-AC755EF51D94}"/>
    <cellStyle name="Normal 9 6 2 2 3 4 2" xfId="5178" xr:uid="{FFCC8FD4-E7D9-4D43-A1A4-753127B04876}"/>
    <cellStyle name="Normal 9 6 2 2 3 5" xfId="5175" xr:uid="{49581E12-23CC-44FF-8198-A6B6CE6286BA}"/>
    <cellStyle name="Normal 9 6 2 2 4" xfId="3543" xr:uid="{E58C771E-03C6-4C09-89A7-D4BA0051AE77}"/>
    <cellStyle name="Normal 9 6 2 2 4 2" xfId="5179" xr:uid="{D68FF78D-1AA8-4311-B4AC-2D9E8D11CC02}"/>
    <cellStyle name="Normal 9 6 2 2 5" xfId="3544" xr:uid="{F67AFC94-2423-4A81-8F44-7318CD208B3E}"/>
    <cellStyle name="Normal 9 6 2 2 5 2" xfId="5180" xr:uid="{AF026C29-DB68-4E97-BAF2-C240DAC027BD}"/>
    <cellStyle name="Normal 9 6 2 2 6" xfId="3545" xr:uid="{74CB2BBF-8A19-4688-BF98-33D91D9CA4D5}"/>
    <cellStyle name="Normal 9 6 2 2 6 2" xfId="5181" xr:uid="{B4C30D4F-88F0-4077-AA02-916E2DB6B226}"/>
    <cellStyle name="Normal 9 6 2 2 7" xfId="5170" xr:uid="{814A0AE1-5717-4A69-862D-2DB81DC51B56}"/>
    <cellStyle name="Normal 9 6 2 3" xfId="3546" xr:uid="{47EE1107-4859-41A9-9F1B-67F605883A3C}"/>
    <cellStyle name="Normal 9 6 2 3 2" xfId="3547" xr:uid="{3BF79E35-BDF3-44B3-9224-03B11507B3E1}"/>
    <cellStyle name="Normal 9 6 2 3 2 2" xfId="3548" xr:uid="{3E723611-F206-4D93-A810-525E14D1ADD6}"/>
    <cellStyle name="Normal 9 6 2 3 2 2 2" xfId="5184" xr:uid="{69649509-0D3E-4F8F-B85A-A5394B9C8EDD}"/>
    <cellStyle name="Normal 9 6 2 3 2 3" xfId="3549" xr:uid="{91F6BD8A-9D66-4CE9-BA94-24098658254F}"/>
    <cellStyle name="Normal 9 6 2 3 2 3 2" xfId="5185" xr:uid="{42A7DC92-7F62-427A-B818-B355BFB6D65C}"/>
    <cellStyle name="Normal 9 6 2 3 2 4" xfId="3550" xr:uid="{AEBA4C8E-4CDB-4331-9E2E-0A9185E33FDB}"/>
    <cellStyle name="Normal 9 6 2 3 2 4 2" xfId="5186" xr:uid="{09DA6A4E-3F1A-47F6-BC01-9AF911080468}"/>
    <cellStyle name="Normal 9 6 2 3 2 5" xfId="5183" xr:uid="{66E22712-EC9D-40B4-8B5A-D6E1AEADDED2}"/>
    <cellStyle name="Normal 9 6 2 3 3" xfId="3551" xr:uid="{81B31B4D-AF53-474B-9078-F3BBA53C3BAA}"/>
    <cellStyle name="Normal 9 6 2 3 3 2" xfId="5187" xr:uid="{CC092C96-C43C-4C50-8839-B53B0EE704DF}"/>
    <cellStyle name="Normal 9 6 2 3 4" xfId="3552" xr:uid="{57855089-FE14-4539-9692-4CF6FBF2CD37}"/>
    <cellStyle name="Normal 9 6 2 3 4 2" xfId="5188" xr:uid="{7B4C3FB8-43D1-4D5F-BAB4-055339552787}"/>
    <cellStyle name="Normal 9 6 2 3 5" xfId="3553" xr:uid="{096E628A-3CBC-4B83-A55F-F181D9A361AB}"/>
    <cellStyle name="Normal 9 6 2 3 5 2" xfId="5189" xr:uid="{05C69DA8-9FB8-45D2-A752-AA85BC96A67D}"/>
    <cellStyle name="Normal 9 6 2 3 6" xfId="5182" xr:uid="{3AA44D75-5246-49A5-A853-EEB791EDC5A1}"/>
    <cellStyle name="Normal 9 6 2 4" xfId="3554" xr:uid="{1CAEE798-C3AC-45E5-993A-3EC883C06906}"/>
    <cellStyle name="Normal 9 6 2 4 2" xfId="3555" xr:uid="{15D54956-9B3C-4AEF-B52E-10F13631C638}"/>
    <cellStyle name="Normal 9 6 2 4 2 2" xfId="5191" xr:uid="{67E834FE-5248-4825-ACF4-3EF05D126696}"/>
    <cellStyle name="Normal 9 6 2 4 3" xfId="3556" xr:uid="{2F575480-6400-4519-A101-7C8F0690CD08}"/>
    <cellStyle name="Normal 9 6 2 4 3 2" xfId="5192" xr:uid="{5FDD95C2-20F6-4F9C-A891-6F0D78A3728A}"/>
    <cellStyle name="Normal 9 6 2 4 4" xfId="3557" xr:uid="{46DE5300-702B-4614-A7FA-CAADFAA9ECFC}"/>
    <cellStyle name="Normal 9 6 2 4 4 2" xfId="5193" xr:uid="{C09A5EC1-6901-4648-A161-D663FD133CC2}"/>
    <cellStyle name="Normal 9 6 2 4 5" xfId="5190" xr:uid="{63572FBA-886D-47E7-858E-750D5B0A66CF}"/>
    <cellStyle name="Normal 9 6 2 5" xfId="3558" xr:uid="{6C68433C-2F46-44D4-B258-15A65B981DAA}"/>
    <cellStyle name="Normal 9 6 2 5 2" xfId="3559" xr:uid="{96721F51-C644-48CD-87E2-81ECF982D2ED}"/>
    <cellStyle name="Normal 9 6 2 5 2 2" xfId="5195" xr:uid="{D083C8C7-2117-4A7A-BB44-2647060EEA33}"/>
    <cellStyle name="Normal 9 6 2 5 3" xfId="3560" xr:uid="{85175F00-6F3E-496F-8036-A51205964C7A}"/>
    <cellStyle name="Normal 9 6 2 5 3 2" xfId="5196" xr:uid="{D85AC139-911E-48F3-832C-D98C2F3C04D1}"/>
    <cellStyle name="Normal 9 6 2 5 4" xfId="3561" xr:uid="{3BBE984C-6826-41D4-8573-94192F3AA5A2}"/>
    <cellStyle name="Normal 9 6 2 5 4 2" xfId="5197" xr:uid="{A8122D8E-3927-47D1-BAB8-A069387797D4}"/>
    <cellStyle name="Normal 9 6 2 5 5" xfId="5194" xr:uid="{8FFA607A-0E33-4442-AE37-AB854B0E8B01}"/>
    <cellStyle name="Normal 9 6 2 6" xfId="3562" xr:uid="{55F2D35C-8EDC-4815-AADC-1EE7B3867E06}"/>
    <cellStyle name="Normal 9 6 2 6 2" xfId="5198" xr:uid="{05F1EDBA-A038-4E3D-9CA7-0E06ECFE2E76}"/>
    <cellStyle name="Normal 9 6 2 7" xfId="3563" xr:uid="{B68B37F3-2755-45AC-9B35-14122BF042DD}"/>
    <cellStyle name="Normal 9 6 2 7 2" xfId="5199" xr:uid="{E96BCAB8-1AB3-49ED-B857-636F40C58B23}"/>
    <cellStyle name="Normal 9 6 2 8" xfId="3564" xr:uid="{5036836F-24DE-488F-96DE-877CA3200F86}"/>
    <cellStyle name="Normal 9 6 2 8 2" xfId="5200" xr:uid="{74A914C6-7027-429B-8852-44B82B61E0CF}"/>
    <cellStyle name="Normal 9 6 2 9" xfId="5169" xr:uid="{983E9623-D125-403B-9483-753B505A82C4}"/>
    <cellStyle name="Normal 9 6 3" xfId="3565" xr:uid="{3223FB17-73D0-473A-85BF-43F1FA677CA0}"/>
    <cellStyle name="Normal 9 6 3 2" xfId="3566" xr:uid="{8C869373-3264-44D3-B740-95508F0E834D}"/>
    <cellStyle name="Normal 9 6 3 2 2" xfId="3567" xr:uid="{8D75D1D4-16DA-447B-86B1-60626E1BA2BB}"/>
    <cellStyle name="Normal 9 6 3 2 2 2" xfId="5203" xr:uid="{CBD443A9-C200-4C0F-9249-B5E1AFA9A846}"/>
    <cellStyle name="Normal 9 6 3 2 3" xfId="3568" xr:uid="{8988865B-1537-4AB3-B750-53CD561B22B1}"/>
    <cellStyle name="Normal 9 6 3 2 3 2" xfId="5204" xr:uid="{5154D1AA-5742-49DD-8144-C909B9409E7D}"/>
    <cellStyle name="Normal 9 6 3 2 4" xfId="3569" xr:uid="{C4B2B7DD-60E3-473D-A022-2D8194E46E89}"/>
    <cellStyle name="Normal 9 6 3 2 4 2" xfId="5205" xr:uid="{C6384626-44D5-4080-9F03-CF9C0FBCCAAB}"/>
    <cellStyle name="Normal 9 6 3 2 5" xfId="5202" xr:uid="{65311782-D487-4072-8C6B-7078AE03B71C}"/>
    <cellStyle name="Normal 9 6 3 3" xfId="3570" xr:uid="{DFF0B9FA-0523-4CF1-85AF-20E439E08D98}"/>
    <cellStyle name="Normal 9 6 3 3 2" xfId="3571" xr:uid="{25B94DC5-99FF-4C53-BACE-3AF2CC7CEDAD}"/>
    <cellStyle name="Normal 9 6 3 3 2 2" xfId="5207" xr:uid="{75B0C281-4D4C-4DFC-AB06-CC4E6A0FC268}"/>
    <cellStyle name="Normal 9 6 3 3 3" xfId="3572" xr:uid="{09E41878-06E4-4009-9ECE-47F572EF42F0}"/>
    <cellStyle name="Normal 9 6 3 3 3 2" xfId="5208" xr:uid="{3FEB90F0-2088-4490-8E61-FB3F548A2CA8}"/>
    <cellStyle name="Normal 9 6 3 3 4" xfId="3573" xr:uid="{369364D1-352F-48C9-B207-623F07433D3F}"/>
    <cellStyle name="Normal 9 6 3 3 4 2" xfId="5209" xr:uid="{F6DCC1B2-6A8B-4BF9-9042-69E47D805085}"/>
    <cellStyle name="Normal 9 6 3 3 5" xfId="5206" xr:uid="{B6F8C981-87EA-4C1C-B172-433DB2B9623D}"/>
    <cellStyle name="Normal 9 6 3 4" xfId="3574" xr:uid="{75223FF8-4A1D-4740-93D0-749F19041E38}"/>
    <cellStyle name="Normal 9 6 3 4 2" xfId="5210" xr:uid="{43AD24E3-53D8-437A-84D4-64BB1CD421C1}"/>
    <cellStyle name="Normal 9 6 3 5" xfId="3575" xr:uid="{21B2D853-CE2B-441B-A4A0-1B68A3B9EA76}"/>
    <cellStyle name="Normal 9 6 3 5 2" xfId="5211" xr:uid="{431BF3DE-8BEC-41A8-84CC-3EC2E9241D3B}"/>
    <cellStyle name="Normal 9 6 3 6" xfId="3576" xr:uid="{9596FA08-50DE-44EB-8A05-30AE59B8BF65}"/>
    <cellStyle name="Normal 9 6 3 6 2" xfId="5212" xr:uid="{F6F4B868-383A-47E0-9C99-8D66C7A55DB6}"/>
    <cellStyle name="Normal 9 6 3 7" xfId="5201" xr:uid="{A6ECEC6F-B7E2-4B83-A3AE-5E1C778F0977}"/>
    <cellStyle name="Normal 9 6 4" xfId="3577" xr:uid="{D3D08FE9-A8CC-4B9C-B303-94BEF03F1967}"/>
    <cellStyle name="Normal 9 6 4 2" xfId="3578" xr:uid="{C97FFC35-E739-413E-B24F-7CA1CFA1378D}"/>
    <cellStyle name="Normal 9 6 4 2 2" xfId="3579" xr:uid="{C4259ACC-D758-45E2-BED5-019F926FBE48}"/>
    <cellStyle name="Normal 9 6 4 2 2 2" xfId="5215" xr:uid="{17F07C22-7FF4-4FD8-8DD7-499FED010919}"/>
    <cellStyle name="Normal 9 6 4 2 3" xfId="3580" xr:uid="{8DE69884-3119-4B56-A84A-1ED9CC787B45}"/>
    <cellStyle name="Normal 9 6 4 2 3 2" xfId="5216" xr:uid="{485C82E8-0082-4B34-A84D-FC807EA88A11}"/>
    <cellStyle name="Normal 9 6 4 2 4" xfId="3581" xr:uid="{733B3ECB-B71A-4E0E-BC8B-E5605294FC8E}"/>
    <cellStyle name="Normal 9 6 4 2 4 2" xfId="5217" xr:uid="{70895CCA-0783-45F1-8D2A-E2847AC7B252}"/>
    <cellStyle name="Normal 9 6 4 2 5" xfId="5214" xr:uid="{000E8012-F50B-444F-B2E7-D4A8DFBF0644}"/>
    <cellStyle name="Normal 9 6 4 3" xfId="3582" xr:uid="{7DD83721-065B-498C-A113-4519CB2F07CD}"/>
    <cellStyle name="Normal 9 6 4 3 2" xfId="5218" xr:uid="{A3F30934-161A-4F26-A319-7A255BFD9DA5}"/>
    <cellStyle name="Normal 9 6 4 4" xfId="3583" xr:uid="{6D56E7EC-C01B-4381-B30D-3FC6327CBA94}"/>
    <cellStyle name="Normal 9 6 4 4 2" xfId="5219" xr:uid="{919BE029-C79A-4072-8FA8-68592831BF5B}"/>
    <cellStyle name="Normal 9 6 4 5" xfId="3584" xr:uid="{E03BDABA-89C3-43F5-868C-24BA54AC4DE8}"/>
    <cellStyle name="Normal 9 6 4 5 2" xfId="5220" xr:uid="{40EBFFED-7214-417C-8D94-9B7F2C245983}"/>
    <cellStyle name="Normal 9 6 4 6" xfId="5213" xr:uid="{B2703F25-3E47-4856-8414-34399DD5CEBF}"/>
    <cellStyle name="Normal 9 6 5" xfId="3585" xr:uid="{D1D715A5-8F38-45D6-84AB-5BADF25D5BD2}"/>
    <cellStyle name="Normal 9 6 5 2" xfId="3586" xr:uid="{50FBFC12-1E02-48FB-89AD-CA2D3D1700AF}"/>
    <cellStyle name="Normal 9 6 5 2 2" xfId="5222" xr:uid="{BC167984-61CF-430B-9E6F-04BBDE2CEDCD}"/>
    <cellStyle name="Normal 9 6 5 3" xfId="3587" xr:uid="{A7A85963-CB88-4526-850A-7005D780E683}"/>
    <cellStyle name="Normal 9 6 5 3 2" xfId="5223" xr:uid="{95E33C48-E23F-4D90-8E23-0556210876D0}"/>
    <cellStyle name="Normal 9 6 5 4" xfId="3588" xr:uid="{4D0E86C2-1BCA-411D-A82B-2B7219424250}"/>
    <cellStyle name="Normal 9 6 5 4 2" xfId="5224" xr:uid="{2B98E6DD-445C-45E9-9DBE-C2A8FFE7C2BC}"/>
    <cellStyle name="Normal 9 6 5 5" xfId="5221" xr:uid="{D2835948-5F04-43BA-89BC-7B680246DC1D}"/>
    <cellStyle name="Normal 9 6 6" xfId="3589" xr:uid="{4A495659-DA21-4928-B30D-3FBB52076A12}"/>
    <cellStyle name="Normal 9 6 6 2" xfId="3590" xr:uid="{1FA3998E-8292-4489-9131-639BC7FF2676}"/>
    <cellStyle name="Normal 9 6 6 2 2" xfId="5226" xr:uid="{1C68F55E-7502-49E9-BEE1-C389E33E4C8B}"/>
    <cellStyle name="Normal 9 6 6 3" xfId="3591" xr:uid="{3096109B-806B-406E-862D-39D34B0C854A}"/>
    <cellStyle name="Normal 9 6 6 3 2" xfId="5227" xr:uid="{B77A6977-7FD5-4B4F-B68C-F751D8DE834B}"/>
    <cellStyle name="Normal 9 6 6 4" xfId="3592" xr:uid="{654A2C34-8F97-4608-9C12-34EBDE12FEA3}"/>
    <cellStyle name="Normal 9 6 6 4 2" xfId="5228" xr:uid="{64AEE1B5-C8F4-49A6-8FE6-50C1AC9F71B5}"/>
    <cellStyle name="Normal 9 6 6 5" xfId="5225" xr:uid="{3D8455B3-6435-488F-9148-5E222F6F505F}"/>
    <cellStyle name="Normal 9 6 7" xfId="3593" xr:uid="{93BCD452-C0AA-43E6-8C13-52DF03437EEB}"/>
    <cellStyle name="Normal 9 6 7 2" xfId="5229" xr:uid="{834B8A3A-2B87-450E-809F-1218A2DB3E0C}"/>
    <cellStyle name="Normal 9 6 8" xfId="3594" xr:uid="{D6788F98-3086-4DF6-AFC6-3A0E6F5E5156}"/>
    <cellStyle name="Normal 9 6 8 2" xfId="5230" xr:uid="{AB645370-252E-4312-92A6-84C81194FF52}"/>
    <cellStyle name="Normal 9 6 9" xfId="3595" xr:uid="{74E032DF-5CEB-4170-B78B-90DE3A3CBBC4}"/>
    <cellStyle name="Normal 9 6 9 2" xfId="5231" xr:uid="{1DFEEAC7-18CE-43AB-B9CF-61349D5636EB}"/>
    <cellStyle name="Normal 9 7" xfId="3596" xr:uid="{EA0A54B2-E423-4350-BD9C-39DDE41DE37A}"/>
    <cellStyle name="Normal 9 7 2" xfId="3597" xr:uid="{32FFE819-83BB-4D07-A42F-EA4E51E5E727}"/>
    <cellStyle name="Normal 9 7 2 2" xfId="3598" xr:uid="{4E6084FB-06B0-4FD5-A97A-458F49A87A28}"/>
    <cellStyle name="Normal 9 7 2 2 2" xfId="3599" xr:uid="{5D940F4F-1102-4E63-B8CB-46C63DE20026}"/>
    <cellStyle name="Normal 9 7 2 2 2 2" xfId="4274" xr:uid="{11D567B4-9753-458C-B5C3-099C29E96986}"/>
    <cellStyle name="Normal 9 7 2 2 2 2 2" xfId="5236" xr:uid="{237F9DAC-433B-43A1-8A96-1A932B47D3F8}"/>
    <cellStyle name="Normal 9 7 2 2 2 3" xfId="5235" xr:uid="{D939A640-7E73-43C5-9F92-DE4397BFD2CC}"/>
    <cellStyle name="Normal 9 7 2 2 3" xfId="3600" xr:uid="{546A6D9D-DC47-438B-AB66-110F33060B9F}"/>
    <cellStyle name="Normal 9 7 2 2 3 2" xfId="5237" xr:uid="{F880F6B8-D18C-418C-9A74-DF186D08E5B7}"/>
    <cellStyle name="Normal 9 7 2 2 4" xfId="3601" xr:uid="{AEA02F39-BFDB-4310-BCE8-1E1DC00D5060}"/>
    <cellStyle name="Normal 9 7 2 2 4 2" xfId="5238" xr:uid="{0D1FE8A7-A526-4712-AB3D-4D358ABE68F0}"/>
    <cellStyle name="Normal 9 7 2 2 5" xfId="5234" xr:uid="{4E3D1ED1-1854-4E04-8DED-71B7CE8254A1}"/>
    <cellStyle name="Normal 9 7 2 3" xfId="3602" xr:uid="{67193F3B-C4B9-47C7-BDBE-1A5C4677C229}"/>
    <cellStyle name="Normal 9 7 2 3 2" xfId="3603" xr:uid="{0B230745-2E9A-43A9-B76A-7B2314465FC1}"/>
    <cellStyle name="Normal 9 7 2 3 2 2" xfId="5240" xr:uid="{15DB58E3-C51B-4BFF-AFD6-2D4DF591F2EB}"/>
    <cellStyle name="Normal 9 7 2 3 3" xfId="3604" xr:uid="{4F601E7A-FF4F-4849-B0F8-FA933A2266AF}"/>
    <cellStyle name="Normal 9 7 2 3 3 2" xfId="5241" xr:uid="{325DB49F-3761-4BDB-BEF6-EC3602E02541}"/>
    <cellStyle name="Normal 9 7 2 3 4" xfId="3605" xr:uid="{A8237A79-45E1-42B7-A6B3-669CEE2DA02B}"/>
    <cellStyle name="Normal 9 7 2 3 4 2" xfId="5242" xr:uid="{A18E93DD-DC7F-4901-BC5A-DC33E8FFB70C}"/>
    <cellStyle name="Normal 9 7 2 3 5" xfId="5239" xr:uid="{7B92F940-4298-44DD-B60D-791E56877E68}"/>
    <cellStyle name="Normal 9 7 2 4" xfId="3606" xr:uid="{DBDE40D0-E257-4788-A24C-84EC908760F6}"/>
    <cellStyle name="Normal 9 7 2 4 2" xfId="5243" xr:uid="{DB4A25A9-FB3B-4B61-A06E-B78B215093E8}"/>
    <cellStyle name="Normal 9 7 2 5" xfId="3607" xr:uid="{1F5857F8-3E51-4297-86BF-EF0413768804}"/>
    <cellStyle name="Normal 9 7 2 5 2" xfId="5244" xr:uid="{CC258BE9-74E3-4223-BBF7-25A89FC4D93F}"/>
    <cellStyle name="Normal 9 7 2 6" xfId="3608" xr:uid="{4418E0DB-90C7-4E51-871F-0B6FC11B187A}"/>
    <cellStyle name="Normal 9 7 2 6 2" xfId="5245" xr:uid="{180BE369-BA6A-4C71-9B3F-0A39ABFF3404}"/>
    <cellStyle name="Normal 9 7 2 7" xfId="5233" xr:uid="{D4136090-9F06-42B8-ADFE-8519D93515E3}"/>
    <cellStyle name="Normal 9 7 3" xfId="3609" xr:uid="{B8851048-7135-4B31-A7FB-3F92759568FD}"/>
    <cellStyle name="Normal 9 7 3 2" xfId="3610" xr:uid="{1C3EE754-5445-4943-92F7-7C3FFE29FF31}"/>
    <cellStyle name="Normal 9 7 3 2 2" xfId="3611" xr:uid="{E5068C09-475C-438A-B7C6-0F1B215AF2C3}"/>
    <cellStyle name="Normal 9 7 3 2 2 2" xfId="5248" xr:uid="{55A0AEFB-E438-468A-8341-72EDF3B3DA90}"/>
    <cellStyle name="Normal 9 7 3 2 3" xfId="3612" xr:uid="{98A9B501-A6B0-4AB3-8BDB-05F301ECA1FF}"/>
    <cellStyle name="Normal 9 7 3 2 3 2" xfId="5249" xr:uid="{6516B36F-E580-400A-8BF4-B3BA914A4DF6}"/>
    <cellStyle name="Normal 9 7 3 2 4" xfId="3613" xr:uid="{B80B206B-8B02-4FB5-9818-294E688BB50A}"/>
    <cellStyle name="Normal 9 7 3 2 4 2" xfId="5250" xr:uid="{D9DE17A6-F11A-4333-B2F4-7321F557055A}"/>
    <cellStyle name="Normal 9 7 3 2 5" xfId="5247" xr:uid="{5962ACF7-5978-42C2-B9C9-31CF3D979DD0}"/>
    <cellStyle name="Normal 9 7 3 3" xfId="3614" xr:uid="{939AC9D4-3A8A-49D3-9C7D-78B7884B340D}"/>
    <cellStyle name="Normal 9 7 3 3 2" xfId="5251" xr:uid="{FAB31471-37F5-49A4-A269-C1FC38B20404}"/>
    <cellStyle name="Normal 9 7 3 4" xfId="3615" xr:uid="{82AABA0D-0B75-4A59-9777-72B7562C8DD5}"/>
    <cellStyle name="Normal 9 7 3 4 2" xfId="5252" xr:uid="{49767A5C-5759-4ED8-9E24-AC38A3C7038D}"/>
    <cellStyle name="Normal 9 7 3 5" xfId="3616" xr:uid="{99D60945-1860-473D-9825-AB25C46880FB}"/>
    <cellStyle name="Normal 9 7 3 5 2" xfId="5253" xr:uid="{DA409B7E-293C-426F-86AC-548667FE79D0}"/>
    <cellStyle name="Normal 9 7 3 6" xfId="5246" xr:uid="{47A8EA37-C2E7-4491-B315-8982A26454AB}"/>
    <cellStyle name="Normal 9 7 4" xfId="3617" xr:uid="{8B75E09F-D59C-4D7A-AC9A-025385DE2482}"/>
    <cellStyle name="Normal 9 7 4 2" xfId="3618" xr:uid="{E49B5F0B-805E-4A32-BA4B-FEF8C4FD2457}"/>
    <cellStyle name="Normal 9 7 4 2 2" xfId="5255" xr:uid="{A4726C12-F88E-46EB-8A82-BF65FA19C9B6}"/>
    <cellStyle name="Normal 9 7 4 3" xfId="3619" xr:uid="{59D7EACF-CF43-4FAE-844F-5FB55CEF9D95}"/>
    <cellStyle name="Normal 9 7 4 3 2" xfId="5256" xr:uid="{53B6D2BA-640A-4478-B058-859FD4C3C645}"/>
    <cellStyle name="Normal 9 7 4 4" xfId="3620" xr:uid="{23F78971-A76F-47F5-A660-CEFBB69F63C4}"/>
    <cellStyle name="Normal 9 7 4 4 2" xfId="5257" xr:uid="{693B5883-7C7D-4243-9E33-B8B1E7A648FC}"/>
    <cellStyle name="Normal 9 7 4 5" xfId="5254" xr:uid="{3ED8D2DE-F562-477D-BCC8-BDBC4F36CB43}"/>
    <cellStyle name="Normal 9 7 5" xfId="3621" xr:uid="{3811FBE9-C2EB-4C3C-8EB6-1AA8BD01E202}"/>
    <cellStyle name="Normal 9 7 5 2" xfId="3622" xr:uid="{5366434F-CC77-4D33-A043-E228F1749072}"/>
    <cellStyle name="Normal 9 7 5 2 2" xfId="5259" xr:uid="{3F2B3368-9A4F-4E80-8B2D-2BFF1FC9930F}"/>
    <cellStyle name="Normal 9 7 5 3" xfId="3623" xr:uid="{85200C7E-C28A-42AF-B5E6-F68277C19449}"/>
    <cellStyle name="Normal 9 7 5 3 2" xfId="5260" xr:uid="{286763FC-20F4-4459-B910-33C3B9828327}"/>
    <cellStyle name="Normal 9 7 5 4" xfId="3624" xr:uid="{9A04177E-10D0-4DE6-965D-05C0C8130C96}"/>
    <cellStyle name="Normal 9 7 5 4 2" xfId="5261" xr:uid="{3B368DB4-513B-4B7E-953E-587AD4CB0300}"/>
    <cellStyle name="Normal 9 7 5 5" xfId="5258" xr:uid="{6C690CD2-009C-455B-9D42-7AD1059C0E48}"/>
    <cellStyle name="Normal 9 7 6" xfId="3625" xr:uid="{3EC885E1-5F79-487C-8939-769BD8D3BD54}"/>
    <cellStyle name="Normal 9 7 6 2" xfId="5262" xr:uid="{42CABC55-1F90-4DA8-BB19-E3B6CCEC9D42}"/>
    <cellStyle name="Normal 9 7 7" xfId="3626" xr:uid="{CC38EB79-63B9-4838-A12F-4B57DE31BE48}"/>
    <cellStyle name="Normal 9 7 7 2" xfId="5263" xr:uid="{98820300-4B2E-425C-983C-CF638B1482E9}"/>
    <cellStyle name="Normal 9 7 8" xfId="3627" xr:uid="{CBC90AE2-AE22-4F98-9E6F-6AEB5F03C29F}"/>
    <cellStyle name="Normal 9 7 8 2" xfId="5264" xr:uid="{2C5A6424-CC10-4D69-9A85-921DDF02F30D}"/>
    <cellStyle name="Normal 9 7 9" xfId="5232" xr:uid="{C46B9A29-87E7-4A49-8D7F-377E1CFFAB6D}"/>
    <cellStyle name="Normal 9 8" xfId="3628" xr:uid="{8552955C-C75C-4627-A890-A4C7B3A301FC}"/>
    <cellStyle name="Normal 9 8 2" xfId="3629" xr:uid="{CBBB3448-6951-4862-B2B8-EA7147D38E80}"/>
    <cellStyle name="Normal 9 8 2 2" xfId="3630" xr:uid="{7BE519A0-AB51-4829-88CB-0780C791A254}"/>
    <cellStyle name="Normal 9 8 2 2 2" xfId="3631" xr:uid="{E17DE0D5-B4DC-4D7C-9A2A-3A6FA81C250B}"/>
    <cellStyle name="Normal 9 8 2 2 2 2" xfId="5268" xr:uid="{63B49E81-1EF2-4127-8867-D8254ABF94FD}"/>
    <cellStyle name="Normal 9 8 2 2 3" xfId="3632" xr:uid="{1C09B3BC-BA39-4BBD-AF8B-ECA563A44A8D}"/>
    <cellStyle name="Normal 9 8 2 2 3 2" xfId="5269" xr:uid="{544EDDF8-6784-4D08-B976-301252B3CAE2}"/>
    <cellStyle name="Normal 9 8 2 2 4" xfId="3633" xr:uid="{F544050A-13DC-4CBF-89E4-421F50439B32}"/>
    <cellStyle name="Normal 9 8 2 2 4 2" xfId="5270" xr:uid="{5A700546-72E2-463A-BD23-AA0E6C738B13}"/>
    <cellStyle name="Normal 9 8 2 2 5" xfId="5267" xr:uid="{000088F0-7D26-46A1-93D9-42EB5D7BAECB}"/>
    <cellStyle name="Normal 9 8 2 3" xfId="3634" xr:uid="{158E80E7-3189-4295-8681-81F7E0286791}"/>
    <cellStyle name="Normal 9 8 2 3 2" xfId="5271" xr:uid="{1C2D242D-2A72-4F05-AD23-534BD2FC0C7A}"/>
    <cellStyle name="Normal 9 8 2 4" xfId="3635" xr:uid="{84586826-C33D-4B51-A31A-2EB922361FC3}"/>
    <cellStyle name="Normal 9 8 2 4 2" xfId="5272" xr:uid="{9C80AAC4-52CC-4DDB-924D-622B77A574D6}"/>
    <cellStyle name="Normal 9 8 2 5" xfId="3636" xr:uid="{527CA260-0881-4E8C-807B-03BA83D4E8BD}"/>
    <cellStyle name="Normal 9 8 2 5 2" xfId="5273" xr:uid="{766B6605-26BB-4E4D-8DD6-D1CC8931A728}"/>
    <cellStyle name="Normal 9 8 2 6" xfId="5266" xr:uid="{14866114-C6B9-47C9-968F-6BE5B346A8D0}"/>
    <cellStyle name="Normal 9 8 3" xfId="3637" xr:uid="{982E6C14-3E6A-45F6-B730-55E53081ED35}"/>
    <cellStyle name="Normal 9 8 3 2" xfId="3638" xr:uid="{019B4DA0-F3E0-4C15-8592-0733D4BEA728}"/>
    <cellStyle name="Normal 9 8 3 2 2" xfId="5275" xr:uid="{D6F865CF-D7F1-46D9-99E7-2EA28104CF4D}"/>
    <cellStyle name="Normal 9 8 3 3" xfId="3639" xr:uid="{52FC6EE5-266A-49FC-9294-0FA6A90424CB}"/>
    <cellStyle name="Normal 9 8 3 3 2" xfId="5276" xr:uid="{6A8A7515-355E-4BB5-9496-EB9AB9FE3397}"/>
    <cellStyle name="Normal 9 8 3 4" xfId="3640" xr:uid="{A274AEBA-9FA2-4961-AD80-C6B0CE3B01B1}"/>
    <cellStyle name="Normal 9 8 3 4 2" xfId="5277" xr:uid="{A1755D4F-5C80-4D28-84B2-5E940D3D1BAC}"/>
    <cellStyle name="Normal 9 8 3 5" xfId="5274" xr:uid="{AAF8C11E-8996-40C0-AF77-ADBA69D064BC}"/>
    <cellStyle name="Normal 9 8 4" xfId="3641" xr:uid="{0A2E5AF6-05DB-4321-AA16-CD12179A1D79}"/>
    <cellStyle name="Normal 9 8 4 2" xfId="3642" xr:uid="{EA87842A-71F2-43F4-929D-EA5FE78A1C13}"/>
    <cellStyle name="Normal 9 8 4 2 2" xfId="5279" xr:uid="{CE42FA3C-967E-434B-BA84-6A3FE1A5DB12}"/>
    <cellStyle name="Normal 9 8 4 3" xfId="3643" xr:uid="{08DBD7D9-1D11-4FFB-BF79-83E27BA018B8}"/>
    <cellStyle name="Normal 9 8 4 3 2" xfId="5280" xr:uid="{1D2BD97E-F7CD-4F64-B9DB-D8D29BBC4613}"/>
    <cellStyle name="Normal 9 8 4 4" xfId="3644" xr:uid="{B1BEEE0A-ED2E-407F-9CA6-53289D20F611}"/>
    <cellStyle name="Normal 9 8 4 4 2" xfId="5281" xr:uid="{431F9610-5D93-494E-B117-06E12FC4BC19}"/>
    <cellStyle name="Normal 9 8 4 5" xfId="5278" xr:uid="{75A6B148-ADF5-4005-8526-4498D4F6BD65}"/>
    <cellStyle name="Normal 9 8 5" xfId="3645" xr:uid="{FCDF6606-3ABF-43F2-8832-FBFA490E3CDC}"/>
    <cellStyle name="Normal 9 8 5 2" xfId="5282" xr:uid="{27B87F3C-E9F6-4997-A6D3-71785C67C0AC}"/>
    <cellStyle name="Normal 9 8 6" xfId="3646" xr:uid="{7756D011-F1F4-4C80-92CB-BE5020731CA2}"/>
    <cellStyle name="Normal 9 8 6 2" xfId="5283" xr:uid="{4CA70378-71F2-46C2-BD85-C66A5BEE5A7F}"/>
    <cellStyle name="Normal 9 8 7" xfId="3647" xr:uid="{D8EE1775-62E3-408F-90CB-61A0E59F4C9A}"/>
    <cellStyle name="Normal 9 8 7 2" xfId="5284" xr:uid="{D65DBEF5-9119-4901-967B-49FC2953A244}"/>
    <cellStyle name="Normal 9 8 8" xfId="5265" xr:uid="{06FA4686-2A56-4E0B-83AF-1DD6C644A5AB}"/>
    <cellStyle name="Normal 9 9" xfId="3648" xr:uid="{A53A9214-B83F-4A4B-9B7C-2662310C35E2}"/>
    <cellStyle name="Normal 9 9 2" xfId="3649" xr:uid="{939B3DF6-5B08-426C-A318-8138078701A8}"/>
    <cellStyle name="Normal 9 9 2 2" xfId="3650" xr:uid="{7F1B2FE3-9A9E-43FC-9AF1-B1DD6ADC2EC4}"/>
    <cellStyle name="Normal 9 9 2 2 2" xfId="5287" xr:uid="{00E67012-4DC8-4BC3-95FC-DF2E4BE18C87}"/>
    <cellStyle name="Normal 9 9 2 3" xfId="3651" xr:uid="{0EFC12B4-01A2-4326-A332-76DB00A5DB33}"/>
    <cellStyle name="Normal 9 9 2 3 2" xfId="5288" xr:uid="{00714C2A-CA3C-4B1C-A3BE-8CB2432E8719}"/>
    <cellStyle name="Normal 9 9 2 4" xfId="3652" xr:uid="{2D5C1E61-4481-4E0A-ADBD-D1A7E1D6FC8C}"/>
    <cellStyle name="Normal 9 9 2 4 2" xfId="5289" xr:uid="{25D1CA76-FD6B-4461-9E56-C1D5DFF2E319}"/>
    <cellStyle name="Normal 9 9 2 5" xfId="5286" xr:uid="{8955E13D-D373-40F2-B90D-0457CC489C82}"/>
    <cellStyle name="Normal 9 9 3" xfId="3653" xr:uid="{0D55A1A8-EB89-420F-B506-31AAE19B5EFE}"/>
    <cellStyle name="Normal 9 9 3 2" xfId="3654" xr:uid="{AD07CD20-640D-44B1-AFC3-8CBCDD07DF07}"/>
    <cellStyle name="Normal 9 9 3 2 2" xfId="5291" xr:uid="{146232F6-574C-4729-BCB8-BF41619B5A5E}"/>
    <cellStyle name="Normal 9 9 3 3" xfId="3655" xr:uid="{3A65F6EA-17C4-46BF-A2E5-DD33F99E9055}"/>
    <cellStyle name="Normal 9 9 3 3 2" xfId="5292" xr:uid="{CBD1493B-75F2-40CA-BDA6-4C63343929C9}"/>
    <cellStyle name="Normal 9 9 3 4" xfId="3656" xr:uid="{38126C69-562B-46EA-837D-4EB96246BAF5}"/>
    <cellStyle name="Normal 9 9 3 4 2" xfId="5293" xr:uid="{1F8C4DA2-E5B0-413B-9649-DCB9D0F1A8F6}"/>
    <cellStyle name="Normal 9 9 3 5" xfId="5290" xr:uid="{2C5368E4-E451-4AA6-81ED-C9473BD4400C}"/>
    <cellStyle name="Normal 9 9 4" xfId="3657" xr:uid="{584294A8-E528-4AA1-A3DF-5FF0C1B551AF}"/>
    <cellStyle name="Normal 9 9 4 2" xfId="5294" xr:uid="{074C4521-BE95-4FDE-BE9F-A1409A90ED48}"/>
    <cellStyle name="Normal 9 9 5" xfId="3658" xr:uid="{EB1A2FAC-78D8-477A-B12D-6FE04F946359}"/>
    <cellStyle name="Normal 9 9 5 2" xfId="5295" xr:uid="{BD017E92-70A4-4A72-ABFF-DB54F2C2D752}"/>
    <cellStyle name="Normal 9 9 6" xfId="3659" xr:uid="{B16FEE2E-9AAF-45F0-AE72-CD51261C58E1}"/>
    <cellStyle name="Normal 9 9 6 2" xfId="5296" xr:uid="{ECF5E4D1-7927-4F0D-92AA-FBD1DE82A7C9}"/>
    <cellStyle name="Normal 9 9 7" xfId="5285" xr:uid="{FD54ADAF-A7F6-4BF9-A592-5F0A3383D38E}"/>
    <cellStyle name="Percent 2" xfId="92" xr:uid="{A518E6A7-3903-4DBD-895C-DCF8E1F924C9}"/>
    <cellStyle name="Percent 2 2" xfId="5297" xr:uid="{229A4544-6355-4738-8BF5-2C14845F4128}"/>
    <cellStyle name="Гиперссылка 2" xfId="4" xr:uid="{49BAA0F8-B3D3-41B5-87DD-435502328B29}"/>
    <cellStyle name="Гиперссылка 2 2" xfId="5298" xr:uid="{4B740C38-B50A-409F-BE0F-CA3FE5533262}"/>
    <cellStyle name="Обычный 2" xfId="1" xr:uid="{A3CD5D5E-4502-4158-8112-08CDD679ACF5}"/>
    <cellStyle name="Обычный 2 2" xfId="5" xr:uid="{D19F253E-EE9B-4476-9D91-2EE3A6D7A3DC}"/>
    <cellStyle name="Обычный 2 2 2" xfId="5300" xr:uid="{895FA124-BA4C-4E54-81CC-431F78F60254}"/>
    <cellStyle name="Обычный 2 3" xfId="5299" xr:uid="{F3DFBAD5-518A-4EC2-9529-49270FF341A3}"/>
    <cellStyle name="常规_Sheet1_1" xfId="4382" xr:uid="{EE671709-1C97-4A9A-8BF9-DD170A59614A}"/>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73"/>
  <sheetViews>
    <sheetView tabSelected="1" zoomScale="90" zoomScaleNormal="90" workbookViewId="0">
      <selection activeCell="H5" sqref="H5"/>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708</v>
      </c>
      <c r="C10" s="120"/>
      <c r="D10" s="120"/>
      <c r="E10" s="120"/>
      <c r="F10" s="115"/>
      <c r="G10" s="116"/>
      <c r="H10" s="116" t="s">
        <v>708</v>
      </c>
      <c r="I10" s="120"/>
      <c r="J10" s="137">
        <v>51449</v>
      </c>
      <c r="K10" s="115"/>
    </row>
    <row r="11" spans="1:11">
      <c r="A11" s="114"/>
      <c r="B11" s="114" t="s">
        <v>709</v>
      </c>
      <c r="C11" s="120"/>
      <c r="D11" s="120"/>
      <c r="E11" s="120"/>
      <c r="F11" s="115"/>
      <c r="G11" s="116"/>
      <c r="H11" s="116" t="s">
        <v>709</v>
      </c>
      <c r="I11" s="120"/>
      <c r="J11" s="138"/>
      <c r="K11" s="115"/>
    </row>
    <row r="12" spans="1:11">
      <c r="A12" s="114"/>
      <c r="B12" s="114" t="s">
        <v>710</v>
      </c>
      <c r="C12" s="120"/>
      <c r="D12" s="120"/>
      <c r="E12" s="120"/>
      <c r="F12" s="115"/>
      <c r="G12" s="116"/>
      <c r="H12" s="116" t="s">
        <v>710</v>
      </c>
      <c r="I12" s="120"/>
      <c r="J12" s="120"/>
      <c r="K12" s="115"/>
    </row>
    <row r="13" spans="1:11">
      <c r="A13" s="114"/>
      <c r="B13" s="114" t="s">
        <v>786</v>
      </c>
      <c r="C13" s="120"/>
      <c r="D13" s="120"/>
      <c r="E13" s="120"/>
      <c r="F13" s="115"/>
      <c r="G13" s="116"/>
      <c r="H13" s="116" t="s">
        <v>786</v>
      </c>
      <c r="I13" s="120"/>
      <c r="J13" s="99" t="s">
        <v>11</v>
      </c>
      <c r="K13" s="115"/>
    </row>
    <row r="14" spans="1:11" ht="15" customHeight="1">
      <c r="A14" s="114"/>
      <c r="B14" s="114" t="s">
        <v>712</v>
      </c>
      <c r="C14" s="120"/>
      <c r="D14" s="120"/>
      <c r="E14" s="120"/>
      <c r="F14" s="115"/>
      <c r="G14" s="116"/>
      <c r="H14" s="116" t="s">
        <v>712</v>
      </c>
      <c r="I14" s="120"/>
      <c r="J14" s="139">
        <v>45186</v>
      </c>
      <c r="K14" s="115"/>
    </row>
    <row r="15" spans="1:11" ht="15" customHeight="1">
      <c r="A15" s="114"/>
      <c r="B15" s="133" t="s">
        <v>785</v>
      </c>
      <c r="C15" s="7"/>
      <c r="D15" s="7"/>
      <c r="E15" s="7"/>
      <c r="F15" s="8"/>
      <c r="G15" s="116"/>
      <c r="H15" s="133" t="s">
        <v>785</v>
      </c>
      <c r="I15" s="120"/>
      <c r="J15" s="140"/>
      <c r="K15" s="115"/>
    </row>
    <row r="16" spans="1:11" ht="15" customHeight="1">
      <c r="A16" s="114"/>
      <c r="B16" s="120"/>
      <c r="C16" s="120"/>
      <c r="D16" s="120"/>
      <c r="E16" s="120"/>
      <c r="F16" s="120"/>
      <c r="G16" s="120"/>
      <c r="H16" s="120"/>
      <c r="I16" s="123" t="s">
        <v>142</v>
      </c>
      <c r="J16" s="129">
        <v>40007</v>
      </c>
      <c r="K16" s="115"/>
    </row>
    <row r="17" spans="1:11">
      <c r="A17" s="114"/>
      <c r="B17" s="120" t="s">
        <v>713</v>
      </c>
      <c r="C17" s="120"/>
      <c r="D17" s="120"/>
      <c r="E17" s="120"/>
      <c r="F17" s="120"/>
      <c r="G17" s="120"/>
      <c r="H17" s="120"/>
      <c r="I17" s="123" t="s">
        <v>143</v>
      </c>
      <c r="J17" s="129" t="s">
        <v>784</v>
      </c>
      <c r="K17" s="115"/>
    </row>
    <row r="18" spans="1:11" ht="18">
      <c r="A18" s="114"/>
      <c r="B18" s="120" t="s">
        <v>714</v>
      </c>
      <c r="C18" s="120"/>
      <c r="D18" s="120"/>
      <c r="E18" s="120"/>
      <c r="F18" s="120"/>
      <c r="G18" s="120"/>
      <c r="H18" s="120"/>
      <c r="I18" s="122" t="s">
        <v>258</v>
      </c>
      <c r="J18" s="104" t="s">
        <v>133</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1" t="s">
        <v>201</v>
      </c>
      <c r="G20" s="142"/>
      <c r="H20" s="100" t="s">
        <v>169</v>
      </c>
      <c r="I20" s="100" t="s">
        <v>202</v>
      </c>
      <c r="J20" s="100" t="s">
        <v>21</v>
      </c>
      <c r="K20" s="115"/>
    </row>
    <row r="21" spans="1:11">
      <c r="A21" s="114"/>
      <c r="B21" s="105"/>
      <c r="C21" s="105"/>
      <c r="D21" s="106"/>
      <c r="E21" s="106"/>
      <c r="F21" s="143"/>
      <c r="G21" s="144"/>
      <c r="H21" s="105" t="s">
        <v>141</v>
      </c>
      <c r="I21" s="105"/>
      <c r="J21" s="105"/>
      <c r="K21" s="115"/>
    </row>
    <row r="22" spans="1:11" ht="36">
      <c r="A22" s="114"/>
      <c r="B22" s="107">
        <v>10</v>
      </c>
      <c r="C22" s="10" t="s">
        <v>715</v>
      </c>
      <c r="D22" s="118" t="s">
        <v>749</v>
      </c>
      <c r="E22" s="118" t="s">
        <v>23</v>
      </c>
      <c r="F22" s="135" t="s">
        <v>239</v>
      </c>
      <c r="G22" s="136"/>
      <c r="H22" s="11" t="s">
        <v>716</v>
      </c>
      <c r="I22" s="14">
        <v>4.7699999999999996</v>
      </c>
      <c r="J22" s="109">
        <f t="shared" ref="J22:J58" si="0">I22*B22</f>
        <v>47.699999999999996</v>
      </c>
      <c r="K22" s="115"/>
    </row>
    <row r="23" spans="1:11" ht="36">
      <c r="A23" s="114"/>
      <c r="B23" s="107">
        <v>5</v>
      </c>
      <c r="C23" s="10" t="s">
        <v>715</v>
      </c>
      <c r="D23" s="118" t="s">
        <v>750</v>
      </c>
      <c r="E23" s="118" t="s">
        <v>26</v>
      </c>
      <c r="F23" s="135" t="s">
        <v>239</v>
      </c>
      <c r="G23" s="136"/>
      <c r="H23" s="11" t="s">
        <v>716</v>
      </c>
      <c r="I23" s="14">
        <v>6.88</v>
      </c>
      <c r="J23" s="109">
        <f t="shared" si="0"/>
        <v>34.4</v>
      </c>
      <c r="K23" s="115"/>
    </row>
    <row r="24" spans="1:11" ht="36">
      <c r="A24" s="114"/>
      <c r="B24" s="107">
        <v>5</v>
      </c>
      <c r="C24" s="10" t="s">
        <v>717</v>
      </c>
      <c r="D24" s="118" t="s">
        <v>751</v>
      </c>
      <c r="E24" s="118" t="s">
        <v>23</v>
      </c>
      <c r="F24" s="135" t="s">
        <v>718</v>
      </c>
      <c r="G24" s="136"/>
      <c r="H24" s="11" t="s">
        <v>719</v>
      </c>
      <c r="I24" s="14">
        <v>5.26</v>
      </c>
      <c r="J24" s="109">
        <f t="shared" si="0"/>
        <v>26.299999999999997</v>
      </c>
      <c r="K24" s="115"/>
    </row>
    <row r="25" spans="1:11" ht="36">
      <c r="A25" s="114"/>
      <c r="B25" s="107">
        <v>3</v>
      </c>
      <c r="C25" s="10" t="s">
        <v>720</v>
      </c>
      <c r="D25" s="118" t="s">
        <v>752</v>
      </c>
      <c r="E25" s="118" t="s">
        <v>721</v>
      </c>
      <c r="F25" s="135"/>
      <c r="G25" s="136"/>
      <c r="H25" s="11" t="s">
        <v>722</v>
      </c>
      <c r="I25" s="14">
        <v>6.88</v>
      </c>
      <c r="J25" s="109">
        <f t="shared" si="0"/>
        <v>20.64</v>
      </c>
      <c r="K25" s="115"/>
    </row>
    <row r="26" spans="1:11" ht="36">
      <c r="A26" s="114"/>
      <c r="B26" s="107">
        <v>3</v>
      </c>
      <c r="C26" s="10" t="s">
        <v>720</v>
      </c>
      <c r="D26" s="118" t="s">
        <v>753</v>
      </c>
      <c r="E26" s="118" t="s">
        <v>723</v>
      </c>
      <c r="F26" s="135"/>
      <c r="G26" s="136"/>
      <c r="H26" s="11" t="s">
        <v>722</v>
      </c>
      <c r="I26" s="14">
        <v>7.86</v>
      </c>
      <c r="J26" s="109">
        <f t="shared" si="0"/>
        <v>23.580000000000002</v>
      </c>
      <c r="K26" s="115"/>
    </row>
    <row r="27" spans="1:11" ht="36">
      <c r="A27" s="114"/>
      <c r="B27" s="107">
        <v>3</v>
      </c>
      <c r="C27" s="10" t="s">
        <v>720</v>
      </c>
      <c r="D27" s="118" t="s">
        <v>754</v>
      </c>
      <c r="E27" s="118" t="s">
        <v>724</v>
      </c>
      <c r="F27" s="135"/>
      <c r="G27" s="136"/>
      <c r="H27" s="11" t="s">
        <v>722</v>
      </c>
      <c r="I27" s="14">
        <v>7.37</v>
      </c>
      <c r="J27" s="109">
        <f t="shared" si="0"/>
        <v>22.11</v>
      </c>
      <c r="K27" s="115"/>
    </row>
    <row r="28" spans="1:11" ht="36">
      <c r="A28" s="114"/>
      <c r="B28" s="107">
        <v>3</v>
      </c>
      <c r="C28" s="10" t="s">
        <v>720</v>
      </c>
      <c r="D28" s="118" t="s">
        <v>755</v>
      </c>
      <c r="E28" s="118" t="s">
        <v>725</v>
      </c>
      <c r="F28" s="135"/>
      <c r="G28" s="136"/>
      <c r="H28" s="11" t="s">
        <v>722</v>
      </c>
      <c r="I28" s="14">
        <v>8.35</v>
      </c>
      <c r="J28" s="109">
        <f t="shared" si="0"/>
        <v>25.049999999999997</v>
      </c>
      <c r="K28" s="115"/>
    </row>
    <row r="29" spans="1:11" ht="36">
      <c r="A29" s="114"/>
      <c r="B29" s="107">
        <v>3</v>
      </c>
      <c r="C29" s="10" t="s">
        <v>720</v>
      </c>
      <c r="D29" s="118" t="s">
        <v>756</v>
      </c>
      <c r="E29" s="118" t="s">
        <v>726</v>
      </c>
      <c r="F29" s="135"/>
      <c r="G29" s="136"/>
      <c r="H29" s="11" t="s">
        <v>722</v>
      </c>
      <c r="I29" s="14">
        <v>7.37</v>
      </c>
      <c r="J29" s="109">
        <f t="shared" si="0"/>
        <v>22.11</v>
      </c>
      <c r="K29" s="115"/>
    </row>
    <row r="30" spans="1:11" ht="36">
      <c r="A30" s="114"/>
      <c r="B30" s="107">
        <v>3</v>
      </c>
      <c r="C30" s="10" t="s">
        <v>720</v>
      </c>
      <c r="D30" s="118" t="s">
        <v>757</v>
      </c>
      <c r="E30" s="118" t="s">
        <v>727</v>
      </c>
      <c r="F30" s="135"/>
      <c r="G30" s="136"/>
      <c r="H30" s="11" t="s">
        <v>722</v>
      </c>
      <c r="I30" s="14">
        <v>8.35</v>
      </c>
      <c r="J30" s="109">
        <f t="shared" si="0"/>
        <v>25.049999999999997</v>
      </c>
      <c r="K30" s="115"/>
    </row>
    <row r="31" spans="1:11" ht="36">
      <c r="A31" s="114"/>
      <c r="B31" s="107">
        <v>3</v>
      </c>
      <c r="C31" s="10" t="s">
        <v>728</v>
      </c>
      <c r="D31" s="118" t="s">
        <v>758</v>
      </c>
      <c r="E31" s="118" t="s">
        <v>724</v>
      </c>
      <c r="F31" s="135"/>
      <c r="G31" s="136"/>
      <c r="H31" s="11" t="s">
        <v>729</v>
      </c>
      <c r="I31" s="14">
        <v>8.25</v>
      </c>
      <c r="J31" s="109">
        <f t="shared" si="0"/>
        <v>24.75</v>
      </c>
      <c r="K31" s="115"/>
    </row>
    <row r="32" spans="1:11" ht="36">
      <c r="A32" s="114"/>
      <c r="B32" s="107">
        <v>3</v>
      </c>
      <c r="C32" s="10" t="s">
        <v>728</v>
      </c>
      <c r="D32" s="118" t="s">
        <v>759</v>
      </c>
      <c r="E32" s="118" t="s">
        <v>725</v>
      </c>
      <c r="F32" s="135"/>
      <c r="G32" s="136"/>
      <c r="H32" s="11" t="s">
        <v>729</v>
      </c>
      <c r="I32" s="14">
        <v>9.34</v>
      </c>
      <c r="J32" s="109">
        <f t="shared" si="0"/>
        <v>28.02</v>
      </c>
      <c r="K32" s="115"/>
    </row>
    <row r="33" spans="1:11" ht="36">
      <c r="A33" s="114"/>
      <c r="B33" s="107">
        <v>3</v>
      </c>
      <c r="C33" s="10" t="s">
        <v>728</v>
      </c>
      <c r="D33" s="118" t="s">
        <v>760</v>
      </c>
      <c r="E33" s="118" t="s">
        <v>726</v>
      </c>
      <c r="F33" s="135"/>
      <c r="G33" s="136"/>
      <c r="H33" s="11" t="s">
        <v>729</v>
      </c>
      <c r="I33" s="14">
        <v>8.25</v>
      </c>
      <c r="J33" s="109">
        <f t="shared" si="0"/>
        <v>24.75</v>
      </c>
      <c r="K33" s="115"/>
    </row>
    <row r="34" spans="1:11" ht="36">
      <c r="A34" s="114"/>
      <c r="B34" s="107">
        <v>3</v>
      </c>
      <c r="C34" s="10" t="s">
        <v>728</v>
      </c>
      <c r="D34" s="118" t="s">
        <v>761</v>
      </c>
      <c r="E34" s="118" t="s">
        <v>727</v>
      </c>
      <c r="F34" s="135"/>
      <c r="G34" s="136"/>
      <c r="H34" s="11" t="s">
        <v>729</v>
      </c>
      <c r="I34" s="14">
        <v>9.34</v>
      </c>
      <c r="J34" s="109">
        <f t="shared" si="0"/>
        <v>28.02</v>
      </c>
      <c r="K34" s="115"/>
    </row>
    <row r="35" spans="1:11" ht="36">
      <c r="A35" s="114"/>
      <c r="B35" s="107">
        <v>3</v>
      </c>
      <c r="C35" s="10" t="s">
        <v>728</v>
      </c>
      <c r="D35" s="118" t="s">
        <v>762</v>
      </c>
      <c r="E35" s="118" t="s">
        <v>730</v>
      </c>
      <c r="F35" s="135"/>
      <c r="G35" s="136"/>
      <c r="H35" s="11" t="s">
        <v>729</v>
      </c>
      <c r="I35" s="14">
        <v>8.25</v>
      </c>
      <c r="J35" s="109">
        <f t="shared" si="0"/>
        <v>24.75</v>
      </c>
      <c r="K35" s="115"/>
    </row>
    <row r="36" spans="1:11" ht="36">
      <c r="A36" s="114"/>
      <c r="B36" s="107">
        <v>3</v>
      </c>
      <c r="C36" s="10" t="s">
        <v>728</v>
      </c>
      <c r="D36" s="118" t="s">
        <v>763</v>
      </c>
      <c r="E36" s="118" t="s">
        <v>731</v>
      </c>
      <c r="F36" s="135"/>
      <c r="G36" s="136"/>
      <c r="H36" s="11" t="s">
        <v>729</v>
      </c>
      <c r="I36" s="14">
        <v>9.34</v>
      </c>
      <c r="J36" s="109">
        <f t="shared" si="0"/>
        <v>28.02</v>
      </c>
      <c r="K36" s="115"/>
    </row>
    <row r="37" spans="1:11">
      <c r="A37" s="114"/>
      <c r="B37" s="107">
        <v>200</v>
      </c>
      <c r="C37" s="10" t="s">
        <v>732</v>
      </c>
      <c r="D37" s="118" t="s">
        <v>732</v>
      </c>
      <c r="E37" s="118" t="s">
        <v>25</v>
      </c>
      <c r="F37" s="135"/>
      <c r="G37" s="136"/>
      <c r="H37" s="11" t="s">
        <v>733</v>
      </c>
      <c r="I37" s="14">
        <v>0.97</v>
      </c>
      <c r="J37" s="109">
        <f t="shared" si="0"/>
        <v>194</v>
      </c>
      <c r="K37" s="115"/>
    </row>
    <row r="38" spans="1:11">
      <c r="A38" s="114"/>
      <c r="B38" s="107">
        <v>200</v>
      </c>
      <c r="C38" s="10" t="s">
        <v>732</v>
      </c>
      <c r="D38" s="118" t="s">
        <v>732</v>
      </c>
      <c r="E38" s="118" t="s">
        <v>26</v>
      </c>
      <c r="F38" s="135"/>
      <c r="G38" s="136"/>
      <c r="H38" s="11" t="s">
        <v>733</v>
      </c>
      <c r="I38" s="14">
        <v>0.97</v>
      </c>
      <c r="J38" s="109">
        <f t="shared" si="0"/>
        <v>194</v>
      </c>
      <c r="K38" s="115"/>
    </row>
    <row r="39" spans="1:11" ht="24">
      <c r="A39" s="114"/>
      <c r="B39" s="107">
        <v>5</v>
      </c>
      <c r="C39" s="10" t="s">
        <v>734</v>
      </c>
      <c r="D39" s="118" t="s">
        <v>734</v>
      </c>
      <c r="E39" s="118" t="s">
        <v>23</v>
      </c>
      <c r="F39" s="135"/>
      <c r="G39" s="136"/>
      <c r="H39" s="11" t="s">
        <v>735</v>
      </c>
      <c r="I39" s="14">
        <v>2.84</v>
      </c>
      <c r="J39" s="109">
        <f t="shared" si="0"/>
        <v>14.2</v>
      </c>
      <c r="K39" s="115"/>
    </row>
    <row r="40" spans="1:11" ht="24">
      <c r="A40" s="114"/>
      <c r="B40" s="107">
        <v>5</v>
      </c>
      <c r="C40" s="10" t="s">
        <v>734</v>
      </c>
      <c r="D40" s="118" t="s">
        <v>734</v>
      </c>
      <c r="E40" s="118" t="s">
        <v>25</v>
      </c>
      <c r="F40" s="135"/>
      <c r="G40" s="136"/>
      <c r="H40" s="11" t="s">
        <v>735</v>
      </c>
      <c r="I40" s="14">
        <v>2.84</v>
      </c>
      <c r="J40" s="109">
        <f t="shared" si="0"/>
        <v>14.2</v>
      </c>
      <c r="K40" s="115"/>
    </row>
    <row r="41" spans="1:11" ht="24">
      <c r="A41" s="114"/>
      <c r="B41" s="107">
        <v>5</v>
      </c>
      <c r="C41" s="10" t="s">
        <v>734</v>
      </c>
      <c r="D41" s="118" t="s">
        <v>734</v>
      </c>
      <c r="E41" s="118" t="s">
        <v>26</v>
      </c>
      <c r="F41" s="135"/>
      <c r="G41" s="136"/>
      <c r="H41" s="11" t="s">
        <v>735</v>
      </c>
      <c r="I41" s="14">
        <v>2.84</v>
      </c>
      <c r="J41" s="109">
        <f t="shared" si="0"/>
        <v>14.2</v>
      </c>
      <c r="K41" s="115"/>
    </row>
    <row r="42" spans="1:11" ht="35.25" customHeight="1">
      <c r="A42" s="114"/>
      <c r="B42" s="107">
        <v>3</v>
      </c>
      <c r="C42" s="10" t="s">
        <v>736</v>
      </c>
      <c r="D42" s="118" t="s">
        <v>764</v>
      </c>
      <c r="E42" s="118" t="s">
        <v>25</v>
      </c>
      <c r="F42" s="135"/>
      <c r="G42" s="136"/>
      <c r="H42" s="11" t="s">
        <v>737</v>
      </c>
      <c r="I42" s="14">
        <v>10.81</v>
      </c>
      <c r="J42" s="109">
        <f t="shared" si="0"/>
        <v>32.43</v>
      </c>
      <c r="K42" s="115"/>
    </row>
    <row r="43" spans="1:11" ht="35.25" customHeight="1">
      <c r="A43" s="114"/>
      <c r="B43" s="107">
        <v>3</v>
      </c>
      <c r="C43" s="10" t="s">
        <v>736</v>
      </c>
      <c r="D43" s="118" t="s">
        <v>765</v>
      </c>
      <c r="E43" s="118" t="s">
        <v>26</v>
      </c>
      <c r="F43" s="135"/>
      <c r="G43" s="136"/>
      <c r="H43" s="11" t="s">
        <v>737</v>
      </c>
      <c r="I43" s="14">
        <v>11.8</v>
      </c>
      <c r="J43" s="109">
        <f t="shared" si="0"/>
        <v>35.400000000000006</v>
      </c>
      <c r="K43" s="115"/>
    </row>
    <row r="44" spans="1:11" ht="36">
      <c r="A44" s="114"/>
      <c r="B44" s="107">
        <v>3</v>
      </c>
      <c r="C44" s="10" t="s">
        <v>738</v>
      </c>
      <c r="D44" s="118" t="s">
        <v>766</v>
      </c>
      <c r="E44" s="118" t="s">
        <v>25</v>
      </c>
      <c r="F44" s="135"/>
      <c r="G44" s="136"/>
      <c r="H44" s="11" t="s">
        <v>739</v>
      </c>
      <c r="I44" s="14">
        <v>8.16</v>
      </c>
      <c r="J44" s="109">
        <f t="shared" si="0"/>
        <v>24.48</v>
      </c>
      <c r="K44" s="115"/>
    </row>
    <row r="45" spans="1:11" ht="36">
      <c r="A45" s="114"/>
      <c r="B45" s="107">
        <v>3</v>
      </c>
      <c r="C45" s="10" t="s">
        <v>738</v>
      </c>
      <c r="D45" s="118" t="s">
        <v>767</v>
      </c>
      <c r="E45" s="118" t="s">
        <v>26</v>
      </c>
      <c r="F45" s="135"/>
      <c r="G45" s="136"/>
      <c r="H45" s="11" t="s">
        <v>739</v>
      </c>
      <c r="I45" s="14">
        <v>8.84</v>
      </c>
      <c r="J45" s="109">
        <f t="shared" si="0"/>
        <v>26.52</v>
      </c>
      <c r="K45" s="115"/>
    </row>
    <row r="46" spans="1:11" ht="36">
      <c r="A46" s="114"/>
      <c r="B46" s="107">
        <v>3</v>
      </c>
      <c r="C46" s="10" t="s">
        <v>740</v>
      </c>
      <c r="D46" s="118" t="s">
        <v>768</v>
      </c>
      <c r="E46" s="118" t="s">
        <v>724</v>
      </c>
      <c r="F46" s="135"/>
      <c r="G46" s="136"/>
      <c r="H46" s="11" t="s">
        <v>741</v>
      </c>
      <c r="I46" s="14">
        <v>8.65</v>
      </c>
      <c r="J46" s="109">
        <f t="shared" si="0"/>
        <v>25.950000000000003</v>
      </c>
      <c r="K46" s="115"/>
    </row>
    <row r="47" spans="1:11" ht="36">
      <c r="A47" s="114"/>
      <c r="B47" s="107">
        <v>3</v>
      </c>
      <c r="C47" s="10" t="s">
        <v>740</v>
      </c>
      <c r="D47" s="118" t="s">
        <v>769</v>
      </c>
      <c r="E47" s="118" t="s">
        <v>725</v>
      </c>
      <c r="F47" s="135"/>
      <c r="G47" s="136"/>
      <c r="H47" s="11" t="s">
        <v>741</v>
      </c>
      <c r="I47" s="14">
        <v>9.34</v>
      </c>
      <c r="J47" s="109">
        <f t="shared" si="0"/>
        <v>28.02</v>
      </c>
      <c r="K47" s="115"/>
    </row>
    <row r="48" spans="1:11" ht="36">
      <c r="A48" s="114"/>
      <c r="B48" s="107">
        <v>3</v>
      </c>
      <c r="C48" s="10" t="s">
        <v>740</v>
      </c>
      <c r="D48" s="118" t="s">
        <v>770</v>
      </c>
      <c r="E48" s="118" t="s">
        <v>726</v>
      </c>
      <c r="F48" s="135"/>
      <c r="G48" s="136"/>
      <c r="H48" s="11" t="s">
        <v>741</v>
      </c>
      <c r="I48" s="14">
        <v>8.65</v>
      </c>
      <c r="J48" s="109">
        <f t="shared" si="0"/>
        <v>25.950000000000003</v>
      </c>
      <c r="K48" s="115"/>
    </row>
    <row r="49" spans="1:11" ht="36">
      <c r="A49" s="114"/>
      <c r="B49" s="107">
        <v>3</v>
      </c>
      <c r="C49" s="10" t="s">
        <v>740</v>
      </c>
      <c r="D49" s="118" t="s">
        <v>771</v>
      </c>
      <c r="E49" s="118" t="s">
        <v>727</v>
      </c>
      <c r="F49" s="135"/>
      <c r="G49" s="136"/>
      <c r="H49" s="11" t="s">
        <v>741</v>
      </c>
      <c r="I49" s="14">
        <v>9.34</v>
      </c>
      <c r="J49" s="109">
        <f t="shared" si="0"/>
        <v>28.02</v>
      </c>
      <c r="K49" s="115"/>
    </row>
    <row r="50" spans="1:11" ht="36">
      <c r="A50" s="114"/>
      <c r="B50" s="107">
        <v>3</v>
      </c>
      <c r="C50" s="10" t="s">
        <v>740</v>
      </c>
      <c r="D50" s="118" t="s">
        <v>772</v>
      </c>
      <c r="E50" s="118" t="s">
        <v>730</v>
      </c>
      <c r="F50" s="135"/>
      <c r="G50" s="136"/>
      <c r="H50" s="11" t="s">
        <v>741</v>
      </c>
      <c r="I50" s="14">
        <v>8.65</v>
      </c>
      <c r="J50" s="109">
        <f t="shared" si="0"/>
        <v>25.950000000000003</v>
      </c>
      <c r="K50" s="115"/>
    </row>
    <row r="51" spans="1:11" ht="36">
      <c r="A51" s="114"/>
      <c r="B51" s="107">
        <v>3</v>
      </c>
      <c r="C51" s="10" t="s">
        <v>740</v>
      </c>
      <c r="D51" s="118" t="s">
        <v>773</v>
      </c>
      <c r="E51" s="118" t="s">
        <v>731</v>
      </c>
      <c r="F51" s="135"/>
      <c r="G51" s="136"/>
      <c r="H51" s="11" t="s">
        <v>741</v>
      </c>
      <c r="I51" s="14">
        <v>9.34</v>
      </c>
      <c r="J51" s="109">
        <f t="shared" si="0"/>
        <v>28.02</v>
      </c>
      <c r="K51" s="115"/>
    </row>
    <row r="52" spans="1:11" ht="24" customHeight="1">
      <c r="A52" s="114"/>
      <c r="B52" s="107">
        <v>5</v>
      </c>
      <c r="C52" s="10" t="s">
        <v>742</v>
      </c>
      <c r="D52" s="118" t="s">
        <v>774</v>
      </c>
      <c r="E52" s="118" t="s">
        <v>721</v>
      </c>
      <c r="F52" s="135"/>
      <c r="G52" s="136"/>
      <c r="H52" s="11" t="s">
        <v>743</v>
      </c>
      <c r="I52" s="14">
        <v>7.67</v>
      </c>
      <c r="J52" s="109">
        <f t="shared" si="0"/>
        <v>38.35</v>
      </c>
      <c r="K52" s="115"/>
    </row>
    <row r="53" spans="1:11" ht="24" customHeight="1">
      <c r="A53" s="114"/>
      <c r="B53" s="107">
        <v>5</v>
      </c>
      <c r="C53" s="10" t="s">
        <v>742</v>
      </c>
      <c r="D53" s="118" t="s">
        <v>775</v>
      </c>
      <c r="E53" s="118" t="s">
        <v>724</v>
      </c>
      <c r="F53" s="135"/>
      <c r="G53" s="136"/>
      <c r="H53" s="11" t="s">
        <v>743</v>
      </c>
      <c r="I53" s="14">
        <v>8.07</v>
      </c>
      <c r="J53" s="109">
        <f t="shared" si="0"/>
        <v>40.35</v>
      </c>
      <c r="K53" s="115"/>
    </row>
    <row r="54" spans="1:11" ht="24" customHeight="1">
      <c r="A54" s="114"/>
      <c r="B54" s="107">
        <v>5</v>
      </c>
      <c r="C54" s="10" t="s">
        <v>742</v>
      </c>
      <c r="D54" s="118" t="s">
        <v>776</v>
      </c>
      <c r="E54" s="118" t="s">
        <v>744</v>
      </c>
      <c r="F54" s="135"/>
      <c r="G54" s="136"/>
      <c r="H54" s="11" t="s">
        <v>743</v>
      </c>
      <c r="I54" s="14">
        <v>7.62</v>
      </c>
      <c r="J54" s="109">
        <f t="shared" si="0"/>
        <v>38.1</v>
      </c>
      <c r="K54" s="115"/>
    </row>
    <row r="55" spans="1:11" ht="36">
      <c r="A55" s="114"/>
      <c r="B55" s="107">
        <v>5</v>
      </c>
      <c r="C55" s="10" t="s">
        <v>745</v>
      </c>
      <c r="D55" s="118" t="s">
        <v>777</v>
      </c>
      <c r="E55" s="118" t="s">
        <v>723</v>
      </c>
      <c r="F55" s="135"/>
      <c r="G55" s="136"/>
      <c r="H55" s="11" t="s">
        <v>746</v>
      </c>
      <c r="I55" s="14">
        <v>11.8</v>
      </c>
      <c r="J55" s="109">
        <f t="shared" si="0"/>
        <v>59</v>
      </c>
      <c r="K55" s="115"/>
    </row>
    <row r="56" spans="1:11" ht="36">
      <c r="A56" s="114"/>
      <c r="B56" s="107">
        <v>5</v>
      </c>
      <c r="C56" s="10" t="s">
        <v>745</v>
      </c>
      <c r="D56" s="118" t="s">
        <v>778</v>
      </c>
      <c r="E56" s="118" t="s">
        <v>726</v>
      </c>
      <c r="F56" s="135"/>
      <c r="G56" s="136"/>
      <c r="H56" s="11" t="s">
        <v>746</v>
      </c>
      <c r="I56" s="14">
        <v>11.4</v>
      </c>
      <c r="J56" s="109">
        <f t="shared" si="0"/>
        <v>57</v>
      </c>
      <c r="K56" s="115"/>
    </row>
    <row r="57" spans="1:11" ht="36">
      <c r="A57" s="114"/>
      <c r="B57" s="107">
        <v>5</v>
      </c>
      <c r="C57" s="10" t="s">
        <v>745</v>
      </c>
      <c r="D57" s="118" t="s">
        <v>779</v>
      </c>
      <c r="E57" s="118" t="s">
        <v>727</v>
      </c>
      <c r="F57" s="135"/>
      <c r="G57" s="136"/>
      <c r="H57" s="11" t="s">
        <v>746</v>
      </c>
      <c r="I57" s="14">
        <v>12.48</v>
      </c>
      <c r="J57" s="109">
        <f t="shared" si="0"/>
        <v>62.400000000000006</v>
      </c>
      <c r="K57" s="115"/>
    </row>
    <row r="58" spans="1:11" ht="24">
      <c r="A58" s="114"/>
      <c r="B58" s="108">
        <v>10</v>
      </c>
      <c r="C58" s="12" t="s">
        <v>747</v>
      </c>
      <c r="D58" s="119" t="s">
        <v>747</v>
      </c>
      <c r="E58" s="119" t="s">
        <v>107</v>
      </c>
      <c r="F58" s="145"/>
      <c r="G58" s="146"/>
      <c r="H58" s="13" t="s">
        <v>748</v>
      </c>
      <c r="I58" s="15">
        <v>2.36</v>
      </c>
      <c r="J58" s="110">
        <f t="shared" si="0"/>
        <v>23.599999999999998</v>
      </c>
      <c r="K58" s="115"/>
    </row>
    <row r="59" spans="1:11">
      <c r="A59" s="114"/>
      <c r="B59" s="126"/>
      <c r="C59" s="126"/>
      <c r="D59" s="126"/>
      <c r="E59" s="126"/>
      <c r="F59" s="126"/>
      <c r="G59" s="126"/>
      <c r="H59" s="126"/>
      <c r="I59" s="127" t="s">
        <v>255</v>
      </c>
      <c r="J59" s="128">
        <f>SUM(J22:J58)</f>
        <v>1435.3899999999999</v>
      </c>
      <c r="K59" s="115"/>
    </row>
    <row r="60" spans="1:11">
      <c r="A60" s="114"/>
      <c r="B60" s="126"/>
      <c r="C60" s="126"/>
      <c r="D60" s="126"/>
      <c r="E60" s="126"/>
      <c r="F60" s="126"/>
      <c r="G60" s="126"/>
      <c r="H60" s="126"/>
      <c r="I60" s="127" t="s">
        <v>789</v>
      </c>
      <c r="J60" s="128">
        <f>J59*-5%</f>
        <v>-71.769499999999994</v>
      </c>
      <c r="K60" s="115"/>
    </row>
    <row r="61" spans="1:11" outlineLevel="1">
      <c r="A61" s="114"/>
      <c r="B61" s="126"/>
      <c r="C61" s="126"/>
      <c r="D61" s="126"/>
      <c r="E61" s="126"/>
      <c r="F61" s="126"/>
      <c r="G61" s="126"/>
      <c r="H61" s="126"/>
      <c r="I61" s="127" t="s">
        <v>790</v>
      </c>
      <c r="J61" s="128">
        <v>0</v>
      </c>
      <c r="K61" s="115"/>
    </row>
    <row r="62" spans="1:11">
      <c r="A62" s="114"/>
      <c r="B62" s="126"/>
      <c r="C62" s="126"/>
      <c r="D62" s="126"/>
      <c r="E62" s="126"/>
      <c r="F62" s="126"/>
      <c r="G62" s="126"/>
      <c r="H62" s="126"/>
      <c r="I62" s="127" t="s">
        <v>257</v>
      </c>
      <c r="J62" s="128">
        <f>SUM(J59:J61)</f>
        <v>1363.6205</v>
      </c>
      <c r="K62" s="115"/>
    </row>
    <row r="63" spans="1:11">
      <c r="A63" s="6"/>
      <c r="B63" s="7"/>
      <c r="C63" s="7"/>
      <c r="D63" s="7"/>
      <c r="E63" s="7"/>
      <c r="F63" s="7"/>
      <c r="G63" s="7"/>
      <c r="H63" s="7" t="s">
        <v>780</v>
      </c>
      <c r="I63" s="7"/>
      <c r="J63" s="7"/>
      <c r="K63" s="8"/>
    </row>
    <row r="65" spans="8:9" hidden="1">
      <c r="H65" s="1" t="s">
        <v>787</v>
      </c>
      <c r="I65" s="131">
        <v>1363.62</v>
      </c>
    </row>
    <row r="66" spans="8:9" hidden="1">
      <c r="H66" s="130" t="s">
        <v>788</v>
      </c>
      <c r="I66" s="132"/>
    </row>
    <row r="68" spans="8:9">
      <c r="H68" s="1" t="s">
        <v>781</v>
      </c>
      <c r="I68" s="91">
        <f>'Tax Invoice'!E14</f>
        <v>37.83</v>
      </c>
    </row>
    <row r="69" spans="8:9">
      <c r="H69" s="1" t="s">
        <v>705</v>
      </c>
      <c r="I69" s="91">
        <f>'Tax Invoice'!M11</f>
        <v>35.659999999999997</v>
      </c>
    </row>
    <row r="70" spans="8:9">
      <c r="H70" s="1" t="s">
        <v>782</v>
      </c>
      <c r="I70" s="91">
        <f>I72/I69</f>
        <v>1522.7370639371843</v>
      </c>
    </row>
    <row r="71" spans="8:9">
      <c r="H71" s="1" t="s">
        <v>783</v>
      </c>
      <c r="I71" s="91">
        <f>I73/I69</f>
        <v>1446.6002107403253</v>
      </c>
    </row>
    <row r="72" spans="8:9">
      <c r="H72" s="1" t="s">
        <v>706</v>
      </c>
      <c r="I72" s="91">
        <f>J59*I68</f>
        <v>54300.803699999989</v>
      </c>
    </row>
    <row r="73" spans="8:9">
      <c r="H73" s="1" t="s">
        <v>707</v>
      </c>
      <c r="I73" s="91">
        <f>J62*I68</f>
        <v>51585.763514999999</v>
      </c>
    </row>
  </sheetData>
  <mergeCells count="41">
    <mergeCell ref="F55:G55"/>
    <mergeCell ref="F56:G56"/>
    <mergeCell ref="F57:G57"/>
    <mergeCell ref="F58:G58"/>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30:G30"/>
    <mergeCell ref="F31:G31"/>
    <mergeCell ref="F32:G32"/>
    <mergeCell ref="F33:G33"/>
    <mergeCell ref="F34:G34"/>
    <mergeCell ref="J10:J11"/>
    <mergeCell ref="J14:J15"/>
    <mergeCell ref="F20:G20"/>
    <mergeCell ref="F21:G21"/>
    <mergeCell ref="F22:G22"/>
    <mergeCell ref="F28:G28"/>
    <mergeCell ref="F29:G29"/>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5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541</v>
      </c>
      <c r="O1" t="s">
        <v>144</v>
      </c>
      <c r="T1" t="s">
        <v>255</v>
      </c>
      <c r="U1">
        <v>1435.3899999999999</v>
      </c>
    </row>
    <row r="2" spans="1:21" ht="15.75">
      <c r="A2" s="114"/>
      <c r="B2" s="124" t="s">
        <v>134</v>
      </c>
      <c r="C2" s="120"/>
      <c r="D2" s="120"/>
      <c r="E2" s="120"/>
      <c r="F2" s="120"/>
      <c r="G2" s="120"/>
      <c r="H2" s="120"/>
      <c r="I2" s="125" t="s">
        <v>140</v>
      </c>
      <c r="J2" s="115"/>
      <c r="T2" t="s">
        <v>184</v>
      </c>
      <c r="U2">
        <v>71.77</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1507.1599999999999</v>
      </c>
    </row>
    <row r="5" spans="1:21">
      <c r="A5" s="114"/>
      <c r="B5" s="121" t="s">
        <v>137</v>
      </c>
      <c r="C5" s="120"/>
      <c r="D5" s="120"/>
      <c r="E5" s="120"/>
      <c r="F5" s="120"/>
      <c r="G5" s="120"/>
      <c r="H5" s="120"/>
      <c r="I5" s="120"/>
      <c r="J5" s="115"/>
      <c r="S5" t="s">
        <v>780</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37"/>
      <c r="J10" s="115"/>
    </row>
    <row r="11" spans="1:21">
      <c r="A11" s="114"/>
      <c r="B11" s="114" t="s">
        <v>709</v>
      </c>
      <c r="C11" s="120"/>
      <c r="D11" s="120"/>
      <c r="E11" s="115"/>
      <c r="F11" s="116"/>
      <c r="G11" s="116" t="s">
        <v>709</v>
      </c>
      <c r="H11" s="120"/>
      <c r="I11" s="138"/>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39">
        <v>45185</v>
      </c>
      <c r="J14" s="115"/>
    </row>
    <row r="15" spans="1:21">
      <c r="A15" s="114"/>
      <c r="B15" s="6" t="s">
        <v>6</v>
      </c>
      <c r="C15" s="7"/>
      <c r="D15" s="7"/>
      <c r="E15" s="8"/>
      <c r="F15" s="116"/>
      <c r="G15" s="9" t="s">
        <v>6</v>
      </c>
      <c r="H15" s="120"/>
      <c r="I15" s="140"/>
      <c r="J15" s="115"/>
    </row>
    <row r="16" spans="1:21">
      <c r="A16" s="114"/>
      <c r="B16" s="120"/>
      <c r="C16" s="120"/>
      <c r="D16" s="120"/>
      <c r="E16" s="120"/>
      <c r="F16" s="120"/>
      <c r="G16" s="120"/>
      <c r="H16" s="123" t="s">
        <v>142</v>
      </c>
      <c r="I16" s="129">
        <v>40007</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133</v>
      </c>
      <c r="J18" s="115"/>
    </row>
    <row r="19" spans="1:16">
      <c r="A19" s="114"/>
      <c r="B19" s="120"/>
      <c r="C19" s="120"/>
      <c r="D19" s="120"/>
      <c r="E19" s="120"/>
      <c r="F19" s="120"/>
      <c r="G19" s="120"/>
      <c r="H19" s="120"/>
      <c r="I19" s="120"/>
      <c r="J19" s="115"/>
      <c r="P19">
        <v>45185</v>
      </c>
    </row>
    <row r="20" spans="1:16">
      <c r="A20" s="114"/>
      <c r="B20" s="100" t="s">
        <v>198</v>
      </c>
      <c r="C20" s="100" t="s">
        <v>199</v>
      </c>
      <c r="D20" s="117" t="s">
        <v>200</v>
      </c>
      <c r="E20" s="141" t="s">
        <v>201</v>
      </c>
      <c r="F20" s="142"/>
      <c r="G20" s="100" t="s">
        <v>169</v>
      </c>
      <c r="H20" s="100" t="s">
        <v>202</v>
      </c>
      <c r="I20" s="100" t="s">
        <v>21</v>
      </c>
      <c r="J20" s="115"/>
    </row>
    <row r="21" spans="1:16">
      <c r="A21" s="114"/>
      <c r="B21" s="105"/>
      <c r="C21" s="105"/>
      <c r="D21" s="106"/>
      <c r="E21" s="143"/>
      <c r="F21" s="144"/>
      <c r="G21" s="105" t="s">
        <v>141</v>
      </c>
      <c r="H21" s="105"/>
      <c r="I21" s="105"/>
      <c r="J21" s="115"/>
    </row>
    <row r="22" spans="1:16" ht="216">
      <c r="A22" s="114"/>
      <c r="B22" s="107">
        <v>10</v>
      </c>
      <c r="C22" s="10" t="s">
        <v>715</v>
      </c>
      <c r="D22" s="118" t="s">
        <v>23</v>
      </c>
      <c r="E22" s="135" t="s">
        <v>239</v>
      </c>
      <c r="F22" s="136"/>
      <c r="G22" s="11" t="s">
        <v>716</v>
      </c>
      <c r="H22" s="14">
        <v>4.7699999999999996</v>
      </c>
      <c r="I22" s="109">
        <f t="shared" ref="I22:I58" si="0">H22*B22</f>
        <v>47.699999999999996</v>
      </c>
      <c r="J22" s="115"/>
    </row>
    <row r="23" spans="1:16" ht="216">
      <c r="A23" s="114"/>
      <c r="B23" s="107">
        <v>5</v>
      </c>
      <c r="C23" s="10" t="s">
        <v>715</v>
      </c>
      <c r="D23" s="118" t="s">
        <v>26</v>
      </c>
      <c r="E23" s="135" t="s">
        <v>239</v>
      </c>
      <c r="F23" s="136"/>
      <c r="G23" s="11" t="s">
        <v>716</v>
      </c>
      <c r="H23" s="14">
        <v>6.88</v>
      </c>
      <c r="I23" s="109">
        <f t="shared" si="0"/>
        <v>34.4</v>
      </c>
      <c r="J23" s="115"/>
    </row>
    <row r="24" spans="1:16" ht="228">
      <c r="A24" s="114"/>
      <c r="B24" s="107">
        <v>5</v>
      </c>
      <c r="C24" s="10" t="s">
        <v>717</v>
      </c>
      <c r="D24" s="118" t="s">
        <v>23</v>
      </c>
      <c r="E24" s="135" t="s">
        <v>718</v>
      </c>
      <c r="F24" s="136"/>
      <c r="G24" s="11" t="s">
        <v>719</v>
      </c>
      <c r="H24" s="14">
        <v>5.26</v>
      </c>
      <c r="I24" s="109">
        <f t="shared" si="0"/>
        <v>26.299999999999997</v>
      </c>
      <c r="J24" s="115"/>
    </row>
    <row r="25" spans="1:16" ht="228">
      <c r="A25" s="114"/>
      <c r="B25" s="107">
        <v>3</v>
      </c>
      <c r="C25" s="10" t="s">
        <v>720</v>
      </c>
      <c r="D25" s="118" t="s">
        <v>721</v>
      </c>
      <c r="E25" s="135"/>
      <c r="F25" s="136"/>
      <c r="G25" s="11" t="s">
        <v>722</v>
      </c>
      <c r="H25" s="14">
        <v>6.88</v>
      </c>
      <c r="I25" s="109">
        <f t="shared" si="0"/>
        <v>20.64</v>
      </c>
      <c r="J25" s="115"/>
    </row>
    <row r="26" spans="1:16" ht="228">
      <c r="A26" s="114"/>
      <c r="B26" s="107">
        <v>3</v>
      </c>
      <c r="C26" s="10" t="s">
        <v>720</v>
      </c>
      <c r="D26" s="118" t="s">
        <v>723</v>
      </c>
      <c r="E26" s="135"/>
      <c r="F26" s="136"/>
      <c r="G26" s="11" t="s">
        <v>722</v>
      </c>
      <c r="H26" s="14">
        <v>7.86</v>
      </c>
      <c r="I26" s="109">
        <f t="shared" si="0"/>
        <v>23.580000000000002</v>
      </c>
      <c r="J26" s="115"/>
    </row>
    <row r="27" spans="1:16" ht="228">
      <c r="A27" s="114"/>
      <c r="B27" s="107">
        <v>3</v>
      </c>
      <c r="C27" s="10" t="s">
        <v>720</v>
      </c>
      <c r="D27" s="118" t="s">
        <v>724</v>
      </c>
      <c r="E27" s="135"/>
      <c r="F27" s="136"/>
      <c r="G27" s="11" t="s">
        <v>722</v>
      </c>
      <c r="H27" s="14">
        <v>7.37</v>
      </c>
      <c r="I27" s="109">
        <f t="shared" si="0"/>
        <v>22.11</v>
      </c>
      <c r="J27" s="115"/>
    </row>
    <row r="28" spans="1:16" ht="228">
      <c r="A28" s="114"/>
      <c r="B28" s="107">
        <v>3</v>
      </c>
      <c r="C28" s="10" t="s">
        <v>720</v>
      </c>
      <c r="D28" s="118" t="s">
        <v>725</v>
      </c>
      <c r="E28" s="135"/>
      <c r="F28" s="136"/>
      <c r="G28" s="11" t="s">
        <v>722</v>
      </c>
      <c r="H28" s="14">
        <v>8.35</v>
      </c>
      <c r="I28" s="109">
        <f t="shared" si="0"/>
        <v>25.049999999999997</v>
      </c>
      <c r="J28" s="115"/>
    </row>
    <row r="29" spans="1:16" ht="228">
      <c r="A29" s="114"/>
      <c r="B29" s="107">
        <v>3</v>
      </c>
      <c r="C29" s="10" t="s">
        <v>720</v>
      </c>
      <c r="D29" s="118" t="s">
        <v>726</v>
      </c>
      <c r="E29" s="135"/>
      <c r="F29" s="136"/>
      <c r="G29" s="11" t="s">
        <v>722</v>
      </c>
      <c r="H29" s="14">
        <v>7.37</v>
      </c>
      <c r="I29" s="109">
        <f t="shared" si="0"/>
        <v>22.11</v>
      </c>
      <c r="J29" s="115"/>
    </row>
    <row r="30" spans="1:16" ht="228">
      <c r="A30" s="114"/>
      <c r="B30" s="107">
        <v>3</v>
      </c>
      <c r="C30" s="10" t="s">
        <v>720</v>
      </c>
      <c r="D30" s="118" t="s">
        <v>727</v>
      </c>
      <c r="E30" s="135"/>
      <c r="F30" s="136"/>
      <c r="G30" s="11" t="s">
        <v>722</v>
      </c>
      <c r="H30" s="14">
        <v>8.35</v>
      </c>
      <c r="I30" s="109">
        <f t="shared" si="0"/>
        <v>25.049999999999997</v>
      </c>
      <c r="J30" s="115"/>
    </row>
    <row r="31" spans="1:16" ht="264">
      <c r="A31" s="114"/>
      <c r="B31" s="107">
        <v>3</v>
      </c>
      <c r="C31" s="10" t="s">
        <v>728</v>
      </c>
      <c r="D31" s="118" t="s">
        <v>724</v>
      </c>
      <c r="E31" s="135"/>
      <c r="F31" s="136"/>
      <c r="G31" s="11" t="s">
        <v>729</v>
      </c>
      <c r="H31" s="14">
        <v>8.25</v>
      </c>
      <c r="I31" s="109">
        <f t="shared" si="0"/>
        <v>24.75</v>
      </c>
      <c r="J31" s="115"/>
    </row>
    <row r="32" spans="1:16" ht="264">
      <c r="A32" s="114"/>
      <c r="B32" s="107">
        <v>3</v>
      </c>
      <c r="C32" s="10" t="s">
        <v>728</v>
      </c>
      <c r="D32" s="118" t="s">
        <v>725</v>
      </c>
      <c r="E32" s="135"/>
      <c r="F32" s="136"/>
      <c r="G32" s="11" t="s">
        <v>729</v>
      </c>
      <c r="H32" s="14">
        <v>9.34</v>
      </c>
      <c r="I32" s="109">
        <f t="shared" si="0"/>
        <v>28.02</v>
      </c>
      <c r="J32" s="115"/>
    </row>
    <row r="33" spans="1:10" ht="264">
      <c r="A33" s="114"/>
      <c r="B33" s="107">
        <v>3</v>
      </c>
      <c r="C33" s="10" t="s">
        <v>728</v>
      </c>
      <c r="D33" s="118" t="s">
        <v>726</v>
      </c>
      <c r="E33" s="135"/>
      <c r="F33" s="136"/>
      <c r="G33" s="11" t="s">
        <v>729</v>
      </c>
      <c r="H33" s="14">
        <v>8.25</v>
      </c>
      <c r="I33" s="109">
        <f t="shared" si="0"/>
        <v>24.75</v>
      </c>
      <c r="J33" s="115"/>
    </row>
    <row r="34" spans="1:10" ht="264">
      <c r="A34" s="114"/>
      <c r="B34" s="107">
        <v>3</v>
      </c>
      <c r="C34" s="10" t="s">
        <v>728</v>
      </c>
      <c r="D34" s="118" t="s">
        <v>727</v>
      </c>
      <c r="E34" s="135"/>
      <c r="F34" s="136"/>
      <c r="G34" s="11" t="s">
        <v>729</v>
      </c>
      <c r="H34" s="14">
        <v>9.34</v>
      </c>
      <c r="I34" s="109">
        <f t="shared" si="0"/>
        <v>28.02</v>
      </c>
      <c r="J34" s="115"/>
    </row>
    <row r="35" spans="1:10" ht="264">
      <c r="A35" s="114"/>
      <c r="B35" s="107">
        <v>3</v>
      </c>
      <c r="C35" s="10" t="s">
        <v>728</v>
      </c>
      <c r="D35" s="118" t="s">
        <v>730</v>
      </c>
      <c r="E35" s="135"/>
      <c r="F35" s="136"/>
      <c r="G35" s="11" t="s">
        <v>729</v>
      </c>
      <c r="H35" s="14">
        <v>8.25</v>
      </c>
      <c r="I35" s="109">
        <f t="shared" si="0"/>
        <v>24.75</v>
      </c>
      <c r="J35" s="115"/>
    </row>
    <row r="36" spans="1:10" ht="264">
      <c r="A36" s="114"/>
      <c r="B36" s="107">
        <v>3</v>
      </c>
      <c r="C36" s="10" t="s">
        <v>728</v>
      </c>
      <c r="D36" s="118" t="s">
        <v>731</v>
      </c>
      <c r="E36" s="135"/>
      <c r="F36" s="136"/>
      <c r="G36" s="11" t="s">
        <v>729</v>
      </c>
      <c r="H36" s="14">
        <v>9.34</v>
      </c>
      <c r="I36" s="109">
        <f t="shared" si="0"/>
        <v>28.02</v>
      </c>
      <c r="J36" s="115"/>
    </row>
    <row r="37" spans="1:10" ht="84">
      <c r="A37" s="114"/>
      <c r="B37" s="107">
        <v>200</v>
      </c>
      <c r="C37" s="10" t="s">
        <v>732</v>
      </c>
      <c r="D37" s="118" t="s">
        <v>25</v>
      </c>
      <c r="E37" s="135"/>
      <c r="F37" s="136"/>
      <c r="G37" s="11" t="s">
        <v>733</v>
      </c>
      <c r="H37" s="14">
        <v>0.97</v>
      </c>
      <c r="I37" s="109">
        <f t="shared" si="0"/>
        <v>194</v>
      </c>
      <c r="J37" s="115"/>
    </row>
    <row r="38" spans="1:10" ht="84">
      <c r="A38" s="114"/>
      <c r="B38" s="107">
        <v>200</v>
      </c>
      <c r="C38" s="10" t="s">
        <v>732</v>
      </c>
      <c r="D38" s="118" t="s">
        <v>26</v>
      </c>
      <c r="E38" s="135"/>
      <c r="F38" s="136"/>
      <c r="G38" s="11" t="s">
        <v>733</v>
      </c>
      <c r="H38" s="14">
        <v>0.97</v>
      </c>
      <c r="I38" s="109">
        <f t="shared" si="0"/>
        <v>194</v>
      </c>
      <c r="J38" s="115"/>
    </row>
    <row r="39" spans="1:10" ht="120">
      <c r="A39" s="114"/>
      <c r="B39" s="107">
        <v>5</v>
      </c>
      <c r="C39" s="10" t="s">
        <v>734</v>
      </c>
      <c r="D39" s="118" t="s">
        <v>23</v>
      </c>
      <c r="E39" s="135"/>
      <c r="F39" s="136"/>
      <c r="G39" s="11" t="s">
        <v>735</v>
      </c>
      <c r="H39" s="14">
        <v>2.84</v>
      </c>
      <c r="I39" s="109">
        <f t="shared" si="0"/>
        <v>14.2</v>
      </c>
      <c r="J39" s="115"/>
    </row>
    <row r="40" spans="1:10" ht="120">
      <c r="A40" s="114"/>
      <c r="B40" s="107">
        <v>5</v>
      </c>
      <c r="C40" s="10" t="s">
        <v>734</v>
      </c>
      <c r="D40" s="118" t="s">
        <v>25</v>
      </c>
      <c r="E40" s="135"/>
      <c r="F40" s="136"/>
      <c r="G40" s="11" t="s">
        <v>735</v>
      </c>
      <c r="H40" s="14">
        <v>2.84</v>
      </c>
      <c r="I40" s="109">
        <f t="shared" si="0"/>
        <v>14.2</v>
      </c>
      <c r="J40" s="115"/>
    </row>
    <row r="41" spans="1:10" ht="120">
      <c r="A41" s="114"/>
      <c r="B41" s="107">
        <v>5</v>
      </c>
      <c r="C41" s="10" t="s">
        <v>734</v>
      </c>
      <c r="D41" s="118" t="s">
        <v>26</v>
      </c>
      <c r="E41" s="135"/>
      <c r="F41" s="136"/>
      <c r="G41" s="11" t="s">
        <v>735</v>
      </c>
      <c r="H41" s="14">
        <v>2.84</v>
      </c>
      <c r="I41" s="109">
        <f t="shared" si="0"/>
        <v>14.2</v>
      </c>
      <c r="J41" s="115"/>
    </row>
    <row r="42" spans="1:10" ht="276">
      <c r="A42" s="114"/>
      <c r="B42" s="107">
        <v>3</v>
      </c>
      <c r="C42" s="10" t="s">
        <v>736</v>
      </c>
      <c r="D42" s="118" t="s">
        <v>25</v>
      </c>
      <c r="E42" s="135"/>
      <c r="F42" s="136"/>
      <c r="G42" s="11" t="s">
        <v>737</v>
      </c>
      <c r="H42" s="14">
        <v>10.81</v>
      </c>
      <c r="I42" s="109">
        <f t="shared" si="0"/>
        <v>32.43</v>
      </c>
      <c r="J42" s="115"/>
    </row>
    <row r="43" spans="1:10" ht="276">
      <c r="A43" s="114"/>
      <c r="B43" s="107">
        <v>3</v>
      </c>
      <c r="C43" s="10" t="s">
        <v>736</v>
      </c>
      <c r="D43" s="118" t="s">
        <v>26</v>
      </c>
      <c r="E43" s="135"/>
      <c r="F43" s="136"/>
      <c r="G43" s="11" t="s">
        <v>737</v>
      </c>
      <c r="H43" s="14">
        <v>11.8</v>
      </c>
      <c r="I43" s="109">
        <f t="shared" si="0"/>
        <v>35.400000000000006</v>
      </c>
      <c r="J43" s="115"/>
    </row>
    <row r="44" spans="1:10" ht="252">
      <c r="A44" s="114"/>
      <c r="B44" s="107">
        <v>3</v>
      </c>
      <c r="C44" s="10" t="s">
        <v>738</v>
      </c>
      <c r="D44" s="118" t="s">
        <v>25</v>
      </c>
      <c r="E44" s="135"/>
      <c r="F44" s="136"/>
      <c r="G44" s="11" t="s">
        <v>739</v>
      </c>
      <c r="H44" s="14">
        <v>8.16</v>
      </c>
      <c r="I44" s="109">
        <f t="shared" si="0"/>
        <v>24.48</v>
      </c>
      <c r="J44" s="115"/>
    </row>
    <row r="45" spans="1:10" ht="252">
      <c r="A45" s="114"/>
      <c r="B45" s="107">
        <v>3</v>
      </c>
      <c r="C45" s="10" t="s">
        <v>738</v>
      </c>
      <c r="D45" s="118" t="s">
        <v>26</v>
      </c>
      <c r="E45" s="135"/>
      <c r="F45" s="136"/>
      <c r="G45" s="11" t="s">
        <v>739</v>
      </c>
      <c r="H45" s="14">
        <v>8.84</v>
      </c>
      <c r="I45" s="109">
        <f t="shared" si="0"/>
        <v>26.52</v>
      </c>
      <c r="J45" s="115"/>
    </row>
    <row r="46" spans="1:10" ht="252">
      <c r="A46" s="114"/>
      <c r="B46" s="107">
        <v>3</v>
      </c>
      <c r="C46" s="10" t="s">
        <v>740</v>
      </c>
      <c r="D46" s="118" t="s">
        <v>724</v>
      </c>
      <c r="E46" s="135"/>
      <c r="F46" s="136"/>
      <c r="G46" s="11" t="s">
        <v>741</v>
      </c>
      <c r="H46" s="14">
        <v>8.65</v>
      </c>
      <c r="I46" s="109">
        <f t="shared" si="0"/>
        <v>25.950000000000003</v>
      </c>
      <c r="J46" s="115"/>
    </row>
    <row r="47" spans="1:10" ht="252">
      <c r="A47" s="114"/>
      <c r="B47" s="107">
        <v>3</v>
      </c>
      <c r="C47" s="10" t="s">
        <v>740</v>
      </c>
      <c r="D47" s="118" t="s">
        <v>725</v>
      </c>
      <c r="E47" s="135"/>
      <c r="F47" s="136"/>
      <c r="G47" s="11" t="s">
        <v>741</v>
      </c>
      <c r="H47" s="14">
        <v>9.34</v>
      </c>
      <c r="I47" s="109">
        <f t="shared" si="0"/>
        <v>28.02</v>
      </c>
      <c r="J47" s="115"/>
    </row>
    <row r="48" spans="1:10" ht="252">
      <c r="A48" s="114"/>
      <c r="B48" s="107">
        <v>3</v>
      </c>
      <c r="C48" s="10" t="s">
        <v>740</v>
      </c>
      <c r="D48" s="118" t="s">
        <v>726</v>
      </c>
      <c r="E48" s="135"/>
      <c r="F48" s="136"/>
      <c r="G48" s="11" t="s">
        <v>741</v>
      </c>
      <c r="H48" s="14">
        <v>8.65</v>
      </c>
      <c r="I48" s="109">
        <f t="shared" si="0"/>
        <v>25.950000000000003</v>
      </c>
      <c r="J48" s="115"/>
    </row>
    <row r="49" spans="1:10" ht="252">
      <c r="A49" s="114"/>
      <c r="B49" s="107">
        <v>3</v>
      </c>
      <c r="C49" s="10" t="s">
        <v>740</v>
      </c>
      <c r="D49" s="118" t="s">
        <v>727</v>
      </c>
      <c r="E49" s="135"/>
      <c r="F49" s="136"/>
      <c r="G49" s="11" t="s">
        <v>741</v>
      </c>
      <c r="H49" s="14">
        <v>9.34</v>
      </c>
      <c r="I49" s="109">
        <f t="shared" si="0"/>
        <v>28.02</v>
      </c>
      <c r="J49" s="115"/>
    </row>
    <row r="50" spans="1:10" ht="252">
      <c r="A50" s="114"/>
      <c r="B50" s="107">
        <v>3</v>
      </c>
      <c r="C50" s="10" t="s">
        <v>740</v>
      </c>
      <c r="D50" s="118" t="s">
        <v>730</v>
      </c>
      <c r="E50" s="135"/>
      <c r="F50" s="136"/>
      <c r="G50" s="11" t="s">
        <v>741</v>
      </c>
      <c r="H50" s="14">
        <v>8.65</v>
      </c>
      <c r="I50" s="109">
        <f t="shared" si="0"/>
        <v>25.950000000000003</v>
      </c>
      <c r="J50" s="115"/>
    </row>
    <row r="51" spans="1:10" ht="252">
      <c r="A51" s="114"/>
      <c r="B51" s="107">
        <v>3</v>
      </c>
      <c r="C51" s="10" t="s">
        <v>740</v>
      </c>
      <c r="D51" s="118" t="s">
        <v>731</v>
      </c>
      <c r="E51" s="135"/>
      <c r="F51" s="136"/>
      <c r="G51" s="11" t="s">
        <v>741</v>
      </c>
      <c r="H51" s="14">
        <v>9.34</v>
      </c>
      <c r="I51" s="109">
        <f t="shared" si="0"/>
        <v>28.02</v>
      </c>
      <c r="J51" s="115"/>
    </row>
    <row r="52" spans="1:10" ht="204">
      <c r="A52" s="114"/>
      <c r="B52" s="107">
        <v>5</v>
      </c>
      <c r="C52" s="10" t="s">
        <v>742</v>
      </c>
      <c r="D52" s="118" t="s">
        <v>721</v>
      </c>
      <c r="E52" s="135"/>
      <c r="F52" s="136"/>
      <c r="G52" s="11" t="s">
        <v>743</v>
      </c>
      <c r="H52" s="14">
        <v>7.67</v>
      </c>
      <c r="I52" s="109">
        <f t="shared" si="0"/>
        <v>38.35</v>
      </c>
      <c r="J52" s="115"/>
    </row>
    <row r="53" spans="1:10" ht="204">
      <c r="A53" s="114"/>
      <c r="B53" s="107">
        <v>5</v>
      </c>
      <c r="C53" s="10" t="s">
        <v>742</v>
      </c>
      <c r="D53" s="118" t="s">
        <v>724</v>
      </c>
      <c r="E53" s="135"/>
      <c r="F53" s="136"/>
      <c r="G53" s="11" t="s">
        <v>743</v>
      </c>
      <c r="H53" s="14">
        <v>8.07</v>
      </c>
      <c r="I53" s="109">
        <f t="shared" si="0"/>
        <v>40.35</v>
      </c>
      <c r="J53" s="115"/>
    </row>
    <row r="54" spans="1:10" ht="204">
      <c r="A54" s="114"/>
      <c r="B54" s="107">
        <v>5</v>
      </c>
      <c r="C54" s="10" t="s">
        <v>742</v>
      </c>
      <c r="D54" s="118" t="s">
        <v>744</v>
      </c>
      <c r="E54" s="135"/>
      <c r="F54" s="136"/>
      <c r="G54" s="11" t="s">
        <v>743</v>
      </c>
      <c r="H54" s="14">
        <v>7.62</v>
      </c>
      <c r="I54" s="109">
        <f t="shared" si="0"/>
        <v>38.1</v>
      </c>
      <c r="J54" s="115"/>
    </row>
    <row r="55" spans="1:10" ht="228">
      <c r="A55" s="114"/>
      <c r="B55" s="107">
        <v>5</v>
      </c>
      <c r="C55" s="10" t="s">
        <v>745</v>
      </c>
      <c r="D55" s="118" t="s">
        <v>723</v>
      </c>
      <c r="E55" s="135"/>
      <c r="F55" s="136"/>
      <c r="G55" s="11" t="s">
        <v>746</v>
      </c>
      <c r="H55" s="14">
        <v>11.8</v>
      </c>
      <c r="I55" s="109">
        <f t="shared" si="0"/>
        <v>59</v>
      </c>
      <c r="J55" s="115"/>
    </row>
    <row r="56" spans="1:10" ht="228">
      <c r="A56" s="114"/>
      <c r="B56" s="107">
        <v>5</v>
      </c>
      <c r="C56" s="10" t="s">
        <v>745</v>
      </c>
      <c r="D56" s="118" t="s">
        <v>726</v>
      </c>
      <c r="E56" s="135"/>
      <c r="F56" s="136"/>
      <c r="G56" s="11" t="s">
        <v>746</v>
      </c>
      <c r="H56" s="14">
        <v>11.4</v>
      </c>
      <c r="I56" s="109">
        <f t="shared" si="0"/>
        <v>57</v>
      </c>
      <c r="J56" s="115"/>
    </row>
    <row r="57" spans="1:10" ht="228">
      <c r="A57" s="114"/>
      <c r="B57" s="107">
        <v>5</v>
      </c>
      <c r="C57" s="10" t="s">
        <v>745</v>
      </c>
      <c r="D57" s="118" t="s">
        <v>727</v>
      </c>
      <c r="E57" s="135"/>
      <c r="F57" s="136"/>
      <c r="G57" s="11" t="s">
        <v>746</v>
      </c>
      <c r="H57" s="14">
        <v>12.48</v>
      </c>
      <c r="I57" s="109">
        <f t="shared" si="0"/>
        <v>62.400000000000006</v>
      </c>
      <c r="J57" s="115"/>
    </row>
    <row r="58" spans="1:10" ht="144">
      <c r="A58" s="114"/>
      <c r="B58" s="108">
        <v>10</v>
      </c>
      <c r="C58" s="12" t="s">
        <v>747</v>
      </c>
      <c r="D58" s="119" t="s">
        <v>107</v>
      </c>
      <c r="E58" s="145"/>
      <c r="F58" s="146"/>
      <c r="G58" s="13" t="s">
        <v>748</v>
      </c>
      <c r="H58" s="15">
        <v>2.36</v>
      </c>
      <c r="I58" s="110">
        <f t="shared" si="0"/>
        <v>23.599999999999998</v>
      </c>
      <c r="J58" s="115"/>
    </row>
  </sheetData>
  <mergeCells count="41">
    <mergeCell ref="E58:F58"/>
    <mergeCell ref="E53:F53"/>
    <mergeCell ref="E54:F54"/>
    <mergeCell ref="E55:F55"/>
    <mergeCell ref="E56:F56"/>
    <mergeCell ref="E57:F57"/>
    <mergeCell ref="E48:F48"/>
    <mergeCell ref="E49:F49"/>
    <mergeCell ref="E50:F50"/>
    <mergeCell ref="E51:F51"/>
    <mergeCell ref="E52:F52"/>
    <mergeCell ref="E43:F43"/>
    <mergeCell ref="E44:F44"/>
    <mergeCell ref="E45:F45"/>
    <mergeCell ref="E46:F46"/>
    <mergeCell ref="E47:F47"/>
    <mergeCell ref="E38:F38"/>
    <mergeCell ref="E39:F39"/>
    <mergeCell ref="E40:F40"/>
    <mergeCell ref="E41:F41"/>
    <mergeCell ref="E42:F42"/>
    <mergeCell ref="E33:F33"/>
    <mergeCell ref="E34:F34"/>
    <mergeCell ref="E35:F35"/>
    <mergeCell ref="E36:F36"/>
    <mergeCell ref="E37:F37"/>
    <mergeCell ref="E29:F29"/>
    <mergeCell ref="E23:F23"/>
    <mergeCell ref="E30:F30"/>
    <mergeCell ref="E31:F31"/>
    <mergeCell ref="E32:F32"/>
    <mergeCell ref="E24:F24"/>
    <mergeCell ref="E25:F25"/>
    <mergeCell ref="E26:F26"/>
    <mergeCell ref="E27:F27"/>
    <mergeCell ref="E28:F28"/>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70"/>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1435.3899999999999</v>
      </c>
      <c r="O2" t="s">
        <v>182</v>
      </c>
    </row>
    <row r="3" spans="1:15" ht="12.75" customHeight="1">
      <c r="A3" s="114"/>
      <c r="B3" s="121" t="s">
        <v>135</v>
      </c>
      <c r="C3" s="120"/>
      <c r="D3" s="120"/>
      <c r="E3" s="120"/>
      <c r="F3" s="120"/>
      <c r="G3" s="120"/>
      <c r="H3" s="120"/>
      <c r="I3" s="120"/>
      <c r="J3" s="120"/>
      <c r="K3" s="120"/>
      <c r="L3" s="115"/>
      <c r="N3">
        <v>1435.3899999999999</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
        <v>708</v>
      </c>
      <c r="I10" s="120"/>
      <c r="J10" s="120"/>
      <c r="K10" s="137">
        <f>IF(Invoice!J10&lt;&gt;"",Invoice!J10,"")</f>
        <v>51449</v>
      </c>
      <c r="L10" s="115"/>
    </row>
    <row r="11" spans="1:15" ht="12.75" customHeight="1">
      <c r="A11" s="114"/>
      <c r="B11" s="114" t="s">
        <v>709</v>
      </c>
      <c r="C11" s="120"/>
      <c r="D11" s="120"/>
      <c r="E11" s="120"/>
      <c r="F11" s="115"/>
      <c r="G11" s="116"/>
      <c r="H11" s="116" t="s">
        <v>709</v>
      </c>
      <c r="I11" s="120"/>
      <c r="J11" s="120"/>
      <c r="K11" s="138"/>
      <c r="L11" s="115"/>
    </row>
    <row r="12" spans="1:15" ht="12.75" customHeight="1">
      <c r="A12" s="114"/>
      <c r="B12" s="114" t="s">
        <v>710</v>
      </c>
      <c r="C12" s="120"/>
      <c r="D12" s="120"/>
      <c r="E12" s="120"/>
      <c r="F12" s="115"/>
      <c r="G12" s="116"/>
      <c r="H12" s="116" t="s">
        <v>710</v>
      </c>
      <c r="I12" s="120"/>
      <c r="J12" s="120"/>
      <c r="K12" s="120"/>
      <c r="L12" s="115"/>
    </row>
    <row r="13" spans="1:15" ht="12.75" customHeight="1">
      <c r="A13" s="114"/>
      <c r="B13" s="114" t="s">
        <v>786</v>
      </c>
      <c r="C13" s="120"/>
      <c r="D13" s="120"/>
      <c r="E13" s="120"/>
      <c r="F13" s="115"/>
      <c r="G13" s="116"/>
      <c r="H13" s="116" t="s">
        <v>786</v>
      </c>
      <c r="I13" s="120"/>
      <c r="J13" s="120"/>
      <c r="K13" s="99" t="s">
        <v>11</v>
      </c>
      <c r="L13" s="115"/>
    </row>
    <row r="14" spans="1:15" ht="15" customHeight="1">
      <c r="A14" s="114"/>
      <c r="B14" s="114" t="s">
        <v>712</v>
      </c>
      <c r="C14" s="120"/>
      <c r="D14" s="120"/>
      <c r="E14" s="120"/>
      <c r="F14" s="115"/>
      <c r="G14" s="116"/>
      <c r="H14" s="116" t="s">
        <v>712</v>
      </c>
      <c r="I14" s="120"/>
      <c r="J14" s="120"/>
      <c r="K14" s="139">
        <f>Invoice!J14</f>
        <v>45186</v>
      </c>
      <c r="L14" s="115"/>
    </row>
    <row r="15" spans="1:15" ht="15" customHeight="1">
      <c r="A15" s="114"/>
      <c r="B15" s="133" t="s">
        <v>785</v>
      </c>
      <c r="C15" s="7"/>
      <c r="D15" s="7"/>
      <c r="E15" s="7"/>
      <c r="F15" s="8"/>
      <c r="G15" s="116"/>
      <c r="H15" s="133" t="s">
        <v>785</v>
      </c>
      <c r="I15" s="120"/>
      <c r="J15" s="120"/>
      <c r="K15" s="140"/>
      <c r="L15" s="115"/>
    </row>
    <row r="16" spans="1:15" ht="15" customHeight="1">
      <c r="A16" s="114"/>
      <c r="B16" s="120"/>
      <c r="C16" s="120"/>
      <c r="D16" s="120"/>
      <c r="E16" s="120"/>
      <c r="F16" s="120"/>
      <c r="G16" s="120"/>
      <c r="H16" s="120"/>
      <c r="I16" s="123" t="s">
        <v>142</v>
      </c>
      <c r="J16" s="123" t="s">
        <v>142</v>
      </c>
      <c r="K16" s="129">
        <v>40007</v>
      </c>
      <c r="L16" s="115"/>
    </row>
    <row r="17" spans="1:12" ht="12.75" customHeight="1">
      <c r="A17" s="114"/>
      <c r="B17" s="120" t="s">
        <v>713</v>
      </c>
      <c r="C17" s="120"/>
      <c r="D17" s="120"/>
      <c r="E17" s="120"/>
      <c r="F17" s="120"/>
      <c r="G17" s="120"/>
      <c r="H17" s="120"/>
      <c r="I17" s="123" t="s">
        <v>143</v>
      </c>
      <c r="J17" s="123" t="s">
        <v>143</v>
      </c>
      <c r="K17" s="129" t="str">
        <f>IF(Invoice!J17&lt;&gt;"",Invoice!J17,"")</f>
        <v>Sunny</v>
      </c>
      <c r="L17" s="115"/>
    </row>
    <row r="18" spans="1:12" ht="18" customHeight="1">
      <c r="A18" s="114"/>
      <c r="B18" s="120" t="s">
        <v>714</v>
      </c>
      <c r="C18" s="120"/>
      <c r="D18" s="120"/>
      <c r="E18" s="120"/>
      <c r="F18" s="120"/>
      <c r="G18" s="120"/>
      <c r="H18" s="120"/>
      <c r="I18" s="122" t="s">
        <v>258</v>
      </c>
      <c r="J18" s="122" t="s">
        <v>258</v>
      </c>
      <c r="K18" s="104" t="s">
        <v>133</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1" t="s">
        <v>201</v>
      </c>
      <c r="G20" s="142"/>
      <c r="H20" s="100" t="s">
        <v>169</v>
      </c>
      <c r="I20" s="100" t="s">
        <v>202</v>
      </c>
      <c r="J20" s="100" t="s">
        <v>202</v>
      </c>
      <c r="K20" s="100" t="s">
        <v>21</v>
      </c>
      <c r="L20" s="115"/>
    </row>
    <row r="21" spans="1:12" ht="41.25" customHeight="1">
      <c r="A21" s="114"/>
      <c r="B21" s="105"/>
      <c r="C21" s="105"/>
      <c r="D21" s="105"/>
      <c r="E21" s="106"/>
      <c r="F21" s="143"/>
      <c r="G21" s="144"/>
      <c r="H21" s="134" t="s">
        <v>791</v>
      </c>
      <c r="I21" s="105"/>
      <c r="J21" s="105"/>
      <c r="K21" s="105"/>
      <c r="L21" s="115"/>
    </row>
    <row r="22" spans="1:12" ht="36" customHeight="1">
      <c r="A22" s="114"/>
      <c r="B22" s="107">
        <f>'Tax Invoice'!D18</f>
        <v>10</v>
      </c>
      <c r="C22" s="10" t="s">
        <v>715</v>
      </c>
      <c r="D22" s="10" t="s">
        <v>749</v>
      </c>
      <c r="E22" s="118" t="s">
        <v>23</v>
      </c>
      <c r="F22" s="135" t="s">
        <v>239</v>
      </c>
      <c r="G22" s="136"/>
      <c r="H22" s="11" t="s">
        <v>716</v>
      </c>
      <c r="I22" s="14">
        <f t="shared" ref="I22:I58" si="0">ROUNDUP(J22*$N$1,2)</f>
        <v>4.7699999999999996</v>
      </c>
      <c r="J22" s="14">
        <v>4.7699999999999996</v>
      </c>
      <c r="K22" s="109">
        <f t="shared" ref="K22:K58" si="1">I22*B22</f>
        <v>47.699999999999996</v>
      </c>
      <c r="L22" s="115"/>
    </row>
    <row r="23" spans="1:12" ht="36" customHeight="1">
      <c r="A23" s="114"/>
      <c r="B23" s="107">
        <f>'Tax Invoice'!D19</f>
        <v>5</v>
      </c>
      <c r="C23" s="10" t="s">
        <v>715</v>
      </c>
      <c r="D23" s="10" t="s">
        <v>750</v>
      </c>
      <c r="E23" s="118" t="s">
        <v>26</v>
      </c>
      <c r="F23" s="135" t="s">
        <v>239</v>
      </c>
      <c r="G23" s="136"/>
      <c r="H23" s="11" t="s">
        <v>716</v>
      </c>
      <c r="I23" s="14">
        <f t="shared" si="0"/>
        <v>6.88</v>
      </c>
      <c r="J23" s="14">
        <v>6.88</v>
      </c>
      <c r="K23" s="109">
        <f t="shared" si="1"/>
        <v>34.4</v>
      </c>
      <c r="L23" s="115"/>
    </row>
    <row r="24" spans="1:12" ht="36" customHeight="1">
      <c r="A24" s="114"/>
      <c r="B24" s="107">
        <f>'Tax Invoice'!D20</f>
        <v>5</v>
      </c>
      <c r="C24" s="10" t="s">
        <v>717</v>
      </c>
      <c r="D24" s="10" t="s">
        <v>751</v>
      </c>
      <c r="E24" s="118" t="s">
        <v>23</v>
      </c>
      <c r="F24" s="135" t="s">
        <v>718</v>
      </c>
      <c r="G24" s="136"/>
      <c r="H24" s="11" t="s">
        <v>719</v>
      </c>
      <c r="I24" s="14">
        <f t="shared" si="0"/>
        <v>5.26</v>
      </c>
      <c r="J24" s="14">
        <v>5.26</v>
      </c>
      <c r="K24" s="109">
        <f t="shared" si="1"/>
        <v>26.299999999999997</v>
      </c>
      <c r="L24" s="115"/>
    </row>
    <row r="25" spans="1:12" ht="36" customHeight="1">
      <c r="A25" s="114"/>
      <c r="B25" s="107">
        <f>'Tax Invoice'!D21</f>
        <v>3</v>
      </c>
      <c r="C25" s="10" t="s">
        <v>720</v>
      </c>
      <c r="D25" s="10" t="s">
        <v>752</v>
      </c>
      <c r="E25" s="118" t="s">
        <v>721</v>
      </c>
      <c r="F25" s="135"/>
      <c r="G25" s="136"/>
      <c r="H25" s="11" t="s">
        <v>722</v>
      </c>
      <c r="I25" s="14">
        <f t="shared" si="0"/>
        <v>6.88</v>
      </c>
      <c r="J25" s="14">
        <v>6.88</v>
      </c>
      <c r="K25" s="109">
        <f t="shared" si="1"/>
        <v>20.64</v>
      </c>
      <c r="L25" s="115"/>
    </row>
    <row r="26" spans="1:12" ht="36" customHeight="1">
      <c r="A26" s="114"/>
      <c r="B26" s="107">
        <f>'Tax Invoice'!D22</f>
        <v>3</v>
      </c>
      <c r="C26" s="10" t="s">
        <v>720</v>
      </c>
      <c r="D26" s="10" t="s">
        <v>753</v>
      </c>
      <c r="E26" s="118" t="s">
        <v>723</v>
      </c>
      <c r="F26" s="135"/>
      <c r="G26" s="136"/>
      <c r="H26" s="11" t="s">
        <v>722</v>
      </c>
      <c r="I26" s="14">
        <f t="shared" si="0"/>
        <v>7.86</v>
      </c>
      <c r="J26" s="14">
        <v>7.86</v>
      </c>
      <c r="K26" s="109">
        <f t="shared" si="1"/>
        <v>23.580000000000002</v>
      </c>
      <c r="L26" s="115"/>
    </row>
    <row r="27" spans="1:12" ht="36" customHeight="1">
      <c r="A27" s="114"/>
      <c r="B27" s="107">
        <f>'Tax Invoice'!D23</f>
        <v>3</v>
      </c>
      <c r="C27" s="10" t="s">
        <v>720</v>
      </c>
      <c r="D27" s="10" t="s">
        <v>754</v>
      </c>
      <c r="E27" s="118" t="s">
        <v>724</v>
      </c>
      <c r="F27" s="135"/>
      <c r="G27" s="136"/>
      <c r="H27" s="11" t="s">
        <v>722</v>
      </c>
      <c r="I27" s="14">
        <f t="shared" si="0"/>
        <v>7.37</v>
      </c>
      <c r="J27" s="14">
        <v>7.37</v>
      </c>
      <c r="K27" s="109">
        <f t="shared" si="1"/>
        <v>22.11</v>
      </c>
      <c r="L27" s="115"/>
    </row>
    <row r="28" spans="1:12" ht="36" customHeight="1">
      <c r="A28" s="114"/>
      <c r="B28" s="107">
        <f>'Tax Invoice'!D24</f>
        <v>3</v>
      </c>
      <c r="C28" s="10" t="s">
        <v>720</v>
      </c>
      <c r="D28" s="10" t="s">
        <v>755</v>
      </c>
      <c r="E28" s="118" t="s">
        <v>725</v>
      </c>
      <c r="F28" s="135"/>
      <c r="G28" s="136"/>
      <c r="H28" s="11" t="s">
        <v>722</v>
      </c>
      <c r="I28" s="14">
        <f t="shared" si="0"/>
        <v>8.35</v>
      </c>
      <c r="J28" s="14">
        <v>8.35</v>
      </c>
      <c r="K28" s="109">
        <f t="shared" si="1"/>
        <v>25.049999999999997</v>
      </c>
      <c r="L28" s="115"/>
    </row>
    <row r="29" spans="1:12" ht="36" customHeight="1">
      <c r="A29" s="114"/>
      <c r="B29" s="107">
        <f>'Tax Invoice'!D25</f>
        <v>3</v>
      </c>
      <c r="C29" s="10" t="s">
        <v>720</v>
      </c>
      <c r="D29" s="10" t="s">
        <v>756</v>
      </c>
      <c r="E29" s="118" t="s">
        <v>726</v>
      </c>
      <c r="F29" s="135"/>
      <c r="G29" s="136"/>
      <c r="H29" s="11" t="s">
        <v>722</v>
      </c>
      <c r="I29" s="14">
        <f t="shared" si="0"/>
        <v>7.37</v>
      </c>
      <c r="J29" s="14">
        <v>7.37</v>
      </c>
      <c r="K29" s="109">
        <f t="shared" si="1"/>
        <v>22.11</v>
      </c>
      <c r="L29" s="115"/>
    </row>
    <row r="30" spans="1:12" ht="36" customHeight="1">
      <c r="A30" s="114"/>
      <c r="B30" s="107">
        <f>'Tax Invoice'!D26</f>
        <v>3</v>
      </c>
      <c r="C30" s="10" t="s">
        <v>720</v>
      </c>
      <c r="D30" s="10" t="s">
        <v>757</v>
      </c>
      <c r="E30" s="118" t="s">
        <v>727</v>
      </c>
      <c r="F30" s="135"/>
      <c r="G30" s="136"/>
      <c r="H30" s="11" t="s">
        <v>722</v>
      </c>
      <c r="I30" s="14">
        <f t="shared" si="0"/>
        <v>8.35</v>
      </c>
      <c r="J30" s="14">
        <v>8.35</v>
      </c>
      <c r="K30" s="109">
        <f t="shared" si="1"/>
        <v>25.049999999999997</v>
      </c>
      <c r="L30" s="115"/>
    </row>
    <row r="31" spans="1:12" ht="36" customHeight="1">
      <c r="A31" s="114"/>
      <c r="B31" s="107">
        <f>'Tax Invoice'!D27</f>
        <v>3</v>
      </c>
      <c r="C31" s="10" t="s">
        <v>728</v>
      </c>
      <c r="D31" s="10" t="s">
        <v>758</v>
      </c>
      <c r="E31" s="118" t="s">
        <v>724</v>
      </c>
      <c r="F31" s="135"/>
      <c r="G31" s="136"/>
      <c r="H31" s="11" t="s">
        <v>729</v>
      </c>
      <c r="I31" s="14">
        <f t="shared" si="0"/>
        <v>8.25</v>
      </c>
      <c r="J31" s="14">
        <v>8.25</v>
      </c>
      <c r="K31" s="109">
        <f t="shared" si="1"/>
        <v>24.75</v>
      </c>
      <c r="L31" s="115"/>
    </row>
    <row r="32" spans="1:12" ht="36" customHeight="1">
      <c r="A32" s="114"/>
      <c r="B32" s="107">
        <f>'Tax Invoice'!D28</f>
        <v>3</v>
      </c>
      <c r="C32" s="10" t="s">
        <v>728</v>
      </c>
      <c r="D32" s="10" t="s">
        <v>759</v>
      </c>
      <c r="E32" s="118" t="s">
        <v>725</v>
      </c>
      <c r="F32" s="135"/>
      <c r="G32" s="136"/>
      <c r="H32" s="11" t="s">
        <v>729</v>
      </c>
      <c r="I32" s="14">
        <f t="shared" si="0"/>
        <v>9.34</v>
      </c>
      <c r="J32" s="14">
        <v>9.34</v>
      </c>
      <c r="K32" s="109">
        <f t="shared" si="1"/>
        <v>28.02</v>
      </c>
      <c r="L32" s="115"/>
    </row>
    <row r="33" spans="1:12" ht="36" customHeight="1">
      <c r="A33" s="114"/>
      <c r="B33" s="107">
        <f>'Tax Invoice'!D29</f>
        <v>3</v>
      </c>
      <c r="C33" s="10" t="s">
        <v>728</v>
      </c>
      <c r="D33" s="10" t="s">
        <v>760</v>
      </c>
      <c r="E33" s="118" t="s">
        <v>726</v>
      </c>
      <c r="F33" s="135"/>
      <c r="G33" s="136"/>
      <c r="H33" s="11" t="s">
        <v>729</v>
      </c>
      <c r="I33" s="14">
        <f t="shared" si="0"/>
        <v>8.25</v>
      </c>
      <c r="J33" s="14">
        <v>8.25</v>
      </c>
      <c r="K33" s="109">
        <f t="shared" si="1"/>
        <v>24.75</v>
      </c>
      <c r="L33" s="115"/>
    </row>
    <row r="34" spans="1:12" ht="36" customHeight="1">
      <c r="A34" s="114"/>
      <c r="B34" s="107">
        <f>'Tax Invoice'!D30</f>
        <v>3</v>
      </c>
      <c r="C34" s="10" t="s">
        <v>728</v>
      </c>
      <c r="D34" s="10" t="s">
        <v>761</v>
      </c>
      <c r="E34" s="118" t="s">
        <v>727</v>
      </c>
      <c r="F34" s="135"/>
      <c r="G34" s="136"/>
      <c r="H34" s="11" t="s">
        <v>729</v>
      </c>
      <c r="I34" s="14">
        <f t="shared" si="0"/>
        <v>9.34</v>
      </c>
      <c r="J34" s="14">
        <v>9.34</v>
      </c>
      <c r="K34" s="109">
        <f t="shared" si="1"/>
        <v>28.02</v>
      </c>
      <c r="L34" s="115"/>
    </row>
    <row r="35" spans="1:12" ht="36" customHeight="1">
      <c r="A35" s="114"/>
      <c r="B35" s="107">
        <f>'Tax Invoice'!D31</f>
        <v>3</v>
      </c>
      <c r="C35" s="10" t="s">
        <v>728</v>
      </c>
      <c r="D35" s="10" t="s">
        <v>762</v>
      </c>
      <c r="E35" s="118" t="s">
        <v>730</v>
      </c>
      <c r="F35" s="135"/>
      <c r="G35" s="136"/>
      <c r="H35" s="11" t="s">
        <v>729</v>
      </c>
      <c r="I35" s="14">
        <f t="shared" si="0"/>
        <v>8.25</v>
      </c>
      <c r="J35" s="14">
        <v>8.25</v>
      </c>
      <c r="K35" s="109">
        <f t="shared" si="1"/>
        <v>24.75</v>
      </c>
      <c r="L35" s="115"/>
    </row>
    <row r="36" spans="1:12" ht="36" customHeight="1">
      <c r="A36" s="114"/>
      <c r="B36" s="107">
        <f>'Tax Invoice'!D32</f>
        <v>3</v>
      </c>
      <c r="C36" s="10" t="s">
        <v>728</v>
      </c>
      <c r="D36" s="10" t="s">
        <v>763</v>
      </c>
      <c r="E36" s="118" t="s">
        <v>731</v>
      </c>
      <c r="F36" s="135"/>
      <c r="G36" s="136"/>
      <c r="H36" s="11" t="s">
        <v>729</v>
      </c>
      <c r="I36" s="14">
        <f t="shared" si="0"/>
        <v>9.34</v>
      </c>
      <c r="J36" s="14">
        <v>9.34</v>
      </c>
      <c r="K36" s="109">
        <f t="shared" si="1"/>
        <v>28.02</v>
      </c>
      <c r="L36" s="115"/>
    </row>
    <row r="37" spans="1:12" ht="12.75" customHeight="1">
      <c r="A37" s="114"/>
      <c r="B37" s="107">
        <f>'Tax Invoice'!D33</f>
        <v>200</v>
      </c>
      <c r="C37" s="10" t="s">
        <v>732</v>
      </c>
      <c r="D37" s="10" t="s">
        <v>732</v>
      </c>
      <c r="E37" s="118" t="s">
        <v>25</v>
      </c>
      <c r="F37" s="135"/>
      <c r="G37" s="136"/>
      <c r="H37" s="11" t="s">
        <v>733</v>
      </c>
      <c r="I37" s="14">
        <f t="shared" si="0"/>
        <v>0.97</v>
      </c>
      <c r="J37" s="14">
        <v>0.97</v>
      </c>
      <c r="K37" s="109">
        <f t="shared" si="1"/>
        <v>194</v>
      </c>
      <c r="L37" s="115"/>
    </row>
    <row r="38" spans="1:12" ht="12.75" customHeight="1">
      <c r="A38" s="114"/>
      <c r="B38" s="107">
        <f>'Tax Invoice'!D34</f>
        <v>200</v>
      </c>
      <c r="C38" s="10" t="s">
        <v>732</v>
      </c>
      <c r="D38" s="10" t="s">
        <v>732</v>
      </c>
      <c r="E38" s="118" t="s">
        <v>26</v>
      </c>
      <c r="F38" s="135"/>
      <c r="G38" s="136"/>
      <c r="H38" s="11" t="s">
        <v>733</v>
      </c>
      <c r="I38" s="14">
        <f t="shared" si="0"/>
        <v>0.97</v>
      </c>
      <c r="J38" s="14">
        <v>0.97</v>
      </c>
      <c r="K38" s="109">
        <f t="shared" si="1"/>
        <v>194</v>
      </c>
      <c r="L38" s="115"/>
    </row>
    <row r="39" spans="1:12" ht="24" customHeight="1">
      <c r="A39" s="114"/>
      <c r="B39" s="107">
        <f>'Tax Invoice'!D35</f>
        <v>5</v>
      </c>
      <c r="C39" s="10" t="s">
        <v>734</v>
      </c>
      <c r="D39" s="10" t="s">
        <v>734</v>
      </c>
      <c r="E39" s="118" t="s">
        <v>23</v>
      </c>
      <c r="F39" s="135"/>
      <c r="G39" s="136"/>
      <c r="H39" s="11" t="s">
        <v>735</v>
      </c>
      <c r="I39" s="14">
        <f t="shared" si="0"/>
        <v>2.84</v>
      </c>
      <c r="J39" s="14">
        <v>2.84</v>
      </c>
      <c r="K39" s="109">
        <f t="shared" si="1"/>
        <v>14.2</v>
      </c>
      <c r="L39" s="115"/>
    </row>
    <row r="40" spans="1:12" ht="24" customHeight="1">
      <c r="A40" s="114"/>
      <c r="B40" s="107">
        <f>'Tax Invoice'!D36</f>
        <v>5</v>
      </c>
      <c r="C40" s="10" t="s">
        <v>734</v>
      </c>
      <c r="D40" s="10" t="s">
        <v>734</v>
      </c>
      <c r="E40" s="118" t="s">
        <v>25</v>
      </c>
      <c r="F40" s="135"/>
      <c r="G40" s="136"/>
      <c r="H40" s="11" t="s">
        <v>735</v>
      </c>
      <c r="I40" s="14">
        <f t="shared" si="0"/>
        <v>2.84</v>
      </c>
      <c r="J40" s="14">
        <v>2.84</v>
      </c>
      <c r="K40" s="109">
        <f t="shared" si="1"/>
        <v>14.2</v>
      </c>
      <c r="L40" s="115"/>
    </row>
    <row r="41" spans="1:12" ht="24" customHeight="1">
      <c r="A41" s="114"/>
      <c r="B41" s="107">
        <f>'Tax Invoice'!D37</f>
        <v>5</v>
      </c>
      <c r="C41" s="10" t="s">
        <v>734</v>
      </c>
      <c r="D41" s="10" t="s">
        <v>734</v>
      </c>
      <c r="E41" s="118" t="s">
        <v>26</v>
      </c>
      <c r="F41" s="135"/>
      <c r="G41" s="136"/>
      <c r="H41" s="11" t="s">
        <v>735</v>
      </c>
      <c r="I41" s="14">
        <f t="shared" si="0"/>
        <v>2.84</v>
      </c>
      <c r="J41" s="14">
        <v>2.84</v>
      </c>
      <c r="K41" s="109">
        <f t="shared" si="1"/>
        <v>14.2</v>
      </c>
      <c r="L41" s="115"/>
    </row>
    <row r="42" spans="1:12" ht="35.25" customHeight="1">
      <c r="A42" s="114"/>
      <c r="B42" s="107">
        <f>'Tax Invoice'!D38</f>
        <v>3</v>
      </c>
      <c r="C42" s="10" t="s">
        <v>736</v>
      </c>
      <c r="D42" s="10" t="s">
        <v>764</v>
      </c>
      <c r="E42" s="118" t="s">
        <v>25</v>
      </c>
      <c r="F42" s="135"/>
      <c r="G42" s="136"/>
      <c r="H42" s="11" t="s">
        <v>737</v>
      </c>
      <c r="I42" s="14">
        <f t="shared" si="0"/>
        <v>10.81</v>
      </c>
      <c r="J42" s="14">
        <v>10.81</v>
      </c>
      <c r="K42" s="109">
        <f t="shared" si="1"/>
        <v>32.43</v>
      </c>
      <c r="L42" s="115"/>
    </row>
    <row r="43" spans="1:12" ht="35.25" customHeight="1">
      <c r="A43" s="114"/>
      <c r="B43" s="107">
        <f>'Tax Invoice'!D39</f>
        <v>3</v>
      </c>
      <c r="C43" s="10" t="s">
        <v>736</v>
      </c>
      <c r="D43" s="10" t="s">
        <v>765</v>
      </c>
      <c r="E43" s="118" t="s">
        <v>26</v>
      </c>
      <c r="F43" s="135"/>
      <c r="G43" s="136"/>
      <c r="H43" s="11" t="s">
        <v>737</v>
      </c>
      <c r="I43" s="14">
        <f t="shared" si="0"/>
        <v>11.8</v>
      </c>
      <c r="J43" s="14">
        <v>11.8</v>
      </c>
      <c r="K43" s="109">
        <f t="shared" si="1"/>
        <v>35.400000000000006</v>
      </c>
      <c r="L43" s="115"/>
    </row>
    <row r="44" spans="1:12" ht="36" customHeight="1">
      <c r="A44" s="114"/>
      <c r="B44" s="107">
        <f>'Tax Invoice'!D40</f>
        <v>3</v>
      </c>
      <c r="C44" s="10" t="s">
        <v>738</v>
      </c>
      <c r="D44" s="10" t="s">
        <v>766</v>
      </c>
      <c r="E44" s="118" t="s">
        <v>25</v>
      </c>
      <c r="F44" s="135"/>
      <c r="G44" s="136"/>
      <c r="H44" s="11" t="s">
        <v>739</v>
      </c>
      <c r="I44" s="14">
        <f t="shared" si="0"/>
        <v>8.16</v>
      </c>
      <c r="J44" s="14">
        <v>8.16</v>
      </c>
      <c r="K44" s="109">
        <f t="shared" si="1"/>
        <v>24.48</v>
      </c>
      <c r="L44" s="115"/>
    </row>
    <row r="45" spans="1:12" ht="36" customHeight="1">
      <c r="A45" s="114"/>
      <c r="B45" s="107">
        <f>'Tax Invoice'!D41</f>
        <v>3</v>
      </c>
      <c r="C45" s="10" t="s">
        <v>738</v>
      </c>
      <c r="D45" s="10" t="s">
        <v>767</v>
      </c>
      <c r="E45" s="118" t="s">
        <v>26</v>
      </c>
      <c r="F45" s="135"/>
      <c r="G45" s="136"/>
      <c r="H45" s="11" t="s">
        <v>739</v>
      </c>
      <c r="I45" s="14">
        <f t="shared" si="0"/>
        <v>8.84</v>
      </c>
      <c r="J45" s="14">
        <v>8.84</v>
      </c>
      <c r="K45" s="109">
        <f t="shared" si="1"/>
        <v>26.52</v>
      </c>
      <c r="L45" s="115"/>
    </row>
    <row r="46" spans="1:12" ht="36" customHeight="1">
      <c r="A46" s="114"/>
      <c r="B46" s="107">
        <f>'Tax Invoice'!D42</f>
        <v>3</v>
      </c>
      <c r="C46" s="10" t="s">
        <v>740</v>
      </c>
      <c r="D46" s="10" t="s">
        <v>768</v>
      </c>
      <c r="E46" s="118" t="s">
        <v>724</v>
      </c>
      <c r="F46" s="135"/>
      <c r="G46" s="136"/>
      <c r="H46" s="11" t="s">
        <v>741</v>
      </c>
      <c r="I46" s="14">
        <f t="shared" si="0"/>
        <v>8.65</v>
      </c>
      <c r="J46" s="14">
        <v>8.65</v>
      </c>
      <c r="K46" s="109">
        <f t="shared" si="1"/>
        <v>25.950000000000003</v>
      </c>
      <c r="L46" s="115"/>
    </row>
    <row r="47" spans="1:12" ht="36" customHeight="1">
      <c r="A47" s="114"/>
      <c r="B47" s="107">
        <f>'Tax Invoice'!D43</f>
        <v>3</v>
      </c>
      <c r="C47" s="10" t="s">
        <v>740</v>
      </c>
      <c r="D47" s="10" t="s">
        <v>769</v>
      </c>
      <c r="E47" s="118" t="s">
        <v>725</v>
      </c>
      <c r="F47" s="135"/>
      <c r="G47" s="136"/>
      <c r="H47" s="11" t="s">
        <v>741</v>
      </c>
      <c r="I47" s="14">
        <f t="shared" si="0"/>
        <v>9.34</v>
      </c>
      <c r="J47" s="14">
        <v>9.34</v>
      </c>
      <c r="K47" s="109">
        <f t="shared" si="1"/>
        <v>28.02</v>
      </c>
      <c r="L47" s="115"/>
    </row>
    <row r="48" spans="1:12" ht="36" customHeight="1">
      <c r="A48" s="114"/>
      <c r="B48" s="107">
        <f>'Tax Invoice'!D44</f>
        <v>3</v>
      </c>
      <c r="C48" s="10" t="s">
        <v>740</v>
      </c>
      <c r="D48" s="10" t="s">
        <v>770</v>
      </c>
      <c r="E48" s="118" t="s">
        <v>726</v>
      </c>
      <c r="F48" s="135"/>
      <c r="G48" s="136"/>
      <c r="H48" s="11" t="s">
        <v>741</v>
      </c>
      <c r="I48" s="14">
        <f t="shared" si="0"/>
        <v>8.65</v>
      </c>
      <c r="J48" s="14">
        <v>8.65</v>
      </c>
      <c r="K48" s="109">
        <f t="shared" si="1"/>
        <v>25.950000000000003</v>
      </c>
      <c r="L48" s="115"/>
    </row>
    <row r="49" spans="1:12" ht="36" customHeight="1">
      <c r="A49" s="114"/>
      <c r="B49" s="107">
        <f>'Tax Invoice'!D45</f>
        <v>3</v>
      </c>
      <c r="C49" s="10" t="s">
        <v>740</v>
      </c>
      <c r="D49" s="10" t="s">
        <v>771</v>
      </c>
      <c r="E49" s="118" t="s">
        <v>727</v>
      </c>
      <c r="F49" s="135"/>
      <c r="G49" s="136"/>
      <c r="H49" s="11" t="s">
        <v>741</v>
      </c>
      <c r="I49" s="14">
        <f t="shared" si="0"/>
        <v>9.34</v>
      </c>
      <c r="J49" s="14">
        <v>9.34</v>
      </c>
      <c r="K49" s="109">
        <f t="shared" si="1"/>
        <v>28.02</v>
      </c>
      <c r="L49" s="115"/>
    </row>
    <row r="50" spans="1:12" ht="36" customHeight="1">
      <c r="A50" s="114"/>
      <c r="B50" s="107">
        <f>'Tax Invoice'!D46</f>
        <v>3</v>
      </c>
      <c r="C50" s="10" t="s">
        <v>740</v>
      </c>
      <c r="D50" s="10" t="s">
        <v>772</v>
      </c>
      <c r="E50" s="118" t="s">
        <v>730</v>
      </c>
      <c r="F50" s="135"/>
      <c r="G50" s="136"/>
      <c r="H50" s="11" t="s">
        <v>741</v>
      </c>
      <c r="I50" s="14">
        <f t="shared" si="0"/>
        <v>8.65</v>
      </c>
      <c r="J50" s="14">
        <v>8.65</v>
      </c>
      <c r="K50" s="109">
        <f t="shared" si="1"/>
        <v>25.950000000000003</v>
      </c>
      <c r="L50" s="115"/>
    </row>
    <row r="51" spans="1:12" ht="36" customHeight="1">
      <c r="A51" s="114"/>
      <c r="B51" s="107">
        <f>'Tax Invoice'!D47</f>
        <v>3</v>
      </c>
      <c r="C51" s="10" t="s">
        <v>740</v>
      </c>
      <c r="D51" s="10" t="s">
        <v>773</v>
      </c>
      <c r="E51" s="118" t="s">
        <v>731</v>
      </c>
      <c r="F51" s="135"/>
      <c r="G51" s="136"/>
      <c r="H51" s="11" t="s">
        <v>741</v>
      </c>
      <c r="I51" s="14">
        <f t="shared" si="0"/>
        <v>9.34</v>
      </c>
      <c r="J51" s="14">
        <v>9.34</v>
      </c>
      <c r="K51" s="109">
        <f t="shared" si="1"/>
        <v>28.02</v>
      </c>
      <c r="L51" s="115"/>
    </row>
    <row r="52" spans="1:12" ht="24" customHeight="1">
      <c r="A52" s="114"/>
      <c r="B52" s="107">
        <f>'Tax Invoice'!D48</f>
        <v>5</v>
      </c>
      <c r="C52" s="10" t="s">
        <v>742</v>
      </c>
      <c r="D52" s="10" t="s">
        <v>774</v>
      </c>
      <c r="E52" s="118" t="s">
        <v>721</v>
      </c>
      <c r="F52" s="135"/>
      <c r="G52" s="136"/>
      <c r="H52" s="11" t="s">
        <v>743</v>
      </c>
      <c r="I52" s="14">
        <f t="shared" si="0"/>
        <v>7.67</v>
      </c>
      <c r="J52" s="14">
        <v>7.67</v>
      </c>
      <c r="K52" s="109">
        <f t="shared" si="1"/>
        <v>38.35</v>
      </c>
      <c r="L52" s="115"/>
    </row>
    <row r="53" spans="1:12" ht="24" customHeight="1">
      <c r="A53" s="114"/>
      <c r="B53" s="107">
        <f>'Tax Invoice'!D49</f>
        <v>5</v>
      </c>
      <c r="C53" s="10" t="s">
        <v>742</v>
      </c>
      <c r="D53" s="10" t="s">
        <v>775</v>
      </c>
      <c r="E53" s="118" t="s">
        <v>724</v>
      </c>
      <c r="F53" s="135"/>
      <c r="G53" s="136"/>
      <c r="H53" s="11" t="s">
        <v>743</v>
      </c>
      <c r="I53" s="14">
        <f t="shared" si="0"/>
        <v>8.07</v>
      </c>
      <c r="J53" s="14">
        <v>8.07</v>
      </c>
      <c r="K53" s="109">
        <f t="shared" si="1"/>
        <v>40.35</v>
      </c>
      <c r="L53" s="115"/>
    </row>
    <row r="54" spans="1:12" ht="24" customHeight="1">
      <c r="A54" s="114"/>
      <c r="B54" s="107">
        <f>'Tax Invoice'!D50</f>
        <v>5</v>
      </c>
      <c r="C54" s="10" t="s">
        <v>742</v>
      </c>
      <c r="D54" s="10" t="s">
        <v>776</v>
      </c>
      <c r="E54" s="118" t="s">
        <v>744</v>
      </c>
      <c r="F54" s="135"/>
      <c r="G54" s="136"/>
      <c r="H54" s="11" t="s">
        <v>743</v>
      </c>
      <c r="I54" s="14">
        <f t="shared" si="0"/>
        <v>7.62</v>
      </c>
      <c r="J54" s="14">
        <v>7.62</v>
      </c>
      <c r="K54" s="109">
        <f t="shared" si="1"/>
        <v>38.1</v>
      </c>
      <c r="L54" s="115"/>
    </row>
    <row r="55" spans="1:12" ht="36" customHeight="1">
      <c r="A55" s="114"/>
      <c r="B55" s="107">
        <f>'Tax Invoice'!D51</f>
        <v>5</v>
      </c>
      <c r="C55" s="10" t="s">
        <v>745</v>
      </c>
      <c r="D55" s="10" t="s">
        <v>777</v>
      </c>
      <c r="E55" s="118" t="s">
        <v>723</v>
      </c>
      <c r="F55" s="135"/>
      <c r="G55" s="136"/>
      <c r="H55" s="11" t="s">
        <v>746</v>
      </c>
      <c r="I55" s="14">
        <f t="shared" si="0"/>
        <v>11.8</v>
      </c>
      <c r="J55" s="14">
        <v>11.8</v>
      </c>
      <c r="K55" s="109">
        <f t="shared" si="1"/>
        <v>59</v>
      </c>
      <c r="L55" s="115"/>
    </row>
    <row r="56" spans="1:12" ht="36" customHeight="1">
      <c r="A56" s="114"/>
      <c r="B56" s="107">
        <f>'Tax Invoice'!D52</f>
        <v>5</v>
      </c>
      <c r="C56" s="10" t="s">
        <v>745</v>
      </c>
      <c r="D56" s="10" t="s">
        <v>778</v>
      </c>
      <c r="E56" s="118" t="s">
        <v>726</v>
      </c>
      <c r="F56" s="135"/>
      <c r="G56" s="136"/>
      <c r="H56" s="11" t="s">
        <v>746</v>
      </c>
      <c r="I56" s="14">
        <f t="shared" si="0"/>
        <v>11.4</v>
      </c>
      <c r="J56" s="14">
        <v>11.4</v>
      </c>
      <c r="K56" s="109">
        <f t="shared" si="1"/>
        <v>57</v>
      </c>
      <c r="L56" s="115"/>
    </row>
    <row r="57" spans="1:12" ht="36" customHeight="1">
      <c r="A57" s="114"/>
      <c r="B57" s="107">
        <f>'Tax Invoice'!D53</f>
        <v>5</v>
      </c>
      <c r="C57" s="10" t="s">
        <v>745</v>
      </c>
      <c r="D57" s="10" t="s">
        <v>779</v>
      </c>
      <c r="E57" s="118" t="s">
        <v>727</v>
      </c>
      <c r="F57" s="135"/>
      <c r="G57" s="136"/>
      <c r="H57" s="11" t="s">
        <v>746</v>
      </c>
      <c r="I57" s="14">
        <f t="shared" si="0"/>
        <v>12.48</v>
      </c>
      <c r="J57" s="14">
        <v>12.48</v>
      </c>
      <c r="K57" s="109">
        <f t="shared" si="1"/>
        <v>62.400000000000006</v>
      </c>
      <c r="L57" s="115"/>
    </row>
    <row r="58" spans="1:12" ht="24" customHeight="1">
      <c r="A58" s="114"/>
      <c r="B58" s="108">
        <f>'Tax Invoice'!D54</f>
        <v>10</v>
      </c>
      <c r="C58" s="12" t="s">
        <v>747</v>
      </c>
      <c r="D58" s="12" t="s">
        <v>747</v>
      </c>
      <c r="E58" s="119" t="s">
        <v>107</v>
      </c>
      <c r="F58" s="145"/>
      <c r="G58" s="146"/>
      <c r="H58" s="13" t="s">
        <v>748</v>
      </c>
      <c r="I58" s="15">
        <f t="shared" si="0"/>
        <v>2.36</v>
      </c>
      <c r="J58" s="15">
        <v>2.36</v>
      </c>
      <c r="K58" s="110">
        <f t="shared" si="1"/>
        <v>23.599999999999998</v>
      </c>
      <c r="L58" s="115"/>
    </row>
    <row r="59" spans="1:12" ht="12.75" customHeight="1">
      <c r="A59" s="114"/>
      <c r="B59" s="126">
        <f>SUM(B22:B58)</f>
        <v>541</v>
      </c>
      <c r="C59" s="126" t="s">
        <v>144</v>
      </c>
      <c r="D59" s="126"/>
      <c r="E59" s="126"/>
      <c r="F59" s="126"/>
      <c r="G59" s="126"/>
      <c r="H59" s="126"/>
      <c r="I59" s="127" t="s">
        <v>255</v>
      </c>
      <c r="J59" s="127" t="s">
        <v>255</v>
      </c>
      <c r="K59" s="128">
        <f>SUM(K22:K58)</f>
        <v>1435.3899999999999</v>
      </c>
      <c r="L59" s="115"/>
    </row>
    <row r="60" spans="1:12" ht="12.75" customHeight="1">
      <c r="A60" s="114"/>
      <c r="B60" s="126"/>
      <c r="C60" s="126"/>
      <c r="D60" s="126"/>
      <c r="E60" s="126"/>
      <c r="F60" s="126"/>
      <c r="G60" s="126"/>
      <c r="H60" s="126"/>
      <c r="I60" s="127" t="s">
        <v>789</v>
      </c>
      <c r="J60" s="127" t="s">
        <v>184</v>
      </c>
      <c r="K60" s="128">
        <f>K59*-5%</f>
        <v>-71.769499999999994</v>
      </c>
      <c r="L60" s="115"/>
    </row>
    <row r="61" spans="1:12" ht="12.75" customHeight="1" outlineLevel="1">
      <c r="A61" s="114"/>
      <c r="B61" s="126"/>
      <c r="C61" s="126"/>
      <c r="D61" s="126"/>
      <c r="E61" s="126"/>
      <c r="F61" s="126"/>
      <c r="G61" s="126"/>
      <c r="H61" s="126"/>
      <c r="I61" s="127" t="s">
        <v>790</v>
      </c>
      <c r="J61" s="127" t="s">
        <v>185</v>
      </c>
      <c r="K61" s="128">
        <f>Invoice!J61</f>
        <v>0</v>
      </c>
      <c r="L61" s="115"/>
    </row>
    <row r="62" spans="1:12" ht="12.75" customHeight="1">
      <c r="A62" s="114"/>
      <c r="B62" s="126"/>
      <c r="C62" s="126"/>
      <c r="D62" s="126"/>
      <c r="E62" s="126"/>
      <c r="F62" s="126"/>
      <c r="G62" s="126"/>
      <c r="H62" s="126"/>
      <c r="I62" s="127" t="s">
        <v>257</v>
      </c>
      <c r="J62" s="127" t="s">
        <v>257</v>
      </c>
      <c r="K62" s="128">
        <f>SUM(K59:K61)</f>
        <v>1363.6205</v>
      </c>
      <c r="L62" s="115"/>
    </row>
    <row r="63" spans="1:12" ht="12.75" customHeight="1">
      <c r="A63" s="6"/>
      <c r="B63" s="7"/>
      <c r="C63" s="7"/>
      <c r="D63" s="7"/>
      <c r="E63" s="7"/>
      <c r="F63" s="7"/>
      <c r="G63" s="7"/>
      <c r="H63" s="7" t="s">
        <v>780</v>
      </c>
      <c r="I63" s="7"/>
      <c r="J63" s="7"/>
      <c r="K63" s="7"/>
      <c r="L63" s="8"/>
    </row>
    <row r="64" spans="1:12" ht="12.75" customHeight="1"/>
    <row r="65" ht="12.75" customHeight="1"/>
    <row r="66" ht="12.75" customHeight="1"/>
    <row r="67" ht="12.75" customHeight="1"/>
    <row r="68" ht="12.75" customHeight="1"/>
    <row r="69" ht="12.75" customHeight="1"/>
    <row r="70" ht="12.75" customHeight="1"/>
  </sheetData>
  <mergeCells count="41">
    <mergeCell ref="F55:G55"/>
    <mergeCell ref="F56:G56"/>
    <mergeCell ref="F57:G57"/>
    <mergeCell ref="F58:G58"/>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30:G30"/>
    <mergeCell ref="F31:G31"/>
    <mergeCell ref="F32:G32"/>
    <mergeCell ref="F33:G33"/>
    <mergeCell ref="F34:G34"/>
    <mergeCell ref="F24:G24"/>
    <mergeCell ref="F25:G25"/>
    <mergeCell ref="F23:G23"/>
    <mergeCell ref="F28:G28"/>
    <mergeCell ref="F29:G29"/>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6" zoomScaleNormal="100" workbookViewId="0">
      <selection activeCell="C18" sqref="C18:C54"/>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1435.3899999999999</v>
      </c>
      <c r="O2" s="21" t="s">
        <v>259</v>
      </c>
    </row>
    <row r="3" spans="1:15" s="21" customFormat="1" ht="15" customHeight="1" thickBot="1">
      <c r="A3" s="22" t="s">
        <v>151</v>
      </c>
      <c r="G3" s="28">
        <f>Invoice!J14</f>
        <v>45186</v>
      </c>
      <c r="H3" s="29"/>
      <c r="N3" s="21">
        <v>1435.3899999999999</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EUR</v>
      </c>
    </row>
    <row r="10" spans="1:15" s="21" customFormat="1" ht="13.5" thickBot="1">
      <c r="A10" s="36" t="str">
        <f>'Copy paste to Here'!G10</f>
        <v>Raffel Marianne</v>
      </c>
      <c r="B10" s="37"/>
      <c r="C10" s="37"/>
      <c r="D10" s="37"/>
      <c r="F10" s="38" t="str">
        <f>'Copy paste to Here'!B10</f>
        <v>Raffel Marianne</v>
      </c>
      <c r="G10" s="39"/>
      <c r="H10" s="40"/>
      <c r="K10" s="95" t="s">
        <v>276</v>
      </c>
      <c r="L10" s="35" t="s">
        <v>276</v>
      </c>
      <c r="M10" s="21">
        <v>1</v>
      </c>
    </row>
    <row r="11" spans="1:15" s="21" customFormat="1" ht="15.75" thickBot="1">
      <c r="A11" s="41" t="str">
        <f>'Copy paste to Here'!G11</f>
        <v>Marianne Raffel</v>
      </c>
      <c r="B11" s="42"/>
      <c r="C11" s="42"/>
      <c r="D11" s="42"/>
      <c r="F11" s="43" t="str">
        <f>'Copy paste to Here'!B11</f>
        <v>Marianne Raffel</v>
      </c>
      <c r="G11" s="44"/>
      <c r="H11" s="45"/>
      <c r="K11" s="93" t="s">
        <v>158</v>
      </c>
      <c r="L11" s="46" t="s">
        <v>159</v>
      </c>
      <c r="M11" s="21">
        <f>VLOOKUP(G3,[1]Sheet1!$A$9:$I$7290,2,FALSE)</f>
        <v>35.659999999999997</v>
      </c>
    </row>
    <row r="12" spans="1:15" s="21" customFormat="1" ht="15.75" thickBot="1">
      <c r="A12" s="41" t="str">
        <f>'Copy paste to Here'!G12</f>
        <v>Brodtischgasse 4</v>
      </c>
      <c r="B12" s="42"/>
      <c r="C12" s="42"/>
      <c r="D12" s="42"/>
      <c r="E12" s="89"/>
      <c r="F12" s="43" t="str">
        <f>'Copy paste to Here'!B12</f>
        <v>Brodtischgasse 4</v>
      </c>
      <c r="G12" s="44"/>
      <c r="H12" s="45"/>
      <c r="K12" s="93" t="s">
        <v>160</v>
      </c>
      <c r="L12" s="46" t="s">
        <v>133</v>
      </c>
      <c r="M12" s="21">
        <f>VLOOKUP(G3,[1]Sheet1!$A$9:$I$7290,3,FALSE)</f>
        <v>37.83</v>
      </c>
    </row>
    <row r="13" spans="1:15" s="21" customFormat="1" ht="15.75" thickBot="1">
      <c r="A13" s="41" t="str">
        <f>'Copy paste to Here'!G13</f>
        <v>2700 Wiener Neustadt</v>
      </c>
      <c r="B13" s="42"/>
      <c r="C13" s="42"/>
      <c r="D13" s="42"/>
      <c r="E13" s="111" t="s">
        <v>133</v>
      </c>
      <c r="F13" s="43" t="str">
        <f>'Copy paste to Here'!B13</f>
        <v>2700 Wiener Neustadt</v>
      </c>
      <c r="G13" s="44"/>
      <c r="H13" s="45"/>
      <c r="K13" s="93" t="s">
        <v>161</v>
      </c>
      <c r="L13" s="46" t="s">
        <v>162</v>
      </c>
      <c r="M13" s="113">
        <f>VLOOKUP(G3,[1]Sheet1!$A$9:$I$7290,4,FALSE)</f>
        <v>44.12</v>
      </c>
    </row>
    <row r="14" spans="1:15" s="21" customFormat="1" ht="15.75" thickBot="1">
      <c r="A14" s="41" t="str">
        <f>'Copy paste to Here'!G14</f>
        <v>Austria</v>
      </c>
      <c r="B14" s="42"/>
      <c r="C14" s="42"/>
      <c r="D14" s="42"/>
      <c r="E14" s="111">
        <f>VLOOKUP(J9,$L$10:$M$17,2,FALSE)</f>
        <v>37.83</v>
      </c>
      <c r="F14" s="43" t="str">
        <f>'Copy paste to Here'!B14</f>
        <v>Austria</v>
      </c>
      <c r="G14" s="44"/>
      <c r="H14" s="45"/>
      <c r="K14" s="93" t="s">
        <v>163</v>
      </c>
      <c r="L14" s="46" t="s">
        <v>164</v>
      </c>
      <c r="M14" s="21">
        <f>VLOOKUP(G3,[1]Sheet1!$A$9:$I$7290,5,FALSE)</f>
        <v>22.65</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26.21</v>
      </c>
    </row>
    <row r="16" spans="1:15" s="21" customFormat="1" ht="13.7" customHeight="1" thickBot="1">
      <c r="A16" s="52"/>
      <c r="K16" s="94" t="s">
        <v>167</v>
      </c>
      <c r="L16" s="51" t="s">
        <v>168</v>
      </c>
      <c r="M16" s="21">
        <f>VLOOKUP(G3,[1]Sheet1!$A$9:$I$7290,7,FALSE)</f>
        <v>20.84</v>
      </c>
    </row>
    <row r="17" spans="1:13" s="21" customFormat="1" ht="13.5" thickBot="1">
      <c r="A17" s="53" t="s">
        <v>169</v>
      </c>
      <c r="B17" s="54" t="s">
        <v>170</v>
      </c>
      <c r="C17" s="54" t="s">
        <v>284</v>
      </c>
      <c r="D17" s="55" t="s">
        <v>198</v>
      </c>
      <c r="E17" s="55" t="s">
        <v>261</v>
      </c>
      <c r="F17" s="55" t="str">
        <f>CONCATENATE("Amount ",,J9)</f>
        <v>Amount EUR</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316L steel hinged segment ring, 1.2mm (16g) with outward facing CNC set Cubic Zirconia (CZ) stones, inner diameter from 6mm to 14mm &amp; Length: 6mm  &amp;  Cz Color: Clear</v>
      </c>
      <c r="B18" s="57" t="str">
        <f>'Copy paste to Here'!C22</f>
        <v>SGSH10</v>
      </c>
      <c r="C18" s="57" t="s">
        <v>749</v>
      </c>
      <c r="D18" s="58">
        <f>Invoice!B22</f>
        <v>10</v>
      </c>
      <c r="E18" s="59">
        <f>'Shipping Invoice'!J22*$N$1</f>
        <v>4.7699999999999996</v>
      </c>
      <c r="F18" s="59">
        <f>D18*E18</f>
        <v>47.699999999999996</v>
      </c>
      <c r="G18" s="60">
        <f>E18*$E$14</f>
        <v>180.44909999999999</v>
      </c>
      <c r="H18" s="61">
        <f>D18*G18</f>
        <v>1804.491</v>
      </c>
    </row>
    <row r="19" spans="1:13" s="62" customFormat="1" ht="36">
      <c r="A19" s="112" t="str">
        <f>IF((LEN('Copy paste to Here'!G23))&gt;5,((CONCATENATE('Copy paste to Here'!G23," &amp; ",'Copy paste to Here'!D23,"  &amp;  ",'Copy paste to Here'!E23))),"Empty Cell")</f>
        <v>316L steel hinged segment ring, 1.2mm (16g) with outward facing CNC set Cubic Zirconia (CZ) stones, inner diameter from 6mm to 14mm &amp; Length: 10mm  &amp;  Cz Color: Clear</v>
      </c>
      <c r="B19" s="57" t="str">
        <f>'Copy paste to Here'!C23</f>
        <v>SGSH10</v>
      </c>
      <c r="C19" s="57" t="s">
        <v>750</v>
      </c>
      <c r="D19" s="58">
        <f>Invoice!B23</f>
        <v>5</v>
      </c>
      <c r="E19" s="59">
        <f>'Shipping Invoice'!J23*$N$1</f>
        <v>6.88</v>
      </c>
      <c r="F19" s="59">
        <f t="shared" ref="F19:F82" si="0">D19*E19</f>
        <v>34.4</v>
      </c>
      <c r="G19" s="60">
        <f t="shared" ref="G19:G82" si="1">E19*$E$14</f>
        <v>260.2704</v>
      </c>
      <c r="H19" s="63">
        <f t="shared" ref="H19:H82" si="2">D19*G19</f>
        <v>1301.3519999999999</v>
      </c>
    </row>
    <row r="20" spans="1:13" s="62" customFormat="1" ht="48">
      <c r="A20" s="56" t="str">
        <f>IF((LEN('Copy paste to Here'!G24))&gt;5,((CONCATENATE('Copy paste to Here'!G24," &amp; ",'Copy paste to Here'!D24,"  &amp;  ",'Copy paste to Here'!E24))),"Empty Cell")</f>
        <v>Anodized 316L steel hinged segment ring, 1.2mm (16g) with outward facing CNC set Cubic Zirconia (CZ) stones, inner diameter from 6mm to 12mm &amp; Length: 6mm  &amp;  Color: Gold Anodized w/ Clear CZ</v>
      </c>
      <c r="B20" s="57" t="str">
        <f>'Copy paste to Here'!C24</f>
        <v>SGTSH10</v>
      </c>
      <c r="C20" s="57" t="s">
        <v>751</v>
      </c>
      <c r="D20" s="58">
        <f>Invoice!B24</f>
        <v>5</v>
      </c>
      <c r="E20" s="59">
        <f>'Shipping Invoice'!J24*$N$1</f>
        <v>5.26</v>
      </c>
      <c r="F20" s="59">
        <f t="shared" si="0"/>
        <v>26.299999999999997</v>
      </c>
      <c r="G20" s="60">
        <f t="shared" si="1"/>
        <v>198.98579999999998</v>
      </c>
      <c r="H20" s="63">
        <f t="shared" si="2"/>
        <v>994.92899999999986</v>
      </c>
    </row>
    <row r="21" spans="1:13" s="62" customFormat="1" ht="36">
      <c r="A21" s="56" t="str">
        <f>IF((LEN('Copy paste to Here'!G25))&gt;5,((CONCATENATE('Copy paste to Here'!G25," &amp; ",'Copy paste to Here'!D25,"  &amp;  ",'Copy paste to Here'!E25))),"Empty Cell")</f>
        <v xml:space="preserve">PVD plated 316L steel hinged segment ring, 1.2mm (16g) with side facing CNC set Cubic Zirconia (CZ) stones in hexagon shape design &amp; Color: High Polish 8mm  &amp;  </v>
      </c>
      <c r="B21" s="57" t="str">
        <f>'Copy paste to Here'!C25</f>
        <v>SGTSH34</v>
      </c>
      <c r="C21" s="57" t="s">
        <v>752</v>
      </c>
      <c r="D21" s="58">
        <f>Invoice!B25</f>
        <v>3</v>
      </c>
      <c r="E21" s="59">
        <f>'Shipping Invoice'!J25*$N$1</f>
        <v>6.88</v>
      </c>
      <c r="F21" s="59">
        <f t="shared" si="0"/>
        <v>20.64</v>
      </c>
      <c r="G21" s="60">
        <f t="shared" si="1"/>
        <v>260.2704</v>
      </c>
      <c r="H21" s="63">
        <f t="shared" si="2"/>
        <v>780.81119999999999</v>
      </c>
    </row>
    <row r="22" spans="1:13" s="62" customFormat="1" ht="36">
      <c r="A22" s="56" t="str">
        <f>IF((LEN('Copy paste to Here'!G26))&gt;5,((CONCATENATE('Copy paste to Here'!G26," &amp; ",'Copy paste to Here'!D26,"  &amp;  ",'Copy paste to Here'!E26))),"Empty Cell")</f>
        <v xml:space="preserve">PVD plated 316L steel hinged segment ring, 1.2mm (16g) with side facing CNC set Cubic Zirconia (CZ) stones in hexagon shape design &amp; Color: High Polish 10mm  &amp;  </v>
      </c>
      <c r="B22" s="57" t="str">
        <f>'Copy paste to Here'!C26</f>
        <v>SGTSH34</v>
      </c>
      <c r="C22" s="57" t="s">
        <v>753</v>
      </c>
      <c r="D22" s="58">
        <f>Invoice!B26</f>
        <v>3</v>
      </c>
      <c r="E22" s="59">
        <f>'Shipping Invoice'!J26*$N$1</f>
        <v>7.86</v>
      </c>
      <c r="F22" s="59">
        <f t="shared" si="0"/>
        <v>23.580000000000002</v>
      </c>
      <c r="G22" s="60">
        <f t="shared" si="1"/>
        <v>297.34379999999999</v>
      </c>
      <c r="H22" s="63">
        <f t="shared" si="2"/>
        <v>892.03139999999996</v>
      </c>
    </row>
    <row r="23" spans="1:13" s="62" customFormat="1" ht="36">
      <c r="A23" s="56" t="str">
        <f>IF((LEN('Copy paste to Here'!G27))&gt;5,((CONCATENATE('Copy paste to Here'!G27," &amp; ",'Copy paste to Here'!D27,"  &amp;  ",'Copy paste to Here'!E27))),"Empty Cell")</f>
        <v xml:space="preserve">PVD plated 316L steel hinged segment ring, 1.2mm (16g) with side facing CNC set Cubic Zirconia (CZ) stones in hexagon shape design &amp; Color: Gold 8mm  &amp;  </v>
      </c>
      <c r="B23" s="57" t="str">
        <f>'Copy paste to Here'!C27</f>
        <v>SGTSH34</v>
      </c>
      <c r="C23" s="57" t="s">
        <v>754</v>
      </c>
      <c r="D23" s="58">
        <f>Invoice!B27</f>
        <v>3</v>
      </c>
      <c r="E23" s="59">
        <f>'Shipping Invoice'!J27*$N$1</f>
        <v>7.37</v>
      </c>
      <c r="F23" s="59">
        <f t="shared" si="0"/>
        <v>22.11</v>
      </c>
      <c r="G23" s="60">
        <f t="shared" si="1"/>
        <v>278.80709999999999</v>
      </c>
      <c r="H23" s="63">
        <f t="shared" si="2"/>
        <v>836.42129999999997</v>
      </c>
    </row>
    <row r="24" spans="1:13" s="62" customFormat="1" ht="36">
      <c r="A24" s="56" t="str">
        <f>IF((LEN('Copy paste to Here'!G28))&gt;5,((CONCATENATE('Copy paste to Here'!G28," &amp; ",'Copy paste to Here'!D28,"  &amp;  ",'Copy paste to Here'!E28))),"Empty Cell")</f>
        <v xml:space="preserve">PVD plated 316L steel hinged segment ring, 1.2mm (16g) with side facing CNC set Cubic Zirconia (CZ) stones in hexagon shape design &amp; Color: Gold 10mm  &amp;  </v>
      </c>
      <c r="B24" s="57" t="str">
        <f>'Copy paste to Here'!C28</f>
        <v>SGTSH34</v>
      </c>
      <c r="C24" s="57" t="s">
        <v>755</v>
      </c>
      <c r="D24" s="58">
        <f>Invoice!B28</f>
        <v>3</v>
      </c>
      <c r="E24" s="59">
        <f>'Shipping Invoice'!J28*$N$1</f>
        <v>8.35</v>
      </c>
      <c r="F24" s="59">
        <f t="shared" si="0"/>
        <v>25.049999999999997</v>
      </c>
      <c r="G24" s="60">
        <f t="shared" si="1"/>
        <v>315.88049999999998</v>
      </c>
      <c r="H24" s="63">
        <f t="shared" si="2"/>
        <v>947.64149999999995</v>
      </c>
    </row>
    <row r="25" spans="1:13" s="62" customFormat="1" ht="36">
      <c r="A25" s="56" t="str">
        <f>IF((LEN('Copy paste to Here'!G29))&gt;5,((CONCATENATE('Copy paste to Here'!G29," &amp; ",'Copy paste to Here'!D29,"  &amp;  ",'Copy paste to Here'!E29))),"Empty Cell")</f>
        <v xml:space="preserve">PVD plated 316L steel hinged segment ring, 1.2mm (16g) with side facing CNC set Cubic Zirconia (CZ) stones in hexagon shape design &amp; Color: Rose Gold 8mm  &amp;  </v>
      </c>
      <c r="B25" s="57" t="str">
        <f>'Copy paste to Here'!C29</f>
        <v>SGTSH34</v>
      </c>
      <c r="C25" s="57" t="s">
        <v>756</v>
      </c>
      <c r="D25" s="58">
        <f>Invoice!B29</f>
        <v>3</v>
      </c>
      <c r="E25" s="59">
        <f>'Shipping Invoice'!J29*$N$1</f>
        <v>7.37</v>
      </c>
      <c r="F25" s="59">
        <f t="shared" si="0"/>
        <v>22.11</v>
      </c>
      <c r="G25" s="60">
        <f t="shared" si="1"/>
        <v>278.80709999999999</v>
      </c>
      <c r="H25" s="63">
        <f t="shared" si="2"/>
        <v>836.42129999999997</v>
      </c>
    </row>
    <row r="26" spans="1:13" s="62" customFormat="1" ht="36">
      <c r="A26" s="56" t="str">
        <f>IF((LEN('Copy paste to Here'!G30))&gt;5,((CONCATENATE('Copy paste to Here'!G30," &amp; ",'Copy paste to Here'!D30,"  &amp;  ",'Copy paste to Here'!E30))),"Empty Cell")</f>
        <v xml:space="preserve">PVD plated 316L steel hinged segment ring, 1.2mm (16g) with side facing CNC set Cubic Zirconia (CZ) stones in hexagon shape design &amp; Color: Rose Gold 10mm  &amp;  </v>
      </c>
      <c r="B26" s="57" t="str">
        <f>'Copy paste to Here'!C30</f>
        <v>SGTSH34</v>
      </c>
      <c r="C26" s="57" t="s">
        <v>757</v>
      </c>
      <c r="D26" s="58">
        <f>Invoice!B30</f>
        <v>3</v>
      </c>
      <c r="E26" s="59">
        <f>'Shipping Invoice'!J30*$N$1</f>
        <v>8.35</v>
      </c>
      <c r="F26" s="59">
        <f t="shared" si="0"/>
        <v>25.049999999999997</v>
      </c>
      <c r="G26" s="60">
        <f t="shared" si="1"/>
        <v>315.88049999999998</v>
      </c>
      <c r="H26" s="63">
        <f t="shared" si="2"/>
        <v>947.64149999999995</v>
      </c>
    </row>
    <row r="27" spans="1:13" s="62" customFormat="1" ht="48">
      <c r="A27" s="56" t="str">
        <f>IF((LEN('Copy paste to Here'!G31))&gt;5,((CONCATENATE('Copy paste to Here'!G31," &amp; ",'Copy paste to Here'!D31,"  &amp;  ",'Copy paste to Here'!E31))),"Empty Cell")</f>
        <v xml:space="preserve">Anodized 316L steel hinged segment ring, 1.2mm (16g) with CNC set Cubic Zirconia (CZ) stones, chain balls design on the front ring, and inner diameter from 8mm to 10mm &amp; Color: Gold 8mm  &amp;  </v>
      </c>
      <c r="B27" s="57" t="str">
        <f>'Copy paste to Here'!C31</f>
        <v>SGTSH43</v>
      </c>
      <c r="C27" s="57" t="s">
        <v>758</v>
      </c>
      <c r="D27" s="58">
        <f>Invoice!B31</f>
        <v>3</v>
      </c>
      <c r="E27" s="59">
        <f>'Shipping Invoice'!J31*$N$1</f>
        <v>8.25</v>
      </c>
      <c r="F27" s="59">
        <f t="shared" si="0"/>
        <v>24.75</v>
      </c>
      <c r="G27" s="60">
        <f t="shared" si="1"/>
        <v>312.09749999999997</v>
      </c>
      <c r="H27" s="63">
        <f t="shared" si="2"/>
        <v>936.2924999999999</v>
      </c>
    </row>
    <row r="28" spans="1:13" s="62" customFormat="1" ht="48">
      <c r="A28" s="56" t="str">
        <f>IF((LEN('Copy paste to Here'!G32))&gt;5,((CONCATENATE('Copy paste to Here'!G32," &amp; ",'Copy paste to Here'!D32,"  &amp;  ",'Copy paste to Here'!E32))),"Empty Cell")</f>
        <v xml:space="preserve">Anodized 316L steel hinged segment ring, 1.2mm (16g) with CNC set Cubic Zirconia (CZ) stones, chain balls design on the front ring, and inner diameter from 8mm to 10mm &amp; Color: Gold 10mm  &amp;  </v>
      </c>
      <c r="B28" s="57" t="str">
        <f>'Copy paste to Here'!C32</f>
        <v>SGTSH43</v>
      </c>
      <c r="C28" s="57" t="s">
        <v>759</v>
      </c>
      <c r="D28" s="58">
        <f>Invoice!B32</f>
        <v>3</v>
      </c>
      <c r="E28" s="59">
        <f>'Shipping Invoice'!J32*$N$1</f>
        <v>9.34</v>
      </c>
      <c r="F28" s="59">
        <f t="shared" si="0"/>
        <v>28.02</v>
      </c>
      <c r="G28" s="60">
        <f t="shared" si="1"/>
        <v>353.3322</v>
      </c>
      <c r="H28" s="63">
        <f t="shared" si="2"/>
        <v>1059.9965999999999</v>
      </c>
    </row>
    <row r="29" spans="1:13" s="62" customFormat="1" ht="48">
      <c r="A29" s="56" t="str">
        <f>IF((LEN('Copy paste to Here'!G33))&gt;5,((CONCATENATE('Copy paste to Here'!G33," &amp; ",'Copy paste to Here'!D33,"  &amp;  ",'Copy paste to Here'!E33))),"Empty Cell")</f>
        <v xml:space="preserve">Anodized 316L steel hinged segment ring, 1.2mm (16g) with CNC set Cubic Zirconia (CZ) stones, chain balls design on the front ring, and inner diameter from 8mm to 10mm &amp; Color: Rose Gold 8mm  &amp;  </v>
      </c>
      <c r="B29" s="57" t="str">
        <f>'Copy paste to Here'!C33</f>
        <v>SGTSH43</v>
      </c>
      <c r="C29" s="57" t="s">
        <v>760</v>
      </c>
      <c r="D29" s="58">
        <f>Invoice!B33</f>
        <v>3</v>
      </c>
      <c r="E29" s="59">
        <f>'Shipping Invoice'!J33*$N$1</f>
        <v>8.25</v>
      </c>
      <c r="F29" s="59">
        <f t="shared" si="0"/>
        <v>24.75</v>
      </c>
      <c r="G29" s="60">
        <f t="shared" si="1"/>
        <v>312.09749999999997</v>
      </c>
      <c r="H29" s="63">
        <f t="shared" si="2"/>
        <v>936.2924999999999</v>
      </c>
    </row>
    <row r="30" spans="1:13" s="62" customFormat="1" ht="48">
      <c r="A30" s="56" t="str">
        <f>IF((LEN('Copy paste to Here'!G34))&gt;5,((CONCATENATE('Copy paste to Here'!G34," &amp; ",'Copy paste to Here'!D34,"  &amp;  ",'Copy paste to Here'!E34))),"Empty Cell")</f>
        <v xml:space="preserve">Anodized 316L steel hinged segment ring, 1.2mm (16g) with CNC set Cubic Zirconia (CZ) stones, chain balls design on the front ring, and inner diameter from 8mm to 10mm &amp; Color: Rose Gold 10mm  &amp;  </v>
      </c>
      <c r="B30" s="57" t="str">
        <f>'Copy paste to Here'!C34</f>
        <v>SGTSH43</v>
      </c>
      <c r="C30" s="57" t="s">
        <v>761</v>
      </c>
      <c r="D30" s="58">
        <f>Invoice!B34</f>
        <v>3</v>
      </c>
      <c r="E30" s="59">
        <f>'Shipping Invoice'!J34*$N$1</f>
        <v>9.34</v>
      </c>
      <c r="F30" s="59">
        <f t="shared" si="0"/>
        <v>28.02</v>
      </c>
      <c r="G30" s="60">
        <f t="shared" si="1"/>
        <v>353.3322</v>
      </c>
      <c r="H30" s="63">
        <f t="shared" si="2"/>
        <v>1059.9965999999999</v>
      </c>
    </row>
    <row r="31" spans="1:13" s="62" customFormat="1" ht="48">
      <c r="A31" s="56" t="str">
        <f>IF((LEN('Copy paste to Here'!G35))&gt;5,((CONCATENATE('Copy paste to Here'!G35," &amp; ",'Copy paste to Here'!D35,"  &amp;  ",'Copy paste to Here'!E35))),"Empty Cell")</f>
        <v xml:space="preserve">Anodized 316L steel hinged segment ring, 1.2mm (16g) with CNC set Cubic Zirconia (CZ) stones, chain balls design on the front ring, and inner diameter from 8mm to 10mm &amp; Color: Black 8mm  &amp;  </v>
      </c>
      <c r="B31" s="57" t="str">
        <f>'Copy paste to Here'!C35</f>
        <v>SGTSH43</v>
      </c>
      <c r="C31" s="57" t="s">
        <v>762</v>
      </c>
      <c r="D31" s="58">
        <f>Invoice!B35</f>
        <v>3</v>
      </c>
      <c r="E31" s="59">
        <f>'Shipping Invoice'!J35*$N$1</f>
        <v>8.25</v>
      </c>
      <c r="F31" s="59">
        <f t="shared" si="0"/>
        <v>24.75</v>
      </c>
      <c r="G31" s="60">
        <f t="shared" si="1"/>
        <v>312.09749999999997</v>
      </c>
      <c r="H31" s="63">
        <f t="shared" si="2"/>
        <v>936.2924999999999</v>
      </c>
    </row>
    <row r="32" spans="1:13" s="62" customFormat="1" ht="48">
      <c r="A32" s="56" t="str">
        <f>IF((LEN('Copy paste to Here'!G36))&gt;5,((CONCATENATE('Copy paste to Here'!G36," &amp; ",'Copy paste to Here'!D36,"  &amp;  ",'Copy paste to Here'!E36))),"Empty Cell")</f>
        <v xml:space="preserve">Anodized 316L steel hinged segment ring, 1.2mm (16g) with CNC set Cubic Zirconia (CZ) stones, chain balls design on the front ring, and inner diameter from 8mm to 10mm &amp; Color: Black 10mm  &amp;  </v>
      </c>
      <c r="B32" s="57" t="str">
        <f>'Copy paste to Here'!C36</f>
        <v>SGTSH43</v>
      </c>
      <c r="C32" s="57" t="s">
        <v>763</v>
      </c>
      <c r="D32" s="58">
        <f>Invoice!B36</f>
        <v>3</v>
      </c>
      <c r="E32" s="59">
        <f>'Shipping Invoice'!J36*$N$1</f>
        <v>9.34</v>
      </c>
      <c r="F32" s="59">
        <f t="shared" si="0"/>
        <v>28.02</v>
      </c>
      <c r="G32" s="60">
        <f t="shared" si="1"/>
        <v>353.3322</v>
      </c>
      <c r="H32" s="63">
        <f t="shared" si="2"/>
        <v>1059.9965999999999</v>
      </c>
    </row>
    <row r="33" spans="1:8" s="62" customFormat="1" ht="24">
      <c r="A33" s="56" t="str">
        <f>IF((LEN('Copy paste to Here'!G37))&gt;5,((CONCATENATE('Copy paste to Here'!G37," &amp; ",'Copy paste to Here'!D37,"  &amp;  ",'Copy paste to Here'!E37))),"Empty Cell")</f>
        <v xml:space="preserve">Titanium G23 labret, 16g (1.2mm) with a 3mm ball &amp; Length: 8mm  &amp;  </v>
      </c>
      <c r="B33" s="57" t="str">
        <f>'Copy paste to Here'!C37</f>
        <v>ULBB3</v>
      </c>
      <c r="C33" s="57" t="s">
        <v>732</v>
      </c>
      <c r="D33" s="58">
        <f>Invoice!B37</f>
        <v>200</v>
      </c>
      <c r="E33" s="59">
        <f>'Shipping Invoice'!J37*$N$1</f>
        <v>0.97</v>
      </c>
      <c r="F33" s="59">
        <f t="shared" si="0"/>
        <v>194</v>
      </c>
      <c r="G33" s="60">
        <f t="shared" si="1"/>
        <v>36.695099999999996</v>
      </c>
      <c r="H33" s="63">
        <f t="shared" si="2"/>
        <v>7339.0199999999995</v>
      </c>
    </row>
    <row r="34" spans="1:8" s="62" customFormat="1" ht="24">
      <c r="A34" s="56" t="str">
        <f>IF((LEN('Copy paste to Here'!G38))&gt;5,((CONCATENATE('Copy paste to Here'!G38," &amp; ",'Copy paste to Here'!D38,"  &amp;  ",'Copy paste to Here'!E38))),"Empty Cell")</f>
        <v xml:space="preserve">Titanium G23 labret, 16g (1.2mm) with a 3mm ball &amp; Length: 10mm  &amp;  </v>
      </c>
      <c r="B34" s="57" t="str">
        <f>'Copy paste to Here'!C38</f>
        <v>ULBB3</v>
      </c>
      <c r="C34" s="57" t="s">
        <v>732</v>
      </c>
      <c r="D34" s="58">
        <f>Invoice!B38</f>
        <v>200</v>
      </c>
      <c r="E34" s="59">
        <f>'Shipping Invoice'!J38*$N$1</f>
        <v>0.97</v>
      </c>
      <c r="F34" s="59">
        <f t="shared" si="0"/>
        <v>194</v>
      </c>
      <c r="G34" s="60">
        <f t="shared" si="1"/>
        <v>36.695099999999996</v>
      </c>
      <c r="H34" s="63">
        <f t="shared" si="2"/>
        <v>7339.0199999999995</v>
      </c>
    </row>
    <row r="35" spans="1:8" s="62" customFormat="1" ht="24">
      <c r="A35" s="56" t="str">
        <f>IF((LEN('Copy paste to Here'!G39))&gt;5,((CONCATENATE('Copy paste to Here'!G39," &amp; ",'Copy paste to Here'!D39,"  &amp;  ",'Copy paste to Here'!E39))),"Empty Cell")</f>
        <v xml:space="preserve">Titanium G23 internally threaded labret, 16g (1.2mm) with three 1.5mm balls &amp; Length: 6mm  &amp;  </v>
      </c>
      <c r="B35" s="57" t="str">
        <f>'Copy paste to Here'!C39</f>
        <v>ULBIN14</v>
      </c>
      <c r="C35" s="57" t="s">
        <v>734</v>
      </c>
      <c r="D35" s="58">
        <f>Invoice!B39</f>
        <v>5</v>
      </c>
      <c r="E35" s="59">
        <f>'Shipping Invoice'!J39*$N$1</f>
        <v>2.84</v>
      </c>
      <c r="F35" s="59">
        <f t="shared" si="0"/>
        <v>14.2</v>
      </c>
      <c r="G35" s="60">
        <f t="shared" si="1"/>
        <v>107.43719999999999</v>
      </c>
      <c r="H35" s="63">
        <f t="shared" si="2"/>
        <v>537.18599999999992</v>
      </c>
    </row>
    <row r="36" spans="1:8" s="62" customFormat="1" ht="24">
      <c r="A36" s="56" t="str">
        <f>IF((LEN('Copy paste to Here'!G40))&gt;5,((CONCATENATE('Copy paste to Here'!G40," &amp; ",'Copy paste to Here'!D40,"  &amp;  ",'Copy paste to Here'!E40))),"Empty Cell")</f>
        <v xml:space="preserve">Titanium G23 internally threaded labret, 16g (1.2mm) with three 1.5mm balls &amp; Length: 8mm  &amp;  </v>
      </c>
      <c r="B36" s="57" t="str">
        <f>'Copy paste to Here'!C40</f>
        <v>ULBIN14</v>
      </c>
      <c r="C36" s="57" t="s">
        <v>734</v>
      </c>
      <c r="D36" s="58">
        <f>Invoice!B40</f>
        <v>5</v>
      </c>
      <c r="E36" s="59">
        <f>'Shipping Invoice'!J40*$N$1</f>
        <v>2.84</v>
      </c>
      <c r="F36" s="59">
        <f t="shared" si="0"/>
        <v>14.2</v>
      </c>
      <c r="G36" s="60">
        <f t="shared" si="1"/>
        <v>107.43719999999999</v>
      </c>
      <c r="H36" s="63">
        <f t="shared" si="2"/>
        <v>537.18599999999992</v>
      </c>
    </row>
    <row r="37" spans="1:8" s="62" customFormat="1" ht="24">
      <c r="A37" s="56" t="str">
        <f>IF((LEN('Copy paste to Here'!G41))&gt;5,((CONCATENATE('Copy paste to Here'!G41," &amp; ",'Copy paste to Here'!D41,"  &amp;  ",'Copy paste to Here'!E41))),"Empty Cell")</f>
        <v xml:space="preserve">Titanium G23 internally threaded labret, 16g (1.2mm) with three 1.5mm balls &amp; Length: 10mm  &amp;  </v>
      </c>
      <c r="B37" s="57" t="str">
        <f>'Copy paste to Here'!C41</f>
        <v>ULBIN14</v>
      </c>
      <c r="C37" s="57" t="s">
        <v>734</v>
      </c>
      <c r="D37" s="58">
        <f>Invoice!B41</f>
        <v>5</v>
      </c>
      <c r="E37" s="59">
        <f>'Shipping Invoice'!J41*$N$1</f>
        <v>2.84</v>
      </c>
      <c r="F37" s="59">
        <f t="shared" si="0"/>
        <v>14.2</v>
      </c>
      <c r="G37" s="60">
        <f t="shared" si="1"/>
        <v>107.43719999999999</v>
      </c>
      <c r="H37" s="63">
        <f t="shared" si="2"/>
        <v>537.18599999999992</v>
      </c>
    </row>
    <row r="38" spans="1:8" s="62" customFormat="1" ht="48">
      <c r="A38" s="56" t="str">
        <f>IF((LEN('Copy paste to Here'!G42))&gt;5,((CONCATENATE('Copy paste to Here'!G42," &amp; ",'Copy paste to Here'!D42,"  &amp;  ",'Copy paste to Here'!E42))),"Empty Cell")</f>
        <v xml:space="preserve">High polished titanium G23 hinged segment ring, 1.2mm (16g) with CNC set Cubic Zirconia (CZ) stones, chain balls design on the front ring, and inner diameter from 8mm to 10mm &amp; Length: 8mm  &amp;  </v>
      </c>
      <c r="B38" s="57" t="str">
        <f>'Copy paste to Here'!C42</f>
        <v>USGSH43</v>
      </c>
      <c r="C38" s="57" t="s">
        <v>764</v>
      </c>
      <c r="D38" s="58">
        <f>Invoice!B42</f>
        <v>3</v>
      </c>
      <c r="E38" s="59">
        <f>'Shipping Invoice'!J42*$N$1</f>
        <v>10.81</v>
      </c>
      <c r="F38" s="59">
        <f t="shared" si="0"/>
        <v>32.43</v>
      </c>
      <c r="G38" s="60">
        <f t="shared" si="1"/>
        <v>408.94229999999999</v>
      </c>
      <c r="H38" s="63">
        <f t="shared" si="2"/>
        <v>1226.8269</v>
      </c>
    </row>
    <row r="39" spans="1:8" s="62" customFormat="1" ht="48">
      <c r="A39" s="56" t="str">
        <f>IF((LEN('Copy paste to Here'!G43))&gt;5,((CONCATENATE('Copy paste to Here'!G43," &amp; ",'Copy paste to Here'!D43,"  &amp;  ",'Copy paste to Here'!E43))),"Empty Cell")</f>
        <v xml:space="preserve">High polished titanium G23 hinged segment ring, 1.2mm (16g) with CNC set Cubic Zirconia (CZ) stones, chain balls design on the front ring, and inner diameter from 8mm to 10mm &amp; Length: 10mm  &amp;  </v>
      </c>
      <c r="B39" s="57" t="str">
        <f>'Copy paste to Here'!C43</f>
        <v>USGSH43</v>
      </c>
      <c r="C39" s="57" t="s">
        <v>765</v>
      </c>
      <c r="D39" s="58">
        <f>Invoice!B43</f>
        <v>3</v>
      </c>
      <c r="E39" s="59">
        <f>'Shipping Invoice'!J43*$N$1</f>
        <v>11.8</v>
      </c>
      <c r="F39" s="59">
        <f t="shared" si="0"/>
        <v>35.400000000000006</v>
      </c>
      <c r="G39" s="60">
        <f t="shared" si="1"/>
        <v>446.39400000000001</v>
      </c>
      <c r="H39" s="63">
        <f t="shared" si="2"/>
        <v>1339.182</v>
      </c>
    </row>
    <row r="40" spans="1:8" s="62" customFormat="1" ht="36">
      <c r="A40" s="56" t="str">
        <f>IF((LEN('Copy paste to Here'!G44))&gt;5,((CONCATENATE('Copy paste to Here'!G44," &amp; ",'Copy paste to Here'!D44,"  &amp;  ",'Copy paste to Here'!E44))),"Empty Cell")</f>
        <v xml:space="preserve">High polished titanium G23 hinged segment ring, 1.2mm (16g) with cross bridge design and CNC set Cubic Zirconia (CZ) stones, inner diameter 8mm to 10mm &amp; Length: 8mm  &amp;  </v>
      </c>
      <c r="B40" s="57" t="str">
        <f>'Copy paste to Here'!C44</f>
        <v>USGSH45</v>
      </c>
      <c r="C40" s="57" t="s">
        <v>766</v>
      </c>
      <c r="D40" s="58">
        <f>Invoice!B44</f>
        <v>3</v>
      </c>
      <c r="E40" s="59">
        <f>'Shipping Invoice'!J44*$N$1</f>
        <v>8.16</v>
      </c>
      <c r="F40" s="59">
        <f t="shared" si="0"/>
        <v>24.48</v>
      </c>
      <c r="G40" s="60">
        <f t="shared" si="1"/>
        <v>308.69279999999998</v>
      </c>
      <c r="H40" s="63">
        <f t="shared" si="2"/>
        <v>926.07839999999987</v>
      </c>
    </row>
    <row r="41" spans="1:8" s="62" customFormat="1" ht="36">
      <c r="A41" s="56" t="str">
        <f>IF((LEN('Copy paste to Here'!G45))&gt;5,((CONCATENATE('Copy paste to Here'!G45," &amp; ",'Copy paste to Here'!D45,"  &amp;  ",'Copy paste to Here'!E45))),"Empty Cell")</f>
        <v xml:space="preserve">High polished titanium G23 hinged segment ring, 1.2mm (16g) with cross bridge design and CNC set Cubic Zirconia (CZ) stones, inner diameter 8mm to 10mm &amp; Length: 10mm  &amp;  </v>
      </c>
      <c r="B41" s="57" t="str">
        <f>'Copy paste to Here'!C45</f>
        <v>USGSH45</v>
      </c>
      <c r="C41" s="57" t="s">
        <v>767</v>
      </c>
      <c r="D41" s="58">
        <f>Invoice!B45</f>
        <v>3</v>
      </c>
      <c r="E41" s="59">
        <f>'Shipping Invoice'!J45*$N$1</f>
        <v>8.84</v>
      </c>
      <c r="F41" s="59">
        <f t="shared" si="0"/>
        <v>26.52</v>
      </c>
      <c r="G41" s="60">
        <f t="shared" si="1"/>
        <v>334.41719999999998</v>
      </c>
      <c r="H41" s="63">
        <f t="shared" si="2"/>
        <v>1003.2515999999999</v>
      </c>
    </row>
    <row r="42" spans="1:8" s="62" customFormat="1" ht="36">
      <c r="A42" s="56" t="str">
        <f>IF((LEN('Copy paste to Here'!G46))&gt;5,((CONCATENATE('Copy paste to Here'!G46," &amp; ",'Copy paste to Here'!D46,"  &amp;  ",'Copy paste to Here'!E46))),"Empty Cell")</f>
        <v xml:space="preserve">PVD plated titanium G23 hinged segment ring, 1.2mm (16g) with cross bridge design and CNC set Cubic Zirconia (CZ) stones, inner diameter 8mm to 10mm &amp; Color: Gold 8mm  &amp;  </v>
      </c>
      <c r="B42" s="57" t="str">
        <f>'Copy paste to Here'!C46</f>
        <v>USGSH45T</v>
      </c>
      <c r="C42" s="57" t="s">
        <v>768</v>
      </c>
      <c r="D42" s="58">
        <f>Invoice!B46</f>
        <v>3</v>
      </c>
      <c r="E42" s="59">
        <f>'Shipping Invoice'!J46*$N$1</f>
        <v>8.65</v>
      </c>
      <c r="F42" s="59">
        <f t="shared" si="0"/>
        <v>25.950000000000003</v>
      </c>
      <c r="G42" s="60">
        <f t="shared" si="1"/>
        <v>327.22949999999997</v>
      </c>
      <c r="H42" s="63">
        <f t="shared" si="2"/>
        <v>981.68849999999998</v>
      </c>
    </row>
    <row r="43" spans="1:8" s="62" customFormat="1" ht="38.25">
      <c r="A43" s="56" t="str">
        <f>IF((LEN('Copy paste to Here'!G47))&gt;5,((CONCATENATE('Copy paste to Here'!G47," &amp; ",'Copy paste to Here'!D47,"  &amp;  ",'Copy paste to Here'!E47))),"Empty Cell")</f>
        <v xml:space="preserve">PVD plated titanium G23 hinged segment ring, 1.2mm (16g) with cross bridge design and CNC set Cubic Zirconia (CZ) stones, inner diameter 8mm to 10mm &amp; Color: Gold 10mm  &amp;  </v>
      </c>
      <c r="B43" s="57" t="str">
        <f>'Copy paste to Here'!C47</f>
        <v>USGSH45T</v>
      </c>
      <c r="C43" s="57" t="s">
        <v>769</v>
      </c>
      <c r="D43" s="58">
        <f>Invoice!B47</f>
        <v>3</v>
      </c>
      <c r="E43" s="59">
        <f>'Shipping Invoice'!J47*$N$1</f>
        <v>9.34</v>
      </c>
      <c r="F43" s="59">
        <f t="shared" si="0"/>
        <v>28.02</v>
      </c>
      <c r="G43" s="60">
        <f t="shared" si="1"/>
        <v>353.3322</v>
      </c>
      <c r="H43" s="63">
        <f t="shared" si="2"/>
        <v>1059.9965999999999</v>
      </c>
    </row>
    <row r="44" spans="1:8" s="62" customFormat="1" ht="36">
      <c r="A44" s="56" t="str">
        <f>IF((LEN('Copy paste to Here'!G48))&gt;5,((CONCATENATE('Copy paste to Here'!G48," &amp; ",'Copy paste to Here'!D48,"  &amp;  ",'Copy paste to Here'!E48))),"Empty Cell")</f>
        <v xml:space="preserve">PVD plated titanium G23 hinged segment ring, 1.2mm (16g) with cross bridge design and CNC set Cubic Zirconia (CZ) stones, inner diameter 8mm to 10mm &amp; Color: Rose Gold 8mm  &amp;  </v>
      </c>
      <c r="B44" s="57" t="str">
        <f>'Copy paste to Here'!C48</f>
        <v>USGSH45T</v>
      </c>
      <c r="C44" s="57" t="s">
        <v>770</v>
      </c>
      <c r="D44" s="58">
        <f>Invoice!B48</f>
        <v>3</v>
      </c>
      <c r="E44" s="59">
        <f>'Shipping Invoice'!J48*$N$1</f>
        <v>8.65</v>
      </c>
      <c r="F44" s="59">
        <f t="shared" si="0"/>
        <v>25.950000000000003</v>
      </c>
      <c r="G44" s="60">
        <f t="shared" si="1"/>
        <v>327.22949999999997</v>
      </c>
      <c r="H44" s="63">
        <f t="shared" si="2"/>
        <v>981.68849999999998</v>
      </c>
    </row>
    <row r="45" spans="1:8" s="62" customFormat="1" ht="38.25">
      <c r="A45" s="56" t="str">
        <f>IF((LEN('Copy paste to Here'!G49))&gt;5,((CONCATENATE('Copy paste to Here'!G49," &amp; ",'Copy paste to Here'!D49,"  &amp;  ",'Copy paste to Here'!E49))),"Empty Cell")</f>
        <v xml:space="preserve">PVD plated titanium G23 hinged segment ring, 1.2mm (16g) with cross bridge design and CNC set Cubic Zirconia (CZ) stones, inner diameter 8mm to 10mm &amp; Color: Rose Gold 10mm  &amp;  </v>
      </c>
      <c r="B45" s="57" t="str">
        <f>'Copy paste to Here'!C49</f>
        <v>USGSH45T</v>
      </c>
      <c r="C45" s="57" t="s">
        <v>771</v>
      </c>
      <c r="D45" s="58">
        <f>Invoice!B49</f>
        <v>3</v>
      </c>
      <c r="E45" s="59">
        <f>'Shipping Invoice'!J49*$N$1</f>
        <v>9.34</v>
      </c>
      <c r="F45" s="59">
        <f t="shared" si="0"/>
        <v>28.02</v>
      </c>
      <c r="G45" s="60">
        <f t="shared" si="1"/>
        <v>353.3322</v>
      </c>
      <c r="H45" s="63">
        <f t="shared" si="2"/>
        <v>1059.9965999999999</v>
      </c>
    </row>
    <row r="46" spans="1:8" s="62" customFormat="1" ht="36">
      <c r="A46" s="56" t="str">
        <f>IF((LEN('Copy paste to Here'!G50))&gt;5,((CONCATENATE('Copy paste to Here'!G50," &amp; ",'Copy paste to Here'!D50,"  &amp;  ",'Copy paste to Here'!E50))),"Empty Cell")</f>
        <v xml:space="preserve">PVD plated titanium G23 hinged segment ring, 1.2mm (16g) with cross bridge design and CNC set Cubic Zirconia (CZ) stones, inner diameter 8mm to 10mm &amp; Color: Black 8mm  &amp;  </v>
      </c>
      <c r="B46" s="57" t="str">
        <f>'Copy paste to Here'!C50</f>
        <v>USGSH45T</v>
      </c>
      <c r="C46" s="57" t="s">
        <v>772</v>
      </c>
      <c r="D46" s="58">
        <f>Invoice!B50</f>
        <v>3</v>
      </c>
      <c r="E46" s="59">
        <f>'Shipping Invoice'!J50*$N$1</f>
        <v>8.65</v>
      </c>
      <c r="F46" s="59">
        <f t="shared" si="0"/>
        <v>25.950000000000003</v>
      </c>
      <c r="G46" s="60">
        <f t="shared" si="1"/>
        <v>327.22949999999997</v>
      </c>
      <c r="H46" s="63">
        <f t="shared" si="2"/>
        <v>981.68849999999998</v>
      </c>
    </row>
    <row r="47" spans="1:8" s="62" customFormat="1" ht="38.25">
      <c r="A47" s="56" t="str">
        <f>IF((LEN('Copy paste to Here'!G51))&gt;5,((CONCATENATE('Copy paste to Here'!G51," &amp; ",'Copy paste to Here'!D51,"  &amp;  ",'Copy paste to Here'!E51))),"Empty Cell")</f>
        <v xml:space="preserve">PVD plated titanium G23 hinged segment ring, 1.2mm (16g) with cross bridge design and CNC set Cubic Zirconia (CZ) stones, inner diameter 8mm to 10mm &amp; Color: Black 10mm  &amp;  </v>
      </c>
      <c r="B47" s="57" t="str">
        <f>'Copy paste to Here'!C51</f>
        <v>USGSH45T</v>
      </c>
      <c r="C47" s="57" t="s">
        <v>773</v>
      </c>
      <c r="D47" s="58">
        <f>Invoice!B51</f>
        <v>3</v>
      </c>
      <c r="E47" s="59">
        <f>'Shipping Invoice'!J51*$N$1</f>
        <v>9.34</v>
      </c>
      <c r="F47" s="59">
        <f t="shared" si="0"/>
        <v>28.02</v>
      </c>
      <c r="G47" s="60">
        <f t="shared" si="1"/>
        <v>353.3322</v>
      </c>
      <c r="H47" s="63">
        <f t="shared" si="2"/>
        <v>1059.9965999999999</v>
      </c>
    </row>
    <row r="48" spans="1:8" s="62" customFormat="1" ht="36">
      <c r="A48" s="56" t="str">
        <f>IF((LEN('Copy paste to Here'!G52))&gt;5,((CONCATENATE('Copy paste to Here'!G52," &amp; ",'Copy paste to Here'!D52,"  &amp;  ",'Copy paste to Here'!E52))),"Empty Cell")</f>
        <v xml:space="preserve">PVD plated polished titanium G23 hinged segment ring, 1.2mm (16g) with outward facing CNC set Cubic Zirconia (CZ) stones &amp; Color: High Polish 8mm  &amp;  </v>
      </c>
      <c r="B48" s="57" t="str">
        <f>'Copy paste to Here'!C52</f>
        <v>USGTSH10</v>
      </c>
      <c r="C48" s="57" t="s">
        <v>774</v>
      </c>
      <c r="D48" s="58">
        <f>Invoice!B52</f>
        <v>5</v>
      </c>
      <c r="E48" s="59">
        <f>'Shipping Invoice'!J52*$N$1</f>
        <v>7.67</v>
      </c>
      <c r="F48" s="59">
        <f t="shared" si="0"/>
        <v>38.35</v>
      </c>
      <c r="G48" s="60">
        <f t="shared" si="1"/>
        <v>290.15609999999998</v>
      </c>
      <c r="H48" s="63">
        <f t="shared" si="2"/>
        <v>1450.7804999999998</v>
      </c>
    </row>
    <row r="49" spans="1:8" s="62" customFormat="1" ht="36">
      <c r="A49" s="56" t="str">
        <f>IF((LEN('Copy paste to Here'!G53))&gt;5,((CONCATENATE('Copy paste to Here'!G53," &amp; ",'Copy paste to Here'!D53,"  &amp;  ",'Copy paste to Here'!E53))),"Empty Cell")</f>
        <v xml:space="preserve">PVD plated polished titanium G23 hinged segment ring, 1.2mm (16g) with outward facing CNC set Cubic Zirconia (CZ) stones &amp; Color: Gold 8mm  &amp;  </v>
      </c>
      <c r="B49" s="57" t="str">
        <f>'Copy paste to Here'!C53</f>
        <v>USGTSH10</v>
      </c>
      <c r="C49" s="57" t="s">
        <v>775</v>
      </c>
      <c r="D49" s="58">
        <f>Invoice!B53</f>
        <v>5</v>
      </c>
      <c r="E49" s="59">
        <f>'Shipping Invoice'!J53*$N$1</f>
        <v>8.07</v>
      </c>
      <c r="F49" s="59">
        <f t="shared" si="0"/>
        <v>40.35</v>
      </c>
      <c r="G49" s="60">
        <f t="shared" si="1"/>
        <v>305.28809999999999</v>
      </c>
      <c r="H49" s="63">
        <f t="shared" si="2"/>
        <v>1526.4404999999999</v>
      </c>
    </row>
    <row r="50" spans="1:8" s="62" customFormat="1" ht="36">
      <c r="A50" s="56" t="str">
        <f>IF((LEN('Copy paste to Here'!G54))&gt;5,((CONCATENATE('Copy paste to Here'!G54," &amp; ",'Copy paste to Here'!D54,"  &amp;  ",'Copy paste to Here'!E54))),"Empty Cell")</f>
        <v xml:space="preserve">PVD plated polished titanium G23 hinged segment ring, 1.2mm (16g) with outward facing CNC set Cubic Zirconia (CZ) stones &amp; Color: Rose Gold 6mm  &amp;  </v>
      </c>
      <c r="B50" s="57" t="str">
        <f>'Copy paste to Here'!C54</f>
        <v>USGTSH10</v>
      </c>
      <c r="C50" s="57" t="s">
        <v>776</v>
      </c>
      <c r="D50" s="58">
        <f>Invoice!B54</f>
        <v>5</v>
      </c>
      <c r="E50" s="59">
        <f>'Shipping Invoice'!J54*$N$1</f>
        <v>7.62</v>
      </c>
      <c r="F50" s="59">
        <f t="shared" si="0"/>
        <v>38.1</v>
      </c>
      <c r="G50" s="60">
        <f t="shared" si="1"/>
        <v>288.26459999999997</v>
      </c>
      <c r="H50" s="63">
        <f t="shared" si="2"/>
        <v>1441.3229999999999</v>
      </c>
    </row>
    <row r="51" spans="1:8" s="62" customFormat="1" ht="36">
      <c r="A51" s="56" t="str">
        <f>IF((LEN('Copy paste to Here'!G55))&gt;5,((CONCATENATE('Copy paste to Here'!G55," &amp; ",'Copy paste to Here'!D55,"  &amp;  ",'Copy paste to Here'!E55))),"Empty Cell")</f>
        <v xml:space="preserve">PVD plated titanium G23 hinged segment ring, 1.2mm (16g) with double hoop rings and outward facing CNC set Cubic Zirconia (CZ) stones &amp; Color: High Polish 10mm  &amp;  </v>
      </c>
      <c r="B51" s="57" t="str">
        <f>'Copy paste to Here'!C55</f>
        <v>USGTSH38</v>
      </c>
      <c r="C51" s="57" t="s">
        <v>777</v>
      </c>
      <c r="D51" s="58">
        <f>Invoice!B55</f>
        <v>5</v>
      </c>
      <c r="E51" s="59">
        <f>'Shipping Invoice'!J55*$N$1</f>
        <v>11.8</v>
      </c>
      <c r="F51" s="59">
        <f t="shared" si="0"/>
        <v>59</v>
      </c>
      <c r="G51" s="60">
        <f t="shared" si="1"/>
        <v>446.39400000000001</v>
      </c>
      <c r="H51" s="63">
        <f t="shared" si="2"/>
        <v>2231.9700000000003</v>
      </c>
    </row>
    <row r="52" spans="1:8" s="62" customFormat="1" ht="36">
      <c r="A52" s="56" t="str">
        <f>IF((LEN('Copy paste to Here'!G56))&gt;5,((CONCATENATE('Copy paste to Here'!G56," &amp; ",'Copy paste to Here'!D56,"  &amp;  ",'Copy paste to Here'!E56))),"Empty Cell")</f>
        <v xml:space="preserve">PVD plated titanium G23 hinged segment ring, 1.2mm (16g) with double hoop rings and outward facing CNC set Cubic Zirconia (CZ) stones &amp; Color: Rose Gold 8mm  &amp;  </v>
      </c>
      <c r="B52" s="57" t="str">
        <f>'Copy paste to Here'!C56</f>
        <v>USGTSH38</v>
      </c>
      <c r="C52" s="57" t="s">
        <v>778</v>
      </c>
      <c r="D52" s="58">
        <f>Invoice!B56</f>
        <v>5</v>
      </c>
      <c r="E52" s="59">
        <f>'Shipping Invoice'!J56*$N$1</f>
        <v>11.4</v>
      </c>
      <c r="F52" s="59">
        <f t="shared" si="0"/>
        <v>57</v>
      </c>
      <c r="G52" s="60">
        <f t="shared" si="1"/>
        <v>431.262</v>
      </c>
      <c r="H52" s="63">
        <f t="shared" si="2"/>
        <v>2156.31</v>
      </c>
    </row>
    <row r="53" spans="1:8" s="62" customFormat="1" ht="38.25">
      <c r="A53" s="56" t="str">
        <f>IF((LEN('Copy paste to Here'!G57))&gt;5,((CONCATENATE('Copy paste to Here'!G57," &amp; ",'Copy paste to Here'!D57,"  &amp;  ",'Copy paste to Here'!E57))),"Empty Cell")</f>
        <v xml:space="preserve">PVD plated titanium G23 hinged segment ring, 1.2mm (16g) with double hoop rings and outward facing CNC set Cubic Zirconia (CZ) stones &amp; Color: Rose Gold 10mm  &amp;  </v>
      </c>
      <c r="B53" s="57" t="str">
        <f>'Copy paste to Here'!C57</f>
        <v>USGTSH38</v>
      </c>
      <c r="C53" s="57" t="s">
        <v>779</v>
      </c>
      <c r="D53" s="58">
        <f>Invoice!B57</f>
        <v>5</v>
      </c>
      <c r="E53" s="59">
        <f>'Shipping Invoice'!J57*$N$1</f>
        <v>12.48</v>
      </c>
      <c r="F53" s="59">
        <f t="shared" si="0"/>
        <v>62.400000000000006</v>
      </c>
      <c r="G53" s="60">
        <f t="shared" si="1"/>
        <v>472.11840000000001</v>
      </c>
      <c r="H53" s="63">
        <f t="shared" si="2"/>
        <v>2360.5920000000001</v>
      </c>
    </row>
    <row r="54" spans="1:8" s="62" customFormat="1" ht="36">
      <c r="A54" s="56" t="str">
        <f>IF((LEN('Copy paste to Here'!G58))&gt;5,((CONCATENATE('Copy paste to Here'!G58," &amp; ",'Copy paste to Here'!D58,"  &amp;  ",'Copy paste to Here'!E58))),"Empty Cell")</f>
        <v xml:space="preserve">Pack of 10 pcs. of 3mm high polished surgical steel balls with bezel set crystal and with 1.2mm (16g) threading &amp; Crystal Color: Clear  &amp;  </v>
      </c>
      <c r="B54" s="57" t="str">
        <f>'Copy paste to Here'!C58</f>
        <v>XJB3</v>
      </c>
      <c r="C54" s="57" t="s">
        <v>747</v>
      </c>
      <c r="D54" s="58">
        <f>Invoice!B58</f>
        <v>10</v>
      </c>
      <c r="E54" s="59">
        <f>'Shipping Invoice'!J58*$N$1</f>
        <v>2.36</v>
      </c>
      <c r="F54" s="59">
        <f t="shared" si="0"/>
        <v>23.599999999999998</v>
      </c>
      <c r="G54" s="60">
        <f t="shared" si="1"/>
        <v>89.27879999999999</v>
      </c>
      <c r="H54" s="63">
        <f t="shared" si="2"/>
        <v>892.7879999999999</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1435.3899999999999</v>
      </c>
      <c r="G1000" s="60"/>
      <c r="H1000" s="61">
        <f t="shared" ref="H1000:H1007" si="49">F1000*$E$14</f>
        <v>54300.803699999989</v>
      </c>
    </row>
    <row r="1001" spans="1:8" s="62" customFormat="1">
      <c r="A1001" s="56" t="str">
        <f>'[2]Copy paste to Here'!T2</f>
        <v>SHIPPING HANDLING</v>
      </c>
      <c r="B1001" s="75"/>
      <c r="C1001" s="75"/>
      <c r="D1001" s="76"/>
      <c r="E1001" s="67"/>
      <c r="F1001" s="59">
        <f>Invoice!J60</f>
        <v>-71.769499999999994</v>
      </c>
      <c r="G1001" s="60"/>
      <c r="H1001" s="61">
        <f t="shared" si="49"/>
        <v>-2715.0401849999998</v>
      </c>
    </row>
    <row r="1002" spans="1:8" s="62" customFormat="1" outlineLevel="1">
      <c r="A1002" s="56" t="str">
        <f>'[2]Copy paste to Here'!T3</f>
        <v>DISCOUNT</v>
      </c>
      <c r="B1002" s="75"/>
      <c r="C1002" s="75"/>
      <c r="D1002" s="76"/>
      <c r="E1002" s="67"/>
      <c r="F1002" s="59">
        <f>Invoice!J61</f>
        <v>0</v>
      </c>
      <c r="G1002" s="60"/>
      <c r="H1002" s="61">
        <f t="shared" si="49"/>
        <v>0</v>
      </c>
    </row>
    <row r="1003" spans="1:8" s="62" customFormat="1">
      <c r="A1003" s="56" t="str">
        <f>'[2]Copy paste to Here'!T4</f>
        <v>Total:</v>
      </c>
      <c r="B1003" s="75"/>
      <c r="C1003" s="75"/>
      <c r="D1003" s="76"/>
      <c r="E1003" s="67"/>
      <c r="F1003" s="59">
        <f>SUM(F1000:F1002)</f>
        <v>1363.6205</v>
      </c>
      <c r="G1003" s="60"/>
      <c r="H1003" s="61">
        <f t="shared" si="49"/>
        <v>51585.763514999999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54300.803699999982</v>
      </c>
    </row>
    <row r="1010" spans="1:8" s="21" customFormat="1">
      <c r="A1010" s="22"/>
      <c r="E1010" s="21" t="s">
        <v>177</v>
      </c>
      <c r="H1010" s="84">
        <f>(SUMIF($A$1000:$A$1008,"Total:",$H$1000:$H$1008))</f>
        <v>51585.763514999999</v>
      </c>
    </row>
    <row r="1011" spans="1:8" s="21" customFormat="1">
      <c r="E1011" s="21" t="s">
        <v>178</v>
      </c>
      <c r="H1011" s="85">
        <f>H1013-H1012</f>
        <v>48210.990000000005</v>
      </c>
    </row>
    <row r="1012" spans="1:8" s="21" customFormat="1">
      <c r="E1012" s="21" t="s">
        <v>179</v>
      </c>
      <c r="H1012" s="85">
        <f>ROUND((H1013*7)/107,2)</f>
        <v>3374.77</v>
      </c>
    </row>
    <row r="1013" spans="1:8" s="21" customFormat="1">
      <c r="E1013" s="22" t="s">
        <v>180</v>
      </c>
      <c r="H1013" s="86">
        <f>ROUND((SUMIF($A$1000:$A$1008,"Total:",$H$1000:$H$1008)),2)</f>
        <v>51585.760000000002</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37"/>
  <sheetViews>
    <sheetView workbookViewId="0">
      <selection activeCell="A5" sqref="A5"/>
    </sheetView>
  </sheetViews>
  <sheetFormatPr defaultRowHeight="15"/>
  <sheetData>
    <row r="1" spans="1:1">
      <c r="A1" s="2" t="s">
        <v>749</v>
      </c>
    </row>
    <row r="2" spans="1:1">
      <c r="A2" s="2" t="s">
        <v>750</v>
      </c>
    </row>
    <row r="3" spans="1:1">
      <c r="A3" s="2" t="s">
        <v>751</v>
      </c>
    </row>
    <row r="4" spans="1:1">
      <c r="A4" s="2" t="s">
        <v>752</v>
      </c>
    </row>
    <row r="5" spans="1:1">
      <c r="A5" s="2" t="s">
        <v>753</v>
      </c>
    </row>
    <row r="6" spans="1:1">
      <c r="A6" s="2" t="s">
        <v>754</v>
      </c>
    </row>
    <row r="7" spans="1:1">
      <c r="A7" s="2" t="s">
        <v>755</v>
      </c>
    </row>
    <row r="8" spans="1:1">
      <c r="A8" s="2" t="s">
        <v>756</v>
      </c>
    </row>
    <row r="9" spans="1:1">
      <c r="A9" s="2" t="s">
        <v>757</v>
      </c>
    </row>
    <row r="10" spans="1:1">
      <c r="A10" s="2" t="s">
        <v>758</v>
      </c>
    </row>
    <row r="11" spans="1:1">
      <c r="A11" s="2" t="s">
        <v>759</v>
      </c>
    </row>
    <row r="12" spans="1:1">
      <c r="A12" s="2" t="s">
        <v>760</v>
      </c>
    </row>
    <row r="13" spans="1:1">
      <c r="A13" s="2" t="s">
        <v>761</v>
      </c>
    </row>
    <row r="14" spans="1:1">
      <c r="A14" s="2" t="s">
        <v>762</v>
      </c>
    </row>
    <row r="15" spans="1:1">
      <c r="A15" s="2" t="s">
        <v>763</v>
      </c>
    </row>
    <row r="16" spans="1:1">
      <c r="A16" s="2" t="s">
        <v>732</v>
      </c>
    </row>
    <row r="17" spans="1:1">
      <c r="A17" s="2" t="s">
        <v>732</v>
      </c>
    </row>
    <row r="18" spans="1:1">
      <c r="A18" s="2" t="s">
        <v>734</v>
      </c>
    </row>
    <row r="19" spans="1:1">
      <c r="A19" s="2" t="s">
        <v>734</v>
      </c>
    </row>
    <row r="20" spans="1:1">
      <c r="A20" s="2" t="s">
        <v>734</v>
      </c>
    </row>
    <row r="21" spans="1:1">
      <c r="A21" s="2" t="s">
        <v>764</v>
      </c>
    </row>
    <row r="22" spans="1:1">
      <c r="A22" s="2" t="s">
        <v>765</v>
      </c>
    </row>
    <row r="23" spans="1:1">
      <c r="A23" s="2" t="s">
        <v>766</v>
      </c>
    </row>
    <row r="24" spans="1:1">
      <c r="A24" s="2" t="s">
        <v>767</v>
      </c>
    </row>
    <row r="25" spans="1:1">
      <c r="A25" s="2" t="s">
        <v>768</v>
      </c>
    </row>
    <row r="26" spans="1:1">
      <c r="A26" s="2" t="s">
        <v>769</v>
      </c>
    </row>
    <row r="27" spans="1:1">
      <c r="A27" s="2" t="s">
        <v>770</v>
      </c>
    </row>
    <row r="28" spans="1:1">
      <c r="A28" s="2" t="s">
        <v>771</v>
      </c>
    </row>
    <row r="29" spans="1:1">
      <c r="A29" s="2" t="s">
        <v>772</v>
      </c>
    </row>
    <row r="30" spans="1:1">
      <c r="A30" s="2" t="s">
        <v>773</v>
      </c>
    </row>
    <row r="31" spans="1:1">
      <c r="A31" s="2" t="s">
        <v>774</v>
      </c>
    </row>
    <row r="32" spans="1:1">
      <c r="A32" s="2" t="s">
        <v>775</v>
      </c>
    </row>
    <row r="33" spans="1:1">
      <c r="A33" s="2" t="s">
        <v>776</v>
      </c>
    </row>
    <row r="34" spans="1:1">
      <c r="A34" s="2" t="s">
        <v>777</v>
      </c>
    </row>
    <row r="35" spans="1:1">
      <c r="A35" s="2" t="s">
        <v>778</v>
      </c>
    </row>
    <row r="36" spans="1:1">
      <c r="A36" s="2" t="s">
        <v>779</v>
      </c>
    </row>
    <row r="37" spans="1:1">
      <c r="A37" s="2" t="s">
        <v>747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2023-09-18T01:42:48Z</cp:lastPrinted>
  <dcterms:created xsi:type="dcterms:W3CDTF">2009-06-02T18:56:54Z</dcterms:created>
  <dcterms:modified xsi:type="dcterms:W3CDTF">2023-09-18T01:42:57Z</dcterms:modified>
</cp:coreProperties>
</file>