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E546BBD-B6D2-4550-998B-CCF3CE5BAB18}"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Customer" sheetId="12"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Invoice!$A$1:$K$39</definedName>
    <definedName name="_xlnm.Print_Area" localSheetId="2">'Shipping Invoice Customer'!$A$1:$L$28</definedName>
    <definedName name="_xlnm.Print_Area" localSheetId="3">'Tax Invoice'!$A$1:$H$1013</definedName>
    <definedName name="_xlnm.Print_Titles" localSheetId="0">Invoice!$2:$21</definedName>
    <definedName name="_xlnm.Print_Titles" localSheetId="2">'Shipping Invoice Customer'!$2:$21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8" i="2" l="1"/>
  <c r="A1001" i="6"/>
  <c r="E19" i="6"/>
  <c r="F19" i="6"/>
  <c r="G19" i="6"/>
  <c r="E20" i="6"/>
  <c r="G20" i="6" s="1"/>
  <c r="F20" i="6"/>
  <c r="E21" i="6"/>
  <c r="F21" i="6"/>
  <c r="G21" i="6"/>
  <c r="E22" i="6"/>
  <c r="G22" i="6" s="1"/>
  <c r="F22" i="6"/>
  <c r="E23" i="6"/>
  <c r="F23" i="6"/>
  <c r="G23" i="6"/>
  <c r="E18" i="6"/>
  <c r="K16" i="12"/>
  <c r="K14" i="12"/>
  <c r="K10" i="12"/>
  <c r="K22" i="12"/>
  <c r="K25" i="12" s="1"/>
  <c r="N1" i="6" l="1"/>
  <c r="F1002" i="6"/>
  <c r="F1001" i="6"/>
  <c r="D23" i="6"/>
  <c r="D22" i="6"/>
  <c r="D21" i="6"/>
  <c r="D20" i="6"/>
  <c r="D19" i="6"/>
  <c r="D18" i="6"/>
  <c r="I27" i="5"/>
  <c r="I26" i="5"/>
  <c r="I25" i="5"/>
  <c r="I24" i="5"/>
  <c r="I23" i="5"/>
  <c r="I22" i="5"/>
  <c r="J27" i="2"/>
  <c r="J26" i="2"/>
  <c r="J25" i="2"/>
  <c r="J24" i="2"/>
  <c r="J23" i="2"/>
  <c r="J22" i="2"/>
  <c r="J28" i="2" s="1"/>
  <c r="A1007" i="6"/>
  <c r="A1006" i="6"/>
  <c r="A1005" i="6"/>
  <c r="F1004" i="6"/>
  <c r="A1004" i="6"/>
  <c r="A1003" i="6"/>
  <c r="A1002" i="6"/>
  <c r="J31" i="2" l="1"/>
  <c r="M11" i="6"/>
  <c r="I35"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A11" i="6"/>
  <c r="F10" i="6"/>
  <c r="A10" i="6"/>
  <c r="J9" i="6"/>
  <c r="F17" i="6" s="1"/>
  <c r="F53" i="6" l="1"/>
  <c r="F79" i="6"/>
  <c r="F50" i="6"/>
  <c r="F140" i="6"/>
  <c r="F66" i="6"/>
  <c r="F26" i="6"/>
  <c r="F76" i="6"/>
  <c r="F126" i="6"/>
  <c r="F131" i="6"/>
  <c r="F83" i="6"/>
  <c r="F80" i="6"/>
  <c r="F93" i="6"/>
  <c r="F68" i="6"/>
  <c r="F134" i="6"/>
  <c r="F106" i="6"/>
  <c r="F105" i="6"/>
  <c r="F60" i="6"/>
  <c r="F42" i="6"/>
  <c r="F82" i="6"/>
  <c r="F114" i="6"/>
  <c r="F116" i="6"/>
  <c r="F75" i="6"/>
  <c r="F49" i="6"/>
  <c r="F122" i="6"/>
  <c r="F86" i="6"/>
  <c r="F92" i="6"/>
  <c r="F98" i="6"/>
  <c r="F110" i="6"/>
  <c r="F119" i="6"/>
  <c r="F57" i="6"/>
  <c r="F69" i="6"/>
  <c r="F81" i="6"/>
  <c r="F90" i="6"/>
  <c r="F111" i="6"/>
  <c r="F117" i="6"/>
  <c r="F129" i="6"/>
  <c r="F141"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07" i="6"/>
  <c r="F368" i="6"/>
  <c r="F438" i="6"/>
  <c r="F174" i="6"/>
  <c r="F546" i="6"/>
  <c r="F613"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4" i="2" s="1"/>
  <c r="I36" i="2" l="1"/>
  <c r="I39" i="2"/>
  <c r="I37"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H21" i="6"/>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H23" i="6"/>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H20" i="6"/>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H19" i="6"/>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H22" i="6"/>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<sst xmlns="http://schemas.openxmlformats.org/spreadsheetml/2006/main" count="1922" uniqueCount="742">
  <si>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</si>
  <si>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</si>
  <si>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</si>
  <si>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</si>
  <si>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</si>
  <si>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</si>
  <si>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</si>
  <si>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</si>
  <si>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</si>
  <si>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</si>
  <si>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</si>
  <si>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</si>
  <si>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</si>
  <si>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</si>
  <si>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</si>
  <si>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</si>
  <si>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</si>
  <si>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</si>
  <si>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</si>
  <si>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</si>
  <si>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</si>
  <si>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</si>
  <si>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</si>
  <si>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</si>
  <si>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</si>
  <si>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</si>
  <si>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</si>
  <si>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</si>
  <si>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</si>
  <si>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</si>
  <si>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</si>
  <si>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</si>
  <si>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</si>
  <si>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</si>
  <si>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</si>
  <si>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</si>
  <si>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</si>
  <si>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</si>
  <si>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</si>
  <si>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</si>
  <si>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</si>
  <si>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</si>
  <si>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</si>
  <si>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</si>
  <si>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</si>
  <si>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</si>
  <si>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</si>
  <si>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</si>
  <si>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</si>
  <si>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</si>
  <si>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</si>
  <si>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</si>
  <si>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</si>
  <si>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</si>
  <si>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</si>
  <si>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</si>
  <si>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</si>
  <si>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</si>
  <si>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</si>
  <si>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</si>
  <si>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</si>
  <si>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</si>
  <si>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</si>
  <si>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</si>
  <si>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</si>
  <si>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</si>
  <si>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</si>
  <si>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</si>
  <si>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</si>
  <si>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</si>
  <si>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</si>
  <si>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</si>
  <si>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</si>
  <si>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</si>
  <si>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</si>
  <si>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</si>
  <si>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</si>
  <si>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</si>
  <si>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</si>
  <si>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</si>
  <si>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</si>
  <si>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</si>
  <si>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</si>
  <si>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</si>
  <si>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</si>
  <si>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</si>
  <si>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</si>
  <si>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</si>
  <si>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</si>
  <si>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</si>
  <si>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</si>
  <si>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</si>
  <si>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</si>
  <si>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</si>
  <si>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</si>
  <si>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</si>
  <si>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</si>
  <si>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</si>
  <si>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</si>
  <si>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</si>
  <si>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</si>
  <si>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</si>
  <si>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</si>
  <si>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</si>
  <si>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</si>
  <si>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</si>
  <si>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</si>
  <si>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</si>
  <si>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</si>
  <si>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</si>
  <si>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</si>
  <si>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</si>
  <si>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</si>
  <si>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</si>
  <si>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</si>
  <si>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</si>
  <si>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</si>
  <si>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</si>
  <si>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</si>
  <si>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</si>
  <si>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</si>
  <si>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</si>
  <si>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</si>
  <si>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</si>
  <si>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</si>
  <si>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</si>
  <si>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</si>
  <si>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</si>
  <si>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</si>
  <si>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</si>
  <si>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</si>
  <si>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</si>
  <si>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</si>
  <si>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</si>
  <si>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</si>
  <si>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</si>
  <si>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</si>
  <si>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</si>
  <si>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</si>
  <si>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</si>
  <si>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</si>
  <si>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</si>
  <si>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</si>
  <si>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</si>
  <si>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</si>
  <si>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</si>
  <si>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</si>
  <si>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</si>
  <si>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</si>
  <si>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</si>
  <si>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</si>
  <si>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</si>
  <si>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</si>
  <si>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</si>
  <si>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</si>
  <si>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</si>
  <si>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</si>
  <si>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</si>
  <si>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</si>
  <si>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</si>
  <si>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</si>
  <si>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</si>
  <si>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</si>
  <si>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</si>
  <si>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</si>
  <si>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</si>
  <si>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</si>
  <si>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</si>
  <si>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</si>
  <si>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</si>
  <si>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</si>
  <si>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</si>
  <si>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</si>
  <si>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</si>
  <si>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</si>
  <si>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</si>
  <si>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</si>
  <si>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</si>
  <si>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</si>
  <si>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</si>
  <si>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</si>
  <si>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</si>
  <si>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</si>
  <si>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</si>
  <si>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</si>
  <si>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</si>
  <si>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</si>
  <si>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</si>
  <si>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</si>
  <si>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</si>
  <si>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</si>
  <si>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</si>
  <si>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</si>
  <si>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</si>
  <si>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</si>
  <si>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</si>
  <si>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</si>
  <si>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</si>
  <si>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</si>
  <si>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</si>
  <si>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</si>
  <si>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</si>
  <si>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</si>
  <si>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</si>
  <si>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</si>
  <si>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</si>
  <si>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</si>
  <si>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</si>
  <si>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</si>
  <si>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</si>
  <si>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</si>
  <si>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</si>
  <si>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</si>
  <si>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</si>
  <si>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</si>
  <si>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</si>
  <si>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</si>
  <si>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</si>
  <si>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</si>
  <si>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</si>
  <si>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</si>
  <si>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</si>
  <si>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</si>
  <si>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</si>
  <si>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</si>
  <si>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</si>
  <si>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</si>
  <si>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</si>
  <si>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</si>
  <si>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</si>
  <si>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</si>
  <si>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</si>
  <si>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</si>
  <si>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</si>
  <si>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</si>
  <si>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</si>
  <si>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</si>
  <si>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</si>
  <si>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</si>
  <si>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</si>
  <si>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</si>
  <si>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</si>
  <si>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</si>
  <si>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</si>
  <si>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</si>
  <si>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</si>
  <si>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</si>
  <si>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</si>
  <si>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</si>
  <si>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</si>
  <si>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</si>
  <si>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</si>
  <si>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</si>
  <si>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</si>
  <si>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</si>
  <si>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</si>
  <si>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</si>
  <si>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</si>
  <si>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</si>
  <si>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</si>
  <si>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</si>
  <si>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</si>
  <si>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</si>
  <si>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</si>
  <si>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</si>
  <si>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</si>
  <si>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</si>
  <si>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</si>
  <si>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</si>
  <si>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</si>
  <si>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</si>
  <si>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</si>
  <si>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</si>
  <si>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</si>
  <si>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</si>
  <si>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</si>
  <si>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</si>
  <si>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</si>
  <si>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</si>
  <si>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</si>
  <si>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</si>
  <si>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</si>
  <si>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</si>
  <si>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</si>
  <si>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</si>
  <si>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</si>
  <si>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</si>
  <si>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</si>
  <si>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</si>
  <si>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</si>
  <si>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</si>
  <si>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</si>
  <si>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</si>
  <si>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</si>
  <si>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</si>
  <si>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</si>
  <si>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</si>
  <si>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</si>
  <si>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</si>
  <si>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</si>
  <si>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</si>
  <si>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</si>
  <si>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</si>
  <si>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</si>
  <si>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</si>
  <si>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</si>
  <si>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</si>
  <si>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</si>
  <si>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</si>
  <si>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</si>
  <si>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</si>
  <si>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</si>
  <si>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</si>
  <si>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</si>
  <si>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</si>
  <si>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</si>
  <si>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</si>
  <si>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</si>
  <si>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</si>
  <si>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</si>
  <si>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</si>
  <si>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</si>
  <si>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</si>
  <si>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</si>
  <si>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</si>
  <si>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</si>
  <si>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</si>
  <si>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</si>
  <si>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</si>
  <si>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</si>
  <si>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</si>
  <si>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</si>
  <si>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</si>
  <si>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</si>
  <si>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</si>
  <si>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</si>
  <si>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</si>
  <si>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</si>
  <si>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</si>
  <si>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</si>
  <si>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</si>
  <si>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</si>
  <si>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</si>
  <si>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</si>
  <si>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</si>
  <si>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</si>
  <si>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</si>
  <si>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</si>
  <si>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</si>
  <si>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</si>
  <si>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</si>
  <si>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</si>
  <si>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</si>
  <si>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</si>
  <si>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</si>
  <si>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</si>
  <si>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</si>
  <si>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</si>
  <si>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</si>
  <si>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</si>
  <si>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</si>
  <si>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</si>
  <si>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</si>
  <si>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</si>
  <si>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</si>
  <si>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</si>
  <si>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</si>
  <si>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</si>
  <si>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</si>
  <si>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</si>
  <si>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</si>
  <si>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</si>
  <si>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</si>
  <si>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</si>
  <si>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</si>
  <si>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</si>
  <si>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</si>
  <si>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</si>
  <si>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</si>
  <si>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</si>
  <si>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</si>
  <si>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</si>
  <si>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</si>
  <si>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</si>
  <si>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</si>
  <si>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</si>
  <si>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</si>
  <si>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</si>
  <si>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</si>
  <si>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</si>
  <si>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</si>
  <si>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</si>
  <si>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</si>
  <si>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</si>
  <si>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</si>
  <si>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</si>
  <si>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</si>
  <si>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</si>
  <si>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</si>
  <si>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</si>
  <si>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</si>
  <si>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</si>
  <si>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</si>
  <si>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</si>
  <si>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</si>
  <si>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</si>
  <si>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</si>
  <si>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</si>
  <si>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</si>
  <si>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</si>
  <si>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</si>
  <si>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</si>
  <si>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</si>
  <si>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</si>
  <si>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</si>
  <si>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</si>
  <si>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</si>
  <si>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</si>
  <si>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</si>
  <si>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</si>
  <si>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</si>
  <si>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</si>
  <si>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</si>
  <si>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</si>
  <si>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</si>
  <si>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</si>
  <si>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</si>
  <si>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</si>
  <si>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</si>
  <si>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</si>
  <si>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</si>
  <si>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</si>
  <si>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</si>
  <si>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</si>
  <si>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</si>
  <si>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</si>
  <si>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</si>
  <si>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</si>
  <si>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</si>
  <si>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</si>
  <si>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</si>
  <si>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</si>
  <si>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</si>
  <si>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</si>
  <si>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</si>
  <si>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</si>
  <si>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</si>
  <si>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</si>
  <si>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</si>
  <si>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</si>
  <si>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</si>
  <si>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</si>
  <si>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</si>
  <si>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</si>
  <si>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</si>
  <si>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</si>
  <si>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</si>
  <si>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</si>
  <si>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</si>
  <si>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</si>
  <si>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</si>
  <si>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</si>
  <si>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</si>
  <si>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</si>
  <si>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</si>
  <si>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</si>
  <si>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</si>
  <si>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</si>
  <si>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</si>
  <si>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</si>
  <si>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</si>
  <si>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</si>
  <si>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</si>
  <si>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</si>
  <si>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</si>
  <si>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</si>
  <si>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</si>
  <si>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</si>
  <si>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</si>
  <si>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</si>
  <si>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</si>
  <si>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</si>
  <si>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</si>
  <si>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</si>
  <si>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</si>
  <si>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</si>
  <si>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</si>
  <si>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</si>
  <si>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</si>
  <si>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</si>
  <si>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</si>
  <si>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</si>
  <si>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</si>
  <si>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</si>
  <si>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</si>
  <si>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</si>
  <si>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</si>
  <si>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</si>
  <si>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</si>
  <si>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</si>
  <si>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</si>
  <si>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</si>
  <si>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</si>
  <si>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</si>
  <si>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</si>
  <si>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</si>
  <si>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</si>
  <si>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</si>
  <si>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</si>
  <si>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</si>
  <si>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</si>
  <si>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</si>
  <si>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</si>
  <si>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</si>
  <si>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</si>
  <si>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</si>
  <si>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</si>
  <si>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</si>
  <si>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</si>
  <si>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</si>
  <si>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</si>
  <si>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</si>
  <si>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</si>
  <si>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</si>
  <si>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</si>
  <si>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</si>
  <si>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</si>
  <si>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</si>
  <si>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</si>
  <si>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</si>
  <si>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</si>
  <si>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</si>
  <si>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</si>
  <si>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</si>
  <si>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</si>
  <si>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</si>
  <si>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</si>
  <si>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</si>
  <si>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</si>
  <si>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</si>
  <si>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</si>
  <si>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</si>
  <si>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</si>
  <si>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</si>
  <si>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</si>
  <si>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</si>
  <si>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</si>
  <si>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</si>
  <si>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</si>
  <si>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</si>
  <si>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</si>
  <si>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</si>
  <si>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</si>
  <si>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</si>
  <si>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</si>
  <si>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</si>
  <si>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</si>
  <si>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</si>
  <si>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</si>
  <si>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</si>
  <si>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</si>
  <si>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</si>
  <si>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</si>
  <si>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</si>
  <si>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</si>
  <si>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</si>
  <si>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</si>
  <si>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</si>
  <si>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</si>
  <si>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</si>
  <si>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</si>
  <si>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</si>
  <si>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</si>
  <si>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</si>
  <si>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</si>
  <si>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</si>
  <si>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</si>
  <si>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</si>
  <si>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</si>
  <si>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</si>
  <si>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</si>
  <si>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</si>
  <si>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</si>
  <si>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</si>
  <si>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</si>
  <si>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</si>
  <si>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</si>
  <si>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</si>
  <si>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</si>
  <si>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</si>
  <si>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</si>
  <si>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</si>
  <si>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</si>
  <si>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</si>
  <si>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</si>
  <si>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</si>
  <si>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</si>
  <si>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</si>
  <si>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</si>
  <si>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</si>
  <si>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</si>
  <si>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</si>
  <si>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</si>
  <si>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</si>
  <si>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</si>
  <si>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</si>
  <si>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</si>
  <si>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</si>
  <si>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</si>
  <si>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</si>
  <si>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</si>
  <si>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</si>
  <si>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</si>
  <si>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</si>
  <si>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</si>
  <si>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</si>
  <si>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</si>
  <si>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</si>
  <si>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</si>
  <si>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</si>
  <si>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</si>
  <si>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</si>
  <si>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</si>
  <si>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</si>
  <si>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</si>
  <si>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</si>
  <si>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</si>
  <si>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</si>
  <si>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</si>
  <si>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</si>
  <si>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</si>
  <si>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</si>
  <si>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</si>
  <si>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</si>
  <si>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</si>
  <si>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</si>
  <si>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</si>
  <si>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</si>
  <si>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</si>
  <si>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</si>
  <si>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</si>
  <si>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</si>
  <si>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</si>
  <si>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</si>
  <si>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</si>
  <si>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</si>
  <si>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</si>
  <si>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</si>
  <si>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</si>
  <si>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</si>
  <si>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</si>
  <si>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</si>
  <si>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</si>
  <si>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</si>
  <si>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</si>
  <si>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</si>
  <si>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</si>
  <si>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</si>
  <si>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</si>
  <si>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</si>
  <si>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</si>
  <si>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</si>
  <si>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</si>
  <si>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</si>
  <si>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</si>
  <si>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</si>
  <si>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</si>
  <si>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</si>
  <si>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</si>
  <si>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</si>
  <si>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</si>
  <si>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</si>
  <si>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</si>
  <si>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</si>
  <si>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</si>
  <si>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</si>
  <si>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</si>
  <si>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</si>
  <si>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</si>
  <si>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</si>
  <si>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</si>
  <si>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</si>
  <si>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</si>
  <si>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</si>
  <si>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</si>
  <si>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</si>
  <si>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</si>
  <si>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</si>
  <si>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</si>
  <si>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</si>
  <si>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</si>
  <si>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</si>
  <si>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</si>
  <si>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</si>
  <si>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</si>
  <si>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</si>
  <si>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</si>
  <si>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</si>
  <si>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</si>
  <si>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</si>
  <si>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</si>
  <si>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</si>
  <si>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</si>
  <si>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</si>
  <si>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</si>
  <si>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</si>
  <si>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</si>
  <si>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</si>
  <si>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STIXIS TATTOO SUPPLIES</t>
  </si>
  <si>
    <t>NIKOLOPOULOS G. &amp; KAPETANIOS D</t>
  </si>
  <si>
    <t>Ag. Paraskevis 12</t>
  </si>
  <si>
    <t>16777 Athens, HELLINIKO</t>
  </si>
  <si>
    <t>Greece</t>
  </si>
  <si>
    <t>Tel: +030 2130049179 // +030 6987128330 (Mob)</t>
  </si>
  <si>
    <t>Email: info@stixis-tattoosupplies.com</t>
  </si>
  <si>
    <t>IJF4</t>
  </si>
  <si>
    <t>316L steel 4mm dermal anchor top part with bezel set flat crystal for 1.6mm (14g) posts with 1.2mm internal threading</t>
  </si>
  <si>
    <t>SIUT</t>
  </si>
  <si>
    <t>Gauge: 10mm</t>
  </si>
  <si>
    <t>Silicone Ultra Thin double flared flesh tunnel</t>
  </si>
  <si>
    <t>TSA2</t>
  </si>
  <si>
    <t>Height: 2.5mm</t>
  </si>
  <si>
    <t>High polished titanium G23 base part for dermal anchor, 14g (1.6mm) with surface piercing with three circular holes in the base plate and with a 16g (1.2mm) internal threading connector (this product only fits our dermal anchor top parts)</t>
  </si>
  <si>
    <t>UBLK303</t>
  </si>
  <si>
    <t>Quantity In Bulk: 40 pcs.</t>
  </si>
  <si>
    <t>Bulk body jewelry: Assortment of high polished titanium G23 dermal anchor base part, 14g (1.6mm) with surface piercing with three circular holes in the base plate and with a 16g (1.2mm) internal threading connector (this product only fits our dermal anchor top parts)</t>
  </si>
  <si>
    <t>SIUT00</t>
  </si>
  <si>
    <t>UBLK303B</t>
  </si>
  <si>
    <t>Two Hundred Fifteen and 20 cents EUR</t>
  </si>
  <si>
    <t>Exchange Rate EUR-THB</t>
  </si>
  <si>
    <t>Leo</t>
  </si>
  <si>
    <t>VAT: EL801647250</t>
  </si>
  <si>
    <t>Shipping cost to Greece via DHL:</t>
  </si>
  <si>
    <t>Imitation jewelry</t>
  </si>
  <si>
    <t>MIXBJ</t>
  </si>
  <si>
    <t xml:space="preserve">MIX-Colors </t>
  </si>
  <si>
    <t xml:space="preserve">MIX-Types </t>
  </si>
  <si>
    <t>1 SET OF MIXED BODY JEWELRY</t>
  </si>
  <si>
    <t>SAMPLE ITEMS</t>
  </si>
  <si>
    <t>FREE SHIPPING VIA DHL OFFERED TO CUSTOMER</t>
  </si>
  <si>
    <t>Nineteen and 95 cents EUR</t>
  </si>
  <si>
    <t>NIKOLOPOULOS G. &amp; KAPETANIOS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</si>
</sst>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2]\ * #,##0.00_);_([$€-2]\ * \(#,##0.00\);_([$€-2]\ * &quot;-&quot;??_);_(@_)"/>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sz val="12"/>
      <color theme="1"/>
      <name val="Arial"/>
      <family val="2"/>
    </font>
    <font>
      <b/>
      <sz val="14"/>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5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theme="0"/>
      </left>
      <right style="thin">
        <color theme="0"/>
      </right>
      <top style="thin">
        <color theme="0"/>
      </top>
      <bottom style="thin">
        <color theme="0"/>
      </bottom>
      <diagonal/>
    </border>
  </borders>
  <cellStyleXfs count="5351">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2"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cellStyleXfs>
  <cellXfs count="161">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31" fillId="2" borderId="9" xfId="2" applyNumberFormat="1" applyFont="1" applyFill="1" applyBorder="1" applyAlignment="1">
      <alignment vertical="top" wrapText="1"/>
    </xf>
    <xf numFmtId="0" fontId="18" fillId="2" borderId="20" xfId="0" applyFont="1" applyFill="1" applyBorder="1"/>
    <xf numFmtId="0" fontId="1" fillId="0" borderId="50" xfId="0" applyFont="1" applyBorder="1" applyAlignment="1">
      <alignment horizontal="right" vertical="center"/>
    </xf>
    <xf numFmtId="169" fontId="18" fillId="2" borderId="0" xfId="0" applyNumberFormat="1" applyFont="1" applyFill="1" applyAlignment="1">
      <alignment horizontal="right"/>
    </xf>
    <xf numFmtId="2" fontId="18" fillId="2" borderId="49" xfId="0" applyNumberFormat="1" applyFont="1" applyFill="1" applyBorder="1" applyAlignment="1">
      <alignment horizontal="right" vertical="top" wrapText="1"/>
    </xf>
    <xf numFmtId="1" fontId="31" fillId="2" borderId="19" xfId="2" applyNumberFormat="1" applyFont="1" applyFill="1" applyBorder="1" applyAlignment="1">
      <alignment vertical="top" wrapText="1"/>
    </xf>
    <xf numFmtId="0" fontId="1" fillId="2" borderId="9" xfId="0" applyFont="1" applyFill="1" applyBorder="1" applyAlignment="1">
      <alignment horizontal="center" vertical="center" wrapText="1"/>
    </xf>
    <xf numFmtId="0" fontId="18" fillId="3" borderId="19"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0" borderId="0" xfId="0" applyFont="1" applyAlignment="1">
      <alignment horizontal="center" vertical="center"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18" fillId="2" borderId="0" xfId="0" applyNumberFormat="1" applyFont="1" applyFill="1" applyAlignment="1">
      <alignment horizontal="center" vertical="center" wrapText="1"/>
    </xf>
    <xf numFmtId="0" fontId="1" fillId="2" borderId="14" xfId="0" applyFont="1" applyFill="1" applyBorder="1" applyAlignment="1">
      <alignment horizontal="center" wrapText="1"/>
    </xf>
    <xf numFmtId="0" fontId="18" fillId="3" borderId="10" xfId="0" applyFont="1" applyFill="1" applyBorder="1" applyAlignment="1">
      <alignment horizontal="center" vertical="center" wrapText="1"/>
    </xf>
    <xf numFmtId="0" fontId="18" fillId="3" borderId="16" xfId="0" applyFont="1" applyFill="1" applyBorder="1" applyAlignment="1">
      <alignment horizontal="center" vertical="center" wrapText="1"/>
    </xf>
    <xf numFmtId="1" fontId="31" fillId="2" borderId="9" xfId="2" applyNumberFormat="1" applyFont="1" applyFill="1" applyBorder="1" applyAlignment="1">
      <alignment vertical="top" wrapText="1"/>
    </xf>
    <xf numFmtId="1" fontId="31" fillId="2" borderId="17" xfId="2" applyNumberFormat="1" applyFont="1" applyFill="1" applyBorder="1" applyAlignment="1">
      <alignment vertical="top" wrapText="1"/>
    </xf>
    <xf numFmtId="1" fontId="32" fillId="2" borderId="46" xfId="0" applyNumberFormat="1" applyFont="1" applyFill="1" applyBorder="1" applyAlignment="1">
      <alignment horizontal="center" vertical="center" wrapText="1"/>
    </xf>
    <xf numFmtId="1" fontId="32" fillId="2" borderId="47" xfId="0" applyNumberFormat="1" applyFont="1" applyFill="1" applyBorder="1" applyAlignment="1">
      <alignment horizontal="center" vertical="center" wrapText="1"/>
    </xf>
    <xf numFmtId="1" fontId="32" fillId="2" borderId="48" xfId="0" applyNumberFormat="1" applyFont="1" applyFill="1" applyBorder="1" applyAlignment="1">
      <alignment horizontal="center" vertical="center" wrapText="1"/>
    </xf>
  </cellXfs>
  <cellStyles count="5351">
    <cellStyle name="Comma 2" xfId="7" xr:uid="{65985022-C1D7-41E9-81F8-EA96F4CB61EF}"/>
    <cellStyle name="Comma 2 2" xfId="4430" xr:uid="{053B9EB4-B75E-4FA3-ADFE-B3A7A804FF2B}"/>
    <cellStyle name="Comma 2 2 2" xfId="4755" xr:uid="{BFCE2D26-5845-45B9-922C-9CF8C2A116C0}"/>
    <cellStyle name="Comma 2 2 2 2" xfId="5326" xr:uid="{9C5686AC-AC96-4197-A772-2D94CB3947E1}"/>
    <cellStyle name="Comma 2 2 3" xfId="4591" xr:uid="{E29EEF63-7051-4243-9AB5-0A83FD111281}"/>
    <cellStyle name="Comma 3" xfId="4318" xr:uid="{AE367D4E-64DD-44DF-BA76-804CBB82F069}"/>
    <cellStyle name="Comma 3 2" xfId="4432" xr:uid="{63227734-A2CE-40B6-A0D8-1981C4962530}"/>
    <cellStyle name="Comma 3 2 2" xfId="4756" xr:uid="{EA7B8EA0-198B-4B00-8ACE-D3EAF56B8B5A}"/>
    <cellStyle name="Comma 3 2 2 2" xfId="5327" xr:uid="{11395C37-A032-46A0-A2DC-DE63E2643D42}"/>
    <cellStyle name="Comma 3 2 3" xfId="5325" xr:uid="{F5C22659-E57D-4A8D-AD6F-3CFDC2D59ACB}"/>
    <cellStyle name="Currency 10" xfId="8" xr:uid="{60CDC783-AA31-4101-A711-4EB6E5CCBD15}"/>
    <cellStyle name="Currency 10 2" xfId="9" xr:uid="{C2E6FE10-7028-458F-BB22-6CE50BC91AB5}"/>
    <cellStyle name="Currency 10 2 2" xfId="203" xr:uid="{535A8294-6896-4143-B1E1-7B03A1962843}"/>
    <cellStyle name="Currency 10 2 2 2" xfId="4616" xr:uid="{B9C4AED2-DD84-4929-8867-F3DA6D52B694}"/>
    <cellStyle name="Currency 10 2 3" xfId="4511" xr:uid="{2CE6C07C-5A51-4E29-824C-DE77880D338A}"/>
    <cellStyle name="Currency 10 3" xfId="10" xr:uid="{8C1F8F1D-0178-4485-A8D2-60493B7D5EE0}"/>
    <cellStyle name="Currency 10 3 2" xfId="204" xr:uid="{92153995-7A0A-4AC3-8434-059EE1678F44}"/>
    <cellStyle name="Currency 10 3 2 2" xfId="4617" xr:uid="{C1807EFB-24BC-4001-B8E1-544D003E3A07}"/>
    <cellStyle name="Currency 10 3 3" xfId="4512" xr:uid="{0C8F6978-75E3-468D-B18A-C874C43A25D9}"/>
    <cellStyle name="Currency 10 4" xfId="205" xr:uid="{FD34DBDB-7A9A-447C-A276-296C1064083F}"/>
    <cellStyle name="Currency 10 4 2" xfId="4618" xr:uid="{53FDC6DF-AA1E-4391-B13B-F59C61B86758}"/>
    <cellStyle name="Currency 10 5" xfId="4437" xr:uid="{951B83CA-E564-43B1-BC0D-F0AF510731FC}"/>
    <cellStyle name="Currency 10 6" xfId="4510" xr:uid="{D8F7734B-8DE9-48B6-9394-6B9C35E586E5}"/>
    <cellStyle name="Currency 11" xfId="11" xr:uid="{CEAEC071-D641-4BDB-8967-8956049B604F}"/>
    <cellStyle name="Currency 11 2" xfId="12" xr:uid="{E2C6EEFB-1CB0-432A-962C-A7EA54F047BF}"/>
    <cellStyle name="Currency 11 2 2" xfId="206" xr:uid="{5CE249A2-192B-4F05-8F0C-8F09E4739FBA}"/>
    <cellStyle name="Currency 11 2 2 2" xfId="4619" xr:uid="{8C72C123-8AA9-4C15-BD29-27DCA804769B}"/>
    <cellStyle name="Currency 11 2 3" xfId="4514" xr:uid="{53CC931B-8883-4EA8-9A3E-7E8393FF7D75}"/>
    <cellStyle name="Currency 11 3" xfId="13" xr:uid="{F3D38245-BAC6-4929-8574-A22B3C20B089}"/>
    <cellStyle name="Currency 11 3 2" xfId="207" xr:uid="{0056BEC4-D39C-4DBB-BFF5-B47CFA59D7BE}"/>
    <cellStyle name="Currency 11 3 2 2" xfId="4620" xr:uid="{0A3252A3-36A3-4BF9-AEC0-8B24186FAEA3}"/>
    <cellStyle name="Currency 11 3 3" xfId="4515" xr:uid="{1E7A7FCE-4F5B-42C2-BD5C-82D4543F2700}"/>
    <cellStyle name="Currency 11 4" xfId="208" xr:uid="{309976B4-544E-43F4-9CE6-A47F608C87F7}"/>
    <cellStyle name="Currency 11 4 2" xfId="4621" xr:uid="{D40E95FC-5309-45CB-B1BC-9F6DCDDBED74}"/>
    <cellStyle name="Currency 11 5" xfId="4319" xr:uid="{7F43243A-660F-4873-861D-09D578ED4E74}"/>
    <cellStyle name="Currency 11 5 2" xfId="4438" xr:uid="{6680F800-1A78-4362-9A7D-013C5EF2A1F8}"/>
    <cellStyle name="Currency 11 5 3" xfId="4720" xr:uid="{105E9225-4016-456B-823F-48B7F90075D3}"/>
    <cellStyle name="Currency 11 5 3 2" xfId="5315" xr:uid="{BC67DB03-59EC-4A95-8105-B6DBAFE2C64C}"/>
    <cellStyle name="Currency 11 5 3 3" xfId="4757" xr:uid="{B48F0CE2-9E90-4BB3-B3D2-D6401C275F39}"/>
    <cellStyle name="Currency 11 5 4" xfId="4697" xr:uid="{253BB301-1F17-41D3-A167-309B54FD27D8}"/>
    <cellStyle name="Currency 11 6" xfId="4513" xr:uid="{3F51AC66-2D51-48DA-ADAC-FABDC2468E75}"/>
    <cellStyle name="Currency 12" xfId="14" xr:uid="{A9653334-96B8-4B4C-A2B9-532E22F42416}"/>
    <cellStyle name="Currency 12 2" xfId="15" xr:uid="{443F98EF-DA08-4DDB-A08D-BDAB04AA20AA}"/>
    <cellStyle name="Currency 12 2 2" xfId="209" xr:uid="{615C2530-DDA4-444E-898B-40E7063D182B}"/>
    <cellStyle name="Currency 12 2 2 2" xfId="4622" xr:uid="{C0D4B190-F50D-475E-AC1A-0ADA6866CE63}"/>
    <cellStyle name="Currency 12 2 3" xfId="4517" xr:uid="{306BB8A0-B809-476C-ADB7-036DF9F85D88}"/>
    <cellStyle name="Currency 12 3" xfId="210" xr:uid="{35BB0BAF-3212-41A8-8F56-90733C371DEA}"/>
    <cellStyle name="Currency 12 3 2" xfId="4623" xr:uid="{A4171583-E17F-47D5-B394-7EBEAC575CE7}"/>
    <cellStyle name="Currency 12 4" xfId="4516" xr:uid="{A0E909DC-8CB3-4730-8ED1-0430CF47616F}"/>
    <cellStyle name="Currency 13" xfId="16" xr:uid="{BAA72559-4A3E-46F3-B8F9-03A197B98249}"/>
    <cellStyle name="Currency 13 2" xfId="4321" xr:uid="{C72B6189-A9AE-44C1-822C-C7C81B02B854}"/>
    <cellStyle name="Currency 13 3" xfId="4322" xr:uid="{32EEF146-C164-4527-BD42-83FA3124A6A0}"/>
    <cellStyle name="Currency 13 3 2" xfId="4759" xr:uid="{5CD71028-23F7-437D-9C62-B2469FDFD39A}"/>
    <cellStyle name="Currency 13 4" xfId="4320" xr:uid="{6A8053A2-F690-40A8-BAB8-53E0A2227549}"/>
    <cellStyle name="Currency 13 5" xfId="4758" xr:uid="{C3CC7A4F-FE31-4961-B973-8C96731D3433}"/>
    <cellStyle name="Currency 14" xfId="17" xr:uid="{1F052537-443C-4470-B3C3-5FC1A9F53330}"/>
    <cellStyle name="Currency 14 2" xfId="211" xr:uid="{7F882195-FE61-4F26-8E00-94689A0B8B3D}"/>
    <cellStyle name="Currency 14 2 2" xfId="4624" xr:uid="{E62095B2-E19F-4805-87AC-920B10A10910}"/>
    <cellStyle name="Currency 14 3" xfId="4518" xr:uid="{5DBB3B71-9217-47B5-B50D-A3C8139EC90A}"/>
    <cellStyle name="Currency 15" xfId="4414" xr:uid="{F686FB28-9FDC-4076-A090-8F1444D19DA3}"/>
    <cellStyle name="Currency 17" xfId="4323" xr:uid="{F36E7035-A7F0-47B3-AC57-A0E6BE5974CF}"/>
    <cellStyle name="Currency 2" xfId="18" xr:uid="{75607E6D-8984-46D6-B379-812C9197E632}"/>
    <cellStyle name="Currency 2 2" xfId="19" xr:uid="{42CA2E41-2A04-47C4-B1E5-BA57EB291B5C}"/>
    <cellStyle name="Currency 2 2 2" xfId="20" xr:uid="{587135FA-918F-47B2-8D8B-401616FECC1F}"/>
    <cellStyle name="Currency 2 2 2 2" xfId="21" xr:uid="{B8AE1B54-BF16-4AF5-A7F7-9FFA4C4B303B}"/>
    <cellStyle name="Currency 2 2 2 2 2" xfId="4760" xr:uid="{65DA3DE1-CD6D-4311-B933-0CEE23E57A0D}"/>
    <cellStyle name="Currency 2 2 2 3" xfId="22" xr:uid="{DE34A5EB-3559-4CB1-93E0-B411E8B02E7E}"/>
    <cellStyle name="Currency 2 2 2 3 2" xfId="212" xr:uid="{0F53B4CF-2027-4F98-A7D1-355CA0EDFD82}"/>
    <cellStyle name="Currency 2 2 2 3 2 2" xfId="4625" xr:uid="{2C002834-823F-4F80-B9F0-72E8BF48456B}"/>
    <cellStyle name="Currency 2 2 2 3 3" xfId="4521" xr:uid="{61CB55EC-E709-4E97-B10A-3F014F92BD3F}"/>
    <cellStyle name="Currency 2 2 2 4" xfId="213" xr:uid="{CAEC7CFB-2CBC-4860-9B40-73E7AC132F3A}"/>
    <cellStyle name="Currency 2 2 2 4 2" xfId="4626" xr:uid="{38110885-03CF-49E8-BBF2-C75C03EA9CAA}"/>
    <cellStyle name="Currency 2 2 2 5" xfId="4520" xr:uid="{B040CD60-EA96-458E-861B-5F538F38018C}"/>
    <cellStyle name="Currency 2 2 3" xfId="214" xr:uid="{E4310AFD-5829-4CBF-9FB1-5B1218C65EC7}"/>
    <cellStyle name="Currency 2 2 3 2" xfId="4627" xr:uid="{1CF91123-4059-4F0A-BC9B-9CCABE425180}"/>
    <cellStyle name="Currency 2 2 4" xfId="4519" xr:uid="{7E39FCE0-B10B-4A81-A445-091209B4B5FF}"/>
    <cellStyle name="Currency 2 3" xfId="23" xr:uid="{835934CC-92A1-40B8-95EF-40A94A3AAFD9}"/>
    <cellStyle name="Currency 2 3 2" xfId="215" xr:uid="{1BAFE74C-6AE5-4529-B811-7782623F6F7F}"/>
    <cellStyle name="Currency 2 3 2 2" xfId="4628" xr:uid="{D08AAEA7-1950-4937-9FBC-A28848819D3E}"/>
    <cellStyle name="Currency 2 3 3" xfId="4522" xr:uid="{91A3A1C6-7ABA-4850-844C-62F86FF54075}"/>
    <cellStyle name="Currency 2 4" xfId="216" xr:uid="{580A978D-8EF0-4BE8-B3C5-BF5880261A48}"/>
    <cellStyle name="Currency 2 4 2" xfId="217" xr:uid="{B765EDDF-0940-4FDC-AB99-5ABA1D1AC0F7}"/>
    <cellStyle name="Currency 2 5" xfId="218" xr:uid="{4F3BB19A-3BA6-4DF3-8CE0-BE78B71D6654}"/>
    <cellStyle name="Currency 2 5 2" xfId="219" xr:uid="{30D03561-A821-48A8-A59D-354A42A2447D}"/>
    <cellStyle name="Currency 2 6" xfId="220" xr:uid="{1C5BE5F4-3093-4567-A1E9-FAE5FBA5F80A}"/>
    <cellStyle name="Currency 3" xfId="24" xr:uid="{3545A493-F595-4937-9974-326467F11104}"/>
    <cellStyle name="Currency 3 2" xfId="25" xr:uid="{F221BF28-9938-46C8-9F1C-1D10396C48D6}"/>
    <cellStyle name="Currency 3 2 2" xfId="221" xr:uid="{7CD4AA30-45F5-40BB-8700-12D8449A1B85}"/>
    <cellStyle name="Currency 3 2 2 2" xfId="4629" xr:uid="{9C9CC283-01D7-4CCB-A8C3-DA0B8D595438}"/>
    <cellStyle name="Currency 3 2 3" xfId="4524" xr:uid="{023B6D1C-0DD2-46F6-B298-D73A7514822D}"/>
    <cellStyle name="Currency 3 3" xfId="26" xr:uid="{C58D53F0-3EBF-47DA-8B4B-8C9E8800D177}"/>
    <cellStyle name="Currency 3 3 2" xfId="222" xr:uid="{797EA1D1-1ED5-4CA2-BF48-D5BCCFB3282B}"/>
    <cellStyle name="Currency 3 3 2 2" xfId="4630" xr:uid="{EE9AC688-BF8E-42FD-B117-A2CE7CA08303}"/>
    <cellStyle name="Currency 3 3 3" xfId="4525" xr:uid="{0903AF67-7D2B-4E01-976B-57C39B3FEC41}"/>
    <cellStyle name="Currency 3 4" xfId="27" xr:uid="{DE34067B-DA13-4029-9F03-4FA4885DBC11}"/>
    <cellStyle name="Currency 3 4 2" xfId="223" xr:uid="{FBDB625D-7296-4FD8-8BB6-3CCFBCA8FF94}"/>
    <cellStyle name="Currency 3 4 2 2" xfId="4631" xr:uid="{5F34DD84-2EDE-4CB2-8657-60B6E061667B}"/>
    <cellStyle name="Currency 3 4 3" xfId="4526" xr:uid="{C39E03CC-F8C2-4307-AAC8-0C39F4A1EFFA}"/>
    <cellStyle name="Currency 3 5" xfId="224" xr:uid="{7A0868D0-F8B5-421B-8E1F-73953D32657B}"/>
    <cellStyle name="Currency 3 5 2" xfId="4632" xr:uid="{8356C8DB-83CF-4270-A545-9A23AB6CB52E}"/>
    <cellStyle name="Currency 3 6" xfId="4523" xr:uid="{5916CC85-81F9-497F-BCF1-A35EDE071032}"/>
    <cellStyle name="Currency 4" xfId="28" xr:uid="{627F2F49-5C6C-4B5B-945D-3A9DA86AF8CE}"/>
    <cellStyle name="Currency 4 2" xfId="29" xr:uid="{368E438E-72C2-453C-8300-A3C695755EBE}"/>
    <cellStyle name="Currency 4 2 2" xfId="225" xr:uid="{401543E9-678C-4A1C-9860-0786B5A5C857}"/>
    <cellStyle name="Currency 4 2 2 2" xfId="4633" xr:uid="{DAB2803C-533C-4BB1-80D3-71253613E2C5}"/>
    <cellStyle name="Currency 4 2 3" xfId="4528" xr:uid="{99ABBF53-8DB5-4206-83E9-645A56482149}"/>
    <cellStyle name="Currency 4 3" xfId="30" xr:uid="{8141A298-B92C-44F2-927A-DF34443319C7}"/>
    <cellStyle name="Currency 4 3 2" xfId="226" xr:uid="{31606709-B553-4E0B-900B-206641121A2A}"/>
    <cellStyle name="Currency 4 3 2 2" xfId="4634" xr:uid="{9A0C8D96-CB52-4A55-9DE5-24BE7A16DB4E}"/>
    <cellStyle name="Currency 4 3 3" xfId="4529" xr:uid="{9E99F546-AEF2-4D58-A03A-D1B9A98C149D}"/>
    <cellStyle name="Currency 4 4" xfId="227" xr:uid="{D36223B8-839C-4D71-8848-CEEAB20904FD}"/>
    <cellStyle name="Currency 4 4 2" xfId="4635" xr:uid="{0E4059B1-DE5E-4782-BD4E-652398668F40}"/>
    <cellStyle name="Currency 4 5" xfId="4324" xr:uid="{9BA7C501-7E5C-4DE3-B0FF-D92B59EF8A19}"/>
    <cellStyle name="Currency 4 5 2" xfId="4439" xr:uid="{C5A29640-2DE5-4BC1-9E35-98F7F8D36327}"/>
    <cellStyle name="Currency 4 5 3" xfId="4721" xr:uid="{0233C09F-71AC-40CB-B9A7-5E9153FD1F94}"/>
    <cellStyle name="Currency 4 5 3 2" xfId="5316" xr:uid="{0C1AA2F0-A8D3-4387-958E-813AFAD15153}"/>
    <cellStyle name="Currency 4 5 3 3" xfId="4761" xr:uid="{B2C2D96D-0368-4C36-A960-4819DA4F4686}"/>
    <cellStyle name="Currency 4 5 4" xfId="4698" xr:uid="{A25D3979-E434-422B-BBE2-CA16DF26DFD5}"/>
    <cellStyle name="Currency 4 6" xfId="4527" xr:uid="{66A0CFC6-3E06-499B-B079-B82C9EEAB8D0}"/>
    <cellStyle name="Currency 5" xfId="31" xr:uid="{40F52FB6-E032-4D70-B8C8-20AADB88C8C3}"/>
    <cellStyle name="Currency 5 2" xfId="32" xr:uid="{10250CB5-0227-46A5-B39E-B1C52AED31BD}"/>
    <cellStyle name="Currency 5 2 2" xfId="228" xr:uid="{28E23CB9-D404-42C6-BD5E-63FB536053FC}"/>
    <cellStyle name="Currency 5 2 2 2" xfId="4636" xr:uid="{67B98EFD-D43D-4668-8DCA-BE1627ED6A27}"/>
    <cellStyle name="Currency 5 2 3" xfId="4530" xr:uid="{CB8E829F-AC8F-44A7-BCDA-D8773AFDBDB9}"/>
    <cellStyle name="Currency 5 3" xfId="4325" xr:uid="{FB8FC97C-FC74-461D-951B-9762DE63700F}"/>
    <cellStyle name="Currency 5 3 2" xfId="4440" xr:uid="{0CE04E1F-1A93-4F3A-BEBF-AE3E5C912CA7}"/>
    <cellStyle name="Currency 5 3 2 2" xfId="5306" xr:uid="{85654C48-DE28-455D-AB2C-5AE8C77083C3}"/>
    <cellStyle name="Currency 5 3 2 3" xfId="4763" xr:uid="{D1490C82-33F0-48DE-A009-113F1EA731D6}"/>
    <cellStyle name="Currency 5 4" xfId="4762" xr:uid="{C3AC9615-9712-4468-997B-73D4D2A40C60}"/>
    <cellStyle name="Currency 6" xfId="33" xr:uid="{DC7B652F-B8D8-4B35-9A0A-7398FFEF3602}"/>
    <cellStyle name="Currency 6 2" xfId="229" xr:uid="{46026AB7-4891-4639-8688-BCD6EBDC535D}"/>
    <cellStyle name="Currency 6 2 2" xfId="4637" xr:uid="{FCF57513-9D8E-463D-AFD3-75C165E864BC}"/>
    <cellStyle name="Currency 6 3" xfId="4326" xr:uid="{A5302FDC-72F8-498D-97D8-C9DA7E1A3DCF}"/>
    <cellStyle name="Currency 6 3 2" xfId="4441" xr:uid="{6E7C45BD-2363-459C-888B-77257CDCA8E4}"/>
    <cellStyle name="Currency 6 3 3" xfId="4722" xr:uid="{AF1B374C-F1AF-49EC-874B-F4C5882683BC}"/>
    <cellStyle name="Currency 6 3 3 2" xfId="5317" xr:uid="{85374979-ABFC-4528-8612-C75119685C09}"/>
    <cellStyle name="Currency 6 3 3 3" xfId="4764" xr:uid="{5C38EF9B-C1A2-4F32-A449-152A425C5BE3}"/>
    <cellStyle name="Currency 6 3 4" xfId="4699" xr:uid="{84EAB99D-F28C-4B4A-BB6D-A647857DFFE7}"/>
    <cellStyle name="Currency 6 4" xfId="4531" xr:uid="{30FAB723-7F9C-42F8-B532-B9170855048E}"/>
    <cellStyle name="Currency 7" xfId="34" xr:uid="{2C03C98B-1678-402E-9BB8-0F0E22E5DB67}"/>
    <cellStyle name="Currency 7 2" xfId="35" xr:uid="{0877C414-71AC-480E-90B9-102D01BF2B3E}"/>
    <cellStyle name="Currency 7 2 2" xfId="250" xr:uid="{B609EBBB-14D6-4BB8-9AE5-41E4FFF340B1}"/>
    <cellStyle name="Currency 7 2 2 2" xfId="4638" xr:uid="{001CB83C-DF24-43AE-8044-6AFE21747BF1}"/>
    <cellStyle name="Currency 7 2 3" xfId="4533" xr:uid="{4CE35EFB-4819-493E-9D76-8D63E2AFB0F1}"/>
    <cellStyle name="Currency 7 3" xfId="230" xr:uid="{97B17B35-4BDE-40CB-A176-E7DF48E8EA5B}"/>
    <cellStyle name="Currency 7 3 2" xfId="4639" xr:uid="{E890E811-86C6-45C5-B952-DE5A8739F68A}"/>
    <cellStyle name="Currency 7 4" xfId="4442" xr:uid="{E27D82A2-B68E-442C-9F04-322E0AB5F88D}"/>
    <cellStyle name="Currency 7 5" xfId="4532" xr:uid="{BCAE8E6D-0AEC-4564-86B5-13B6D2959A9F}"/>
    <cellStyle name="Currency 8" xfId="36" xr:uid="{7C4587B2-A2E6-4700-9FC2-3CAD7E8E7996}"/>
    <cellStyle name="Currency 8 2" xfId="37" xr:uid="{A70986BE-7DC8-4B63-A945-87F6EAD55D02}"/>
    <cellStyle name="Currency 8 2 2" xfId="231" xr:uid="{13E7BA1F-E965-450B-BE6C-A87DE58ABC07}"/>
    <cellStyle name="Currency 8 2 2 2" xfId="4640" xr:uid="{7F219D88-7964-4170-90DD-A35DEECF2C1F}"/>
    <cellStyle name="Currency 8 2 3" xfId="4535" xr:uid="{D3661B0B-8736-4B0B-9DCE-44533821333B}"/>
    <cellStyle name="Currency 8 3" xfId="38" xr:uid="{72E59E7F-589C-4DF6-86EC-F3725BA2BD9E}"/>
    <cellStyle name="Currency 8 3 2" xfId="232" xr:uid="{3408B6C9-5549-4F9A-A3AA-1B965801CF25}"/>
    <cellStyle name="Currency 8 3 2 2" xfId="4641" xr:uid="{AEDA7925-8533-4EE5-B64B-4B1AB4A2D8AD}"/>
    <cellStyle name="Currency 8 3 3" xfId="4536" xr:uid="{F275CFF3-03A0-44D3-A068-7D32665F3153}"/>
    <cellStyle name="Currency 8 4" xfId="39" xr:uid="{8E025BC0-685B-4BA9-8FB7-B3ABA73034C7}"/>
    <cellStyle name="Currency 8 4 2" xfId="233" xr:uid="{52FFE9E5-A5BD-4DA3-8B81-95F4F8283C56}"/>
    <cellStyle name="Currency 8 4 2 2" xfId="4642" xr:uid="{853F0ED4-0E53-4D9A-AF42-E259707D2305}"/>
    <cellStyle name="Currency 8 4 3" xfId="4537" xr:uid="{036DBC20-CC40-466A-9F72-62237BA2ACE5}"/>
    <cellStyle name="Currency 8 5" xfId="234" xr:uid="{9C552FFE-B45D-473C-AA2B-367237BF459D}"/>
    <cellStyle name="Currency 8 5 2" xfId="4643" xr:uid="{9D448D98-078E-4BC2-A1DD-341246285D10}"/>
    <cellStyle name="Currency 8 6" xfId="4443" xr:uid="{B62016FB-C4BB-406C-A628-E3D3C3CF332A}"/>
    <cellStyle name="Currency 8 7" xfId="4534" xr:uid="{EB9845AC-3EDE-455A-8909-C03E3BE11E8E}"/>
    <cellStyle name="Currency 9" xfId="40" xr:uid="{C5C08042-A950-4041-9441-185FCAA28BF0}"/>
    <cellStyle name="Currency 9 2" xfId="41" xr:uid="{C3AD40B9-C166-4249-8FC9-F90A73263A70}"/>
    <cellStyle name="Currency 9 2 2" xfId="235" xr:uid="{EDD377B1-29C6-4C74-AE2D-B53860BB7A5B}"/>
    <cellStyle name="Currency 9 2 2 2" xfId="4644" xr:uid="{869F6CC1-A2C3-4351-B73B-5C6FF8F0CCDF}"/>
    <cellStyle name="Currency 9 2 3" xfId="4539" xr:uid="{02E7F6E5-C4FC-4F9A-9BF7-7846C00507AB}"/>
    <cellStyle name="Currency 9 3" xfId="42" xr:uid="{8D9487F4-877C-4983-AF8D-2EF4D9815A49}"/>
    <cellStyle name="Currency 9 3 2" xfId="236" xr:uid="{A4788A43-C400-4DF5-9108-4AE6EEA68AB4}"/>
    <cellStyle name="Currency 9 3 2 2" xfId="4645" xr:uid="{4CC1A121-F429-4D07-B6CD-DD793F69FE30}"/>
    <cellStyle name="Currency 9 3 3" xfId="4540" xr:uid="{012C61DB-DC93-4A6D-ACEE-0E03E8CA7486}"/>
    <cellStyle name="Currency 9 4" xfId="237" xr:uid="{BBDD9FE7-714E-40C2-8236-AF0C107D08EB}"/>
    <cellStyle name="Currency 9 4 2" xfId="4646" xr:uid="{4CB00DE0-E0C8-419D-BB3E-1625B4DB12F2}"/>
    <cellStyle name="Currency 9 5" xfId="4327" xr:uid="{0395AD12-AF9D-4508-AB54-FDFE67FE3065}"/>
    <cellStyle name="Currency 9 5 2" xfId="4444" xr:uid="{8C9E209D-F7A8-433D-8991-C3B636ED9690}"/>
    <cellStyle name="Currency 9 5 3" xfId="4723" xr:uid="{CF739BF5-3AA4-45F8-BBB5-ECBDC9582B6E}"/>
    <cellStyle name="Currency 9 5 4" xfId="4700" xr:uid="{4B687F65-BB73-43D3-996A-78FEC8D31DC1}"/>
    <cellStyle name="Currency 9 6" xfId="4538" xr:uid="{ADE388C1-7BF1-4C21-B703-7BEC1C6400E6}"/>
    <cellStyle name="Hyperlink 2" xfId="6" xr:uid="{6CFFD761-E1C4-4FFC-9C82-FDD569F38491}"/>
    <cellStyle name="Hyperlink 3" xfId="202" xr:uid="{2F2FD4E5-0A2A-47B5-9493-CFFF3D126579}"/>
    <cellStyle name="Hyperlink 3 2" xfId="4415" xr:uid="{AD608EB3-5FCE-45BC-B9EB-4D11BA65A387}"/>
    <cellStyle name="Hyperlink 3 3" xfId="4328" xr:uid="{9FF5FB27-24D6-42DD-B1AD-D844A1C119AD}"/>
    <cellStyle name="Hyperlink 4" xfId="4329" xr:uid="{03E8B70C-A90C-49F1-974A-996FBC17FE1C}"/>
    <cellStyle name="Normal" xfId="0" builtinId="0"/>
    <cellStyle name="Normal 10" xfId="43" xr:uid="{E287DCA9-DBB3-4AF1-BFE8-271DC6B4B641}"/>
    <cellStyle name="Normal 10 10" xfId="903" xr:uid="{63352E95-4FE5-4A49-9064-C23A81B3CB81}"/>
    <cellStyle name="Normal 10 10 2" xfId="2508" xr:uid="{F13C463F-19F1-443D-8E07-0869D90D05F0}"/>
    <cellStyle name="Normal 10 10 2 2" xfId="4331" xr:uid="{5980F6CA-8E1A-45E7-8C58-D01B3995417B}"/>
    <cellStyle name="Normal 10 10 2 3" xfId="4675" xr:uid="{EEBDDD0D-B26B-451F-945F-D0BE25278C27}"/>
    <cellStyle name="Normal 10 10 3" xfId="2509" xr:uid="{2389749B-A9ED-4508-B890-DA721AC9FC14}"/>
    <cellStyle name="Normal 10 10 4" xfId="2510" xr:uid="{85E38059-7058-4EFE-BAD3-846D7704B044}"/>
    <cellStyle name="Normal 10 11" xfId="2511" xr:uid="{228381B5-4D65-4D70-90BE-044EAE25FF81}"/>
    <cellStyle name="Normal 10 11 2" xfId="2512" xr:uid="{D8CAE929-2F53-41A0-8407-10FA093F162B}"/>
    <cellStyle name="Normal 10 11 3" xfId="2513" xr:uid="{0929A0EB-413A-4A04-8625-9CD0405FFBE4}"/>
    <cellStyle name="Normal 10 11 4" xfId="2514" xr:uid="{D6E6D249-71CC-4679-8EE4-C44E366435C6}"/>
    <cellStyle name="Normal 10 12" xfId="2515" xr:uid="{C059052C-25DE-4C23-884D-907FAB14FB89}"/>
    <cellStyle name="Normal 10 12 2" xfId="2516" xr:uid="{EBEACE08-2C5B-4E6B-BF81-CDBAF4A078A4}"/>
    <cellStyle name="Normal 10 13" xfId="2517" xr:uid="{112F4CDF-8A04-4F42-9507-6204A69E7FE4}"/>
    <cellStyle name="Normal 10 14" xfId="2518" xr:uid="{7BF405BD-6427-43E6-A38F-4C41BE0D2B3A}"/>
    <cellStyle name="Normal 10 15" xfId="2519" xr:uid="{C92A25F7-7081-48FB-9C3E-D82245A02E39}"/>
    <cellStyle name="Normal 10 2" xfId="44" xr:uid="{49E7B09E-2D0B-4478-9F86-9BFC906EDC51}"/>
    <cellStyle name="Normal 10 2 10" xfId="2520" xr:uid="{8E69BEE5-B518-4587-9674-CE9932E2CEBF}"/>
    <cellStyle name="Normal 10 2 11" xfId="2521" xr:uid="{930E6F9A-B482-4D24-B9C2-0F3E29DC8F57}"/>
    <cellStyle name="Normal 10 2 2" xfId="45" xr:uid="{FADB5FA0-B330-40B8-8876-8777DD1D8E7D}"/>
    <cellStyle name="Normal 10 2 2 2" xfId="46" xr:uid="{C86EB70B-FB77-4FD2-BB32-64665C52076E}"/>
    <cellStyle name="Normal 10 2 2 2 2" xfId="238" xr:uid="{D4341E9A-4FF8-4C06-BC30-C84BB416BAE3}"/>
    <cellStyle name="Normal 10 2 2 2 2 2" xfId="454" xr:uid="{2D784F80-2FC3-41BB-ACAE-2466B90A5DEA}"/>
    <cellStyle name="Normal 10 2 2 2 2 2 2" xfId="455" xr:uid="{2FDD1AF5-55F2-4169-8E2B-EC6A974E880C}"/>
    <cellStyle name="Normal 10 2 2 2 2 2 2 2" xfId="904" xr:uid="{45E5B3E7-B223-4A1F-B774-B04F762031D7}"/>
    <cellStyle name="Normal 10 2 2 2 2 2 2 2 2" xfId="905" xr:uid="{ED1AA42E-9C9D-4391-A474-AD99A17B681B}"/>
    <cellStyle name="Normal 10 2 2 2 2 2 2 3" xfId="906" xr:uid="{C775C0FE-C2E3-4046-9175-B890EF380CF8}"/>
    <cellStyle name="Normal 10 2 2 2 2 2 3" xfId="907" xr:uid="{01FD794F-8F25-4EF6-85F1-DA4758263D13}"/>
    <cellStyle name="Normal 10 2 2 2 2 2 3 2" xfId="908" xr:uid="{F924A62F-E571-401F-B633-82DBBC4BD04A}"/>
    <cellStyle name="Normal 10 2 2 2 2 2 4" xfId="909" xr:uid="{1500C954-05A6-477B-A4F9-B7F8FC539CEE}"/>
    <cellStyle name="Normal 10 2 2 2 2 3" xfId="456" xr:uid="{117A63C3-66BF-4B64-9053-37CC06B2A841}"/>
    <cellStyle name="Normal 10 2 2 2 2 3 2" xfId="910" xr:uid="{5CE86063-DACB-496E-83FD-2648903C6FF2}"/>
    <cellStyle name="Normal 10 2 2 2 2 3 2 2" xfId="911" xr:uid="{D2AAF524-6EAF-4FAC-B283-F242420117D9}"/>
    <cellStyle name="Normal 10 2 2 2 2 3 3" xfId="912" xr:uid="{4CBE3A90-3B44-4599-869B-AE5090048D54}"/>
    <cellStyle name="Normal 10 2 2 2 2 3 4" xfId="2522" xr:uid="{92B2C4F9-23D6-4011-BFD4-A9294CDD214A}"/>
    <cellStyle name="Normal 10 2 2 2 2 4" xfId="913" xr:uid="{F73F2AF0-9FB4-42D8-A114-1EF1C4FA955F}"/>
    <cellStyle name="Normal 10 2 2 2 2 4 2" xfId="914" xr:uid="{FFBB07FD-4B55-47C4-A27E-1391DE35630D}"/>
    <cellStyle name="Normal 10 2 2 2 2 5" xfId="915" xr:uid="{D61BF505-75FE-4A96-848F-A002EF44FCD2}"/>
    <cellStyle name="Normal 10 2 2 2 2 6" xfId="2523" xr:uid="{A600D489-DD09-42AF-A1A7-5C3F327D4A32}"/>
    <cellStyle name="Normal 10 2 2 2 3" xfId="239" xr:uid="{DE8FF948-5A28-4FE8-8A31-BFC9A98A949C}"/>
    <cellStyle name="Normal 10 2 2 2 3 2" xfId="457" xr:uid="{48B684BB-9190-4AB1-9BF7-530A34A93FE2}"/>
    <cellStyle name="Normal 10 2 2 2 3 2 2" xfId="458" xr:uid="{932E86D5-1837-4DD3-A8A9-FC1F20CDD61B}"/>
    <cellStyle name="Normal 10 2 2 2 3 2 2 2" xfId="916" xr:uid="{5D866452-D8BD-4C27-9FF3-7977F82862D4}"/>
    <cellStyle name="Normal 10 2 2 2 3 2 2 2 2" xfId="917" xr:uid="{08144E52-C770-4292-91C8-0C7252CA2123}"/>
    <cellStyle name="Normal 10 2 2 2 3 2 2 3" xfId="918" xr:uid="{38DB34CD-42B4-43F5-9CEA-5BE0D2C166C2}"/>
    <cellStyle name="Normal 10 2 2 2 3 2 3" xfId="919" xr:uid="{4D851459-1835-43D8-AB40-2DD1DCC5156A}"/>
    <cellStyle name="Normal 10 2 2 2 3 2 3 2" xfId="920" xr:uid="{8621A8C8-6AB0-485B-A5B0-D48FF6B018D0}"/>
    <cellStyle name="Normal 10 2 2 2 3 2 4" xfId="921" xr:uid="{FE65E548-EF66-4025-BC7F-1211CCD9C272}"/>
    <cellStyle name="Normal 10 2 2 2 3 3" xfId="459" xr:uid="{9FFA19CD-602C-426B-B82F-484BCC610ECE}"/>
    <cellStyle name="Normal 10 2 2 2 3 3 2" xfId="922" xr:uid="{7889C275-999A-42A9-B163-E10220B0DB41}"/>
    <cellStyle name="Normal 10 2 2 2 3 3 2 2" xfId="923" xr:uid="{11BBCC90-D1F1-4467-AEAE-77AEEFCABF81}"/>
    <cellStyle name="Normal 10 2 2 2 3 3 3" xfId="924" xr:uid="{DBD5F7B1-1440-4779-8E92-C81C449FB613}"/>
    <cellStyle name="Normal 10 2 2 2 3 4" xfId="925" xr:uid="{ECB3D7FC-B5EE-42C1-AE6D-EAD195D578DF}"/>
    <cellStyle name="Normal 10 2 2 2 3 4 2" xfId="926" xr:uid="{9E1AC2BA-5EA3-49CA-B7A7-A71FF09EDBC7}"/>
    <cellStyle name="Normal 10 2 2 2 3 5" xfId="927" xr:uid="{C5F34F38-EFB7-4ED3-A825-DE5E7EB12642}"/>
    <cellStyle name="Normal 10 2 2 2 4" xfId="460" xr:uid="{606EF939-A360-4F43-8E40-2DCBDD6E0295}"/>
    <cellStyle name="Normal 10 2 2 2 4 2" xfId="461" xr:uid="{74C0ABBF-D874-4EB5-A047-936A0591E909}"/>
    <cellStyle name="Normal 10 2 2 2 4 2 2" xfId="928" xr:uid="{B0ABACB7-26F3-44E4-B821-BD04110BB786}"/>
    <cellStyle name="Normal 10 2 2 2 4 2 2 2" xfId="929" xr:uid="{559435D4-FBB0-47A9-948C-9DE9BC153199}"/>
    <cellStyle name="Normal 10 2 2 2 4 2 3" xfId="930" xr:uid="{94804697-AF02-4702-BB4D-1C535E4072C8}"/>
    <cellStyle name="Normal 10 2 2 2 4 3" xfId="931" xr:uid="{B31610D6-CDE0-4388-B7D7-BB28F7590161}"/>
    <cellStyle name="Normal 10 2 2 2 4 3 2" xfId="932" xr:uid="{3C193533-D45A-4E13-B2F2-2E0434AB186B}"/>
    <cellStyle name="Normal 10 2 2 2 4 4" xfId="933" xr:uid="{F131EC87-BB19-4CB3-AF06-AC5C7D675241}"/>
    <cellStyle name="Normal 10 2 2 2 5" xfId="462" xr:uid="{5C7D98D7-28FE-4D48-9038-C787B6B92196}"/>
    <cellStyle name="Normal 10 2 2 2 5 2" xfId="934" xr:uid="{E6430470-1AEA-4A1A-9CC9-A50D5A23BBD0}"/>
    <cellStyle name="Normal 10 2 2 2 5 2 2" xfId="935" xr:uid="{F28B9AFF-6D61-47D8-91CB-8101C5AD00D4}"/>
    <cellStyle name="Normal 10 2 2 2 5 3" xfId="936" xr:uid="{B95503D4-B0AD-4DFC-844A-70A6A2DCBA8B}"/>
    <cellStyle name="Normal 10 2 2 2 5 4" xfId="2524" xr:uid="{9043D4C4-FDC2-48FB-A33C-60D48EAC1DC7}"/>
    <cellStyle name="Normal 10 2 2 2 6" xfId="937" xr:uid="{BFAD2E53-242C-4F6A-94D8-9F05DF9A7F68}"/>
    <cellStyle name="Normal 10 2 2 2 6 2" xfId="938" xr:uid="{CAE5462E-01B6-48A5-A178-9EE470547CA3}"/>
    <cellStyle name="Normal 10 2 2 2 7" xfId="939" xr:uid="{B9C7DE96-1C38-4BF0-8EC5-A2F1A87F312C}"/>
    <cellStyle name="Normal 10 2 2 2 8" xfId="2525" xr:uid="{D805F494-F3F7-4BEE-841F-BD6614FC6885}"/>
    <cellStyle name="Normal 10 2 2 3" xfId="240" xr:uid="{CA71351D-3363-489B-9038-B2D336A6FA4B}"/>
    <cellStyle name="Normal 10 2 2 3 2" xfId="463" xr:uid="{313B127A-D0B4-48D8-A22E-116D33126470}"/>
    <cellStyle name="Normal 10 2 2 3 2 2" xfId="464" xr:uid="{3624FB6B-3D65-42EF-B7F2-ACF800C062DB}"/>
    <cellStyle name="Normal 10 2 2 3 2 2 2" xfId="940" xr:uid="{E86DA8B2-BFDE-4F95-A1FB-A8C42E4597F6}"/>
    <cellStyle name="Normal 10 2 2 3 2 2 2 2" xfId="941" xr:uid="{59000468-FB27-424A-AF96-991FAA8AE7EE}"/>
    <cellStyle name="Normal 10 2 2 3 2 2 3" xfId="942" xr:uid="{14A75D2E-2950-477E-A899-54567C5DB152}"/>
    <cellStyle name="Normal 10 2 2 3 2 3" xfId="943" xr:uid="{0023DEDF-CF98-4526-9A9D-A3F1B7A32417}"/>
    <cellStyle name="Normal 10 2 2 3 2 3 2" xfId="944" xr:uid="{6CABDEA0-A2DA-428D-8519-29250F246C08}"/>
    <cellStyle name="Normal 10 2 2 3 2 4" xfId="945" xr:uid="{3D30D374-4888-4A26-ACC6-BA6D6552699C}"/>
    <cellStyle name="Normal 10 2 2 3 3" xfId="465" xr:uid="{1E4A7569-8B84-4139-97DC-A076FF5F9880}"/>
    <cellStyle name="Normal 10 2 2 3 3 2" xfId="946" xr:uid="{650EC551-0932-48FB-AC63-97EE21DC0270}"/>
    <cellStyle name="Normal 10 2 2 3 3 2 2" xfId="947" xr:uid="{02F9533A-B427-42C2-9FE0-FDB7F228B2DA}"/>
    <cellStyle name="Normal 10 2 2 3 3 3" xfId="948" xr:uid="{002B62CD-9178-464F-87C1-D9F02BE6C358}"/>
    <cellStyle name="Normal 10 2 2 3 3 4" xfId="2526" xr:uid="{AFA74A52-6FE8-4D4D-8C9B-153246549E5F}"/>
    <cellStyle name="Normal 10 2 2 3 4" xfId="949" xr:uid="{81DA1178-6519-44DD-966A-10458507700C}"/>
    <cellStyle name="Normal 10 2 2 3 4 2" xfId="950" xr:uid="{740D3F9C-3A6D-40B8-AB21-43420A5D4DE8}"/>
    <cellStyle name="Normal 10 2 2 3 5" xfId="951" xr:uid="{79B3A38E-539C-4CE5-9E30-065A3B3E7787}"/>
    <cellStyle name="Normal 10 2 2 3 6" xfId="2527" xr:uid="{80A13C4A-D6D6-4188-AC6E-C52A419C6275}"/>
    <cellStyle name="Normal 10 2 2 4" xfId="241" xr:uid="{9ABAF973-9BF2-4EC5-80EB-3C3971CA8B4A}"/>
    <cellStyle name="Normal 10 2 2 4 2" xfId="466" xr:uid="{87B66570-5611-49C9-9673-CF43E65EA031}"/>
    <cellStyle name="Normal 10 2 2 4 2 2" xfId="467" xr:uid="{F6A91A6F-23EA-4986-8D64-05E7555984BC}"/>
    <cellStyle name="Normal 10 2 2 4 2 2 2" xfId="952" xr:uid="{429C8962-04AC-4324-BD36-6B9811D7C8AB}"/>
    <cellStyle name="Normal 10 2 2 4 2 2 2 2" xfId="953" xr:uid="{77F4AF9D-3790-4B9E-83C9-57E3F25BBEEC}"/>
    <cellStyle name="Normal 10 2 2 4 2 2 3" xfId="954" xr:uid="{44A71457-48F8-4432-B3C4-33113CB2E5F9}"/>
    <cellStyle name="Normal 10 2 2 4 2 3" xfId="955" xr:uid="{32419507-C107-4D2D-B108-3D9A86362DFE}"/>
    <cellStyle name="Normal 10 2 2 4 2 3 2" xfId="956" xr:uid="{54918112-3C96-4BFE-8168-D0CC91388953}"/>
    <cellStyle name="Normal 10 2 2 4 2 4" xfId="957" xr:uid="{F718C366-10B0-44E4-8DAF-1D87EBF54D60}"/>
    <cellStyle name="Normal 10 2 2 4 3" xfId="468" xr:uid="{16FD2A32-F7B2-42D9-BFC4-D18D8CA3CCCA}"/>
    <cellStyle name="Normal 10 2 2 4 3 2" xfId="958" xr:uid="{4EDDAAC0-28A9-4593-A2C9-2042AB529AA5}"/>
    <cellStyle name="Normal 10 2 2 4 3 2 2" xfId="959" xr:uid="{D1FADC56-0D5F-4F5B-B832-2052BD0D8E53}"/>
    <cellStyle name="Normal 10 2 2 4 3 3" xfId="960" xr:uid="{79A38782-1E39-46F5-BB92-18E1182CF0C3}"/>
    <cellStyle name="Normal 10 2 2 4 4" xfId="961" xr:uid="{4BA37D9A-BC81-48A6-BC7E-535540B83D71}"/>
    <cellStyle name="Normal 10 2 2 4 4 2" xfId="962" xr:uid="{9081DB78-CE2D-4124-B1C4-C560DC459E7B}"/>
    <cellStyle name="Normal 10 2 2 4 5" xfId="963" xr:uid="{57FD3764-326D-4567-8356-3D438E83AF0E}"/>
    <cellStyle name="Normal 10 2 2 5" xfId="242" xr:uid="{3D704B51-0481-40B4-9CA7-6A14474474AB}"/>
    <cellStyle name="Normal 10 2 2 5 2" xfId="469" xr:uid="{43EA1D5F-288B-4741-935E-51CBA52B7AC9}"/>
    <cellStyle name="Normal 10 2 2 5 2 2" xfId="964" xr:uid="{775A6358-1B74-47F1-BBA2-227A510D6063}"/>
    <cellStyle name="Normal 10 2 2 5 2 2 2" xfId="965" xr:uid="{DEBB9CF8-8581-4C4C-932A-F052434D2C44}"/>
    <cellStyle name="Normal 10 2 2 5 2 3" xfId="966" xr:uid="{58A910F3-91BD-48D7-B935-89A4E9914AC7}"/>
    <cellStyle name="Normal 10 2 2 5 3" xfId="967" xr:uid="{0235BEFB-4F39-4FA3-88A9-180F6650279F}"/>
    <cellStyle name="Normal 10 2 2 5 3 2" xfId="968" xr:uid="{04348A71-6140-4D9C-961D-A91E42EA8E51}"/>
    <cellStyle name="Normal 10 2 2 5 4" xfId="969" xr:uid="{96429D44-0D1A-4421-BFCA-7FAB5CEEBC9A}"/>
    <cellStyle name="Normal 10 2 2 6" xfId="470" xr:uid="{ED0D9C8A-F1F8-40C5-8D71-B5CF2462B7BB}"/>
    <cellStyle name="Normal 10 2 2 6 2" xfId="970" xr:uid="{E9DA61D6-68D0-4C93-AF02-C1B521E078C6}"/>
    <cellStyle name="Normal 10 2 2 6 2 2" xfId="971" xr:uid="{1D343B83-7CAB-4745-B748-CFD1E7CE5C1E}"/>
    <cellStyle name="Normal 10 2 2 6 2 3" xfId="4333" xr:uid="{F488771C-98BE-4564-9DB0-4299548D8298}"/>
    <cellStyle name="Normal 10 2 2 6 3" xfId="972" xr:uid="{B8B8C5F7-E874-44DC-A9E3-F8D2BD8B61B8}"/>
    <cellStyle name="Normal 10 2 2 6 4" xfId="2528" xr:uid="{B99D1085-8254-4FEB-B1A6-EC675E771C6A}"/>
    <cellStyle name="Normal 10 2 2 6 4 2" xfId="4564" xr:uid="{C1B5FDEE-FB7E-4029-8CD9-34DB5293C61F}"/>
    <cellStyle name="Normal 10 2 2 6 4 3" xfId="4676" xr:uid="{5459AFB8-6A4A-4876-80C1-2253ABDF52FA}"/>
    <cellStyle name="Normal 10 2 2 6 4 4" xfId="4602" xr:uid="{028CBD0A-DFA4-49B8-B5FF-2908A2EF4641}"/>
    <cellStyle name="Normal 10 2 2 7" xfId="973" xr:uid="{48D3A290-D81E-4E4A-9961-612DE288A55B}"/>
    <cellStyle name="Normal 10 2 2 7 2" xfId="974" xr:uid="{26F348DA-C489-4B95-AA03-1D4AD9E32944}"/>
    <cellStyle name="Normal 10 2 2 8" xfId="975" xr:uid="{F419EA23-4102-4287-BAF7-DF92A3CAB65F}"/>
    <cellStyle name="Normal 10 2 2 9" xfId="2529" xr:uid="{99DEC15E-A5A8-4C4C-A677-25BA6CA4FF59}"/>
    <cellStyle name="Normal 10 2 3" xfId="47" xr:uid="{03A241D5-4A61-4869-8270-E5CE90D23894}"/>
    <cellStyle name="Normal 10 2 3 2" xfId="48" xr:uid="{3C6078F6-7D90-48F5-88A2-71616ACDAA17}"/>
    <cellStyle name="Normal 10 2 3 2 2" xfId="471" xr:uid="{BC212492-CDE4-43BE-8701-263A9F9010AD}"/>
    <cellStyle name="Normal 10 2 3 2 2 2" xfId="472" xr:uid="{73DC652B-528F-4C41-A85B-1D6D8B774FA9}"/>
    <cellStyle name="Normal 10 2 3 2 2 2 2" xfId="976" xr:uid="{07D0B59B-514E-4FEF-A4BE-42225591CC5F}"/>
    <cellStyle name="Normal 10 2 3 2 2 2 2 2" xfId="977" xr:uid="{40D06D78-ECF5-46FB-9BDC-3F6BFA9F1A31}"/>
    <cellStyle name="Normal 10 2 3 2 2 2 3" xfId="978" xr:uid="{7995393F-C634-47B7-A778-B7DAB98E9D27}"/>
    <cellStyle name="Normal 10 2 3 2 2 3" xfId="979" xr:uid="{29202653-4E76-40ED-8E0B-0C9C0C7F95A4}"/>
    <cellStyle name="Normal 10 2 3 2 2 3 2" xfId="980" xr:uid="{964E7617-80E4-4A7C-9474-5E5B1AC2FC10}"/>
    <cellStyle name="Normal 10 2 3 2 2 4" xfId="981" xr:uid="{B1D65ADE-8854-4D75-B928-00E8E508A1D7}"/>
    <cellStyle name="Normal 10 2 3 2 3" xfId="473" xr:uid="{076B9B38-2382-4299-B810-7F9C189F1B63}"/>
    <cellStyle name="Normal 10 2 3 2 3 2" xfId="982" xr:uid="{88F36F47-13F5-4664-B85A-99CE3284BD9D}"/>
    <cellStyle name="Normal 10 2 3 2 3 2 2" xfId="983" xr:uid="{7692F328-FFF2-461F-A3F1-5684315AB83B}"/>
    <cellStyle name="Normal 10 2 3 2 3 3" xfId="984" xr:uid="{5CB69DA7-A0D2-4479-B69A-F64CE8302BF4}"/>
    <cellStyle name="Normal 10 2 3 2 3 4" xfId="2530" xr:uid="{24E51D47-6495-4135-BE9A-FA0B2AC1F258}"/>
    <cellStyle name="Normal 10 2 3 2 4" xfId="985" xr:uid="{9ED691C8-DAD1-4023-98E3-68D3BBD2D3D1}"/>
    <cellStyle name="Normal 10 2 3 2 4 2" xfId="986" xr:uid="{1B1A6B00-C433-42DA-BFA3-9B492DD81831}"/>
    <cellStyle name="Normal 10 2 3 2 5" xfId="987" xr:uid="{E8BB9C53-E816-4587-AA96-E5E141691CFF}"/>
    <cellStyle name="Normal 10 2 3 2 6" xfId="2531" xr:uid="{D970C345-4C18-4E5B-9248-477F6ACD561B}"/>
    <cellStyle name="Normal 10 2 3 3" xfId="243" xr:uid="{225CB874-850E-4A1E-BF4E-22630EE888B9}"/>
    <cellStyle name="Normal 10 2 3 3 2" xfId="474" xr:uid="{7FB64DC3-95DD-4765-BB09-34C41FC39B48}"/>
    <cellStyle name="Normal 10 2 3 3 2 2" xfId="475" xr:uid="{25EBC303-1E48-41EB-A43F-1E8369F19DC0}"/>
    <cellStyle name="Normal 10 2 3 3 2 2 2" xfId="988" xr:uid="{C18E6238-8440-497D-9C93-E2507232F585}"/>
    <cellStyle name="Normal 10 2 3 3 2 2 2 2" xfId="989" xr:uid="{CD105560-247D-47AA-B03A-C21ABC5512B7}"/>
    <cellStyle name="Normal 10 2 3 3 2 2 3" xfId="990" xr:uid="{E1D9B9DB-D2CF-4488-9842-998832EACA06}"/>
    <cellStyle name="Normal 10 2 3 3 2 3" xfId="991" xr:uid="{863312DB-15CF-406F-A3F4-F2176EB9380B}"/>
    <cellStyle name="Normal 10 2 3 3 2 3 2" xfId="992" xr:uid="{9300D285-83FE-451E-B780-1413669659B2}"/>
    <cellStyle name="Normal 10 2 3 3 2 4" xfId="993" xr:uid="{9D9F739E-7EDB-4F34-A54F-526B7BAEF7D2}"/>
    <cellStyle name="Normal 10 2 3 3 3" xfId="476" xr:uid="{3A7BDBA9-873B-415F-B391-EAAE02C03C19}"/>
    <cellStyle name="Normal 10 2 3 3 3 2" xfId="994" xr:uid="{9FF620A3-2FC4-4DB0-98C7-4430932EFA47}"/>
    <cellStyle name="Normal 10 2 3 3 3 2 2" xfId="995" xr:uid="{0404B04F-0B38-4E55-869F-0016F43DA75F}"/>
    <cellStyle name="Normal 10 2 3 3 3 3" xfId="996" xr:uid="{24B2DA47-1911-4924-B1AE-A73E808D3F6B}"/>
    <cellStyle name="Normal 10 2 3 3 4" xfId="997" xr:uid="{6AA9B6F5-D920-4744-961C-CE0ECB5BAFB8}"/>
    <cellStyle name="Normal 10 2 3 3 4 2" xfId="998" xr:uid="{B68E92EE-485B-48AC-8411-C499DD3A3ECB}"/>
    <cellStyle name="Normal 10 2 3 3 5" xfId="999" xr:uid="{79FD6313-A66E-4E7B-9F8C-78233E5FC0A3}"/>
    <cellStyle name="Normal 10 2 3 4" xfId="244" xr:uid="{5197DD18-96CA-4734-A137-67205D61258E}"/>
    <cellStyle name="Normal 10 2 3 4 2" xfId="477" xr:uid="{3F8F2ECA-8286-44EF-B5D8-CACDAD25C050}"/>
    <cellStyle name="Normal 10 2 3 4 2 2" xfId="1000" xr:uid="{8BBFD0CF-1238-4F71-B33C-ED75A8A9C5A3}"/>
    <cellStyle name="Normal 10 2 3 4 2 2 2" xfId="1001" xr:uid="{41552686-C596-40D3-9714-D363F1BA77F3}"/>
    <cellStyle name="Normal 10 2 3 4 2 3" xfId="1002" xr:uid="{95BA5B90-549B-4DC9-BA91-E2178C367511}"/>
    <cellStyle name="Normal 10 2 3 4 3" xfId="1003" xr:uid="{6BAFA92B-CED4-432C-B772-C3846B5738AF}"/>
    <cellStyle name="Normal 10 2 3 4 3 2" xfId="1004" xr:uid="{C3B82C7E-C975-4679-AA6A-2AEE15745A11}"/>
    <cellStyle name="Normal 10 2 3 4 4" xfId="1005" xr:uid="{41D4CC1D-E20F-4E0C-8F0E-7D3026ECCDDF}"/>
    <cellStyle name="Normal 10 2 3 5" xfId="478" xr:uid="{C67021D3-87CD-493C-B927-E801E8B95352}"/>
    <cellStyle name="Normal 10 2 3 5 2" xfId="1006" xr:uid="{86B856AD-B6C5-4527-8594-4237E39CF776}"/>
    <cellStyle name="Normal 10 2 3 5 2 2" xfId="1007" xr:uid="{2B93FBAB-705E-4C2B-892C-7A10E5323B40}"/>
    <cellStyle name="Normal 10 2 3 5 2 3" xfId="4334" xr:uid="{0A7933D8-C861-4B03-BACF-2911A497B129}"/>
    <cellStyle name="Normal 10 2 3 5 3" xfId="1008" xr:uid="{DDEAE0B2-7C4F-4BC3-9D78-D79EAC8A6D62}"/>
    <cellStyle name="Normal 10 2 3 5 4" xfId="2532" xr:uid="{05CFB06D-82CD-4F4E-804A-4CF19F3C9492}"/>
    <cellStyle name="Normal 10 2 3 5 4 2" xfId="4565" xr:uid="{6F37DA49-A2D3-4BBE-AFD5-3B912AE803D4}"/>
    <cellStyle name="Normal 10 2 3 5 4 3" xfId="4677" xr:uid="{99FDF360-D4F8-4C3B-9079-02C9E2D6F15B}"/>
    <cellStyle name="Normal 10 2 3 5 4 4" xfId="4603" xr:uid="{8F1C9204-99F5-4229-BEFC-D31E2FF52674}"/>
    <cellStyle name="Normal 10 2 3 6" xfId="1009" xr:uid="{15CBB3BB-9AEE-46AF-9402-B785D2B40BF4}"/>
    <cellStyle name="Normal 10 2 3 6 2" xfId="1010" xr:uid="{F87BB89B-1721-4600-AB96-A66BB3FA9C9A}"/>
    <cellStyle name="Normal 10 2 3 7" xfId="1011" xr:uid="{DDEAFB2B-CD26-4666-8772-63BC820B794B}"/>
    <cellStyle name="Normal 10 2 3 8" xfId="2533" xr:uid="{AA2480B8-826A-4A60-A0E8-38D064F390E5}"/>
    <cellStyle name="Normal 10 2 4" xfId="49" xr:uid="{F309B548-84E0-4920-B66D-676E54980410}"/>
    <cellStyle name="Normal 10 2 4 2" xfId="429" xr:uid="{21D4AF3C-52AF-4184-8BB9-13D536E3C465}"/>
    <cellStyle name="Normal 10 2 4 2 2" xfId="479" xr:uid="{AF9ED274-24D4-4ECF-AFB5-4F829F94956E}"/>
    <cellStyle name="Normal 10 2 4 2 2 2" xfId="1012" xr:uid="{484C6EBC-58EE-4965-8323-8D479F5B516B}"/>
    <cellStyle name="Normal 10 2 4 2 2 2 2" xfId="1013" xr:uid="{978BDBA9-9607-41F4-982A-A58F324E9E6E}"/>
    <cellStyle name="Normal 10 2 4 2 2 3" xfId="1014" xr:uid="{AA99A0B0-3F61-4760-AB34-9E835AB4DF6B}"/>
    <cellStyle name="Normal 10 2 4 2 2 4" xfId="2534" xr:uid="{95E5FBA1-73D0-4F44-A8F9-8C1E7ACBB88C}"/>
    <cellStyle name="Normal 10 2 4 2 3" xfId="1015" xr:uid="{EC82AB00-E72B-40B7-A595-901F730FF203}"/>
    <cellStyle name="Normal 10 2 4 2 3 2" xfId="1016" xr:uid="{CBFD451C-BB8A-48D4-A50F-A82332EA8DE7}"/>
    <cellStyle name="Normal 10 2 4 2 4" xfId="1017" xr:uid="{6E2274F5-0335-4564-8A66-7A05776E099A}"/>
    <cellStyle name="Normal 10 2 4 2 5" xfId="2535" xr:uid="{3950114C-E3BA-45CD-80E6-D4158D58AD7A}"/>
    <cellStyle name="Normal 10 2 4 3" xfId="480" xr:uid="{F269B6DB-6F42-45EF-AEC3-EF9497377178}"/>
    <cellStyle name="Normal 10 2 4 3 2" xfId="1018" xr:uid="{2DC5A240-339C-4A1D-A510-AF04734C5A5D}"/>
    <cellStyle name="Normal 10 2 4 3 2 2" xfId="1019" xr:uid="{FF84C72C-A691-4251-AD97-11BDF5B2DC6A}"/>
    <cellStyle name="Normal 10 2 4 3 3" xfId="1020" xr:uid="{14E608D1-76B9-4A17-AA0B-59065A5105C3}"/>
    <cellStyle name="Normal 10 2 4 3 4" xfId="2536" xr:uid="{351D6EF1-1960-448E-A4E9-CCD279DC1338}"/>
    <cellStyle name="Normal 10 2 4 4" xfId="1021" xr:uid="{4A7D1A6B-29A2-4A6D-BE5F-B80DAB15E593}"/>
    <cellStyle name="Normal 10 2 4 4 2" xfId="1022" xr:uid="{76807A9F-8E05-445D-94D3-3F1C2380A473}"/>
    <cellStyle name="Normal 10 2 4 4 3" xfId="2537" xr:uid="{74C0B00D-311C-4E35-BF92-4F18A27A2259}"/>
    <cellStyle name="Normal 10 2 4 4 4" xfId="2538" xr:uid="{9C20E073-4508-454B-9D31-F58C41046EC8}"/>
    <cellStyle name="Normal 10 2 4 5" xfId="1023" xr:uid="{D8088DE1-4316-4F88-9D71-E352548E8D75}"/>
    <cellStyle name="Normal 10 2 4 6" xfId="2539" xr:uid="{A2205528-8D00-4992-A320-9202085EC09A}"/>
    <cellStyle name="Normal 10 2 4 7" xfId="2540" xr:uid="{915776A0-36A2-42C0-B396-34DD7A72D229}"/>
    <cellStyle name="Normal 10 2 5" xfId="245" xr:uid="{8552E773-B401-4D7D-8926-9ECD9FB8A386}"/>
    <cellStyle name="Normal 10 2 5 2" xfId="481" xr:uid="{DB8A1E0F-3B5E-4A0E-8D26-E92F7403B764}"/>
    <cellStyle name="Normal 10 2 5 2 2" xfId="482" xr:uid="{CF9524BD-2605-4CEE-8FCF-FA57F7C69ED3}"/>
    <cellStyle name="Normal 10 2 5 2 2 2" xfId="1024" xr:uid="{D4211325-9019-4EC7-BE3D-A2E105288168}"/>
    <cellStyle name="Normal 10 2 5 2 2 2 2" xfId="1025" xr:uid="{F2F728B7-B4D9-47DE-8DEA-7FDB26503687}"/>
    <cellStyle name="Normal 10 2 5 2 2 3" xfId="1026" xr:uid="{F651EBC1-3CE0-420E-8145-C7B1C365D2C3}"/>
    <cellStyle name="Normal 10 2 5 2 3" xfId="1027" xr:uid="{625B8E5C-D587-4AA3-9A67-5312EFA7F5DC}"/>
    <cellStyle name="Normal 10 2 5 2 3 2" xfId="1028" xr:uid="{97A8844A-F863-4FE8-A658-263C72BB1E0B}"/>
    <cellStyle name="Normal 10 2 5 2 4" xfId="1029" xr:uid="{1F0A3589-F9BB-4F7A-B999-61DFC324D50F}"/>
    <cellStyle name="Normal 10 2 5 3" xfId="483" xr:uid="{11930C06-D857-41B4-9D8B-4E5E02A2B49B}"/>
    <cellStyle name="Normal 10 2 5 3 2" xfId="1030" xr:uid="{58342051-E10D-44B2-AEA5-5DC33977CE7E}"/>
    <cellStyle name="Normal 10 2 5 3 2 2" xfId="1031" xr:uid="{2BFA532E-B240-4D54-A86F-92123990D41F}"/>
    <cellStyle name="Normal 10 2 5 3 3" xfId="1032" xr:uid="{7337D589-640C-4A3B-9297-69F40E93676E}"/>
    <cellStyle name="Normal 10 2 5 3 4" xfId="2541" xr:uid="{ACA17FF3-041F-4CC2-AEC8-E82F6D8B5D4C}"/>
    <cellStyle name="Normal 10 2 5 4" xfId="1033" xr:uid="{B6A40F18-1404-4E54-AA4D-B2A2E0B7E4B5}"/>
    <cellStyle name="Normal 10 2 5 4 2" xfId="1034" xr:uid="{F2A4B83E-9F15-4028-A327-9071E36C3652}"/>
    <cellStyle name="Normal 10 2 5 5" xfId="1035" xr:uid="{608E738D-7200-46ED-9735-476AB01A05E1}"/>
    <cellStyle name="Normal 10 2 5 6" xfId="2542" xr:uid="{6FB857B8-7D64-4DFE-BF94-96368175C991}"/>
    <cellStyle name="Normal 10 2 6" xfId="246" xr:uid="{51785A94-D1C3-4632-961F-CFECFC6E483C}"/>
    <cellStyle name="Normal 10 2 6 2" xfId="484" xr:uid="{77508B15-239B-406D-AF37-6CA5B4AABEF9}"/>
    <cellStyle name="Normal 10 2 6 2 2" xfId="1036" xr:uid="{2BAF3BE2-0348-4049-A6BE-487888A76F43}"/>
    <cellStyle name="Normal 10 2 6 2 2 2" xfId="1037" xr:uid="{9ED9886E-61EF-44E6-869B-F8193839DB29}"/>
    <cellStyle name="Normal 10 2 6 2 3" xfId="1038" xr:uid="{7C24DE68-ADF2-4039-8DB1-C4B644DBAF50}"/>
    <cellStyle name="Normal 10 2 6 2 4" xfId="2543" xr:uid="{4E420C88-BB2A-4A8F-8971-0816C4262139}"/>
    <cellStyle name="Normal 10 2 6 3" xfId="1039" xr:uid="{B5A3CDF9-A490-451F-9ABD-5121C9875505}"/>
    <cellStyle name="Normal 10 2 6 3 2" xfId="1040" xr:uid="{F2718BAC-A739-4B08-ADD3-8B59478195E2}"/>
    <cellStyle name="Normal 10 2 6 4" xfId="1041" xr:uid="{FE3EF244-B36C-48B9-A01C-975865B40F8D}"/>
    <cellStyle name="Normal 10 2 6 5" xfId="2544" xr:uid="{FC6CA2F5-4C94-4223-98C0-D2DE67465103}"/>
    <cellStyle name="Normal 10 2 7" xfId="485" xr:uid="{CDE9EEFB-71FA-45D0-8812-2609F9A25CD3}"/>
    <cellStyle name="Normal 10 2 7 2" xfId="1042" xr:uid="{1063726E-9CD9-4F29-8F29-B9920A9A901F}"/>
    <cellStyle name="Normal 10 2 7 2 2" xfId="1043" xr:uid="{7FA084A2-08EA-4FE1-853A-3EBD11EE7F88}"/>
    <cellStyle name="Normal 10 2 7 2 3" xfId="4332" xr:uid="{E3D6AF6A-BE49-474B-BBF2-D7EDBF68F35A}"/>
    <cellStyle name="Normal 10 2 7 3" xfId="1044" xr:uid="{989A55D4-CE3C-4DD1-B80B-986F1AA9CBDB}"/>
    <cellStyle name="Normal 10 2 7 4" xfId="2545" xr:uid="{57B3DDF8-EAF9-4E99-A294-1326CBF69B63}"/>
    <cellStyle name="Normal 10 2 7 4 2" xfId="4563" xr:uid="{000CFFA1-0B19-4B9B-947D-4A91C8437098}"/>
    <cellStyle name="Normal 10 2 7 4 3" xfId="4678" xr:uid="{EC36AA6C-8CA7-4507-B010-034ACE674EF3}"/>
    <cellStyle name="Normal 10 2 7 4 4" xfId="4601" xr:uid="{FBE1F514-54D9-48AD-BE8C-69BBBEF1E5F4}"/>
    <cellStyle name="Normal 10 2 8" xfId="1045" xr:uid="{65676F67-97A5-4EE0-BF2C-91A59B8F970C}"/>
    <cellStyle name="Normal 10 2 8 2" xfId="1046" xr:uid="{77BF6CC7-8A02-4D82-806F-7F1267A80DD3}"/>
    <cellStyle name="Normal 10 2 8 3" xfId="2546" xr:uid="{6DF4F620-E9BA-40F9-8D84-F73547C76E58}"/>
    <cellStyle name="Normal 10 2 8 4" xfId="2547" xr:uid="{CAA0E8CF-22BC-43FA-AD8A-D5D511CF46C2}"/>
    <cellStyle name="Normal 10 2 9" xfId="1047" xr:uid="{CEE0E373-3EF7-4675-9844-3708FF80E5FB}"/>
    <cellStyle name="Normal 10 3" xfId="50" xr:uid="{E667C810-EA6C-4C53-B60F-05D9C8899E10}"/>
    <cellStyle name="Normal 10 3 10" xfId="2548" xr:uid="{4C4FF370-EAA8-4864-BC63-3E5F6D37E84B}"/>
    <cellStyle name="Normal 10 3 11" xfId="2549" xr:uid="{D163C7FC-F990-48E0-920A-241B88599BE6}"/>
    <cellStyle name="Normal 10 3 2" xfId="51" xr:uid="{BD6C91CF-E924-4C0B-B878-FE22C9D72149}"/>
    <cellStyle name="Normal 10 3 2 2" xfId="52" xr:uid="{E0DE7DC1-BE07-42B1-A833-0A619EE8D127}"/>
    <cellStyle name="Normal 10 3 2 2 2" xfId="247" xr:uid="{7985FEB3-28A4-4713-8CF0-ABFBF99C4E30}"/>
    <cellStyle name="Normal 10 3 2 2 2 2" xfId="486" xr:uid="{B6AD8359-CD5C-4A51-94D4-D44683FD3301}"/>
    <cellStyle name="Normal 10 3 2 2 2 2 2" xfId="1048" xr:uid="{0F7CC71F-7510-4D3C-9F7C-F23EDB34097A}"/>
    <cellStyle name="Normal 10 3 2 2 2 2 2 2" xfId="1049" xr:uid="{E8A2EEBE-5322-4E46-AA5E-1936268ADC87}"/>
    <cellStyle name="Normal 10 3 2 2 2 2 3" xfId="1050" xr:uid="{0DF9316C-FED3-46B2-97FD-054C7BE90795}"/>
    <cellStyle name="Normal 10 3 2 2 2 2 4" xfId="2550" xr:uid="{636CADB0-74C1-44F6-9323-F64E15D9ABEC}"/>
    <cellStyle name="Normal 10 3 2 2 2 3" xfId="1051" xr:uid="{5FD29D50-1F65-46F5-8E92-AA5D181F2AEC}"/>
    <cellStyle name="Normal 10 3 2 2 2 3 2" xfId="1052" xr:uid="{F90A89CB-6462-46D0-9981-864EA5F0427B}"/>
    <cellStyle name="Normal 10 3 2 2 2 3 3" xfId="2551" xr:uid="{1AB9ED53-F2BF-4335-9B7A-C3CA8B4D9D98}"/>
    <cellStyle name="Normal 10 3 2 2 2 3 4" xfId="2552" xr:uid="{228E8859-9404-4370-BDDE-BB07A47A3D42}"/>
    <cellStyle name="Normal 10 3 2 2 2 4" xfId="1053" xr:uid="{8E00EF5C-5657-4FD6-AB53-393B53DECAEE}"/>
    <cellStyle name="Normal 10 3 2 2 2 5" xfId="2553" xr:uid="{25E4AEBE-0007-4B8C-A585-9D8E3C39E92D}"/>
    <cellStyle name="Normal 10 3 2 2 2 6" xfId="2554" xr:uid="{B342A1C4-B28C-4377-BEDB-15685862AC2C}"/>
    <cellStyle name="Normal 10 3 2 2 3" xfId="487" xr:uid="{572A14F4-574F-471B-A18D-9279456D5108}"/>
    <cellStyle name="Normal 10 3 2 2 3 2" xfId="1054" xr:uid="{B6D92658-97C2-4A89-89F4-9A91C3936A80}"/>
    <cellStyle name="Normal 10 3 2 2 3 2 2" xfId="1055" xr:uid="{83654862-4643-4D65-9EBE-11E71954413A}"/>
    <cellStyle name="Normal 10 3 2 2 3 2 3" xfId="2555" xr:uid="{C94934EA-B471-4188-AD63-A56A9368C48E}"/>
    <cellStyle name="Normal 10 3 2 2 3 2 4" xfId="2556" xr:uid="{32499DC6-2B68-4BD0-821E-CDF61C1C67BC}"/>
    <cellStyle name="Normal 10 3 2 2 3 3" xfId="1056" xr:uid="{57537C3C-8972-4963-9737-971F3BFA397A}"/>
    <cellStyle name="Normal 10 3 2 2 3 4" xfId="2557" xr:uid="{8E9AB3EC-68D0-4A99-86A4-6673C7383D2A}"/>
    <cellStyle name="Normal 10 3 2 2 3 5" xfId="2558" xr:uid="{EB1847A1-B822-4629-84E1-D1370B56A8D2}"/>
    <cellStyle name="Normal 10 3 2 2 4" xfId="1057" xr:uid="{3BF68750-C98D-434D-8CFC-B67FED2DBC52}"/>
    <cellStyle name="Normal 10 3 2 2 4 2" xfId="1058" xr:uid="{15182A88-014F-40D9-B64D-29EFF306F67F}"/>
    <cellStyle name="Normal 10 3 2 2 4 3" xfId="2559" xr:uid="{5CA12DEA-4980-4540-BADE-173F35769684}"/>
    <cellStyle name="Normal 10 3 2 2 4 4" xfId="2560" xr:uid="{B3981E2D-A347-482B-A57E-EB84881571CF}"/>
    <cellStyle name="Normal 10 3 2 2 5" xfId="1059" xr:uid="{FDB255C9-EAB1-41FC-AFE3-BF61AECF9198}"/>
    <cellStyle name="Normal 10 3 2 2 5 2" xfId="2561" xr:uid="{D147523E-B00A-4DF6-A929-97AB7FB0C227}"/>
    <cellStyle name="Normal 10 3 2 2 5 3" xfId="2562" xr:uid="{24C6EB9F-65F6-45E0-A050-B53CA651859C}"/>
    <cellStyle name="Normal 10 3 2 2 5 4" xfId="2563" xr:uid="{DE077A06-6B35-4B02-AB7B-E8B74749F2EA}"/>
    <cellStyle name="Normal 10 3 2 2 6" xfId="2564" xr:uid="{2A49AE9E-6DAD-4C6F-B799-DD4D92105222}"/>
    <cellStyle name="Normal 10 3 2 2 7" xfId="2565" xr:uid="{ED827585-C578-4F10-BF8D-A616950DE518}"/>
    <cellStyle name="Normal 10 3 2 2 8" xfId="2566" xr:uid="{78EB32D1-C440-4B09-BA02-41C1CF80893D}"/>
    <cellStyle name="Normal 10 3 2 3" xfId="248" xr:uid="{6D2AC81B-D3E0-420A-8113-02B1A67DED80}"/>
    <cellStyle name="Normal 10 3 2 3 2" xfId="488" xr:uid="{5997A4FF-C88D-481C-9E9E-5C74F067FF57}"/>
    <cellStyle name="Normal 10 3 2 3 2 2" xfId="489" xr:uid="{6A88B81A-CA2A-49D9-8EEC-66B43ABD775C}"/>
    <cellStyle name="Normal 10 3 2 3 2 2 2" xfId="1060" xr:uid="{2A291995-314E-4369-9BFC-C0C7B51039AF}"/>
    <cellStyle name="Normal 10 3 2 3 2 2 2 2" xfId="1061" xr:uid="{03E594D5-71BF-4A11-88E5-DB80A27D4E52}"/>
    <cellStyle name="Normal 10 3 2 3 2 2 3" xfId="1062" xr:uid="{72056841-DAF7-4275-98A8-E7EDCE296824}"/>
    <cellStyle name="Normal 10 3 2 3 2 3" xfId="1063" xr:uid="{A9874143-776B-4A71-83CF-31A4F7F31466}"/>
    <cellStyle name="Normal 10 3 2 3 2 3 2" xfId="1064" xr:uid="{D333A2C0-3F92-4B63-AE5A-1946B583387F}"/>
    <cellStyle name="Normal 10 3 2 3 2 4" xfId="1065" xr:uid="{350689E7-A104-4DE6-9EC5-70D0F9F24A25}"/>
    <cellStyle name="Normal 10 3 2 3 3" xfId="490" xr:uid="{CE4A4976-6CD1-4D78-A4C3-504C6107641B}"/>
    <cellStyle name="Normal 10 3 2 3 3 2" xfId="1066" xr:uid="{1EE3624A-A001-4B97-9E92-2D9FE23E863A}"/>
    <cellStyle name="Normal 10 3 2 3 3 2 2" xfId="1067" xr:uid="{5D78D8B3-473B-485B-A4AD-A4FE2E9FCDCE}"/>
    <cellStyle name="Normal 10 3 2 3 3 3" xfId="1068" xr:uid="{AA93A5F6-8226-4825-9F8A-27F2DF0BEECE}"/>
    <cellStyle name="Normal 10 3 2 3 3 4" xfId="2567" xr:uid="{4FD17F8D-0306-47A2-BF39-20E77CF68957}"/>
    <cellStyle name="Normal 10 3 2 3 4" xfId="1069" xr:uid="{40BE745A-7747-40EF-9BE8-DE4BFEA5BE7A}"/>
    <cellStyle name="Normal 10 3 2 3 4 2" xfId="1070" xr:uid="{0C0BCA78-AAF5-45C8-84C7-9FE9B94CE231}"/>
    <cellStyle name="Normal 10 3 2 3 5" xfId="1071" xr:uid="{32E0C1BA-C589-4DB7-83DE-FB4ED2011864}"/>
    <cellStyle name="Normal 10 3 2 3 6" xfId="2568" xr:uid="{F1BA9724-1C12-4D13-A40A-E99E3849BE42}"/>
    <cellStyle name="Normal 10 3 2 4" xfId="249" xr:uid="{ED59D4ED-9B82-47CF-99F1-E398DBD25FCD}"/>
    <cellStyle name="Normal 10 3 2 4 2" xfId="491" xr:uid="{48D551D2-4EFC-47ED-A169-6BDE892E228E}"/>
    <cellStyle name="Normal 10 3 2 4 2 2" xfId="1072" xr:uid="{71B35B4F-29A9-4C79-A22D-A14F4DF0CF49}"/>
    <cellStyle name="Normal 10 3 2 4 2 2 2" xfId="1073" xr:uid="{8A6DD0C1-3A56-446B-9C07-C95B9A7635FA}"/>
    <cellStyle name="Normal 10 3 2 4 2 3" xfId="1074" xr:uid="{31C60109-BE1C-4AFE-8B9A-836EF3E2776D}"/>
    <cellStyle name="Normal 10 3 2 4 2 4" xfId="2569" xr:uid="{B586CC9A-5FDC-4B8C-B839-05103517D85A}"/>
    <cellStyle name="Normal 10 3 2 4 3" xfId="1075" xr:uid="{1033CBFE-1DB4-4963-BD6D-E338F204ABF8}"/>
    <cellStyle name="Normal 10 3 2 4 3 2" xfId="1076" xr:uid="{DA471F88-F38C-4430-8D50-021013E5CBD6}"/>
    <cellStyle name="Normal 10 3 2 4 4" xfId="1077" xr:uid="{30A0F485-A4A2-45D1-8471-DB198FDD909E}"/>
    <cellStyle name="Normal 10 3 2 4 5" xfId="2570" xr:uid="{77BC0369-8E47-4788-BA63-CD00E34E7316}"/>
    <cellStyle name="Normal 10 3 2 5" xfId="251" xr:uid="{A096BAEF-033A-4D11-A19F-F299A0A5E083}"/>
    <cellStyle name="Normal 10 3 2 5 2" xfId="1078" xr:uid="{08C2C40C-8446-4AD3-95BA-E108BC1A6C8B}"/>
    <cellStyle name="Normal 10 3 2 5 2 2" xfId="1079" xr:uid="{5FD72F6D-81CB-4CE8-B523-A550F4488B77}"/>
    <cellStyle name="Normal 10 3 2 5 3" xfId="1080" xr:uid="{81638FE5-FC87-483A-9339-E799FCB40B0C}"/>
    <cellStyle name="Normal 10 3 2 5 4" xfId="2571" xr:uid="{FF90EEAA-592E-4FE7-92A2-67A19CC94FA0}"/>
    <cellStyle name="Normal 10 3 2 6" xfId="1081" xr:uid="{3579D930-6D0F-4FB8-A35E-75A0AA217F64}"/>
    <cellStyle name="Normal 10 3 2 6 2" xfId="1082" xr:uid="{9DDB7898-5B6C-4C5D-8BF9-54428A070E49}"/>
    <cellStyle name="Normal 10 3 2 6 3" xfId="2572" xr:uid="{42958B22-EC4A-48F4-B4C5-60AEEE553600}"/>
    <cellStyle name="Normal 10 3 2 6 4" xfId="2573" xr:uid="{7801E295-12BD-4333-96E7-1F2922185569}"/>
    <cellStyle name="Normal 10 3 2 7" xfId="1083" xr:uid="{4B924D40-2B99-465B-8687-CFE84A53EEF4}"/>
    <cellStyle name="Normal 10 3 2 8" xfId="2574" xr:uid="{31B0BBEE-205A-43D6-8CD9-EF61CA733A0D}"/>
    <cellStyle name="Normal 10 3 2 9" xfId="2575" xr:uid="{7337446C-8A77-417A-8D23-6CCC6BAFA3B7}"/>
    <cellStyle name="Normal 10 3 3" xfId="53" xr:uid="{356AA938-161E-42FD-97CA-2CAD73E92F86}"/>
    <cellStyle name="Normal 10 3 3 2" xfId="54" xr:uid="{6F09DA6B-E4A7-4127-BD31-642D6F35D578}"/>
    <cellStyle name="Normal 10 3 3 2 2" xfId="492" xr:uid="{27996980-1465-437C-90D5-FD4BF0766C88}"/>
    <cellStyle name="Normal 10 3 3 2 2 2" xfId="1084" xr:uid="{861E178C-1D8D-4BA8-B55C-00E9B850FC9C}"/>
    <cellStyle name="Normal 10 3 3 2 2 2 2" xfId="1085" xr:uid="{3B50832E-C4DD-47C1-BD95-2CCB063667E9}"/>
    <cellStyle name="Normal 10 3 3 2 2 2 2 2" xfId="4445" xr:uid="{938C748A-CE59-4801-B81E-14919B8FDBB7}"/>
    <cellStyle name="Normal 10 3 3 2 2 2 3" xfId="4446" xr:uid="{A130F10D-BDDA-4114-BA4E-7916C3D4FD32}"/>
    <cellStyle name="Normal 10 3 3 2 2 3" xfId="1086" xr:uid="{DE34B535-722D-4DDC-9629-51C3BFC8A9C4}"/>
    <cellStyle name="Normal 10 3 3 2 2 3 2" xfId="4447" xr:uid="{87D97D49-A1F0-4A37-8DA6-E61C568DBD60}"/>
    <cellStyle name="Normal 10 3 3 2 2 4" xfId="2576" xr:uid="{B30BD021-5D96-426F-8CF1-1973AD455481}"/>
    <cellStyle name="Normal 10 3 3 2 3" xfId="1087" xr:uid="{78F3D633-1698-4B0D-BC14-A4C8763BF146}"/>
    <cellStyle name="Normal 10 3 3 2 3 2" xfId="1088" xr:uid="{1860A305-E92C-4789-8BCF-444ADB42A381}"/>
    <cellStyle name="Normal 10 3 3 2 3 2 2" xfId="4448" xr:uid="{2B73DCCD-78B5-404B-93DC-E2D0D62593AD}"/>
    <cellStyle name="Normal 10 3 3 2 3 3" xfId="2577" xr:uid="{54424BDD-7571-4DE5-95DB-1791652D4E4A}"/>
    <cellStyle name="Normal 10 3 3 2 3 4" xfId="2578" xr:uid="{1B9297BA-A45D-438B-A261-0B6CE5EB1419}"/>
    <cellStyle name="Normal 10 3 3 2 4" xfId="1089" xr:uid="{E9E5C5DC-EFED-4109-BE56-FA68AE8849F1}"/>
    <cellStyle name="Normal 10 3 3 2 4 2" xfId="4449" xr:uid="{F4106490-2F3C-413B-A9E4-6BBC0CE26911}"/>
    <cellStyle name="Normal 10 3 3 2 5" xfId="2579" xr:uid="{AA672311-1A86-434A-B62F-BF20E50C0920}"/>
    <cellStyle name="Normal 10 3 3 2 6" xfId="2580" xr:uid="{5C07A208-BE81-466B-9D19-F8C908B66F18}"/>
    <cellStyle name="Normal 10 3 3 3" xfId="252" xr:uid="{510DA266-C396-4609-AAFA-BBE86ACD04C4}"/>
    <cellStyle name="Normal 10 3 3 3 2" xfId="1090" xr:uid="{4195B625-5A0F-4240-A650-5E1B08BE8075}"/>
    <cellStyle name="Normal 10 3 3 3 2 2" xfId="1091" xr:uid="{0C60538F-66A9-4528-8C42-78572E0BE2CA}"/>
    <cellStyle name="Normal 10 3 3 3 2 2 2" xfId="4450" xr:uid="{C6B7E017-C9FD-442A-B3B2-EC5642873EFB}"/>
    <cellStyle name="Normal 10 3 3 3 2 3" xfId="2581" xr:uid="{EBF342C2-575F-4651-AA8A-E8AABC21F3E6}"/>
    <cellStyle name="Normal 10 3 3 3 2 4" xfId="2582" xr:uid="{CAEECCC7-B94E-49A7-A2CC-976F2C0F6551}"/>
    <cellStyle name="Normal 10 3 3 3 3" xfId="1092" xr:uid="{D4AC4A4B-6A3A-4E01-B77B-6C891EC7C0A5}"/>
    <cellStyle name="Normal 10 3 3 3 3 2" xfId="4451" xr:uid="{3D8182BA-AA12-48DD-BA7F-097756A35C34}"/>
    <cellStyle name="Normal 10 3 3 3 4" xfId="2583" xr:uid="{51A8383A-2173-40EA-BC2B-7449FDA82747}"/>
    <cellStyle name="Normal 10 3 3 3 5" xfId="2584" xr:uid="{A0719784-64C5-4650-BBE1-2660914F1C81}"/>
    <cellStyle name="Normal 10 3 3 4" xfId="1093" xr:uid="{B23B64CB-3565-4615-A474-822D5EDC6C30}"/>
    <cellStyle name="Normal 10 3 3 4 2" xfId="1094" xr:uid="{480B16BD-AFDC-41F6-9DD4-8ACD68FD1A41}"/>
    <cellStyle name="Normal 10 3 3 4 2 2" xfId="4452" xr:uid="{45434741-278E-41BF-9BE4-1EE565559381}"/>
    <cellStyle name="Normal 10 3 3 4 3" xfId="2585" xr:uid="{46BA7383-6496-45CA-9099-409F4580F211}"/>
    <cellStyle name="Normal 10 3 3 4 4" xfId="2586" xr:uid="{346262BE-B464-410C-AA9D-3D6E56455EE3}"/>
    <cellStyle name="Normal 10 3 3 5" xfId="1095" xr:uid="{F902EBEF-B82A-4F0B-B53F-B11FEE4BE785}"/>
    <cellStyle name="Normal 10 3 3 5 2" xfId="2587" xr:uid="{CA3A8DDB-06C0-4CF8-BD06-B87E40DBAA51}"/>
    <cellStyle name="Normal 10 3 3 5 3" xfId="2588" xr:uid="{604A5F7B-99E5-47AA-B892-8C00C26203F8}"/>
    <cellStyle name="Normal 10 3 3 5 4" xfId="2589" xr:uid="{9229B845-B7DB-44C5-84ED-6F7C3E92A2DC}"/>
    <cellStyle name="Normal 10 3 3 6" xfId="2590" xr:uid="{A8183A29-1FC5-40E9-AC3B-613EC7A7CAEE}"/>
    <cellStyle name="Normal 10 3 3 7" xfId="2591" xr:uid="{EFD33FA7-C681-4A0B-8CDF-717B0332239D}"/>
    <cellStyle name="Normal 10 3 3 8" xfId="2592" xr:uid="{ED63A626-D85C-474A-A1EA-283A275BD87E}"/>
    <cellStyle name="Normal 10 3 4" xfId="55" xr:uid="{278FC242-FEB0-4187-A223-17D8D8E5DCE6}"/>
    <cellStyle name="Normal 10 3 4 2" xfId="493" xr:uid="{70D1243A-E3E9-4668-88CB-59C26505F358}"/>
    <cellStyle name="Normal 10 3 4 2 2" xfId="494" xr:uid="{D20E6BCA-B327-41C6-9775-CA4C233719CA}"/>
    <cellStyle name="Normal 10 3 4 2 2 2" xfId="1096" xr:uid="{F004D92C-B280-4D51-A158-6F33BD9BFDC5}"/>
    <cellStyle name="Normal 10 3 4 2 2 2 2" xfId="1097" xr:uid="{14E2CFAA-8223-4CCA-92C8-3383C2AED2D4}"/>
    <cellStyle name="Normal 10 3 4 2 2 3" xfId="1098" xr:uid="{AD620A35-0F80-4BB3-9B47-054427988E64}"/>
    <cellStyle name="Normal 10 3 4 2 2 4" xfId="2593" xr:uid="{CB8F7A63-1328-4683-87B1-5FE73F65C84C}"/>
    <cellStyle name="Normal 10 3 4 2 3" xfId="1099" xr:uid="{2649716C-48D1-4A83-A9C9-69DD5BA726D3}"/>
    <cellStyle name="Normal 10 3 4 2 3 2" xfId="1100" xr:uid="{89416C1B-A270-429F-9C29-92A13332A948}"/>
    <cellStyle name="Normal 10 3 4 2 4" xfId="1101" xr:uid="{5EBBFACB-409E-4650-9E3E-627859451762}"/>
    <cellStyle name="Normal 10 3 4 2 5" xfId="2594" xr:uid="{02906EC6-B867-43EA-8727-D0780C767BA4}"/>
    <cellStyle name="Normal 10 3 4 3" xfId="495" xr:uid="{26D85195-9AD6-4660-A1EC-98E68D5773AE}"/>
    <cellStyle name="Normal 10 3 4 3 2" xfId="1102" xr:uid="{35B7F6A9-CB9D-49E1-8D99-62CB172FDF7D}"/>
    <cellStyle name="Normal 10 3 4 3 2 2" xfId="1103" xr:uid="{B34263A3-BF36-4D61-AD56-2E08E9934A65}"/>
    <cellStyle name="Normal 10 3 4 3 3" xfId="1104" xr:uid="{CF6523B8-1B39-45A1-AEDE-32CFCEFEE5C0}"/>
    <cellStyle name="Normal 10 3 4 3 4" xfId="2595" xr:uid="{D111E89B-F181-4E70-B21E-15F226176A6F}"/>
    <cellStyle name="Normal 10 3 4 4" xfId="1105" xr:uid="{A25776D1-2713-44BE-A5F0-D53E1A3B740A}"/>
    <cellStyle name="Normal 10 3 4 4 2" xfId="1106" xr:uid="{E67F4079-F788-489E-8788-0B6FFA83D202}"/>
    <cellStyle name="Normal 10 3 4 4 3" xfId="2596" xr:uid="{5AD8F1F5-560B-412C-B7D8-16D2F3D79AA1}"/>
    <cellStyle name="Normal 10 3 4 4 4" xfId="2597" xr:uid="{AAB7A2BD-BB12-4E60-8D07-57077AE995F3}"/>
    <cellStyle name="Normal 10 3 4 5" xfId="1107" xr:uid="{3D51A6A5-E705-4D34-B84F-F5366A325839}"/>
    <cellStyle name="Normal 10 3 4 6" xfId="2598" xr:uid="{528F4138-2295-4D65-A09C-84B334720590}"/>
    <cellStyle name="Normal 10 3 4 7" xfId="2599" xr:uid="{F589A3B4-6606-4D64-B749-AD31B9197EBC}"/>
    <cellStyle name="Normal 10 3 5" xfId="253" xr:uid="{4F16081A-FCE7-49A5-BD86-3A8BF10D8D4D}"/>
    <cellStyle name="Normal 10 3 5 2" xfId="496" xr:uid="{F58655CD-E8CD-4EF4-9AD6-570476890890}"/>
    <cellStyle name="Normal 10 3 5 2 2" xfId="1108" xr:uid="{426F5668-1453-4229-82CC-8336FA646A46}"/>
    <cellStyle name="Normal 10 3 5 2 2 2" xfId="1109" xr:uid="{018AE030-C845-4A6D-AFB7-715137732923}"/>
    <cellStyle name="Normal 10 3 5 2 3" xfId="1110" xr:uid="{1EA9765E-6EAB-4E93-92EA-496414771132}"/>
    <cellStyle name="Normal 10 3 5 2 4" xfId="2600" xr:uid="{0750DA1D-45DA-4ED4-9734-2234DD88DFA2}"/>
    <cellStyle name="Normal 10 3 5 3" xfId="1111" xr:uid="{AB13F136-9893-492F-9344-ED6707CF74D9}"/>
    <cellStyle name="Normal 10 3 5 3 2" xfId="1112" xr:uid="{EF6F922D-0B36-4157-B650-D562229041AA}"/>
    <cellStyle name="Normal 10 3 5 3 3" xfId="2601" xr:uid="{F0478B1B-E1FB-48A3-A521-2009CC1961E9}"/>
    <cellStyle name="Normal 10 3 5 3 4" xfId="2602" xr:uid="{9F06C168-8D93-4FF3-A51C-020F5A58D3EC}"/>
    <cellStyle name="Normal 10 3 5 4" xfId="1113" xr:uid="{7F2334BB-679A-40DE-991E-AE2DFD7B5D5C}"/>
    <cellStyle name="Normal 10 3 5 5" xfId="2603" xr:uid="{75C56E16-4092-4359-BCE3-A861CF1408F0}"/>
    <cellStyle name="Normal 10 3 5 6" xfId="2604" xr:uid="{DA031F22-2C63-4567-B9B3-80279104DBEF}"/>
    <cellStyle name="Normal 10 3 6" xfId="254" xr:uid="{628E1277-2B08-43B8-B716-968C79D07DDA}"/>
    <cellStyle name="Normal 10 3 6 2" xfId="1114" xr:uid="{8F048842-A6FE-4095-8C32-7C2C24F9D8E1}"/>
    <cellStyle name="Normal 10 3 6 2 2" xfId="1115" xr:uid="{96D0F866-D052-41A6-A312-61CB68717DF0}"/>
    <cellStyle name="Normal 10 3 6 2 3" xfId="2605" xr:uid="{8B9BF598-8EFE-4E35-9F69-72E2CED105BC}"/>
    <cellStyle name="Normal 10 3 6 2 4" xfId="2606" xr:uid="{51F31F6A-532F-43AF-B1A6-D62E15FBC907}"/>
    <cellStyle name="Normal 10 3 6 3" xfId="1116" xr:uid="{3715FCDB-CD60-4FBC-B7A6-78E43D53EB0A}"/>
    <cellStyle name="Normal 10 3 6 4" xfId="2607" xr:uid="{881A5956-0ECE-49DE-ADA4-B90B33E8AE1B}"/>
    <cellStyle name="Normal 10 3 6 5" xfId="2608" xr:uid="{50EBFD3C-0C2B-4688-AB10-E20367E0E1EA}"/>
    <cellStyle name="Normal 10 3 7" xfId="1117" xr:uid="{5758FD1E-7FC6-4F1C-9E38-78A02ABF070A}"/>
    <cellStyle name="Normal 10 3 7 2" xfId="1118" xr:uid="{FF446DE4-BA29-4C1C-8413-C2D61F439A76}"/>
    <cellStyle name="Normal 10 3 7 3" xfId="2609" xr:uid="{66B633E5-78FC-408F-A558-37933907268D}"/>
    <cellStyle name="Normal 10 3 7 4" xfId="2610" xr:uid="{4D25CE0C-4F25-4292-99FB-55EEE7587C69}"/>
    <cellStyle name="Normal 10 3 8" xfId="1119" xr:uid="{F31D5A39-6F02-46AF-BB25-292C746CEC37}"/>
    <cellStyle name="Normal 10 3 8 2" xfId="2611" xr:uid="{26C2604B-1AE6-4CB7-889C-0D656D9FB617}"/>
    <cellStyle name="Normal 10 3 8 3" xfId="2612" xr:uid="{7C03B9F7-7B70-41E5-B694-22042F1725C2}"/>
    <cellStyle name="Normal 10 3 8 4" xfId="2613" xr:uid="{DD0C6F97-0C74-402A-8672-E2B6CBA293EE}"/>
    <cellStyle name="Normal 10 3 9" xfId="2614" xr:uid="{8BD44739-D7D3-47BB-AC47-CF5745D42C81}"/>
    <cellStyle name="Normal 10 4" xfId="56" xr:uid="{89CB41C3-C015-4E58-A0A5-31453229237E}"/>
    <cellStyle name="Normal 10 4 10" xfId="2615" xr:uid="{A462F876-3A3F-4943-B184-92D490BF893A}"/>
    <cellStyle name="Normal 10 4 11" xfId="2616" xr:uid="{6CEC2719-9947-4364-8A5A-719F73BAE5A0}"/>
    <cellStyle name="Normal 10 4 2" xfId="57" xr:uid="{3A178CE3-0F7C-4E31-B677-271541B68325}"/>
    <cellStyle name="Normal 10 4 2 2" xfId="255" xr:uid="{EE641443-13A9-4A39-BF34-35BFB917CBA6}"/>
    <cellStyle name="Normal 10 4 2 2 2" xfId="497" xr:uid="{4DB8C891-07B5-40AF-8B75-C16027A5D4CF}"/>
    <cellStyle name="Normal 10 4 2 2 2 2" xfId="498" xr:uid="{0766827F-B564-447C-94F6-43FD7C598E3E}"/>
    <cellStyle name="Normal 10 4 2 2 2 2 2" xfId="1120" xr:uid="{2FA496A8-AC2C-42C9-B620-26433139E891}"/>
    <cellStyle name="Normal 10 4 2 2 2 2 3" xfId="2617" xr:uid="{C64C19C0-F551-4316-AC37-A5BB094697B9}"/>
    <cellStyle name="Normal 10 4 2 2 2 2 4" xfId="2618" xr:uid="{799C7505-85D6-4E2F-86F6-B3B787CC15A5}"/>
    <cellStyle name="Normal 10 4 2 2 2 3" xfId="1121" xr:uid="{446DEEA5-8CDF-4F01-88ED-373DA672C3F7}"/>
    <cellStyle name="Normal 10 4 2 2 2 3 2" xfId="2619" xr:uid="{4B39B637-945C-4166-A4F5-18840B4C399E}"/>
    <cellStyle name="Normal 10 4 2 2 2 3 3" xfId="2620" xr:uid="{708160E6-E493-433D-BCA6-1C421A85C9FC}"/>
    <cellStyle name="Normal 10 4 2 2 2 3 4" xfId="2621" xr:uid="{B9126676-6298-4A1D-9EA5-2C1B194B2369}"/>
    <cellStyle name="Normal 10 4 2 2 2 4" xfId="2622" xr:uid="{7FF029E0-6582-4282-8798-B41F0739CD9E}"/>
    <cellStyle name="Normal 10 4 2 2 2 5" xfId="2623" xr:uid="{6FB97141-2652-450D-8ED3-87E914867572}"/>
    <cellStyle name="Normal 10 4 2 2 2 6" xfId="2624" xr:uid="{91630687-9F60-41C9-B8A5-0BED75DD7186}"/>
    <cellStyle name="Normal 10 4 2 2 3" xfId="499" xr:uid="{88E79A0B-896E-4752-B972-46671D1C044C}"/>
    <cellStyle name="Normal 10 4 2 2 3 2" xfId="1122" xr:uid="{0D1913E3-4AE1-4E16-B79B-4E40C268C96D}"/>
    <cellStyle name="Normal 10 4 2 2 3 2 2" xfId="2625" xr:uid="{CF7274BD-F759-4171-800C-BAAC8EF8B6DF}"/>
    <cellStyle name="Normal 10 4 2 2 3 2 3" xfId="2626" xr:uid="{CD9028AA-5D9D-48E4-8EE9-EF712E53D8E0}"/>
    <cellStyle name="Normal 10 4 2 2 3 2 4" xfId="2627" xr:uid="{30B205BF-F2CA-432B-957D-17D36CC7A625}"/>
    <cellStyle name="Normal 10 4 2 2 3 3" xfId="2628" xr:uid="{12040FA7-011A-4704-89F6-FF2C82E27F84}"/>
    <cellStyle name="Normal 10 4 2 2 3 4" xfId="2629" xr:uid="{4EBF1D7A-F709-4FCD-9A5D-538ED71A7FC6}"/>
    <cellStyle name="Normal 10 4 2 2 3 5" xfId="2630" xr:uid="{C947D1A9-793E-4144-BD9C-5F433B80C6BD}"/>
    <cellStyle name="Normal 10 4 2 2 4" xfId="1123" xr:uid="{CDBDDCD9-7DC1-4FDE-8A2E-C59BC4BDB614}"/>
    <cellStyle name="Normal 10 4 2 2 4 2" xfId="2631" xr:uid="{7A46D510-E1A4-4445-9502-4D47FBAFC04D}"/>
    <cellStyle name="Normal 10 4 2 2 4 3" xfId="2632" xr:uid="{C0F1E5FF-9B54-4356-B610-80D11C9AEE22}"/>
    <cellStyle name="Normal 10 4 2 2 4 4" xfId="2633" xr:uid="{5DAD0BE0-06E6-47A0-842A-4BD3CCD73288}"/>
    <cellStyle name="Normal 10 4 2 2 5" xfId="2634" xr:uid="{CB2CEE1B-B4BD-4942-90FA-CF6CB8EBD2D8}"/>
    <cellStyle name="Normal 10 4 2 2 5 2" xfId="2635" xr:uid="{18226F96-CAAC-4E86-91E0-204A889A56B8}"/>
    <cellStyle name="Normal 10 4 2 2 5 3" xfId="2636" xr:uid="{8F2F81CA-8DE3-4CF1-9BA3-68017B46D0FF}"/>
    <cellStyle name="Normal 10 4 2 2 5 4" xfId="2637" xr:uid="{36627456-A144-463C-A76E-419313717C6B}"/>
    <cellStyle name="Normal 10 4 2 2 6" xfId="2638" xr:uid="{BE666FC2-A577-4823-A65E-611B85E57DA7}"/>
    <cellStyle name="Normal 10 4 2 2 7" xfId="2639" xr:uid="{11118B2E-6A88-495E-8703-B9A19DA7271A}"/>
    <cellStyle name="Normal 10 4 2 2 8" xfId="2640" xr:uid="{B78F77CC-901E-4B6D-8F8B-596F9FBCE050}"/>
    <cellStyle name="Normal 10 4 2 3" xfId="500" xr:uid="{073B2D66-9E1D-4A40-8452-4AAC93DA71FC}"/>
    <cellStyle name="Normal 10 4 2 3 2" xfId="501" xr:uid="{05DB4E82-8273-456D-B4CD-72A011E4E1D9}"/>
    <cellStyle name="Normal 10 4 2 3 2 2" xfId="502" xr:uid="{F90E84FB-5DD7-491C-87B6-3ED2E8B825D2}"/>
    <cellStyle name="Normal 10 4 2 3 2 3" xfId="2641" xr:uid="{522F90F8-1B9C-4A56-853F-3D5085A8A50D}"/>
    <cellStyle name="Normal 10 4 2 3 2 4" xfId="2642" xr:uid="{D4E62FEE-4CAD-4667-9730-BA45DBCF1160}"/>
    <cellStyle name="Normal 10 4 2 3 3" xfId="503" xr:uid="{C190E0B9-8437-4020-BC8D-483B6AB77DDC}"/>
    <cellStyle name="Normal 10 4 2 3 3 2" xfId="2643" xr:uid="{A19C1735-26F8-4958-9978-9E74C094F5A2}"/>
    <cellStyle name="Normal 10 4 2 3 3 3" xfId="2644" xr:uid="{27D065EB-051D-4CE3-B668-363003ADA7A0}"/>
    <cellStyle name="Normal 10 4 2 3 3 4" xfId="2645" xr:uid="{722E5DD0-EDBA-4C2C-81BB-3D261AC7293A}"/>
    <cellStyle name="Normal 10 4 2 3 4" xfId="2646" xr:uid="{2D6A2499-D460-4F47-9BA6-4BAC15A93E4E}"/>
    <cellStyle name="Normal 10 4 2 3 5" xfId="2647" xr:uid="{2CD93BFD-0A4B-446E-B50F-688BDBBAAD5F}"/>
    <cellStyle name="Normal 10 4 2 3 6" xfId="2648" xr:uid="{D405D3FC-4D7F-4EEA-8398-B46CFC0EFA14}"/>
    <cellStyle name="Normal 10 4 2 4" xfId="504" xr:uid="{ABC0CC6F-C99D-4952-BBA3-EA56D60EFDF8}"/>
    <cellStyle name="Normal 10 4 2 4 2" xfId="505" xr:uid="{6BD40BC4-A023-4DAD-93E2-C6FD8B5E2C13}"/>
    <cellStyle name="Normal 10 4 2 4 2 2" xfId="2649" xr:uid="{3AD49E5D-E3B1-4C62-B0C0-10C0551CCE76}"/>
    <cellStyle name="Normal 10 4 2 4 2 3" xfId="2650" xr:uid="{4AC285AC-4C3B-4709-9525-232DEB801CCF}"/>
    <cellStyle name="Normal 10 4 2 4 2 4" xfId="2651" xr:uid="{2DAD861A-5775-4B1C-BDD9-F276A1D169AC}"/>
    <cellStyle name="Normal 10 4 2 4 3" xfId="2652" xr:uid="{CBED2473-58D5-4FEE-8924-1C44C268FE93}"/>
    <cellStyle name="Normal 10 4 2 4 4" xfId="2653" xr:uid="{5B8EB8CE-3AE4-44C3-9022-27C727AFD04E}"/>
    <cellStyle name="Normal 10 4 2 4 5" xfId="2654" xr:uid="{4825C848-72AF-4F94-B4EB-3016CAD7ED96}"/>
    <cellStyle name="Normal 10 4 2 5" xfId="506" xr:uid="{79705BC9-D3CD-4041-9683-62C5BF7D31B8}"/>
    <cellStyle name="Normal 10 4 2 5 2" xfId="2655" xr:uid="{D7D1EB45-C445-4EAB-8823-8E5070798849}"/>
    <cellStyle name="Normal 10 4 2 5 3" xfId="2656" xr:uid="{AA4458C8-7EFA-45E3-8A3B-009E6E502974}"/>
    <cellStyle name="Normal 10 4 2 5 4" xfId="2657" xr:uid="{6F90B605-E7DD-455E-8DD5-2D731087BBCB}"/>
    <cellStyle name="Normal 10 4 2 6" xfId="2658" xr:uid="{257144C6-B533-46E4-AC36-513A0C42F7BE}"/>
    <cellStyle name="Normal 10 4 2 6 2" xfId="2659" xr:uid="{1E149F33-B2D1-4ADF-9694-E0559364A95C}"/>
    <cellStyle name="Normal 10 4 2 6 3" xfId="2660" xr:uid="{C50C0F78-8982-4A30-B98A-52DB0491EEEC}"/>
    <cellStyle name="Normal 10 4 2 6 4" xfId="2661" xr:uid="{7F3C52E9-646F-4AEE-BFF9-E90CD4EBAD6A}"/>
    <cellStyle name="Normal 10 4 2 7" xfId="2662" xr:uid="{0666FD45-A1B8-420A-AB2F-FAA100243C61}"/>
    <cellStyle name="Normal 10 4 2 8" xfId="2663" xr:uid="{10ED15DA-2864-425D-8BF9-FB356ADCC9B5}"/>
    <cellStyle name="Normal 10 4 2 9" xfId="2664" xr:uid="{B9119C13-23DA-4ED8-968D-F0463DDC0788}"/>
    <cellStyle name="Normal 10 4 3" xfId="256" xr:uid="{B087BD18-19F9-4364-82DA-1044EB636CC2}"/>
    <cellStyle name="Normal 10 4 3 2" xfId="507" xr:uid="{61919BFF-64B4-40CD-ABED-07C6B1FF3B1D}"/>
    <cellStyle name="Normal 10 4 3 2 2" xfId="508" xr:uid="{2666C2F4-5D63-44D2-89CE-46EE842FF811}"/>
    <cellStyle name="Normal 10 4 3 2 2 2" xfId="1124" xr:uid="{30599E97-6C83-48F3-ABB3-70F9244927E7}"/>
    <cellStyle name="Normal 10 4 3 2 2 2 2" xfId="1125" xr:uid="{1F5BCCBE-416C-4EC6-B182-BC6DB4F85053}"/>
    <cellStyle name="Normal 10 4 3 2 2 3" xfId="1126" xr:uid="{5C7ED5F0-BCBB-44D1-8B38-F3ADC1F80009}"/>
    <cellStyle name="Normal 10 4 3 2 2 4" xfId="2665" xr:uid="{99D6746D-16FF-4BAA-B0BB-70CF9120CF8C}"/>
    <cellStyle name="Normal 10 4 3 2 3" xfId="1127" xr:uid="{9D702AA5-C232-43F5-A9A7-7D632AB97720}"/>
    <cellStyle name="Normal 10 4 3 2 3 2" xfId="1128" xr:uid="{44AF2499-768A-4197-9E6E-69044B0A83E9}"/>
    <cellStyle name="Normal 10 4 3 2 3 3" xfId="2666" xr:uid="{2C6091B4-C83B-47DA-9AC0-2385F1AABBC8}"/>
    <cellStyle name="Normal 10 4 3 2 3 4" xfId="2667" xr:uid="{6C7620CB-4946-4E70-B53C-E9FF5D1FE8B1}"/>
    <cellStyle name="Normal 10 4 3 2 4" xfId="1129" xr:uid="{8B9BF21A-956C-4569-BB5E-D567A6297E2D}"/>
    <cellStyle name="Normal 10 4 3 2 5" xfId="2668" xr:uid="{92D619B1-4199-4C05-B8B3-62F8736E02AA}"/>
    <cellStyle name="Normal 10 4 3 2 6" xfId="2669" xr:uid="{3218F931-F498-4F70-88D0-DD925F8E4E82}"/>
    <cellStyle name="Normal 10 4 3 3" xfId="509" xr:uid="{604837EE-BC20-4574-971D-3DCF6DD18853}"/>
    <cellStyle name="Normal 10 4 3 3 2" xfId="1130" xr:uid="{4FE544D8-3129-48AF-94DE-F6420F34CACB}"/>
    <cellStyle name="Normal 10 4 3 3 2 2" xfId="1131" xr:uid="{C8222372-9313-4756-AD82-8F3FE576A720}"/>
    <cellStyle name="Normal 10 4 3 3 2 3" xfId="2670" xr:uid="{7BB3477A-41C4-4E00-9F52-A6DD91D5A7BC}"/>
    <cellStyle name="Normal 10 4 3 3 2 4" xfId="2671" xr:uid="{70116390-676E-447F-8767-B109CEE978FB}"/>
    <cellStyle name="Normal 10 4 3 3 3" xfId="1132" xr:uid="{4385F267-227E-4AC7-89E5-048306A9C3C6}"/>
    <cellStyle name="Normal 10 4 3 3 4" xfId="2672" xr:uid="{6B4C4CE3-1C2A-41F7-92C9-954638F1710D}"/>
    <cellStyle name="Normal 10 4 3 3 5" xfId="2673" xr:uid="{1F10C23D-4F01-41C4-9B15-C9CBAAA6DEDD}"/>
    <cellStyle name="Normal 10 4 3 4" xfId="1133" xr:uid="{257EB334-205D-4D1A-BED9-3C0FCB81BA7B}"/>
    <cellStyle name="Normal 10 4 3 4 2" xfId="1134" xr:uid="{F4B294AA-913F-42C9-ABA1-D2CDABE16231}"/>
    <cellStyle name="Normal 10 4 3 4 3" xfId="2674" xr:uid="{385E4340-0B4E-4F20-A08C-A7686EA30F8C}"/>
    <cellStyle name="Normal 10 4 3 4 4" xfId="2675" xr:uid="{85C35AC8-1F17-497E-ADA6-78F843FC1C22}"/>
    <cellStyle name="Normal 10 4 3 5" xfId="1135" xr:uid="{8C0F882F-0300-480E-8607-7009507AC234}"/>
    <cellStyle name="Normal 10 4 3 5 2" xfId="2676" xr:uid="{924E3B5D-4668-4CDA-856E-BC9029723E2C}"/>
    <cellStyle name="Normal 10 4 3 5 3" xfId="2677" xr:uid="{0EFC1693-FACC-4201-B2AD-8F4B7642F3C8}"/>
    <cellStyle name="Normal 10 4 3 5 4" xfId="2678" xr:uid="{DF924D8A-A82D-4988-9A23-DCC3533FE518}"/>
    <cellStyle name="Normal 10 4 3 6" xfId="2679" xr:uid="{368E8681-8590-4CFD-AEF8-273012D43474}"/>
    <cellStyle name="Normal 10 4 3 7" xfId="2680" xr:uid="{60EA01A3-0225-4F5E-8C88-D4DB9466DAE8}"/>
    <cellStyle name="Normal 10 4 3 8" xfId="2681" xr:uid="{F2C61036-9704-49C7-ABA1-09D2C5952DA7}"/>
    <cellStyle name="Normal 10 4 4" xfId="257" xr:uid="{ECC8543F-E765-4C8D-9FB8-CDA071D118D3}"/>
    <cellStyle name="Normal 10 4 4 2" xfId="510" xr:uid="{0A4CBD8C-8C3C-4108-8069-79195A39569C}"/>
    <cellStyle name="Normal 10 4 4 2 2" xfId="511" xr:uid="{C4CA8129-AF50-4828-8A73-191B4CD6CDCF}"/>
    <cellStyle name="Normal 10 4 4 2 2 2" xfId="1136" xr:uid="{F29A4FC9-7F2A-4910-8137-2AC03D24763B}"/>
    <cellStyle name="Normal 10 4 4 2 2 3" xfId="2682" xr:uid="{4A10B4CE-479D-4401-AC3D-B92F1520461A}"/>
    <cellStyle name="Normal 10 4 4 2 2 4" xfId="2683" xr:uid="{00B9CAF5-F3D4-4FA9-A26D-164158DB3E12}"/>
    <cellStyle name="Normal 10 4 4 2 3" xfId="1137" xr:uid="{72764AA8-D4DF-49EF-A55F-FD998DECF027}"/>
    <cellStyle name="Normal 10 4 4 2 4" xfId="2684" xr:uid="{ADE64E60-B1CC-4903-9D23-3E271DFF499B}"/>
    <cellStyle name="Normal 10 4 4 2 5" xfId="2685" xr:uid="{9AEC3AF1-C5FD-47B4-A124-E975448AA288}"/>
    <cellStyle name="Normal 10 4 4 3" xfId="512" xr:uid="{DAB1F45C-1AA2-46CE-9C86-417C001E6CAD}"/>
    <cellStyle name="Normal 10 4 4 3 2" xfId="1138" xr:uid="{5AF1FFC3-304D-4817-BBED-C9962E3073D1}"/>
    <cellStyle name="Normal 10 4 4 3 3" xfId="2686" xr:uid="{192B5E34-2548-44A2-8435-C5AC80F0C5E4}"/>
    <cellStyle name="Normal 10 4 4 3 4" xfId="2687" xr:uid="{BC158146-86BE-4E65-B8D3-F8259E6039F5}"/>
    <cellStyle name="Normal 10 4 4 4" xfId="1139" xr:uid="{CF2ADDC0-55B7-41BE-B12B-046C3DF6D633}"/>
    <cellStyle name="Normal 10 4 4 4 2" xfId="2688" xr:uid="{9892D824-FD0D-4226-BB5A-49CAA49206DB}"/>
    <cellStyle name="Normal 10 4 4 4 3" xfId="2689" xr:uid="{8A7FD294-8AC3-4F15-8ECF-BEF95CA5A7D2}"/>
    <cellStyle name="Normal 10 4 4 4 4" xfId="2690" xr:uid="{F3779432-7958-4A84-9DE5-6A96DC80145E}"/>
    <cellStyle name="Normal 10 4 4 5" xfId="2691" xr:uid="{AAEAEA85-CD5A-4255-BFC4-A970277D9BC4}"/>
    <cellStyle name="Normal 10 4 4 6" xfId="2692" xr:uid="{E290CF30-9628-473F-AC9E-806A61A77B0F}"/>
    <cellStyle name="Normal 10 4 4 7" xfId="2693" xr:uid="{B67AF12A-0BB5-4674-BF46-3A93DC944727}"/>
    <cellStyle name="Normal 10 4 5" xfId="258" xr:uid="{652FCFF8-45B1-4485-8946-E3F7631CAD9B}"/>
    <cellStyle name="Normal 10 4 5 2" xfId="513" xr:uid="{6606FBBB-3EFE-4B05-8A59-AF48C052E5CF}"/>
    <cellStyle name="Normal 10 4 5 2 2" xfId="1140" xr:uid="{289D711D-55FF-49AA-9A8C-CA375824E6C0}"/>
    <cellStyle name="Normal 10 4 5 2 3" xfId="2694" xr:uid="{8ED21E00-5AF1-49ED-B065-A6DC0B502ED6}"/>
    <cellStyle name="Normal 10 4 5 2 4" xfId="2695" xr:uid="{CCF795CD-2D6A-4D0C-AFA0-69DCA29184D1}"/>
    <cellStyle name="Normal 10 4 5 3" xfId="1141" xr:uid="{38FD3AC3-E9AA-4B5C-9D22-CBB52E1A581F}"/>
    <cellStyle name="Normal 10 4 5 3 2" xfId="2696" xr:uid="{2EE780E8-C68E-424E-962B-6A7720702094}"/>
    <cellStyle name="Normal 10 4 5 3 3" xfId="2697" xr:uid="{C4CFC1B9-9BBA-48FE-A9DF-6D1A7235815A}"/>
    <cellStyle name="Normal 10 4 5 3 4" xfId="2698" xr:uid="{7EE43BA4-D960-4D63-B124-66C44A9AA9E6}"/>
    <cellStyle name="Normal 10 4 5 4" xfId="2699" xr:uid="{342DA5B4-D35A-455C-871B-E7EF1730B875}"/>
    <cellStyle name="Normal 10 4 5 5" xfId="2700" xr:uid="{6BD7BD67-022B-4C7F-AFE7-42726014A848}"/>
    <cellStyle name="Normal 10 4 5 6" xfId="2701" xr:uid="{AA8C0869-2A71-4432-9EAC-27FC848FBF65}"/>
    <cellStyle name="Normal 10 4 6" xfId="514" xr:uid="{3D7D0D1B-7718-43D8-AC2D-89905EAFE313}"/>
    <cellStyle name="Normal 10 4 6 2" xfId="1142" xr:uid="{FFA5C9A4-5573-42C8-B2A3-44234C3EB738}"/>
    <cellStyle name="Normal 10 4 6 2 2" xfId="2702" xr:uid="{3949243B-6A3E-42D7-BA8C-E3B45C5FDB6A}"/>
    <cellStyle name="Normal 10 4 6 2 3" xfId="2703" xr:uid="{2A73D27D-9C6F-4422-97B6-F7146F111837}"/>
    <cellStyle name="Normal 10 4 6 2 4" xfId="2704" xr:uid="{91EF99C6-DACA-4AE9-9758-319B71C8417E}"/>
    <cellStyle name="Normal 10 4 6 3" xfId="2705" xr:uid="{B5682088-22C6-43F8-BD6C-3293F9037A1F}"/>
    <cellStyle name="Normal 10 4 6 4" xfId="2706" xr:uid="{B34421F0-F753-41AD-AEA6-D8B68B702237}"/>
    <cellStyle name="Normal 10 4 6 5" xfId="2707" xr:uid="{9BA613A7-A14B-4F10-997D-CFA0B596ACD7}"/>
    <cellStyle name="Normal 10 4 7" xfId="1143" xr:uid="{5AA1E665-C95E-40BE-B148-EBF857426204}"/>
    <cellStyle name="Normal 10 4 7 2" xfId="2708" xr:uid="{115DA3D7-C331-49AA-A776-3C4C0193D79B}"/>
    <cellStyle name="Normal 10 4 7 3" xfId="2709" xr:uid="{D04D1481-E63C-4DAB-9409-FA790421247F}"/>
    <cellStyle name="Normal 10 4 7 4" xfId="2710" xr:uid="{56B7B73A-BEBF-4E2A-8F91-9C7B91E5E120}"/>
    <cellStyle name="Normal 10 4 8" xfId="2711" xr:uid="{387BDF91-2B0D-4424-B650-07023B3FDEFC}"/>
    <cellStyle name="Normal 10 4 8 2" xfId="2712" xr:uid="{252785D1-5BC1-4979-96C1-368B0E487094}"/>
    <cellStyle name="Normal 10 4 8 3" xfId="2713" xr:uid="{7A827BE8-D2D7-4200-8527-CC5EE812A7BB}"/>
    <cellStyle name="Normal 10 4 8 4" xfId="2714" xr:uid="{1F55C7B1-7674-4B71-AB79-24286597B33C}"/>
    <cellStyle name="Normal 10 4 9" xfId="2715" xr:uid="{176DACEF-E59D-4B53-BC7C-A58E6BDF807C}"/>
    <cellStyle name="Normal 10 5" xfId="58" xr:uid="{D8CA073A-4C6E-407D-BA1C-B18CBA162B65}"/>
    <cellStyle name="Normal 10 5 2" xfId="59" xr:uid="{29762566-7880-4B8F-816A-B62DBEBE2EC0}"/>
    <cellStyle name="Normal 10 5 2 2" xfId="259" xr:uid="{C9FCC76B-BF66-49AF-87DE-1EFDBF1476C1}"/>
    <cellStyle name="Normal 10 5 2 2 2" xfId="515" xr:uid="{FA967574-D29A-4102-B29E-BAD1B8581238}"/>
    <cellStyle name="Normal 10 5 2 2 2 2" xfId="1144" xr:uid="{5847B215-F720-420C-BB65-FB7791491F42}"/>
    <cellStyle name="Normal 10 5 2 2 2 3" xfId="2716" xr:uid="{1D82ECF6-B7A1-4EA8-A353-1E023A10408E}"/>
    <cellStyle name="Normal 10 5 2 2 2 4" xfId="2717" xr:uid="{31998054-BA70-4DB4-A14F-3D901B738666}"/>
    <cellStyle name="Normal 10 5 2 2 3" xfId="1145" xr:uid="{E702AA21-0D95-42C5-B5B6-A386390E6197}"/>
    <cellStyle name="Normal 10 5 2 2 3 2" xfId="2718" xr:uid="{DAE26AA1-1E54-4AD7-8E47-73D51363EA59}"/>
    <cellStyle name="Normal 10 5 2 2 3 3" xfId="2719" xr:uid="{5D4432DB-A7BF-4BEB-9331-A7B0AD1A4CD6}"/>
    <cellStyle name="Normal 10 5 2 2 3 4" xfId="2720" xr:uid="{70CB4E41-D212-48DB-9777-08AC3F05603E}"/>
    <cellStyle name="Normal 10 5 2 2 4" xfId="2721" xr:uid="{41C453C0-5298-4B2E-83A4-BF35ED4BA6CD}"/>
    <cellStyle name="Normal 10 5 2 2 5" xfId="2722" xr:uid="{198D635E-1E86-4199-BEA1-68DB5AFFFD2B}"/>
    <cellStyle name="Normal 10 5 2 2 6" xfId="2723" xr:uid="{A65122B7-D5E9-4742-A8D4-6564053C994A}"/>
    <cellStyle name="Normal 10 5 2 3" xfId="516" xr:uid="{B4621445-D718-4463-BF34-1F6F1B488883}"/>
    <cellStyle name="Normal 10 5 2 3 2" xfId="1146" xr:uid="{C746A426-943E-47CB-A1C0-BF97E621561B}"/>
    <cellStyle name="Normal 10 5 2 3 2 2" xfId="2724" xr:uid="{543A44F1-63B3-4203-B421-10CB80ADA8C0}"/>
    <cellStyle name="Normal 10 5 2 3 2 3" xfId="2725" xr:uid="{2AE4FFDB-1A79-4013-B9C1-D7DA24D457BA}"/>
    <cellStyle name="Normal 10 5 2 3 2 4" xfId="2726" xr:uid="{69C83EE4-5F17-4248-B0BF-4CD2A38350B0}"/>
    <cellStyle name="Normal 10 5 2 3 3" xfId="2727" xr:uid="{F8749228-7336-40F4-A8CC-AE4F5EB05259}"/>
    <cellStyle name="Normal 10 5 2 3 4" xfId="2728" xr:uid="{C0A5E251-2C4B-4D2B-A104-933158FD70EF}"/>
    <cellStyle name="Normal 10 5 2 3 5" xfId="2729" xr:uid="{CDF895CA-F4B3-4E6A-87A9-E2CA982E969B}"/>
    <cellStyle name="Normal 10 5 2 4" xfId="1147" xr:uid="{389AD3EE-D6B7-4B2C-A806-B6ABF0F937A5}"/>
    <cellStyle name="Normal 10 5 2 4 2" xfId="2730" xr:uid="{FB4C14A0-2F79-46A5-A696-8A70CC5A410C}"/>
    <cellStyle name="Normal 10 5 2 4 3" xfId="2731" xr:uid="{63088FAF-67FC-4F74-ABF7-A4751C3C3610}"/>
    <cellStyle name="Normal 10 5 2 4 4" xfId="2732" xr:uid="{0D6F6231-BDF7-4824-A5AB-318D995FDC12}"/>
    <cellStyle name="Normal 10 5 2 5" xfId="2733" xr:uid="{95326B73-4683-4FB0-99B1-9E9E33C80ACA}"/>
    <cellStyle name="Normal 10 5 2 5 2" xfId="2734" xr:uid="{0CF7F9F1-F915-4D36-8865-F27B60E25B16}"/>
    <cellStyle name="Normal 10 5 2 5 3" xfId="2735" xr:uid="{BE17FAAC-AA02-4B36-996F-C69C617EB71C}"/>
    <cellStyle name="Normal 10 5 2 5 4" xfId="2736" xr:uid="{FFDACE4F-ABDD-48F0-B470-553BAECD13F9}"/>
    <cellStyle name="Normal 10 5 2 6" xfId="2737" xr:uid="{0C0F315D-8B49-44E4-864B-DB2685275643}"/>
    <cellStyle name="Normal 10 5 2 7" xfId="2738" xr:uid="{641E86E9-4DEB-4E81-838F-4337F544E024}"/>
    <cellStyle name="Normal 10 5 2 8" xfId="2739" xr:uid="{9969E8E0-2FFA-4888-A881-4341ADF08489}"/>
    <cellStyle name="Normal 10 5 3" xfId="260" xr:uid="{66A2821E-85EA-4178-A0BE-FC7B48F6668A}"/>
    <cellStyle name="Normal 10 5 3 2" xfId="517" xr:uid="{9D326311-C4CA-407C-8EA4-28E5A75675C0}"/>
    <cellStyle name="Normal 10 5 3 2 2" xfId="518" xr:uid="{21033A83-D4F4-4DDB-A214-FAA499B60DCE}"/>
    <cellStyle name="Normal 10 5 3 2 3" xfId="2740" xr:uid="{929ADD0B-E042-4020-9EFC-F97B5FD03D48}"/>
    <cellStyle name="Normal 10 5 3 2 4" xfId="2741" xr:uid="{5F8B7353-21E5-4110-BF5C-17B86EEA94EF}"/>
    <cellStyle name="Normal 10 5 3 3" xfId="519" xr:uid="{86A16725-F883-4D25-946D-19C0E39A6444}"/>
    <cellStyle name="Normal 10 5 3 3 2" xfId="2742" xr:uid="{66D8CD50-7B15-4D7F-BD28-971976C3C6C9}"/>
    <cellStyle name="Normal 10 5 3 3 3" xfId="2743" xr:uid="{D98C7532-7109-4369-BA28-0AF9B8C628CE}"/>
    <cellStyle name="Normal 10 5 3 3 4" xfId="2744" xr:uid="{61DA47E2-EE84-436A-884D-0A2EBB7708EC}"/>
    <cellStyle name="Normal 10 5 3 4" xfId="2745" xr:uid="{C521E9AB-4E7D-4944-A3E5-8FAFA5B5B72C}"/>
    <cellStyle name="Normal 10 5 3 5" xfId="2746" xr:uid="{AC3CC55E-F4D4-42F2-9707-D635E4BC0CA8}"/>
    <cellStyle name="Normal 10 5 3 6" xfId="2747" xr:uid="{8A4C1C2F-F208-42CE-A06E-49B18D5E1EB4}"/>
    <cellStyle name="Normal 10 5 4" xfId="261" xr:uid="{F1B5370A-832B-4AE7-95F0-76A4F48BB7A0}"/>
    <cellStyle name="Normal 10 5 4 2" xfId="520" xr:uid="{4EA024D1-7E53-45DE-9FA9-303EDB493EBC}"/>
    <cellStyle name="Normal 10 5 4 2 2" xfId="2748" xr:uid="{FBBFC8DA-7BB8-42E9-93D8-268BE3409956}"/>
    <cellStyle name="Normal 10 5 4 2 3" xfId="2749" xr:uid="{6BBC247A-5BE0-4B11-BF01-6BCB05A0BB86}"/>
    <cellStyle name="Normal 10 5 4 2 4" xfId="2750" xr:uid="{B052995F-A29B-4646-964C-AAE4FF744E08}"/>
    <cellStyle name="Normal 10 5 4 3" xfId="2751" xr:uid="{574BEEB1-8F02-415B-BF5B-37BEB06CA9CF}"/>
    <cellStyle name="Normal 10 5 4 4" xfId="2752" xr:uid="{38F41AB4-62D5-461B-848A-2AB3F0612D28}"/>
    <cellStyle name="Normal 10 5 4 5" xfId="2753" xr:uid="{C7574776-2106-48D6-A1C0-E9638933FB21}"/>
    <cellStyle name="Normal 10 5 5" xfId="521" xr:uid="{B18A53A9-7E5E-4BC1-9563-4D41D885364D}"/>
    <cellStyle name="Normal 10 5 5 2" xfId="2754" xr:uid="{4554B19E-9CCD-4487-B5F5-252260D97596}"/>
    <cellStyle name="Normal 10 5 5 3" xfId="2755" xr:uid="{17107B39-8D57-47D2-B88B-53E0906361F4}"/>
    <cellStyle name="Normal 10 5 5 4" xfId="2756" xr:uid="{F92D8CA9-EF23-4558-9633-9129FBC3C980}"/>
    <cellStyle name="Normal 10 5 6" xfId="2757" xr:uid="{A52CF3E3-C7F4-4198-885F-312D5C945120}"/>
    <cellStyle name="Normal 10 5 6 2" xfId="2758" xr:uid="{C1E84E20-2923-4C99-AEE2-E6170A4049DC}"/>
    <cellStyle name="Normal 10 5 6 3" xfId="2759" xr:uid="{225D2EB6-0E37-4930-93F8-532B3E86811A}"/>
    <cellStyle name="Normal 10 5 6 4" xfId="2760" xr:uid="{176DA12F-D257-4DB1-9B80-AC38CE2BC17E}"/>
    <cellStyle name="Normal 10 5 7" xfId="2761" xr:uid="{8A3734C0-09EA-4EC1-BBA7-15211678D520}"/>
    <cellStyle name="Normal 10 5 8" xfId="2762" xr:uid="{E56BB838-04E4-4621-A333-F9408E48F641}"/>
    <cellStyle name="Normal 10 5 9" xfId="2763" xr:uid="{E8025F99-C1D2-435A-BF36-974134696CF7}"/>
    <cellStyle name="Normal 10 6" xfId="60" xr:uid="{C808FC51-C20D-43D6-B06A-3EF1C51D8617}"/>
    <cellStyle name="Normal 10 6 2" xfId="262" xr:uid="{3850CFD2-5ADF-451D-83BE-B6D14718985B}"/>
    <cellStyle name="Normal 10 6 2 2" xfId="522" xr:uid="{1D4BDE96-0C2B-4C70-9159-89DB23EE7761}"/>
    <cellStyle name="Normal 10 6 2 2 2" xfId="1148" xr:uid="{E7B717E9-3959-49D2-AAD4-73C5DB7F692C}"/>
    <cellStyle name="Normal 10 6 2 2 2 2" xfId="1149" xr:uid="{77D91E88-9E5C-4CD3-B9FC-42268978EDA3}"/>
    <cellStyle name="Normal 10 6 2 2 3" xfId="1150" xr:uid="{BB1C871F-EB7A-4021-9B07-572FF2051FB8}"/>
    <cellStyle name="Normal 10 6 2 2 4" xfId="2764" xr:uid="{507CC54A-F08A-4CD5-9AF8-D2DF29862A38}"/>
    <cellStyle name="Normal 10 6 2 3" xfId="1151" xr:uid="{5075B8CC-A29D-42FB-A744-0DFA501052C6}"/>
    <cellStyle name="Normal 10 6 2 3 2" xfId="1152" xr:uid="{A9FECB94-4E9E-4B8C-8F7D-CEE1675110C4}"/>
    <cellStyle name="Normal 10 6 2 3 3" xfId="2765" xr:uid="{D94AC4A0-055D-4ED6-9D12-FC30ABD28C4C}"/>
    <cellStyle name="Normal 10 6 2 3 4" xfId="2766" xr:uid="{4F46C015-0CFB-47AF-B115-45C3A97D03E9}"/>
    <cellStyle name="Normal 10 6 2 4" xfId="1153" xr:uid="{29F416CC-F0EA-45E1-BEB0-ADAC45696B5E}"/>
    <cellStyle name="Normal 10 6 2 5" xfId="2767" xr:uid="{E5123DCE-16F1-405C-9E21-60E76A2C949D}"/>
    <cellStyle name="Normal 10 6 2 6" xfId="2768" xr:uid="{30049413-E59F-40BF-94FA-E9202C35ABA4}"/>
    <cellStyle name="Normal 10 6 3" xfId="523" xr:uid="{798A4C9D-7B40-4875-8AE9-331C69E68667}"/>
    <cellStyle name="Normal 10 6 3 2" xfId="1154" xr:uid="{BE57AB3E-B66C-4388-A583-083FBB305D92}"/>
    <cellStyle name="Normal 10 6 3 2 2" xfId="1155" xr:uid="{9138CE72-1B47-4247-AFE9-F20D699F0927}"/>
    <cellStyle name="Normal 10 6 3 2 3" xfId="2769" xr:uid="{120D3F95-9B38-4DC5-BE07-2356EA37871C}"/>
    <cellStyle name="Normal 10 6 3 2 4" xfId="2770" xr:uid="{C7DF33FE-12F9-4287-8701-02B9F4EA3F67}"/>
    <cellStyle name="Normal 10 6 3 3" xfId="1156" xr:uid="{0BAB8A2B-8F8D-4403-A462-176195C24276}"/>
    <cellStyle name="Normal 10 6 3 4" xfId="2771" xr:uid="{BCAD25FC-E6DD-4525-A93C-62A897B7D902}"/>
    <cellStyle name="Normal 10 6 3 5" xfId="2772" xr:uid="{6048A921-3C47-4361-B36A-6C8C3642A598}"/>
    <cellStyle name="Normal 10 6 4" xfId="1157" xr:uid="{DBB2F2CC-6550-45FD-BA7E-78EC20DFA21A}"/>
    <cellStyle name="Normal 10 6 4 2" xfId="1158" xr:uid="{A1FBC170-EBB1-4AC8-906B-54ABF00ACADE}"/>
    <cellStyle name="Normal 10 6 4 3" xfId="2773" xr:uid="{3A81B35D-4535-4CF4-BA39-DA5695A8F610}"/>
    <cellStyle name="Normal 10 6 4 4" xfId="2774" xr:uid="{855EC4C8-2951-4FEA-9B6F-291E7645E705}"/>
    <cellStyle name="Normal 10 6 5" xfId="1159" xr:uid="{4D009663-B3D2-485E-82A0-C6DD1AD6C9C6}"/>
    <cellStyle name="Normal 10 6 5 2" xfId="2775" xr:uid="{3A3D23A0-E7EB-488B-9D5D-E74B55B91817}"/>
    <cellStyle name="Normal 10 6 5 3" xfId="2776" xr:uid="{61C7F378-B214-4B72-B526-A05DB39309E1}"/>
    <cellStyle name="Normal 10 6 5 4" xfId="2777" xr:uid="{214FB809-10C3-43C7-B70A-D05427996F53}"/>
    <cellStyle name="Normal 10 6 6" xfId="2778" xr:uid="{46AE3423-DA25-4EF2-B831-53E74735A365}"/>
    <cellStyle name="Normal 10 6 7" xfId="2779" xr:uid="{9AF26FB0-3A13-4D57-8C93-68B25E343061}"/>
    <cellStyle name="Normal 10 6 8" xfId="2780" xr:uid="{1AFB625C-6B44-426D-9F50-46A2C229BED8}"/>
    <cellStyle name="Normal 10 7" xfId="263" xr:uid="{F2080D61-2FD2-4B04-BDDE-122310969CE2}"/>
    <cellStyle name="Normal 10 7 2" xfId="524" xr:uid="{EF5B462B-B0C2-48F7-B79C-638F62810E61}"/>
    <cellStyle name="Normal 10 7 2 2" xfId="525" xr:uid="{74FEE567-E02B-4DBA-A175-98B3A663C235}"/>
    <cellStyle name="Normal 10 7 2 2 2" xfId="1160" xr:uid="{605E5500-ED9D-4A63-B298-2F2F6C935419}"/>
    <cellStyle name="Normal 10 7 2 2 3" xfId="2781" xr:uid="{8D6AAB79-809D-43A6-BBB5-1AC3FD23C318}"/>
    <cellStyle name="Normal 10 7 2 2 4" xfId="2782" xr:uid="{EE436B3E-C098-4632-B87D-3C8B1BDF8D42}"/>
    <cellStyle name="Normal 10 7 2 3" xfId="1161" xr:uid="{DF5225C0-CDDA-4CB1-93CC-13EEFAC33A82}"/>
    <cellStyle name="Normal 10 7 2 4" xfId="2783" xr:uid="{EEE6CAE9-EC03-4ACE-9546-59351EEFD13F}"/>
    <cellStyle name="Normal 10 7 2 5" xfId="2784" xr:uid="{7861BBAA-DD4E-4C7E-ABC1-E9059E92493E}"/>
    <cellStyle name="Normal 10 7 3" xfId="526" xr:uid="{7B385AED-2527-4698-BFEF-B9CEDE14EA8B}"/>
    <cellStyle name="Normal 10 7 3 2" xfId="1162" xr:uid="{606577CE-C6E4-4819-955D-22A20F771508}"/>
    <cellStyle name="Normal 10 7 3 3" xfId="2785" xr:uid="{608C6020-1454-4584-B1F0-51C2D66D315A}"/>
    <cellStyle name="Normal 10 7 3 4" xfId="2786" xr:uid="{A94A9641-A602-49F3-8B4C-11D56CA641AB}"/>
    <cellStyle name="Normal 10 7 4" xfId="1163" xr:uid="{35809101-03B5-4F73-8774-C942241C962A}"/>
    <cellStyle name="Normal 10 7 4 2" xfId="2787" xr:uid="{4A20C012-E895-4442-9891-57B72AEA851E}"/>
    <cellStyle name="Normal 10 7 4 3" xfId="2788" xr:uid="{F340D1B9-C60F-43E8-91F4-FC8C82FF84F5}"/>
    <cellStyle name="Normal 10 7 4 4" xfId="2789" xr:uid="{46DBB3E7-1433-4CDE-B27D-B88368488CE0}"/>
    <cellStyle name="Normal 10 7 5" xfId="2790" xr:uid="{064B3A99-B524-455A-A993-C516CC575580}"/>
    <cellStyle name="Normal 10 7 6" xfId="2791" xr:uid="{C745D5DE-AFED-4013-9B40-0099813277CF}"/>
    <cellStyle name="Normal 10 7 7" xfId="2792" xr:uid="{1B69DAC7-0500-4605-9499-89811DB36717}"/>
    <cellStyle name="Normal 10 8" xfId="264" xr:uid="{D659875B-C616-4AC0-99C5-92710D224706}"/>
    <cellStyle name="Normal 10 8 2" xfId="527" xr:uid="{329FD6D2-D811-4C76-B3AB-48A0A159FABE}"/>
    <cellStyle name="Normal 10 8 2 2" xfId="1164" xr:uid="{6857F4BC-CBC4-439E-9244-C17C47BA659B}"/>
    <cellStyle name="Normal 10 8 2 3" xfId="2793" xr:uid="{DB7BF7C4-F20E-4E24-A843-28C633E5E743}"/>
    <cellStyle name="Normal 10 8 2 4" xfId="2794" xr:uid="{24B783D8-D4FB-4FCE-A1A1-FC4AF44EC578}"/>
    <cellStyle name="Normal 10 8 3" xfId="1165" xr:uid="{7982A175-0F79-4A33-BD34-85DA49E356D9}"/>
    <cellStyle name="Normal 10 8 3 2" xfId="2795" xr:uid="{9109A3DD-247D-40EF-A6BA-129C5859E734}"/>
    <cellStyle name="Normal 10 8 3 3" xfId="2796" xr:uid="{BB24BB9F-CFD2-413E-BB71-1CABB053BE03}"/>
    <cellStyle name="Normal 10 8 3 4" xfId="2797" xr:uid="{7B4D4D0E-D152-41EC-A6B6-1B9E346FEB4F}"/>
    <cellStyle name="Normal 10 8 4" xfId="2798" xr:uid="{416D3323-3E2A-4522-A683-B7A82863D30F}"/>
    <cellStyle name="Normal 10 8 5" xfId="2799" xr:uid="{264FEDF9-5BA2-45B0-829D-1690200B3F97}"/>
    <cellStyle name="Normal 10 8 6" xfId="2800" xr:uid="{CC2E4222-D73A-4684-B4F6-AFCF6AC29EF6}"/>
    <cellStyle name="Normal 10 9" xfId="265" xr:uid="{44EEEB80-62C8-4676-ACAB-17140B16EDB8}"/>
    <cellStyle name="Normal 10 9 2" xfId="1166" xr:uid="{E66FF197-125B-4B8D-B9FA-7F991B8DFAD0}"/>
    <cellStyle name="Normal 10 9 2 2" xfId="2801" xr:uid="{B8F35AD2-AAF8-47D0-9021-5AB6302234E6}"/>
    <cellStyle name="Normal 10 9 2 2 2" xfId="4330" xr:uid="{0C25265D-DF80-430A-A1F6-B90AA8559DD5}"/>
    <cellStyle name="Normal 10 9 2 2 3" xfId="4679" xr:uid="{F6B0DD61-58BE-454B-949D-6957928F8C7D}"/>
    <cellStyle name="Normal 10 9 2 3" xfId="2802" xr:uid="{2D450D6E-B9E5-49B0-8492-6F6D56CDC84C}"/>
    <cellStyle name="Normal 10 9 2 4" xfId="2803" xr:uid="{55CD387A-09F6-4E57-8293-51C6FE0C3C88}"/>
    <cellStyle name="Normal 10 9 3" xfId="2804" xr:uid="{DB3FF172-962C-459E-AD61-61012ACB41A9}"/>
    <cellStyle name="Normal 10 9 3 2" xfId="5339" xr:uid="{B2CF98E2-62F7-4656-ACF4-2779F184DA3C}"/>
    <cellStyle name="Normal 10 9 4" xfId="2805" xr:uid="{6ACFF80A-CE39-42F0-8D80-7C2E52095673}"/>
    <cellStyle name="Normal 10 9 4 2" xfId="4562" xr:uid="{9C78D6C2-D59F-4AD7-A667-6087AAD9EEF9}"/>
    <cellStyle name="Normal 10 9 4 3" xfId="4680" xr:uid="{BE82E51E-8B08-42AF-B3EE-B21ED2636136}"/>
    <cellStyle name="Normal 10 9 4 4" xfId="4600" xr:uid="{6CD1AED1-C138-4D07-89BB-E3B6760D6946}"/>
    <cellStyle name="Normal 10 9 5" xfId="2806" xr:uid="{A9C775D0-7EC8-4DC3-8BD8-44183D8E6849}"/>
    <cellStyle name="Normal 11" xfId="61" xr:uid="{0267C246-78E5-4F97-83B7-0D8A5068CFF3}"/>
    <cellStyle name="Normal 11 2" xfId="266" xr:uid="{2308DE52-6603-423D-A1C3-1958F4D73CE2}"/>
    <cellStyle name="Normal 11 2 2" xfId="4647" xr:uid="{E93FA1E8-D47F-45E2-B31D-10E3E76B4CF2}"/>
    <cellStyle name="Normal 11 3" xfId="4335" xr:uid="{34DFDB6E-5028-4108-8E19-49CD9DBF7206}"/>
    <cellStyle name="Normal 11 3 2" xfId="4541" xr:uid="{A346FD02-6B4F-4EB7-990B-DD7FC72AA83F}"/>
    <cellStyle name="Normal 11 3 3" xfId="4724" xr:uid="{D2B78015-2323-47CF-ACF7-80131E689EBB}"/>
    <cellStyle name="Normal 11 3 4" xfId="4701" xr:uid="{C54CE41F-E5C2-4A87-9D71-8B5882FDB120}"/>
    <cellStyle name="Normal 12" xfId="62" xr:uid="{1A392F5F-91F3-426C-B805-8716BEE47E9A}"/>
    <cellStyle name="Normal 12 2" xfId="267" xr:uid="{DBB3676C-6E63-4DD2-AC45-FD395BE37028}"/>
    <cellStyle name="Normal 12 2 2" xfId="4648" xr:uid="{8D4099CC-AA47-4C1E-8DCE-FAF1DA1E7BFE}"/>
    <cellStyle name="Normal 12 3" xfId="4542" xr:uid="{FCEA5147-6DDD-496B-A68B-E9A69168D258}"/>
    <cellStyle name="Normal 13" xfId="63" xr:uid="{B5FAFEB9-77EC-4084-9B3C-F83D0F46E9A5}"/>
    <cellStyle name="Normal 13 2" xfId="64" xr:uid="{79AB8990-7F7C-4453-9C1E-C107C8488F4F}"/>
    <cellStyle name="Normal 13 2 2" xfId="268" xr:uid="{3A3197CC-02DF-4CD7-BBF4-4964DB123E37}"/>
    <cellStyle name="Normal 13 2 2 2" xfId="4649" xr:uid="{CD5BEA33-FE41-4727-A3C9-8CADCE702B07}"/>
    <cellStyle name="Normal 13 2 3" xfId="4337" xr:uid="{03E9C983-4DFD-4224-BADD-FA5BD2404881}"/>
    <cellStyle name="Normal 13 2 3 2" xfId="4543" xr:uid="{68F0DE4C-A1A0-4FA6-82B1-1F6E05BD6E95}"/>
    <cellStyle name="Normal 13 2 3 3" xfId="4725" xr:uid="{2FF041D9-C8F5-4CD1-B8B2-DE55D31FB0C9}"/>
    <cellStyle name="Normal 13 2 3 4" xfId="4702" xr:uid="{C390F0A4-19EE-443C-83F1-594D9C61180A}"/>
    <cellStyle name="Normal 13 3" xfId="269" xr:uid="{E5A00C93-225F-46E3-A186-3308F9609454}"/>
    <cellStyle name="Normal 13 3 2" xfId="4421" xr:uid="{B9BB8ACD-0940-4B95-A8D9-0B4B48E3DA59}"/>
    <cellStyle name="Normal 13 3 3" xfId="4338" xr:uid="{9D9A6A80-38FC-4AF7-B106-914ADD7F3AD8}"/>
    <cellStyle name="Normal 13 3 4" xfId="4566" xr:uid="{EA4D1C06-BCE2-440F-A40F-287AE5E95B27}"/>
    <cellStyle name="Normal 13 3 5" xfId="4726" xr:uid="{522408CE-7651-47D2-8A34-913616934E10}"/>
    <cellStyle name="Normal 13 4" xfId="4339" xr:uid="{FA80E24D-7677-41DE-A255-8206863AD494}"/>
    <cellStyle name="Normal 13 5" xfId="4336" xr:uid="{5045573B-AB73-4B5C-8B99-7209F1784280}"/>
    <cellStyle name="Normal 14" xfId="65" xr:uid="{252B22BF-0566-4B05-A8D4-BD4D94B1116C}"/>
    <cellStyle name="Normal 14 18" xfId="4341" xr:uid="{6CA02F90-CA2A-4195-A506-26DFD6148156}"/>
    <cellStyle name="Normal 14 2" xfId="270" xr:uid="{01ECEB84-B096-488C-8F6C-13D0239DAB91}"/>
    <cellStyle name="Normal 14 2 2" xfId="430" xr:uid="{19AE15C7-D433-472C-B481-67788C0E5312}"/>
    <cellStyle name="Normal 14 2 2 2" xfId="431" xr:uid="{5317C1F1-DBB2-4793-A042-A66D9CCD0768}"/>
    <cellStyle name="Normal 14 2 3" xfId="432" xr:uid="{7591AF17-6560-42E8-B678-8171B9EB02DB}"/>
    <cellStyle name="Normal 14 3" xfId="433" xr:uid="{A0B6ACA8-76FE-43FB-9165-046854FEA66B}"/>
    <cellStyle name="Normal 14 3 2" xfId="4650" xr:uid="{FE86DAA9-6073-4110-9CD2-2A0F8683B9CC}"/>
    <cellStyle name="Normal 14 4" xfId="4340" xr:uid="{875761DB-F9C1-4D3F-A35C-C4B67794241E}"/>
    <cellStyle name="Normal 14 4 2" xfId="4544" xr:uid="{DA58F3A6-4A31-4452-9FB8-FFC463DE1E00}"/>
    <cellStyle name="Normal 14 4 3" xfId="4727" xr:uid="{EC559F2D-166D-4A84-B92E-445421E51329}"/>
    <cellStyle name="Normal 14 4 4" xfId="4703" xr:uid="{F7C5A33A-5E2A-4D78-841F-2252548F156E}"/>
    <cellStyle name="Normal 15" xfId="66" xr:uid="{18F81AFD-BE97-4418-A0DE-E27C5B0A8AC3}"/>
    <cellStyle name="Normal 15 2" xfId="67" xr:uid="{7537A4D7-0049-45AC-A0BF-ABB9E6AFA5CB}"/>
    <cellStyle name="Normal 15 2 2" xfId="271" xr:uid="{CF79B635-7540-4C5C-BFBF-9278401AADDF}"/>
    <cellStyle name="Normal 15 2 2 2" xfId="4453" xr:uid="{634E721B-685B-4344-B81F-A102130DC0E2}"/>
    <cellStyle name="Normal 15 2 3" xfId="4546" xr:uid="{D00425E5-2339-420A-AA90-EAE6C19B9B69}"/>
    <cellStyle name="Normal 15 3" xfId="272" xr:uid="{E3E59F3F-A935-4109-A756-0A0CCE0B4C47}"/>
    <cellStyle name="Normal 15 3 2" xfId="4422" xr:uid="{F51078C4-920F-4D4B-AEA6-CBA4472D3FB2}"/>
    <cellStyle name="Normal 15 3 3" xfId="4343" xr:uid="{AB6F6692-638A-4388-B793-F9E240B6F042}"/>
    <cellStyle name="Normal 15 3 4" xfId="4567" xr:uid="{F71FD361-3AA1-4BBA-9C0B-0363EC4E0000}"/>
    <cellStyle name="Normal 15 3 5" xfId="4729" xr:uid="{5B46F9D4-7BDC-41A5-BB37-596F31164585}"/>
    <cellStyle name="Normal 15 4" xfId="4342" xr:uid="{C0830FD7-79BE-4709-81E6-69EB33F7C38A}"/>
    <cellStyle name="Normal 15 4 2" xfId="4545" xr:uid="{AA0D2556-DFE6-46D6-A649-01D45C3D7659}"/>
    <cellStyle name="Normal 15 4 3" xfId="4728" xr:uid="{94B5E387-0E91-4055-8BCA-7009BD8CE618}"/>
    <cellStyle name="Normal 15 4 4" xfId="4704" xr:uid="{8D41D26C-ACD6-43F0-8E0E-6A753DEC4FEC}"/>
    <cellStyle name="Normal 16" xfId="68" xr:uid="{674B7314-17DF-48DD-AA67-593755CCDEC6}"/>
    <cellStyle name="Normal 16 2" xfId="273" xr:uid="{E0378230-F2D3-4301-80EB-0210EA3D2854}"/>
    <cellStyle name="Normal 16 2 2" xfId="4423" xr:uid="{A9183ECE-1A2E-4BD4-9223-2236548825F5}"/>
    <cellStyle name="Normal 16 2 3" xfId="4344" xr:uid="{CAC68A39-CA91-4AC1-8985-459BA30BD9D5}"/>
    <cellStyle name="Normal 16 2 4" xfId="4568" xr:uid="{23A1600D-CD42-4CB5-926C-8BE2121FC198}"/>
    <cellStyle name="Normal 16 2 5" xfId="4730" xr:uid="{D2B923E5-2CAE-4AF9-8A48-F5DF24D17E38}"/>
    <cellStyle name="Normal 16 3" xfId="274" xr:uid="{7DCA2A9F-8E79-4689-946B-835A1211D82F}"/>
    <cellStyle name="Normal 17" xfId="69" xr:uid="{874EC338-403A-4CB8-9C0C-FA4CD87D5928}"/>
    <cellStyle name="Normal 17 2" xfId="275" xr:uid="{551E77FB-8309-43AC-AA0A-93C81E87A8D9}"/>
    <cellStyle name="Normal 17 2 2" xfId="4424" xr:uid="{52BD6F8D-9DF8-468B-9778-20978CC72E74}"/>
    <cellStyle name="Normal 17 2 3" xfId="4346" xr:uid="{AC3DF990-EB2D-4466-9CE3-D321C31E78D9}"/>
    <cellStyle name="Normal 17 2 4" xfId="4569" xr:uid="{25D5B0E5-84DE-4642-9676-4CC0F3265F8E}"/>
    <cellStyle name="Normal 17 2 5" xfId="4731" xr:uid="{ACB9943F-A38D-4DB7-AB1F-27D6FEFEDB3F}"/>
    <cellStyle name="Normal 17 3" xfId="4347" xr:uid="{227358D2-D3FD-453C-8681-145E8B4DEA2E}"/>
    <cellStyle name="Normal 17 4" xfId="4345" xr:uid="{532C0576-2B44-4DC1-BFE0-90C6D4103FDB}"/>
    <cellStyle name="Normal 18" xfId="70" xr:uid="{0A555A58-9FBE-4762-97EB-E2789355A41D}"/>
    <cellStyle name="Normal 18 2" xfId="276" xr:uid="{0AF2140D-62A7-49F0-8C34-4E9F130C07BC}"/>
    <cellStyle name="Normal 18 2 2" xfId="4454" xr:uid="{C9389AE9-1EA1-467A-AEF0-15D3304F46E3}"/>
    <cellStyle name="Normal 18 3" xfId="4348" xr:uid="{DBFF97EB-B5E3-4FE6-B9BA-616A95006437}"/>
    <cellStyle name="Normal 18 3 2" xfId="4547" xr:uid="{1ADB6379-FB3E-40AF-A686-D79F372D1B45}"/>
    <cellStyle name="Normal 18 3 3" xfId="4732" xr:uid="{743CD264-DAE7-4C6F-97BD-3EDFAAA13ABB}"/>
    <cellStyle name="Normal 18 3 4" xfId="4705" xr:uid="{116F35DD-FE35-4DAB-9E40-4FBE2F0543CB}"/>
    <cellStyle name="Normal 19" xfId="71" xr:uid="{99AD3EA3-9D3B-4EF0-A7C3-62A8BF5B7776}"/>
    <cellStyle name="Normal 19 2" xfId="72" xr:uid="{A07074A1-0C72-4569-B83F-40563EA9B23E}"/>
    <cellStyle name="Normal 19 2 2" xfId="277" xr:uid="{81E659D1-8B25-4632-BFD7-56250AC798BB}"/>
    <cellStyle name="Normal 19 2 2 2" xfId="4651" xr:uid="{DB0204AC-2CFC-4723-B105-ADFAA30A3256}"/>
    <cellStyle name="Normal 19 2 3" xfId="4549" xr:uid="{7C7E4A91-617C-4376-89F3-E331C8C14C33}"/>
    <cellStyle name="Normal 19 3" xfId="278" xr:uid="{A0EAF687-DE7B-4E06-A260-E44AF2676648}"/>
    <cellStyle name="Normal 19 3 2" xfId="4652" xr:uid="{37CEE800-793B-4DDE-B4E2-48DCAF23683D}"/>
    <cellStyle name="Normal 19 4" xfId="4548" xr:uid="{E8C54E1E-A8AD-4299-B3E7-B9FA49A529E3}"/>
    <cellStyle name="Normal 2" xfId="3" xr:uid="{0035700C-F3A5-4A6F-B63A-5CE25669DEE2}"/>
    <cellStyle name="Normal 2 2" xfId="73" xr:uid="{311854AE-4846-48A8-820B-A21FD9114AC4}"/>
    <cellStyle name="Normal 2 2 2" xfId="74" xr:uid="{94F9BD5B-53AB-4F9D-A106-648B94C510C3}"/>
    <cellStyle name="Normal 2 2 2 2" xfId="279" xr:uid="{0DA7232A-F730-42A3-B7D1-01A857FD0094}"/>
    <cellStyle name="Normal 2 2 2 2 2" xfId="4655" xr:uid="{F497A94D-4A6A-4B18-A8CA-C838F820D018}"/>
    <cellStyle name="Normal 2 2 2 3" xfId="4551" xr:uid="{08E92364-7D4C-4F4C-9775-EA3C1F62F363}"/>
    <cellStyle name="Normal 2 2 3" xfId="280" xr:uid="{522C40CD-1D74-4D3C-BC91-7F168232683F}"/>
    <cellStyle name="Normal 2 2 3 2" xfId="4455" xr:uid="{039B5356-8922-4E86-8D62-A64FFB54DC0F}"/>
    <cellStyle name="Normal 2 2 3 2 2" xfId="4585" xr:uid="{3D119EEB-0358-4A58-89D7-490759110178}"/>
    <cellStyle name="Normal 2 2 3 2 2 2" xfId="4656" xr:uid="{B7B54946-D1FC-4DC5-A7D4-7B12FAEC9E75}"/>
    <cellStyle name="Normal 2 2 3 2 3" xfId="4750" xr:uid="{5FDAB177-05DA-49AE-9A20-A6A9559C13CB}"/>
    <cellStyle name="Normal 2 2 3 2 4" xfId="5305" xr:uid="{87A5A429-A037-43A7-9495-81C19ACC3332}"/>
    <cellStyle name="Normal 2 2 3 3" xfId="4435" xr:uid="{10875BAB-B173-4A13-9E34-8A3617D724AA}"/>
    <cellStyle name="Normal 2 2 3 4" xfId="4706" xr:uid="{5B9A2857-5F40-4356-9BF6-DEB65DA51494}"/>
    <cellStyle name="Normal 2 2 3 5" xfId="4695" xr:uid="{AFDC29B4-6BC5-42FD-B0AC-839877B14DC3}"/>
    <cellStyle name="Normal 2 2 4" xfId="4349" xr:uid="{3F68AD42-DC2E-47C6-9AB9-F2D9CD0356CD}"/>
    <cellStyle name="Normal 2 2 4 2" xfId="4550" xr:uid="{1489A3D7-7C34-4C97-A144-7877BE46DBA3}"/>
    <cellStyle name="Normal 2 2 4 3" xfId="4733" xr:uid="{06C7D6A1-40AA-4E35-8F92-B9BE30CF1A51}"/>
    <cellStyle name="Normal 2 2 4 4" xfId="4707" xr:uid="{DA1BF7E2-60A9-45CF-9C74-F7D3CDB601D8}"/>
    <cellStyle name="Normal 2 2 5" xfId="4654" xr:uid="{BEFF0BC0-E179-42A3-BB32-722D644047C3}"/>
    <cellStyle name="Normal 2 2 6" xfId="4753" xr:uid="{346BF581-2130-4AEB-A6DD-1EB7E9AFB33A}"/>
    <cellStyle name="Normal 2 3" xfId="75" xr:uid="{DCC37823-E470-4233-A78C-E85BAAD870CC}"/>
    <cellStyle name="Normal 2 3 2" xfId="76" xr:uid="{AB59BF83-E340-47F5-9B95-21C33D07AEEC}"/>
    <cellStyle name="Normal 2 3 2 2" xfId="281" xr:uid="{0752CF9B-BA35-46E0-BA07-BD4AB7A497E4}"/>
    <cellStyle name="Normal 2 3 2 2 2" xfId="4657" xr:uid="{CA2EC306-FBDF-4C6F-B641-7F0333AF8701}"/>
    <cellStyle name="Normal 2 3 2 3" xfId="4351" xr:uid="{F1C10520-997F-44EF-812B-09AD9BAF1BEE}"/>
    <cellStyle name="Normal 2 3 2 3 2" xfId="4553" xr:uid="{EC29CC9B-7FBC-48B7-86B8-BFB359C45AB2}"/>
    <cellStyle name="Normal 2 3 2 3 3" xfId="4735" xr:uid="{E01B5E6C-19DE-4341-B267-9632EE290395}"/>
    <cellStyle name="Normal 2 3 2 3 4" xfId="4708" xr:uid="{F3AB903D-D66B-4D66-955A-DE46CF8ED5FC}"/>
    <cellStyle name="Normal 2 3 3" xfId="77" xr:uid="{903BB6A1-AF1F-475B-BC20-D2203C297348}"/>
    <cellStyle name="Normal 2 3 4" xfId="78" xr:uid="{016EBBDD-86B9-487E-8791-9F00DE8C43C5}"/>
    <cellStyle name="Normal 2 3 5" xfId="185" xr:uid="{1735260A-C76F-4EA4-B15D-32D9B40657C4}"/>
    <cellStyle name="Normal 2 3 5 2" xfId="4658" xr:uid="{9E903F70-D620-4E54-8015-F9E234DA61A4}"/>
    <cellStyle name="Normal 2 3 6" xfId="4350" xr:uid="{E16B7890-7DA1-4C7D-BFDE-4BA6ED385ABA}"/>
    <cellStyle name="Normal 2 3 6 2" xfId="4552" xr:uid="{34D1440E-059D-4F7E-881F-FA5AE27FA003}"/>
    <cellStyle name="Normal 2 3 6 3" xfId="4734" xr:uid="{610A5A75-A2DA-401B-849A-EC6234BE262A}"/>
    <cellStyle name="Normal 2 3 6 4" xfId="4709" xr:uid="{F6026A0A-70C2-4DCD-9B03-0EB3C1470FD0}"/>
    <cellStyle name="Normal 2 3 7" xfId="5318" xr:uid="{DA9EBDCD-6168-401D-9ADD-165355E6A5B9}"/>
    <cellStyle name="Normal 2 4" xfId="79" xr:uid="{6DF26E67-8C90-4C27-AEA7-97B0D4724D68}"/>
    <cellStyle name="Normal 2 4 2" xfId="80" xr:uid="{DDA46FE2-1695-45BE-B026-87F05CD67539}"/>
    <cellStyle name="Normal 2 4 3" xfId="282" xr:uid="{7805AE47-84D4-4CFB-A658-AA34E285CF06}"/>
    <cellStyle name="Normal 2 4 3 2" xfId="4659" xr:uid="{3AD12F08-4E3A-4C8A-95D4-DBABA8CA4C3D}"/>
    <cellStyle name="Normal 2 4 3 3" xfId="4673" xr:uid="{AA63EF72-1E63-4CDF-9B50-B2AF57D5686E}"/>
    <cellStyle name="Normal 2 4 4" xfId="4554" xr:uid="{D8A86176-6717-452F-BB02-84C6E3C1981A}"/>
    <cellStyle name="Normal 2 4 5" xfId="4754" xr:uid="{17F84297-F02F-4C5C-866C-A689152627A2}"/>
    <cellStyle name="Normal 2 4 6" xfId="4752" xr:uid="{88DB2673-C88C-4EF1-A540-F199BAFD220F}"/>
    <cellStyle name="Normal 2 5" xfId="184" xr:uid="{73977BEE-A91D-408E-B0A8-28379DBFC274}"/>
    <cellStyle name="Normal 2 5 2" xfId="284" xr:uid="{5597E96A-7EC2-459E-9DEA-B8D96419FA67}"/>
    <cellStyle name="Normal 2 5 2 2" xfId="2505" xr:uid="{1BD56D54-A8CE-4EA7-8D57-CA2101D2D8FE}"/>
    <cellStyle name="Normal 2 5 3" xfId="283" xr:uid="{71546790-929E-4FC5-A18E-0C3A4865CA10}"/>
    <cellStyle name="Normal 2 5 3 2" xfId="4586" xr:uid="{0A7B4B75-C3A4-4CAB-AB31-AF05EE84F895}"/>
    <cellStyle name="Normal 2 5 3 3" xfId="4746" xr:uid="{8FD7E818-6D2A-4B21-A48D-8B80D1832200}"/>
    <cellStyle name="Normal 2 5 3 4" xfId="5302" xr:uid="{99720FD5-DBA9-450A-AE24-EDF5A0797E43}"/>
    <cellStyle name="Normal 2 5 4" xfId="4660" xr:uid="{D5D5ACDB-9476-4504-8152-89C7A5B1416C}"/>
    <cellStyle name="Normal 2 5 5" xfId="4615" xr:uid="{F4A1AA1B-D43B-456E-9991-DD6C1A722DB9}"/>
    <cellStyle name="Normal 2 5 6" xfId="4614" xr:uid="{5747068B-72EC-4D24-9D7C-B81E1E7BBB94}"/>
    <cellStyle name="Normal 2 5 7" xfId="4749" xr:uid="{63100589-178D-4580-8883-4D71412FA410}"/>
    <cellStyle name="Normal 2 5 8" xfId="4719" xr:uid="{2242D388-3F0A-4135-BCF6-D1CBD29A4424}"/>
    <cellStyle name="Normal 2 6" xfId="285" xr:uid="{66CE829A-5013-47CC-8271-1AE6961ACC0F}"/>
    <cellStyle name="Normal 2 6 2" xfId="286" xr:uid="{1C37EFE1-BE2A-458A-8AA2-E755C9302D47}"/>
    <cellStyle name="Normal 2 6 3" xfId="452" xr:uid="{81C10045-38FE-4255-AE73-19B62D68C99E}"/>
    <cellStyle name="Normal 2 6 3 2" xfId="5335" xr:uid="{9CF02F57-C24F-472A-8B90-418E51FF9F2E}"/>
    <cellStyle name="Normal 2 6 4" xfId="4661" xr:uid="{EA06A382-5044-4939-AEE5-F6BBAD393561}"/>
    <cellStyle name="Normal 2 6 4 2" xfId="5350" xr:uid="{3EAB6658-0C02-40C9-9221-BB570DC516BF}"/>
    <cellStyle name="Normal 2 6 5" xfId="4612" xr:uid="{F380A81B-0C5F-4CB4-9525-91B8382AACE1}"/>
    <cellStyle name="Normal 2 6 5 2" xfId="4710" xr:uid="{E65000E2-ABE9-493D-AFD3-FB6B454E2B5C}"/>
    <cellStyle name="Normal 2 6 6" xfId="4598" xr:uid="{CE055238-8C7A-4C2C-973D-87FB22AD985C}"/>
    <cellStyle name="Normal 2 6 7" xfId="5322" xr:uid="{517A32B1-F8DC-4D72-947A-5EF08CEC51D9}"/>
    <cellStyle name="Normal 2 6 8" xfId="5331" xr:uid="{29D87D17-E897-460A-9161-84A1FDF74C1B}"/>
    <cellStyle name="Normal 2 7" xfId="287" xr:uid="{55F2788A-2556-48A5-8492-42A2CAB43657}"/>
    <cellStyle name="Normal 2 7 2" xfId="4456" xr:uid="{2B2716F0-5D18-4298-8F1C-30FE12EBA926}"/>
    <cellStyle name="Normal 2 7 2 2" xfId="5349" xr:uid="{DC5528D8-9E9F-464D-B58C-4E6C35F488E4}"/>
    <cellStyle name="Normal 2 7 3" xfId="4662" xr:uid="{51816983-ACAB-46D5-ABF6-6121A390EC0D}"/>
    <cellStyle name="Normal 2 7 4" xfId="5303" xr:uid="{81BE000A-1CCD-46AF-894E-B4FE90942704}"/>
    <cellStyle name="Normal 2 8" xfId="4508" xr:uid="{CAA73A5E-94D8-4619-8305-2597C7A1CF2D}"/>
    <cellStyle name="Normal 2 9" xfId="4653" xr:uid="{206D1C1A-F64B-4EE5-BEE5-06CF0B17A2C6}"/>
    <cellStyle name="Normal 20" xfId="434" xr:uid="{CF573F52-6587-439F-9A09-894E46BB568D}"/>
    <cellStyle name="Normal 20 2" xfId="435" xr:uid="{8D96AC2E-5BC2-404E-87D0-0B5233EEBFCE}"/>
    <cellStyle name="Normal 20 2 2" xfId="436" xr:uid="{97A72B3B-7F5A-4586-BCEE-B41379FA13C0}"/>
    <cellStyle name="Normal 20 2 2 2" xfId="4425" xr:uid="{0B8F19B5-9061-4CD0-B737-A06DAD55CBDE}"/>
    <cellStyle name="Normal 20 2 2 3" xfId="4417" xr:uid="{229FEEC0-4589-4736-B834-7BDE964DE532}"/>
    <cellStyle name="Normal 20 2 2 4" xfId="4582" xr:uid="{37D20129-675A-4FA8-838A-79C00CF6D7E5}"/>
    <cellStyle name="Normal 20 2 2 5" xfId="4744" xr:uid="{1C5D97BF-DE54-4F13-982C-44FB902D79B7}"/>
    <cellStyle name="Normal 20 2 3" xfId="4420" xr:uid="{5B735AB6-6393-4A83-B912-1621697468E5}"/>
    <cellStyle name="Normal 20 2 4" xfId="4416" xr:uid="{95B0F800-A091-482D-92C5-14D97395D649}"/>
    <cellStyle name="Normal 20 2 5" xfId="4581" xr:uid="{57067BF6-6AFA-4DE2-BACF-B14ABE9E8F8F}"/>
    <cellStyle name="Normal 20 2 6" xfId="4743" xr:uid="{48B9BE7F-7E50-4FC2-9C10-ABEBD17B36A6}"/>
    <cellStyle name="Normal 20 3" xfId="1167" xr:uid="{2FBF7E5E-C0CF-4FBD-ADD0-02A237996A98}"/>
    <cellStyle name="Normal 20 3 2" xfId="4457" xr:uid="{C0CF44AB-D9BF-4EC0-B075-F61E89FC251A}"/>
    <cellStyle name="Normal 20 4" xfId="4352" xr:uid="{7F056ECA-D94E-47D4-8D78-7DB13657A383}"/>
    <cellStyle name="Normal 20 4 2" xfId="4555" xr:uid="{838385DB-B473-4E68-83C4-5546167877F8}"/>
    <cellStyle name="Normal 20 4 3" xfId="4736" xr:uid="{878BD267-A92E-4922-8665-F09A853A3C68}"/>
    <cellStyle name="Normal 20 4 4" xfId="4711" xr:uid="{6D4AA534-6FB2-40B0-998A-02DC86C8BBF6}"/>
    <cellStyle name="Normal 20 5" xfId="4433" xr:uid="{46537274-2B40-4C77-B835-D591BF47BB0F}"/>
    <cellStyle name="Normal 20 5 2" xfId="5328" xr:uid="{B17459EF-FF28-40AB-951C-1E0F09EF9F5A}"/>
    <cellStyle name="Normal 20 6" xfId="4587" xr:uid="{09DC20DE-3859-476F-A805-CFDC98B4977D}"/>
    <cellStyle name="Normal 20 7" xfId="4696" xr:uid="{D97E8A0D-226C-4114-AF51-1E774FD7E2ED}"/>
    <cellStyle name="Normal 20 8" xfId="4717" xr:uid="{3C0CCE02-94A6-4D64-AA9D-4CD619F5C581}"/>
    <cellStyle name="Normal 20 9" xfId="4716" xr:uid="{6004CF26-0236-4E11-9B9B-C9878D82CA18}"/>
    <cellStyle name="Normal 21" xfId="437" xr:uid="{C27E8D07-DFA8-4581-A1E7-679765EF4DFE}"/>
    <cellStyle name="Normal 21 2" xfId="438" xr:uid="{495C8ECC-2598-450F-93FA-CB766DF1BAF1}"/>
    <cellStyle name="Normal 21 2 2" xfId="439" xr:uid="{934194D5-C50E-4444-8896-29E41122B5EB}"/>
    <cellStyle name="Normal 21 3" xfId="4353" xr:uid="{EC1EB172-B1D2-4ECF-9598-28CE069D53BF}"/>
    <cellStyle name="Normal 21 3 2" xfId="4459" xr:uid="{C567E37A-2E44-4FD0-935E-4AFC39DAA6E7}"/>
    <cellStyle name="Normal 21 3 3" xfId="4458" xr:uid="{5E828657-3577-4C94-9A72-5DF386D53D9C}"/>
    <cellStyle name="Normal 21 4" xfId="4570" xr:uid="{80F4F3FF-3F9E-485F-8235-5728C0CE6AFF}"/>
    <cellStyle name="Normal 21 5" xfId="4737" xr:uid="{B6686D9D-B45D-4C89-9DC3-411EB95D0380}"/>
    <cellStyle name="Normal 22" xfId="440" xr:uid="{46944CE7-07D4-4EBE-912F-41A6B7671461}"/>
    <cellStyle name="Normal 22 2" xfId="441" xr:uid="{FCFFF80C-D100-4BE5-8AD0-01B0AFC50257}"/>
    <cellStyle name="Normal 22 3" xfId="4310" xr:uid="{7A187D83-419B-4195-BC82-3E1F8759A4DA}"/>
    <cellStyle name="Normal 22 3 2" xfId="4354" xr:uid="{D299D05B-2CF5-4EBA-BCF4-DA2A259090A2}"/>
    <cellStyle name="Normal 22 3 2 2" xfId="4461" xr:uid="{98DF9A92-D7CC-4F9C-8B37-0A10AA4979C9}"/>
    <cellStyle name="Normal 22 3 3" xfId="4460" xr:uid="{F48CDCBF-92FB-46CB-A702-8D0A74E765BD}"/>
    <cellStyle name="Normal 22 3 4" xfId="4691" xr:uid="{2E91C079-5256-48F5-8596-2AF1C19443A0}"/>
    <cellStyle name="Normal 22 4" xfId="4313" xr:uid="{358B6465-5408-4A4B-8E38-286EF26F1342}"/>
    <cellStyle name="Normal 22 4 2" xfId="4431" xr:uid="{EC205A4F-5F8A-4D64-B74F-0F13DC2C987A}"/>
    <cellStyle name="Normal 22 4 3" xfId="4571" xr:uid="{E79E7A12-FD12-4879-A619-B70E32831EAE}"/>
    <cellStyle name="Normal 22 4 3 2" xfId="4590" xr:uid="{B49EDFDF-8214-445B-8CBE-2522394DAC8E}"/>
    <cellStyle name="Normal 22 4 3 3" xfId="4748" xr:uid="{E7A815FC-0D8B-4936-82AA-66AC75A5841D}"/>
    <cellStyle name="Normal 22 4 3 4" xfId="5338" xr:uid="{784B061C-A978-41EB-AAD7-44FE464E77D0}"/>
    <cellStyle name="Normal 22 4 3 5" xfId="5334" xr:uid="{28F9EDAD-BAE6-42A5-B7EC-EFB87CB6F2C0}"/>
    <cellStyle name="Normal 22 4 4" xfId="4692" xr:uid="{FB26BA48-EB1A-4E27-AC3D-176FE22867AA}"/>
    <cellStyle name="Normal 22 4 5" xfId="4604" xr:uid="{49EA0BF8-AF1A-427A-8048-4AD52DCA8E39}"/>
    <cellStyle name="Normal 22 4 6" xfId="4595" xr:uid="{C2B8BFC5-F0E2-4C0D-B2F8-945C2FF8F332}"/>
    <cellStyle name="Normal 22 4 7" xfId="4594" xr:uid="{9195E1CF-7E04-49E6-B718-2340763DE2CE}"/>
    <cellStyle name="Normal 22 4 8" xfId="4593" xr:uid="{3E89274A-CE12-4F01-B2E3-3AB507C29A66}"/>
    <cellStyle name="Normal 22 4 9" xfId="4592" xr:uid="{058D5993-B442-40D1-8C1A-64FEED9C72C4}"/>
    <cellStyle name="Normal 22 5" xfId="4738" xr:uid="{487E1922-4DAB-40A5-AE41-CBC87FE09105}"/>
    <cellStyle name="Normal 23" xfId="442" xr:uid="{8FECDEFB-742F-4614-9DD3-7E843C7ED79C}"/>
    <cellStyle name="Normal 23 2" xfId="2500" xr:uid="{76767DFE-FD4B-420F-9A79-77EFB6272F89}"/>
    <cellStyle name="Normal 23 2 2" xfId="4356" xr:uid="{F3F68C95-D971-4C8D-928C-012890E19B73}"/>
    <cellStyle name="Normal 23 2 2 2" xfId="4751" xr:uid="{2EDC3D2C-C62D-44A0-BB22-9AF1E7EAEA65}"/>
    <cellStyle name="Normal 23 2 2 3" xfId="4693" xr:uid="{93B4C7EE-3CA4-46AD-934B-FE05ABAD9127}"/>
    <cellStyle name="Normal 23 2 2 4" xfId="4663" xr:uid="{509E9627-C136-4BEB-98F8-69CFA735626F}"/>
    <cellStyle name="Normal 23 2 3" xfId="4605" xr:uid="{FCCEB647-4786-483F-8F65-2056F7799B48}"/>
    <cellStyle name="Normal 23 2 4" xfId="4712" xr:uid="{260E208B-94AD-4E7D-BA96-63520E85426F}"/>
    <cellStyle name="Normal 23 3" xfId="4426" xr:uid="{CA07A1C1-D748-4154-9521-39B8E4E8196E}"/>
    <cellStyle name="Normal 23 4" xfId="4355" xr:uid="{115ED6F5-9EC7-4D9C-9D9D-89E89328DAA6}"/>
    <cellStyle name="Normal 23 5" xfId="4572" xr:uid="{B08BBDBB-A4F3-4FF7-B4BE-0D67105908F9}"/>
    <cellStyle name="Normal 23 6" xfId="4739" xr:uid="{F74AD09D-DB62-4D1E-87F2-C70F55A47194}"/>
    <cellStyle name="Normal 24" xfId="443" xr:uid="{D745E8D4-D85C-4FB8-B5D0-CFC037CE7A54}"/>
    <cellStyle name="Normal 24 2" xfId="444" xr:uid="{5B6CEB44-9F6F-42AE-9B83-755503BA6C5C}"/>
    <cellStyle name="Normal 24 2 2" xfId="4428" xr:uid="{AE84F2C1-C365-4DE3-A6BE-8728C0415371}"/>
    <cellStyle name="Normal 24 2 3" xfId="4358" xr:uid="{F1E84898-D767-4471-9F91-5BDC6577EBE2}"/>
    <cellStyle name="Normal 24 2 4" xfId="4574" xr:uid="{FE8A68A2-4BFE-4712-AEF8-3DBA0F81CBF0}"/>
    <cellStyle name="Normal 24 2 5" xfId="4741" xr:uid="{E04DD7E4-5A6A-4983-B1A2-4117740F26BC}"/>
    <cellStyle name="Normal 24 3" xfId="4427" xr:uid="{563C96D9-A3BB-42D8-BECC-2A89F09D04CB}"/>
    <cellStyle name="Normal 24 4" xfId="4357" xr:uid="{63ED9A6C-902E-4AC3-ACB5-366F978B0C56}"/>
    <cellStyle name="Normal 24 5" xfId="4573" xr:uid="{1760C20F-E36B-4891-A0EE-6F8A37610E6E}"/>
    <cellStyle name="Normal 24 6" xfId="4740" xr:uid="{F0B94D29-C96A-4E4A-98D1-F8EF3C1F7C4C}"/>
    <cellStyle name="Normal 25" xfId="451" xr:uid="{575414F2-A101-4F1F-8C0E-AE5BF808F47C}"/>
    <cellStyle name="Normal 25 2" xfId="4360" xr:uid="{94C3B956-B364-4BF4-A1A9-2CB4A3D40492}"/>
    <cellStyle name="Normal 25 2 2" xfId="5337" xr:uid="{9053B01D-66B0-4DFF-B5FD-4C89CDF8D089}"/>
    <cellStyle name="Normal 25 3" xfId="4429" xr:uid="{AB349531-2879-478C-9EBA-7824242D17CC}"/>
    <cellStyle name="Normal 25 4" xfId="4359" xr:uid="{68E5E2BA-C9A7-4367-855B-65D72ED93DED}"/>
    <cellStyle name="Normal 25 5" xfId="4575" xr:uid="{29EDF05A-5CC9-442E-AAF8-CCA460DFBA15}"/>
    <cellStyle name="Normal 26" xfId="2498" xr:uid="{180F14F1-781E-4190-9D13-DB5C97A0430B}"/>
    <cellStyle name="Normal 26 2" xfId="2499" xr:uid="{1D3C449D-3D3B-406B-BC50-7A54DFA4C098}"/>
    <cellStyle name="Normal 26 2 2" xfId="4362" xr:uid="{6A307396-E438-483E-BF94-0B7C794A31C7}"/>
    <cellStyle name="Normal 26 3" xfId="4361" xr:uid="{BE07FEC2-DC6D-470D-821A-FB0F1CD2C998}"/>
    <cellStyle name="Normal 26 3 2" xfId="4436" xr:uid="{E353707A-955A-410D-A012-E9FD1E8A67EE}"/>
    <cellStyle name="Normal 27" xfId="2507" xr:uid="{3F0A15AC-AB85-49B4-8FC2-BEC8F965525B}"/>
    <cellStyle name="Normal 27 2" xfId="4364" xr:uid="{9361E0F7-7C55-48E4-A62C-F8BE1125E5C4}"/>
    <cellStyle name="Normal 27 3" xfId="4363" xr:uid="{CA87125F-04C0-49E9-96D4-2390080782B6}"/>
    <cellStyle name="Normal 27 4" xfId="4599" xr:uid="{1B428FD7-BB3D-43F5-A780-66B0B9A1DF5D}"/>
    <cellStyle name="Normal 27 5" xfId="5320" xr:uid="{B882C5CF-9CDC-4DAE-9BC3-CCEE45D2ED6C}"/>
    <cellStyle name="Normal 27 6" xfId="4589" xr:uid="{F4D6E8C6-EBE3-4C61-83FF-96DA5B807467}"/>
    <cellStyle name="Normal 27 7" xfId="5332" xr:uid="{D7C39E36-FB6D-4EF3-BFE8-69697CFC6959}"/>
    <cellStyle name="Normal 28" xfId="4365" xr:uid="{1745F4A5-1955-4044-9948-D02A9307F938}"/>
    <cellStyle name="Normal 28 2" xfId="4366" xr:uid="{40C94B46-59B6-4306-A660-0D3B925E0274}"/>
    <cellStyle name="Normal 28 3" xfId="4367" xr:uid="{BCBF0438-480A-4B14-B8A1-9D5FC681C3FB}"/>
    <cellStyle name="Normal 29" xfId="4368" xr:uid="{D3AFFCEB-1517-498B-B4C7-F9117BDD6044}"/>
    <cellStyle name="Normal 29 2" xfId="4369" xr:uid="{A13CE345-7F84-4A01-A04A-37BF4FAF112E}"/>
    <cellStyle name="Normal 3" xfId="2" xr:uid="{665067A7-73F8-4B7E-BFD2-7BB3B9468366}"/>
    <cellStyle name="Normal 3 2" xfId="81" xr:uid="{153D16D8-FE4A-4FB9-82E7-7F981829636C}"/>
    <cellStyle name="Normal 3 2 2" xfId="82" xr:uid="{0115B5B3-1577-4738-BA25-605D9BBA8D39}"/>
    <cellStyle name="Normal 3 2 2 2" xfId="288" xr:uid="{795D7C69-DEFD-44AB-824B-4E627F8520E4}"/>
    <cellStyle name="Normal 3 2 2 2 2" xfId="4665" xr:uid="{6D276DC3-E203-4948-A73E-12BE7B6D1A03}"/>
    <cellStyle name="Normal 3 2 2 3" xfId="4556" xr:uid="{131D2BAD-EE19-4ACF-BC16-F9E11893FC51}"/>
    <cellStyle name="Normal 3 2 3" xfId="83" xr:uid="{519D60DF-D292-4265-8FB6-49921C2F9855}"/>
    <cellStyle name="Normal 3 2 4" xfId="289" xr:uid="{9A64E546-EF4E-48CB-97A5-7B245EF5E4F8}"/>
    <cellStyle name="Normal 3 2 4 2" xfId="4666" xr:uid="{77C83550-5319-4AD8-AF27-68963024CDDC}"/>
    <cellStyle name="Normal 3 2 5" xfId="2506" xr:uid="{04D60B27-74F1-4AC7-A2BC-CA954D455DC5}"/>
    <cellStyle name="Normal 3 2 5 2" xfId="4509" xr:uid="{2DF285FE-35EB-4D32-823C-1A4DA8DBB353}"/>
    <cellStyle name="Normal 3 2 5 3" xfId="5304" xr:uid="{1170CDF6-1ABF-4A61-9DE2-86CE5665E1E7}"/>
    <cellStyle name="Normal 3 3" xfId="84" xr:uid="{CBCB172A-3C4D-48CD-B83C-E5F4736DA67A}"/>
    <cellStyle name="Normal 3 3 2" xfId="290" xr:uid="{98433B25-9504-4C07-87E9-69FA1C2B3A69}"/>
    <cellStyle name="Normal 3 3 2 2" xfId="4667" xr:uid="{41A7AC84-667E-4CD7-9EA6-121DFD60B58A}"/>
    <cellStyle name="Normal 3 3 3" xfId="4557" xr:uid="{FB85228A-40BF-479D-B778-F48BA48FFE25}"/>
    <cellStyle name="Normal 3 4" xfId="85" xr:uid="{CB52AA90-3902-4553-B7E9-DAC663C00615}"/>
    <cellStyle name="Normal 3 4 2" xfId="2502" xr:uid="{766E3BC1-9D34-417B-972A-E98AF6AFFC03}"/>
    <cellStyle name="Normal 3 4 2 2" xfId="4668" xr:uid="{5C7FA131-9E5F-493C-9063-C556F5B0525C}"/>
    <cellStyle name="Normal 3 4 3" xfId="5341" xr:uid="{D8FC4E26-EA16-4E26-B705-B63BADBCDE28}"/>
    <cellStyle name="Normal 3 5" xfId="2501" xr:uid="{1F785F75-A6AE-4DC8-A103-C336BC7783C3}"/>
    <cellStyle name="Normal 3 5 2" xfId="4669" xr:uid="{C2B1E8B1-1D3E-4E66-A2AF-8A381A442C48}"/>
    <cellStyle name="Normal 3 5 3" xfId="4745" xr:uid="{A1B4CABD-D0C5-4D0C-85C0-D6B648E28F7F}"/>
    <cellStyle name="Normal 3 5 4" xfId="4713" xr:uid="{98AE0C38-8F10-48E0-8BD7-2E6D84EEA9BE}"/>
    <cellStyle name="Normal 3 6" xfId="4664" xr:uid="{D2B2A0CE-8441-4FED-8896-42EA55AFE88F}"/>
    <cellStyle name="Normal 3 6 2" xfId="5336" xr:uid="{6F87E0F9-4915-498D-AE55-36A59E0999F6}"/>
    <cellStyle name="Normal 3 6 2 2" xfId="5333" xr:uid="{36C3F822-4B0C-45D9-8175-543AF5B572D5}"/>
    <cellStyle name="Normal 30" xfId="4370" xr:uid="{A0D3164B-AFE8-4343-9862-CC5B133E78B4}"/>
    <cellStyle name="Normal 30 2" xfId="4371" xr:uid="{6C875FAD-12C6-466A-82C8-1F9E499750F2}"/>
    <cellStyle name="Normal 31" xfId="4372" xr:uid="{88948A06-283E-4B85-A410-7CA40D5F6CB1}"/>
    <cellStyle name="Normal 31 2" xfId="4373" xr:uid="{F7547158-90C1-485A-A5B8-D6DBA0B66E9F}"/>
    <cellStyle name="Normal 32" xfId="4374" xr:uid="{8235879B-79A4-4096-BA29-C0E9C8157702}"/>
    <cellStyle name="Normal 33" xfId="4375" xr:uid="{2C4FDE31-BD23-4B88-81A9-3A3D4FDE98C8}"/>
    <cellStyle name="Normal 33 2" xfId="4376" xr:uid="{3F3DFF75-A73A-40A5-B4E5-74F30E90F809}"/>
    <cellStyle name="Normal 34" xfId="4377" xr:uid="{9A9E0540-5040-4442-9F5F-FB5757383906}"/>
    <cellStyle name="Normal 34 2" xfId="4378" xr:uid="{C58ED321-33CF-447B-A477-5B0EB29FBF37}"/>
    <cellStyle name="Normal 35" xfId="4379" xr:uid="{B1C1ADB6-DA11-4925-9A41-E844B270EE03}"/>
    <cellStyle name="Normal 35 2" xfId="4380" xr:uid="{36ADEE23-A55C-4FE2-89F0-7F74AA86D8ED}"/>
    <cellStyle name="Normal 36" xfId="4381" xr:uid="{991A7EF1-E19F-4F1F-B9C4-D7E5CC6845C1}"/>
    <cellStyle name="Normal 36 2" xfId="4382" xr:uid="{1435D3CC-1305-4892-88F7-B06D055DC681}"/>
    <cellStyle name="Normal 37" xfId="4383" xr:uid="{0282215F-8E93-4A86-8A7C-7C183F8218E0}"/>
    <cellStyle name="Normal 37 2" xfId="4384" xr:uid="{781DDA00-7665-48E4-B13E-20265F3C188D}"/>
    <cellStyle name="Normal 38" xfId="4385" xr:uid="{41C1D113-691A-4A13-942F-65A1A049453D}"/>
    <cellStyle name="Normal 38 2" xfId="4386" xr:uid="{808BEDA7-CEE0-44AB-9525-6F11008B9C81}"/>
    <cellStyle name="Normal 39" xfId="4387" xr:uid="{76B6BEB9-3FD0-4E23-8F62-1BCFA2894FC8}"/>
    <cellStyle name="Normal 39 2" xfId="4388" xr:uid="{0C578814-24BB-4313-AE01-DD6CDFDDC09C}"/>
    <cellStyle name="Normal 39 2 2" xfId="4389" xr:uid="{F0E8C862-CAE9-4C2B-803B-85F6EF80E47A}"/>
    <cellStyle name="Normal 39 3" xfId="4390" xr:uid="{1A5C8ADD-9841-403B-9232-AA68F91E58EF}"/>
    <cellStyle name="Normal 4" xfId="86" xr:uid="{9F584BFE-8030-4405-A11F-3B8BDFE184C3}"/>
    <cellStyle name="Normal 4 2" xfId="87" xr:uid="{87B1432A-8F5B-4085-9D8D-B1616A85B60D}"/>
    <cellStyle name="Normal 4 2 2" xfId="88" xr:uid="{1E9C4520-6E2A-4208-8986-5C7D10456494}"/>
    <cellStyle name="Normal 4 2 2 2" xfId="445" xr:uid="{2E0B5E5E-F612-48C6-B119-12807B7894A0}"/>
    <cellStyle name="Normal 4 2 2 3" xfId="2807" xr:uid="{C22B51B2-6CB0-4220-A773-B49F93CABB31}"/>
    <cellStyle name="Normal 4 2 2 4" xfId="2808" xr:uid="{38556B25-59F7-4481-9F2F-88E2218EEDFE}"/>
    <cellStyle name="Normal 4 2 2 4 2" xfId="2809" xr:uid="{B7FECF91-A9CE-4E38-8020-AFEA3F9D96F2}"/>
    <cellStyle name="Normal 4 2 2 4 3" xfId="2810" xr:uid="{170EFFBB-F05F-40B6-80AB-96F6ED23EA64}"/>
    <cellStyle name="Normal 4 2 2 4 3 2" xfId="2811" xr:uid="{E299E39E-5CE4-48AC-992C-73DA49D157FA}"/>
    <cellStyle name="Normal 4 2 2 4 3 3" xfId="4312" xr:uid="{D2B5FD0F-E724-44CA-A6E4-4F3DB696F550}"/>
    <cellStyle name="Normal 4 2 3" xfId="2493" xr:uid="{0EEE86B3-54CE-4029-86C6-6B668B4C9907}"/>
    <cellStyle name="Normal 4 2 3 2" xfId="2504" xr:uid="{F5638300-CC1A-4196-9D98-AE06D1B05372}"/>
    <cellStyle name="Normal 4 2 3 2 2" xfId="4462" xr:uid="{8E406F55-5464-41B7-85CB-5C156E3987B7}"/>
    <cellStyle name="Normal 4 2 3 2 3" xfId="5346" xr:uid="{10DD6888-C1FB-4F36-A2FC-75B4C18FC6B9}"/>
    <cellStyle name="Normal 4 2 3 3" xfId="4463" xr:uid="{3CD858B6-094D-4CDB-BBAC-0FD48F841C7F}"/>
    <cellStyle name="Normal 4 2 3 3 2" xfId="4464" xr:uid="{3086A310-2A8F-4E7B-AAF9-5AB1A4A6E331}"/>
    <cellStyle name="Normal 4 2 3 4" xfId="4465" xr:uid="{622C65FB-98DA-48E2-AC4A-8D8F89FD0766}"/>
    <cellStyle name="Normal 4 2 3 5" xfId="4466" xr:uid="{45DC040E-4D96-4DD1-B900-5925AEB169A3}"/>
    <cellStyle name="Normal 4 2 4" xfId="2494" xr:uid="{550B101A-83DD-4680-84FC-6478A863FD30}"/>
    <cellStyle name="Normal 4 2 4 2" xfId="4392" xr:uid="{334DE0BF-6E6C-4000-B1E4-7789218D5937}"/>
    <cellStyle name="Normal 4 2 4 2 2" xfId="4467" xr:uid="{23D3EACD-C834-45D0-8CE1-D30D2485552E}"/>
    <cellStyle name="Normal 4 2 4 2 3" xfId="4694" xr:uid="{EE18C580-A3E2-4FC4-A5C4-F5E9627DEA3B}"/>
    <cellStyle name="Normal 4 2 4 2 4" xfId="4613" xr:uid="{43F4B2EE-68BF-4532-A05A-3F094D445567}"/>
    <cellStyle name="Normal 4 2 4 3" xfId="4576" xr:uid="{84B6EDC8-0D3E-44DD-A150-3B48A4B69B00}"/>
    <cellStyle name="Normal 4 2 4 4" xfId="4714" xr:uid="{C6870C74-7087-4551-9F70-6A8A34B9BD8A}"/>
    <cellStyle name="Normal 4 2 5" xfId="1168" xr:uid="{B6489170-7CD8-4CD5-9462-54C228CDEA08}"/>
    <cellStyle name="Normal 4 2 6" xfId="4558" xr:uid="{30C66037-8971-46F4-A6B5-E63EFCA14676}"/>
    <cellStyle name="Normal 4 3" xfId="528" xr:uid="{071909CE-D445-410A-9035-7872189C5F13}"/>
    <cellStyle name="Normal 4 3 2" xfId="1170" xr:uid="{7E45BFC1-F624-4F52-BC91-ED7ED1E57549}"/>
    <cellStyle name="Normal 4 3 2 2" xfId="1171" xr:uid="{F097DBFE-B5A2-46CC-92A9-3F99B314C719}"/>
    <cellStyle name="Normal 4 3 2 3" xfId="1172" xr:uid="{72BB00F6-2F4F-41ED-9E27-0949D818D557}"/>
    <cellStyle name="Normal 4 3 3" xfId="1169" xr:uid="{513C19B1-31DE-4948-86B7-87D930CE5EC0}"/>
    <cellStyle name="Normal 4 3 3 2" xfId="4434" xr:uid="{3875B2FB-82C3-4CC8-A782-2242D2C9CDD8}"/>
    <cellStyle name="Normal 4 3 4" xfId="2812" xr:uid="{49BA3903-E4D7-40E1-84D8-4AEDE2143F99}"/>
    <cellStyle name="Normal 4 3 5" xfId="2813" xr:uid="{A1B0E345-88A7-4E4E-968B-1DA6E96C973A}"/>
    <cellStyle name="Normal 4 3 5 2" xfId="2814" xr:uid="{9F8079D5-D821-4111-BB07-639DB0475A9F}"/>
    <cellStyle name="Normal 4 3 5 3" xfId="2815" xr:uid="{DDD78E29-A5DA-4FF4-9A99-988AA73B54F2}"/>
    <cellStyle name="Normal 4 3 5 3 2" xfId="2816" xr:uid="{85BCB459-18F8-4F1A-87B8-8EF77438B5AF}"/>
    <cellStyle name="Normal 4 3 5 3 3" xfId="4311" xr:uid="{7B831008-61CB-4FD8-9A31-2457B06AF1B4}"/>
    <cellStyle name="Normal 4 3 6" xfId="4314" xr:uid="{DF5117C8-CEA9-4429-8BD3-09951BB29367}"/>
    <cellStyle name="Normal 4 3 7" xfId="5345" xr:uid="{67BEC21B-25E3-49BB-BBA2-E55B00D0FC2E}"/>
    <cellStyle name="Normal 4 4" xfId="453" xr:uid="{AEB151F6-AE31-43A9-86EE-76078CE4CB80}"/>
    <cellStyle name="Normal 4 4 2" xfId="2495" xr:uid="{95B76920-D459-415C-A918-78F1C8C3A2A5}"/>
    <cellStyle name="Normal 4 4 3" xfId="2503" xr:uid="{08A15DC3-D3DA-4B24-9668-14EE7A1D5C1C}"/>
    <cellStyle name="Normal 4 4 3 2" xfId="4317" xr:uid="{CE54088D-52FC-4392-8DB9-82C2FCA70177}"/>
    <cellStyle name="Normal 4 4 3 3" xfId="4316" xr:uid="{F3095D1D-A951-4A2E-A8D0-7B8197FE7CB0}"/>
    <cellStyle name="Normal 4 4 4" xfId="4747" xr:uid="{58670056-D98C-4F45-A91F-7306F1D28CB4}"/>
    <cellStyle name="Normal 4 4 5" xfId="5344" xr:uid="{914566CB-2768-4E4B-B77A-02A38F49EFF9}"/>
    <cellStyle name="Normal 4 5" xfId="2496" xr:uid="{A393C9FD-CE71-4BFA-9A4A-97AACA736A7C}"/>
    <cellStyle name="Normal 4 5 2" xfId="4391" xr:uid="{9B07BD78-3661-4EC0-8815-4C323869691C}"/>
    <cellStyle name="Normal 4 6" xfId="2497" xr:uid="{AC679C4C-FC07-4638-8711-4E2A5E44E0E6}"/>
    <cellStyle name="Normal 4 7" xfId="900" xr:uid="{F72BC7BF-1617-4685-9D5B-A5E296CFB3DB}"/>
    <cellStyle name="Normal 40" xfId="4393" xr:uid="{D827F568-924F-44FF-B9FB-1FDFDA38A6D5}"/>
    <cellStyle name="Normal 40 2" xfId="4394" xr:uid="{09DD1B8C-058C-452C-96B1-C85A539B570C}"/>
    <cellStyle name="Normal 40 2 2" xfId="4395" xr:uid="{F776891D-B1B5-4719-8A27-2EC419C78AC9}"/>
    <cellStyle name="Normal 40 3" xfId="4396" xr:uid="{AB51F6B3-FA16-4B67-A9EA-D0D1F168FFC8}"/>
    <cellStyle name="Normal 41" xfId="4397" xr:uid="{A8A5D9F2-2FAA-457B-972A-79874B9AAEA3}"/>
    <cellStyle name="Normal 41 2" xfId="4398" xr:uid="{E3C66AC4-4586-4FAA-B63E-9979B8A275AB}"/>
    <cellStyle name="Normal 42" xfId="4399" xr:uid="{6AE69357-748E-47BD-B8B1-2A60842176F5}"/>
    <cellStyle name="Normal 42 2" xfId="4400" xr:uid="{29B295E6-1D68-4B87-8EBC-1F4E37E89AB1}"/>
    <cellStyle name="Normal 43" xfId="4401" xr:uid="{59CDFD59-2379-48F9-8D34-9D2FE76BF7DC}"/>
    <cellStyle name="Normal 43 2" xfId="4402" xr:uid="{C414E323-C0F1-4C18-A767-001AB842B29C}"/>
    <cellStyle name="Normal 44" xfId="4412" xr:uid="{9F605C6A-E4C6-4D68-9C12-0EFB94546301}"/>
    <cellStyle name="Normal 44 2" xfId="4413" xr:uid="{E429231D-A3CF-4190-A667-64C77C6F4735}"/>
    <cellStyle name="Normal 45" xfId="4674" xr:uid="{0F3FEB07-5C9D-4731-B748-AFCA3C8123AA}"/>
    <cellStyle name="Normal 45 2" xfId="5324" xr:uid="{68294A60-FE6D-4F8E-BAA5-8541D488A74A}"/>
    <cellStyle name="Normal 45 3" xfId="5323" xr:uid="{8FC7D50A-50B3-415A-B911-B1FBF23A6A3D}"/>
    <cellStyle name="Normal 5" xfId="89" xr:uid="{4F711A8A-F585-4C97-B853-C7400237ADBA}"/>
    <cellStyle name="Normal 5 10" xfId="291" xr:uid="{DB401906-6E7A-44F8-A30C-3E603F5628AE}"/>
    <cellStyle name="Normal 5 10 2" xfId="529" xr:uid="{9280C3BF-B079-4AC2-B92A-F46FBF76C437}"/>
    <cellStyle name="Normal 5 10 2 2" xfId="1173" xr:uid="{5EA951AE-E6C6-4F2F-A6E1-CBEBB36895CF}"/>
    <cellStyle name="Normal 5 10 2 3" xfId="2817" xr:uid="{719BBFA0-993B-4ACF-9919-D2D4F5A90FA4}"/>
    <cellStyle name="Normal 5 10 2 4" xfId="2818" xr:uid="{8912A6AF-AE38-465B-BF6E-750E1F959118}"/>
    <cellStyle name="Normal 5 10 3" xfId="1174" xr:uid="{C1DCB5C2-6315-4445-857C-AE0D3998BDC0}"/>
    <cellStyle name="Normal 5 10 3 2" xfId="2819" xr:uid="{6CFAFA79-6602-4B56-A679-13033ACE6B21}"/>
    <cellStyle name="Normal 5 10 3 3" xfId="2820" xr:uid="{FD48B731-AE63-47B6-B82E-9632BAD76300}"/>
    <cellStyle name="Normal 5 10 3 4" xfId="2821" xr:uid="{FF613BF6-46B5-4850-A9BC-45E382BBE679}"/>
    <cellStyle name="Normal 5 10 4" xfId="2822" xr:uid="{D21D92DB-B760-4450-A791-B5AB0A440B25}"/>
    <cellStyle name="Normal 5 10 5" xfId="2823" xr:uid="{606BF407-E38B-4D9C-8556-D7B6C814F54D}"/>
    <cellStyle name="Normal 5 10 6" xfId="2824" xr:uid="{B934B7DA-36A0-4A00-B317-6521A06B6233}"/>
    <cellStyle name="Normal 5 11" xfId="292" xr:uid="{E502F9D6-EC19-4FD6-AAA7-A439B8AF9155}"/>
    <cellStyle name="Normal 5 11 2" xfId="1175" xr:uid="{0ADB43CB-9D25-4C56-9910-86C7A99CA96B}"/>
    <cellStyle name="Normal 5 11 2 2" xfId="2825" xr:uid="{B3FD884C-E312-415C-8943-E3F82E8BFE28}"/>
    <cellStyle name="Normal 5 11 2 2 2" xfId="4403" xr:uid="{8DC5EFA4-FE20-495C-B949-7B054D24210E}"/>
    <cellStyle name="Normal 5 11 2 2 3" xfId="4681" xr:uid="{811D9F5A-5A83-4AAA-82EE-B438F8E84141}"/>
    <cellStyle name="Normal 5 11 2 3" xfId="2826" xr:uid="{40AA7640-2AA8-4648-8EAD-7FDC186BFCF3}"/>
    <cellStyle name="Normal 5 11 2 4" xfId="2827" xr:uid="{D6F5B25E-5276-4382-B637-BC202A74A672}"/>
    <cellStyle name="Normal 5 11 3" xfId="2828" xr:uid="{2CF620BD-2CD8-45A3-BBAE-BDA6353A10F0}"/>
    <cellStyle name="Normal 5 11 3 2" xfId="5340" xr:uid="{E5FC8088-AB7B-4260-BAE3-760293C12097}"/>
    <cellStyle name="Normal 5 11 4" xfId="2829" xr:uid="{6D388729-0E52-4CBC-B930-4FC6987CB5BD}"/>
    <cellStyle name="Normal 5 11 4 2" xfId="4577" xr:uid="{A8D2D51B-AD64-49B3-922A-BF835DF0D2C0}"/>
    <cellStyle name="Normal 5 11 4 3" xfId="4682" xr:uid="{01C5E041-EAE7-45A3-A7E4-A9039EEEC28E}"/>
    <cellStyle name="Normal 5 11 4 4" xfId="4606" xr:uid="{E0E56741-DF83-4F85-B2CE-52DE37F88A1A}"/>
    <cellStyle name="Normal 5 11 5" xfId="2830" xr:uid="{8B0E7E65-DDE5-4E88-9F4B-15AEF845B5BA}"/>
    <cellStyle name="Normal 5 12" xfId="1176" xr:uid="{7696BEB6-2326-47BB-A75E-029E73D30236}"/>
    <cellStyle name="Normal 5 12 2" xfId="2831" xr:uid="{53D2C666-1EF9-42E7-9CC7-B1ADE36DBD3C}"/>
    <cellStyle name="Normal 5 12 3" xfId="2832" xr:uid="{A4440891-7F4F-42DA-954B-B033D809E85A}"/>
    <cellStyle name="Normal 5 12 4" xfId="2833" xr:uid="{1D362173-2D70-4666-8ADF-3D88C0849371}"/>
    <cellStyle name="Normal 5 13" xfId="901" xr:uid="{15493DC4-E141-4E3E-AA80-A7D17908CB62}"/>
    <cellStyle name="Normal 5 13 2" xfId="2834" xr:uid="{CBBD043D-6444-4329-B5A8-21A055C7FF1F}"/>
    <cellStyle name="Normal 5 13 3" xfId="2835" xr:uid="{36252324-4671-4A0D-9857-63ABDFB662B7}"/>
    <cellStyle name="Normal 5 13 4" xfId="2836" xr:uid="{6C71E9EC-6097-4181-BB91-46568FCAA07E}"/>
    <cellStyle name="Normal 5 14" xfId="2837" xr:uid="{122A7B4B-B933-4FB4-BB96-3BD8A91846A6}"/>
    <cellStyle name="Normal 5 14 2" xfId="2838" xr:uid="{72167A1A-B421-43CA-8B13-9DFCA91FB69D}"/>
    <cellStyle name="Normal 5 15" xfId="2839" xr:uid="{EB310047-34E0-4E77-9301-3B37575E9121}"/>
    <cellStyle name="Normal 5 16" xfId="2840" xr:uid="{A6049014-88EA-402E-8ECC-1BC466F87034}"/>
    <cellStyle name="Normal 5 17" xfId="2841" xr:uid="{A1220280-7226-46C5-87F1-77AC242653AD}"/>
    <cellStyle name="Normal 5 2" xfId="90" xr:uid="{ABE60CBD-EC5E-44B0-BCCC-B5D1B48C00AE}"/>
    <cellStyle name="Normal 5 2 2" xfId="187" xr:uid="{F617D3E1-95AB-4CEC-AB6B-D6CC3CE686D5}"/>
    <cellStyle name="Normal 5 2 2 2" xfId="188" xr:uid="{9E49343C-AD6F-4F82-8973-22B4D6879BD5}"/>
    <cellStyle name="Normal 5 2 2 2 2" xfId="189" xr:uid="{71D9847D-82D3-4721-9BA0-7F12918E327E}"/>
    <cellStyle name="Normal 5 2 2 2 2 2" xfId="190" xr:uid="{B5B8D41F-34BB-478F-9EBC-5516B0C01C91}"/>
    <cellStyle name="Normal 5 2 2 2 3" xfId="191" xr:uid="{DD092DA4-DBBC-40D1-9D29-F17D25412B68}"/>
    <cellStyle name="Normal 5 2 2 2 4" xfId="4670" xr:uid="{A720D99F-304A-46E1-9CDE-04762EF6A54B}"/>
    <cellStyle name="Normal 5 2 2 2 5" xfId="5300" xr:uid="{90062BD2-572B-49DB-AB30-557D302AF125}"/>
    <cellStyle name="Normal 5 2 2 3" xfId="192" xr:uid="{703E2882-C957-47A6-AF39-84EB9502A8D1}"/>
    <cellStyle name="Normal 5 2 2 3 2" xfId="193" xr:uid="{358152AA-98E6-4C69-ADB6-C14C1F2259A9}"/>
    <cellStyle name="Normal 5 2 2 4" xfId="194" xr:uid="{DAC9D518-5D8A-4068-B28B-B2809E1D5DEE}"/>
    <cellStyle name="Normal 5 2 2 5" xfId="293" xr:uid="{E7C2BC9F-4C86-4D0F-8499-E63ACB1AC20B}"/>
    <cellStyle name="Normal 5 2 2 6" xfId="4596" xr:uid="{796D55EC-F5A4-42BC-A172-772DDF5CF509}"/>
    <cellStyle name="Normal 5 2 2 7" xfId="5329" xr:uid="{AE8C415E-353D-4684-B7F4-45E2E566F098}"/>
    <cellStyle name="Normal 5 2 3" xfId="195" xr:uid="{6CB14F59-AC66-4BFB-A6DD-01D4411BCF03}"/>
    <cellStyle name="Normal 5 2 3 2" xfId="196" xr:uid="{810EB7BC-E84E-492A-8B96-1A00A1E6B880}"/>
    <cellStyle name="Normal 5 2 3 2 2" xfId="197" xr:uid="{679211B9-88F9-4BD6-8704-3FCA87AE537B}"/>
    <cellStyle name="Normal 5 2 3 2 3" xfId="4559" xr:uid="{23E9AE90-7C04-4012-9980-F860883147B6}"/>
    <cellStyle name="Normal 5 2 3 2 3 2" xfId="5348" xr:uid="{9AD8E13C-16A8-4E6F-AFF0-0CBE05EF72B9}"/>
    <cellStyle name="Normal 5 2 3 2 4" xfId="5301" xr:uid="{6E20C35D-6755-4AC7-8D19-5E5BD2201F88}"/>
    <cellStyle name="Normal 5 2 3 2 4 2" xfId="5347" xr:uid="{EF6E8D5B-C050-4755-BF06-80EF689287A5}"/>
    <cellStyle name="Normal 5 2 3 3" xfId="198" xr:uid="{115159D5-7A2A-4032-9466-4C24BB8202C4}"/>
    <cellStyle name="Normal 5 2 3 3 2" xfId="4742" xr:uid="{68FECB50-D704-446C-A48A-CD54421D675E}"/>
    <cellStyle name="Normal 5 2 3 4" xfId="4404" xr:uid="{12B4D70E-81F9-4095-8CC0-698BD4E34895}"/>
    <cellStyle name="Normal 5 2 3 4 2" xfId="4715" xr:uid="{0A98CFFF-FCEC-4FCB-9242-FD4EEF4DFBCA}"/>
    <cellStyle name="Normal 5 2 3 5" xfId="4597" xr:uid="{9D3CD80D-197B-462E-B5F1-73008C2E2BC4}"/>
    <cellStyle name="Normal 5 2 3 6" xfId="5321" xr:uid="{6080E519-8D59-4EBD-87E8-D4BA9E9CD93C}"/>
    <cellStyle name="Normal 5 2 3 7" xfId="5330" xr:uid="{79DE5477-315B-4C02-9D4A-1D8BB88EE010}"/>
    <cellStyle name="Normal 5 2 4" xfId="199" xr:uid="{039B7540-9D44-4038-A55E-F1E3FE6D716F}"/>
    <cellStyle name="Normal 5 2 4 2" xfId="200" xr:uid="{556E5705-CE27-4422-8312-BB075EA606A0}"/>
    <cellStyle name="Normal 5 2 5" xfId="201" xr:uid="{2B4D6C23-CC9B-4933-9240-4A71AAF4EE2D}"/>
    <cellStyle name="Normal 5 2 6" xfId="186" xr:uid="{47D653C1-E423-4A35-ACD6-469B10709231}"/>
    <cellStyle name="Normal 5 3" xfId="91" xr:uid="{60B355F6-B64A-4DA8-957D-BD250C7BEAE7}"/>
    <cellStyle name="Normal 5 3 2" xfId="4406" xr:uid="{14B70371-B16B-4A2E-9209-AEF9002D15BD}"/>
    <cellStyle name="Normal 5 3 3" xfId="4405" xr:uid="{23DEF282-1CB8-4778-BB5E-11D0427F9479}"/>
    <cellStyle name="Normal 5 4" xfId="92" xr:uid="{CFB5E57D-534E-4530-9881-752517D55143}"/>
    <cellStyle name="Normal 5 4 10" xfId="2842" xr:uid="{11DE8972-235F-4E4A-BE43-4D6C6F9B47B0}"/>
    <cellStyle name="Normal 5 4 11" xfId="2843" xr:uid="{4237C229-C408-4443-A9E6-8776301F4DA7}"/>
    <cellStyle name="Normal 5 4 2" xfId="93" xr:uid="{948722DB-C605-4EB2-A7FF-D9AE7E4745BD}"/>
    <cellStyle name="Normal 5 4 2 2" xfId="94" xr:uid="{8A711E56-F0FA-422E-BF84-6872F08DCAEE}"/>
    <cellStyle name="Normal 5 4 2 2 2" xfId="294" xr:uid="{4CE87FEB-B6A2-4DF9-BA8C-2B0C97A550E6}"/>
    <cellStyle name="Normal 5 4 2 2 2 2" xfId="530" xr:uid="{F356A446-6CD0-4430-88EB-CCFAC6C9F043}"/>
    <cellStyle name="Normal 5 4 2 2 2 2 2" xfId="531" xr:uid="{73EFD845-9767-4271-B5A7-C2E2C3CE265C}"/>
    <cellStyle name="Normal 5 4 2 2 2 2 2 2" xfId="1177" xr:uid="{D36C1418-9DBB-4FAF-89B4-C99BE454BFC4}"/>
    <cellStyle name="Normal 5 4 2 2 2 2 2 2 2" xfId="1178" xr:uid="{B28B6A05-1CC4-44E3-ADBE-C46E22332707}"/>
    <cellStyle name="Normal 5 4 2 2 2 2 2 3" xfId="1179" xr:uid="{B8844007-4DEE-4034-B711-C1082734942F}"/>
    <cellStyle name="Normal 5 4 2 2 2 2 3" xfId="1180" xr:uid="{A67A25BA-9205-4332-8CAB-02FB2CF67470}"/>
    <cellStyle name="Normal 5 4 2 2 2 2 3 2" xfId="1181" xr:uid="{97F3F4A4-E6F1-4DE9-A2B9-F3C51CB283CD}"/>
    <cellStyle name="Normal 5 4 2 2 2 2 4" xfId="1182" xr:uid="{90EB976A-87AA-4C22-BB24-2F1DE5021D8F}"/>
    <cellStyle name="Normal 5 4 2 2 2 3" xfId="532" xr:uid="{5CACF23A-327D-4CF6-9FE3-8EC3268C4393}"/>
    <cellStyle name="Normal 5 4 2 2 2 3 2" xfId="1183" xr:uid="{2E473FD2-50BA-4750-B7C6-7A74515C9B17}"/>
    <cellStyle name="Normal 5 4 2 2 2 3 2 2" xfId="1184" xr:uid="{E594D1F6-4AB3-4679-B089-BCF1BFF3E6AC}"/>
    <cellStyle name="Normal 5 4 2 2 2 3 3" xfId="1185" xr:uid="{3263BDA4-EE7B-4310-8CE1-507C8E45D274}"/>
    <cellStyle name="Normal 5 4 2 2 2 3 4" xfId="2844" xr:uid="{7BFE5E91-E963-4AFB-8370-DC88F95AD6D1}"/>
    <cellStyle name="Normal 5 4 2 2 2 4" xfId="1186" xr:uid="{EBDAD593-12A0-46F1-BCA8-B189D7545474}"/>
    <cellStyle name="Normal 5 4 2 2 2 4 2" xfId="1187" xr:uid="{54EB0779-F974-4DCB-93A1-F29D2451154F}"/>
    <cellStyle name="Normal 5 4 2 2 2 5" xfId="1188" xr:uid="{CD69A117-DB8D-46CD-847C-6190E5A8CE6F}"/>
    <cellStyle name="Normal 5 4 2 2 2 6" xfId="2845" xr:uid="{74759622-4299-406A-A30E-815BFB80E323}"/>
    <cellStyle name="Normal 5 4 2 2 3" xfId="295" xr:uid="{5FFF516F-1EC1-429F-9CAE-568DD6B79ECA}"/>
    <cellStyle name="Normal 5 4 2 2 3 2" xfId="533" xr:uid="{804BF7C5-61F2-4FED-86C3-815B80288534}"/>
    <cellStyle name="Normal 5 4 2 2 3 2 2" xfId="534" xr:uid="{25AC382E-0F6B-4A78-964D-2E78F0B20EFB}"/>
    <cellStyle name="Normal 5 4 2 2 3 2 2 2" xfId="1189" xr:uid="{C24C65EC-8D55-44EE-8162-B37C17B3A1F3}"/>
    <cellStyle name="Normal 5 4 2 2 3 2 2 2 2" xfId="1190" xr:uid="{8B6983C3-705F-4B75-BD6D-CCE2BA8DDD7D}"/>
    <cellStyle name="Normal 5 4 2 2 3 2 2 3" xfId="1191" xr:uid="{E3C53971-7B1C-47C3-9518-20835D8255F2}"/>
    <cellStyle name="Normal 5 4 2 2 3 2 3" xfId="1192" xr:uid="{679B438D-6CA6-4871-9E80-094DAC713CC2}"/>
    <cellStyle name="Normal 5 4 2 2 3 2 3 2" xfId="1193" xr:uid="{E322FFAD-5417-4E18-9A4B-7BAE726FB243}"/>
    <cellStyle name="Normal 5 4 2 2 3 2 4" xfId="1194" xr:uid="{3756837E-E059-46BB-8821-CDAED715D601}"/>
    <cellStyle name="Normal 5 4 2 2 3 3" xfId="535" xr:uid="{B15A4FB9-7492-4EE2-BAD5-D8D5BC680FC6}"/>
    <cellStyle name="Normal 5 4 2 2 3 3 2" xfId="1195" xr:uid="{28203ABD-4DBF-4623-93AA-C520B3E9B974}"/>
    <cellStyle name="Normal 5 4 2 2 3 3 2 2" xfId="1196" xr:uid="{39D5CECD-6040-424D-B94E-D29C371520A3}"/>
    <cellStyle name="Normal 5 4 2 2 3 3 3" xfId="1197" xr:uid="{15661E89-5B22-4304-A3B2-6EF461352FFD}"/>
    <cellStyle name="Normal 5 4 2 2 3 4" xfId="1198" xr:uid="{EC3D7369-620E-422F-B2DC-731B1F276D6C}"/>
    <cellStyle name="Normal 5 4 2 2 3 4 2" xfId="1199" xr:uid="{797DC712-7C40-4459-8BC8-DD28C8E5573C}"/>
    <cellStyle name="Normal 5 4 2 2 3 5" xfId="1200" xr:uid="{A94D52B3-B1F7-451A-9D25-27D01BDD3A92}"/>
    <cellStyle name="Normal 5 4 2 2 4" xfId="536" xr:uid="{649924AC-3101-4095-B6CB-1CEE3E58A1F0}"/>
    <cellStyle name="Normal 5 4 2 2 4 2" xfId="537" xr:uid="{AB3B47E9-BFFC-433B-AB04-1400C6781573}"/>
    <cellStyle name="Normal 5 4 2 2 4 2 2" xfId="1201" xr:uid="{BFBFF4B8-5E9A-4BCD-B997-7E49D1689ED6}"/>
    <cellStyle name="Normal 5 4 2 2 4 2 2 2" xfId="1202" xr:uid="{3F9AF977-3381-4863-B14F-F9E710E41A16}"/>
    <cellStyle name="Normal 5 4 2 2 4 2 3" xfId="1203" xr:uid="{E4EC756A-81C2-4CAC-96A8-11058B1B35E5}"/>
    <cellStyle name="Normal 5 4 2 2 4 3" xfId="1204" xr:uid="{5C4FFD62-E43C-4559-A18C-33D59D12ABE7}"/>
    <cellStyle name="Normal 5 4 2 2 4 3 2" xfId="1205" xr:uid="{E58776CA-A74E-4B2A-8B57-5CA92AEA376F}"/>
    <cellStyle name="Normal 5 4 2 2 4 4" xfId="1206" xr:uid="{741694AD-1DAD-4747-B30B-EE2105015D97}"/>
    <cellStyle name="Normal 5 4 2 2 5" xfId="538" xr:uid="{A69AFE35-762C-4037-BF9B-1A11EB13E41E}"/>
    <cellStyle name="Normal 5 4 2 2 5 2" xfId="1207" xr:uid="{62012A13-25BA-469B-AB3F-699B167F3070}"/>
    <cellStyle name="Normal 5 4 2 2 5 2 2" xfId="1208" xr:uid="{04ABAE8E-CFC4-4644-A8EE-46F50D3251CF}"/>
    <cellStyle name="Normal 5 4 2 2 5 3" xfId="1209" xr:uid="{43DEA554-74F8-4B14-8F22-B76FBB0C6406}"/>
    <cellStyle name="Normal 5 4 2 2 5 4" xfId="2846" xr:uid="{EB29D79E-CA8C-454F-A84C-33875F4E6921}"/>
    <cellStyle name="Normal 5 4 2 2 6" xfId="1210" xr:uid="{12CBE815-2235-4926-9AFF-24A86065B924}"/>
    <cellStyle name="Normal 5 4 2 2 6 2" xfId="1211" xr:uid="{A071C54D-C242-4292-A16C-28B494268BA3}"/>
    <cellStyle name="Normal 5 4 2 2 7" xfId="1212" xr:uid="{DBB8FA75-C588-488E-AA9E-0F3AEF2EE143}"/>
    <cellStyle name="Normal 5 4 2 2 8" xfId="2847" xr:uid="{47C778F0-AF2E-436A-9C09-2C3C21AB9090}"/>
    <cellStyle name="Normal 5 4 2 3" xfId="296" xr:uid="{275E02C8-76C9-4B1E-87D6-13817858555A}"/>
    <cellStyle name="Normal 5 4 2 3 2" xfId="539" xr:uid="{1806D3A2-E17B-4531-956B-2DD5E2143FCF}"/>
    <cellStyle name="Normal 5 4 2 3 2 2" xfId="540" xr:uid="{AF813B58-F7E5-46DB-A1D3-45709B4C69F7}"/>
    <cellStyle name="Normal 5 4 2 3 2 2 2" xfId="1213" xr:uid="{04563FCC-CB7B-42B8-B24E-2D3BCF384A59}"/>
    <cellStyle name="Normal 5 4 2 3 2 2 2 2" xfId="1214" xr:uid="{B23D1BBC-431A-463F-BA4A-C2C191127495}"/>
    <cellStyle name="Normal 5 4 2 3 2 2 3" xfId="1215" xr:uid="{492042B7-1126-4470-9CF6-C38E6480AB6E}"/>
    <cellStyle name="Normal 5 4 2 3 2 3" xfId="1216" xr:uid="{9CBAC913-2AB1-49AC-877D-15ED35AC9321}"/>
    <cellStyle name="Normal 5 4 2 3 2 3 2" xfId="1217" xr:uid="{853E8AC2-9BE4-4A8E-8217-3470DCB2CFA5}"/>
    <cellStyle name="Normal 5 4 2 3 2 4" xfId="1218" xr:uid="{AA4CEFF5-9719-4F51-BA76-5ADE273FF9B0}"/>
    <cellStyle name="Normal 5 4 2 3 3" xfId="541" xr:uid="{1BC941A8-78A0-4C19-96BD-DEBA08DF1530}"/>
    <cellStyle name="Normal 5 4 2 3 3 2" xfId="1219" xr:uid="{1DC95ED6-8766-40B6-9341-8C6104CFADBD}"/>
    <cellStyle name="Normal 5 4 2 3 3 2 2" xfId="1220" xr:uid="{3F6EA3F8-FE5D-494E-ABA5-1816AAB270FC}"/>
    <cellStyle name="Normal 5 4 2 3 3 3" xfId="1221" xr:uid="{93A618FE-F1D3-4C75-B85E-54989A8F3C11}"/>
    <cellStyle name="Normal 5 4 2 3 3 4" xfId="2848" xr:uid="{DFC7DA42-6A93-4712-AC41-4E2D5D64A2D4}"/>
    <cellStyle name="Normal 5 4 2 3 4" xfId="1222" xr:uid="{BE72C477-BEB7-46B5-A87F-873F2483DA4E}"/>
    <cellStyle name="Normal 5 4 2 3 4 2" xfId="1223" xr:uid="{CE084361-827F-4D94-987D-9028D7639C53}"/>
    <cellStyle name="Normal 5 4 2 3 5" xfId="1224" xr:uid="{1923513F-2430-4E90-85C2-58A479E088DC}"/>
    <cellStyle name="Normal 5 4 2 3 6" xfId="2849" xr:uid="{467E96E5-2FB0-4722-82F2-5AC9AC8305EE}"/>
    <cellStyle name="Normal 5 4 2 4" xfId="297" xr:uid="{93838388-FC43-4C09-A661-08460597E59C}"/>
    <cellStyle name="Normal 5 4 2 4 2" xfId="542" xr:uid="{496FA904-33FE-43EE-AE14-43DF8675E368}"/>
    <cellStyle name="Normal 5 4 2 4 2 2" xfId="543" xr:uid="{259A288A-791C-498E-B105-28CD1DAB83E5}"/>
    <cellStyle name="Normal 5 4 2 4 2 2 2" xfId="1225" xr:uid="{1B6F151C-03D2-487A-B67E-BAA128B07990}"/>
    <cellStyle name="Normal 5 4 2 4 2 2 2 2" xfId="1226" xr:uid="{AFE0E15C-06AD-448C-B159-23C92749961C}"/>
    <cellStyle name="Normal 5 4 2 4 2 2 3" xfId="1227" xr:uid="{C6D1C671-ABD1-4CC5-BEA8-F1CD014F53F2}"/>
    <cellStyle name="Normal 5 4 2 4 2 3" xfId="1228" xr:uid="{A8ED3B04-A1BB-4D46-9D73-93045677411B}"/>
    <cellStyle name="Normal 5 4 2 4 2 3 2" xfId="1229" xr:uid="{2FB12978-9DFB-4626-8997-F91AEAD1C0C0}"/>
    <cellStyle name="Normal 5 4 2 4 2 4" xfId="1230" xr:uid="{F223DE9D-F597-4F51-8814-D22F48906CC6}"/>
    <cellStyle name="Normal 5 4 2 4 3" xfId="544" xr:uid="{985FEB74-4CCF-474B-BBB0-EB504CC4C7F1}"/>
    <cellStyle name="Normal 5 4 2 4 3 2" xfId="1231" xr:uid="{6E747FE4-6320-41F6-AF5A-7F2EB5A1F44F}"/>
    <cellStyle name="Normal 5 4 2 4 3 2 2" xfId="1232" xr:uid="{746B71D4-133A-4F34-ACFC-B020E302490C}"/>
    <cellStyle name="Normal 5 4 2 4 3 3" xfId="1233" xr:uid="{BFE46AE4-21AE-4619-A219-7C6D81CB1E68}"/>
    <cellStyle name="Normal 5 4 2 4 4" xfId="1234" xr:uid="{DCFC3754-CEBF-4C23-B1EE-B2F67B3D8661}"/>
    <cellStyle name="Normal 5 4 2 4 4 2" xfId="1235" xr:uid="{3071D2E3-C36F-4951-81AF-2001617BDD11}"/>
    <cellStyle name="Normal 5 4 2 4 5" xfId="1236" xr:uid="{B883616E-5F77-4A56-9DA6-CB2D591728FC}"/>
    <cellStyle name="Normal 5 4 2 5" xfId="298" xr:uid="{0A54E8F5-165C-4CD8-839F-2D55774EEB04}"/>
    <cellStyle name="Normal 5 4 2 5 2" xfId="545" xr:uid="{26A812B6-1987-4EA2-BB05-9FEF10296A24}"/>
    <cellStyle name="Normal 5 4 2 5 2 2" xfId="1237" xr:uid="{EBD7D34F-C878-485C-B07E-FDBDBEACF831}"/>
    <cellStyle name="Normal 5 4 2 5 2 2 2" xfId="1238" xr:uid="{D758EE1D-4668-4C82-A93F-7E70EEF4144C}"/>
    <cellStyle name="Normal 5 4 2 5 2 3" xfId="1239" xr:uid="{65561700-9DC0-44F7-8200-2D81E1B055BA}"/>
    <cellStyle name="Normal 5 4 2 5 3" xfId="1240" xr:uid="{7A97BEDD-19C5-4B08-B1FE-87316305491A}"/>
    <cellStyle name="Normal 5 4 2 5 3 2" xfId="1241" xr:uid="{C03EC43D-B935-4A35-902B-CC70577B6095}"/>
    <cellStyle name="Normal 5 4 2 5 4" xfId="1242" xr:uid="{D8E514F3-EAF2-4726-AD6F-F45ADF6436C7}"/>
    <cellStyle name="Normal 5 4 2 6" xfId="546" xr:uid="{D8D91B31-169E-46F4-A31D-44BAAECC6170}"/>
    <cellStyle name="Normal 5 4 2 6 2" xfId="1243" xr:uid="{17D02A5A-1383-4389-9295-9C8808CA6A3D}"/>
    <cellStyle name="Normal 5 4 2 6 2 2" xfId="1244" xr:uid="{88B6E773-5217-47B2-BFD7-10405CCE51C6}"/>
    <cellStyle name="Normal 5 4 2 6 2 3" xfId="4419" xr:uid="{715D1D04-0284-4FD0-8909-493A69131AE8}"/>
    <cellStyle name="Normal 5 4 2 6 3" xfId="1245" xr:uid="{DB3E23D9-ECCA-4347-8E62-54422F6CABE3}"/>
    <cellStyle name="Normal 5 4 2 6 4" xfId="2850" xr:uid="{FE964A71-74F6-4CB5-91A2-85E8F0BC67CC}"/>
    <cellStyle name="Normal 5 4 2 6 4 2" xfId="4584" xr:uid="{8D379EFC-8E0A-4AA9-B0A7-68D55D5939C9}"/>
    <cellStyle name="Normal 5 4 2 6 4 3" xfId="4683" xr:uid="{4A8E234D-848B-4BBF-A54C-00B050B9BEBF}"/>
    <cellStyle name="Normal 5 4 2 6 4 4" xfId="4611" xr:uid="{3C0F2BDC-F26F-4036-B997-40CB22B34EC3}"/>
    <cellStyle name="Normal 5 4 2 7" xfId="1246" xr:uid="{CD06B9AF-BEE8-4E08-B706-2942C5C76913}"/>
    <cellStyle name="Normal 5 4 2 7 2" xfId="1247" xr:uid="{3DF33420-0F24-4CF2-BD8E-05BC0209FC59}"/>
    <cellStyle name="Normal 5 4 2 8" xfId="1248" xr:uid="{77C1230F-2D3F-41B7-A025-4B26BCA5C392}"/>
    <cellStyle name="Normal 5 4 2 9" xfId="2851" xr:uid="{866D093C-0A5D-417E-8580-45E97AC856A9}"/>
    <cellStyle name="Normal 5 4 3" xfId="95" xr:uid="{74085464-4C27-4BE5-BC90-88E272A455F9}"/>
    <cellStyle name="Normal 5 4 3 2" xfId="96" xr:uid="{937DE5F1-CA26-43F9-9F3B-C2EFC804D780}"/>
    <cellStyle name="Normal 5 4 3 2 2" xfId="547" xr:uid="{2941E184-7524-45F9-B636-60A5A972AC72}"/>
    <cellStyle name="Normal 5 4 3 2 2 2" xfId="548" xr:uid="{9F86CBBD-4E29-4451-9BF3-7D1A4F950C06}"/>
    <cellStyle name="Normal 5 4 3 2 2 2 2" xfId="1249" xr:uid="{76DAAA9B-85EF-421E-AE4E-49FCE1A346D5}"/>
    <cellStyle name="Normal 5 4 3 2 2 2 2 2" xfId="1250" xr:uid="{632FDF41-71F2-4CB1-A6D4-811D14C5073C}"/>
    <cellStyle name="Normal 5 4 3 2 2 2 3" xfId="1251" xr:uid="{F8D46D05-6569-4A99-9BD8-99CD14B66C4C}"/>
    <cellStyle name="Normal 5 4 3 2 2 3" xfId="1252" xr:uid="{480E94AE-453C-4F48-B2E0-100B5E0F77B1}"/>
    <cellStyle name="Normal 5 4 3 2 2 3 2" xfId="1253" xr:uid="{C4D2B932-38F2-4078-BAB3-5D41F4A5E75C}"/>
    <cellStyle name="Normal 5 4 3 2 2 4" xfId="1254" xr:uid="{45C8D177-D297-4EAC-821C-5ABB4C2AA926}"/>
    <cellStyle name="Normal 5 4 3 2 3" xfId="549" xr:uid="{D2D0D756-4533-4F9C-A110-572BE4042FF5}"/>
    <cellStyle name="Normal 5 4 3 2 3 2" xfId="1255" xr:uid="{ACA4122D-31E1-47CD-9BFF-32AA82508BA4}"/>
    <cellStyle name="Normal 5 4 3 2 3 2 2" xfId="1256" xr:uid="{7947DEF8-AA4A-4CE6-8C6F-E825E84881E9}"/>
    <cellStyle name="Normal 5 4 3 2 3 3" xfId="1257" xr:uid="{12DEA842-7214-4D25-8E4F-96D93DB96779}"/>
    <cellStyle name="Normal 5 4 3 2 3 4" xfId="2852" xr:uid="{9822EC40-70A5-4642-98F4-24F802C1B217}"/>
    <cellStyle name="Normal 5 4 3 2 4" xfId="1258" xr:uid="{BF5584EA-B41B-49AA-9544-17C19D3F95CF}"/>
    <cellStyle name="Normal 5 4 3 2 4 2" xfId="1259" xr:uid="{91D8D3D4-A869-4F86-AE71-A0414168E2F5}"/>
    <cellStyle name="Normal 5 4 3 2 5" xfId="1260" xr:uid="{FAC2309F-7A6B-410A-8234-B4290B961606}"/>
    <cellStyle name="Normal 5 4 3 2 6" xfId="2853" xr:uid="{F211B15A-99F4-4ECD-AEDF-CBDBA9BA7D3A}"/>
    <cellStyle name="Normal 5 4 3 3" xfId="299" xr:uid="{AD300448-2651-47B4-AAEE-F0B9D285C888}"/>
    <cellStyle name="Normal 5 4 3 3 2" xfId="550" xr:uid="{0E523353-00C0-48CF-8977-689240421EDC}"/>
    <cellStyle name="Normal 5 4 3 3 2 2" xfId="551" xr:uid="{091172FE-84CE-4218-B5E1-C7DDBFF0C812}"/>
    <cellStyle name="Normal 5 4 3 3 2 2 2" xfId="1261" xr:uid="{2006E4A0-CC93-48BA-9D3A-0F43CCF7C414}"/>
    <cellStyle name="Normal 5 4 3 3 2 2 2 2" xfId="1262" xr:uid="{9765F926-9A44-4E4B-943B-25212AD8F894}"/>
    <cellStyle name="Normal 5 4 3 3 2 2 3" xfId="1263" xr:uid="{FC048675-108D-496D-9C84-146ACD1F17CD}"/>
    <cellStyle name="Normal 5 4 3 3 2 3" xfId="1264" xr:uid="{C3804CC6-FA40-4F44-AB39-4FD9672B65DC}"/>
    <cellStyle name="Normal 5 4 3 3 2 3 2" xfId="1265" xr:uid="{3BC23135-216F-4D41-971E-D18059587D71}"/>
    <cellStyle name="Normal 5 4 3 3 2 4" xfId="1266" xr:uid="{0E5D54D5-A7D1-4452-A4A6-545F564A5DE5}"/>
    <cellStyle name="Normal 5 4 3 3 3" xfId="552" xr:uid="{F540D0DC-EB98-4AF7-AFCB-3DDF2544E7E4}"/>
    <cellStyle name="Normal 5 4 3 3 3 2" xfId="1267" xr:uid="{78E8BAC3-7485-4597-8D62-32E4F0FB13CA}"/>
    <cellStyle name="Normal 5 4 3 3 3 2 2" xfId="1268" xr:uid="{F239121A-9511-4111-B198-8E3B9B9F2BAE}"/>
    <cellStyle name="Normal 5 4 3 3 3 3" xfId="1269" xr:uid="{6A73316A-0C31-47D8-B410-8C2338B59240}"/>
    <cellStyle name="Normal 5 4 3 3 4" xfId="1270" xr:uid="{D8A61963-82C6-4088-8EC6-0616547425AC}"/>
    <cellStyle name="Normal 5 4 3 3 4 2" xfId="1271" xr:uid="{3A4D3370-17B4-4B69-AF4E-ED76DA9DA424}"/>
    <cellStyle name="Normal 5 4 3 3 5" xfId="1272" xr:uid="{29263147-4B21-4E0D-BF54-68ADC8E4D7EB}"/>
    <cellStyle name="Normal 5 4 3 4" xfId="300" xr:uid="{970D5B94-2BF2-4E14-9B93-DE29610363A2}"/>
    <cellStyle name="Normal 5 4 3 4 2" xfId="553" xr:uid="{C41F7500-3CB6-4265-97D6-097DEF823B1D}"/>
    <cellStyle name="Normal 5 4 3 4 2 2" xfId="1273" xr:uid="{743C494A-6D8A-4087-B16A-36C277A34B18}"/>
    <cellStyle name="Normal 5 4 3 4 2 2 2" xfId="1274" xr:uid="{5AC504D7-47DC-40A8-85C6-7F67DF9260FF}"/>
    <cellStyle name="Normal 5 4 3 4 2 3" xfId="1275" xr:uid="{31929FB9-DCC0-4BE2-935D-F6931000208E}"/>
    <cellStyle name="Normal 5 4 3 4 3" xfId="1276" xr:uid="{5E36764A-ADBD-4CB8-A66B-26C516EE2199}"/>
    <cellStyle name="Normal 5 4 3 4 3 2" xfId="1277" xr:uid="{AB052454-37E7-445F-87BD-0A09198E7BEC}"/>
    <cellStyle name="Normal 5 4 3 4 4" xfId="1278" xr:uid="{A065D570-6648-48BD-B356-B6A4B1E2B5BC}"/>
    <cellStyle name="Normal 5 4 3 5" xfId="554" xr:uid="{73402925-4D91-4918-8307-27CAABA61399}"/>
    <cellStyle name="Normal 5 4 3 5 2" xfId="1279" xr:uid="{38E24A3C-36F4-4C6A-B271-C73F8926ED75}"/>
    <cellStyle name="Normal 5 4 3 5 2 2" xfId="1280" xr:uid="{930F2584-21A1-47E4-B15C-8B398685ED14}"/>
    <cellStyle name="Normal 5 4 3 5 3" xfId="1281" xr:uid="{E176A998-E5D8-410F-9F93-EF0664CBE2BA}"/>
    <cellStyle name="Normal 5 4 3 5 4" xfId="2854" xr:uid="{B2873F0F-A020-4604-9B28-4732E8A8DAD5}"/>
    <cellStyle name="Normal 5 4 3 6" xfId="1282" xr:uid="{A9F6CE77-B78F-4ED2-8AD0-7AFAE239693B}"/>
    <cellStyle name="Normal 5 4 3 6 2" xfId="1283" xr:uid="{C3875C30-E2D0-4312-A435-C2A855669346}"/>
    <cellStyle name="Normal 5 4 3 7" xfId="1284" xr:uid="{A5198315-5F12-468C-8EAA-79CD26C13066}"/>
    <cellStyle name="Normal 5 4 3 8" xfId="2855" xr:uid="{D8A89029-6C84-4C2A-ACE3-0D5DF08D183E}"/>
    <cellStyle name="Normal 5 4 4" xfId="97" xr:uid="{F89D5755-98CC-41B4-835C-1E8230AF3F84}"/>
    <cellStyle name="Normal 5 4 4 2" xfId="446" xr:uid="{0C4A1B22-3523-4230-A280-CBF315E49B21}"/>
    <cellStyle name="Normal 5 4 4 2 2" xfId="555" xr:uid="{0DB8D049-7A99-4B45-91FF-AA272969713C}"/>
    <cellStyle name="Normal 5 4 4 2 2 2" xfId="1285" xr:uid="{8F1124A9-14D1-475F-BE34-DBA4BA718F1A}"/>
    <cellStyle name="Normal 5 4 4 2 2 2 2" xfId="1286" xr:uid="{0C938A7E-3FAD-41D1-ABE8-7B8775696817}"/>
    <cellStyle name="Normal 5 4 4 2 2 3" xfId="1287" xr:uid="{13ACCDB7-449A-4776-AB93-A14B68BE0B5B}"/>
    <cellStyle name="Normal 5 4 4 2 2 4" xfId="2856" xr:uid="{B0A82711-AA6E-4EF3-9F12-BFFFD2A69793}"/>
    <cellStyle name="Normal 5 4 4 2 3" xfId="1288" xr:uid="{F2013EBA-EABA-4186-B9E8-3D5188BCCC94}"/>
    <cellStyle name="Normal 5 4 4 2 3 2" xfId="1289" xr:uid="{A05D1071-AB5C-4574-88A3-5754EE4D1E6B}"/>
    <cellStyle name="Normal 5 4 4 2 4" xfId="1290" xr:uid="{2B729442-C1FA-4CA1-A8CF-1A20BC9035B1}"/>
    <cellStyle name="Normal 5 4 4 2 5" xfId="2857" xr:uid="{B431CE2E-E120-4BD0-98BE-CCD5CEE4C91B}"/>
    <cellStyle name="Normal 5 4 4 3" xfId="556" xr:uid="{BA95E112-93D0-4580-98F1-9ADCBDEF1490}"/>
    <cellStyle name="Normal 5 4 4 3 2" xfId="1291" xr:uid="{41AE919F-BD1D-40C0-9C65-DFEFE6EEB640}"/>
    <cellStyle name="Normal 5 4 4 3 2 2" xfId="1292" xr:uid="{9A8AA4FB-DEC7-4D62-B456-693C3E429A96}"/>
    <cellStyle name="Normal 5 4 4 3 3" xfId="1293" xr:uid="{5F267768-660D-4A98-9B70-E177415B7E26}"/>
    <cellStyle name="Normal 5 4 4 3 4" xfId="2858" xr:uid="{259FAE1D-62AD-4EAB-858D-97C89D022FC3}"/>
    <cellStyle name="Normal 5 4 4 4" xfId="1294" xr:uid="{E626B106-B884-489F-929B-849ACA4E2D5B}"/>
    <cellStyle name="Normal 5 4 4 4 2" xfId="1295" xr:uid="{40DF1692-D8F5-496B-AD56-6A5EA5A9831D}"/>
    <cellStyle name="Normal 5 4 4 4 3" xfId="2859" xr:uid="{44A16FE6-F358-4288-BD71-5B5E0AF2F594}"/>
    <cellStyle name="Normal 5 4 4 4 4" xfId="2860" xr:uid="{3551CFB3-FDE8-4A77-897B-9EAF8B36F9C3}"/>
    <cellStyle name="Normal 5 4 4 5" xfId="1296" xr:uid="{506FE712-32C5-469D-B491-E6E59442A7E4}"/>
    <cellStyle name="Normal 5 4 4 6" xfId="2861" xr:uid="{B1D4730F-3B1D-475F-B2AE-C4077A6C539C}"/>
    <cellStyle name="Normal 5 4 4 7" xfId="2862" xr:uid="{C83D36E0-00B3-47DE-8197-A1D190CB7EAC}"/>
    <cellStyle name="Normal 5 4 5" xfId="301" xr:uid="{8F8FE020-E6DC-484F-9E83-80E37A71A2D0}"/>
    <cellStyle name="Normal 5 4 5 2" xfId="557" xr:uid="{6654098F-625A-457E-A0C3-286732E61A57}"/>
    <cellStyle name="Normal 5 4 5 2 2" xfId="558" xr:uid="{C9C7E61C-9CFA-49AF-98F8-6476A66EF811}"/>
    <cellStyle name="Normal 5 4 5 2 2 2" xfId="1297" xr:uid="{697FA1E8-52A5-4CAC-86E8-6D488B6C879C}"/>
    <cellStyle name="Normal 5 4 5 2 2 2 2" xfId="1298" xr:uid="{421DD31D-7D28-4181-8619-EA473D80E1A2}"/>
    <cellStyle name="Normal 5 4 5 2 2 3" xfId="1299" xr:uid="{E0488F30-0B07-435C-8496-A3764D46411E}"/>
    <cellStyle name="Normal 5 4 5 2 3" xfId="1300" xr:uid="{0805EA43-8EF5-4A70-AAAA-3FED1CC70CA1}"/>
    <cellStyle name="Normal 5 4 5 2 3 2" xfId="1301" xr:uid="{967287EC-D4BA-40D3-BF69-F0F3AEDFB969}"/>
    <cellStyle name="Normal 5 4 5 2 4" xfId="1302" xr:uid="{D304BF1E-AF86-419D-A1A1-A7AFAA227446}"/>
    <cellStyle name="Normal 5 4 5 3" xfId="559" xr:uid="{F803092C-0F45-456D-947A-45DCA7E2C489}"/>
    <cellStyle name="Normal 5 4 5 3 2" xfId="1303" xr:uid="{EF630A3B-58CA-4AAC-8B2E-E99CB7EF3D8A}"/>
    <cellStyle name="Normal 5 4 5 3 2 2" xfId="1304" xr:uid="{1678195C-E609-4DCB-81CC-3A89865A173D}"/>
    <cellStyle name="Normal 5 4 5 3 3" xfId="1305" xr:uid="{89231525-8F81-41F9-A3A2-B750032C8EA3}"/>
    <cellStyle name="Normal 5 4 5 3 4" xfId="2863" xr:uid="{2A53C852-0804-4B6A-AA92-A6FCEDA2D392}"/>
    <cellStyle name="Normal 5 4 5 4" xfId="1306" xr:uid="{A65E671A-3C86-4049-936B-34BDAD39024F}"/>
    <cellStyle name="Normal 5 4 5 4 2" xfId="1307" xr:uid="{7156425E-11E7-470D-B66E-50135C4B55F7}"/>
    <cellStyle name="Normal 5 4 5 5" xfId="1308" xr:uid="{B392E00D-72EB-4CF9-A488-E2F534D70C29}"/>
    <cellStyle name="Normal 5 4 5 6" xfId="2864" xr:uid="{6C8EC627-2297-4EED-8BC2-ACD9BE0B9C13}"/>
    <cellStyle name="Normal 5 4 6" xfId="302" xr:uid="{18C73477-8033-4D22-902C-F15DFF2F942F}"/>
    <cellStyle name="Normal 5 4 6 2" xfId="560" xr:uid="{0C61CC49-D629-422C-8540-ACFF204C6C14}"/>
    <cellStyle name="Normal 5 4 6 2 2" xfId="1309" xr:uid="{51E9E39D-C4FE-4DBD-9C24-31A7E5033034}"/>
    <cellStyle name="Normal 5 4 6 2 2 2" xfId="1310" xr:uid="{52DB3248-4698-4D23-86E7-B13C7BDE25BA}"/>
    <cellStyle name="Normal 5 4 6 2 3" xfId="1311" xr:uid="{072AFB80-E88A-4B5D-A672-232DAA140BDF}"/>
    <cellStyle name="Normal 5 4 6 2 4" xfId="2865" xr:uid="{D441D7B4-16AF-4B27-A7BE-7E39C0A7117C}"/>
    <cellStyle name="Normal 5 4 6 3" xfId="1312" xr:uid="{47C1815D-5B89-4923-A5ED-1B3430D9CA3C}"/>
    <cellStyle name="Normal 5 4 6 3 2" xfId="1313" xr:uid="{05780BC8-5AD6-4F2A-8220-DA0AB3F0B0C2}"/>
    <cellStyle name="Normal 5 4 6 4" xfId="1314" xr:uid="{3EB00832-66EB-4B5E-9F0B-11D9256F9796}"/>
    <cellStyle name="Normal 5 4 6 5" xfId="2866" xr:uid="{73DF881E-6CCE-49CF-920B-BA862AEE1DB8}"/>
    <cellStyle name="Normal 5 4 7" xfId="561" xr:uid="{1DAE9FA3-6A86-47D6-9E71-243A897D7D5A}"/>
    <cellStyle name="Normal 5 4 7 2" xfId="1315" xr:uid="{0C990E18-0307-4B32-B074-61FF697255E0}"/>
    <cellStyle name="Normal 5 4 7 2 2" xfId="1316" xr:uid="{5C787FB4-9812-46D3-AEE2-0B7D785371F9}"/>
    <cellStyle name="Normal 5 4 7 2 3" xfId="4418" xr:uid="{0AD313BA-189C-4AE7-BFC6-D7EF24079D00}"/>
    <cellStyle name="Normal 5 4 7 3" xfId="1317" xr:uid="{1D2020C7-5B9C-42F5-9933-6736F512B9FC}"/>
    <cellStyle name="Normal 5 4 7 4" xfId="2867" xr:uid="{69042FB6-CF81-4BD4-A87E-F8AD02A40719}"/>
    <cellStyle name="Normal 5 4 7 4 2" xfId="4583" xr:uid="{7669D4F3-BCED-4EFA-9CE3-877A777245E2}"/>
    <cellStyle name="Normal 5 4 7 4 3" xfId="4684" xr:uid="{83D5EE11-C8AF-4AE7-964E-26B92CC3DFB0}"/>
    <cellStyle name="Normal 5 4 7 4 4" xfId="4610" xr:uid="{50189331-C6C3-4102-9064-BDA93C8B85FA}"/>
    <cellStyle name="Normal 5 4 8" xfId="1318" xr:uid="{24007002-1608-4EF3-80C9-F936D1B57038}"/>
    <cellStyle name="Normal 5 4 8 2" xfId="1319" xr:uid="{DA176188-DCFB-46E0-96E9-962317EA4A66}"/>
    <cellStyle name="Normal 5 4 8 3" xfId="2868" xr:uid="{5AEC67B4-5A9E-4F99-B8BF-5CC9BBDBBCA9}"/>
    <cellStyle name="Normal 5 4 8 4" xfId="2869" xr:uid="{8C649ECA-059D-4EB6-8264-47F525EFDFFE}"/>
    <cellStyle name="Normal 5 4 9" xfId="1320" xr:uid="{42530FB0-8B6D-466A-B9CD-227AF0512292}"/>
    <cellStyle name="Normal 5 5" xfId="98" xr:uid="{F40DC4AC-1B50-4EB2-921B-3E3E0DAE4487}"/>
    <cellStyle name="Normal 5 5 10" xfId="2870" xr:uid="{69CA38AD-8741-4984-ACA7-E793434C2949}"/>
    <cellStyle name="Normal 5 5 11" xfId="2871" xr:uid="{472B1C7D-0D72-4A1C-B954-A87DF17016A0}"/>
    <cellStyle name="Normal 5 5 2" xfId="99" xr:uid="{72977993-32E6-40AE-813A-C2FD7AF094EE}"/>
    <cellStyle name="Normal 5 5 2 2" xfId="100" xr:uid="{1405B76E-F56D-4F29-B280-70DEF53577ED}"/>
    <cellStyle name="Normal 5 5 2 2 2" xfId="303" xr:uid="{12C3AAB1-8AB4-4B12-84D7-A13CEC30A6E1}"/>
    <cellStyle name="Normal 5 5 2 2 2 2" xfId="562" xr:uid="{8687FF09-92D1-4C37-BA07-C1F921F976FE}"/>
    <cellStyle name="Normal 5 5 2 2 2 2 2" xfId="1321" xr:uid="{C6A3C79D-C0B1-498F-8AF7-133209FC1EDB}"/>
    <cellStyle name="Normal 5 5 2 2 2 2 2 2" xfId="1322" xr:uid="{B0F97527-25C6-4F3E-9CEC-7502B8810968}"/>
    <cellStyle name="Normal 5 5 2 2 2 2 3" xfId="1323" xr:uid="{F3979CCC-4476-479F-9EEB-9A007511C2AB}"/>
    <cellStyle name="Normal 5 5 2 2 2 2 4" xfId="2872" xr:uid="{3C7A91A6-53B0-432C-A7D3-56E69517A126}"/>
    <cellStyle name="Normal 5 5 2 2 2 3" xfId="1324" xr:uid="{7FB9C65C-C5D8-4A5D-BEE7-F827F152D670}"/>
    <cellStyle name="Normal 5 5 2 2 2 3 2" xfId="1325" xr:uid="{74D3243D-EFFF-4CB7-9548-391899AF5578}"/>
    <cellStyle name="Normal 5 5 2 2 2 3 3" xfId="2873" xr:uid="{68AE4BDD-041C-4D84-98BF-893F25313968}"/>
    <cellStyle name="Normal 5 5 2 2 2 3 4" xfId="2874" xr:uid="{886E5AB4-E585-4942-A292-55FF175DB5CF}"/>
    <cellStyle name="Normal 5 5 2 2 2 4" xfId="1326" xr:uid="{F4B39BCE-3A9F-41E1-8EDE-F2D47A300A03}"/>
    <cellStyle name="Normal 5 5 2 2 2 5" xfId="2875" xr:uid="{98DF53F0-5721-4162-B626-3012F1DEC03A}"/>
    <cellStyle name="Normal 5 5 2 2 2 6" xfId="2876" xr:uid="{B1C51400-58DB-4358-BB7A-58F752E02B31}"/>
    <cellStyle name="Normal 5 5 2 2 3" xfId="563" xr:uid="{2845665B-A601-465C-8A8E-C1ECAECF5477}"/>
    <cellStyle name="Normal 5 5 2 2 3 2" xfId="1327" xr:uid="{8C8D3C81-BF1D-4CA3-8E9E-7031F3763841}"/>
    <cellStyle name="Normal 5 5 2 2 3 2 2" xfId="1328" xr:uid="{318A8AE5-E911-4011-87D5-B88A10008384}"/>
    <cellStyle name="Normal 5 5 2 2 3 2 3" xfId="2877" xr:uid="{E7D54ACA-7EA9-40B8-80E3-470765FE4BAB}"/>
    <cellStyle name="Normal 5 5 2 2 3 2 4" xfId="2878" xr:uid="{84BCA11B-D3F1-44FC-B21F-1D24EEF9B457}"/>
    <cellStyle name="Normal 5 5 2 2 3 3" xfId="1329" xr:uid="{959C1972-8E78-47D6-8365-0589983BF91B}"/>
    <cellStyle name="Normal 5 5 2 2 3 4" xfId="2879" xr:uid="{C73B6625-5148-4DF2-85D8-E1A29ACE5614}"/>
    <cellStyle name="Normal 5 5 2 2 3 5" xfId="2880" xr:uid="{9C367D6D-58E5-4C7E-9200-001797EF6F04}"/>
    <cellStyle name="Normal 5 5 2 2 4" xfId="1330" xr:uid="{76F3526A-7478-4427-BF58-A1A5FC9C96EA}"/>
    <cellStyle name="Normal 5 5 2 2 4 2" xfId="1331" xr:uid="{28DD089B-B606-44CA-9CA0-374763D9B5B6}"/>
    <cellStyle name="Normal 5 5 2 2 4 3" xfId="2881" xr:uid="{638426D5-5B42-41AD-A4CF-6B836E024381}"/>
    <cellStyle name="Normal 5 5 2 2 4 4" xfId="2882" xr:uid="{705C96D7-5452-4BCE-90DC-F33243866D52}"/>
    <cellStyle name="Normal 5 5 2 2 5" xfId="1332" xr:uid="{E7E054D9-013C-43D9-933B-51B5D8403CAF}"/>
    <cellStyle name="Normal 5 5 2 2 5 2" xfId="2883" xr:uid="{CC3BF014-4D97-434F-8D93-EBE119235913}"/>
    <cellStyle name="Normal 5 5 2 2 5 3" xfId="2884" xr:uid="{645D7677-9887-4066-A75F-05ACFA740F30}"/>
    <cellStyle name="Normal 5 5 2 2 5 4" xfId="2885" xr:uid="{66D84C8F-1319-434F-808D-FADE7B4217D4}"/>
    <cellStyle name="Normal 5 5 2 2 6" xfId="2886" xr:uid="{6D9B4445-7E21-403C-8150-372808216AB8}"/>
    <cellStyle name="Normal 5 5 2 2 7" xfId="2887" xr:uid="{36F8F919-D01D-47B1-8615-21BB0B71A7AB}"/>
    <cellStyle name="Normal 5 5 2 2 8" xfId="2888" xr:uid="{86C09C05-8949-4814-976D-C9C015B5D9BB}"/>
    <cellStyle name="Normal 5 5 2 3" xfId="304" xr:uid="{9A687FEB-BB09-4AA2-A4E4-CC3B343A1737}"/>
    <cellStyle name="Normal 5 5 2 3 2" xfId="564" xr:uid="{8D153779-3B62-47C5-B7A2-7C9856D8C704}"/>
    <cellStyle name="Normal 5 5 2 3 2 2" xfId="565" xr:uid="{7A17FF83-964D-4A30-B9B8-AC059F754988}"/>
    <cellStyle name="Normal 5 5 2 3 2 2 2" xfId="1333" xr:uid="{8A350336-3E5F-46A9-A380-3F5A53187FDB}"/>
    <cellStyle name="Normal 5 5 2 3 2 2 2 2" xfId="1334" xr:uid="{77BD658A-F910-4573-8342-4F7D81A45D43}"/>
    <cellStyle name="Normal 5 5 2 3 2 2 3" xfId="1335" xr:uid="{9A47BD04-4D5F-451B-A3CA-65EB982A2EBB}"/>
    <cellStyle name="Normal 5 5 2 3 2 3" xfId="1336" xr:uid="{6036F2A5-0003-40E6-A068-C2184D19BA82}"/>
    <cellStyle name="Normal 5 5 2 3 2 3 2" xfId="1337" xr:uid="{51D504B4-4C19-41AE-B6BE-0AD5BE30BE80}"/>
    <cellStyle name="Normal 5 5 2 3 2 4" xfId="1338" xr:uid="{88917C26-D73D-44D8-96BC-C55715576E64}"/>
    <cellStyle name="Normal 5 5 2 3 3" xfId="566" xr:uid="{258CCFC5-F282-42FF-8A6A-983FDE98199E}"/>
    <cellStyle name="Normal 5 5 2 3 3 2" xfId="1339" xr:uid="{AE9F8ADE-88F7-4F4E-B7EB-AC2E916B1CC8}"/>
    <cellStyle name="Normal 5 5 2 3 3 2 2" xfId="1340" xr:uid="{B43D4375-42BB-4D51-823B-7974EC8984BD}"/>
    <cellStyle name="Normal 5 5 2 3 3 3" xfId="1341" xr:uid="{CF74DEFC-BE71-461C-8984-20A73A88B78F}"/>
    <cellStyle name="Normal 5 5 2 3 3 4" xfId="2889" xr:uid="{4697E976-218D-47F7-B977-4C3E8D68B56E}"/>
    <cellStyle name="Normal 5 5 2 3 4" xfId="1342" xr:uid="{009965B0-538A-40C8-B271-6EA7BF7D2CDE}"/>
    <cellStyle name="Normal 5 5 2 3 4 2" xfId="1343" xr:uid="{C0310E20-D691-46B9-98D5-5359430E840C}"/>
    <cellStyle name="Normal 5 5 2 3 5" xfId="1344" xr:uid="{CFC5379C-A8B3-4659-A347-8117DAD87C34}"/>
    <cellStyle name="Normal 5 5 2 3 6" xfId="2890" xr:uid="{EE27FC48-170D-4FD3-8BC8-C2EFA7AB0000}"/>
    <cellStyle name="Normal 5 5 2 4" xfId="305" xr:uid="{DB41180C-D7F9-464A-8F09-A115FCEF9290}"/>
    <cellStyle name="Normal 5 5 2 4 2" xfId="567" xr:uid="{416B6F6E-4C39-49F9-85B5-3EC121A11282}"/>
    <cellStyle name="Normal 5 5 2 4 2 2" xfId="1345" xr:uid="{8885EE39-3CCA-4423-8071-82795F0005F3}"/>
    <cellStyle name="Normal 5 5 2 4 2 2 2" xfId="1346" xr:uid="{92752D22-F684-40B0-806E-A6FE99ECA5D4}"/>
    <cellStyle name="Normal 5 5 2 4 2 3" xfId="1347" xr:uid="{34277EA3-1E18-4824-8487-ABF7445EF9F6}"/>
    <cellStyle name="Normal 5 5 2 4 2 4" xfId="2891" xr:uid="{01BBACDB-25B7-4F33-95D1-34A223B41014}"/>
    <cellStyle name="Normal 5 5 2 4 3" xfId="1348" xr:uid="{8E274CC0-D8DD-49E3-BDD4-DE4ADF0516D3}"/>
    <cellStyle name="Normal 5 5 2 4 3 2" xfId="1349" xr:uid="{2D794E22-8260-4504-AD14-225FB26CEE1B}"/>
    <cellStyle name="Normal 5 5 2 4 4" xfId="1350" xr:uid="{4C7C3D7E-158F-430E-9F11-F588C0B13EA7}"/>
    <cellStyle name="Normal 5 5 2 4 5" xfId="2892" xr:uid="{036D86A6-717D-4163-8E21-988DDB2291BD}"/>
    <cellStyle name="Normal 5 5 2 5" xfId="306" xr:uid="{65DA787C-EF1E-4647-887B-0E14AEE2CAE2}"/>
    <cellStyle name="Normal 5 5 2 5 2" xfId="1351" xr:uid="{43965F60-FCF1-482C-90BD-8D465F643491}"/>
    <cellStyle name="Normal 5 5 2 5 2 2" xfId="1352" xr:uid="{BE1CF25E-3314-44B0-ACD6-E914DD8235B6}"/>
    <cellStyle name="Normal 5 5 2 5 3" xfId="1353" xr:uid="{70323E4D-5538-48CC-817F-A5AC60B9C8F0}"/>
    <cellStyle name="Normal 5 5 2 5 4" xfId="2893" xr:uid="{5625027D-58FD-4F3A-B996-F3FD98DDB271}"/>
    <cellStyle name="Normal 5 5 2 6" xfId="1354" xr:uid="{39501327-FF55-41EA-9CBD-A9A91088F4B2}"/>
    <cellStyle name="Normal 5 5 2 6 2" xfId="1355" xr:uid="{E2F7CF6A-5CDE-4C6C-A99E-83A3A277685B}"/>
    <cellStyle name="Normal 5 5 2 6 3" xfId="2894" xr:uid="{D6A16E0B-6DAA-480C-A722-ADA8F2DC90DE}"/>
    <cellStyle name="Normal 5 5 2 6 4" xfId="2895" xr:uid="{9E6FA94E-AECA-4D56-A105-7C6585FDD12C}"/>
    <cellStyle name="Normal 5 5 2 7" xfId="1356" xr:uid="{FD91933A-B8E1-4F24-9B1F-F282D456B093}"/>
    <cellStyle name="Normal 5 5 2 8" xfId="2896" xr:uid="{DFF118EB-218E-4091-A4D1-E0458385ED56}"/>
    <cellStyle name="Normal 5 5 2 9" xfId="2897" xr:uid="{C2ED58F6-76E1-46CB-BACC-C9FDAD4763DF}"/>
    <cellStyle name="Normal 5 5 3" xfId="101" xr:uid="{24828A19-EC10-4EF5-9343-467A1E997C34}"/>
    <cellStyle name="Normal 5 5 3 2" xfId="102" xr:uid="{5BD0AED2-229D-460E-B718-9C5DFB39DD9A}"/>
    <cellStyle name="Normal 5 5 3 2 2" xfId="568" xr:uid="{8D3B58B1-0571-4D2C-8A98-6F1AAA7FB938}"/>
    <cellStyle name="Normal 5 5 3 2 2 2" xfId="1357" xr:uid="{564C2674-52FD-4725-88D1-740A9DE7D20F}"/>
    <cellStyle name="Normal 5 5 3 2 2 2 2" xfId="1358" xr:uid="{A9BF73F2-3310-455F-B0F1-956FA91309A4}"/>
    <cellStyle name="Normal 5 5 3 2 2 2 2 2" xfId="4468" xr:uid="{F4B0E669-1263-4D5C-8802-6CA43AC9B324}"/>
    <cellStyle name="Normal 5 5 3 2 2 2 3" xfId="4469" xr:uid="{10364C21-AD3E-40B9-8940-CF9177F72884}"/>
    <cellStyle name="Normal 5 5 3 2 2 3" xfId="1359" xr:uid="{DC47D105-8C25-448D-AB02-255C547A8FA5}"/>
    <cellStyle name="Normal 5 5 3 2 2 3 2" xfId="4470" xr:uid="{77BF1103-2B54-4FC7-A139-A3293E2465DB}"/>
    <cellStyle name="Normal 5 5 3 2 2 4" xfId="2898" xr:uid="{5D2917E7-5CAC-4845-834C-AACF72DD6DFE}"/>
    <cellStyle name="Normal 5 5 3 2 3" xfId="1360" xr:uid="{B34C8329-3C11-464C-A355-5297C70E2706}"/>
    <cellStyle name="Normal 5 5 3 2 3 2" xfId="1361" xr:uid="{DB0EC1D3-3C1C-4B27-9921-B27C446614BA}"/>
    <cellStyle name="Normal 5 5 3 2 3 2 2" xfId="4471" xr:uid="{285799FF-03EF-430C-AB05-212A23E917B0}"/>
    <cellStyle name="Normal 5 5 3 2 3 3" xfId="2899" xr:uid="{9A761E55-8F44-4D9E-B97F-39E95D5FD9B3}"/>
    <cellStyle name="Normal 5 5 3 2 3 4" xfId="2900" xr:uid="{43C3499E-3E87-4BC7-B692-644BC0CBCBD6}"/>
    <cellStyle name="Normal 5 5 3 2 4" xfId="1362" xr:uid="{9304D60B-6CFB-4173-9C80-896EE1351617}"/>
    <cellStyle name="Normal 5 5 3 2 4 2" xfId="4472" xr:uid="{9F878B2A-529B-4C8D-AFB8-2B03CF9BDA3A}"/>
    <cellStyle name="Normal 5 5 3 2 5" xfId="2901" xr:uid="{288AEB42-E38D-4DD1-983F-55A3FA186152}"/>
    <cellStyle name="Normal 5 5 3 2 6" xfId="2902" xr:uid="{ED2D1FC1-1CD7-4637-AF0B-1025292C90C1}"/>
    <cellStyle name="Normal 5 5 3 3" xfId="307" xr:uid="{71EF6353-3357-45FA-8DDD-EF637B041267}"/>
    <cellStyle name="Normal 5 5 3 3 2" xfId="1363" xr:uid="{9F84A4A6-304B-4E1D-89B4-8570F9E9B8E8}"/>
    <cellStyle name="Normal 5 5 3 3 2 2" xfId="1364" xr:uid="{F8EF3142-33D9-49C8-B2AB-37087B8D5941}"/>
    <cellStyle name="Normal 5 5 3 3 2 2 2" xfId="4473" xr:uid="{54EE8C76-F93D-4889-A38E-68DA8D512EB8}"/>
    <cellStyle name="Normal 5 5 3 3 2 3" xfId="2903" xr:uid="{88E0A569-B743-4411-9F94-A4CE6A22DD28}"/>
    <cellStyle name="Normal 5 5 3 3 2 4" xfId="2904" xr:uid="{A60CB345-B49F-40B4-9332-681AF13288DA}"/>
    <cellStyle name="Normal 5 5 3 3 3" xfId="1365" xr:uid="{F4784472-243E-4826-95BD-7BA914F3D3ED}"/>
    <cellStyle name="Normal 5 5 3 3 3 2" xfId="4474" xr:uid="{077B87F7-4333-4689-84C4-2622F26C82C9}"/>
    <cellStyle name="Normal 5 5 3 3 4" xfId="2905" xr:uid="{75493214-A3A0-4725-8E20-7B56B45C4F2D}"/>
    <cellStyle name="Normal 5 5 3 3 5" xfId="2906" xr:uid="{C6344EC0-6A99-49C9-A074-544490B5C833}"/>
    <cellStyle name="Normal 5 5 3 4" xfId="1366" xr:uid="{92140326-3788-4695-BDDB-1A91CC6D79E4}"/>
    <cellStyle name="Normal 5 5 3 4 2" xfId="1367" xr:uid="{F34E648F-9CB8-4E1C-8034-7E4123939D2E}"/>
    <cellStyle name="Normal 5 5 3 4 2 2" xfId="4475" xr:uid="{CDC37AE0-7E4A-474B-B8A9-FFDA5F28B898}"/>
    <cellStyle name="Normal 5 5 3 4 3" xfId="2907" xr:uid="{52254734-55A2-45F7-BBBA-A4C6D26DBB40}"/>
    <cellStyle name="Normal 5 5 3 4 4" xfId="2908" xr:uid="{42D128A0-C668-437F-86C9-3914B0F2999E}"/>
    <cellStyle name="Normal 5 5 3 5" xfId="1368" xr:uid="{960C6F71-5E35-4DF6-8F9B-4C145BD4C31D}"/>
    <cellStyle name="Normal 5 5 3 5 2" xfId="2909" xr:uid="{9F9C4E53-FC42-4A3F-97D2-FEDD359FA5E6}"/>
    <cellStyle name="Normal 5 5 3 5 3" xfId="2910" xr:uid="{0CFFD5E2-B318-4272-8B47-99FE863E35A1}"/>
    <cellStyle name="Normal 5 5 3 5 4" xfId="2911" xr:uid="{FA2C6BE8-B91E-4729-98AD-29E82118B484}"/>
    <cellStyle name="Normal 5 5 3 6" xfId="2912" xr:uid="{EE6D01F0-03D5-4964-8808-C26E1B8937B4}"/>
    <cellStyle name="Normal 5 5 3 7" xfId="2913" xr:uid="{0FFF2667-6261-414B-99CE-E0604C2EDA0C}"/>
    <cellStyle name="Normal 5 5 3 8" xfId="2914" xr:uid="{9F697466-1236-4194-9071-29C3A01ACEA1}"/>
    <cellStyle name="Normal 5 5 4" xfId="103" xr:uid="{CE5E916B-97F5-404E-91EE-C3A2FBACF4E0}"/>
    <cellStyle name="Normal 5 5 4 2" xfId="569" xr:uid="{E51A34F6-C08E-45C8-8E15-EF3DA2134B72}"/>
    <cellStyle name="Normal 5 5 4 2 2" xfId="570" xr:uid="{6BB68E5A-FE2D-4877-9665-CA98B425E9AD}"/>
    <cellStyle name="Normal 5 5 4 2 2 2" xfId="1369" xr:uid="{BE80123B-4AB7-4DC3-9563-7EE161FB96B1}"/>
    <cellStyle name="Normal 5 5 4 2 2 2 2" xfId="1370" xr:uid="{AEDFF934-81C3-43FF-B25C-C6324552F938}"/>
    <cellStyle name="Normal 5 5 4 2 2 3" xfId="1371" xr:uid="{AE73A11F-27D7-441E-B6E2-1E463C9FA535}"/>
    <cellStyle name="Normal 5 5 4 2 2 4" xfId="2915" xr:uid="{EFA980B2-1215-4A2C-B406-280D73EF49B1}"/>
    <cellStyle name="Normal 5 5 4 2 3" xfId="1372" xr:uid="{56843372-6CBA-4435-8ED5-494C8CA47129}"/>
    <cellStyle name="Normal 5 5 4 2 3 2" xfId="1373" xr:uid="{A42EC0AF-2921-47B9-8587-56DBD8286DB4}"/>
    <cellStyle name="Normal 5 5 4 2 4" xfId="1374" xr:uid="{E33D33E4-40DB-4545-B9F4-0F32008B392E}"/>
    <cellStyle name="Normal 5 5 4 2 5" xfId="2916" xr:uid="{F033B96A-CB5B-443F-9D1A-059FD2E53032}"/>
    <cellStyle name="Normal 5 5 4 3" xfId="571" xr:uid="{C0F3A130-9DE0-4464-B500-79D29D9DF486}"/>
    <cellStyle name="Normal 5 5 4 3 2" xfId="1375" xr:uid="{E948FE5E-747E-4EC4-A569-75B479501AE9}"/>
    <cellStyle name="Normal 5 5 4 3 2 2" xfId="1376" xr:uid="{B4ED7A82-C693-4400-8F42-FEAB5ED08C59}"/>
    <cellStyle name="Normal 5 5 4 3 3" xfId="1377" xr:uid="{32462F74-A35B-4FC7-8B9D-9427CAE03D74}"/>
    <cellStyle name="Normal 5 5 4 3 4" xfId="2917" xr:uid="{4D8ACBCD-6DCF-4A89-8473-158EE970F0C0}"/>
    <cellStyle name="Normal 5 5 4 4" xfId="1378" xr:uid="{0219EBD6-ED73-4039-8E68-6EF24B01A8CC}"/>
    <cellStyle name="Normal 5 5 4 4 2" xfId="1379" xr:uid="{1BF4A896-FC6B-47C5-8C1E-764DE67A2049}"/>
    <cellStyle name="Normal 5 5 4 4 3" xfId="2918" xr:uid="{FFC600A6-7D28-4B25-913B-4FAD241F997F}"/>
    <cellStyle name="Normal 5 5 4 4 4" xfId="2919" xr:uid="{A525FB29-CC6C-41E0-A239-1FEB8A2A933A}"/>
    <cellStyle name="Normal 5 5 4 5" xfId="1380" xr:uid="{B3CDC147-A1D4-4EBB-8E4B-E72270A3BD25}"/>
    <cellStyle name="Normal 5 5 4 6" xfId="2920" xr:uid="{E5FA399E-893F-4094-9FF0-405644FED1D1}"/>
    <cellStyle name="Normal 5 5 4 7" xfId="2921" xr:uid="{AB39CD69-F2E6-4910-B2FF-A9B595CF0A9A}"/>
    <cellStyle name="Normal 5 5 5" xfId="308" xr:uid="{C003F83D-E7F0-4980-B25F-348950795A25}"/>
    <cellStyle name="Normal 5 5 5 2" xfId="572" xr:uid="{549DE6C2-A2AB-47B2-8CBD-4FBA4DAECB93}"/>
    <cellStyle name="Normal 5 5 5 2 2" xfId="1381" xr:uid="{C6672BFF-A031-4D90-B1E3-0BDA63E5328F}"/>
    <cellStyle name="Normal 5 5 5 2 2 2" xfId="1382" xr:uid="{1508E2BB-247F-4D06-BD62-EE640F762EDF}"/>
    <cellStyle name="Normal 5 5 5 2 3" xfId="1383" xr:uid="{E4AD3693-E88D-4A96-8993-9A875F297B45}"/>
    <cellStyle name="Normal 5 5 5 2 4" xfId="2922" xr:uid="{A104AF53-3F6B-41A7-AE60-3268E721B1F8}"/>
    <cellStyle name="Normal 5 5 5 3" xfId="1384" xr:uid="{1F8EE525-059B-4F1B-837B-59E230D57F47}"/>
    <cellStyle name="Normal 5 5 5 3 2" xfId="1385" xr:uid="{C1D5CFA9-1257-4B8B-99C9-D83238AF597B}"/>
    <cellStyle name="Normal 5 5 5 3 3" xfId="2923" xr:uid="{A85D5545-85AF-4AFF-9039-141A31D51534}"/>
    <cellStyle name="Normal 5 5 5 3 4" xfId="2924" xr:uid="{43E2B397-66ED-49C6-A0B8-85B184DD0BAD}"/>
    <cellStyle name="Normal 5 5 5 4" xfId="1386" xr:uid="{B39A3F1D-0BA0-4CDA-9780-5BC6BEF29A01}"/>
    <cellStyle name="Normal 5 5 5 5" xfId="2925" xr:uid="{4335FFDD-51BD-4BC3-B254-41299CFE33CF}"/>
    <cellStyle name="Normal 5 5 5 6" xfId="2926" xr:uid="{85210132-2870-40AE-B921-FF3673A1713C}"/>
    <cellStyle name="Normal 5 5 6" xfId="309" xr:uid="{EBD29D3D-6383-489B-A69F-2085E635EDE2}"/>
    <cellStyle name="Normal 5 5 6 2" xfId="1387" xr:uid="{36AC4E67-2466-4F52-A527-CE065D8BB9DA}"/>
    <cellStyle name="Normal 5 5 6 2 2" xfId="1388" xr:uid="{801CFCBD-C237-4565-B1B6-546FE300A58F}"/>
    <cellStyle name="Normal 5 5 6 2 3" xfId="2927" xr:uid="{A44D6901-3742-4208-9C4C-2CF3D8B236EF}"/>
    <cellStyle name="Normal 5 5 6 2 4" xfId="2928" xr:uid="{2F64D2F1-D0B7-4C34-BD38-A0CAF68BB6A5}"/>
    <cellStyle name="Normal 5 5 6 3" xfId="1389" xr:uid="{05C233F0-95A9-405D-8813-D9E49196650D}"/>
    <cellStyle name="Normal 5 5 6 4" xfId="2929" xr:uid="{4DAEC87B-DD06-463A-B89E-FD2866D0D646}"/>
    <cellStyle name="Normal 5 5 6 5" xfId="2930" xr:uid="{FD95C75C-2277-419A-9627-32981DEC51B0}"/>
    <cellStyle name="Normal 5 5 7" xfId="1390" xr:uid="{06089996-3510-48D8-86F6-A96DD286ED0C}"/>
    <cellStyle name="Normal 5 5 7 2" xfId="1391" xr:uid="{F4B97128-AB6B-4D46-B55A-A0346018659F}"/>
    <cellStyle name="Normal 5 5 7 3" xfId="2931" xr:uid="{42C3FE69-5662-4209-97C7-E5D3B46DEE97}"/>
    <cellStyle name="Normal 5 5 7 4" xfId="2932" xr:uid="{C621CACB-775A-496B-B540-03E92D4CD24D}"/>
    <cellStyle name="Normal 5 5 8" xfId="1392" xr:uid="{0217F3E6-E157-4CFC-A81D-A241EC9F5EE6}"/>
    <cellStyle name="Normal 5 5 8 2" xfId="2933" xr:uid="{72027CCD-9925-472E-A457-0E5FE6EF7549}"/>
    <cellStyle name="Normal 5 5 8 3" xfId="2934" xr:uid="{9B8A6BD8-CDE3-4B21-983C-565546327D1A}"/>
    <cellStyle name="Normal 5 5 8 4" xfId="2935" xr:uid="{95087D97-2C27-440F-9DB4-363A1A9E9860}"/>
    <cellStyle name="Normal 5 5 9" xfId="2936" xr:uid="{DA57BA9C-6738-4385-B7A2-5A024200466B}"/>
    <cellStyle name="Normal 5 6" xfId="104" xr:uid="{BBAA9E5D-4E84-4231-A094-DDBA60599490}"/>
    <cellStyle name="Normal 5 6 10" xfId="2937" xr:uid="{0231B8F5-BCD0-4319-AE6B-E893D6DBE845}"/>
    <cellStyle name="Normal 5 6 11" xfId="2938" xr:uid="{D489669E-E31E-4F5C-895D-12A8C8BCCD33}"/>
    <cellStyle name="Normal 5 6 2" xfId="105" xr:uid="{42B7E6AC-1854-4560-8881-417652F03CEE}"/>
    <cellStyle name="Normal 5 6 2 2" xfId="310" xr:uid="{33D5D25B-F6E5-4C6A-9F6B-1123385C304C}"/>
    <cellStyle name="Normal 5 6 2 2 2" xfId="573" xr:uid="{CA7240E7-3179-4722-9DE9-9089AA4C098C}"/>
    <cellStyle name="Normal 5 6 2 2 2 2" xfId="574" xr:uid="{4AE3849A-96B5-43F2-8B0D-A3B42E940738}"/>
    <cellStyle name="Normal 5 6 2 2 2 2 2" xfId="1393" xr:uid="{3CC75878-C83C-4D49-AAB4-7F4F64417DAD}"/>
    <cellStyle name="Normal 5 6 2 2 2 2 3" xfId="2939" xr:uid="{B728EAD0-8CEC-420C-B412-12D022B6E34F}"/>
    <cellStyle name="Normal 5 6 2 2 2 2 4" xfId="2940" xr:uid="{404009FF-8545-4939-996B-356578F08B60}"/>
    <cellStyle name="Normal 5 6 2 2 2 3" xfId="1394" xr:uid="{F9DA73D0-84B0-4C0E-A798-CBD82045F2AE}"/>
    <cellStyle name="Normal 5 6 2 2 2 3 2" xfId="2941" xr:uid="{0A8FEAFA-A691-48F9-83C0-9D79C7DC06D1}"/>
    <cellStyle name="Normal 5 6 2 2 2 3 3" xfId="2942" xr:uid="{DFE7FC5F-B229-4746-9110-D2072F9337F4}"/>
    <cellStyle name="Normal 5 6 2 2 2 3 4" xfId="2943" xr:uid="{1BFD88BC-9FFE-4623-81B9-C5FF930D6042}"/>
    <cellStyle name="Normal 5 6 2 2 2 4" xfId="2944" xr:uid="{37B0060C-9755-4388-8193-879B04892F35}"/>
    <cellStyle name="Normal 5 6 2 2 2 5" xfId="2945" xr:uid="{AD9BF656-5407-45AC-8CE8-937127093E4B}"/>
    <cellStyle name="Normal 5 6 2 2 2 6" xfId="2946" xr:uid="{00485C48-D8EC-44CB-AE56-72BF3DCEEC4A}"/>
    <cellStyle name="Normal 5 6 2 2 3" xfId="575" xr:uid="{F4B9FA4F-21EC-4871-BBD3-C1AA0079B13E}"/>
    <cellStyle name="Normal 5 6 2 2 3 2" xfId="1395" xr:uid="{062DF25D-74F1-48A9-A268-061DB4CB28D7}"/>
    <cellStyle name="Normal 5 6 2 2 3 2 2" xfId="2947" xr:uid="{AF3EFAAB-97F4-4F6E-9193-2598BDD3917A}"/>
    <cellStyle name="Normal 5 6 2 2 3 2 3" xfId="2948" xr:uid="{70677652-943E-4089-A003-B40155EF63E4}"/>
    <cellStyle name="Normal 5 6 2 2 3 2 4" xfId="2949" xr:uid="{37CC40AC-1415-43D7-A7E1-583A0643F19E}"/>
    <cellStyle name="Normal 5 6 2 2 3 3" xfId="2950" xr:uid="{DAD29593-3F2F-40B0-9CD4-1A22A7605612}"/>
    <cellStyle name="Normal 5 6 2 2 3 4" xfId="2951" xr:uid="{5D6C13A7-3085-49CE-9C93-4367465DFC38}"/>
    <cellStyle name="Normal 5 6 2 2 3 5" xfId="2952" xr:uid="{BC446442-BFCD-4B85-A175-147176FBE173}"/>
    <cellStyle name="Normal 5 6 2 2 4" xfId="1396" xr:uid="{6BB285A9-2B0A-415E-84CC-C8704CE45E1A}"/>
    <cellStyle name="Normal 5 6 2 2 4 2" xfId="2953" xr:uid="{EFFC2E5F-6780-4F76-957B-FAF547CED403}"/>
    <cellStyle name="Normal 5 6 2 2 4 3" xfId="2954" xr:uid="{BD23101A-348A-48F5-A1E8-75F1BB52A60A}"/>
    <cellStyle name="Normal 5 6 2 2 4 4" xfId="2955" xr:uid="{9EE0279B-87AA-4BCD-B93E-B086939E289B}"/>
    <cellStyle name="Normal 5 6 2 2 5" xfId="2956" xr:uid="{E0C17973-07E1-41DD-B301-CA9087E1C889}"/>
    <cellStyle name="Normal 5 6 2 2 5 2" xfId="2957" xr:uid="{1934F3E5-375D-4250-9132-AD872BAC2A17}"/>
    <cellStyle name="Normal 5 6 2 2 5 3" xfId="2958" xr:uid="{55BA3D64-DBA8-4896-93FF-21F4DB304EF6}"/>
    <cellStyle name="Normal 5 6 2 2 5 4" xfId="2959" xr:uid="{7005C67C-E601-423A-AEB9-92EF1A125339}"/>
    <cellStyle name="Normal 5 6 2 2 6" xfId="2960" xr:uid="{0C9C2B5D-FB39-496B-91A1-12CEDB3BF1E3}"/>
    <cellStyle name="Normal 5 6 2 2 7" xfId="2961" xr:uid="{A358AB9E-7D18-41E7-B79C-FDD5213106BC}"/>
    <cellStyle name="Normal 5 6 2 2 8" xfId="2962" xr:uid="{93D07367-CC6A-4B40-BFF2-69F1C3D6EF4A}"/>
    <cellStyle name="Normal 5 6 2 3" xfId="576" xr:uid="{8C647F61-A6E3-4762-A5A0-ACCB03D22DBB}"/>
    <cellStyle name="Normal 5 6 2 3 2" xfId="577" xr:uid="{2F23A0F4-3CEC-4104-921B-555A55B2497C}"/>
    <cellStyle name="Normal 5 6 2 3 2 2" xfId="578" xr:uid="{B582019E-0DEF-4493-BF48-7325394B4A10}"/>
    <cellStyle name="Normal 5 6 2 3 2 3" xfId="2963" xr:uid="{5579B63C-CE0F-49AD-825E-62C0AE758CDB}"/>
    <cellStyle name="Normal 5 6 2 3 2 4" xfId="2964" xr:uid="{EFAE0892-C34C-41D6-8AA5-6CECA58CEF41}"/>
    <cellStyle name="Normal 5 6 2 3 3" xfId="579" xr:uid="{5567909E-402B-45EC-BD47-D28292B6F54B}"/>
    <cellStyle name="Normal 5 6 2 3 3 2" xfId="2965" xr:uid="{C08B5619-896B-437C-A0E6-0CC52F7A9DD5}"/>
    <cellStyle name="Normal 5 6 2 3 3 3" xfId="2966" xr:uid="{AEAF62EA-AE72-42F9-995C-E72C8E3571A9}"/>
    <cellStyle name="Normal 5 6 2 3 3 4" xfId="2967" xr:uid="{4F8BCDB5-5C02-43F1-B268-A9AAF9927448}"/>
    <cellStyle name="Normal 5 6 2 3 4" xfId="2968" xr:uid="{3A5F1E44-68B3-4AD7-9F12-1A729CC4A58F}"/>
    <cellStyle name="Normal 5 6 2 3 5" xfId="2969" xr:uid="{F85C620B-8018-4DA3-BE13-E283F83B9B4A}"/>
    <cellStyle name="Normal 5 6 2 3 6" xfId="2970" xr:uid="{9590EC7C-684D-4E90-A692-78D638049518}"/>
    <cellStyle name="Normal 5 6 2 4" xfId="580" xr:uid="{2773469A-BAE4-4C6C-B0B8-D3E136D68A80}"/>
    <cellStyle name="Normal 5 6 2 4 2" xfId="581" xr:uid="{65F8EE05-1FF0-40F1-BEEA-2AC70579E579}"/>
    <cellStyle name="Normal 5 6 2 4 2 2" xfId="2971" xr:uid="{7EE65F81-6E91-469B-9858-73B9589F84FD}"/>
    <cellStyle name="Normal 5 6 2 4 2 3" xfId="2972" xr:uid="{01709368-AAD1-4655-B051-A317844656B5}"/>
    <cellStyle name="Normal 5 6 2 4 2 4" xfId="2973" xr:uid="{2A9C89BE-4F7C-4EE0-9B35-C1912AC87F97}"/>
    <cellStyle name="Normal 5 6 2 4 3" xfId="2974" xr:uid="{CB520839-82D1-4C48-99F0-A673DBC4C2EA}"/>
    <cellStyle name="Normal 5 6 2 4 4" xfId="2975" xr:uid="{2DC892E4-0069-4C12-B416-3BC32DBE8479}"/>
    <cellStyle name="Normal 5 6 2 4 5" xfId="2976" xr:uid="{94BBDB32-714A-473B-9B40-DE5C0A75C313}"/>
    <cellStyle name="Normal 5 6 2 5" xfId="582" xr:uid="{3F82838D-9E66-4604-AE32-41D1D920E2D9}"/>
    <cellStyle name="Normal 5 6 2 5 2" xfId="2977" xr:uid="{871497EC-FCE8-48F2-87EA-0F325E6A41C6}"/>
    <cellStyle name="Normal 5 6 2 5 3" xfId="2978" xr:uid="{D66FE0AA-FCEC-4F1F-AE31-58978894DB22}"/>
    <cellStyle name="Normal 5 6 2 5 4" xfId="2979" xr:uid="{F735695A-DC36-4198-8E73-3E38484C5D39}"/>
    <cellStyle name="Normal 5 6 2 6" xfId="2980" xr:uid="{0E530227-3998-4D99-8E55-0FF02295CC6A}"/>
    <cellStyle name="Normal 5 6 2 6 2" xfId="2981" xr:uid="{F59C2B1E-7C9A-4B12-BE71-1EADB23F3118}"/>
    <cellStyle name="Normal 5 6 2 6 3" xfId="2982" xr:uid="{60C14152-FD86-4D96-83D7-ABE340F38F49}"/>
    <cellStyle name="Normal 5 6 2 6 4" xfId="2983" xr:uid="{C7A49FB6-67AA-4C78-9229-D2E5438F8E43}"/>
    <cellStyle name="Normal 5 6 2 7" xfId="2984" xr:uid="{3BDF031D-1C6A-4DA6-9A6A-8DF7E613BF29}"/>
    <cellStyle name="Normal 5 6 2 8" xfId="2985" xr:uid="{9AC666C3-E2FF-468D-9938-919701C2F582}"/>
    <cellStyle name="Normal 5 6 2 9" xfId="2986" xr:uid="{10B600C3-A1A1-4727-8402-FB6396F2B7CE}"/>
    <cellStyle name="Normal 5 6 3" xfId="311" xr:uid="{495B79BE-0A62-4224-AED8-354FF3A87660}"/>
    <cellStyle name="Normal 5 6 3 2" xfId="583" xr:uid="{ABE8FE96-0956-4F95-A299-777498C6C252}"/>
    <cellStyle name="Normal 5 6 3 2 2" xfId="584" xr:uid="{5182B26E-7AEF-48E5-9760-58D09BAA1AFB}"/>
    <cellStyle name="Normal 5 6 3 2 2 2" xfId="1397" xr:uid="{D62CEED2-8EBC-496E-BC78-58A5056E1B50}"/>
    <cellStyle name="Normal 5 6 3 2 2 2 2" xfId="1398" xr:uid="{9A845141-140A-497B-95C6-0C532E372636}"/>
    <cellStyle name="Normal 5 6 3 2 2 3" xfId="1399" xr:uid="{C958D473-1481-4D40-B239-D53584F0D79B}"/>
    <cellStyle name="Normal 5 6 3 2 2 4" xfId="2987" xr:uid="{E5E1E780-D5DD-47D0-AEFC-12BA57774DF6}"/>
    <cellStyle name="Normal 5 6 3 2 3" xfId="1400" xr:uid="{3129BF9D-FF91-44A9-AE8A-8598F733FB05}"/>
    <cellStyle name="Normal 5 6 3 2 3 2" xfId="1401" xr:uid="{6824ECA7-FB15-4DFF-A4F9-1CD4AE4A3C56}"/>
    <cellStyle name="Normal 5 6 3 2 3 3" xfId="2988" xr:uid="{F0E6E0FB-4F67-4B4D-857D-C9DB3022E476}"/>
    <cellStyle name="Normal 5 6 3 2 3 4" xfId="2989" xr:uid="{3AEB0A1F-4357-4425-AC29-615BD4A0AF2C}"/>
    <cellStyle name="Normal 5 6 3 2 4" xfId="1402" xr:uid="{6C5730D4-A39B-4A9A-81FF-74B538A48D9F}"/>
    <cellStyle name="Normal 5 6 3 2 5" xfId="2990" xr:uid="{C4692E81-012C-4D0E-851D-E3ADF920CC50}"/>
    <cellStyle name="Normal 5 6 3 2 6" xfId="2991" xr:uid="{B5BBF672-0706-4F7B-8CB6-A828CB4C62DC}"/>
    <cellStyle name="Normal 5 6 3 3" xfId="585" xr:uid="{02AFA91A-7404-4BC5-868A-794B2A5DEC05}"/>
    <cellStyle name="Normal 5 6 3 3 2" xfId="1403" xr:uid="{4B074961-BFC9-4C6D-9DF4-2D20562113F0}"/>
    <cellStyle name="Normal 5 6 3 3 2 2" xfId="1404" xr:uid="{83ED3030-F69B-418C-96A5-B76E1574593A}"/>
    <cellStyle name="Normal 5 6 3 3 2 3" xfId="2992" xr:uid="{49910172-5884-4C6A-8BD1-E33BDBAB493D}"/>
    <cellStyle name="Normal 5 6 3 3 2 4" xfId="2993" xr:uid="{103C33E8-008A-41BB-B2EA-3F41A965898F}"/>
    <cellStyle name="Normal 5 6 3 3 3" xfId="1405" xr:uid="{18CC01D6-CC52-4DBA-B19B-1D54D9C998BB}"/>
    <cellStyle name="Normal 5 6 3 3 4" xfId="2994" xr:uid="{F6CDECF3-BA2A-4C32-A68D-429310520B40}"/>
    <cellStyle name="Normal 5 6 3 3 5" xfId="2995" xr:uid="{DA4635ED-FF11-4331-8C05-B5300BB87E25}"/>
    <cellStyle name="Normal 5 6 3 4" xfId="1406" xr:uid="{1AD39251-F77E-412A-A3B8-2D8AD2B5599A}"/>
    <cellStyle name="Normal 5 6 3 4 2" xfId="1407" xr:uid="{FDAA2AAC-435E-4184-A36F-12DA49863E80}"/>
    <cellStyle name="Normal 5 6 3 4 3" xfId="2996" xr:uid="{9CEB01E9-2C79-4E02-862C-5B8527D8C928}"/>
    <cellStyle name="Normal 5 6 3 4 4" xfId="2997" xr:uid="{20E8B0C1-1919-4504-A502-DA2DC2A2206C}"/>
    <cellStyle name="Normal 5 6 3 5" xfId="1408" xr:uid="{47344329-1465-4756-914E-6E0F68E8D0FF}"/>
    <cellStyle name="Normal 5 6 3 5 2" xfId="2998" xr:uid="{369ECDF4-9471-4254-A365-49EF4FA220B3}"/>
    <cellStyle name="Normal 5 6 3 5 3" xfId="2999" xr:uid="{B95AA56F-0F38-4750-A199-C456F39E62A6}"/>
    <cellStyle name="Normal 5 6 3 5 4" xfId="3000" xr:uid="{2A86A61E-9A9B-47A8-9831-6AFEE4844382}"/>
    <cellStyle name="Normal 5 6 3 6" xfId="3001" xr:uid="{D120BE91-F049-4431-95F9-F4D97083E06C}"/>
    <cellStyle name="Normal 5 6 3 7" xfId="3002" xr:uid="{2967BA2C-ABCB-49C2-83A8-BF7C0E61CDC0}"/>
    <cellStyle name="Normal 5 6 3 8" xfId="3003" xr:uid="{047E549A-3005-42FA-8ECD-71FF0EDFA1EA}"/>
    <cellStyle name="Normal 5 6 4" xfId="312" xr:uid="{5EA420E6-F219-4D4C-ADF6-8868BA16A44E}"/>
    <cellStyle name="Normal 5 6 4 2" xfId="586" xr:uid="{B96DEB77-471C-4A19-9029-E01E090E7782}"/>
    <cellStyle name="Normal 5 6 4 2 2" xfId="587" xr:uid="{3CBAD8F4-61A3-4784-B748-E26E7DAC4972}"/>
    <cellStyle name="Normal 5 6 4 2 2 2" xfId="1409" xr:uid="{B88A4DC5-2DA4-4704-8FAA-35F9B4A7177F}"/>
    <cellStyle name="Normal 5 6 4 2 2 3" xfId="3004" xr:uid="{16963327-87B9-4988-BEBD-1A1F9BFDDDDA}"/>
    <cellStyle name="Normal 5 6 4 2 2 4" xfId="3005" xr:uid="{06D8DEC4-8839-444F-8494-43987FE1DFAD}"/>
    <cellStyle name="Normal 5 6 4 2 3" xfId="1410" xr:uid="{69F34455-B508-4DD1-A0DB-87EAD111CC6C}"/>
    <cellStyle name="Normal 5 6 4 2 4" xfId="3006" xr:uid="{DD383568-2E67-4488-9ABE-F253FE4628D4}"/>
    <cellStyle name="Normal 5 6 4 2 5" xfId="3007" xr:uid="{21D3009C-2564-4541-AF91-2011957B8E62}"/>
    <cellStyle name="Normal 5 6 4 3" xfId="588" xr:uid="{73816573-7347-41F1-B232-4A24A194476D}"/>
    <cellStyle name="Normal 5 6 4 3 2" xfId="1411" xr:uid="{AF035E50-7B7E-43D9-A9F1-189B10A66E1A}"/>
    <cellStyle name="Normal 5 6 4 3 3" xfId="3008" xr:uid="{966A01F0-D5E6-44ED-BEA1-AD03D6F40A88}"/>
    <cellStyle name="Normal 5 6 4 3 4" xfId="3009" xr:uid="{2A8041A1-6A62-4E16-8BCD-156F4043AD7C}"/>
    <cellStyle name="Normal 5 6 4 4" xfId="1412" xr:uid="{CEF18928-FF9F-40B3-BD48-8EB2B4981E85}"/>
    <cellStyle name="Normal 5 6 4 4 2" xfId="3010" xr:uid="{49DE9AFD-443C-4115-9E8B-9724F5896540}"/>
    <cellStyle name="Normal 5 6 4 4 3" xfId="3011" xr:uid="{2F53667B-27BC-4446-A175-E4510D418DDA}"/>
    <cellStyle name="Normal 5 6 4 4 4" xfId="3012" xr:uid="{CB5D7C6A-FE80-476C-BD0C-21B945C10C2A}"/>
    <cellStyle name="Normal 5 6 4 5" xfId="3013" xr:uid="{CBC1E820-412D-439C-853A-FA630AFE3E2E}"/>
    <cellStyle name="Normal 5 6 4 6" xfId="3014" xr:uid="{69FD91E9-CD07-486F-A605-19625119885B}"/>
    <cellStyle name="Normal 5 6 4 7" xfId="3015" xr:uid="{C1CA356B-46BD-47A5-8C7E-51664AC29BFD}"/>
    <cellStyle name="Normal 5 6 5" xfId="313" xr:uid="{E8E876E0-B21D-4607-AE94-7D9D515C4F82}"/>
    <cellStyle name="Normal 5 6 5 2" xfId="589" xr:uid="{23A62789-DE64-45AE-8767-0FE7A746E360}"/>
    <cellStyle name="Normal 5 6 5 2 2" xfId="1413" xr:uid="{309E2158-1443-4FCD-8108-A693991FD712}"/>
    <cellStyle name="Normal 5 6 5 2 3" xfId="3016" xr:uid="{E6C92195-B633-41EB-BB6F-7E39478C166E}"/>
    <cellStyle name="Normal 5 6 5 2 4" xfId="3017" xr:uid="{ACAFEEF5-3F3E-4E81-81D6-D9E9CE3A6533}"/>
    <cellStyle name="Normal 5 6 5 3" xfId="1414" xr:uid="{DA5C4063-F32E-40C7-A154-BA8D407D22A9}"/>
    <cellStyle name="Normal 5 6 5 3 2" xfId="3018" xr:uid="{8283E1F6-571A-4DF6-8153-54EA9B844376}"/>
    <cellStyle name="Normal 5 6 5 3 3" xfId="3019" xr:uid="{6F240A2C-ABE0-4847-B359-71F33DC0DEE8}"/>
    <cellStyle name="Normal 5 6 5 3 4" xfId="3020" xr:uid="{C3E6F581-3D1F-4107-97D7-ADA9E21DC942}"/>
    <cellStyle name="Normal 5 6 5 4" xfId="3021" xr:uid="{63DA01C8-5818-4B93-B9C2-8C16EFEC1D45}"/>
    <cellStyle name="Normal 5 6 5 5" xfId="3022" xr:uid="{85AC6C49-FE17-4DF4-9EB3-0AC6371BEF1B}"/>
    <cellStyle name="Normal 5 6 5 6" xfId="3023" xr:uid="{F45116A9-5193-49ED-A6E1-CF1D7588F50F}"/>
    <cellStyle name="Normal 5 6 6" xfId="590" xr:uid="{D725CE3E-1EF3-463C-976F-6ACF663CCF04}"/>
    <cellStyle name="Normal 5 6 6 2" xfId="1415" xr:uid="{156947D3-2E00-4C28-851F-0615D47C47D1}"/>
    <cellStyle name="Normal 5 6 6 2 2" xfId="3024" xr:uid="{D1ECC6C9-B9C1-461A-9497-6591EC318534}"/>
    <cellStyle name="Normal 5 6 6 2 3" xfId="3025" xr:uid="{2C207959-F570-4686-B768-4610F02C1B63}"/>
    <cellStyle name="Normal 5 6 6 2 4" xfId="3026" xr:uid="{FA46180A-FCA7-446B-A7FF-86DC331929A2}"/>
    <cellStyle name="Normal 5 6 6 3" xfId="3027" xr:uid="{F13804EC-D031-4495-8BAC-C109D3EA8E20}"/>
    <cellStyle name="Normal 5 6 6 4" xfId="3028" xr:uid="{583ED8A0-B04A-4376-8F4A-2FD7AA84C7C5}"/>
    <cellStyle name="Normal 5 6 6 5" xfId="3029" xr:uid="{D76BA3BF-FFF9-4BF5-A02A-702F542D1210}"/>
    <cellStyle name="Normal 5 6 7" xfId="1416" xr:uid="{1034DAD3-40BB-4A16-AD84-FD1913DB1813}"/>
    <cellStyle name="Normal 5 6 7 2" xfId="3030" xr:uid="{72549304-0527-495F-858A-4EE74405E244}"/>
    <cellStyle name="Normal 5 6 7 3" xfId="3031" xr:uid="{8522A2B2-26A8-4C96-A907-F986D6A551B4}"/>
    <cellStyle name="Normal 5 6 7 4" xfId="3032" xr:uid="{1D16834A-9EF1-42BE-A12C-A44123303173}"/>
    <cellStyle name="Normal 5 6 8" xfId="3033" xr:uid="{27A9646A-2BFC-4B25-8EF2-5E7B072757E6}"/>
    <cellStyle name="Normal 5 6 8 2" xfId="3034" xr:uid="{5894FDA1-D04A-4A58-A273-B3E6BBF605C4}"/>
    <cellStyle name="Normal 5 6 8 3" xfId="3035" xr:uid="{FBB42527-F238-4737-ACEC-6793A874432D}"/>
    <cellStyle name="Normal 5 6 8 4" xfId="3036" xr:uid="{B5CEC856-64B1-4F8A-8E90-D992AA9369E2}"/>
    <cellStyle name="Normal 5 6 9" xfId="3037" xr:uid="{7BAB1CB2-A5D8-4C46-BF38-3C1633C4666A}"/>
    <cellStyle name="Normal 5 7" xfId="106" xr:uid="{8D30FE26-9BA3-4196-8141-AA755C5081B3}"/>
    <cellStyle name="Normal 5 7 2" xfId="107" xr:uid="{0A0DD821-310C-409F-B528-9CC565EF9E95}"/>
    <cellStyle name="Normal 5 7 2 2" xfId="314" xr:uid="{24714FF6-C8D6-42F2-8F5F-D60791BD8EE0}"/>
    <cellStyle name="Normal 5 7 2 2 2" xfId="591" xr:uid="{628B05D1-E447-4EA9-A44C-CAB2361EA40F}"/>
    <cellStyle name="Normal 5 7 2 2 2 2" xfId="1417" xr:uid="{E5112629-B4C6-4D2C-873E-64A8E1B82313}"/>
    <cellStyle name="Normal 5 7 2 2 2 3" xfId="3038" xr:uid="{64B5E4ED-6D4B-46DC-917E-A48C3AE47FE9}"/>
    <cellStyle name="Normal 5 7 2 2 2 4" xfId="3039" xr:uid="{6F1B444E-0B6E-4039-AA7E-6A64270478F4}"/>
    <cellStyle name="Normal 5 7 2 2 3" xfId="1418" xr:uid="{46B646C8-2584-4810-BF46-4032A3E816C0}"/>
    <cellStyle name="Normal 5 7 2 2 3 2" xfId="3040" xr:uid="{6C03B81C-E91E-40E9-9786-4D74CEDA6467}"/>
    <cellStyle name="Normal 5 7 2 2 3 3" xfId="3041" xr:uid="{93F4DE3E-9C0A-4A08-AE50-6C3F7B393D80}"/>
    <cellStyle name="Normal 5 7 2 2 3 4" xfId="3042" xr:uid="{ADDDA19D-CC52-43B9-A231-CB08A9CCA515}"/>
    <cellStyle name="Normal 5 7 2 2 4" xfId="3043" xr:uid="{B26938C4-EF7A-4D7E-88F0-862A97B489AF}"/>
    <cellStyle name="Normal 5 7 2 2 5" xfId="3044" xr:uid="{FD5473D7-BB15-4E1B-AD43-0FF5925D4881}"/>
    <cellStyle name="Normal 5 7 2 2 6" xfId="3045" xr:uid="{366BC811-4A4C-4347-92E7-28D01B8846CE}"/>
    <cellStyle name="Normal 5 7 2 3" xfId="592" xr:uid="{D5BC55C5-511B-4CA7-93AE-145A2B6091B4}"/>
    <cellStyle name="Normal 5 7 2 3 2" xfId="1419" xr:uid="{87DF746C-E8C4-4579-9E0A-DAB133F818E2}"/>
    <cellStyle name="Normal 5 7 2 3 2 2" xfId="3046" xr:uid="{EA10CE72-B21E-4FA8-9FFA-1A3B3F29024D}"/>
    <cellStyle name="Normal 5 7 2 3 2 3" xfId="3047" xr:uid="{A8B5F1A7-093E-4283-BD82-C2FC07E19542}"/>
    <cellStyle name="Normal 5 7 2 3 2 4" xfId="3048" xr:uid="{D1F61819-9DFA-419F-8AA5-4BCEC68241D8}"/>
    <cellStyle name="Normal 5 7 2 3 3" xfId="3049" xr:uid="{4CBD06EF-0E7A-4824-AAA9-94082F57F5A6}"/>
    <cellStyle name="Normal 5 7 2 3 4" xfId="3050" xr:uid="{CE79723F-B030-4341-A66F-084E4E541A4B}"/>
    <cellStyle name="Normal 5 7 2 3 5" xfId="3051" xr:uid="{062CD614-7455-41E7-A8FD-BB6BB6239A72}"/>
    <cellStyle name="Normal 5 7 2 4" xfId="1420" xr:uid="{BECEA49F-F763-4901-8F15-EC257823C449}"/>
    <cellStyle name="Normal 5 7 2 4 2" xfId="3052" xr:uid="{123079DE-0000-412C-8B17-A45BEC766CF5}"/>
    <cellStyle name="Normal 5 7 2 4 3" xfId="3053" xr:uid="{269D1C13-BC14-43E0-BAAF-827BB5BED123}"/>
    <cellStyle name="Normal 5 7 2 4 4" xfId="3054" xr:uid="{AA378F3E-BCE0-4E8E-A43C-36EAD1612B8B}"/>
    <cellStyle name="Normal 5 7 2 5" xfId="3055" xr:uid="{2F1E3A07-14E4-4505-B40E-EF411C92BB9D}"/>
    <cellStyle name="Normal 5 7 2 5 2" xfId="3056" xr:uid="{00E290B8-78DC-47AA-BEC3-B8CF8AFFB1AB}"/>
    <cellStyle name="Normal 5 7 2 5 3" xfId="3057" xr:uid="{B5623585-4440-4CB0-873B-50DEDFC986C7}"/>
    <cellStyle name="Normal 5 7 2 5 4" xfId="3058" xr:uid="{FFC7F889-DBAD-4309-9D78-EBAF36FF7CE2}"/>
    <cellStyle name="Normal 5 7 2 6" xfId="3059" xr:uid="{502A42EC-5B8B-49BE-8E50-0058ACEAF725}"/>
    <cellStyle name="Normal 5 7 2 7" xfId="3060" xr:uid="{4F19762E-CA27-4BB3-8D0C-C0AB7AA9470E}"/>
    <cellStyle name="Normal 5 7 2 8" xfId="3061" xr:uid="{4FA74C8A-E35F-437B-8E4A-C8BEE9BADE13}"/>
    <cellStyle name="Normal 5 7 3" xfId="315" xr:uid="{87199993-4DCC-4C42-88CF-B76C4E6F0F02}"/>
    <cellStyle name="Normal 5 7 3 2" xfId="593" xr:uid="{C8C60B52-432D-4592-86E2-DE9490BFB6A6}"/>
    <cellStyle name="Normal 5 7 3 2 2" xfId="594" xr:uid="{5D6BFA50-DBF9-445D-AFF2-12479425E803}"/>
    <cellStyle name="Normal 5 7 3 2 3" xfId="3062" xr:uid="{8FEE9D03-1875-4F49-8E12-76B30F59F925}"/>
    <cellStyle name="Normal 5 7 3 2 4" xfId="3063" xr:uid="{B24C8512-5A66-4FD4-8AE5-49B870A6D83D}"/>
    <cellStyle name="Normal 5 7 3 3" xfId="595" xr:uid="{29AD5ED8-CDD8-4808-BA98-7A1452B03D42}"/>
    <cellStyle name="Normal 5 7 3 3 2" xfId="3064" xr:uid="{764C5939-281D-4775-BCBB-E2883C861C29}"/>
    <cellStyle name="Normal 5 7 3 3 3" xfId="3065" xr:uid="{29D49A9D-28A6-4773-9B1F-48C0D8DBAE09}"/>
    <cellStyle name="Normal 5 7 3 3 4" xfId="3066" xr:uid="{04E23EAE-289F-4453-A918-E89D0EF8EE11}"/>
    <cellStyle name="Normal 5 7 3 4" xfId="3067" xr:uid="{15621C0E-75E1-443C-AECF-DFDA787D0DEE}"/>
    <cellStyle name="Normal 5 7 3 5" xfId="3068" xr:uid="{DD079067-BABE-4C6F-9D27-115A3AFF3301}"/>
    <cellStyle name="Normal 5 7 3 6" xfId="3069" xr:uid="{8837802E-E56A-45EA-8EE7-2E619F1114E3}"/>
    <cellStyle name="Normal 5 7 4" xfId="316" xr:uid="{E1FB11FC-9AAC-4153-A0B9-0394496BB9C8}"/>
    <cellStyle name="Normal 5 7 4 2" xfId="596" xr:uid="{048A9131-3931-4007-A927-B72ECBF4B84A}"/>
    <cellStyle name="Normal 5 7 4 2 2" xfId="3070" xr:uid="{B0953BA3-E13B-4F5B-A4BE-5602DB1D64CF}"/>
    <cellStyle name="Normal 5 7 4 2 3" xfId="3071" xr:uid="{6EDBD69E-FD4A-4190-A3E6-E0618A662B49}"/>
    <cellStyle name="Normal 5 7 4 2 4" xfId="3072" xr:uid="{040907F9-6670-4E47-959C-BE0EE905B192}"/>
    <cellStyle name="Normal 5 7 4 3" xfId="3073" xr:uid="{9FFE993F-A0DD-440F-8533-41F272C39DD1}"/>
    <cellStyle name="Normal 5 7 4 4" xfId="3074" xr:uid="{6972ED9C-708C-4F6A-BB46-588786D5CA1A}"/>
    <cellStyle name="Normal 5 7 4 5" xfId="3075" xr:uid="{7A1AE50E-A5D8-4690-AF0C-58A241DDCF2C}"/>
    <cellStyle name="Normal 5 7 5" xfId="597" xr:uid="{A5A90C87-7C05-49A2-A61C-48EDAE2279BD}"/>
    <cellStyle name="Normal 5 7 5 2" xfId="3076" xr:uid="{8F684269-486A-41FA-85DE-EED7EE2E4105}"/>
    <cellStyle name="Normal 5 7 5 3" xfId="3077" xr:uid="{159A0684-BF94-4CFB-9C21-7DBF22B9259E}"/>
    <cellStyle name="Normal 5 7 5 4" xfId="3078" xr:uid="{08034AEE-5D6F-4782-965E-9C813BC6F3AE}"/>
    <cellStyle name="Normal 5 7 6" xfId="3079" xr:uid="{DC2252A1-2D7F-4A18-B940-CA7652C2B561}"/>
    <cellStyle name="Normal 5 7 6 2" xfId="3080" xr:uid="{C24CFF52-F3A0-40C6-A352-6FD75A908164}"/>
    <cellStyle name="Normal 5 7 6 3" xfId="3081" xr:uid="{C5399AA0-6573-46ED-92EA-98925E2243B1}"/>
    <cellStyle name="Normal 5 7 6 4" xfId="3082" xr:uid="{3191B4F8-ED07-49C8-9B96-A2CAAFF40460}"/>
    <cellStyle name="Normal 5 7 7" xfId="3083" xr:uid="{DC34F571-546D-4BCF-98F9-297395CB785D}"/>
    <cellStyle name="Normal 5 7 8" xfId="3084" xr:uid="{D14668CA-630E-4DF2-A46B-751AF417C5CC}"/>
    <cellStyle name="Normal 5 7 9" xfId="3085" xr:uid="{70831691-68FF-4025-BC32-A42011AD4F93}"/>
    <cellStyle name="Normal 5 8" xfId="108" xr:uid="{95C90457-DE7D-475D-A996-744BA1D9E667}"/>
    <cellStyle name="Normal 5 8 2" xfId="317" xr:uid="{D6E93837-2B8A-4D26-BD31-42334F008E20}"/>
    <cellStyle name="Normal 5 8 2 2" xfId="598" xr:uid="{A4208C35-7FFD-463C-8328-A70C9A96BCAB}"/>
    <cellStyle name="Normal 5 8 2 2 2" xfId="1421" xr:uid="{C9BAD80E-6BE2-4775-97D5-CF4B8CFD1D1D}"/>
    <cellStyle name="Normal 5 8 2 2 2 2" xfId="1422" xr:uid="{E0402C5F-5A0F-4E08-AD3E-5B699CB41513}"/>
    <cellStyle name="Normal 5 8 2 2 3" xfId="1423" xr:uid="{D2DC5AFB-F78C-49B2-9521-35321FF1C350}"/>
    <cellStyle name="Normal 5 8 2 2 4" xfId="3086" xr:uid="{F3355FEC-ABC9-4774-94B4-C1B866352100}"/>
    <cellStyle name="Normal 5 8 2 3" xfId="1424" xr:uid="{EFB8229A-67B4-4361-AC59-7B42E5295095}"/>
    <cellStyle name="Normal 5 8 2 3 2" xfId="1425" xr:uid="{A11D4182-0798-4A0A-A462-6B681CF6533B}"/>
    <cellStyle name="Normal 5 8 2 3 3" xfId="3087" xr:uid="{0236FD71-6179-4A71-9E24-7D4994CE5B22}"/>
    <cellStyle name="Normal 5 8 2 3 4" xfId="3088" xr:uid="{733E51B2-4C02-4190-97D4-D058F8D36B35}"/>
    <cellStyle name="Normal 5 8 2 4" xfId="1426" xr:uid="{7CD7AD42-8FE1-4F4E-A539-343398EFF8BD}"/>
    <cellStyle name="Normal 5 8 2 5" xfId="3089" xr:uid="{1127B69C-1C3E-4AA9-94FB-6C5DC01A5F84}"/>
    <cellStyle name="Normal 5 8 2 6" xfId="3090" xr:uid="{EE7ACFA3-D1F3-4F38-8C84-1AD05814D788}"/>
    <cellStyle name="Normal 5 8 3" xfId="599" xr:uid="{8E3578AC-DC08-4D1B-91C0-B731E8D34B2E}"/>
    <cellStyle name="Normal 5 8 3 2" xfId="1427" xr:uid="{BAB403E7-6B3D-4582-8F7D-1EFC7C3EEE1F}"/>
    <cellStyle name="Normal 5 8 3 2 2" xfId="1428" xr:uid="{82514FC6-16D9-4321-AB04-37BF04A5E613}"/>
    <cellStyle name="Normal 5 8 3 2 3" xfId="3091" xr:uid="{33468FA1-89CA-4E16-BD96-12D82F0CF026}"/>
    <cellStyle name="Normal 5 8 3 2 4" xfId="3092" xr:uid="{4E611F62-FC69-4C91-A566-2858A3DD19D3}"/>
    <cellStyle name="Normal 5 8 3 3" xfId="1429" xr:uid="{14918E27-A201-4377-AF0A-F40D73923E80}"/>
    <cellStyle name="Normal 5 8 3 4" xfId="3093" xr:uid="{9678D80D-DCB2-4A93-850B-72A930278F5E}"/>
    <cellStyle name="Normal 5 8 3 5" xfId="3094" xr:uid="{264DD07A-1E50-4A39-892A-8DFA9DCAFEFE}"/>
    <cellStyle name="Normal 5 8 4" xfId="1430" xr:uid="{D180FD8B-09E3-46D2-9C64-793770E4088C}"/>
    <cellStyle name="Normal 5 8 4 2" xfId="1431" xr:uid="{94BA9ECE-AFC0-4041-9520-D646A26787C9}"/>
    <cellStyle name="Normal 5 8 4 3" xfId="3095" xr:uid="{C92E7CDF-A3C4-4B8D-817A-09E27A5D2839}"/>
    <cellStyle name="Normal 5 8 4 4" xfId="3096" xr:uid="{90AC179B-B907-4B9B-8179-7B6D0C2932B4}"/>
    <cellStyle name="Normal 5 8 5" xfId="1432" xr:uid="{E58F074F-2EB4-4D29-A16D-6B52FD6078FB}"/>
    <cellStyle name="Normal 5 8 5 2" xfId="3097" xr:uid="{F56840A8-7DDD-4782-AFBC-8873D3EAB0F8}"/>
    <cellStyle name="Normal 5 8 5 3" xfId="3098" xr:uid="{7AF47DF7-AD5E-42C4-AF75-42D5BA53B062}"/>
    <cellStyle name="Normal 5 8 5 4" xfId="3099" xr:uid="{13F83E1A-0AFE-4B76-876B-A7567AAF47D9}"/>
    <cellStyle name="Normal 5 8 6" xfId="3100" xr:uid="{D04DEB07-FB18-45DA-997A-BCE0AC4A8D35}"/>
    <cellStyle name="Normal 5 8 7" xfId="3101" xr:uid="{A879C81B-859E-4FAA-930A-985A0BC6DDD8}"/>
    <cellStyle name="Normal 5 8 8" xfId="3102" xr:uid="{E924442A-7FD5-4233-B249-5EAB48166CAA}"/>
    <cellStyle name="Normal 5 9" xfId="318" xr:uid="{FF5450C1-E06C-4276-95BF-D9742196CAC7}"/>
    <cellStyle name="Normal 5 9 2" xfId="600" xr:uid="{ABF17E60-D2E6-495B-A49C-322721EAC35E}"/>
    <cellStyle name="Normal 5 9 2 2" xfId="601" xr:uid="{F94C3366-304E-4FA5-8387-3ABA3C46D8A4}"/>
    <cellStyle name="Normal 5 9 2 2 2" xfId="1433" xr:uid="{61C4EDA9-5D9F-4202-8D92-845196E25182}"/>
    <cellStyle name="Normal 5 9 2 2 3" xfId="3103" xr:uid="{C92C0FF2-8345-4C7B-A95A-EE9287DA00E3}"/>
    <cellStyle name="Normal 5 9 2 2 4" xfId="3104" xr:uid="{4C4D28F2-560D-4630-A570-93D62AEB40E7}"/>
    <cellStyle name="Normal 5 9 2 3" xfId="1434" xr:uid="{31ACDD4D-2028-4FB5-B6F7-7636FC4D591F}"/>
    <cellStyle name="Normal 5 9 2 4" xfId="3105" xr:uid="{34CF19E6-BE34-44E3-9F60-18ED06BCC851}"/>
    <cellStyle name="Normal 5 9 2 5" xfId="3106" xr:uid="{66BA9E49-B92F-4A38-981B-48425242D70A}"/>
    <cellStyle name="Normal 5 9 3" xfId="602" xr:uid="{F1542B6A-FF47-4F40-ACDF-564CBB9E641F}"/>
    <cellStyle name="Normal 5 9 3 2" xfId="1435" xr:uid="{D0D69E31-B623-4E15-9A15-CFF593F48F9E}"/>
    <cellStyle name="Normal 5 9 3 3" xfId="3107" xr:uid="{240FDFDA-BB9D-425B-ACAC-3ACAE089A6E2}"/>
    <cellStyle name="Normal 5 9 3 4" xfId="3108" xr:uid="{CD317450-8A4A-4F40-A254-A5907A564DF4}"/>
    <cellStyle name="Normal 5 9 4" xfId="1436" xr:uid="{8550B6E6-1A11-417F-B247-01F3A81FBC58}"/>
    <cellStyle name="Normal 5 9 4 2" xfId="3109" xr:uid="{47BE1F68-D696-449F-8425-6878DEC2CF82}"/>
    <cellStyle name="Normal 5 9 4 3" xfId="3110" xr:uid="{CB72CDCF-BF36-4ABF-8125-64D14B89C02F}"/>
    <cellStyle name="Normal 5 9 4 4" xfId="3111" xr:uid="{14300693-4095-430A-B378-EFEDB7DEFC91}"/>
    <cellStyle name="Normal 5 9 5" xfId="3112" xr:uid="{5ED4BD74-FE51-47CF-BCFF-249E41908D46}"/>
    <cellStyle name="Normal 5 9 6" xfId="3113" xr:uid="{6A5560B3-4E5E-4415-8225-BA1086082333}"/>
    <cellStyle name="Normal 5 9 7" xfId="3114" xr:uid="{335B845F-FF18-42D9-A562-058867F534CC}"/>
    <cellStyle name="Normal 6" xfId="109" xr:uid="{11498659-4307-4AF4-99AA-7359B029DACF}"/>
    <cellStyle name="Normal 6 10" xfId="319" xr:uid="{D07BD909-8681-4F8F-8FF6-BFB97CAA0023}"/>
    <cellStyle name="Normal 6 10 2" xfId="1437" xr:uid="{583939A4-8DF2-4774-B8AA-2AC78E2076D6}"/>
    <cellStyle name="Normal 6 10 2 2" xfId="3115" xr:uid="{5A580E90-B5F7-4763-8C8A-25251FB80E7E}"/>
    <cellStyle name="Normal 6 10 2 2 2" xfId="4588" xr:uid="{AF891B98-E7C6-4526-B81D-7203FCD83A4D}"/>
    <cellStyle name="Normal 6 10 2 3" xfId="3116" xr:uid="{8291EB74-B9B3-4253-B24D-97592B02B02F}"/>
    <cellStyle name="Normal 6 10 2 4" xfId="3117" xr:uid="{EF07126D-9AD0-4BDC-9737-2444176443FD}"/>
    <cellStyle name="Normal 6 10 3" xfId="3118" xr:uid="{B4736919-5376-4B06-87E8-6A7E6EBFBF5A}"/>
    <cellStyle name="Normal 6 10 4" xfId="3119" xr:uid="{AEB9D975-C61C-44C3-B525-F16B8899B3B4}"/>
    <cellStyle name="Normal 6 10 5" xfId="3120" xr:uid="{DC8E6D9B-946A-42A3-B403-97E9B9BA56A2}"/>
    <cellStyle name="Normal 6 11" xfId="1438" xr:uid="{50951CB1-8EE9-46D3-93B6-2336E3FFDFAB}"/>
    <cellStyle name="Normal 6 11 2" xfId="3121" xr:uid="{E5E82D39-8013-4EB7-99BF-9F420B90AEA3}"/>
    <cellStyle name="Normal 6 11 3" xfId="3122" xr:uid="{297A27A8-EA90-4E47-A4A0-F9A691E7F66C}"/>
    <cellStyle name="Normal 6 11 4" xfId="3123" xr:uid="{A82921FE-7403-43BC-94B8-4F6F0401DE6B}"/>
    <cellStyle name="Normal 6 12" xfId="902" xr:uid="{72AD80D3-8DFC-402D-B412-A67C25193ADA}"/>
    <cellStyle name="Normal 6 12 2" xfId="3124" xr:uid="{0DDA64E4-0DC5-47F0-8E7F-C9DADADFDC5D}"/>
    <cellStyle name="Normal 6 12 3" xfId="3125" xr:uid="{61DD23DA-944A-40C6-BD8A-05446DE76BD8}"/>
    <cellStyle name="Normal 6 12 4" xfId="3126" xr:uid="{F925FBED-0314-4121-9B8F-F327FF43BF21}"/>
    <cellStyle name="Normal 6 13" xfId="899" xr:uid="{B7F0586E-0B4A-4501-A03B-F951E0CBBDA3}"/>
    <cellStyle name="Normal 6 13 2" xfId="3128" xr:uid="{047E5E7E-E097-44F7-832B-635E294B18C3}"/>
    <cellStyle name="Normal 6 13 3" xfId="4315" xr:uid="{51216F90-B26E-4073-91FA-328F0C785E45}"/>
    <cellStyle name="Normal 6 13 4" xfId="3127" xr:uid="{ABC7FF04-3577-4A47-BD37-CFC0DB4EA07B}"/>
    <cellStyle name="Normal 6 13 5" xfId="5319" xr:uid="{25BE3D36-9C7D-4DD6-A918-556BA20F5F6B}"/>
    <cellStyle name="Normal 6 14" xfId="3129" xr:uid="{824897CA-1392-446E-9A4E-61FCFA69EEE8}"/>
    <cellStyle name="Normal 6 15" xfId="3130" xr:uid="{33C0C177-0044-41B8-BB52-A739559480E4}"/>
    <cellStyle name="Normal 6 16" xfId="3131" xr:uid="{BCA506F2-32A7-4553-A1FE-88B8F15151C9}"/>
    <cellStyle name="Normal 6 2" xfId="110" xr:uid="{677677B5-0283-4AD3-9D54-CFE865A75372}"/>
    <cellStyle name="Normal 6 2 2" xfId="320" xr:uid="{3953ADDD-277F-4DCC-AD20-9E2D11E5A9C3}"/>
    <cellStyle name="Normal 6 2 2 2" xfId="4671" xr:uid="{07E8AD7A-A3BB-44A8-8214-C4D7A1066415}"/>
    <cellStyle name="Normal 6 2 3" xfId="4560" xr:uid="{3A467576-AC4C-4084-AB1C-089C2B95CF08}"/>
    <cellStyle name="Normal 6 3" xfId="111" xr:uid="{06899F88-CE9E-4E1F-8972-2F32BB4DA99B}"/>
    <cellStyle name="Normal 6 3 10" xfId="3132" xr:uid="{18609711-EBE6-4075-A63C-35E47F526B4A}"/>
    <cellStyle name="Normal 6 3 11" xfId="3133" xr:uid="{3EAE9A5B-8D9D-467A-AF09-1CDB1E35B693}"/>
    <cellStyle name="Normal 6 3 2" xfId="112" xr:uid="{08FCF536-D920-4E58-82A7-3790669A39A9}"/>
    <cellStyle name="Normal 6 3 2 2" xfId="113" xr:uid="{0DDBED8D-ACD5-41A3-A200-1915EC903F2B}"/>
    <cellStyle name="Normal 6 3 2 2 2" xfId="321" xr:uid="{F5A8D324-9F17-403B-904E-BCC99E63768A}"/>
    <cellStyle name="Normal 6 3 2 2 2 2" xfId="603" xr:uid="{E5E38682-8C57-4D60-9F55-F76CBFFA08BC}"/>
    <cellStyle name="Normal 6 3 2 2 2 2 2" xfId="604" xr:uid="{21E2DF35-A2E3-4ED1-914A-08D87701FC93}"/>
    <cellStyle name="Normal 6 3 2 2 2 2 2 2" xfId="1439" xr:uid="{EDFF949B-F70B-4ACC-9FAA-B0B177EA558C}"/>
    <cellStyle name="Normal 6 3 2 2 2 2 2 2 2" xfId="1440" xr:uid="{B4A56B68-52D5-4D6C-AFBF-1486028B2BEC}"/>
    <cellStyle name="Normal 6 3 2 2 2 2 2 3" xfId="1441" xr:uid="{8880612D-FC52-41FE-9B19-786E97DBD889}"/>
    <cellStyle name="Normal 6 3 2 2 2 2 3" xfId="1442" xr:uid="{DA53F83C-7D37-4585-96D9-EFA0F70E2B77}"/>
    <cellStyle name="Normal 6 3 2 2 2 2 3 2" xfId="1443" xr:uid="{65E38EA8-348D-4E35-94AE-5144E6623C9B}"/>
    <cellStyle name="Normal 6 3 2 2 2 2 4" xfId="1444" xr:uid="{D3E0F053-4828-442B-B1D2-0BA17C0B390E}"/>
    <cellStyle name="Normal 6 3 2 2 2 3" xfId="605" xr:uid="{935AA6E2-5254-4639-8AF8-28A0AB262832}"/>
    <cellStyle name="Normal 6 3 2 2 2 3 2" xfId="1445" xr:uid="{0AC72E16-938B-4685-88C9-0A5B876413EB}"/>
    <cellStyle name="Normal 6 3 2 2 2 3 2 2" xfId="1446" xr:uid="{B431FA2A-C894-423A-A2B5-ABA3487F6B03}"/>
    <cellStyle name="Normal 6 3 2 2 2 3 3" xfId="1447" xr:uid="{587EA559-AD07-4DE0-84EE-4FD693B96FDD}"/>
    <cellStyle name="Normal 6 3 2 2 2 3 4" xfId="3134" xr:uid="{55CE554F-A0F4-4A3F-A02A-B7D47C66D003}"/>
    <cellStyle name="Normal 6 3 2 2 2 4" xfId="1448" xr:uid="{A01FFAF2-12C6-40D5-BA2F-1C006E64DC33}"/>
    <cellStyle name="Normal 6 3 2 2 2 4 2" xfId="1449" xr:uid="{784DD54D-4586-4B20-8AF8-A272FBA07B65}"/>
    <cellStyle name="Normal 6 3 2 2 2 5" xfId="1450" xr:uid="{B766907F-F92A-4B33-B863-73572ED21D4D}"/>
    <cellStyle name="Normal 6 3 2 2 2 6" xfId="3135" xr:uid="{F1681C92-BF97-428A-948F-826BDD23BECE}"/>
    <cellStyle name="Normal 6 3 2 2 3" xfId="322" xr:uid="{8C7DFD2E-A3CC-43CC-851A-4A25382519A0}"/>
    <cellStyle name="Normal 6 3 2 2 3 2" xfId="606" xr:uid="{CA80EF49-A786-4FE2-8316-2965AA3CB048}"/>
    <cellStyle name="Normal 6 3 2 2 3 2 2" xfId="607" xr:uid="{1A052FE0-A56B-41D6-AE30-2BDDA035A4E6}"/>
    <cellStyle name="Normal 6 3 2 2 3 2 2 2" xfId="1451" xr:uid="{0A2D0B33-D746-454D-B959-8F4F4A59A3A8}"/>
    <cellStyle name="Normal 6 3 2 2 3 2 2 2 2" xfId="1452" xr:uid="{20232EDC-AB5C-4A85-817F-FEFE79E0B51E}"/>
    <cellStyle name="Normal 6 3 2 2 3 2 2 3" xfId="1453" xr:uid="{65F4425F-3A30-4CF6-8F92-F39A5A4AC077}"/>
    <cellStyle name="Normal 6 3 2 2 3 2 3" xfId="1454" xr:uid="{E25A44A9-11A0-4989-B52D-FEEE6670C8D2}"/>
    <cellStyle name="Normal 6 3 2 2 3 2 3 2" xfId="1455" xr:uid="{3B76E259-C06E-4C4A-A0B6-1CCEB7A5FDFA}"/>
    <cellStyle name="Normal 6 3 2 2 3 2 4" xfId="1456" xr:uid="{F68C8170-752A-4DE6-870A-8149EEB7C14E}"/>
    <cellStyle name="Normal 6 3 2 2 3 3" xfId="608" xr:uid="{2BA63C30-6CC9-47C0-A79A-F35071C41A07}"/>
    <cellStyle name="Normal 6 3 2 2 3 3 2" xfId="1457" xr:uid="{F942601E-B6FF-407F-8EB0-77EE185F4A34}"/>
    <cellStyle name="Normal 6 3 2 2 3 3 2 2" xfId="1458" xr:uid="{F8A06E71-E11C-4EF0-BB76-A53E48EB4061}"/>
    <cellStyle name="Normal 6 3 2 2 3 3 3" xfId="1459" xr:uid="{9AE80110-FFA3-43D1-BCA1-3F7E13F63A62}"/>
    <cellStyle name="Normal 6 3 2 2 3 4" xfId="1460" xr:uid="{BB97986D-8910-4B86-AB96-B1ECC153D028}"/>
    <cellStyle name="Normal 6 3 2 2 3 4 2" xfId="1461" xr:uid="{FF7EBA11-BB0B-45EF-BBBC-7D42EB577D93}"/>
    <cellStyle name="Normal 6 3 2 2 3 5" xfId="1462" xr:uid="{05B1B509-B9CF-41DA-B7DA-0C22E760E066}"/>
    <cellStyle name="Normal 6 3 2 2 4" xfId="609" xr:uid="{932FFC11-65C3-4930-8F10-B9073DA31F6F}"/>
    <cellStyle name="Normal 6 3 2 2 4 2" xfId="610" xr:uid="{521EEE93-8C3D-40FD-BF96-75254A609AA7}"/>
    <cellStyle name="Normal 6 3 2 2 4 2 2" xfId="1463" xr:uid="{D10DBFFB-3C96-4A3E-8D42-E72AF2162086}"/>
    <cellStyle name="Normal 6 3 2 2 4 2 2 2" xfId="1464" xr:uid="{BA6E272E-5638-42E3-B55C-501F767A28DD}"/>
    <cellStyle name="Normal 6 3 2 2 4 2 3" xfId="1465" xr:uid="{AF91859F-6E60-4730-AD82-4734CF37BD04}"/>
    <cellStyle name="Normal 6 3 2 2 4 3" xfId="1466" xr:uid="{23ABE581-4B34-4552-8345-049302CE30DF}"/>
    <cellStyle name="Normal 6 3 2 2 4 3 2" xfId="1467" xr:uid="{9FC425CA-01C7-4411-A9F4-03B0D35B741A}"/>
    <cellStyle name="Normal 6 3 2 2 4 4" xfId="1468" xr:uid="{C7469CB2-3EE9-40FE-B161-A2F8755203A4}"/>
    <cellStyle name="Normal 6 3 2 2 5" xfId="611" xr:uid="{0C4D4E7D-048D-448C-AF3C-8409A71EDF56}"/>
    <cellStyle name="Normal 6 3 2 2 5 2" xfId="1469" xr:uid="{FDCB2E9B-5FA8-455E-A8F2-982C664D7779}"/>
    <cellStyle name="Normal 6 3 2 2 5 2 2" xfId="1470" xr:uid="{A530F5C0-C00D-465A-B826-39195A59D8B4}"/>
    <cellStyle name="Normal 6 3 2 2 5 3" xfId="1471" xr:uid="{BE704454-B6A4-48E2-9451-47029C475493}"/>
    <cellStyle name="Normal 6 3 2 2 5 4" xfId="3136" xr:uid="{9A289667-1E16-4947-94BF-21A845D956F3}"/>
    <cellStyle name="Normal 6 3 2 2 6" xfId="1472" xr:uid="{FE04588E-E68B-4DEC-A105-E22B71C799B6}"/>
    <cellStyle name="Normal 6 3 2 2 6 2" xfId="1473" xr:uid="{30F26B43-39C1-4E59-BDBE-D79E2096C1EB}"/>
    <cellStyle name="Normal 6 3 2 2 7" xfId="1474" xr:uid="{D8E2CB9B-5A12-4869-91AB-C39FAAC1B99F}"/>
    <cellStyle name="Normal 6 3 2 2 8" xfId="3137" xr:uid="{6A5C66C7-EF79-426D-8661-D4F87D443E8E}"/>
    <cellStyle name="Normal 6 3 2 3" xfId="323" xr:uid="{385D3A30-0051-44B4-829E-B67C27020436}"/>
    <cellStyle name="Normal 6 3 2 3 2" xfId="612" xr:uid="{A0A10C2A-85FD-49D4-854D-99560BF49163}"/>
    <cellStyle name="Normal 6 3 2 3 2 2" xfId="613" xr:uid="{B17B4BF6-1C02-4E9D-B1EC-2DF9FF69C1EF}"/>
    <cellStyle name="Normal 6 3 2 3 2 2 2" xfId="1475" xr:uid="{2B48050C-EB87-42BA-B846-31B490801E84}"/>
    <cellStyle name="Normal 6 3 2 3 2 2 2 2" xfId="1476" xr:uid="{7BB9B724-A9E9-473C-B905-F40D684D7933}"/>
    <cellStyle name="Normal 6 3 2 3 2 2 3" xfId="1477" xr:uid="{D329AEBD-3933-473B-9465-5ECB191013F5}"/>
    <cellStyle name="Normal 6 3 2 3 2 3" xfId="1478" xr:uid="{B66CC424-683F-4313-BA81-5868A49FBB69}"/>
    <cellStyle name="Normal 6 3 2 3 2 3 2" xfId="1479" xr:uid="{B40CCE0C-A277-470C-91FB-B70E09390F50}"/>
    <cellStyle name="Normal 6 3 2 3 2 4" xfId="1480" xr:uid="{BFD69321-4624-4D1E-84F5-5B98EC0433B2}"/>
    <cellStyle name="Normal 6 3 2 3 3" xfId="614" xr:uid="{882B3F75-6D1E-4AC4-8537-5598AE27339E}"/>
    <cellStyle name="Normal 6 3 2 3 3 2" xfId="1481" xr:uid="{9FC68DFB-10D1-4685-8317-7FC434CCA137}"/>
    <cellStyle name="Normal 6 3 2 3 3 2 2" xfId="1482" xr:uid="{34624090-743D-4E75-ADB8-933119CB115A}"/>
    <cellStyle name="Normal 6 3 2 3 3 3" xfId="1483" xr:uid="{53D377FA-9629-4A21-BDAA-73E3D9372AA2}"/>
    <cellStyle name="Normal 6 3 2 3 3 4" xfId="3138" xr:uid="{5CA9A84D-F7EB-4706-93C1-DF40C45A0396}"/>
    <cellStyle name="Normal 6 3 2 3 4" xfId="1484" xr:uid="{8BA0453E-E29C-4EEB-8732-EA9A193AEE32}"/>
    <cellStyle name="Normal 6 3 2 3 4 2" xfId="1485" xr:uid="{D2FA854B-E136-455D-9DE3-C29D54D71D92}"/>
    <cellStyle name="Normal 6 3 2 3 5" xfId="1486" xr:uid="{516927CB-A54F-42CD-94FA-BB57039FAC13}"/>
    <cellStyle name="Normal 6 3 2 3 6" xfId="3139" xr:uid="{99EBA7F1-1B1C-439D-98F0-ACAFD5D687C4}"/>
    <cellStyle name="Normal 6 3 2 4" xfId="324" xr:uid="{2C1C1F2D-BDF7-4751-8DB1-79F9AF5304EE}"/>
    <cellStyle name="Normal 6 3 2 4 2" xfId="615" xr:uid="{0E047CD2-1B7E-45E8-B6F4-87D19C620084}"/>
    <cellStyle name="Normal 6 3 2 4 2 2" xfId="616" xr:uid="{59D323D4-AB65-423E-9C98-05AB01026B81}"/>
    <cellStyle name="Normal 6 3 2 4 2 2 2" xfId="1487" xr:uid="{82DEDF45-3F21-45B2-856C-C3349C7D4758}"/>
    <cellStyle name="Normal 6 3 2 4 2 2 2 2" xfId="1488" xr:uid="{C5C10DDB-AC09-4C79-BF9C-EA6B82C57029}"/>
    <cellStyle name="Normal 6 3 2 4 2 2 3" xfId="1489" xr:uid="{E3CB4D0F-5284-44FA-B08D-80DEA6A2FCC3}"/>
    <cellStyle name="Normal 6 3 2 4 2 3" xfId="1490" xr:uid="{899FC533-CEF6-4931-8A6D-32A81EE4A461}"/>
    <cellStyle name="Normal 6 3 2 4 2 3 2" xfId="1491" xr:uid="{0E885412-8C21-4FCA-B2F0-0745EE1372ED}"/>
    <cellStyle name="Normal 6 3 2 4 2 4" xfId="1492" xr:uid="{F5BE1315-1FBB-40E2-9248-4ABA921F37D1}"/>
    <cellStyle name="Normal 6 3 2 4 3" xfId="617" xr:uid="{6B5040A4-239A-4EBB-A9FD-3993E5785252}"/>
    <cellStyle name="Normal 6 3 2 4 3 2" xfId="1493" xr:uid="{2DD7ADF2-E1F3-4C8D-BD45-8C31D69F7F87}"/>
    <cellStyle name="Normal 6 3 2 4 3 2 2" xfId="1494" xr:uid="{B07327EC-5346-497E-9B8D-64C19DB43F14}"/>
    <cellStyle name="Normal 6 3 2 4 3 3" xfId="1495" xr:uid="{5DD56237-5EFB-44AF-959F-B5F745AB319A}"/>
    <cellStyle name="Normal 6 3 2 4 4" xfId="1496" xr:uid="{96F44E61-4B5E-4B80-9519-16EFCA49D066}"/>
    <cellStyle name="Normal 6 3 2 4 4 2" xfId="1497" xr:uid="{E5BED1D6-6874-4D2C-BBAA-1BDCEFF85AA1}"/>
    <cellStyle name="Normal 6 3 2 4 5" xfId="1498" xr:uid="{9849A7A4-F243-44EA-9D81-5DB7E97B8066}"/>
    <cellStyle name="Normal 6 3 2 5" xfId="325" xr:uid="{4E613802-956F-4B36-A46D-E49D4385FD40}"/>
    <cellStyle name="Normal 6 3 2 5 2" xfId="618" xr:uid="{875FD66F-80C5-4393-A893-8532E47513AE}"/>
    <cellStyle name="Normal 6 3 2 5 2 2" xfId="1499" xr:uid="{0A65EDD9-063D-4B5B-81E3-1EE992C46DBD}"/>
    <cellStyle name="Normal 6 3 2 5 2 2 2" xfId="1500" xr:uid="{BCD41CBF-C9FB-49EA-A88C-4AA211341B59}"/>
    <cellStyle name="Normal 6 3 2 5 2 3" xfId="1501" xr:uid="{72435692-C60C-463E-BBF8-8C17A691A1F4}"/>
    <cellStyle name="Normal 6 3 2 5 3" xfId="1502" xr:uid="{ABE37C54-247C-47AB-B961-AE187B42C3FF}"/>
    <cellStyle name="Normal 6 3 2 5 3 2" xfId="1503" xr:uid="{0D413043-EA32-4007-AE96-210DC89EE416}"/>
    <cellStyle name="Normal 6 3 2 5 4" xfId="1504" xr:uid="{08690034-6EB4-4C42-838C-EDF1318791A5}"/>
    <cellStyle name="Normal 6 3 2 6" xfId="619" xr:uid="{D0AE272C-8B96-4C8F-8793-89D989125C7A}"/>
    <cellStyle name="Normal 6 3 2 6 2" xfId="1505" xr:uid="{CB6D714C-AD36-48E0-907A-5C0F76992FD6}"/>
    <cellStyle name="Normal 6 3 2 6 2 2" xfId="1506" xr:uid="{5B75DAF3-CB8C-4E32-B92F-2EBF019FFB69}"/>
    <cellStyle name="Normal 6 3 2 6 3" xfId="1507" xr:uid="{D130D29F-94C9-4EBC-AB30-501670FA0032}"/>
    <cellStyle name="Normal 6 3 2 6 4" xfId="3140" xr:uid="{F5C93EF5-A78D-4D51-ACD0-87841B1577DE}"/>
    <cellStyle name="Normal 6 3 2 7" xfId="1508" xr:uid="{764BB995-8977-47C1-B3C3-2CD299D3AD8B}"/>
    <cellStyle name="Normal 6 3 2 7 2" xfId="1509" xr:uid="{E7CE5581-9BB5-4022-BF9B-1A80C38A5926}"/>
    <cellStyle name="Normal 6 3 2 8" xfId="1510" xr:uid="{8B4BFA92-77BE-43DE-9C04-9717B4F418EB}"/>
    <cellStyle name="Normal 6 3 2 9" xfId="3141" xr:uid="{FBCD5D29-314E-4002-9464-0865DBF9D115}"/>
    <cellStyle name="Normal 6 3 3" xfId="114" xr:uid="{C619C2CA-F5E8-4E51-BA78-0614E05A2D96}"/>
    <cellStyle name="Normal 6 3 3 2" xfId="115" xr:uid="{EE2D895F-48D5-45C9-9022-EDE97361FCCE}"/>
    <cellStyle name="Normal 6 3 3 2 2" xfId="620" xr:uid="{E8FA042B-EFB5-4171-84EB-A09E7436DC22}"/>
    <cellStyle name="Normal 6 3 3 2 2 2" xfId="621" xr:uid="{38EA39D0-082B-4447-B34B-354D655C29AB}"/>
    <cellStyle name="Normal 6 3 3 2 2 2 2" xfId="1511" xr:uid="{653EE870-C61D-4BD3-B226-42C188FB0705}"/>
    <cellStyle name="Normal 6 3 3 2 2 2 2 2" xfId="1512" xr:uid="{0CDB9FB6-7138-4E54-89C7-AD4BD08B1F6D}"/>
    <cellStyle name="Normal 6 3 3 2 2 2 3" xfId="1513" xr:uid="{DF13908C-B7C1-41D2-9720-32872EC385C5}"/>
    <cellStyle name="Normal 6 3 3 2 2 3" xfId="1514" xr:uid="{8FDA3072-0F69-4BBB-B861-2D6890950D3D}"/>
    <cellStyle name="Normal 6 3 3 2 2 3 2" xfId="1515" xr:uid="{2D7E2AE6-8F57-48DA-9348-A100AF030B5C}"/>
    <cellStyle name="Normal 6 3 3 2 2 4" xfId="1516" xr:uid="{F85AE7EC-10E3-4B3C-934A-16959A5D9CF9}"/>
    <cellStyle name="Normal 6 3 3 2 3" xfId="622" xr:uid="{DD642554-DC27-453E-96B4-31834A2BD52D}"/>
    <cellStyle name="Normal 6 3 3 2 3 2" xfId="1517" xr:uid="{56BD35E5-EE6F-471E-95DA-809B0E6866AA}"/>
    <cellStyle name="Normal 6 3 3 2 3 2 2" xfId="1518" xr:uid="{3C75478A-B109-4BE4-A7FA-9C9BE0CBC9E3}"/>
    <cellStyle name="Normal 6 3 3 2 3 3" xfId="1519" xr:uid="{20AA4EFA-E8BB-4B5E-BDC1-3420BE7D1E86}"/>
    <cellStyle name="Normal 6 3 3 2 3 4" xfId="3142" xr:uid="{4C4C57DE-80BA-434E-9AFF-BA7934D9E98C}"/>
    <cellStyle name="Normal 6 3 3 2 4" xfId="1520" xr:uid="{110708B3-702E-49BB-B7B2-EA0C01A3835A}"/>
    <cellStyle name="Normal 6 3 3 2 4 2" xfId="1521" xr:uid="{6A8BEB17-B71F-407F-B9FD-872FB80E9E4D}"/>
    <cellStyle name="Normal 6 3 3 2 5" xfId="1522" xr:uid="{7BE1DB35-7DC8-4B77-B17D-D7F2D227AB64}"/>
    <cellStyle name="Normal 6 3 3 2 6" xfId="3143" xr:uid="{8C80AE8A-D49F-47AE-B766-AB45C79C740A}"/>
    <cellStyle name="Normal 6 3 3 3" xfId="326" xr:uid="{19DEC154-AA45-4AC1-AC81-00744CDBEDC4}"/>
    <cellStyle name="Normal 6 3 3 3 2" xfId="623" xr:uid="{DF1CE9CD-D109-450C-AF8E-E2AE3F09FE18}"/>
    <cellStyle name="Normal 6 3 3 3 2 2" xfId="624" xr:uid="{EBB92873-71B7-4BBE-9CC6-692FC8F65D95}"/>
    <cellStyle name="Normal 6 3 3 3 2 2 2" xfId="1523" xr:uid="{6D9F5BF0-4FFC-4BCD-A5BE-933CD231F81E}"/>
    <cellStyle name="Normal 6 3 3 3 2 2 2 2" xfId="1524" xr:uid="{070DA2E5-C11D-40C5-AA9C-A84FE7A54A73}"/>
    <cellStyle name="Normal 6 3 3 3 2 2 3" xfId="1525" xr:uid="{7C4B8EFE-561C-4CC7-9216-00CC5D7CE2B8}"/>
    <cellStyle name="Normal 6 3 3 3 2 3" xfId="1526" xr:uid="{96F7686E-DB6B-4626-82D6-F88C36DF5D66}"/>
    <cellStyle name="Normal 6 3 3 3 2 3 2" xfId="1527" xr:uid="{B4B856C4-D892-4237-98A8-5795B39CBCE4}"/>
    <cellStyle name="Normal 6 3 3 3 2 4" xfId="1528" xr:uid="{5D80AA12-47C0-4915-B6BB-CF5633013863}"/>
    <cellStyle name="Normal 6 3 3 3 3" xfId="625" xr:uid="{ADCCA3EB-7BB2-421B-828A-378576BC8BE7}"/>
    <cellStyle name="Normal 6 3 3 3 3 2" xfId="1529" xr:uid="{EF08AEFC-4FF8-4591-A435-D27BC075A14B}"/>
    <cellStyle name="Normal 6 3 3 3 3 2 2" xfId="1530" xr:uid="{48E741C5-7E24-48B5-B177-739182B31881}"/>
    <cellStyle name="Normal 6 3 3 3 3 3" xfId="1531" xr:uid="{38B7D004-8E71-49B4-B192-0EC93A60CAD4}"/>
    <cellStyle name="Normal 6 3 3 3 4" xfId="1532" xr:uid="{4583EC0A-CDF2-4D31-9A82-DEE0F59DB6E9}"/>
    <cellStyle name="Normal 6 3 3 3 4 2" xfId="1533" xr:uid="{685CE6CD-1B82-40A8-9DBC-C5EF10FB2A80}"/>
    <cellStyle name="Normal 6 3 3 3 5" xfId="1534" xr:uid="{D18C655F-9C09-44EF-B980-A5ECAE0A65FC}"/>
    <cellStyle name="Normal 6 3 3 4" xfId="327" xr:uid="{415FC096-A660-4D15-BFF6-4E0D04614D20}"/>
    <cellStyle name="Normal 6 3 3 4 2" xfId="626" xr:uid="{0590AD06-0C83-4E4B-B128-6A0A1F6DC3FE}"/>
    <cellStyle name="Normal 6 3 3 4 2 2" xfId="1535" xr:uid="{3D2483F0-3F84-4E23-A262-A3CAB3890900}"/>
    <cellStyle name="Normal 6 3 3 4 2 2 2" xfId="1536" xr:uid="{2B246AFF-DAEF-4170-A4C7-DB5C0B1FA451}"/>
    <cellStyle name="Normal 6 3 3 4 2 3" xfId="1537" xr:uid="{74E10B04-6548-41CD-AA6F-C2B0916516DE}"/>
    <cellStyle name="Normal 6 3 3 4 3" xfId="1538" xr:uid="{B988F2F0-1E39-4AF1-9F91-B1377650D0F2}"/>
    <cellStyle name="Normal 6 3 3 4 3 2" xfId="1539" xr:uid="{3778C230-D3DA-414C-A9BF-C6B8FE61E004}"/>
    <cellStyle name="Normal 6 3 3 4 4" xfId="1540" xr:uid="{9E3E0E8D-E788-4D49-A4A9-B410F240C962}"/>
    <cellStyle name="Normal 6 3 3 5" xfId="627" xr:uid="{71504DE0-6AD3-49FB-94C2-A3750032656D}"/>
    <cellStyle name="Normal 6 3 3 5 2" xfId="1541" xr:uid="{2F10624E-662C-444F-949A-D9F7603547CD}"/>
    <cellStyle name="Normal 6 3 3 5 2 2" xfId="1542" xr:uid="{C00219EF-F86F-470F-BFBE-93A4879CB4A5}"/>
    <cellStyle name="Normal 6 3 3 5 3" xfId="1543" xr:uid="{7B4E534D-05D2-4B3A-B3FD-A9060F846E12}"/>
    <cellStyle name="Normal 6 3 3 5 4" xfId="3144" xr:uid="{ADB77653-DB72-4DB0-8746-B2B01A9B478C}"/>
    <cellStyle name="Normal 6 3 3 6" xfId="1544" xr:uid="{9FC6FBBE-3329-4139-9CA4-30309D6800F1}"/>
    <cellStyle name="Normal 6 3 3 6 2" xfId="1545" xr:uid="{57F4548D-EC6B-4B13-AD88-4D62D676103B}"/>
    <cellStyle name="Normal 6 3 3 7" xfId="1546" xr:uid="{AC572C12-A485-44FD-9FBF-6848A0A2FBFB}"/>
    <cellStyle name="Normal 6 3 3 8" xfId="3145" xr:uid="{796F6729-2C32-4EEF-8D80-F29EC90C213A}"/>
    <cellStyle name="Normal 6 3 4" xfId="116" xr:uid="{63B717D4-D592-472F-8867-BBA4F7DF4576}"/>
    <cellStyle name="Normal 6 3 4 2" xfId="447" xr:uid="{7B29C503-B1D8-454A-9063-ACFB64AABF60}"/>
    <cellStyle name="Normal 6 3 4 2 2" xfId="628" xr:uid="{10F2CF06-42A5-4A0A-A6DD-37E56BB27BF9}"/>
    <cellStyle name="Normal 6 3 4 2 2 2" xfId="1547" xr:uid="{1043C8DA-0F3A-41A1-8405-670B6B30CBFD}"/>
    <cellStyle name="Normal 6 3 4 2 2 2 2" xfId="1548" xr:uid="{53EE442B-B7AF-43D5-978B-94C6DB974378}"/>
    <cellStyle name="Normal 6 3 4 2 2 3" xfId="1549" xr:uid="{4574F7A6-1AB2-41EF-92A1-5883FB4A1F2E}"/>
    <cellStyle name="Normal 6 3 4 2 2 4" xfId="3146" xr:uid="{0B5FCD0B-5A18-42A2-8F48-41E025A41A50}"/>
    <cellStyle name="Normal 6 3 4 2 3" xfId="1550" xr:uid="{EC763F54-E3F6-4766-9221-359E8F05E7BA}"/>
    <cellStyle name="Normal 6 3 4 2 3 2" xfId="1551" xr:uid="{F996C4BC-5ECA-4273-8407-ACF881ED40EF}"/>
    <cellStyle name="Normal 6 3 4 2 4" xfId="1552" xr:uid="{6F95D49F-0833-41E8-AFC6-74787C446981}"/>
    <cellStyle name="Normal 6 3 4 2 5" xfId="3147" xr:uid="{3CDEC2C9-97DB-437A-8C47-DE5AB08D51D6}"/>
    <cellStyle name="Normal 6 3 4 3" xfId="629" xr:uid="{EF7D5D8F-8D84-4826-84C7-7BCBC7809463}"/>
    <cellStyle name="Normal 6 3 4 3 2" xfId="1553" xr:uid="{1E7CFE26-E417-4737-8FCD-82D48F897B31}"/>
    <cellStyle name="Normal 6 3 4 3 2 2" xfId="1554" xr:uid="{A2796D0D-DBA6-4C06-B7B9-327D8366F7D8}"/>
    <cellStyle name="Normal 6 3 4 3 3" xfId="1555" xr:uid="{0FB5AAC0-6ADF-40E1-8878-69F4EAF3FC4A}"/>
    <cellStyle name="Normal 6 3 4 3 4" xfId="3148" xr:uid="{460A9231-5651-4B18-B3B1-F8094F5B01CE}"/>
    <cellStyle name="Normal 6 3 4 4" xfId="1556" xr:uid="{74992EB1-81B8-4514-9200-F962DC2F86B9}"/>
    <cellStyle name="Normal 6 3 4 4 2" xfId="1557" xr:uid="{D7C0CE02-7DFC-43CF-BC2E-3097D773A831}"/>
    <cellStyle name="Normal 6 3 4 4 3" xfId="3149" xr:uid="{0C790550-3D1A-43FD-955F-7F734B510D38}"/>
    <cellStyle name="Normal 6 3 4 4 4" xfId="3150" xr:uid="{4A9346B6-D7D8-49B9-9B74-F62ABF876026}"/>
    <cellStyle name="Normal 6 3 4 5" xfId="1558" xr:uid="{870B0793-ED8C-47C4-AAA1-19951EBCB726}"/>
    <cellStyle name="Normal 6 3 4 6" xfId="3151" xr:uid="{8B50907B-1F41-423E-8FE0-D348ED90DECA}"/>
    <cellStyle name="Normal 6 3 4 7" xfId="3152" xr:uid="{F5F303E6-DD28-4231-BC7E-762BCE1A53C4}"/>
    <cellStyle name="Normal 6 3 5" xfId="328" xr:uid="{3A9B995D-5ABA-4135-A843-F9BBA06D39D9}"/>
    <cellStyle name="Normal 6 3 5 2" xfId="630" xr:uid="{554ACD16-DB40-4E93-80EF-D62A325F9341}"/>
    <cellStyle name="Normal 6 3 5 2 2" xfId="631" xr:uid="{AD6F4286-AD99-47B5-942E-06F8A130F765}"/>
    <cellStyle name="Normal 6 3 5 2 2 2" xfId="1559" xr:uid="{56AA7AE4-A2C9-43D4-BAE9-EFA390F6353B}"/>
    <cellStyle name="Normal 6 3 5 2 2 2 2" xfId="1560" xr:uid="{3F7099C4-6E3F-4634-8146-A45576C5F6CA}"/>
    <cellStyle name="Normal 6 3 5 2 2 3" xfId="1561" xr:uid="{4CB68002-7165-48B3-BDC6-FBE7F0356A6A}"/>
    <cellStyle name="Normal 6 3 5 2 3" xfId="1562" xr:uid="{C5EF58BE-9AEF-49BF-B34C-F5D9F0682DB9}"/>
    <cellStyle name="Normal 6 3 5 2 3 2" xfId="1563" xr:uid="{05D852A6-6839-47A7-A596-AC3FA36E1D13}"/>
    <cellStyle name="Normal 6 3 5 2 4" xfId="1564" xr:uid="{EC5EBA12-111C-4CC0-ADAA-0D13D07D3E84}"/>
    <cellStyle name="Normal 6 3 5 3" xfId="632" xr:uid="{C5DFDE2E-3AC3-4CCB-B158-DC117A8E52AE}"/>
    <cellStyle name="Normal 6 3 5 3 2" xfId="1565" xr:uid="{2F51DFEB-17BE-46AD-8141-BB6666128A1F}"/>
    <cellStyle name="Normal 6 3 5 3 2 2" xfId="1566" xr:uid="{3C07DBAD-3D46-46AC-B647-4970268BFE23}"/>
    <cellStyle name="Normal 6 3 5 3 3" xfId="1567" xr:uid="{591D8FC0-7FFF-4616-9E51-561AEBEFCE05}"/>
    <cellStyle name="Normal 6 3 5 3 4" xfId="3153" xr:uid="{A71BF2BF-09FD-4723-9079-6CA5DDCE6A7F}"/>
    <cellStyle name="Normal 6 3 5 4" xfId="1568" xr:uid="{A572F2A2-7F35-4537-88B1-82B1F9940C14}"/>
    <cellStyle name="Normal 6 3 5 4 2" xfId="1569" xr:uid="{F8E05F9F-1F37-456F-B3AE-05C9E4BFA14D}"/>
    <cellStyle name="Normal 6 3 5 5" xfId="1570" xr:uid="{E9842624-E133-45EA-A9C6-654A176E30BE}"/>
    <cellStyle name="Normal 6 3 5 6" xfId="3154" xr:uid="{42723204-BD68-495B-9C00-4D1763E0B7AA}"/>
    <cellStyle name="Normal 6 3 6" xfId="329" xr:uid="{55929068-4EAB-4C7B-BEAA-BBD53613128E}"/>
    <cellStyle name="Normal 6 3 6 2" xfId="633" xr:uid="{F3EE1EAB-7C88-4EC5-9DC2-A22A9F1F2110}"/>
    <cellStyle name="Normal 6 3 6 2 2" xfId="1571" xr:uid="{AC50C76F-900B-4EE7-8BB4-8C579584F730}"/>
    <cellStyle name="Normal 6 3 6 2 2 2" xfId="1572" xr:uid="{3273D114-0E6D-48C8-8FEF-D5B0D1890856}"/>
    <cellStyle name="Normal 6 3 6 2 3" xfId="1573" xr:uid="{2B5F1075-687E-43EB-BE9E-DC79865B4EC1}"/>
    <cellStyle name="Normal 6 3 6 2 4" xfId="3155" xr:uid="{588D140A-C2FB-4BCF-8F15-0F1397084C2D}"/>
    <cellStyle name="Normal 6 3 6 3" xfId="1574" xr:uid="{0E9954DE-C216-4103-98C5-431DC665D574}"/>
    <cellStyle name="Normal 6 3 6 3 2" xfId="1575" xr:uid="{674D2411-90AC-4734-AD31-43E50CADD22E}"/>
    <cellStyle name="Normal 6 3 6 4" xfId="1576" xr:uid="{0432C1BD-E425-4D30-A535-5EEB99F9CE02}"/>
    <cellStyle name="Normal 6 3 6 5" xfId="3156" xr:uid="{D8EFC8C4-ACA2-44EB-9EE1-F599FB50E48E}"/>
    <cellStyle name="Normal 6 3 7" xfId="634" xr:uid="{40CA7E88-F453-4874-A298-F068B3628CFE}"/>
    <cellStyle name="Normal 6 3 7 2" xfId="1577" xr:uid="{A0D64F83-2847-4311-8DBD-7345C7FCBFE1}"/>
    <cellStyle name="Normal 6 3 7 2 2" xfId="1578" xr:uid="{0301AC35-864D-4CB5-9E1F-65B3AF9826D6}"/>
    <cellStyle name="Normal 6 3 7 3" xfId="1579" xr:uid="{AD262CC0-FC65-48DB-8A61-4AB7533AC691}"/>
    <cellStyle name="Normal 6 3 7 4" xfId="3157" xr:uid="{3520BEFE-E124-4400-9AA3-9554F6EBE943}"/>
    <cellStyle name="Normal 6 3 8" xfId="1580" xr:uid="{681E732A-7BFA-4CFB-BABB-734110856417}"/>
    <cellStyle name="Normal 6 3 8 2" xfId="1581" xr:uid="{81BB7933-F6F8-452A-ACE3-E6826EDDA15C}"/>
    <cellStyle name="Normal 6 3 8 3" xfId="3158" xr:uid="{6A9CB156-A542-4B8B-B245-E07CCAB35D17}"/>
    <cellStyle name="Normal 6 3 8 4" xfId="3159" xr:uid="{77D5C6B2-965F-4212-91C7-E56EBF26532D}"/>
    <cellStyle name="Normal 6 3 9" xfId="1582" xr:uid="{6F19D17A-A37D-4F86-822D-76D382C3B3AA}"/>
    <cellStyle name="Normal 6 3 9 2" xfId="4718" xr:uid="{5E5222A1-D1BE-43B0-ADB0-DF11A71CB421}"/>
    <cellStyle name="Normal 6 4" xfId="117" xr:uid="{A0DB5131-5278-42EC-BEB2-5C4884464A07}"/>
    <cellStyle name="Normal 6 4 10" xfId="3160" xr:uid="{D5333D8A-4461-4B18-9A2E-495ED2B10397}"/>
    <cellStyle name="Normal 6 4 11" xfId="3161" xr:uid="{3145BDD8-CE80-4806-8D49-6B48CC199429}"/>
    <cellStyle name="Normal 6 4 2" xfId="118" xr:uid="{3A0BD789-FA02-4C6E-AEFB-80DC294DA523}"/>
    <cellStyle name="Normal 6 4 2 2" xfId="119" xr:uid="{04A447F0-4AFC-4CE3-9C5F-C443230C055C}"/>
    <cellStyle name="Normal 6 4 2 2 2" xfId="330" xr:uid="{9A9393FE-ABD6-4F77-8090-AF2E1DA44E1E}"/>
    <cellStyle name="Normal 6 4 2 2 2 2" xfId="635" xr:uid="{E67871D5-7087-43D7-B623-7F1DA48F0421}"/>
    <cellStyle name="Normal 6 4 2 2 2 2 2" xfId="1583" xr:uid="{09E609B1-C3D8-4568-8203-C14FE28BBBCF}"/>
    <cellStyle name="Normal 6 4 2 2 2 2 2 2" xfId="1584" xr:uid="{76296130-6D44-43B9-993B-0693F5E745A3}"/>
    <cellStyle name="Normal 6 4 2 2 2 2 3" xfId="1585" xr:uid="{7B7F4617-6F62-4C1A-B46C-06E2D6C584BC}"/>
    <cellStyle name="Normal 6 4 2 2 2 2 4" xfId="3162" xr:uid="{228405F5-39C1-45E6-A49C-FD066E8348AB}"/>
    <cellStyle name="Normal 6 4 2 2 2 3" xfId="1586" xr:uid="{AA58623F-F24C-412A-BFA8-CE76B363A754}"/>
    <cellStyle name="Normal 6 4 2 2 2 3 2" xfId="1587" xr:uid="{87EC5C01-26F6-4644-89E5-27AFC215568C}"/>
    <cellStyle name="Normal 6 4 2 2 2 3 3" xfId="3163" xr:uid="{F1CB5E33-A30D-4E2E-A189-B46F427F6153}"/>
    <cellStyle name="Normal 6 4 2 2 2 3 4" xfId="3164" xr:uid="{9289D57D-72BE-4A03-ABFC-E202805A870D}"/>
    <cellStyle name="Normal 6 4 2 2 2 4" xfId="1588" xr:uid="{94559F24-F720-4789-876B-34F0B2B61AE0}"/>
    <cellStyle name="Normal 6 4 2 2 2 5" xfId="3165" xr:uid="{B1FF45E1-D1D7-459C-B4D1-CDBE53C70A0E}"/>
    <cellStyle name="Normal 6 4 2 2 2 6" xfId="3166" xr:uid="{2FF1ECB9-A6D2-4707-8946-9C3D949DA1AC}"/>
    <cellStyle name="Normal 6 4 2 2 3" xfId="636" xr:uid="{F6D7853C-E9AB-425F-9ABB-37536F523BAA}"/>
    <cellStyle name="Normal 6 4 2 2 3 2" xfId="1589" xr:uid="{7FF31C88-2240-490B-94E3-5AD5D4485238}"/>
    <cellStyle name="Normal 6 4 2 2 3 2 2" xfId="1590" xr:uid="{77702674-160C-4F75-BFD9-8C23AFCABEC8}"/>
    <cellStyle name="Normal 6 4 2 2 3 2 3" xfId="3167" xr:uid="{B7CFB29C-48AF-40B1-BBF4-FFF732449404}"/>
    <cellStyle name="Normal 6 4 2 2 3 2 4" xfId="3168" xr:uid="{E89CCD47-C47C-4CF1-BBC3-E79EBA383F4E}"/>
    <cellStyle name="Normal 6 4 2 2 3 3" xfId="1591" xr:uid="{DBADA2D3-A737-4328-AD0D-E757CA65619D}"/>
    <cellStyle name="Normal 6 4 2 2 3 4" xfId="3169" xr:uid="{DD792DCD-1246-4BAB-B24D-7AD4F3487562}"/>
    <cellStyle name="Normal 6 4 2 2 3 5" xfId="3170" xr:uid="{2BA05328-AEBD-43FF-B998-1407FD745669}"/>
    <cellStyle name="Normal 6 4 2 2 4" xfId="1592" xr:uid="{C273A6E2-67BC-4563-B69C-35D62AF03729}"/>
    <cellStyle name="Normal 6 4 2 2 4 2" xfId="1593" xr:uid="{8925AFDA-EB41-4A7D-8E83-5F30094C52E9}"/>
    <cellStyle name="Normal 6 4 2 2 4 3" xfId="3171" xr:uid="{D42FC2EC-B059-45F4-BE7D-0D2F36157C72}"/>
    <cellStyle name="Normal 6 4 2 2 4 4" xfId="3172" xr:uid="{B22EE27C-6D1F-4468-BECE-7C36C64E793D}"/>
    <cellStyle name="Normal 6 4 2 2 5" xfId="1594" xr:uid="{EB4A23FA-DDF4-4EB4-97A6-433608D33C0E}"/>
    <cellStyle name="Normal 6 4 2 2 5 2" xfId="3173" xr:uid="{2CAB7622-C717-42BC-9B0E-9715C4CFBCFE}"/>
    <cellStyle name="Normal 6 4 2 2 5 3" xfId="3174" xr:uid="{005AA517-D65F-4E66-A15F-311F73E15065}"/>
    <cellStyle name="Normal 6 4 2 2 5 4" xfId="3175" xr:uid="{EB9D37E5-7449-491A-B89D-9F07A682A746}"/>
    <cellStyle name="Normal 6 4 2 2 6" xfId="3176" xr:uid="{D31D979B-AF87-4D72-AB82-E9239E5D82E2}"/>
    <cellStyle name="Normal 6 4 2 2 7" xfId="3177" xr:uid="{0609D991-B2D0-4EB4-8AF2-C5F087F195FC}"/>
    <cellStyle name="Normal 6 4 2 2 8" xfId="3178" xr:uid="{69A4860E-E658-45DA-A3B5-C32BCEFD423E}"/>
    <cellStyle name="Normal 6 4 2 3" xfId="331" xr:uid="{158A75E4-DB4A-4086-B18C-75ABBB50E838}"/>
    <cellStyle name="Normal 6 4 2 3 2" xfId="637" xr:uid="{C89F512F-06F8-4706-A431-215767EF02BE}"/>
    <cellStyle name="Normal 6 4 2 3 2 2" xfId="638" xr:uid="{D43EDAD3-B265-4C7F-9059-2DDEB1D3C9E5}"/>
    <cellStyle name="Normal 6 4 2 3 2 2 2" xfId="1595" xr:uid="{C686C5AC-8D56-49A6-BC8F-D52D294F65D5}"/>
    <cellStyle name="Normal 6 4 2 3 2 2 2 2" xfId="1596" xr:uid="{B89DC503-4FA0-4B37-AE60-2D42416496E6}"/>
    <cellStyle name="Normal 6 4 2 3 2 2 3" xfId="1597" xr:uid="{DA9CD4F9-BA4B-46B8-8787-F5AE34422C9B}"/>
    <cellStyle name="Normal 6 4 2 3 2 3" xfId="1598" xr:uid="{A1C0E47E-C64B-473A-B6DC-2F86320AD997}"/>
    <cellStyle name="Normal 6 4 2 3 2 3 2" xfId="1599" xr:uid="{4E287D53-4A7B-4A69-A545-B9BE8631263A}"/>
    <cellStyle name="Normal 6 4 2 3 2 4" xfId="1600" xr:uid="{DB27FCE0-1E5F-4500-9494-EA2AD385F9EF}"/>
    <cellStyle name="Normal 6 4 2 3 3" xfId="639" xr:uid="{EBFB14B1-603F-43A1-B60B-787A723BEBCA}"/>
    <cellStyle name="Normal 6 4 2 3 3 2" xfId="1601" xr:uid="{8EC9054C-FD9E-4100-A7C8-73B1C25A5A8A}"/>
    <cellStyle name="Normal 6 4 2 3 3 2 2" xfId="1602" xr:uid="{05555F6C-7CA9-4B39-A088-6659CA4D0ADE}"/>
    <cellStyle name="Normal 6 4 2 3 3 3" xfId="1603" xr:uid="{484275AF-7D48-4CFA-89F0-A1F919FAC566}"/>
    <cellStyle name="Normal 6 4 2 3 3 4" xfId="3179" xr:uid="{6376C400-345A-4982-87AF-DAEC628EDFE7}"/>
    <cellStyle name="Normal 6 4 2 3 4" xfId="1604" xr:uid="{C8F819FB-920B-4029-A6B1-19B04C3C50FC}"/>
    <cellStyle name="Normal 6 4 2 3 4 2" xfId="1605" xr:uid="{CDE43392-D0BC-4486-A5FC-086AAE61BDDC}"/>
    <cellStyle name="Normal 6 4 2 3 5" xfId="1606" xr:uid="{538BD6B5-B2FC-4C90-920D-2A42683769F3}"/>
    <cellStyle name="Normal 6 4 2 3 6" xfId="3180" xr:uid="{AD548DF8-208E-467F-94E0-F5EC810E928E}"/>
    <cellStyle name="Normal 6 4 2 4" xfId="332" xr:uid="{1B22C862-55AB-4FFE-8D35-5404B7264299}"/>
    <cellStyle name="Normal 6 4 2 4 2" xfId="640" xr:uid="{8CE3AD82-03B7-443B-9945-DA4040040CAF}"/>
    <cellStyle name="Normal 6 4 2 4 2 2" xfId="1607" xr:uid="{38529942-D106-4344-B540-D76001A4566C}"/>
    <cellStyle name="Normal 6 4 2 4 2 2 2" xfId="1608" xr:uid="{4BB26260-FEE7-4CA8-B3AF-2BF12A985466}"/>
    <cellStyle name="Normal 6 4 2 4 2 3" xfId="1609" xr:uid="{A60F217E-BA56-4B5E-BE91-E1BFC67F9F85}"/>
    <cellStyle name="Normal 6 4 2 4 2 4" xfId="3181" xr:uid="{0F7D8296-1125-4863-A668-2349CADFE58B}"/>
    <cellStyle name="Normal 6 4 2 4 3" xfId="1610" xr:uid="{AC24314F-6D18-4C90-8A78-3B5DEB490E69}"/>
    <cellStyle name="Normal 6 4 2 4 3 2" xfId="1611" xr:uid="{BF4555D3-DCCC-407C-8958-D71D9C1406B7}"/>
    <cellStyle name="Normal 6 4 2 4 4" xfId="1612" xr:uid="{58F670F1-D858-4943-BDAC-FDA168C98458}"/>
    <cellStyle name="Normal 6 4 2 4 5" xfId="3182" xr:uid="{3E2E51C4-93D4-4A55-AE00-852FECE022B5}"/>
    <cellStyle name="Normal 6 4 2 5" xfId="333" xr:uid="{063C3EF3-2593-4ED6-8D1F-375B077E14E0}"/>
    <cellStyle name="Normal 6 4 2 5 2" xfId="1613" xr:uid="{751066E9-F0FD-48A4-8CA0-4DCA66028D70}"/>
    <cellStyle name="Normal 6 4 2 5 2 2" xfId="1614" xr:uid="{EA4CAA14-FE6F-4643-A94C-996A60767C00}"/>
    <cellStyle name="Normal 6 4 2 5 3" xfId="1615" xr:uid="{27B65109-1411-4CB2-8FA2-4E45820EDC83}"/>
    <cellStyle name="Normal 6 4 2 5 4" xfId="3183" xr:uid="{B265F75D-809A-48BB-8DEB-D74D6202BF5A}"/>
    <cellStyle name="Normal 6 4 2 6" xfId="1616" xr:uid="{E2F820AF-9272-4125-BF12-7BF10D4B5390}"/>
    <cellStyle name="Normal 6 4 2 6 2" xfId="1617" xr:uid="{9B979688-C21F-499A-8039-87C01520137C}"/>
    <cellStyle name="Normal 6 4 2 6 3" xfId="3184" xr:uid="{0CFEF4E5-6BEA-4BF6-A857-D25DC1AC37C8}"/>
    <cellStyle name="Normal 6 4 2 6 4" xfId="3185" xr:uid="{C22E68E5-F81C-41F0-A161-C314C0B16242}"/>
    <cellStyle name="Normal 6 4 2 7" xfId="1618" xr:uid="{697DEAEF-2762-42CA-A3DA-58B767540A84}"/>
    <cellStyle name="Normal 6 4 2 8" xfId="3186" xr:uid="{B626E835-9FFD-4C17-BBC5-64F398E5FB73}"/>
    <cellStyle name="Normal 6 4 2 9" xfId="3187" xr:uid="{E840796E-7AA2-4FD0-A5A4-53F1464A7E04}"/>
    <cellStyle name="Normal 6 4 3" xfId="120" xr:uid="{AD1061A1-3E16-474F-819A-B63F6150741C}"/>
    <cellStyle name="Normal 6 4 3 2" xfId="121" xr:uid="{78A52779-11B5-41F2-A478-B4E5329F7716}"/>
    <cellStyle name="Normal 6 4 3 2 2" xfId="641" xr:uid="{B054608B-2CC5-45FD-B7A6-0B5131665FEB}"/>
    <cellStyle name="Normal 6 4 3 2 2 2" xfId="1619" xr:uid="{45559BC4-6E5E-45CE-95B3-BBB65062A831}"/>
    <cellStyle name="Normal 6 4 3 2 2 2 2" xfId="1620" xr:uid="{046F2B10-3B6E-4710-8E97-EC1F72006C76}"/>
    <cellStyle name="Normal 6 4 3 2 2 2 2 2" xfId="4476" xr:uid="{C6D86930-575E-4E03-94C3-EBC1D47D9F4D}"/>
    <cellStyle name="Normal 6 4 3 2 2 2 3" xfId="4477" xr:uid="{DEB98E89-EEBB-4A9D-B375-DB54ADF21416}"/>
    <cellStyle name="Normal 6 4 3 2 2 3" xfId="1621" xr:uid="{AF8C4766-1CF8-4567-A281-F3CE0BB5376F}"/>
    <cellStyle name="Normal 6 4 3 2 2 3 2" xfId="4478" xr:uid="{EB851DC3-43C3-4760-A1FA-A8BFEEFDAD52}"/>
    <cellStyle name="Normal 6 4 3 2 2 4" xfId="3188" xr:uid="{4BA502EB-D9A2-4972-A00F-3943E8E76471}"/>
    <cellStyle name="Normal 6 4 3 2 3" xfId="1622" xr:uid="{839157B2-EB60-4A92-833E-899E65E9068F}"/>
    <cellStyle name="Normal 6 4 3 2 3 2" xfId="1623" xr:uid="{0A3B4E9F-86F1-4E11-BEC0-089E8A3BA532}"/>
    <cellStyle name="Normal 6 4 3 2 3 2 2" xfId="4479" xr:uid="{448BEB54-DE71-468B-88A0-D4917430F9F2}"/>
    <cellStyle name="Normal 6 4 3 2 3 3" xfId="3189" xr:uid="{C5B2DC2C-C951-470C-B8E5-BA3B4639A4C2}"/>
    <cellStyle name="Normal 6 4 3 2 3 4" xfId="3190" xr:uid="{10C5CF78-95B0-473C-946F-B2347285C337}"/>
    <cellStyle name="Normal 6 4 3 2 4" xfId="1624" xr:uid="{A704CD62-D80C-4797-B5A1-E54A73B5127F}"/>
    <cellStyle name="Normal 6 4 3 2 4 2" xfId="4480" xr:uid="{835EFBDE-1133-460C-8859-F21DF52269FD}"/>
    <cellStyle name="Normal 6 4 3 2 5" xfId="3191" xr:uid="{26287483-025F-47CF-A34C-68D7DC422C74}"/>
    <cellStyle name="Normal 6 4 3 2 6" xfId="3192" xr:uid="{CFFAE43C-DE31-4708-8952-B74922A9CA67}"/>
    <cellStyle name="Normal 6 4 3 3" xfId="334" xr:uid="{9DE01A31-BF74-48CF-8493-874E25C800F2}"/>
    <cellStyle name="Normal 6 4 3 3 2" xfId="1625" xr:uid="{D95B0E74-C968-42ED-A9CA-38A45F274FF7}"/>
    <cellStyle name="Normal 6 4 3 3 2 2" xfId="1626" xr:uid="{831FE32D-6974-4F43-A456-444AD2A7C0D9}"/>
    <cellStyle name="Normal 6 4 3 3 2 2 2" xfId="4481" xr:uid="{4D1EBCFC-ADDC-44F7-86EE-29157BBCBAA8}"/>
    <cellStyle name="Normal 6 4 3 3 2 3" xfId="3193" xr:uid="{57352126-7B0D-4D8A-B2F5-D7C9DD2A9218}"/>
    <cellStyle name="Normal 6 4 3 3 2 4" xfId="3194" xr:uid="{9FE64957-903A-4271-9B30-B4FB391EE0BD}"/>
    <cellStyle name="Normal 6 4 3 3 3" xfId="1627" xr:uid="{64F1A82E-B710-40F4-9B41-09F96025E97F}"/>
    <cellStyle name="Normal 6 4 3 3 3 2" xfId="4482" xr:uid="{46FFE7CD-6FAA-4B39-9FC0-6955FA36AAA0}"/>
    <cellStyle name="Normal 6 4 3 3 4" xfId="3195" xr:uid="{1028FE6B-DDDE-402A-BD30-3EB074DEE55D}"/>
    <cellStyle name="Normal 6 4 3 3 5" xfId="3196" xr:uid="{674B12DD-27AC-46CA-AF0E-8373871C4992}"/>
    <cellStyle name="Normal 6 4 3 4" xfId="1628" xr:uid="{6899B704-0676-4872-B869-33928BE04322}"/>
    <cellStyle name="Normal 6 4 3 4 2" xfId="1629" xr:uid="{E1D7C260-BD60-4EBD-A49C-0E039939223C}"/>
    <cellStyle name="Normal 6 4 3 4 2 2" xfId="4483" xr:uid="{A469872B-5E4B-4AE5-9949-1ABE2412476C}"/>
    <cellStyle name="Normal 6 4 3 4 3" xfId="3197" xr:uid="{DFA8A482-FCBB-47DD-9825-20CDF03E001D}"/>
    <cellStyle name="Normal 6 4 3 4 4" xfId="3198" xr:uid="{75A76F7C-A864-470E-A2B8-2A839008A60E}"/>
    <cellStyle name="Normal 6 4 3 5" xfId="1630" xr:uid="{3EEDC1BC-F077-4854-B2C7-25EBB6C5ADF4}"/>
    <cellStyle name="Normal 6 4 3 5 2" xfId="3199" xr:uid="{6788868D-97D5-4153-9474-DBB031D705E8}"/>
    <cellStyle name="Normal 6 4 3 5 3" xfId="3200" xr:uid="{277E5B87-A3AC-401A-9130-132A30987AB8}"/>
    <cellStyle name="Normal 6 4 3 5 4" xfId="3201" xr:uid="{FE279622-C733-42AA-98DB-DB7ED3E75791}"/>
    <cellStyle name="Normal 6 4 3 6" xfId="3202" xr:uid="{1B765168-6A8F-439B-BEC5-119C6B47DB3A}"/>
    <cellStyle name="Normal 6 4 3 7" xfId="3203" xr:uid="{E7C82326-C488-45C1-B9A5-D4F335EDADBB}"/>
    <cellStyle name="Normal 6 4 3 8" xfId="3204" xr:uid="{41BA8F66-F20E-4CBB-A39D-CD1BE36802DE}"/>
    <cellStyle name="Normal 6 4 4" xfId="122" xr:uid="{8B39AD9C-4B88-49EB-81DB-CB24D0E87F72}"/>
    <cellStyle name="Normal 6 4 4 2" xfId="642" xr:uid="{B854CA88-7634-449F-8DC4-D50662CB4415}"/>
    <cellStyle name="Normal 6 4 4 2 2" xfId="643" xr:uid="{46AE41B7-63FC-42FC-BC5B-2DE858739956}"/>
    <cellStyle name="Normal 6 4 4 2 2 2" xfId="1631" xr:uid="{2A9F6150-9F79-4377-B08F-D74EF9F6BC94}"/>
    <cellStyle name="Normal 6 4 4 2 2 2 2" xfId="1632" xr:uid="{B4B0CA1F-B147-4FFC-9453-1E7C23CD4A7E}"/>
    <cellStyle name="Normal 6 4 4 2 2 3" xfId="1633" xr:uid="{D6414F21-7AE9-4712-BC52-892AB01F75D5}"/>
    <cellStyle name="Normal 6 4 4 2 2 4" xfId="3205" xr:uid="{03943E61-AD4C-4599-A94B-15054F7B78AB}"/>
    <cellStyle name="Normal 6 4 4 2 3" xfId="1634" xr:uid="{EC1DB009-1A0D-4A03-A459-83F520FFBDFD}"/>
    <cellStyle name="Normal 6 4 4 2 3 2" xfId="1635" xr:uid="{51DD9A4B-2FE3-4A7D-AB3B-70E6D96D91E3}"/>
    <cellStyle name="Normal 6 4 4 2 4" xfId="1636" xr:uid="{96199590-49F3-469A-A9C5-B989CC653693}"/>
    <cellStyle name="Normal 6 4 4 2 5" xfId="3206" xr:uid="{67AE1829-4585-4AD9-8969-A2EEC94AA2BB}"/>
    <cellStyle name="Normal 6 4 4 3" xfId="644" xr:uid="{F36FDC6A-404F-48A7-8EAF-A28948781947}"/>
    <cellStyle name="Normal 6 4 4 3 2" xfId="1637" xr:uid="{B50374FB-37B0-429F-82B3-16134681DA70}"/>
    <cellStyle name="Normal 6 4 4 3 2 2" xfId="1638" xr:uid="{A8796FFC-D167-4ECA-B5EF-1669922E4C35}"/>
    <cellStyle name="Normal 6 4 4 3 3" xfId="1639" xr:uid="{23E9722E-9D76-473E-9BE3-D6E24D3F58C6}"/>
    <cellStyle name="Normal 6 4 4 3 4" xfId="3207" xr:uid="{C2AB76A3-99EC-4D59-838C-3076CBA1BF80}"/>
    <cellStyle name="Normal 6 4 4 4" xfId="1640" xr:uid="{E422C96B-90B5-4F20-A998-E57CA52C9326}"/>
    <cellStyle name="Normal 6 4 4 4 2" xfId="1641" xr:uid="{EC770706-5CF5-4298-BF61-B7A54461016C}"/>
    <cellStyle name="Normal 6 4 4 4 3" xfId="3208" xr:uid="{B07B1018-3C46-4CA6-8DD2-9E10BEA0E953}"/>
    <cellStyle name="Normal 6 4 4 4 4" xfId="3209" xr:uid="{AE0A84C9-B324-4E16-8E28-2AAAFE741166}"/>
    <cellStyle name="Normal 6 4 4 5" xfId="1642" xr:uid="{F97FFC51-DE8F-4125-8F0E-D3B607791E0A}"/>
    <cellStyle name="Normal 6 4 4 6" xfId="3210" xr:uid="{BBC51706-B7E2-4C39-BD84-6430495596A9}"/>
    <cellStyle name="Normal 6 4 4 7" xfId="3211" xr:uid="{05451FD2-5CEC-4433-BA64-843941C9CC66}"/>
    <cellStyle name="Normal 6 4 5" xfId="335" xr:uid="{BF9FE605-C72D-4976-A4C4-2C34AE5FDA70}"/>
    <cellStyle name="Normal 6 4 5 2" xfId="645" xr:uid="{D37C771D-4A0C-43B2-9DF1-78E6EB2971C0}"/>
    <cellStyle name="Normal 6 4 5 2 2" xfId="1643" xr:uid="{45F719EC-89FF-49A9-ACB1-EBB3762BA390}"/>
    <cellStyle name="Normal 6 4 5 2 2 2" xfId="1644" xr:uid="{B8EE61D3-3676-41EC-9FA5-9C96C25FE231}"/>
    <cellStyle name="Normal 6 4 5 2 3" xfId="1645" xr:uid="{A228C3F5-9E76-4DE3-8EB4-41186B3E1E31}"/>
    <cellStyle name="Normal 6 4 5 2 4" xfId="3212" xr:uid="{8C0A636E-E53A-4E9B-BA57-4DAC04F49EBC}"/>
    <cellStyle name="Normal 6 4 5 3" xfId="1646" xr:uid="{94BD827A-8269-428F-8344-2E611528E442}"/>
    <cellStyle name="Normal 6 4 5 3 2" xfId="1647" xr:uid="{270E2ACF-2BB8-4E19-99EC-18CC03EC4CCC}"/>
    <cellStyle name="Normal 6 4 5 3 3" xfId="3213" xr:uid="{97EDCBCD-6D73-46C5-94C8-001A1CB5AAE1}"/>
    <cellStyle name="Normal 6 4 5 3 4" xfId="3214" xr:uid="{BD3AD179-B4A6-41BA-A51C-F63E1C2F6907}"/>
    <cellStyle name="Normal 6 4 5 4" xfId="1648" xr:uid="{2E98BF70-12AD-4010-9306-BE2D8DCB37BA}"/>
    <cellStyle name="Normal 6 4 5 5" xfId="3215" xr:uid="{E0D86114-2E7C-4F6B-84CF-13E669D97051}"/>
    <cellStyle name="Normal 6 4 5 6" xfId="3216" xr:uid="{9E15BACA-27D4-465C-B967-28C39B2E526E}"/>
    <cellStyle name="Normal 6 4 6" xfId="336" xr:uid="{D4A2CEE0-85DB-47E2-9445-91D8D8238522}"/>
    <cellStyle name="Normal 6 4 6 2" xfId="1649" xr:uid="{97248E20-3AC8-46E3-9B35-9F1F492835E8}"/>
    <cellStyle name="Normal 6 4 6 2 2" xfId="1650" xr:uid="{5BB5C8BF-F840-4738-B68B-B5E4AAA79447}"/>
    <cellStyle name="Normal 6 4 6 2 3" xfId="3217" xr:uid="{E3BC4AA8-AFD8-4F7E-8911-5D1D20DA4888}"/>
    <cellStyle name="Normal 6 4 6 2 4" xfId="3218" xr:uid="{9835F40F-1B39-43AC-A1E6-CEBF27136CF1}"/>
    <cellStyle name="Normal 6 4 6 3" xfId="1651" xr:uid="{7272BF9C-B59F-4B33-B5A6-B79502583BE8}"/>
    <cellStyle name="Normal 6 4 6 4" xfId="3219" xr:uid="{84F3E8A4-A670-491E-B86F-9E4F39D5424A}"/>
    <cellStyle name="Normal 6 4 6 5" xfId="3220" xr:uid="{D8E78E30-1C46-467D-AA7A-9EC3173EF000}"/>
    <cellStyle name="Normal 6 4 7" xfId="1652" xr:uid="{58259377-9738-4EC7-842E-07E288A485FF}"/>
    <cellStyle name="Normal 6 4 7 2" xfId="1653" xr:uid="{E8C16EAB-709B-4723-B194-53FE3F5CBAFD}"/>
    <cellStyle name="Normal 6 4 7 3" xfId="3221" xr:uid="{1BDC45E5-FB6A-4424-ACF7-14ED05CFF568}"/>
    <cellStyle name="Normal 6 4 7 3 2" xfId="4407" xr:uid="{93640435-7282-4477-9010-C6832F0768E8}"/>
    <cellStyle name="Normal 6 4 7 3 3" xfId="4685" xr:uid="{124BBE0C-B4E7-4E15-B6BE-33F4F5C1A573}"/>
    <cellStyle name="Normal 6 4 7 4" xfId="3222" xr:uid="{C37787B9-281E-41A8-8710-7911CAFFE373}"/>
    <cellStyle name="Normal 6 4 8" xfId="1654" xr:uid="{C70D6EBC-A8FD-4AE4-AC43-6C25084800A4}"/>
    <cellStyle name="Normal 6 4 8 2" xfId="3223" xr:uid="{AE1B4F70-0121-4ECB-84DF-0774C213B2F5}"/>
    <cellStyle name="Normal 6 4 8 3" xfId="3224" xr:uid="{4B332EC3-F1C5-4156-AB53-6109D3237316}"/>
    <cellStyle name="Normal 6 4 8 4" xfId="3225" xr:uid="{D3460C4E-1AB0-4409-A99C-66ECDEF76544}"/>
    <cellStyle name="Normal 6 4 9" xfId="3226" xr:uid="{525DF33C-57F8-4344-9F5B-76C4180D440E}"/>
    <cellStyle name="Normal 6 5" xfId="123" xr:uid="{C16473DF-333C-47A9-81C4-DDB780E7501D}"/>
    <cellStyle name="Normal 6 5 10" xfId="3227" xr:uid="{8BA13BFA-FF7B-40EB-B7C8-6D832C0FDB67}"/>
    <cellStyle name="Normal 6 5 11" xfId="3228" xr:uid="{756E4741-DE3B-4B7C-8A6B-B4F37937B4FE}"/>
    <cellStyle name="Normal 6 5 2" xfId="124" xr:uid="{ADDE77D1-7287-43B6-837E-E31FBE985677}"/>
    <cellStyle name="Normal 6 5 2 2" xfId="337" xr:uid="{8E952C99-2D02-4EDC-A15A-9184071B9854}"/>
    <cellStyle name="Normal 6 5 2 2 2" xfId="646" xr:uid="{DC58C651-C339-4519-96F8-E8373E4403D7}"/>
    <cellStyle name="Normal 6 5 2 2 2 2" xfId="647" xr:uid="{EA0A7A7D-31C4-4F1F-8658-90471DE28E93}"/>
    <cellStyle name="Normal 6 5 2 2 2 2 2" xfId="1655" xr:uid="{FD5968D3-64BE-4815-8250-D1A9AB8FD8B7}"/>
    <cellStyle name="Normal 6 5 2 2 2 2 3" xfId="3229" xr:uid="{60677E93-B18F-4613-84C6-1DF816DD8D17}"/>
    <cellStyle name="Normal 6 5 2 2 2 2 4" xfId="3230" xr:uid="{A9C0DE4A-F258-4051-984B-C70BCD0D208C}"/>
    <cellStyle name="Normal 6 5 2 2 2 3" xfId="1656" xr:uid="{82F8D77A-78B5-4912-97C0-F1160FF61108}"/>
    <cellStyle name="Normal 6 5 2 2 2 3 2" xfId="3231" xr:uid="{750913E1-6D89-4ECE-865C-885EEF7C500A}"/>
    <cellStyle name="Normal 6 5 2 2 2 3 3" xfId="3232" xr:uid="{A0F1430D-D4D2-47F2-9F83-D215E4B2553D}"/>
    <cellStyle name="Normal 6 5 2 2 2 3 4" xfId="3233" xr:uid="{2B4FADCF-6713-442B-8996-AA543DC9DBE8}"/>
    <cellStyle name="Normal 6 5 2 2 2 4" xfId="3234" xr:uid="{2ED393FE-A1EE-4350-B642-E0CF3E5E8B52}"/>
    <cellStyle name="Normal 6 5 2 2 2 5" xfId="3235" xr:uid="{21821A2D-D74D-47EF-87B1-A02399773264}"/>
    <cellStyle name="Normal 6 5 2 2 2 6" xfId="3236" xr:uid="{C72C9D7B-7915-4B98-B619-DA0DC506878B}"/>
    <cellStyle name="Normal 6 5 2 2 3" xfId="648" xr:uid="{825E5DE8-0912-4464-99BF-C2C9939DA546}"/>
    <cellStyle name="Normal 6 5 2 2 3 2" xfId="1657" xr:uid="{76F79922-60A1-4F68-B154-5ED8365628FD}"/>
    <cellStyle name="Normal 6 5 2 2 3 2 2" xfId="3237" xr:uid="{337EA92B-C598-4770-AB41-FFF2134D42A3}"/>
    <cellStyle name="Normal 6 5 2 2 3 2 3" xfId="3238" xr:uid="{6C1508C6-7315-40C5-A3E7-CD3BBE9FFEE8}"/>
    <cellStyle name="Normal 6 5 2 2 3 2 4" xfId="3239" xr:uid="{3B0EFEA7-8F3F-45B8-831B-40B5C84FF41C}"/>
    <cellStyle name="Normal 6 5 2 2 3 3" xfId="3240" xr:uid="{2DAFB174-1E02-4516-8AC4-398736B3AFAD}"/>
    <cellStyle name="Normal 6 5 2 2 3 4" xfId="3241" xr:uid="{C87B8F66-D9FA-4454-BB56-E1E09B5FBBFF}"/>
    <cellStyle name="Normal 6 5 2 2 3 5" xfId="3242" xr:uid="{D40F2223-1514-407B-A9BA-81F58E174F80}"/>
    <cellStyle name="Normal 6 5 2 2 4" xfId="1658" xr:uid="{292BFE44-4D01-4692-8A43-36A5383A7FAC}"/>
    <cellStyle name="Normal 6 5 2 2 4 2" xfId="3243" xr:uid="{97C1DE71-CBB1-424C-9F2E-538052236DDB}"/>
    <cellStyle name="Normal 6 5 2 2 4 3" xfId="3244" xr:uid="{4FAC9480-86A2-4234-BBAF-BCB186F6EE94}"/>
    <cellStyle name="Normal 6 5 2 2 4 4" xfId="3245" xr:uid="{B75A84DF-893A-49C5-BF31-C80BE404D187}"/>
    <cellStyle name="Normal 6 5 2 2 5" xfId="3246" xr:uid="{E9C6C281-C5D9-48A6-AAE7-5005F4E07EBF}"/>
    <cellStyle name="Normal 6 5 2 2 5 2" xfId="3247" xr:uid="{D9AE9E9D-7C07-4F3B-98FD-B1C50E260E4B}"/>
    <cellStyle name="Normal 6 5 2 2 5 3" xfId="3248" xr:uid="{EED8CF4F-4BC2-44CF-AA75-6FAABEA10527}"/>
    <cellStyle name="Normal 6 5 2 2 5 4" xfId="3249" xr:uid="{1BB2DE73-A9A8-43D7-8218-0FC0697523A9}"/>
    <cellStyle name="Normal 6 5 2 2 6" xfId="3250" xr:uid="{B2896743-DFE0-4F64-BD1F-263707B81DE7}"/>
    <cellStyle name="Normal 6 5 2 2 7" xfId="3251" xr:uid="{7327BE49-4567-44F7-BCF6-3A8432E3CE52}"/>
    <cellStyle name="Normal 6 5 2 2 8" xfId="3252" xr:uid="{5083BDEC-179C-4088-A20C-71336437837B}"/>
    <cellStyle name="Normal 6 5 2 3" xfId="649" xr:uid="{EBBDD721-B7C7-4F31-87F4-EAC6EDEA2CA6}"/>
    <cellStyle name="Normal 6 5 2 3 2" xfId="650" xr:uid="{48429F03-33CD-49A8-A83D-09076DE6995F}"/>
    <cellStyle name="Normal 6 5 2 3 2 2" xfId="651" xr:uid="{79A18F8A-B9A2-40EC-8A6C-6BE1A68367DA}"/>
    <cellStyle name="Normal 6 5 2 3 2 3" xfId="3253" xr:uid="{B466DBDE-FB1B-4B6D-BCD4-C5169E5C62A5}"/>
    <cellStyle name="Normal 6 5 2 3 2 4" xfId="3254" xr:uid="{DC2F870D-57FB-4537-8410-3CB9B282A85C}"/>
    <cellStyle name="Normal 6 5 2 3 3" xfId="652" xr:uid="{F8C8AADD-B687-49A0-B5BC-8EAEDEDD5ECE}"/>
    <cellStyle name="Normal 6 5 2 3 3 2" xfId="3255" xr:uid="{0E78B308-47C5-44EE-9F67-0A613ADA74F6}"/>
    <cellStyle name="Normal 6 5 2 3 3 3" xfId="3256" xr:uid="{618689B8-C3D3-4590-88C5-52AA8B1DA32E}"/>
    <cellStyle name="Normal 6 5 2 3 3 4" xfId="3257" xr:uid="{D881985B-BE51-458E-A545-FE8D90022E00}"/>
    <cellStyle name="Normal 6 5 2 3 4" xfId="3258" xr:uid="{8EB23D71-71F3-4125-B2D2-8D292BE911AA}"/>
    <cellStyle name="Normal 6 5 2 3 5" xfId="3259" xr:uid="{20D1E3B4-4606-45C0-B32F-C878FC338343}"/>
    <cellStyle name="Normal 6 5 2 3 6" xfId="3260" xr:uid="{8D995D60-E167-4400-9801-907B5691AC93}"/>
    <cellStyle name="Normal 6 5 2 4" xfId="653" xr:uid="{1A3FE182-AB38-4F22-BC73-4D7CE980EFAA}"/>
    <cellStyle name="Normal 6 5 2 4 2" xfId="654" xr:uid="{988A377C-4993-465B-8FDA-CFD3F03F7F3D}"/>
    <cellStyle name="Normal 6 5 2 4 2 2" xfId="3261" xr:uid="{45A64CC4-E8BE-4821-83CB-D10C42ED8D11}"/>
    <cellStyle name="Normal 6 5 2 4 2 3" xfId="3262" xr:uid="{15D480E7-E69E-46F8-8B39-71B916B5B248}"/>
    <cellStyle name="Normal 6 5 2 4 2 4" xfId="3263" xr:uid="{0F015059-5BA7-412E-A0EF-5B49D24528DA}"/>
    <cellStyle name="Normal 6 5 2 4 3" xfId="3264" xr:uid="{C5D32A27-5F09-408D-8757-39243C94F520}"/>
    <cellStyle name="Normal 6 5 2 4 4" xfId="3265" xr:uid="{CFC168C1-87B5-457A-ADC1-18DA269CF11B}"/>
    <cellStyle name="Normal 6 5 2 4 5" xfId="3266" xr:uid="{60B85E74-EA06-4367-99A1-64F55E077D21}"/>
    <cellStyle name="Normal 6 5 2 5" xfId="655" xr:uid="{4487AE9A-A151-41D2-B772-2DE459FEBF90}"/>
    <cellStyle name="Normal 6 5 2 5 2" xfId="3267" xr:uid="{94FA42C2-9932-471A-9C04-D1B188CC7636}"/>
    <cellStyle name="Normal 6 5 2 5 3" xfId="3268" xr:uid="{F4E58230-6048-48B1-A0CB-56B4D0E05831}"/>
    <cellStyle name="Normal 6 5 2 5 4" xfId="3269" xr:uid="{6FAC4533-C82B-45A9-8197-99634A843350}"/>
    <cellStyle name="Normal 6 5 2 6" xfId="3270" xr:uid="{96BBB567-8D20-4C33-BDB5-E231CC3D64A0}"/>
    <cellStyle name="Normal 6 5 2 6 2" xfId="3271" xr:uid="{620EDFAD-92C2-4406-90EC-15DCDDF6C64C}"/>
    <cellStyle name="Normal 6 5 2 6 3" xfId="3272" xr:uid="{BF27A81D-7F83-4EEF-B3CD-FA010D39487C}"/>
    <cellStyle name="Normal 6 5 2 6 4" xfId="3273" xr:uid="{790CC9F1-AF0C-4B55-A5D4-B3C6B1E7D0E8}"/>
    <cellStyle name="Normal 6 5 2 7" xfId="3274" xr:uid="{5B826646-F759-4244-8C07-A7023A481C59}"/>
    <cellStyle name="Normal 6 5 2 8" xfId="3275" xr:uid="{A54FE359-2D2F-453F-BCA3-E05BB159B90A}"/>
    <cellStyle name="Normal 6 5 2 9" xfId="3276" xr:uid="{5681D291-09B8-4676-8B9F-B5D725D97718}"/>
    <cellStyle name="Normal 6 5 3" xfId="338" xr:uid="{C8CC640B-2EAF-4039-9C5C-5731C846704C}"/>
    <cellStyle name="Normal 6 5 3 2" xfId="656" xr:uid="{899CBC52-8729-45FE-A586-015A03CEF35F}"/>
    <cellStyle name="Normal 6 5 3 2 2" xfId="657" xr:uid="{AD3C8FAE-7826-4A27-B845-D94EB59363DE}"/>
    <cellStyle name="Normal 6 5 3 2 2 2" xfId="1659" xr:uid="{052233DA-2A32-4F71-AB80-9D39C82CB0E4}"/>
    <cellStyle name="Normal 6 5 3 2 2 2 2" xfId="1660" xr:uid="{429FE20C-7EB6-4F93-8D8D-E44451260825}"/>
    <cellStyle name="Normal 6 5 3 2 2 3" xfId="1661" xr:uid="{750ED976-D825-49B4-B291-9C05C6727B7F}"/>
    <cellStyle name="Normal 6 5 3 2 2 4" xfId="3277" xr:uid="{6126B45A-928C-48CE-900C-8CBCF2582EAB}"/>
    <cellStyle name="Normal 6 5 3 2 3" xfId="1662" xr:uid="{85390057-804C-486B-BB8E-29C9DC7A552F}"/>
    <cellStyle name="Normal 6 5 3 2 3 2" xfId="1663" xr:uid="{7E5CE853-419B-4D0F-9D00-CE95831377B1}"/>
    <cellStyle name="Normal 6 5 3 2 3 3" xfId="3278" xr:uid="{E02937A7-B0D7-4EAC-AA98-02B390AD8658}"/>
    <cellStyle name="Normal 6 5 3 2 3 4" xfId="3279" xr:uid="{2BDA0BD1-45A7-4A3E-8594-3125EA57ABB1}"/>
    <cellStyle name="Normal 6 5 3 2 4" xfId="1664" xr:uid="{84757023-082B-4374-9999-7F1C4F9DDACE}"/>
    <cellStyle name="Normal 6 5 3 2 5" xfId="3280" xr:uid="{C0AD147A-961A-44E1-BA22-AC809B2540A8}"/>
    <cellStyle name="Normal 6 5 3 2 6" xfId="3281" xr:uid="{561814A8-E9F1-4237-8179-36C4C1B82CA9}"/>
    <cellStyle name="Normal 6 5 3 3" xfId="658" xr:uid="{5E6416B9-4077-4B47-A0D4-347DA865D8AE}"/>
    <cellStyle name="Normal 6 5 3 3 2" xfId="1665" xr:uid="{BFA6B51A-5E85-484A-882B-E9C8AAD03860}"/>
    <cellStyle name="Normal 6 5 3 3 2 2" xfId="1666" xr:uid="{DD64BE9B-26F7-46DE-8951-5EC6C3760B3A}"/>
    <cellStyle name="Normal 6 5 3 3 2 3" xfId="3282" xr:uid="{4BCDAB69-C766-4AE9-BAC5-6F27052947D0}"/>
    <cellStyle name="Normal 6 5 3 3 2 4" xfId="3283" xr:uid="{D549ED42-F8CC-432F-83B5-BD6016D12E74}"/>
    <cellStyle name="Normal 6 5 3 3 3" xfId="1667" xr:uid="{DF39205A-62D7-470F-921D-4424808636C0}"/>
    <cellStyle name="Normal 6 5 3 3 4" xfId="3284" xr:uid="{BBF9A111-9F82-4559-9E63-F09B5D3F96E6}"/>
    <cellStyle name="Normal 6 5 3 3 5" xfId="3285" xr:uid="{EED7E923-A620-4861-B3B5-70FCC7C65B7D}"/>
    <cellStyle name="Normal 6 5 3 4" xfId="1668" xr:uid="{ACCBB29A-C70C-4043-9B3A-8C96478CD01A}"/>
    <cellStyle name="Normal 6 5 3 4 2" xfId="1669" xr:uid="{B9103C9E-51DE-4313-9CF4-F0472A6F6325}"/>
    <cellStyle name="Normal 6 5 3 4 3" xfId="3286" xr:uid="{A4460225-0BD5-4481-800E-3BC498789AE7}"/>
    <cellStyle name="Normal 6 5 3 4 4" xfId="3287" xr:uid="{F123CA13-B70D-4BFC-BC4E-8276C846395F}"/>
    <cellStyle name="Normal 6 5 3 5" xfId="1670" xr:uid="{85F524DA-3F74-4A3D-B6A4-8FC9C56C7D60}"/>
    <cellStyle name="Normal 6 5 3 5 2" xfId="3288" xr:uid="{A8B35AA9-E884-49C1-AEEA-BC07E53B12BC}"/>
    <cellStyle name="Normal 6 5 3 5 3" xfId="3289" xr:uid="{147C7147-10EA-4182-ABE4-514505433004}"/>
    <cellStyle name="Normal 6 5 3 5 4" xfId="3290" xr:uid="{C9CA7D84-FBD4-4944-9B33-80533F368007}"/>
    <cellStyle name="Normal 6 5 3 6" xfId="3291" xr:uid="{C6AE0FB1-A82A-4930-9B31-66789E754D63}"/>
    <cellStyle name="Normal 6 5 3 7" xfId="3292" xr:uid="{118D2135-6C26-4B4C-A996-164A640CF179}"/>
    <cellStyle name="Normal 6 5 3 8" xfId="3293" xr:uid="{1C0C63F0-9E42-4FE5-8552-9C3117FE3FB7}"/>
    <cellStyle name="Normal 6 5 4" xfId="339" xr:uid="{C044A0B3-5109-4AAE-B652-F12E34F31F0F}"/>
    <cellStyle name="Normal 6 5 4 2" xfId="659" xr:uid="{9A1635E0-74D6-4504-9FB4-5BFE508BDD88}"/>
    <cellStyle name="Normal 6 5 4 2 2" xfId="660" xr:uid="{7B91DC75-52D7-4D47-A0BC-47623E5D74F4}"/>
    <cellStyle name="Normal 6 5 4 2 2 2" xfId="1671" xr:uid="{43FDCE97-637B-45C5-BAE0-2EDD89E40821}"/>
    <cellStyle name="Normal 6 5 4 2 2 3" xfId="3294" xr:uid="{836346CC-1C69-43D8-AA85-B20582E59257}"/>
    <cellStyle name="Normal 6 5 4 2 2 4" xfId="3295" xr:uid="{B62AAC79-8465-4AB1-ABC7-E27C21E64FBB}"/>
    <cellStyle name="Normal 6 5 4 2 3" xfId="1672" xr:uid="{D50DFB43-F301-4BE8-A7C1-0233E7970C90}"/>
    <cellStyle name="Normal 6 5 4 2 4" xfId="3296" xr:uid="{41B6C90A-497A-41D2-A523-A4B608BC886A}"/>
    <cellStyle name="Normal 6 5 4 2 5" xfId="3297" xr:uid="{041335AF-1A67-4E8C-A829-93828E7049F2}"/>
    <cellStyle name="Normal 6 5 4 3" xfId="661" xr:uid="{D61F3B4D-55AB-4ABD-9BB8-CB8BA1BE0B68}"/>
    <cellStyle name="Normal 6 5 4 3 2" xfId="1673" xr:uid="{5BBD3C58-C7E8-45F8-BBAE-A5FF2E775A7D}"/>
    <cellStyle name="Normal 6 5 4 3 3" xfId="3298" xr:uid="{4CADDA32-71A7-46A7-869B-DF0081CDDDFA}"/>
    <cellStyle name="Normal 6 5 4 3 4" xfId="3299" xr:uid="{046510B4-5CB5-44AB-8CB8-D03B9448E73E}"/>
    <cellStyle name="Normal 6 5 4 4" xfId="1674" xr:uid="{F4044705-3AA5-4C84-A700-6E5FD20EF5AF}"/>
    <cellStyle name="Normal 6 5 4 4 2" xfId="3300" xr:uid="{978A72D3-DBDA-41ED-A3B6-5CEED15CDC92}"/>
    <cellStyle name="Normal 6 5 4 4 3" xfId="3301" xr:uid="{8594A8A7-32F9-424A-8789-8F28F32B7DCA}"/>
    <cellStyle name="Normal 6 5 4 4 4" xfId="3302" xr:uid="{3516BDC8-C950-439E-8385-322EAC1F1942}"/>
    <cellStyle name="Normal 6 5 4 5" xfId="3303" xr:uid="{75D4859C-425F-4FFA-BE2C-C984265F34BA}"/>
    <cellStyle name="Normal 6 5 4 6" xfId="3304" xr:uid="{E25F16B8-D592-49D4-9A7F-AC6A05FD240F}"/>
    <cellStyle name="Normal 6 5 4 7" xfId="3305" xr:uid="{0AC4DD57-7CE8-4E7C-95C2-D7D861FE393A}"/>
    <cellStyle name="Normal 6 5 5" xfId="340" xr:uid="{B92CF992-6A14-48E5-95D2-2BFA3700D031}"/>
    <cellStyle name="Normal 6 5 5 2" xfId="662" xr:uid="{6F329D13-C1EF-481D-BCF0-5A44F8FE4D7A}"/>
    <cellStyle name="Normal 6 5 5 2 2" xfId="1675" xr:uid="{CF2D06CA-1CDF-4523-86FB-065B5B0BF64D}"/>
    <cellStyle name="Normal 6 5 5 2 3" xfId="3306" xr:uid="{42D0A42A-CA47-42BC-85B6-2E2B9FACE8F2}"/>
    <cellStyle name="Normal 6 5 5 2 4" xfId="3307" xr:uid="{7A10F504-9D77-409C-9259-6E40203B02F0}"/>
    <cellStyle name="Normal 6 5 5 3" xfId="1676" xr:uid="{F99E8205-8798-4426-AE2A-1B871379D73E}"/>
    <cellStyle name="Normal 6 5 5 3 2" xfId="3308" xr:uid="{814B5DC8-DF20-408F-899E-37D73A01A747}"/>
    <cellStyle name="Normal 6 5 5 3 3" xfId="3309" xr:uid="{BC2ECC40-ACE6-4B89-9F56-E67FAFA6C712}"/>
    <cellStyle name="Normal 6 5 5 3 4" xfId="3310" xr:uid="{D3973C50-3123-4FA3-8362-097C53581679}"/>
    <cellStyle name="Normal 6 5 5 4" xfId="3311" xr:uid="{6C184DED-E4C8-4B8C-AC17-968AC1EDB86D}"/>
    <cellStyle name="Normal 6 5 5 5" xfId="3312" xr:uid="{B0D58399-6E0B-4D88-B89E-CF2D1E34BDDD}"/>
    <cellStyle name="Normal 6 5 5 6" xfId="3313" xr:uid="{FB422D2B-5B14-4FE2-AE6B-A4AE74284B88}"/>
    <cellStyle name="Normal 6 5 6" xfId="663" xr:uid="{006D7F1C-8566-4E19-B5A7-042B7C9BB58E}"/>
    <cellStyle name="Normal 6 5 6 2" xfId="1677" xr:uid="{0EFC92C4-FE10-4AD7-B59B-796D46F96BA6}"/>
    <cellStyle name="Normal 6 5 6 2 2" xfId="3314" xr:uid="{78CA9139-9353-4979-8FBA-B2FDF94441C0}"/>
    <cellStyle name="Normal 6 5 6 2 3" xfId="3315" xr:uid="{B11A936D-64A1-4BDB-A515-5EE2B60408D3}"/>
    <cellStyle name="Normal 6 5 6 2 4" xfId="3316" xr:uid="{5BA265E9-B245-456F-9007-A4B966E4A5B2}"/>
    <cellStyle name="Normal 6 5 6 3" xfId="3317" xr:uid="{E6398CDF-1C48-4CD1-9A70-86A5C74FA0E0}"/>
    <cellStyle name="Normal 6 5 6 4" xfId="3318" xr:uid="{1075CCD9-1608-4FD6-B3F7-852EA88C9856}"/>
    <cellStyle name="Normal 6 5 6 5" xfId="3319" xr:uid="{7EE38CED-5C9D-426D-895A-1B554F1341E9}"/>
    <cellStyle name="Normal 6 5 7" xfId="1678" xr:uid="{DE5C3D70-B11E-462A-B3FF-7AC9B3BD9467}"/>
    <cellStyle name="Normal 6 5 7 2" xfId="3320" xr:uid="{99A219EA-363E-4EEA-8EEC-8DD6D421FC8E}"/>
    <cellStyle name="Normal 6 5 7 3" xfId="3321" xr:uid="{4E3D8084-4EF2-4A6F-BDF4-5CDC267DBB85}"/>
    <cellStyle name="Normal 6 5 7 4" xfId="3322" xr:uid="{7F992D89-2965-4C0D-9D85-2AE4C28F2861}"/>
    <cellStyle name="Normal 6 5 8" xfId="3323" xr:uid="{C64C132D-2A15-49F5-B5CD-F9C5C8DE7BB1}"/>
    <cellStyle name="Normal 6 5 8 2" xfId="3324" xr:uid="{D66FE315-E701-4FB5-93C1-0361EDF4156B}"/>
    <cellStyle name="Normal 6 5 8 3" xfId="3325" xr:uid="{46EA8AFD-2724-4588-935C-5145F972AC29}"/>
    <cellStyle name="Normal 6 5 8 4" xfId="3326" xr:uid="{E54EDC42-AFCD-4CD3-B240-1D78BC15817E}"/>
    <cellStyle name="Normal 6 5 9" xfId="3327" xr:uid="{0DF3E81B-8719-41D8-9DAC-1DDD1A0115B1}"/>
    <cellStyle name="Normal 6 6" xfId="125" xr:uid="{7FC0B9FB-189F-405B-A8BD-28918816D536}"/>
    <cellStyle name="Normal 6 6 2" xfId="126" xr:uid="{906C010F-BE03-4569-AB23-3FD5AE07CABD}"/>
    <cellStyle name="Normal 6 6 2 2" xfId="341" xr:uid="{8711D89C-76C2-4181-A5A9-A9989431BA54}"/>
    <cellStyle name="Normal 6 6 2 2 2" xfId="664" xr:uid="{C1D5C9D7-F23A-42F7-8BA5-0954C8EC13EB}"/>
    <cellStyle name="Normal 6 6 2 2 2 2" xfId="1679" xr:uid="{A043BEDB-D92A-4A3F-A126-8886BF3C9374}"/>
    <cellStyle name="Normal 6 6 2 2 2 3" xfId="3328" xr:uid="{02745FD8-EB56-40CF-AFD5-47BF90B4B167}"/>
    <cellStyle name="Normal 6 6 2 2 2 4" xfId="3329" xr:uid="{A8D9F019-7CB2-44B0-805F-983D81755F0A}"/>
    <cellStyle name="Normal 6 6 2 2 3" xfId="1680" xr:uid="{4E403CF2-4B29-4646-AFFC-F22896CF4AA0}"/>
    <cellStyle name="Normal 6 6 2 2 3 2" xfId="3330" xr:uid="{DE10C40B-F41B-4E80-BF7F-1CF59B044F03}"/>
    <cellStyle name="Normal 6 6 2 2 3 3" xfId="3331" xr:uid="{63EF3F29-C898-4BE5-8D18-E317896BEFB9}"/>
    <cellStyle name="Normal 6 6 2 2 3 4" xfId="3332" xr:uid="{AC4232C8-5971-43AF-A537-A27B67F6DE06}"/>
    <cellStyle name="Normal 6 6 2 2 4" xfId="3333" xr:uid="{EE9D2BEC-1019-4F35-AACD-01A691054FF0}"/>
    <cellStyle name="Normal 6 6 2 2 5" xfId="3334" xr:uid="{F04C94F5-74E1-486F-8120-E957C2BD7868}"/>
    <cellStyle name="Normal 6 6 2 2 6" xfId="3335" xr:uid="{032CF2ED-1346-4B0C-BB29-629C5B839AB7}"/>
    <cellStyle name="Normal 6 6 2 3" xfId="665" xr:uid="{5D135B05-A18A-4B30-95E9-28F547652E6C}"/>
    <cellStyle name="Normal 6 6 2 3 2" xfId="1681" xr:uid="{2007CB1C-3236-4427-8744-D09F8F4CC111}"/>
    <cellStyle name="Normal 6 6 2 3 2 2" xfId="3336" xr:uid="{1C14B4FE-A9F5-4CFE-A543-5EA7F627C7B4}"/>
    <cellStyle name="Normal 6 6 2 3 2 3" xfId="3337" xr:uid="{20779851-A76D-4522-88D7-1CCE78460CD9}"/>
    <cellStyle name="Normal 6 6 2 3 2 4" xfId="3338" xr:uid="{2249DA15-DA20-4E71-8079-A7ECA8398C98}"/>
    <cellStyle name="Normal 6 6 2 3 3" xfId="3339" xr:uid="{9744EF06-AC73-4980-8563-F79DCA941CAE}"/>
    <cellStyle name="Normal 6 6 2 3 4" xfId="3340" xr:uid="{259013BB-7C0D-4533-9FDD-1DB205EC39A7}"/>
    <cellStyle name="Normal 6 6 2 3 5" xfId="3341" xr:uid="{DBB3A5D8-9513-4DB2-AE39-EAD915C5CB9E}"/>
    <cellStyle name="Normal 6 6 2 4" xfId="1682" xr:uid="{586FFF1A-0F6A-4CC3-B483-B2A91A1FA67D}"/>
    <cellStyle name="Normal 6 6 2 4 2" xfId="3342" xr:uid="{85237656-C4D8-46B3-ADF7-57424935B92C}"/>
    <cellStyle name="Normal 6 6 2 4 3" xfId="3343" xr:uid="{4F9D8312-796B-43D3-ADE8-8446D6043540}"/>
    <cellStyle name="Normal 6 6 2 4 4" xfId="3344" xr:uid="{61799F5A-C29C-4F85-A328-85118B517CC8}"/>
    <cellStyle name="Normal 6 6 2 5" xfId="3345" xr:uid="{1BA3EED7-F2CD-4994-887F-B600DE4587AB}"/>
    <cellStyle name="Normal 6 6 2 5 2" xfId="3346" xr:uid="{735E61B9-D5C0-4D91-BD50-8AED763308CA}"/>
    <cellStyle name="Normal 6 6 2 5 3" xfId="3347" xr:uid="{46DE8ADE-9E95-4EDF-96D7-CC86A6801461}"/>
    <cellStyle name="Normal 6 6 2 5 4" xfId="3348" xr:uid="{6EEE8EE7-5B2B-4884-BB15-91A2B03652A7}"/>
    <cellStyle name="Normal 6 6 2 6" xfId="3349" xr:uid="{AFC3B6E6-22C0-4F33-9F62-33C125A92F8D}"/>
    <cellStyle name="Normal 6 6 2 7" xfId="3350" xr:uid="{71CAEC8E-A4E1-44FE-A872-03D1A0D5FEEE}"/>
    <cellStyle name="Normal 6 6 2 8" xfId="3351" xr:uid="{16ACD189-28CF-4D1D-8EE9-241EF58BA8CE}"/>
    <cellStyle name="Normal 6 6 3" xfId="342" xr:uid="{E359295C-58B2-49EF-8340-A61D683A53C1}"/>
    <cellStyle name="Normal 6 6 3 2" xfId="666" xr:uid="{8D560079-92C2-4663-A12C-DFD4D657A2FD}"/>
    <cellStyle name="Normal 6 6 3 2 2" xfId="667" xr:uid="{E91196E0-6786-4E7E-824F-AC58D95F4414}"/>
    <cellStyle name="Normal 6 6 3 2 3" xfId="3352" xr:uid="{E122DC64-2CA8-41D3-9552-ACE48C830170}"/>
    <cellStyle name="Normal 6 6 3 2 4" xfId="3353" xr:uid="{453D690E-9BD2-4266-8CD8-4DAD19EECCE7}"/>
    <cellStyle name="Normal 6 6 3 3" xfId="668" xr:uid="{E2521B18-BB04-4973-A272-F66B608986EB}"/>
    <cellStyle name="Normal 6 6 3 3 2" xfId="3354" xr:uid="{295802D4-3AEA-461B-A947-975DDCC10AF3}"/>
    <cellStyle name="Normal 6 6 3 3 3" xfId="3355" xr:uid="{A0932DEC-B684-4817-8392-DE0D10E6A964}"/>
    <cellStyle name="Normal 6 6 3 3 4" xfId="3356" xr:uid="{328E4584-F46A-428E-9115-8BB206055905}"/>
    <cellStyle name="Normal 6 6 3 4" xfId="3357" xr:uid="{37D0B03C-D1B8-45C2-B5E6-F203495BB4C6}"/>
    <cellStyle name="Normal 6 6 3 5" xfId="3358" xr:uid="{93952AFE-EF13-41F2-9B95-3749B0F05FBF}"/>
    <cellStyle name="Normal 6 6 3 6" xfId="3359" xr:uid="{9CBF5265-875D-4D31-8B11-133C13D28ACB}"/>
    <cellStyle name="Normal 6 6 4" xfId="343" xr:uid="{EED48729-F881-487A-BA88-1F823B7355C2}"/>
    <cellStyle name="Normal 6 6 4 2" xfId="669" xr:uid="{3F76ECAC-8EC5-45D6-9BC6-8D13DB0FB322}"/>
    <cellStyle name="Normal 6 6 4 2 2" xfId="3360" xr:uid="{B814EF9E-B78F-48AD-99CF-3B41B78DB73E}"/>
    <cellStyle name="Normal 6 6 4 2 3" xfId="3361" xr:uid="{D0003EED-351A-4EFB-B296-B3B6571BB019}"/>
    <cellStyle name="Normal 6 6 4 2 4" xfId="3362" xr:uid="{749ED1B1-641E-4353-B29C-B9763DADA3D7}"/>
    <cellStyle name="Normal 6 6 4 3" xfId="3363" xr:uid="{8DB53D4A-52C0-49F8-A1B5-4A339D929817}"/>
    <cellStyle name="Normal 6 6 4 4" xfId="3364" xr:uid="{D66EEA7D-6776-48DF-A5DF-95642E755769}"/>
    <cellStyle name="Normal 6 6 4 5" xfId="3365" xr:uid="{2FF23108-30FA-4838-9F2D-7A6F28CC0CD4}"/>
    <cellStyle name="Normal 6 6 5" xfId="670" xr:uid="{D875B730-E8BF-4DDD-BB9E-7627A32DAA83}"/>
    <cellStyle name="Normal 6 6 5 2" xfId="3366" xr:uid="{065DA04A-41B1-4AB8-8929-CA98C80DB626}"/>
    <cellStyle name="Normal 6 6 5 3" xfId="3367" xr:uid="{BB3B1ED3-05E8-4D27-9063-FB7AC46A641D}"/>
    <cellStyle name="Normal 6 6 5 4" xfId="3368" xr:uid="{CD7A9208-F447-42A1-BBA7-FD646E539A35}"/>
    <cellStyle name="Normal 6 6 6" xfId="3369" xr:uid="{15A9B3B2-C533-4B3C-B339-1CEF6CD9D9E2}"/>
    <cellStyle name="Normal 6 6 6 2" xfId="3370" xr:uid="{4C8331C0-0A4F-414B-94BF-EE1659CC59B8}"/>
    <cellStyle name="Normal 6 6 6 3" xfId="3371" xr:uid="{31FD910C-B2A2-410C-9214-1ADC53694D31}"/>
    <cellStyle name="Normal 6 6 6 4" xfId="3372" xr:uid="{6F1F654C-B203-4CC0-B366-EFC03AEC69C0}"/>
    <cellStyle name="Normal 6 6 7" xfId="3373" xr:uid="{7A61B75A-08FB-4BB7-A40F-5C5D984A5949}"/>
    <cellStyle name="Normal 6 6 8" xfId="3374" xr:uid="{401B8CC9-F71D-411E-AEDC-FA14AC14A1F7}"/>
    <cellStyle name="Normal 6 6 9" xfId="3375" xr:uid="{2D5FFA36-A30F-4A01-B7B0-DDFF0BF92816}"/>
    <cellStyle name="Normal 6 7" xfId="127" xr:uid="{8E9B5B4E-09AE-40BD-88E1-B1BF496A6F78}"/>
    <cellStyle name="Normal 6 7 2" xfId="344" xr:uid="{F9D5595E-E2A0-480B-9CBE-70CD8A356689}"/>
    <cellStyle name="Normal 6 7 2 2" xfId="671" xr:uid="{E2B6C9FE-41D3-4668-875F-EB3C02DACD04}"/>
    <cellStyle name="Normal 6 7 2 2 2" xfId="1683" xr:uid="{189D740E-4F3C-4290-B8F9-B8A7723BBDE5}"/>
    <cellStyle name="Normal 6 7 2 2 2 2" xfId="1684" xr:uid="{35D92DF8-2998-4699-A492-7E226122F40F}"/>
    <cellStyle name="Normal 6 7 2 2 3" xfId="1685" xr:uid="{302DF812-167C-4063-A645-6EE7EA4F41FB}"/>
    <cellStyle name="Normal 6 7 2 2 4" xfId="3376" xr:uid="{63331AB5-FEEA-490F-8398-CCA5C2E64B16}"/>
    <cellStyle name="Normal 6 7 2 3" xfId="1686" xr:uid="{FB5701F4-6D2E-4C91-9C16-07BC219A6EA0}"/>
    <cellStyle name="Normal 6 7 2 3 2" xfId="1687" xr:uid="{260F35DE-C26E-4C65-8CDB-E8792EBE19E0}"/>
    <cellStyle name="Normal 6 7 2 3 3" xfId="3377" xr:uid="{B9220806-4F62-4086-ABB1-CBEECF6EFB8B}"/>
    <cellStyle name="Normal 6 7 2 3 4" xfId="3378" xr:uid="{A4946F46-4A46-4C8C-9F94-C6C38429869D}"/>
    <cellStyle name="Normal 6 7 2 4" xfId="1688" xr:uid="{73A80044-85A8-425B-8270-1AB55C1B1F22}"/>
    <cellStyle name="Normal 6 7 2 5" xfId="3379" xr:uid="{77734EA8-822A-4691-8164-BAB429BB3EA9}"/>
    <cellStyle name="Normal 6 7 2 6" xfId="3380" xr:uid="{0295F1E8-A323-4809-A429-FC6691B3642D}"/>
    <cellStyle name="Normal 6 7 3" xfId="672" xr:uid="{74D0B8C2-610A-42A4-BFFC-095E9C7C50B9}"/>
    <cellStyle name="Normal 6 7 3 2" xfId="1689" xr:uid="{07429FDD-E5E9-4DFF-92CB-96CD5D9A4C02}"/>
    <cellStyle name="Normal 6 7 3 2 2" xfId="1690" xr:uid="{81582DAA-2599-4153-BB09-C2A41EED6E1A}"/>
    <cellStyle name="Normal 6 7 3 2 3" xfId="3381" xr:uid="{727042EA-2699-4FFC-B829-DB50D6AB20DA}"/>
    <cellStyle name="Normal 6 7 3 2 4" xfId="3382" xr:uid="{16BEA1CF-81F1-44F6-887F-979588FA9226}"/>
    <cellStyle name="Normal 6 7 3 3" xfId="1691" xr:uid="{C70E7DE5-5C62-4BC0-92B6-AF4BB56BB6E1}"/>
    <cellStyle name="Normal 6 7 3 4" xfId="3383" xr:uid="{E98F20C3-E4CC-415C-8DC7-AE3203A33823}"/>
    <cellStyle name="Normal 6 7 3 5" xfId="3384" xr:uid="{A9C6B427-1AB1-48AA-B651-9EF0C2725F32}"/>
    <cellStyle name="Normal 6 7 4" xfId="1692" xr:uid="{2828344E-7E30-4451-8F9C-E6A87A2264EF}"/>
    <cellStyle name="Normal 6 7 4 2" xfId="1693" xr:uid="{B7D8A9EA-2BA3-474F-8131-0A19FA71307E}"/>
    <cellStyle name="Normal 6 7 4 3" xfId="3385" xr:uid="{168FBA1A-D96B-4FE1-BD71-D792C93994AE}"/>
    <cellStyle name="Normal 6 7 4 4" xfId="3386" xr:uid="{3C889B7B-E63B-43A8-A0EF-F8F4741EF883}"/>
    <cellStyle name="Normal 6 7 5" xfId="1694" xr:uid="{6876B013-210A-4D52-BE91-81C9C9CC367E}"/>
    <cellStyle name="Normal 6 7 5 2" xfId="3387" xr:uid="{92B00E28-046B-447D-84B5-2CF8FC4BC18B}"/>
    <cellStyle name="Normal 6 7 5 3" xfId="3388" xr:uid="{0600F0DA-35BA-46C4-B9A7-D25D8B72E761}"/>
    <cellStyle name="Normal 6 7 5 4" xfId="3389" xr:uid="{733D9D70-C731-4FBB-93E3-6EDEA22BC118}"/>
    <cellStyle name="Normal 6 7 6" xfId="3390" xr:uid="{58974637-D11B-40AE-A85A-E3710AA67501}"/>
    <cellStyle name="Normal 6 7 7" xfId="3391" xr:uid="{E4AAA6B9-976A-42D0-8207-C3A446BC6BDA}"/>
    <cellStyle name="Normal 6 7 8" xfId="3392" xr:uid="{B5A5EF2F-591F-4C6E-BCC9-9E8F7A534CD0}"/>
    <cellStyle name="Normal 6 8" xfId="345" xr:uid="{EDD8EFDE-F3EF-43A9-8C60-BC539460B3BC}"/>
    <cellStyle name="Normal 6 8 2" xfId="673" xr:uid="{C4FD5452-A516-453F-B891-4B44CC10A706}"/>
    <cellStyle name="Normal 6 8 2 2" xfId="674" xr:uid="{E196C712-250E-42F7-8E9C-785728A59F00}"/>
    <cellStyle name="Normal 6 8 2 2 2" xfId="1695" xr:uid="{87484E87-56BA-4DB0-B338-1F2900A3FECB}"/>
    <cellStyle name="Normal 6 8 2 2 3" xfId="3393" xr:uid="{C1AB677F-7C2F-4491-9B43-78891A80C27B}"/>
    <cellStyle name="Normal 6 8 2 2 4" xfId="3394" xr:uid="{EB2CE790-26BF-4EA9-8408-688E938E6F5C}"/>
    <cellStyle name="Normal 6 8 2 3" xfId="1696" xr:uid="{83B8FACC-41A3-4C53-AED2-8F1C1BFF4A42}"/>
    <cellStyle name="Normal 6 8 2 4" xfId="3395" xr:uid="{24A0E887-C137-4ECB-B051-117B6A3D9922}"/>
    <cellStyle name="Normal 6 8 2 5" xfId="3396" xr:uid="{DB98779B-05D3-4DAA-947C-EE18A2D799CE}"/>
    <cellStyle name="Normal 6 8 3" xfId="675" xr:uid="{D2E07A5A-D857-4A51-9448-E6917B70DD79}"/>
    <cellStyle name="Normal 6 8 3 2" xfId="1697" xr:uid="{0B9FE9CF-A1EA-4697-B832-1FB2E127D0B3}"/>
    <cellStyle name="Normal 6 8 3 3" xfId="3397" xr:uid="{7DE9D526-6A58-4392-B230-85D5F600D84E}"/>
    <cellStyle name="Normal 6 8 3 4" xfId="3398" xr:uid="{C734FAAC-B44A-48EE-9334-EECC62CC0DD8}"/>
    <cellStyle name="Normal 6 8 4" xfId="1698" xr:uid="{6FC5FD5E-D887-4397-B0EA-40D453B2F1E5}"/>
    <cellStyle name="Normal 6 8 4 2" xfId="3399" xr:uid="{A4DA4D73-5BFD-49C7-906D-F0054579D5AB}"/>
    <cellStyle name="Normal 6 8 4 3" xfId="3400" xr:uid="{DFC2928E-9FF5-4829-8B79-E76D29943E12}"/>
    <cellStyle name="Normal 6 8 4 4" xfId="3401" xr:uid="{ED07ACA9-EB6A-4DA2-AD1A-7AD1A88491D0}"/>
    <cellStyle name="Normal 6 8 5" xfId="3402" xr:uid="{1C5D03F4-BBA9-4E6A-B0EB-0055D273B9DA}"/>
    <cellStyle name="Normal 6 8 6" xfId="3403" xr:uid="{B03E4E4F-6DDD-410C-9003-FC04E8C34356}"/>
    <cellStyle name="Normal 6 8 7" xfId="3404" xr:uid="{ED55E68B-C18E-4D17-936C-8462D07BB268}"/>
    <cellStyle name="Normal 6 9" xfId="346" xr:uid="{24179025-B536-4CCE-ABF2-163E66AA4C17}"/>
    <cellStyle name="Normal 6 9 2" xfId="676" xr:uid="{38919DA3-CB28-4921-A233-4AE5B178A0B8}"/>
    <cellStyle name="Normal 6 9 2 2" xfId="1699" xr:uid="{77978944-475B-4399-8EE8-B278F93C069F}"/>
    <cellStyle name="Normal 6 9 2 3" xfId="3405" xr:uid="{E88E8D8A-74BD-4A30-945E-1A717E188A0F}"/>
    <cellStyle name="Normal 6 9 2 4" xfId="3406" xr:uid="{762D5CA8-BAEB-4E10-A638-1D28C9CE0C0B}"/>
    <cellStyle name="Normal 6 9 3" xfId="1700" xr:uid="{EFC3DCC3-B6BC-4DEB-8637-6306F9E4FD33}"/>
    <cellStyle name="Normal 6 9 3 2" xfId="3407" xr:uid="{B32188AD-6BD3-4B8C-8E84-EABCE92C5CDF}"/>
    <cellStyle name="Normal 6 9 3 3" xfId="3408" xr:uid="{55ED7743-738C-45E5-98BC-31DC1467C9BC}"/>
    <cellStyle name="Normal 6 9 3 4" xfId="3409" xr:uid="{19213ED6-C113-4D5C-88C3-ACBFCF7DB064}"/>
    <cellStyle name="Normal 6 9 4" xfId="3410" xr:uid="{332752D4-E861-43A5-B0E1-25050E7D3787}"/>
    <cellStyle name="Normal 6 9 5" xfId="3411" xr:uid="{B732F8AD-F2F6-4B28-971F-7C4C14546BC5}"/>
    <cellStyle name="Normal 6 9 6" xfId="3412" xr:uid="{1C93D4F0-2905-4AC7-92FE-E3406C1D15D7}"/>
    <cellStyle name="Normal 7" xfId="128" xr:uid="{21A9199A-BFC5-4A9E-9434-B989441E8C5E}"/>
    <cellStyle name="Normal 7 10" xfId="1701" xr:uid="{EA8FEA1A-D1D6-4908-8CBB-4E040E68540A}"/>
    <cellStyle name="Normal 7 10 2" xfId="3413" xr:uid="{492BAB25-0348-431B-8572-7E6FFE69F2EB}"/>
    <cellStyle name="Normal 7 10 3" xfId="3414" xr:uid="{311A3F54-67A2-4766-BC3C-2890E5416D35}"/>
    <cellStyle name="Normal 7 10 4" xfId="3415" xr:uid="{2ED4ACBD-10EA-4982-B1FE-B0BB6CC2689D}"/>
    <cellStyle name="Normal 7 11" xfId="3416" xr:uid="{8F617FEE-804C-46A9-9A2D-69B545CE9DD9}"/>
    <cellStyle name="Normal 7 11 2" xfId="3417" xr:uid="{B91071A2-4962-468C-A9E7-A697B2047D50}"/>
    <cellStyle name="Normal 7 11 3" xfId="3418" xr:uid="{1D4C6BEF-48C6-42B8-832E-C42B9B41DA9A}"/>
    <cellStyle name="Normal 7 11 4" xfId="3419" xr:uid="{DC9199B0-3E84-4397-B78F-390DB7C92A2D}"/>
    <cellStyle name="Normal 7 12" xfId="3420" xr:uid="{C782552C-4A4C-4D38-A993-3839DEF4A36C}"/>
    <cellStyle name="Normal 7 12 2" xfId="3421" xr:uid="{EF3F65C2-3850-4ADB-B846-BF677C935E62}"/>
    <cellStyle name="Normal 7 13" xfId="3422" xr:uid="{CB68A478-DF5D-4786-8A21-D386E3A2F6A1}"/>
    <cellStyle name="Normal 7 14" xfId="3423" xr:uid="{C6AA49CC-DC16-4AE5-A424-93F5E233B4F5}"/>
    <cellStyle name="Normal 7 15" xfId="3424" xr:uid="{2B5BF1AA-3B43-4F2A-99AB-EB556F98EA49}"/>
    <cellStyle name="Normal 7 2" xfId="129" xr:uid="{E9472AC4-47B1-4F24-8206-A6F34E1F9BE0}"/>
    <cellStyle name="Normal 7 2 10" xfId="3425" xr:uid="{4878AEE6-0797-410A-8554-F74BAF6069C4}"/>
    <cellStyle name="Normal 7 2 11" xfId="3426" xr:uid="{109B38B8-3980-4726-B987-CC2D1F2637B2}"/>
    <cellStyle name="Normal 7 2 2" xfId="130" xr:uid="{932A9466-38FC-4671-8E27-7A31EE50400D}"/>
    <cellStyle name="Normal 7 2 2 2" xfId="131" xr:uid="{8052E0A4-1330-4AAD-932F-9AFEA0A9C501}"/>
    <cellStyle name="Normal 7 2 2 2 2" xfId="347" xr:uid="{C3E08A01-5837-476E-80CF-836ACA37C168}"/>
    <cellStyle name="Normal 7 2 2 2 2 2" xfId="677" xr:uid="{BD4C1DF7-1394-4A4B-A6F0-C8E556B02C83}"/>
    <cellStyle name="Normal 7 2 2 2 2 2 2" xfId="678" xr:uid="{0CDE09E4-0E6E-47E9-9ACA-71073D11C6CA}"/>
    <cellStyle name="Normal 7 2 2 2 2 2 2 2" xfId="1702" xr:uid="{DB8A1637-7A6B-4AAE-A20E-884DC7541435}"/>
    <cellStyle name="Normal 7 2 2 2 2 2 2 2 2" xfId="1703" xr:uid="{3BE49EC0-2C31-4760-A8FF-F9C3E2431876}"/>
    <cellStyle name="Normal 7 2 2 2 2 2 2 3" xfId="1704" xr:uid="{AA06C124-30D0-4B8F-BA48-0A02CFF91E1C}"/>
    <cellStyle name="Normal 7 2 2 2 2 2 3" xfId="1705" xr:uid="{0936E84F-7547-42ED-B815-24ED11C796A8}"/>
    <cellStyle name="Normal 7 2 2 2 2 2 3 2" xfId="1706" xr:uid="{50D8A0F9-6325-4A41-8393-167FFFAC88B6}"/>
    <cellStyle name="Normal 7 2 2 2 2 2 4" xfId="1707" xr:uid="{6B727690-056F-415C-BDC8-0EE75D6B7004}"/>
    <cellStyle name="Normal 7 2 2 2 2 3" xfId="679" xr:uid="{2FBE5700-764A-46B6-A5BA-C7A6A82AE3EC}"/>
    <cellStyle name="Normal 7 2 2 2 2 3 2" xfId="1708" xr:uid="{E9A4A754-3D5A-4F50-9191-27E2746B44B7}"/>
    <cellStyle name="Normal 7 2 2 2 2 3 2 2" xfId="1709" xr:uid="{3105161E-B29D-4D7F-9537-55658D4F8526}"/>
    <cellStyle name="Normal 7 2 2 2 2 3 3" xfId="1710" xr:uid="{15921642-9AD4-4E4E-8014-F4CE484FD173}"/>
    <cellStyle name="Normal 7 2 2 2 2 3 4" xfId="3427" xr:uid="{384DD317-9AB0-4B59-86C3-648D12E9195B}"/>
    <cellStyle name="Normal 7 2 2 2 2 4" xfId="1711" xr:uid="{7CF6DE51-7A1B-41E5-82DC-E6B1F2DFC586}"/>
    <cellStyle name="Normal 7 2 2 2 2 4 2" xfId="1712" xr:uid="{B64DB3EA-1CC0-4CF7-8017-26AFF015560A}"/>
    <cellStyle name="Normal 7 2 2 2 2 5" xfId="1713" xr:uid="{B3C3030C-82FA-4BC6-B58B-E665FA60C967}"/>
    <cellStyle name="Normal 7 2 2 2 2 6" xfId="3428" xr:uid="{A727BD4B-AFD1-45C8-893D-BC6A2AFE9E6E}"/>
    <cellStyle name="Normal 7 2 2 2 3" xfId="348" xr:uid="{5DA75490-FFE6-4A91-A6C6-051044E2FC1D}"/>
    <cellStyle name="Normal 7 2 2 2 3 2" xfId="680" xr:uid="{229D5004-D59B-4A1F-B5E8-3B29A3231A50}"/>
    <cellStyle name="Normal 7 2 2 2 3 2 2" xfId="681" xr:uid="{1C7FC68B-ABCC-45C0-BA67-17DA4CEF1BA9}"/>
    <cellStyle name="Normal 7 2 2 2 3 2 2 2" xfId="1714" xr:uid="{ACF0AC16-260C-41C9-BA80-27054C907EB4}"/>
    <cellStyle name="Normal 7 2 2 2 3 2 2 2 2" xfId="1715" xr:uid="{B0C0A392-DC74-4BA6-8F11-3C907F7A6E20}"/>
    <cellStyle name="Normal 7 2 2 2 3 2 2 3" xfId="1716" xr:uid="{5DB09E04-9D85-4FBB-8B4B-23AD642F2F93}"/>
    <cellStyle name="Normal 7 2 2 2 3 2 3" xfId="1717" xr:uid="{0983F4CC-416D-4BEF-9CC7-AB7D2A0DBE8E}"/>
    <cellStyle name="Normal 7 2 2 2 3 2 3 2" xfId="1718" xr:uid="{DD162C13-93C7-4AB2-BAEF-2E9299328BB9}"/>
    <cellStyle name="Normal 7 2 2 2 3 2 4" xfId="1719" xr:uid="{438FCD63-3FE1-4543-A357-10BD3A442BAE}"/>
    <cellStyle name="Normal 7 2 2 2 3 3" xfId="682" xr:uid="{C2DC1FA3-67D0-4263-BA59-DB93A3198E75}"/>
    <cellStyle name="Normal 7 2 2 2 3 3 2" xfId="1720" xr:uid="{E7480BC9-073F-4313-B544-DC1DD83507B7}"/>
    <cellStyle name="Normal 7 2 2 2 3 3 2 2" xfId="1721" xr:uid="{6AB594CA-D1A5-4D7D-B538-5F40D03FD3C3}"/>
    <cellStyle name="Normal 7 2 2 2 3 3 3" xfId="1722" xr:uid="{680E84C2-1394-433E-A697-15D032193724}"/>
    <cellStyle name="Normal 7 2 2 2 3 4" xfId="1723" xr:uid="{DC9901B9-3D18-488C-85C2-07814922953B}"/>
    <cellStyle name="Normal 7 2 2 2 3 4 2" xfId="1724" xr:uid="{91ABD91E-6BBF-4015-B61A-5DCEEF3C4696}"/>
    <cellStyle name="Normal 7 2 2 2 3 5" xfId="1725" xr:uid="{A60955E7-E830-4F83-8D73-2188B49B38D5}"/>
    <cellStyle name="Normal 7 2 2 2 4" xfId="683" xr:uid="{A7800119-124B-4EDB-B30C-EA5F100FFA49}"/>
    <cellStyle name="Normal 7 2 2 2 4 2" xfId="684" xr:uid="{B3BCCBE3-00E1-4B50-9E2B-8C6BEA5455C2}"/>
    <cellStyle name="Normal 7 2 2 2 4 2 2" xfId="1726" xr:uid="{1BEDF377-2D42-423F-A513-B0C46A3DAA0F}"/>
    <cellStyle name="Normal 7 2 2 2 4 2 2 2" xfId="1727" xr:uid="{46F86BA6-E92D-4CBE-A3AB-B1C2C62F2426}"/>
    <cellStyle name="Normal 7 2 2 2 4 2 3" xfId="1728" xr:uid="{19A15221-9007-4FD8-A59E-A691F167C433}"/>
    <cellStyle name="Normal 7 2 2 2 4 3" xfId="1729" xr:uid="{A0E1C6BB-2230-4A33-9CE2-95F7BA4ADBE1}"/>
    <cellStyle name="Normal 7 2 2 2 4 3 2" xfId="1730" xr:uid="{44F77C5B-671C-4354-B439-CC390BED6E33}"/>
    <cellStyle name="Normal 7 2 2 2 4 4" xfId="1731" xr:uid="{71E5C82D-5CE9-43EA-BCF2-B5AB6CAF695F}"/>
    <cellStyle name="Normal 7 2 2 2 5" xfId="685" xr:uid="{C2BD421B-3658-488B-98C7-BE59586F06CB}"/>
    <cellStyle name="Normal 7 2 2 2 5 2" xfId="1732" xr:uid="{98FE95B0-9407-4A2D-89D1-A7E04A4BBBDF}"/>
    <cellStyle name="Normal 7 2 2 2 5 2 2" xfId="1733" xr:uid="{99C671A1-C40D-441B-BC51-EF14C9538788}"/>
    <cellStyle name="Normal 7 2 2 2 5 3" xfId="1734" xr:uid="{22D7DE75-4589-458C-9481-390617315FFD}"/>
    <cellStyle name="Normal 7 2 2 2 5 4" xfId="3429" xr:uid="{64AFFD4D-0E7D-46CD-826A-9D3F3A2979BA}"/>
    <cellStyle name="Normal 7 2 2 2 6" xfId="1735" xr:uid="{D02BE2A4-F91C-4C6A-9262-97E113B78A88}"/>
    <cellStyle name="Normal 7 2 2 2 6 2" xfId="1736" xr:uid="{7984801F-C85B-4A6D-85DC-93BA4A6FFA69}"/>
    <cellStyle name="Normal 7 2 2 2 7" xfId="1737" xr:uid="{55F4E910-7DE3-4776-A590-31114D50EF90}"/>
    <cellStyle name="Normal 7 2 2 2 8" xfId="3430" xr:uid="{F2FAD73E-3761-41D6-B6A9-84183ED9F3AC}"/>
    <cellStyle name="Normal 7 2 2 3" xfId="349" xr:uid="{F09E3B08-0F81-43B3-BD80-A8BAD9587C90}"/>
    <cellStyle name="Normal 7 2 2 3 2" xfId="686" xr:uid="{AE540175-F564-4112-BF39-15780100C6C4}"/>
    <cellStyle name="Normal 7 2 2 3 2 2" xfId="687" xr:uid="{34558908-66EF-4FA5-B43A-39B37A90F3E6}"/>
    <cellStyle name="Normal 7 2 2 3 2 2 2" xfId="1738" xr:uid="{5692F15C-7B8A-41B8-80E0-25FDC7397B28}"/>
    <cellStyle name="Normal 7 2 2 3 2 2 2 2" xfId="1739" xr:uid="{946828B3-F8A0-41C0-AB72-ED830A3FFAC0}"/>
    <cellStyle name="Normal 7 2 2 3 2 2 3" xfId="1740" xr:uid="{2D77FAA2-967C-438B-B690-DF1107737B17}"/>
    <cellStyle name="Normal 7 2 2 3 2 3" xfId="1741" xr:uid="{C0880214-BB7E-42A7-B4A1-BF6B85556ACC}"/>
    <cellStyle name="Normal 7 2 2 3 2 3 2" xfId="1742" xr:uid="{9D7C06B0-12D0-4D9B-BF08-DD716F1C3A2A}"/>
    <cellStyle name="Normal 7 2 2 3 2 4" xfId="1743" xr:uid="{D00275D7-8071-418B-B448-240C80E41A7E}"/>
    <cellStyle name="Normal 7 2 2 3 3" xfId="688" xr:uid="{066CDC1E-7FA8-46F5-9F54-F781D1919F4F}"/>
    <cellStyle name="Normal 7 2 2 3 3 2" xfId="1744" xr:uid="{E3C2A34E-0D48-4BCD-8217-788D25F0BC9B}"/>
    <cellStyle name="Normal 7 2 2 3 3 2 2" xfId="1745" xr:uid="{AEB023BC-923E-4AEF-9DE4-1D8235ADAF2F}"/>
    <cellStyle name="Normal 7 2 2 3 3 3" xfId="1746" xr:uid="{B7D1BB22-03EF-413A-999F-5E128A01AF03}"/>
    <cellStyle name="Normal 7 2 2 3 3 4" xfId="3431" xr:uid="{48AA8911-3CAF-4E5B-BADC-8080FAA0C4C2}"/>
    <cellStyle name="Normal 7 2 2 3 4" xfId="1747" xr:uid="{B3ED74AD-C1D1-4247-AE4D-1AF7DCEE64DC}"/>
    <cellStyle name="Normal 7 2 2 3 4 2" xfId="1748" xr:uid="{12425F5C-D40A-4865-8341-2003463E3FB7}"/>
    <cellStyle name="Normal 7 2 2 3 5" xfId="1749" xr:uid="{D328D863-61FA-444F-B5A6-B4AF4B825E95}"/>
    <cellStyle name="Normal 7 2 2 3 6" xfId="3432" xr:uid="{D5CD38CA-C09C-4387-A61E-7AC61D3D78ED}"/>
    <cellStyle name="Normal 7 2 2 4" xfId="350" xr:uid="{9EC3EDE9-F604-4EEE-8ACD-C96CA9BFF712}"/>
    <cellStyle name="Normal 7 2 2 4 2" xfId="689" xr:uid="{C8A2CFE8-859B-46F3-A0B9-4E6F6ADAA611}"/>
    <cellStyle name="Normal 7 2 2 4 2 2" xfId="690" xr:uid="{9DBA8F3B-B3AE-47FE-ABCA-5ABE01A2AE14}"/>
    <cellStyle name="Normal 7 2 2 4 2 2 2" xfId="1750" xr:uid="{4E14439F-71DF-4A7E-AD01-6B7705C6C380}"/>
    <cellStyle name="Normal 7 2 2 4 2 2 2 2" xfId="1751" xr:uid="{5BC70701-2FC7-4C52-A4CD-24F420C6D5A4}"/>
    <cellStyle name="Normal 7 2 2 4 2 2 3" xfId="1752" xr:uid="{9FA2A0D6-9596-41AF-83DA-512B12683A50}"/>
    <cellStyle name="Normal 7 2 2 4 2 3" xfId="1753" xr:uid="{0582140A-737B-4A53-94BC-B46398635C5B}"/>
    <cellStyle name="Normal 7 2 2 4 2 3 2" xfId="1754" xr:uid="{8AA67D6F-73AF-47BB-B069-19A0A1EE2264}"/>
    <cellStyle name="Normal 7 2 2 4 2 4" xfId="1755" xr:uid="{FE8B1546-EE79-4F22-AB17-C29D53A1F6D8}"/>
    <cellStyle name="Normal 7 2 2 4 3" xfId="691" xr:uid="{9BCA76FC-84B5-4699-856F-DD003DB9BC0D}"/>
    <cellStyle name="Normal 7 2 2 4 3 2" xfId="1756" xr:uid="{808F183B-4142-4BF8-8A07-358CA6874CEF}"/>
    <cellStyle name="Normal 7 2 2 4 3 2 2" xfId="1757" xr:uid="{804A93FE-233A-4BFF-A49A-0EC0AB764CF1}"/>
    <cellStyle name="Normal 7 2 2 4 3 3" xfId="1758" xr:uid="{A50D0F4D-AAB3-4DDE-9F1D-6BA752E8D5E3}"/>
    <cellStyle name="Normal 7 2 2 4 4" xfId="1759" xr:uid="{D1B01009-7223-4D63-BB4F-5E320517AF91}"/>
    <cellStyle name="Normal 7 2 2 4 4 2" xfId="1760" xr:uid="{053CD7F0-8555-47F6-AE56-7F69055F5C32}"/>
    <cellStyle name="Normal 7 2 2 4 5" xfId="1761" xr:uid="{5F542489-0961-4558-AD30-5B5C9E507815}"/>
    <cellStyle name="Normal 7 2 2 5" xfId="351" xr:uid="{96687366-8395-4CC1-94FF-6AF89DD511EE}"/>
    <cellStyle name="Normal 7 2 2 5 2" xfId="692" xr:uid="{539245D8-076C-4F24-B0E4-E1C68D0D9AE1}"/>
    <cellStyle name="Normal 7 2 2 5 2 2" xfId="1762" xr:uid="{4ED63EFB-E577-49AE-9CEA-E896B0D9C0DF}"/>
    <cellStyle name="Normal 7 2 2 5 2 2 2" xfId="1763" xr:uid="{76228F9A-0C5C-4A25-9125-D6E83D4DEFCB}"/>
    <cellStyle name="Normal 7 2 2 5 2 3" xfId="1764" xr:uid="{8535E760-0042-4042-8211-44688E85FFD3}"/>
    <cellStyle name="Normal 7 2 2 5 3" xfId="1765" xr:uid="{942069C4-690F-4981-B8E7-A47D559D994C}"/>
    <cellStyle name="Normal 7 2 2 5 3 2" xfId="1766" xr:uid="{55CCAF1D-9F30-4C8C-B544-C0B17C1C8BE4}"/>
    <cellStyle name="Normal 7 2 2 5 4" xfId="1767" xr:uid="{69139EEA-15C4-42C5-9F98-C6955C8AB6FC}"/>
    <cellStyle name="Normal 7 2 2 6" xfId="693" xr:uid="{90D2EF9C-8C59-4046-9A29-BE9CC33700A8}"/>
    <cellStyle name="Normal 7 2 2 6 2" xfId="1768" xr:uid="{E6802DE4-5C95-453F-B49D-B16524882E51}"/>
    <cellStyle name="Normal 7 2 2 6 2 2" xfId="1769" xr:uid="{B574EB6D-585D-413B-A877-5E0FC2540B3E}"/>
    <cellStyle name="Normal 7 2 2 6 3" xfId="1770" xr:uid="{0AE0DA4B-038A-4FFC-9040-C6B8EF072815}"/>
    <cellStyle name="Normal 7 2 2 6 4" xfId="3433" xr:uid="{9152B31A-C44E-4B18-A4CD-F6BC01A65C72}"/>
    <cellStyle name="Normal 7 2 2 7" xfId="1771" xr:uid="{9C606491-C14A-41C3-AEF3-1FEA6797A5E7}"/>
    <cellStyle name="Normal 7 2 2 7 2" xfId="1772" xr:uid="{46410AF4-9D6D-456E-A8FE-EBF87F412D11}"/>
    <cellStyle name="Normal 7 2 2 8" xfId="1773" xr:uid="{18DEB933-8F60-49CC-BA1E-76D0E0ACD13E}"/>
    <cellStyle name="Normal 7 2 2 9" xfId="3434" xr:uid="{78001873-E75A-41F9-B072-846AC3549B4C}"/>
    <cellStyle name="Normal 7 2 3" xfId="132" xr:uid="{DA547A2C-EAF7-4DAA-AC68-DCFF08EF4030}"/>
    <cellStyle name="Normal 7 2 3 2" xfId="133" xr:uid="{C8BB82B7-9AF2-41FC-9C71-966EC6BC0E02}"/>
    <cellStyle name="Normal 7 2 3 2 2" xfId="694" xr:uid="{F967873F-2B72-4E4E-BCEE-9D80A6058E10}"/>
    <cellStyle name="Normal 7 2 3 2 2 2" xfId="695" xr:uid="{C27E8100-1162-403C-82C9-413BED4D634C}"/>
    <cellStyle name="Normal 7 2 3 2 2 2 2" xfId="1774" xr:uid="{0A067AF2-F6A1-4731-9D31-48E8661835BA}"/>
    <cellStyle name="Normal 7 2 3 2 2 2 2 2" xfId="1775" xr:uid="{FD5821F2-9F1F-4FD9-8D67-2C716314AECF}"/>
    <cellStyle name="Normal 7 2 3 2 2 2 3" xfId="1776" xr:uid="{2D7BC856-FED1-4945-B523-83733639116B}"/>
    <cellStyle name="Normal 7 2 3 2 2 3" xfId="1777" xr:uid="{5D4C8BD5-CF8B-4012-9D2A-64884F513EA1}"/>
    <cellStyle name="Normal 7 2 3 2 2 3 2" xfId="1778" xr:uid="{0F2017C0-BFC0-4E5C-B7E4-09C6FE23DA7C}"/>
    <cellStyle name="Normal 7 2 3 2 2 4" xfId="1779" xr:uid="{7E16A18B-7440-4018-B928-1D2545F19709}"/>
    <cellStyle name="Normal 7 2 3 2 3" xfId="696" xr:uid="{73E2CCDC-C3A0-4A54-84CE-7E4A634D62F6}"/>
    <cellStyle name="Normal 7 2 3 2 3 2" xfId="1780" xr:uid="{A9F1332E-D4E0-4AA4-8631-E6C1DBF34330}"/>
    <cellStyle name="Normal 7 2 3 2 3 2 2" xfId="1781" xr:uid="{24610D37-DA46-4880-A794-8CFE1A24264E}"/>
    <cellStyle name="Normal 7 2 3 2 3 3" xfId="1782" xr:uid="{275DC24E-99D1-49E7-B5E1-F55B11D36FA3}"/>
    <cellStyle name="Normal 7 2 3 2 3 4" xfId="3435" xr:uid="{602645D7-6C79-4D15-A581-54EAA0A5BF36}"/>
    <cellStyle name="Normal 7 2 3 2 4" xfId="1783" xr:uid="{016554FE-BED4-4850-91AC-1BEB9013F120}"/>
    <cellStyle name="Normal 7 2 3 2 4 2" xfId="1784" xr:uid="{295A67B9-CDA3-4493-B6C8-49625D1A8ECF}"/>
    <cellStyle name="Normal 7 2 3 2 5" xfId="1785" xr:uid="{E88B4A13-AAA0-4B02-B5B4-B8AD789D5FA9}"/>
    <cellStyle name="Normal 7 2 3 2 6" xfId="3436" xr:uid="{B9B2973D-F660-4AC2-9B38-4A5940E820CF}"/>
    <cellStyle name="Normal 7 2 3 3" xfId="352" xr:uid="{5F644A81-0127-479B-993B-82EF900DBA49}"/>
    <cellStyle name="Normal 7 2 3 3 2" xfId="697" xr:uid="{9F2F504A-322E-4355-9759-7BC85AA5727C}"/>
    <cellStyle name="Normal 7 2 3 3 2 2" xfId="698" xr:uid="{0FA8E082-E783-43F7-83F2-97AAC64B9578}"/>
    <cellStyle name="Normal 7 2 3 3 2 2 2" xfId="1786" xr:uid="{55C3B5CB-DBA1-4B70-8956-AC226968AD4B}"/>
    <cellStyle name="Normal 7 2 3 3 2 2 2 2" xfId="1787" xr:uid="{30BEE547-1BF8-42B3-8E7E-2F37FDE8C16C}"/>
    <cellStyle name="Normal 7 2 3 3 2 2 3" xfId="1788" xr:uid="{A006DC18-2561-4CC6-9CB4-9440CAF47D8E}"/>
    <cellStyle name="Normal 7 2 3 3 2 3" xfId="1789" xr:uid="{C951ADAC-6EEF-49B5-8713-73302684A24D}"/>
    <cellStyle name="Normal 7 2 3 3 2 3 2" xfId="1790" xr:uid="{9768EA33-E3AC-4B5C-A622-BA40227E1C53}"/>
    <cellStyle name="Normal 7 2 3 3 2 4" xfId="1791" xr:uid="{40932C7E-804A-467B-B50E-8442E7D39E3A}"/>
    <cellStyle name="Normal 7 2 3 3 3" xfId="699" xr:uid="{C7555186-D69D-43F4-A96F-022CADF2CD75}"/>
    <cellStyle name="Normal 7 2 3 3 3 2" xfId="1792" xr:uid="{7A741FA3-7BBD-4008-878C-A950EEF720FF}"/>
    <cellStyle name="Normal 7 2 3 3 3 2 2" xfId="1793" xr:uid="{3964D4E3-9336-43E4-AF6A-0B9898B138A1}"/>
    <cellStyle name="Normal 7 2 3 3 3 3" xfId="1794" xr:uid="{182B4DF0-CC12-4402-B121-76A1174110C7}"/>
    <cellStyle name="Normal 7 2 3 3 4" xfId="1795" xr:uid="{EA3F2801-32B1-4A5A-B15F-8AE9B48428CF}"/>
    <cellStyle name="Normal 7 2 3 3 4 2" xfId="1796" xr:uid="{492E5E80-E23F-4BF2-BFD3-095D99276FD9}"/>
    <cellStyle name="Normal 7 2 3 3 5" xfId="1797" xr:uid="{FA7E2E8E-0857-446B-B788-D146EA557C03}"/>
    <cellStyle name="Normal 7 2 3 4" xfId="353" xr:uid="{1645877D-82FF-4B04-AE75-6B40D57A8B22}"/>
    <cellStyle name="Normal 7 2 3 4 2" xfId="700" xr:uid="{82E88A5C-2D8A-4183-9251-218E2767D96A}"/>
    <cellStyle name="Normal 7 2 3 4 2 2" xfId="1798" xr:uid="{54C07272-472D-4875-853B-31F7577A90FF}"/>
    <cellStyle name="Normal 7 2 3 4 2 2 2" xfId="1799" xr:uid="{DC48C5D1-4563-4201-BB57-5B99086EE9F3}"/>
    <cellStyle name="Normal 7 2 3 4 2 3" xfId="1800" xr:uid="{3CD9DB0C-A7CC-4DD9-9990-50109636A508}"/>
    <cellStyle name="Normal 7 2 3 4 3" xfId="1801" xr:uid="{82898B4C-6CB4-4653-8E7C-D1FA8435B5EA}"/>
    <cellStyle name="Normal 7 2 3 4 3 2" xfId="1802" xr:uid="{6F3EEFC3-BF06-4CB1-8398-C3B67FEE3117}"/>
    <cellStyle name="Normal 7 2 3 4 4" xfId="1803" xr:uid="{4389F9A5-646D-4B44-B541-47467BAE6C12}"/>
    <cellStyle name="Normal 7 2 3 5" xfId="701" xr:uid="{48A8E284-1187-45C8-B5ED-EF0577B40065}"/>
    <cellStyle name="Normal 7 2 3 5 2" xfId="1804" xr:uid="{D677630F-55EB-4E30-A116-80A975B0617B}"/>
    <cellStyle name="Normal 7 2 3 5 2 2" xfId="1805" xr:uid="{91135253-7E9C-4B3E-8AB7-B4612A307D54}"/>
    <cellStyle name="Normal 7 2 3 5 3" xfId="1806" xr:uid="{185972E6-CA02-4B50-998F-286FDF81949C}"/>
    <cellStyle name="Normal 7 2 3 5 4" xfId="3437" xr:uid="{B3B72981-9854-4DA1-BBF8-66FCF1044B22}"/>
    <cellStyle name="Normal 7 2 3 6" xfId="1807" xr:uid="{DC9982E3-97FA-4C6E-A6F1-5B7B5F4733BF}"/>
    <cellStyle name="Normal 7 2 3 6 2" xfId="1808" xr:uid="{C91E90EE-1B34-410B-8785-F0B6114ACD6A}"/>
    <cellStyle name="Normal 7 2 3 7" xfId="1809" xr:uid="{5A76877E-62F2-416C-92E1-10209B93EA82}"/>
    <cellStyle name="Normal 7 2 3 8" xfId="3438" xr:uid="{8B42C241-1D77-42AB-B387-E7103C67CEDD}"/>
    <cellStyle name="Normal 7 2 4" xfId="134" xr:uid="{E21A925F-B28B-4890-AF2C-F10A21C00E4B}"/>
    <cellStyle name="Normal 7 2 4 2" xfId="448" xr:uid="{E0DD81E7-10F8-409F-B699-FAA58F241AD1}"/>
    <cellStyle name="Normal 7 2 4 2 2" xfId="702" xr:uid="{E17FB1A2-1140-411F-BF3C-49CDCEA691E7}"/>
    <cellStyle name="Normal 7 2 4 2 2 2" xfId="1810" xr:uid="{2F6EFC76-352E-4BBE-B9E6-D91B1DBEEA36}"/>
    <cellStyle name="Normal 7 2 4 2 2 2 2" xfId="1811" xr:uid="{21DE433A-C423-429C-8820-CCD400CBC963}"/>
    <cellStyle name="Normal 7 2 4 2 2 3" xfId="1812" xr:uid="{FB961873-854B-430E-B8AF-D75F0F2D69FC}"/>
    <cellStyle name="Normal 7 2 4 2 2 4" xfId="3439" xr:uid="{D6D69E62-9A28-4243-BCA3-C7E7C5893442}"/>
    <cellStyle name="Normal 7 2 4 2 3" xfId="1813" xr:uid="{144DE4FF-101C-4D3F-AF71-BB73345AAF27}"/>
    <cellStyle name="Normal 7 2 4 2 3 2" xfId="1814" xr:uid="{1CAF270C-F8F7-4CCD-A954-8033C812DB13}"/>
    <cellStyle name="Normal 7 2 4 2 4" xfId="1815" xr:uid="{90538650-F3A3-4E4B-AAFC-3912F89E2E15}"/>
    <cellStyle name="Normal 7 2 4 2 5" xfId="3440" xr:uid="{AD4751B7-222A-4557-AB48-57E1CB63436E}"/>
    <cellStyle name="Normal 7 2 4 3" xfId="703" xr:uid="{491CD56F-EECB-4844-8F6C-7282DEFEAE1B}"/>
    <cellStyle name="Normal 7 2 4 3 2" xfId="1816" xr:uid="{4D7D9108-621E-40DF-9239-BE1CA8A3B3F7}"/>
    <cellStyle name="Normal 7 2 4 3 2 2" xfId="1817" xr:uid="{92D8479A-D08F-4533-B8DF-4B24554B6DD4}"/>
    <cellStyle name="Normal 7 2 4 3 3" xfId="1818" xr:uid="{C32CD8D6-51AD-47FC-A719-DED04E0910E1}"/>
    <cellStyle name="Normal 7 2 4 3 4" xfId="3441" xr:uid="{7AB66806-E16F-45EA-81F5-950A86DC7C6A}"/>
    <cellStyle name="Normal 7 2 4 4" xfId="1819" xr:uid="{A6A0483B-A45F-4E57-9B3B-2352A314D3D6}"/>
    <cellStyle name="Normal 7 2 4 4 2" xfId="1820" xr:uid="{CB13B48D-5734-4F41-9A9F-6DDA2239A261}"/>
    <cellStyle name="Normal 7 2 4 4 3" xfId="3442" xr:uid="{56466FB9-C8CD-4B9D-9170-89ED4DF3ED9C}"/>
    <cellStyle name="Normal 7 2 4 4 4" xfId="3443" xr:uid="{6561EFAE-84FF-4451-A7A9-6D1293C24B26}"/>
    <cellStyle name="Normal 7 2 4 5" xfId="1821" xr:uid="{1191257F-B968-450D-830F-62F616873E5A}"/>
    <cellStyle name="Normal 7 2 4 6" xfId="3444" xr:uid="{5419DBC7-541D-473F-A5B7-2992DB0F8E7E}"/>
    <cellStyle name="Normal 7 2 4 7" xfId="3445" xr:uid="{3D8AEB52-59D6-47FC-BE4E-DD782B979EF8}"/>
    <cellStyle name="Normal 7 2 5" xfId="354" xr:uid="{BADCB802-BE1F-4CA9-9B69-0EE909DC1CA1}"/>
    <cellStyle name="Normal 7 2 5 2" xfId="704" xr:uid="{8FA1F16E-896F-45CE-8CE5-4E9A08F79DE3}"/>
    <cellStyle name="Normal 7 2 5 2 2" xfId="705" xr:uid="{7834E986-5BEC-4944-9BF7-AFF68148C393}"/>
    <cellStyle name="Normal 7 2 5 2 2 2" xfId="1822" xr:uid="{BFA7E112-0DCA-406B-B1C3-2C3079339DE3}"/>
    <cellStyle name="Normal 7 2 5 2 2 2 2" xfId="1823" xr:uid="{81F73CAC-BFAD-4720-B034-7788953FCD02}"/>
    <cellStyle name="Normal 7 2 5 2 2 3" xfId="1824" xr:uid="{17C365B7-0D0A-4A01-AE05-1EDFB2735877}"/>
    <cellStyle name="Normal 7 2 5 2 3" xfId="1825" xr:uid="{6060DB71-B83B-41F8-B54F-B46BD263165A}"/>
    <cellStyle name="Normal 7 2 5 2 3 2" xfId="1826" xr:uid="{0758C26E-4E27-43AB-AE97-691A06EA2C60}"/>
    <cellStyle name="Normal 7 2 5 2 4" xfId="1827" xr:uid="{7BB76888-514D-457A-B876-3127BC72FF48}"/>
    <cellStyle name="Normal 7 2 5 3" xfId="706" xr:uid="{CD8C24A5-E1F9-411E-A2D8-1111C4F321CB}"/>
    <cellStyle name="Normal 7 2 5 3 2" xfId="1828" xr:uid="{819B033D-98E9-49BA-958F-EA7C681B65FD}"/>
    <cellStyle name="Normal 7 2 5 3 2 2" xfId="1829" xr:uid="{84A3C8F0-77D0-41AE-9850-D95E2270CE06}"/>
    <cellStyle name="Normal 7 2 5 3 3" xfId="1830" xr:uid="{438379D8-98FA-41C7-AC81-41BF4ACBB5D9}"/>
    <cellStyle name="Normal 7 2 5 3 4" xfId="3446" xr:uid="{D46AE53A-463E-4791-AC90-79DCA00D11DE}"/>
    <cellStyle name="Normal 7 2 5 4" xfId="1831" xr:uid="{DA8AA23C-C1ED-4845-9C3A-40BBF3708115}"/>
    <cellStyle name="Normal 7 2 5 4 2" xfId="1832" xr:uid="{AC52805F-7694-4FA5-90FD-84E09BB84F08}"/>
    <cellStyle name="Normal 7 2 5 5" xfId="1833" xr:uid="{9BADB377-78E7-4244-9470-D39B3138FC6B}"/>
    <cellStyle name="Normal 7 2 5 6" xfId="3447" xr:uid="{85C85507-179F-44C7-95D8-EE8C91C83BE2}"/>
    <cellStyle name="Normal 7 2 6" xfId="355" xr:uid="{64127E9E-7FF5-4C52-BBDC-8888FC17A6EF}"/>
    <cellStyle name="Normal 7 2 6 2" xfId="707" xr:uid="{92753B99-34B6-471B-B922-433874526000}"/>
    <cellStyle name="Normal 7 2 6 2 2" xfId="1834" xr:uid="{FA116E05-F6F2-4676-8ADC-8BAFC6614FFD}"/>
    <cellStyle name="Normal 7 2 6 2 2 2" xfId="1835" xr:uid="{22FE2EE3-4918-4B45-8360-04BD9FBE4447}"/>
    <cellStyle name="Normal 7 2 6 2 3" xfId="1836" xr:uid="{C246C04C-EFEE-4B9B-83CC-7942B5F96C97}"/>
    <cellStyle name="Normal 7 2 6 2 4" xfId="3448" xr:uid="{2BAAE6CE-2CF2-4E4E-A653-35509D577F4E}"/>
    <cellStyle name="Normal 7 2 6 3" xfId="1837" xr:uid="{7C78AEB1-B8CB-4F6C-BB43-BD8A6F819D53}"/>
    <cellStyle name="Normal 7 2 6 3 2" xfId="1838" xr:uid="{CE90D9B5-F25B-45BA-94F4-3F11225C8AA2}"/>
    <cellStyle name="Normal 7 2 6 4" xfId="1839" xr:uid="{1BE2007D-4405-46D0-834C-E8A964F72D39}"/>
    <cellStyle name="Normal 7 2 6 5" xfId="3449" xr:uid="{CBAAD1CF-6275-4DA1-BFDA-D70C9FAC3519}"/>
    <cellStyle name="Normal 7 2 7" xfId="708" xr:uid="{9C6A9CFB-4559-4715-B24A-5503264D73FB}"/>
    <cellStyle name="Normal 7 2 7 2" xfId="1840" xr:uid="{0573F2A9-5F05-41FB-90ED-3BF6D7C192F7}"/>
    <cellStyle name="Normal 7 2 7 2 2" xfId="1841" xr:uid="{C917BCE0-2DF5-4123-A5F9-0171A752BA36}"/>
    <cellStyle name="Normal 7 2 7 2 3" xfId="4409" xr:uid="{2BB0941D-CC3B-42A5-A23F-72C2CF1B8120}"/>
    <cellStyle name="Normal 7 2 7 3" xfId="1842" xr:uid="{9FF8BA21-0CA6-4B7E-8B7E-A58F1A1BB0E9}"/>
    <cellStyle name="Normal 7 2 7 4" xfId="3450" xr:uid="{E6E82153-0842-41FF-AEEB-71D9E02DA964}"/>
    <cellStyle name="Normal 7 2 7 4 2" xfId="4579" xr:uid="{9D372416-D787-4601-BD38-5305C805FC19}"/>
    <cellStyle name="Normal 7 2 7 4 3" xfId="4686" xr:uid="{DA286108-26A2-4F3B-8F01-7FC4712C4BAC}"/>
    <cellStyle name="Normal 7 2 7 4 4" xfId="4608" xr:uid="{026DDA18-ED88-479D-A3A7-622193A1EEFD}"/>
    <cellStyle name="Normal 7 2 8" xfId="1843" xr:uid="{343736BB-24CC-4628-90C4-690E5903E9E2}"/>
    <cellStyle name="Normal 7 2 8 2" xfId="1844" xr:uid="{45B3AC30-C244-4A76-B2BA-CF7381C44414}"/>
    <cellStyle name="Normal 7 2 8 3" xfId="3451" xr:uid="{A3134937-B51F-41CC-95D3-9B8EC6CD9F87}"/>
    <cellStyle name="Normal 7 2 8 4" xfId="3452" xr:uid="{8CF5BF12-4108-455B-B5A3-9BB47EBDA6A5}"/>
    <cellStyle name="Normal 7 2 9" xfId="1845" xr:uid="{0E61802D-4544-4FF5-B0C6-0900D8696941}"/>
    <cellStyle name="Normal 7 3" xfId="135" xr:uid="{38A708FD-2A6C-435D-BF39-9C9133463823}"/>
    <cellStyle name="Normal 7 3 10" xfId="3453" xr:uid="{318A3C85-AC85-4268-9D78-64FC1E2F71A3}"/>
    <cellStyle name="Normal 7 3 11" xfId="3454" xr:uid="{E4112710-AE24-4380-A20E-B8C6F9794837}"/>
    <cellStyle name="Normal 7 3 2" xfId="136" xr:uid="{124B2209-33B6-4DC6-A4DC-811CD999EFD4}"/>
    <cellStyle name="Normal 7 3 2 2" xfId="137" xr:uid="{7BDA7EFD-FB2B-4BB8-B499-132277054185}"/>
    <cellStyle name="Normal 7 3 2 2 2" xfId="356" xr:uid="{5ED857CA-E731-4975-A8BB-0AC78E5D6B2A}"/>
    <cellStyle name="Normal 7 3 2 2 2 2" xfId="709" xr:uid="{C74C14F6-9157-4F21-8502-AD2EC026A109}"/>
    <cellStyle name="Normal 7 3 2 2 2 2 2" xfId="1846" xr:uid="{B3432234-5755-4A25-9B73-AE3B778977A9}"/>
    <cellStyle name="Normal 7 3 2 2 2 2 2 2" xfId="1847" xr:uid="{683AB7A1-1A68-4938-90EE-9671B7621B5E}"/>
    <cellStyle name="Normal 7 3 2 2 2 2 3" xfId="1848" xr:uid="{4130E2E6-DC1D-4B3E-ABAD-787B1985D1FD}"/>
    <cellStyle name="Normal 7 3 2 2 2 2 4" xfId="3455" xr:uid="{26A6E680-A054-404B-85F0-1FE2161587C7}"/>
    <cellStyle name="Normal 7 3 2 2 2 3" xfId="1849" xr:uid="{05D097EE-B124-4802-B261-5CA7B440D5BC}"/>
    <cellStyle name="Normal 7 3 2 2 2 3 2" xfId="1850" xr:uid="{44FC5085-798C-4DE1-95B0-61BE155E3E06}"/>
    <cellStyle name="Normal 7 3 2 2 2 3 3" xfId="3456" xr:uid="{553E9E4F-AF8E-42A5-9971-F62C7C6CC457}"/>
    <cellStyle name="Normal 7 3 2 2 2 3 4" xfId="3457" xr:uid="{CE5A9E92-70CC-43B4-87CB-8B6C067BF347}"/>
    <cellStyle name="Normal 7 3 2 2 2 4" xfId="1851" xr:uid="{E25641CB-78BB-4F7C-888D-9B4D51BB9DEB}"/>
    <cellStyle name="Normal 7 3 2 2 2 5" xfId="3458" xr:uid="{0013F1FF-0C17-4D43-94E2-07C54DBCD0BD}"/>
    <cellStyle name="Normal 7 3 2 2 2 6" xfId="3459" xr:uid="{158B55C6-EFC6-474E-B98A-BA5E0A242213}"/>
    <cellStyle name="Normal 7 3 2 2 3" xfId="710" xr:uid="{93258180-36B8-4A58-8C6D-29AD4E6B6AE6}"/>
    <cellStyle name="Normal 7 3 2 2 3 2" xfId="1852" xr:uid="{5BD79BFF-FD5D-483B-B8B9-4E4AA8D4C99E}"/>
    <cellStyle name="Normal 7 3 2 2 3 2 2" xfId="1853" xr:uid="{4FF87176-DD71-44EC-84FE-5C407AFA16F7}"/>
    <cellStyle name="Normal 7 3 2 2 3 2 3" xfId="3460" xr:uid="{15E83B15-F831-4D56-8324-DB4F86CF7156}"/>
    <cellStyle name="Normal 7 3 2 2 3 2 4" xfId="3461" xr:uid="{505E36B9-7C0B-47FD-AA61-1ADA557C72A8}"/>
    <cellStyle name="Normal 7 3 2 2 3 3" xfId="1854" xr:uid="{B90A8AA9-E9F9-4CF1-BAAF-21042CA8C73C}"/>
    <cellStyle name="Normal 7 3 2 2 3 4" xfId="3462" xr:uid="{2C2B9AA7-A0CE-45BF-A36F-AFE463F67852}"/>
    <cellStyle name="Normal 7 3 2 2 3 5" xfId="3463" xr:uid="{D9CB3B56-D853-4111-B8E8-685A3BA3FB57}"/>
    <cellStyle name="Normal 7 3 2 2 4" xfId="1855" xr:uid="{AEB9FA73-D982-411B-8E7F-E3F30B5F0510}"/>
    <cellStyle name="Normal 7 3 2 2 4 2" xfId="1856" xr:uid="{135ABDBC-D459-49BA-83B4-AAC6824ACCC6}"/>
    <cellStyle name="Normal 7 3 2 2 4 3" xfId="3464" xr:uid="{029772B0-F6E6-4B18-840F-AEB4F159FA51}"/>
    <cellStyle name="Normal 7 3 2 2 4 4" xfId="3465" xr:uid="{3ED0FDB2-2651-4252-9726-CAC52E6DCFE0}"/>
    <cellStyle name="Normal 7 3 2 2 5" xfId="1857" xr:uid="{FA70F559-8B48-48BA-8D17-2C7C613EEFA0}"/>
    <cellStyle name="Normal 7 3 2 2 5 2" xfId="3466" xr:uid="{B69DC0E9-D75F-41E2-BAAB-984137B71ED7}"/>
    <cellStyle name="Normal 7 3 2 2 5 3" xfId="3467" xr:uid="{E0D38D34-3F16-4C46-B6B5-C7662A64D456}"/>
    <cellStyle name="Normal 7 3 2 2 5 4" xfId="3468" xr:uid="{DDB55BCB-9BF6-4E31-96BF-FBF022E6AAF1}"/>
    <cellStyle name="Normal 7 3 2 2 6" xfId="3469" xr:uid="{99B58CF6-5900-4EC0-B8A9-D27D530DD2FC}"/>
    <cellStyle name="Normal 7 3 2 2 7" xfId="3470" xr:uid="{7574B907-4394-45B7-8B83-CC31F7252A6A}"/>
    <cellStyle name="Normal 7 3 2 2 8" xfId="3471" xr:uid="{4E0E6B7C-9AAF-4346-AD4F-DC06C97B8C84}"/>
    <cellStyle name="Normal 7 3 2 3" xfId="357" xr:uid="{207D7CB6-CDD9-4466-B774-90F1248B7998}"/>
    <cellStyle name="Normal 7 3 2 3 2" xfId="711" xr:uid="{78A3026F-7CBB-40F1-8D65-67514C34A33F}"/>
    <cellStyle name="Normal 7 3 2 3 2 2" xfId="712" xr:uid="{4D75B61A-038C-4A38-B359-28FCB0BAF9F3}"/>
    <cellStyle name="Normal 7 3 2 3 2 2 2" xfId="1858" xr:uid="{509EB793-F777-45FA-96B3-61851A3FE810}"/>
    <cellStyle name="Normal 7 3 2 3 2 2 2 2" xfId="1859" xr:uid="{0DEEB305-29A8-4166-AD66-4B01D55D6CF5}"/>
    <cellStyle name="Normal 7 3 2 3 2 2 3" xfId="1860" xr:uid="{35CB47F9-4AD3-4863-83A4-7B4AAC09ED2E}"/>
    <cellStyle name="Normal 7 3 2 3 2 3" xfId="1861" xr:uid="{0A1A4168-710B-4AF4-A61E-236ABC5D8964}"/>
    <cellStyle name="Normal 7 3 2 3 2 3 2" xfId="1862" xr:uid="{0CF55116-E9DA-4C6C-9D02-AE4B2D6FF051}"/>
    <cellStyle name="Normal 7 3 2 3 2 4" xfId="1863" xr:uid="{4D47FBD5-6E67-464C-8C7C-FCDEFB97599E}"/>
    <cellStyle name="Normal 7 3 2 3 3" xfId="713" xr:uid="{48C755E2-4437-476E-8243-6E5DB82DAC1D}"/>
    <cellStyle name="Normal 7 3 2 3 3 2" xfId="1864" xr:uid="{75998279-DF19-4152-9993-D85876E37B2C}"/>
    <cellStyle name="Normal 7 3 2 3 3 2 2" xfId="1865" xr:uid="{355447D2-EFF9-4595-AD0B-87EF8B51400D}"/>
    <cellStyle name="Normal 7 3 2 3 3 3" xfId="1866" xr:uid="{D21F3CD0-3772-4EDD-8B3F-11FE486396C4}"/>
    <cellStyle name="Normal 7 3 2 3 3 4" xfId="3472" xr:uid="{275B68EF-AC47-4BEC-B283-DBB51F89BAE0}"/>
    <cellStyle name="Normal 7 3 2 3 4" xfId="1867" xr:uid="{0568077B-373B-4201-A8F2-63623EF96EA3}"/>
    <cellStyle name="Normal 7 3 2 3 4 2" xfId="1868" xr:uid="{E0F0D8A4-0C9C-4DDD-8DB9-B6A0BD379870}"/>
    <cellStyle name="Normal 7 3 2 3 5" xfId="1869" xr:uid="{7CFD2008-0B93-439F-8742-48D2A3A19D7E}"/>
    <cellStyle name="Normal 7 3 2 3 6" xfId="3473" xr:uid="{CE121E99-0FCA-43A2-99EE-15B3C37C520E}"/>
    <cellStyle name="Normal 7 3 2 4" xfId="358" xr:uid="{DDC7D0B2-1465-4973-9236-ED1A608296D8}"/>
    <cellStyle name="Normal 7 3 2 4 2" xfId="714" xr:uid="{56B35AD9-D572-47CF-A7A1-F21F43601BBA}"/>
    <cellStyle name="Normal 7 3 2 4 2 2" xfId="1870" xr:uid="{19418E4F-4AC4-41BA-9DEA-70018104FBA0}"/>
    <cellStyle name="Normal 7 3 2 4 2 2 2" xfId="1871" xr:uid="{086BFC4B-31CA-4BFB-82E4-56FC07C5E710}"/>
    <cellStyle name="Normal 7 3 2 4 2 3" xfId="1872" xr:uid="{90745F3A-EB2A-45A3-8262-1FB50102F987}"/>
    <cellStyle name="Normal 7 3 2 4 2 4" xfId="3474" xr:uid="{1598FA59-39AF-46D8-86A9-AAF531EAC3AD}"/>
    <cellStyle name="Normal 7 3 2 4 3" xfId="1873" xr:uid="{09F9B121-0513-4ED8-B3B4-960EB9AC93ED}"/>
    <cellStyle name="Normal 7 3 2 4 3 2" xfId="1874" xr:uid="{65949CF4-2C77-407B-97E0-78BD7FC7E5BC}"/>
    <cellStyle name="Normal 7 3 2 4 4" xfId="1875" xr:uid="{8762A18B-A353-48B1-AD4D-2C9302EF67DA}"/>
    <cellStyle name="Normal 7 3 2 4 5" xfId="3475" xr:uid="{2930E75B-3FFE-4A74-8008-0E8CABF71BFA}"/>
    <cellStyle name="Normal 7 3 2 5" xfId="359" xr:uid="{7832875A-7D4D-4DB8-811D-8B373EBC3A2B}"/>
    <cellStyle name="Normal 7 3 2 5 2" xfId="1876" xr:uid="{9C3CF00B-4078-4DE5-A1C6-7C22E7BA3810}"/>
    <cellStyle name="Normal 7 3 2 5 2 2" xfId="1877" xr:uid="{1A22AA00-CAC0-42AD-9818-22081C4AAAAE}"/>
    <cellStyle name="Normal 7 3 2 5 3" xfId="1878" xr:uid="{91A914AF-EC0B-4D1A-8577-95451DF78748}"/>
    <cellStyle name="Normal 7 3 2 5 4" xfId="3476" xr:uid="{8358512F-3732-401F-93A2-352CB6F8F34E}"/>
    <cellStyle name="Normal 7 3 2 6" xfId="1879" xr:uid="{3230B3C5-5777-48AD-8E34-2360AD522E7C}"/>
    <cellStyle name="Normal 7 3 2 6 2" xfId="1880" xr:uid="{C877F01D-D692-4535-94C5-B8D12BCA6288}"/>
    <cellStyle name="Normal 7 3 2 6 3" xfId="3477" xr:uid="{7081F6CB-6EC5-491F-8A29-378A829EFB25}"/>
    <cellStyle name="Normal 7 3 2 6 4" xfId="3478" xr:uid="{A1F8A90F-A3AE-43A4-8C05-3C0406E217B2}"/>
    <cellStyle name="Normal 7 3 2 7" xfId="1881" xr:uid="{72B47660-0A13-4240-890E-E4D9E6087659}"/>
    <cellStyle name="Normal 7 3 2 8" xfId="3479" xr:uid="{891D6AF3-99F6-4169-9C8B-C39EFDF1A058}"/>
    <cellStyle name="Normal 7 3 2 9" xfId="3480" xr:uid="{A677E3A3-D724-409E-9E00-122502C3E3AB}"/>
    <cellStyle name="Normal 7 3 3" xfId="138" xr:uid="{975D0C04-276E-4125-BB9C-B683DF8D7932}"/>
    <cellStyle name="Normal 7 3 3 2" xfId="139" xr:uid="{1FCC1D0B-0FC5-4681-B00C-504AA1601805}"/>
    <cellStyle name="Normal 7 3 3 2 2" xfId="715" xr:uid="{47C46783-9D54-4FC1-916C-CF6825C6EF38}"/>
    <cellStyle name="Normal 7 3 3 2 2 2" xfId="1882" xr:uid="{383EF565-92AC-4267-960B-9C47552A5BC5}"/>
    <cellStyle name="Normal 7 3 3 2 2 2 2" xfId="1883" xr:uid="{18056A7D-99CC-44C7-8F5C-BBF0D97D6605}"/>
    <cellStyle name="Normal 7 3 3 2 2 2 2 2" xfId="4484" xr:uid="{98A49F5B-F320-47A5-BE8F-35F4090DF679}"/>
    <cellStyle name="Normal 7 3 3 2 2 2 3" xfId="4485" xr:uid="{05907A33-5BFC-4DEA-9C58-7FC7EEE3DE81}"/>
    <cellStyle name="Normal 7 3 3 2 2 3" xfId="1884" xr:uid="{53A62055-11E7-4A18-8AF0-308FA80B9A16}"/>
    <cellStyle name="Normal 7 3 3 2 2 3 2" xfId="4486" xr:uid="{A03D8D70-2BA9-42E2-83BA-11A68CFA246F}"/>
    <cellStyle name="Normal 7 3 3 2 2 4" xfId="3481" xr:uid="{C394CDD2-D8B7-43C5-8136-8B7D8D0BBC6D}"/>
    <cellStyle name="Normal 7 3 3 2 3" xfId="1885" xr:uid="{E1EEE8EF-94E7-404F-87AA-36D330370FFC}"/>
    <cellStyle name="Normal 7 3 3 2 3 2" xfId="1886" xr:uid="{8644969D-3D58-4023-9AAD-213FCA64620C}"/>
    <cellStyle name="Normal 7 3 3 2 3 2 2" xfId="4487" xr:uid="{BE5BF8F7-818A-4BC0-A9E1-5B1B93379C32}"/>
    <cellStyle name="Normal 7 3 3 2 3 3" xfId="3482" xr:uid="{88E050A1-E32B-4A8B-9E04-474665EFD73D}"/>
    <cellStyle name="Normal 7 3 3 2 3 4" xfId="3483" xr:uid="{5CFF2B38-4C61-4EDF-908C-F611DBE8DD9B}"/>
    <cellStyle name="Normal 7 3 3 2 4" xfId="1887" xr:uid="{FB7E88EF-6072-40A6-8AA4-729BA6C23EEB}"/>
    <cellStyle name="Normal 7 3 3 2 4 2" xfId="4488" xr:uid="{EC23B78D-28AF-481A-A348-F5D5DED4A381}"/>
    <cellStyle name="Normal 7 3 3 2 5" xfId="3484" xr:uid="{1997800A-DA3E-45C4-8483-C389560962A0}"/>
    <cellStyle name="Normal 7 3 3 2 6" xfId="3485" xr:uid="{382A6703-D9C0-48C4-9D25-35C0ABE718B9}"/>
    <cellStyle name="Normal 7 3 3 3" xfId="360" xr:uid="{7FB1E723-7F09-4B40-ADA3-E6821937AEAD}"/>
    <cellStyle name="Normal 7 3 3 3 2" xfId="1888" xr:uid="{6E78C360-D0DF-45E5-8D80-41E6F06702B1}"/>
    <cellStyle name="Normal 7 3 3 3 2 2" xfId="1889" xr:uid="{DFECA9E7-A30D-410B-8332-36D729D6594A}"/>
    <cellStyle name="Normal 7 3 3 3 2 2 2" xfId="4489" xr:uid="{B0759CB2-BB3A-417F-940A-5971F822D171}"/>
    <cellStyle name="Normal 7 3 3 3 2 3" xfId="3486" xr:uid="{95C18376-6D1D-46E4-8708-58F9AA97D89A}"/>
    <cellStyle name="Normal 7 3 3 3 2 4" xfId="3487" xr:uid="{89451014-A837-4BA6-A029-3531CBECBCB5}"/>
    <cellStyle name="Normal 7 3 3 3 3" xfId="1890" xr:uid="{02169EE9-F9E4-4EB2-9996-BC442E0358F5}"/>
    <cellStyle name="Normal 7 3 3 3 3 2" xfId="4490" xr:uid="{8D5E39E3-8BC1-45C0-8139-848703F5B7CB}"/>
    <cellStyle name="Normal 7 3 3 3 4" xfId="3488" xr:uid="{CB610644-F475-460E-898B-0D8FD69D1039}"/>
    <cellStyle name="Normal 7 3 3 3 5" xfId="3489" xr:uid="{017CEE81-4073-4075-8A0A-CD3A8532DA21}"/>
    <cellStyle name="Normal 7 3 3 4" xfId="1891" xr:uid="{5013CC44-466B-43A3-8132-A4371B1827A7}"/>
    <cellStyle name="Normal 7 3 3 4 2" xfId="1892" xr:uid="{E96784E1-8B6E-44E9-9E8F-6BFFBEB3DFBD}"/>
    <cellStyle name="Normal 7 3 3 4 2 2" xfId="4491" xr:uid="{BC130246-AFF9-47FB-B875-32B5C4F78F66}"/>
    <cellStyle name="Normal 7 3 3 4 3" xfId="3490" xr:uid="{396CFEBD-30B7-49F9-930E-85C3CD15A66A}"/>
    <cellStyle name="Normal 7 3 3 4 4" xfId="3491" xr:uid="{7DF73D7A-7B80-4385-9268-2939EBA41909}"/>
    <cellStyle name="Normal 7 3 3 5" xfId="1893" xr:uid="{93FC3026-546A-4144-A0C7-EC3FB2E0DB3F}"/>
    <cellStyle name="Normal 7 3 3 5 2" xfId="3492" xr:uid="{C191286C-F8EB-4EED-8CB3-C3A0E54A3550}"/>
    <cellStyle name="Normal 7 3 3 5 3" xfId="3493" xr:uid="{30E0AF41-149C-4F79-82F9-15FB68AF3D1D}"/>
    <cellStyle name="Normal 7 3 3 5 4" xfId="3494" xr:uid="{4B7F0350-1A33-40E6-8B8A-E00BAA67CE45}"/>
    <cellStyle name="Normal 7 3 3 6" xfId="3495" xr:uid="{B64B22D0-8E55-4CE5-8F04-70E1B216E531}"/>
    <cellStyle name="Normal 7 3 3 7" xfId="3496" xr:uid="{8E341984-F1AB-4A2A-8B1E-93514EF905CA}"/>
    <cellStyle name="Normal 7 3 3 8" xfId="3497" xr:uid="{437D7BA8-B9D3-43BA-BF89-3A1058CE2986}"/>
    <cellStyle name="Normal 7 3 4" xfId="140" xr:uid="{62F5CF25-CFED-4CAD-8A84-0D50B665E16D}"/>
    <cellStyle name="Normal 7 3 4 2" xfId="716" xr:uid="{E424B92C-1F55-40E0-B7E3-EC2EC2745A42}"/>
    <cellStyle name="Normal 7 3 4 2 2" xfId="717" xr:uid="{6264DBCE-F657-414F-A6C6-C0CFE400C57E}"/>
    <cellStyle name="Normal 7 3 4 2 2 2" xfId="1894" xr:uid="{082B13E0-EFEB-4D37-BAF4-09B744A738DF}"/>
    <cellStyle name="Normal 7 3 4 2 2 2 2" xfId="1895" xr:uid="{AE76F7C2-3B30-49F6-988E-756CE728892E}"/>
    <cellStyle name="Normal 7 3 4 2 2 3" xfId="1896" xr:uid="{430BC810-F945-4F15-B808-72162F034837}"/>
    <cellStyle name="Normal 7 3 4 2 2 4" xfId="3498" xr:uid="{B9E66C2A-D01E-4667-8086-53D1BC64CD44}"/>
    <cellStyle name="Normal 7 3 4 2 3" xfId="1897" xr:uid="{283BD80A-C86B-465E-8FE3-538DC1A5EEFC}"/>
    <cellStyle name="Normal 7 3 4 2 3 2" xfId="1898" xr:uid="{84C9AE1B-790F-41B1-823A-E6708E28A722}"/>
    <cellStyle name="Normal 7 3 4 2 4" xfId="1899" xr:uid="{0D84E791-92AD-41E9-8D34-515A7BBB926C}"/>
    <cellStyle name="Normal 7 3 4 2 5" xfId="3499" xr:uid="{9E639BBB-4AAF-4952-97D0-7F992C8C00A7}"/>
    <cellStyle name="Normal 7 3 4 3" xfId="718" xr:uid="{B0AD34FB-C996-4407-9A35-F9ADE725B56C}"/>
    <cellStyle name="Normal 7 3 4 3 2" xfId="1900" xr:uid="{DD49E5BA-BBDF-4D02-BE15-B3C7B7976FD7}"/>
    <cellStyle name="Normal 7 3 4 3 2 2" xfId="1901" xr:uid="{36F96FFF-2A23-4D48-BB8E-4E7C4E1EDAB1}"/>
    <cellStyle name="Normal 7 3 4 3 3" xfId="1902" xr:uid="{A1823EBC-5FC2-4EB8-ACB5-3D23C16B6D71}"/>
    <cellStyle name="Normal 7 3 4 3 4" xfId="3500" xr:uid="{927D9F60-CCF2-4125-9242-594C48DA2EFA}"/>
    <cellStyle name="Normal 7 3 4 4" xfId="1903" xr:uid="{4BF6B868-0B33-47D2-8B25-9FFA5062A814}"/>
    <cellStyle name="Normal 7 3 4 4 2" xfId="1904" xr:uid="{91023EDA-D29C-489F-83D6-D8CAC0FA01C5}"/>
    <cellStyle name="Normal 7 3 4 4 3" xfId="3501" xr:uid="{AB8C9070-6F4C-4A36-8C5A-9A725D3856FE}"/>
    <cellStyle name="Normal 7 3 4 4 4" xfId="3502" xr:uid="{2EA1FD5A-13A0-482F-869E-492EB28C189A}"/>
    <cellStyle name="Normal 7 3 4 5" xfId="1905" xr:uid="{BB17BCB1-EF8B-4779-AF06-17ED39428EB7}"/>
    <cellStyle name="Normal 7 3 4 6" xfId="3503" xr:uid="{A7BAAA41-169A-4798-AE78-9792A0B3A22B}"/>
    <cellStyle name="Normal 7 3 4 7" xfId="3504" xr:uid="{7608AFF1-97C0-4130-BF29-287C132F29BC}"/>
    <cellStyle name="Normal 7 3 5" xfId="361" xr:uid="{DB8D68E4-2C78-49EB-AE2A-C6CB02F2B0B1}"/>
    <cellStyle name="Normal 7 3 5 2" xfId="719" xr:uid="{C411AC1C-06BD-46B2-8815-071120435A33}"/>
    <cellStyle name="Normal 7 3 5 2 2" xfId="1906" xr:uid="{5C35BDD4-CDC1-49C1-9F5A-E9F58E7E265C}"/>
    <cellStyle name="Normal 7 3 5 2 2 2" xfId="1907" xr:uid="{EDFE7CD9-3AAA-463E-82DC-3016BFD04FA8}"/>
    <cellStyle name="Normal 7 3 5 2 3" xfId="1908" xr:uid="{9CDCE8C1-CFF0-45AF-A82C-BCE19EAF1B7E}"/>
    <cellStyle name="Normal 7 3 5 2 4" xfId="3505" xr:uid="{371184AA-F4CC-4F05-872C-35D6A99E8C56}"/>
    <cellStyle name="Normal 7 3 5 3" xfId="1909" xr:uid="{7BF2C513-2975-4D61-821F-C6B4D548A1FA}"/>
    <cellStyle name="Normal 7 3 5 3 2" xfId="1910" xr:uid="{376643A7-03D3-49E1-944C-98FB119EEC64}"/>
    <cellStyle name="Normal 7 3 5 3 3" xfId="3506" xr:uid="{04DA2162-2253-409F-A73F-AC3DEA7F9A8D}"/>
    <cellStyle name="Normal 7 3 5 3 4" xfId="3507" xr:uid="{9D0E6FA1-FCF7-454F-A03B-065FCDF2E957}"/>
    <cellStyle name="Normal 7 3 5 4" xfId="1911" xr:uid="{E1236834-73CE-43F4-B924-3F71A28D21ED}"/>
    <cellStyle name="Normal 7 3 5 5" xfId="3508" xr:uid="{2757D174-9197-49E4-946B-EADE4BF9E566}"/>
    <cellStyle name="Normal 7 3 5 6" xfId="3509" xr:uid="{41E74C65-963C-4AAD-A1AD-499EDDA9E495}"/>
    <cellStyle name="Normal 7 3 6" xfId="362" xr:uid="{EDED9025-3607-42E5-850A-AE5A477C536E}"/>
    <cellStyle name="Normal 7 3 6 2" xfId="1912" xr:uid="{C4324965-5887-4ED3-A563-72D67DB6C1AB}"/>
    <cellStyle name="Normal 7 3 6 2 2" xfId="1913" xr:uid="{FD69C7EC-6DF1-4729-B65B-2B1F19D90B74}"/>
    <cellStyle name="Normal 7 3 6 2 3" xfId="3510" xr:uid="{40F227CC-4E5E-4D5A-B67F-B32EC6D060DF}"/>
    <cellStyle name="Normal 7 3 6 2 4" xfId="3511" xr:uid="{A578DF80-72EF-4853-AC87-6C729CD68518}"/>
    <cellStyle name="Normal 7 3 6 3" xfId="1914" xr:uid="{AB143C58-4907-4F14-B3AE-2D214EB9503F}"/>
    <cellStyle name="Normal 7 3 6 4" xfId="3512" xr:uid="{239FC445-1B33-42EF-9A9B-807484F644A9}"/>
    <cellStyle name="Normal 7 3 6 5" xfId="3513" xr:uid="{EFDE0599-5137-4945-A00E-DD02CA9C4C42}"/>
    <cellStyle name="Normal 7 3 7" xfId="1915" xr:uid="{26B3A0E3-D57B-41E8-A4D8-4AAD4B3AF2E0}"/>
    <cellStyle name="Normal 7 3 7 2" xfId="1916" xr:uid="{CA748CA5-82F7-43AC-941E-65645B710982}"/>
    <cellStyle name="Normal 7 3 7 3" xfId="3514" xr:uid="{F8B2E84A-326E-4705-ACEA-DF147A0A05D3}"/>
    <cellStyle name="Normal 7 3 7 4" xfId="3515" xr:uid="{D36F015B-D07F-4BB5-A85B-E56B82DC512C}"/>
    <cellStyle name="Normal 7 3 8" xfId="1917" xr:uid="{876EAB17-34FB-4704-B64F-2159E0E44BB1}"/>
    <cellStyle name="Normal 7 3 8 2" xfId="3516" xr:uid="{FE8B8C2A-4D28-4D8D-8C12-E5024BF3D606}"/>
    <cellStyle name="Normal 7 3 8 3" xfId="3517" xr:uid="{6F663B2A-F4E4-4B59-AAA0-6CB63605D18D}"/>
    <cellStyle name="Normal 7 3 8 4" xfId="3518" xr:uid="{DC486103-EFBB-4DEB-A099-3B4A84F7B5BD}"/>
    <cellStyle name="Normal 7 3 9" xfId="3519" xr:uid="{923E7540-CEDF-49A9-93A7-22EBD786CA96}"/>
    <cellStyle name="Normal 7 4" xfId="141" xr:uid="{59C30D18-9B4D-4665-B473-02AFDB13A7F9}"/>
    <cellStyle name="Normal 7 4 10" xfId="3520" xr:uid="{D010D86E-C231-4537-BD68-C2707A15FD6C}"/>
    <cellStyle name="Normal 7 4 11" xfId="3521" xr:uid="{E59F2D28-C95E-44C2-88FC-987D700E46A5}"/>
    <cellStyle name="Normal 7 4 2" xfId="142" xr:uid="{3B8B2DBA-1CAF-4BD0-8487-3EFB672ACA06}"/>
    <cellStyle name="Normal 7 4 2 2" xfId="363" xr:uid="{94473A95-5D53-4CEF-B3AE-75260FD71BB6}"/>
    <cellStyle name="Normal 7 4 2 2 2" xfId="720" xr:uid="{EDE6BE7B-781C-4507-B1D0-D2ACAAF8DDA7}"/>
    <cellStyle name="Normal 7 4 2 2 2 2" xfId="721" xr:uid="{EE2EE86C-7ACC-46AE-888B-F6F36AF83BBC}"/>
    <cellStyle name="Normal 7 4 2 2 2 2 2" xfId="1918" xr:uid="{CBAC5094-1846-47A5-B22A-762A255731A5}"/>
    <cellStyle name="Normal 7 4 2 2 2 2 3" xfId="3522" xr:uid="{7F853200-D503-43A7-AE0C-F26A84AACD80}"/>
    <cellStyle name="Normal 7 4 2 2 2 2 4" xfId="3523" xr:uid="{EEB4FCC1-A152-4B5C-8963-95E0C9ED9435}"/>
    <cellStyle name="Normal 7 4 2 2 2 3" xfId="1919" xr:uid="{1415B4F6-F4D3-4395-B314-782B36F85734}"/>
    <cellStyle name="Normal 7 4 2 2 2 3 2" xfId="3524" xr:uid="{FE0DA40C-81E2-41C9-971B-E719EBC3F8C2}"/>
    <cellStyle name="Normal 7 4 2 2 2 3 3" xfId="3525" xr:uid="{CF8CE5E3-4A64-4C13-BB51-6850D4E1CF2D}"/>
    <cellStyle name="Normal 7 4 2 2 2 3 4" xfId="3526" xr:uid="{54E0E503-4221-4010-99C9-BF9C09CA9699}"/>
    <cellStyle name="Normal 7 4 2 2 2 4" xfId="3527" xr:uid="{52DBB17E-3141-4858-B373-5E1B3C6F12D2}"/>
    <cellStyle name="Normal 7 4 2 2 2 5" xfId="3528" xr:uid="{96BF7ECA-2779-418E-8D24-B958B9D7977A}"/>
    <cellStyle name="Normal 7 4 2 2 2 6" xfId="3529" xr:uid="{2DA90F62-3F6C-41B4-B291-8AF46E6A5F45}"/>
    <cellStyle name="Normal 7 4 2 2 3" xfId="722" xr:uid="{DBB09069-1616-4A27-B111-73962AD9B80B}"/>
    <cellStyle name="Normal 7 4 2 2 3 2" xfId="1920" xr:uid="{B9ADA0FE-EAC0-4B8F-AF1D-BEC85756D98E}"/>
    <cellStyle name="Normal 7 4 2 2 3 2 2" xfId="3530" xr:uid="{3DA857F8-D42F-4ECC-8435-8BEA0398BAEF}"/>
    <cellStyle name="Normal 7 4 2 2 3 2 3" xfId="3531" xr:uid="{96DE655C-B386-42E8-8794-CD571CE9F4AB}"/>
    <cellStyle name="Normal 7 4 2 2 3 2 4" xfId="3532" xr:uid="{CFBDB354-33F2-46F3-B555-6B9984DF2890}"/>
    <cellStyle name="Normal 7 4 2 2 3 3" xfId="3533" xr:uid="{EDF84BFA-E449-4216-A6C5-F3131A6E874B}"/>
    <cellStyle name="Normal 7 4 2 2 3 4" xfId="3534" xr:uid="{75C6DBB5-5802-40BB-9C91-8377F471B41E}"/>
    <cellStyle name="Normal 7 4 2 2 3 5" xfId="3535" xr:uid="{30CB71C4-8DEA-4E63-8E54-42F1367788B6}"/>
    <cellStyle name="Normal 7 4 2 2 4" xfId="1921" xr:uid="{DB4C932C-15DE-41EE-B819-4818782A8FF6}"/>
    <cellStyle name="Normal 7 4 2 2 4 2" xfId="3536" xr:uid="{7DCAFA79-9488-4381-BC72-952B2F0B06A4}"/>
    <cellStyle name="Normal 7 4 2 2 4 3" xfId="3537" xr:uid="{164978DD-9BAB-4A7F-A7CA-F90B97CE8268}"/>
    <cellStyle name="Normal 7 4 2 2 4 4" xfId="3538" xr:uid="{21066029-1C82-4033-A53F-2C6FD700D59F}"/>
    <cellStyle name="Normal 7 4 2 2 5" xfId="3539" xr:uid="{B8BD9A12-054D-4B9E-8CAE-903C54F73696}"/>
    <cellStyle name="Normal 7 4 2 2 5 2" xfId="3540" xr:uid="{1BE4CAC3-3A7B-49AA-9FBA-9450B1179C43}"/>
    <cellStyle name="Normal 7 4 2 2 5 3" xfId="3541" xr:uid="{A8E2DB3F-B256-42EB-9A6D-7B5337488445}"/>
    <cellStyle name="Normal 7 4 2 2 5 4" xfId="3542" xr:uid="{F463E870-41EA-4121-8388-9EBC560A9954}"/>
    <cellStyle name="Normal 7 4 2 2 6" xfId="3543" xr:uid="{1E11B46A-0109-4224-9515-373D821D4777}"/>
    <cellStyle name="Normal 7 4 2 2 7" xfId="3544" xr:uid="{FBD8038D-E9A4-4453-A2DD-3522C7FA493D}"/>
    <cellStyle name="Normal 7 4 2 2 8" xfId="3545" xr:uid="{9B9C2548-2ABA-4901-A362-1AF106240356}"/>
    <cellStyle name="Normal 7 4 2 3" xfId="723" xr:uid="{5153BAB9-2E92-4EAB-AEBB-41869CB79923}"/>
    <cellStyle name="Normal 7 4 2 3 2" xfId="724" xr:uid="{ECDDA473-7753-45FB-B454-3A4B84F0504D}"/>
    <cellStyle name="Normal 7 4 2 3 2 2" xfId="725" xr:uid="{EA3D37DF-FDF7-4904-8A6A-1C26E6327EC0}"/>
    <cellStyle name="Normal 7 4 2 3 2 3" xfId="3546" xr:uid="{A452218B-26E0-4062-B2A0-B2991AA376A9}"/>
    <cellStyle name="Normal 7 4 2 3 2 4" xfId="3547" xr:uid="{30C67867-22FD-40AC-BD68-76C47F9A8C09}"/>
    <cellStyle name="Normal 7 4 2 3 3" xfId="726" xr:uid="{A53FD3E0-EA03-4C83-A167-AB2F46FA398E}"/>
    <cellStyle name="Normal 7 4 2 3 3 2" xfId="3548" xr:uid="{6C5B107D-574D-497B-A588-3E3E089B7654}"/>
    <cellStyle name="Normal 7 4 2 3 3 3" xfId="3549" xr:uid="{53F0DF4B-890A-46E2-B5F8-0CB2E5DA292C}"/>
    <cellStyle name="Normal 7 4 2 3 3 4" xfId="3550" xr:uid="{710BF94E-5A70-4788-92CB-305CFD9DDA53}"/>
    <cellStyle name="Normal 7 4 2 3 4" xfId="3551" xr:uid="{084390AB-85D5-4E90-AF5B-6E1CD5DB5C93}"/>
    <cellStyle name="Normal 7 4 2 3 5" xfId="3552" xr:uid="{AF835512-A634-46D3-B357-0CC8EE5EAA66}"/>
    <cellStyle name="Normal 7 4 2 3 6" xfId="3553" xr:uid="{0858CDA0-A581-4714-A165-0E90941F27AF}"/>
    <cellStyle name="Normal 7 4 2 4" xfId="727" xr:uid="{8785D7C2-76EF-4FB5-A2E5-7267AE049C98}"/>
    <cellStyle name="Normal 7 4 2 4 2" xfId="728" xr:uid="{B7F269AA-949D-4E41-9130-768071635C18}"/>
    <cellStyle name="Normal 7 4 2 4 2 2" xfId="3554" xr:uid="{5C031C12-E9BE-4053-8EA8-89664F8042A2}"/>
    <cellStyle name="Normal 7 4 2 4 2 3" xfId="3555" xr:uid="{5C8F7C3F-F245-4903-A9B8-552D3BF7641E}"/>
    <cellStyle name="Normal 7 4 2 4 2 4" xfId="3556" xr:uid="{A212C172-68B2-4EA3-8840-F85CC7FC9AF2}"/>
    <cellStyle name="Normal 7 4 2 4 3" xfId="3557" xr:uid="{9A40A72C-FDA1-4A94-BBDC-185949172F21}"/>
    <cellStyle name="Normal 7 4 2 4 4" xfId="3558" xr:uid="{17323A94-9550-4744-B663-BC9DCDFDA41F}"/>
    <cellStyle name="Normal 7 4 2 4 5" xfId="3559" xr:uid="{75A0A4DD-873D-4194-B851-87EA5B7E8A9B}"/>
    <cellStyle name="Normal 7 4 2 5" xfId="729" xr:uid="{535F92E7-AECD-4155-8913-6564876F932C}"/>
    <cellStyle name="Normal 7 4 2 5 2" xfId="3560" xr:uid="{BEC203C3-D4AA-41E6-BC73-77E9AD828928}"/>
    <cellStyle name="Normal 7 4 2 5 3" xfId="3561" xr:uid="{FB2D3D41-FA19-49A4-9122-6D452DE9D3B3}"/>
    <cellStyle name="Normal 7 4 2 5 4" xfId="3562" xr:uid="{200990CF-0903-4543-AC94-3CE6150F564B}"/>
    <cellStyle name="Normal 7 4 2 6" xfId="3563" xr:uid="{89B817C2-64EB-4E9F-91C6-0D2A88DB8EF0}"/>
    <cellStyle name="Normal 7 4 2 6 2" xfId="3564" xr:uid="{3B61EE12-1E4B-47DD-A852-8EFB91658606}"/>
    <cellStyle name="Normal 7 4 2 6 3" xfId="3565" xr:uid="{D0DA6E84-D134-45B0-9595-BE4B3E73116A}"/>
    <cellStyle name="Normal 7 4 2 6 4" xfId="3566" xr:uid="{38E1B667-F617-48DD-AD94-90EB192E25C6}"/>
    <cellStyle name="Normal 7 4 2 7" xfId="3567" xr:uid="{4ED3B3BD-EDB4-47D8-A1B8-6DA4268A0BA6}"/>
    <cellStyle name="Normal 7 4 2 8" xfId="3568" xr:uid="{2E18353D-C1D1-4DFB-88B6-230B22C2153B}"/>
    <cellStyle name="Normal 7 4 2 9" xfId="3569" xr:uid="{B1212AE3-B9A6-47BD-A69E-7FDC794152CD}"/>
    <cellStyle name="Normal 7 4 3" xfId="364" xr:uid="{9EF3959F-38A9-4A2F-A3F8-FEA3A06D75FB}"/>
    <cellStyle name="Normal 7 4 3 2" xfId="730" xr:uid="{1E52F051-E6DD-4FCC-BA9A-DA56E0378A7B}"/>
    <cellStyle name="Normal 7 4 3 2 2" xfId="731" xr:uid="{B571069D-1B81-4FA7-BF3A-5A2DF2915332}"/>
    <cellStyle name="Normal 7 4 3 2 2 2" xfId="1922" xr:uid="{43D2286F-19A7-4FDD-9C3E-81026976F40D}"/>
    <cellStyle name="Normal 7 4 3 2 2 2 2" xfId="1923" xr:uid="{FBF8F530-2C97-4245-8E27-07D486A0CF2D}"/>
    <cellStyle name="Normal 7 4 3 2 2 3" xfId="1924" xr:uid="{AA0B2662-9060-4159-AFE2-F26AA8BA47BC}"/>
    <cellStyle name="Normal 7 4 3 2 2 4" xfId="3570" xr:uid="{A31DF763-82C5-43C8-A7C0-C06DCB6124AE}"/>
    <cellStyle name="Normal 7 4 3 2 3" xfId="1925" xr:uid="{851C8F0F-B6BC-4447-A85C-413D7DC25677}"/>
    <cellStyle name="Normal 7 4 3 2 3 2" xfId="1926" xr:uid="{D554B439-8460-47B9-9DC3-BE9D45B1B52F}"/>
    <cellStyle name="Normal 7 4 3 2 3 3" xfId="3571" xr:uid="{B05A7149-A241-4E24-ADB2-2BA66E3961C9}"/>
    <cellStyle name="Normal 7 4 3 2 3 4" xfId="3572" xr:uid="{59B32A4F-BCAC-4889-B6CD-47E70B1AE7B1}"/>
    <cellStyle name="Normal 7 4 3 2 4" xfId="1927" xr:uid="{9F7A0EA8-E347-48A6-BEC1-2B9BFF26AB9E}"/>
    <cellStyle name="Normal 7 4 3 2 5" xfId="3573" xr:uid="{A0293F61-8842-48E1-94F5-D033AFB97F28}"/>
    <cellStyle name="Normal 7 4 3 2 6" xfId="3574" xr:uid="{4B77784A-6705-45D4-A599-FD3CC466C186}"/>
    <cellStyle name="Normal 7 4 3 3" xfId="732" xr:uid="{93CBA105-5098-4BD9-8AFE-A13624BF5C27}"/>
    <cellStyle name="Normal 7 4 3 3 2" xfId="1928" xr:uid="{75C344A5-8973-4898-A2D1-A227C02D2BA8}"/>
    <cellStyle name="Normal 7 4 3 3 2 2" xfId="1929" xr:uid="{3C5BD103-275F-48B8-BCF1-EEF11FFE0E8F}"/>
    <cellStyle name="Normal 7 4 3 3 2 3" xfId="3575" xr:uid="{174DEE98-2B58-42C3-A710-8FC5093CB13A}"/>
    <cellStyle name="Normal 7 4 3 3 2 4" xfId="3576" xr:uid="{EC23A1E6-49CF-4EE1-8391-FB3DE7CE4DDE}"/>
    <cellStyle name="Normal 7 4 3 3 3" xfId="1930" xr:uid="{71AD8714-F8F5-4DDB-9A86-436A5DA130BD}"/>
    <cellStyle name="Normal 7 4 3 3 4" xfId="3577" xr:uid="{A310C82F-93BC-4354-93D9-C871CCACE816}"/>
    <cellStyle name="Normal 7 4 3 3 5" xfId="3578" xr:uid="{5E81375B-E22D-4647-86DD-0D2BF391D277}"/>
    <cellStyle name="Normal 7 4 3 4" xfId="1931" xr:uid="{A00CD652-35AE-47AC-9B49-C102B640B244}"/>
    <cellStyle name="Normal 7 4 3 4 2" xfId="1932" xr:uid="{28C6BC32-6E97-4548-99B4-65D18AB63484}"/>
    <cellStyle name="Normal 7 4 3 4 3" xfId="3579" xr:uid="{A585418E-F1F6-40CB-B85A-D6C2746F67C8}"/>
    <cellStyle name="Normal 7 4 3 4 4" xfId="3580" xr:uid="{CE828113-04FB-4F3F-B202-B578166426D4}"/>
    <cellStyle name="Normal 7 4 3 5" xfId="1933" xr:uid="{5ECB9E8D-AC35-4CD8-8B0D-76D667CD3675}"/>
    <cellStyle name="Normal 7 4 3 5 2" xfId="3581" xr:uid="{AC58C1B5-6995-40C0-99A5-2EAED3644D12}"/>
    <cellStyle name="Normal 7 4 3 5 3" xfId="3582" xr:uid="{10D0B397-D8ED-4809-9FFC-6F922149DC19}"/>
    <cellStyle name="Normal 7 4 3 5 4" xfId="3583" xr:uid="{657195A1-7629-4FA4-8D6B-94834526363F}"/>
    <cellStyle name="Normal 7 4 3 6" xfId="3584" xr:uid="{45AE2C35-8292-409A-83FE-1371B35A8FB8}"/>
    <cellStyle name="Normal 7 4 3 7" xfId="3585" xr:uid="{8C89AB13-670C-4E7E-A394-4666843C03FF}"/>
    <cellStyle name="Normal 7 4 3 8" xfId="3586" xr:uid="{C197AA17-8659-4FC4-8B43-6469F31D6FC2}"/>
    <cellStyle name="Normal 7 4 4" xfId="365" xr:uid="{204128A1-C174-4F40-8C87-77E0F802804A}"/>
    <cellStyle name="Normal 7 4 4 2" xfId="733" xr:uid="{E3A923A3-0D06-44CE-81F5-C74CEECAB805}"/>
    <cellStyle name="Normal 7 4 4 2 2" xfId="734" xr:uid="{AB90903B-C7B7-4FB9-A7F4-D681E4158B9B}"/>
    <cellStyle name="Normal 7 4 4 2 2 2" xfId="1934" xr:uid="{E7B095FA-97C5-4564-BA56-203D569DFDF9}"/>
    <cellStyle name="Normal 7 4 4 2 2 3" xfId="3587" xr:uid="{78D3030A-F706-4B80-AD94-DB3115FA7CA5}"/>
    <cellStyle name="Normal 7 4 4 2 2 4" xfId="3588" xr:uid="{8070DEDA-0378-4B46-9B9B-FB8A7D6C79C3}"/>
    <cellStyle name="Normal 7 4 4 2 3" xfId="1935" xr:uid="{FF0229B2-0AE2-4079-859E-B9532FD3CA96}"/>
    <cellStyle name="Normal 7 4 4 2 4" xfId="3589" xr:uid="{0701B50A-E49C-415E-AE5A-C217FB0ED4F9}"/>
    <cellStyle name="Normal 7 4 4 2 5" xfId="3590" xr:uid="{F7113A3D-E356-4C62-A4BB-7872264B0D8F}"/>
    <cellStyle name="Normal 7 4 4 3" xfId="735" xr:uid="{D08C2B49-0B8A-4525-B0CA-7D84F3569A0D}"/>
    <cellStyle name="Normal 7 4 4 3 2" xfId="1936" xr:uid="{41E703E2-1FE3-4C9F-8F31-FE7B6BE0CE93}"/>
    <cellStyle name="Normal 7 4 4 3 3" xfId="3591" xr:uid="{B7E4F417-A61D-441A-9697-E5690E080268}"/>
    <cellStyle name="Normal 7 4 4 3 4" xfId="3592" xr:uid="{496F3572-03E2-4D27-9F09-F24A41E45DA7}"/>
    <cellStyle name="Normal 7 4 4 4" xfId="1937" xr:uid="{2EBD5F24-2545-4F9C-B034-48EB12106506}"/>
    <cellStyle name="Normal 7 4 4 4 2" xfId="3593" xr:uid="{508542A4-1269-46AC-9320-052B22A0F933}"/>
    <cellStyle name="Normal 7 4 4 4 3" xfId="3594" xr:uid="{8DC117FD-30FF-46E7-A861-5FCEB9A195FF}"/>
    <cellStyle name="Normal 7 4 4 4 4" xfId="3595" xr:uid="{658FABAF-395E-43B7-8CC5-E886171D90C4}"/>
    <cellStyle name="Normal 7 4 4 5" xfId="3596" xr:uid="{5DB69292-E234-49D1-8D3C-D21503CD1FF3}"/>
    <cellStyle name="Normal 7 4 4 6" xfId="3597" xr:uid="{3441F4E5-AD5D-4574-BA01-14880E60A715}"/>
    <cellStyle name="Normal 7 4 4 7" xfId="3598" xr:uid="{225B5DF1-EE87-438E-968F-4E6880037C7E}"/>
    <cellStyle name="Normal 7 4 5" xfId="366" xr:uid="{68496C85-8174-484F-91FF-47ED9B2A116C}"/>
    <cellStyle name="Normal 7 4 5 2" xfId="736" xr:uid="{FDBC6F3F-B385-4F68-98AF-99C2B01EFB38}"/>
    <cellStyle name="Normal 7 4 5 2 2" xfId="1938" xr:uid="{2F5C9222-2647-42E1-BAEB-3F9E0DA61A53}"/>
    <cellStyle name="Normal 7 4 5 2 3" xfId="3599" xr:uid="{7165D676-0416-4BD1-81E6-9792F2CA3E21}"/>
    <cellStyle name="Normal 7 4 5 2 4" xfId="3600" xr:uid="{039E6028-EA8C-40DF-BC83-340CF8F3AFD5}"/>
    <cellStyle name="Normal 7 4 5 3" xfId="1939" xr:uid="{7C546735-3EBF-436E-86FE-5EABC8F546CD}"/>
    <cellStyle name="Normal 7 4 5 3 2" xfId="3601" xr:uid="{6ACBBAB0-824D-4C86-B6FB-57EEFE5D2470}"/>
    <cellStyle name="Normal 7 4 5 3 3" xfId="3602" xr:uid="{7092D6F7-D6B9-4563-AD13-A35A467894A5}"/>
    <cellStyle name="Normal 7 4 5 3 4" xfId="3603" xr:uid="{AD8BE2D6-EA6C-45B9-B0B9-27967A6C390F}"/>
    <cellStyle name="Normal 7 4 5 4" xfId="3604" xr:uid="{54F6B442-759B-47F7-9DFE-4329746D73B2}"/>
    <cellStyle name="Normal 7 4 5 5" xfId="3605" xr:uid="{3129FE8C-DD3B-4EED-B22B-AE3FBF9617E4}"/>
    <cellStyle name="Normal 7 4 5 6" xfId="3606" xr:uid="{2725D014-6C94-4626-B62D-5BAAC7FAE98A}"/>
    <cellStyle name="Normal 7 4 6" xfId="737" xr:uid="{B9BBA8AE-4153-44C1-AA51-0DB639996A4F}"/>
    <cellStyle name="Normal 7 4 6 2" xfId="1940" xr:uid="{E4354EEB-5360-4AE6-BF79-3E50498AC0E1}"/>
    <cellStyle name="Normal 7 4 6 2 2" xfId="3607" xr:uid="{04D194D1-B55B-4DE8-B6BE-8FEE0C0F2AA1}"/>
    <cellStyle name="Normal 7 4 6 2 3" xfId="3608" xr:uid="{95277F4D-A2EA-41E0-AA1F-71580975EC38}"/>
    <cellStyle name="Normal 7 4 6 2 4" xfId="3609" xr:uid="{3ABDCEC8-3626-424F-9EF2-565B368C2217}"/>
    <cellStyle name="Normal 7 4 6 3" xfId="3610" xr:uid="{CB0DACDE-A8A9-4B23-BDFC-0B40063CF531}"/>
    <cellStyle name="Normal 7 4 6 4" xfId="3611" xr:uid="{3077BD44-4C3B-498D-9D87-703C5844649A}"/>
    <cellStyle name="Normal 7 4 6 5" xfId="3612" xr:uid="{F5C8351B-5D88-40E5-B2FB-BE44B1CD0ED6}"/>
    <cellStyle name="Normal 7 4 7" xfId="1941" xr:uid="{D25F2BD8-C4CE-4801-AF5D-D852FD7C5799}"/>
    <cellStyle name="Normal 7 4 7 2" xfId="3613" xr:uid="{721A1F6C-F4CF-420B-AF9D-121F1E8B1820}"/>
    <cellStyle name="Normal 7 4 7 3" xfId="3614" xr:uid="{72B0FC48-1221-4EB1-9E8C-47A338AE602A}"/>
    <cellStyle name="Normal 7 4 7 4" xfId="3615" xr:uid="{27186F77-FC6E-42EE-9CBA-44A983A7C603}"/>
    <cellStyle name="Normal 7 4 8" xfId="3616" xr:uid="{943447BB-71B2-4A38-A01B-029DBAB95EC8}"/>
    <cellStyle name="Normal 7 4 8 2" xfId="3617" xr:uid="{BCEC8A33-7A8B-4126-9A35-1E13B9AE5B7E}"/>
    <cellStyle name="Normal 7 4 8 3" xfId="3618" xr:uid="{F570281B-BB34-47B2-8D6D-8590BDBD7C11}"/>
    <cellStyle name="Normal 7 4 8 4" xfId="3619" xr:uid="{1EDFBFF0-C20A-40AA-AD7B-775BA2A254C4}"/>
    <cellStyle name="Normal 7 4 9" xfId="3620" xr:uid="{8C2BBEF4-5176-4F78-A4B2-7176AB9ABEFC}"/>
    <cellStyle name="Normal 7 5" xfId="143" xr:uid="{F86D7279-B885-4B57-97A5-F85318A498D6}"/>
    <cellStyle name="Normal 7 5 2" xfId="144" xr:uid="{17FD5E13-23A8-4938-A11E-B4A0A469E1A1}"/>
    <cellStyle name="Normal 7 5 2 2" xfId="367" xr:uid="{CE015459-A6D2-47AF-B1CD-5FA546269E86}"/>
    <cellStyle name="Normal 7 5 2 2 2" xfId="738" xr:uid="{DB39428E-7391-4DE6-84F3-9F4F3916B31F}"/>
    <cellStyle name="Normal 7 5 2 2 2 2" xfId="1942" xr:uid="{E8D8F96A-045C-4E3E-8708-E4D80BD0F948}"/>
    <cellStyle name="Normal 7 5 2 2 2 3" xfId="3621" xr:uid="{82431C46-BBA3-4837-81E6-056A83169F67}"/>
    <cellStyle name="Normal 7 5 2 2 2 4" xfId="3622" xr:uid="{E418EA42-F4F1-4182-81B5-FB05E2779A90}"/>
    <cellStyle name="Normal 7 5 2 2 3" xfId="1943" xr:uid="{9FE172A9-0479-4B3D-9ABB-F8C21BF9F953}"/>
    <cellStyle name="Normal 7 5 2 2 3 2" xfId="3623" xr:uid="{7B150261-7125-4D99-80A4-AC06BF96E0F2}"/>
    <cellStyle name="Normal 7 5 2 2 3 3" xfId="3624" xr:uid="{88130768-42DE-4BD2-A3DC-165B76C07191}"/>
    <cellStyle name="Normal 7 5 2 2 3 4" xfId="3625" xr:uid="{A081A498-EC54-49E3-A1D8-98C963B9C420}"/>
    <cellStyle name="Normal 7 5 2 2 4" xfId="3626" xr:uid="{6CC65030-CABA-42C9-A781-C0EBFBEC8A48}"/>
    <cellStyle name="Normal 7 5 2 2 5" xfId="3627" xr:uid="{B4F6B191-B323-4428-ADF7-201CFF450D7B}"/>
    <cellStyle name="Normal 7 5 2 2 6" xfId="3628" xr:uid="{B55B34B0-6671-4D06-9934-BC1C8138CBC6}"/>
    <cellStyle name="Normal 7 5 2 3" xfId="739" xr:uid="{F2F555AA-78F1-4A9E-BBE5-8F7B2190958E}"/>
    <cellStyle name="Normal 7 5 2 3 2" xfId="1944" xr:uid="{B89C58FC-4CB2-4C41-B854-EDC418C53D0C}"/>
    <cellStyle name="Normal 7 5 2 3 2 2" xfId="3629" xr:uid="{AB081880-14B5-49EA-A899-59CE385565AE}"/>
    <cellStyle name="Normal 7 5 2 3 2 3" xfId="3630" xr:uid="{50C0C07B-4937-404C-8644-777CD69AC695}"/>
    <cellStyle name="Normal 7 5 2 3 2 4" xfId="3631" xr:uid="{5D68712D-038B-477A-8957-29AB4A20E487}"/>
    <cellStyle name="Normal 7 5 2 3 3" xfId="3632" xr:uid="{4365AFAB-52C3-4D1B-84BD-DB3979B801F2}"/>
    <cellStyle name="Normal 7 5 2 3 4" xfId="3633" xr:uid="{9AFE7D1A-0D3B-4935-BCAD-C86B700A5C81}"/>
    <cellStyle name="Normal 7 5 2 3 5" xfId="3634" xr:uid="{010A44DD-2C8D-4A87-8BB4-7E7B91F88E34}"/>
    <cellStyle name="Normal 7 5 2 4" xfId="1945" xr:uid="{2BDDC320-DBC7-4C5F-B2AB-D41B50750431}"/>
    <cellStyle name="Normal 7 5 2 4 2" xfId="3635" xr:uid="{1F4FFC61-A03B-4980-BB0D-613AA502B666}"/>
    <cellStyle name="Normal 7 5 2 4 3" xfId="3636" xr:uid="{E55D0BD2-5321-4312-8EBF-D629DDAD67B2}"/>
    <cellStyle name="Normal 7 5 2 4 4" xfId="3637" xr:uid="{FF434766-0B37-49E4-B0E9-3B3C3DAE8067}"/>
    <cellStyle name="Normal 7 5 2 5" xfId="3638" xr:uid="{BCF081D6-299B-4418-AAAE-E27A14C9FF73}"/>
    <cellStyle name="Normal 7 5 2 5 2" xfId="3639" xr:uid="{CE50AA9E-300D-47B1-A543-2AD4DA91D04A}"/>
    <cellStyle name="Normal 7 5 2 5 3" xfId="3640" xr:uid="{2795A285-177F-4932-A5F9-BDB51DAAD6FF}"/>
    <cellStyle name="Normal 7 5 2 5 4" xfId="3641" xr:uid="{4AAF08EB-764F-416D-88F6-FE63D1D07B1D}"/>
    <cellStyle name="Normal 7 5 2 6" xfId="3642" xr:uid="{08D43061-6722-44B6-B32A-A6F71CF7D7A8}"/>
    <cellStyle name="Normal 7 5 2 7" xfId="3643" xr:uid="{02EDEBC7-4A43-42D3-BE9A-B5B9439712CC}"/>
    <cellStyle name="Normal 7 5 2 8" xfId="3644" xr:uid="{E8AF539A-3681-48B7-9332-13E526391171}"/>
    <cellStyle name="Normal 7 5 3" xfId="368" xr:uid="{05D3F1C8-173E-4F46-826B-3A0CC0D5B466}"/>
    <cellStyle name="Normal 7 5 3 2" xfId="740" xr:uid="{7ACE3A8D-E096-4AED-87B0-DD703C5C7E6F}"/>
    <cellStyle name="Normal 7 5 3 2 2" xfId="741" xr:uid="{C712FC23-1281-4746-AAAC-ADA4540370C0}"/>
    <cellStyle name="Normal 7 5 3 2 3" xfId="3645" xr:uid="{54D6C1B1-63CF-4EEF-A92B-0ABA83B0AB10}"/>
    <cellStyle name="Normal 7 5 3 2 4" xfId="3646" xr:uid="{4C1AD611-B276-4B53-BA5C-9551CC25E98B}"/>
    <cellStyle name="Normal 7 5 3 3" xfId="742" xr:uid="{690D9C4E-C8CA-452A-A26E-8FA61D29092D}"/>
    <cellStyle name="Normal 7 5 3 3 2" xfId="3647" xr:uid="{5B9E4D50-9ECA-47E4-9FAB-13683AE89C68}"/>
    <cellStyle name="Normal 7 5 3 3 3" xfId="3648" xr:uid="{EC480C75-8EFF-4DA1-B39A-6CB77250C4DD}"/>
    <cellStyle name="Normal 7 5 3 3 4" xfId="3649" xr:uid="{032407CA-352B-4844-A071-64338A969B94}"/>
    <cellStyle name="Normal 7 5 3 4" xfId="3650" xr:uid="{AC09D069-D2C7-440D-BCEC-E109CE7BD245}"/>
    <cellStyle name="Normal 7 5 3 5" xfId="3651" xr:uid="{DCDBDF22-B2F7-4847-BFC0-AC37C930BCB0}"/>
    <cellStyle name="Normal 7 5 3 6" xfId="3652" xr:uid="{EFA96EA9-3F4C-477E-A2A2-16BC1A1CB65F}"/>
    <cellStyle name="Normal 7 5 4" xfId="369" xr:uid="{F3C18919-E70F-4C24-A41D-B6E9A346B1A2}"/>
    <cellStyle name="Normal 7 5 4 2" xfId="743" xr:uid="{4D5B5F38-3731-49FF-8468-EF38349B7CCD}"/>
    <cellStyle name="Normal 7 5 4 2 2" xfId="3653" xr:uid="{8BCF292E-ADD2-4641-891B-C2B8358ACB6C}"/>
    <cellStyle name="Normal 7 5 4 2 3" xfId="3654" xr:uid="{54E8BF6A-FE35-4A07-86D1-8F71C49FF8F3}"/>
    <cellStyle name="Normal 7 5 4 2 4" xfId="3655" xr:uid="{FB4CB5E8-EA2B-410C-A413-A586AAFBF501}"/>
    <cellStyle name="Normal 7 5 4 3" xfId="3656" xr:uid="{E6B4D01F-122F-40FB-B6B4-32DB09A1F8A6}"/>
    <cellStyle name="Normal 7 5 4 4" xfId="3657" xr:uid="{09D8D302-BD75-4F8B-A7DF-CDFA9D746BA9}"/>
    <cellStyle name="Normal 7 5 4 5" xfId="3658" xr:uid="{458F76DE-41EF-4DC0-9920-1B678E1820DB}"/>
    <cellStyle name="Normal 7 5 5" xfId="744" xr:uid="{A68F3F78-8C61-47CB-937D-88B1661EF896}"/>
    <cellStyle name="Normal 7 5 5 2" xfId="3659" xr:uid="{03E38092-6404-40C0-AB8C-5419F1D37C56}"/>
    <cellStyle name="Normal 7 5 5 3" xfId="3660" xr:uid="{F2D9CBA3-1A2F-4830-AAC0-4EDDFA7EF6D9}"/>
    <cellStyle name="Normal 7 5 5 4" xfId="3661" xr:uid="{2DCC21A0-2D27-4B69-9680-76AE0E32FDC4}"/>
    <cellStyle name="Normal 7 5 6" xfId="3662" xr:uid="{A811A12C-29E0-44FC-8C9B-9400CECD5DBA}"/>
    <cellStyle name="Normal 7 5 6 2" xfId="3663" xr:uid="{C82F2FCE-B0F7-42BC-8397-20135E393198}"/>
    <cellStyle name="Normal 7 5 6 3" xfId="3664" xr:uid="{98AB251D-254D-455F-9AAE-41719DFA9951}"/>
    <cellStyle name="Normal 7 5 6 4" xfId="3665" xr:uid="{E2D1FCB8-D0EE-4D4C-BBCA-D3DF99427D80}"/>
    <cellStyle name="Normal 7 5 7" xfId="3666" xr:uid="{11095DAD-EF8C-4E73-B45B-72CA642A51FA}"/>
    <cellStyle name="Normal 7 5 8" xfId="3667" xr:uid="{A1419000-E8E8-4289-853D-D46B1DED3B16}"/>
    <cellStyle name="Normal 7 5 9" xfId="3668" xr:uid="{D5154A0E-05D5-4788-83DF-F12320380A70}"/>
    <cellStyle name="Normal 7 6" xfId="145" xr:uid="{AB2FE627-7F7B-4395-8087-92219E1C7FB9}"/>
    <cellStyle name="Normal 7 6 2" xfId="370" xr:uid="{9920DB42-7F28-4317-B108-DBF9B9E62522}"/>
    <cellStyle name="Normal 7 6 2 2" xfId="745" xr:uid="{57AACDA4-C8C5-4A07-B5E5-68F948990D72}"/>
    <cellStyle name="Normal 7 6 2 2 2" xfId="1946" xr:uid="{710DA7CF-BD2E-496F-AB38-B13FA200B3DC}"/>
    <cellStyle name="Normal 7 6 2 2 2 2" xfId="1947" xr:uid="{C421C318-09BE-4FE9-8038-53FDE403F12D}"/>
    <cellStyle name="Normal 7 6 2 2 3" xfId="1948" xr:uid="{74DE529E-6504-476A-9894-437ED2CEA7E9}"/>
    <cellStyle name="Normal 7 6 2 2 4" xfId="3669" xr:uid="{49954B5E-C6D1-4C74-AEA6-029C904EA06A}"/>
    <cellStyle name="Normal 7 6 2 3" xfId="1949" xr:uid="{110A9EF1-48B1-44CF-86E6-EC72F34C4640}"/>
    <cellStyle name="Normal 7 6 2 3 2" xfId="1950" xr:uid="{C48FA5C6-F3A1-41FA-8BF6-12222420693F}"/>
    <cellStyle name="Normal 7 6 2 3 3" xfId="3670" xr:uid="{C9E92CC9-FED1-4F9F-A05F-CD30A8F21996}"/>
    <cellStyle name="Normal 7 6 2 3 4" xfId="3671" xr:uid="{FC248FCE-BFC6-4E44-8166-CFA111DEC8F4}"/>
    <cellStyle name="Normal 7 6 2 4" xfId="1951" xr:uid="{23205957-42B8-4396-BF0D-52A2FEC14831}"/>
    <cellStyle name="Normal 7 6 2 5" xfId="3672" xr:uid="{FE0D0927-1F5B-4242-A985-D25BB74D310B}"/>
    <cellStyle name="Normal 7 6 2 6" xfId="3673" xr:uid="{AAF97C6A-91B3-4BDC-B8B3-75E17B97415A}"/>
    <cellStyle name="Normal 7 6 3" xfId="746" xr:uid="{BCA4228B-DB09-4931-8A33-AB0518D0EFB5}"/>
    <cellStyle name="Normal 7 6 3 2" xfId="1952" xr:uid="{79AA8820-7EEC-4C44-9FF9-97D8F521ED42}"/>
    <cellStyle name="Normal 7 6 3 2 2" xfId="1953" xr:uid="{B04BD720-01E5-4A91-AF86-83844BEC3018}"/>
    <cellStyle name="Normal 7 6 3 2 3" xfId="3674" xr:uid="{EC2390BB-4158-48E2-A59F-60CB560813EA}"/>
    <cellStyle name="Normal 7 6 3 2 4" xfId="3675" xr:uid="{742A4267-81A2-46C8-BB1F-D4759C2EA9BB}"/>
    <cellStyle name="Normal 7 6 3 3" xfId="1954" xr:uid="{89B8D564-88AB-4E51-8BEA-C80A0B1CCEED}"/>
    <cellStyle name="Normal 7 6 3 4" xfId="3676" xr:uid="{AA92FD3C-A76C-4DB5-B426-674688B4BB36}"/>
    <cellStyle name="Normal 7 6 3 5" xfId="3677" xr:uid="{A7EE51AE-A56E-4B49-A8E7-438039923C30}"/>
    <cellStyle name="Normal 7 6 4" xfId="1955" xr:uid="{CF9CED35-643F-4EC1-A2A1-081DA5026561}"/>
    <cellStyle name="Normal 7 6 4 2" xfId="1956" xr:uid="{E58CB41C-08B0-4A13-BE1D-F7311008150F}"/>
    <cellStyle name="Normal 7 6 4 3" xfId="3678" xr:uid="{B31376A2-1F85-499F-BB64-BD60DF53D202}"/>
    <cellStyle name="Normal 7 6 4 4" xfId="3679" xr:uid="{746691A5-6A1E-4B81-B383-9A08DD856973}"/>
    <cellStyle name="Normal 7 6 5" xfId="1957" xr:uid="{F4D0E7F3-7895-466A-888E-DEE116EEB517}"/>
    <cellStyle name="Normal 7 6 5 2" xfId="3680" xr:uid="{692732FE-612A-49B5-9F73-59A56D62523D}"/>
    <cellStyle name="Normal 7 6 5 3" xfId="3681" xr:uid="{9D94CC48-786A-47B4-94B4-A338E424D540}"/>
    <cellStyle name="Normal 7 6 5 4" xfId="3682" xr:uid="{C7D73D05-C7ED-45D2-9802-63D50901073C}"/>
    <cellStyle name="Normal 7 6 6" xfId="3683" xr:uid="{3402116F-8058-4B54-AB89-AE0C3B0017BD}"/>
    <cellStyle name="Normal 7 6 7" xfId="3684" xr:uid="{612DFB29-3783-4D96-84CF-50035483EAD0}"/>
    <cellStyle name="Normal 7 6 8" xfId="3685" xr:uid="{BF41E121-5613-40EB-8CCF-D2B0FC6BAC4F}"/>
    <cellStyle name="Normal 7 7" xfId="371" xr:uid="{A47F046C-5C4C-4D4B-B660-D8D4ECDE861F}"/>
    <cellStyle name="Normal 7 7 2" xfId="747" xr:uid="{00368C63-AD2A-4739-9054-2369BD404D9E}"/>
    <cellStyle name="Normal 7 7 2 2" xfId="748" xr:uid="{1F63CD60-1DC7-435E-A337-0A173DF2F1DB}"/>
    <cellStyle name="Normal 7 7 2 2 2" xfId="1958" xr:uid="{058360F8-1992-4584-BA1B-6CBCE89263CA}"/>
    <cellStyle name="Normal 7 7 2 2 3" xfId="3686" xr:uid="{A7E7CAA8-C060-416C-BFB9-0B18D0BA7EFC}"/>
    <cellStyle name="Normal 7 7 2 2 4" xfId="3687" xr:uid="{5CDBDF20-442F-4602-B6B5-1420A539F605}"/>
    <cellStyle name="Normal 7 7 2 3" xfId="1959" xr:uid="{1171B5B7-E117-482F-A8AB-3CA5B9215312}"/>
    <cellStyle name="Normal 7 7 2 4" xfId="3688" xr:uid="{BA12DF5D-C9AD-466A-810E-10B18DDDEE40}"/>
    <cellStyle name="Normal 7 7 2 5" xfId="3689" xr:uid="{12B5A4C1-1564-427E-A98B-0AF445D1E60A}"/>
    <cellStyle name="Normal 7 7 3" xfId="749" xr:uid="{EC2BBCDC-4D2B-4777-B6EA-A3EEC477BC10}"/>
    <cellStyle name="Normal 7 7 3 2" xfId="1960" xr:uid="{986C5A77-B1D8-4327-BE57-111FC7FB81D5}"/>
    <cellStyle name="Normal 7 7 3 3" xfId="3690" xr:uid="{75CE4DAD-2E20-4E5C-8FAA-12AA6DB102AE}"/>
    <cellStyle name="Normal 7 7 3 4" xfId="3691" xr:uid="{2C7452A9-56BA-4B30-A028-230027DCEE07}"/>
    <cellStyle name="Normal 7 7 4" xfId="1961" xr:uid="{93F4D659-DEF8-4F7A-89C9-87B6D1870114}"/>
    <cellStyle name="Normal 7 7 4 2" xfId="3692" xr:uid="{85D282F7-6366-459F-9BE4-EFB145D2A427}"/>
    <cellStyle name="Normal 7 7 4 3" xfId="3693" xr:uid="{4BD9CE46-2D88-44D9-8727-C822CBB50D11}"/>
    <cellStyle name="Normal 7 7 4 4" xfId="3694" xr:uid="{D89DF37B-BE95-492A-885D-584494FB2882}"/>
    <cellStyle name="Normal 7 7 5" xfId="3695" xr:uid="{74477610-F53A-4BBB-A7AB-8CB969CDC48B}"/>
    <cellStyle name="Normal 7 7 6" xfId="3696" xr:uid="{C730F97A-5DCD-4447-B29C-3457548B8419}"/>
    <cellStyle name="Normal 7 7 7" xfId="3697" xr:uid="{37930254-1364-4766-B1BA-6FF0E71CF3A4}"/>
    <cellStyle name="Normal 7 8" xfId="372" xr:uid="{7C8DFC74-4B1F-4795-8ED9-2770EA85ADF6}"/>
    <cellStyle name="Normal 7 8 2" xfId="750" xr:uid="{DCA98AA8-10E1-4111-AA70-166EC4D4A23D}"/>
    <cellStyle name="Normal 7 8 2 2" xfId="1962" xr:uid="{38FCF617-2441-46B3-9B0C-F84DE10919C1}"/>
    <cellStyle name="Normal 7 8 2 3" xfId="3698" xr:uid="{D9DAD4EA-7CAC-4868-AB82-5BD8458FCE6E}"/>
    <cellStyle name="Normal 7 8 2 4" xfId="3699" xr:uid="{463024C0-AAC4-4824-B50E-415F246F185B}"/>
    <cellStyle name="Normal 7 8 3" xfId="1963" xr:uid="{B4187CA7-710A-4740-B791-3E95CF15264F}"/>
    <cellStyle name="Normal 7 8 3 2" xfId="3700" xr:uid="{DF0B8D77-D5ED-4E83-AF66-DEAEC1EF5E86}"/>
    <cellStyle name="Normal 7 8 3 3" xfId="3701" xr:uid="{11D37667-DBC7-4437-B2DD-2ED80668123D}"/>
    <cellStyle name="Normal 7 8 3 4" xfId="3702" xr:uid="{69C1E3AD-E9DA-46C5-AEDC-7F0F3241EF1A}"/>
    <cellStyle name="Normal 7 8 4" xfId="3703" xr:uid="{4851E58C-2288-4A8E-A62B-4F13316D3CB4}"/>
    <cellStyle name="Normal 7 8 5" xfId="3704" xr:uid="{4ECFD230-FACE-4157-AF25-7091DD41D41C}"/>
    <cellStyle name="Normal 7 8 6" xfId="3705" xr:uid="{8BD4E132-1677-46C6-ACD0-83DD9E21FF42}"/>
    <cellStyle name="Normal 7 9" xfId="373" xr:uid="{1AC060B4-B362-4C17-A15C-28F1A41601AA}"/>
    <cellStyle name="Normal 7 9 2" xfId="1964" xr:uid="{99E0D8F2-BFA5-4F59-888C-72956E0DD09B}"/>
    <cellStyle name="Normal 7 9 2 2" xfId="3706" xr:uid="{9370D4CF-97D4-47A4-886A-7B2D10D14938}"/>
    <cellStyle name="Normal 7 9 2 2 2" xfId="4408" xr:uid="{9AA3FE88-570C-4C99-A5BC-A3761673CAA0}"/>
    <cellStyle name="Normal 7 9 2 2 3" xfId="4687" xr:uid="{BEC1E6AE-EADA-4418-9ADB-FEE8C615FD1F}"/>
    <cellStyle name="Normal 7 9 2 3" xfId="3707" xr:uid="{1BA974FB-7A77-40B7-9FFD-65C50EDB3203}"/>
    <cellStyle name="Normal 7 9 2 4" xfId="3708" xr:uid="{3C527963-0767-46AA-895C-7EE01AC0239E}"/>
    <cellStyle name="Normal 7 9 3" xfId="3709" xr:uid="{09B5F93F-469A-4F22-9DFC-1D3657215E55}"/>
    <cellStyle name="Normal 7 9 3 2" xfId="5342" xr:uid="{CCDBD52D-16F3-4270-AEA4-1609622A9D4D}"/>
    <cellStyle name="Normal 7 9 4" xfId="3710" xr:uid="{4E22A4CE-7743-4F91-800D-02845B5C5A7D}"/>
    <cellStyle name="Normal 7 9 4 2" xfId="4578" xr:uid="{4064F6F4-5198-47DC-BC3F-E77FD8611E28}"/>
    <cellStyle name="Normal 7 9 4 3" xfId="4688" xr:uid="{954323D7-7B4B-4234-B848-9E0842666C4C}"/>
    <cellStyle name="Normal 7 9 4 4" xfId="4607" xr:uid="{EAC97932-20BB-4C6B-9951-3BC940C2CDFA}"/>
    <cellStyle name="Normal 7 9 5" xfId="3711" xr:uid="{F6B770E0-590D-4A6A-8F7C-9A38A1C67C71}"/>
    <cellStyle name="Normal 8" xfId="146" xr:uid="{70534BF4-E9C5-46D9-99DF-D0C40384F450}"/>
    <cellStyle name="Normal 8 10" xfId="1965" xr:uid="{6BE885FB-F8D2-4BDA-BE27-D2BF19C21A75}"/>
    <cellStyle name="Normal 8 10 2" xfId="3712" xr:uid="{373FE312-2E45-49FF-B2EB-2078BB22B10A}"/>
    <cellStyle name="Normal 8 10 3" xfId="3713" xr:uid="{98D9B937-5CC2-406F-81AC-BD364E15323D}"/>
    <cellStyle name="Normal 8 10 4" xfId="3714" xr:uid="{A6E1D65A-DAB2-472D-8291-2843D1818502}"/>
    <cellStyle name="Normal 8 11" xfId="3715" xr:uid="{BB2488CE-5392-4685-B390-7B973D37FC7F}"/>
    <cellStyle name="Normal 8 11 2" xfId="3716" xr:uid="{CF4E05E1-667F-4494-A99F-A890A5B62AAB}"/>
    <cellStyle name="Normal 8 11 3" xfId="3717" xr:uid="{578A9F40-7BB5-46C2-B40C-B2663E8453C2}"/>
    <cellStyle name="Normal 8 11 4" xfId="3718" xr:uid="{AF9E25B6-F7E6-4BD8-8A16-F40235E36E3B}"/>
    <cellStyle name="Normal 8 12" xfId="3719" xr:uid="{B562406B-99E5-48A2-A2C0-C9EF05069BEC}"/>
    <cellStyle name="Normal 8 12 2" xfId="3720" xr:uid="{A72BE4A5-4B5F-4285-B73A-2DFB66D51A7A}"/>
    <cellStyle name="Normal 8 13" xfId="3721" xr:uid="{6A3C41C5-9065-4CD3-A51E-1D5B08DC3546}"/>
    <cellStyle name="Normal 8 14" xfId="3722" xr:uid="{2E8CE1CD-BF13-4D08-9966-862CA31163F5}"/>
    <cellStyle name="Normal 8 15" xfId="3723" xr:uid="{1C0BF164-4931-41F1-8AF2-5EF85B2CE189}"/>
    <cellStyle name="Normal 8 2" xfId="147" xr:uid="{0E506E16-7AAA-400D-9BE2-6805FB496862}"/>
    <cellStyle name="Normal 8 2 10" xfId="3724" xr:uid="{226B2C03-5B5D-4333-AB40-C44B62FB0749}"/>
    <cellStyle name="Normal 8 2 11" xfId="3725" xr:uid="{6E8D004F-CE0F-4559-B1F0-0FAF2C5ACC80}"/>
    <cellStyle name="Normal 8 2 2" xfId="148" xr:uid="{62A791AA-B879-4C5B-A60A-52BAB17C1817}"/>
    <cellStyle name="Normal 8 2 2 2" xfId="149" xr:uid="{EF3E3E46-40F0-4DBD-870E-E3241FADCD0D}"/>
    <cellStyle name="Normal 8 2 2 2 2" xfId="374" xr:uid="{51341A6D-64E8-4CDF-99D7-5490ADE62F24}"/>
    <cellStyle name="Normal 8 2 2 2 2 2" xfId="751" xr:uid="{3C8C6010-4184-4569-80FC-96B4304817A8}"/>
    <cellStyle name="Normal 8 2 2 2 2 2 2" xfId="752" xr:uid="{6BAD6099-ACD4-4A70-8A63-96D6AA35FC7B}"/>
    <cellStyle name="Normal 8 2 2 2 2 2 2 2" xfId="1966" xr:uid="{06577DDF-29B6-43F2-A454-EFC70DD1976A}"/>
    <cellStyle name="Normal 8 2 2 2 2 2 2 2 2" xfId="1967" xr:uid="{47EC30BB-E684-4711-9FFC-AC29CD71FBC1}"/>
    <cellStyle name="Normal 8 2 2 2 2 2 2 3" xfId="1968" xr:uid="{E9C57E50-F54D-444F-85B6-1D45AFB77122}"/>
    <cellStyle name="Normal 8 2 2 2 2 2 3" xfId="1969" xr:uid="{751AEA4A-353B-49CF-AF06-88BD3D3B2F4C}"/>
    <cellStyle name="Normal 8 2 2 2 2 2 3 2" xfId="1970" xr:uid="{8BCCA360-AEA7-49E2-A51E-0491A8CEFF31}"/>
    <cellStyle name="Normal 8 2 2 2 2 2 4" xfId="1971" xr:uid="{B2D8B249-2A29-4181-AC92-0AE4D7706F21}"/>
    <cellStyle name="Normal 8 2 2 2 2 3" xfId="753" xr:uid="{B741EDB4-A8F2-4618-98F9-81578621AA0A}"/>
    <cellStyle name="Normal 8 2 2 2 2 3 2" xfId="1972" xr:uid="{E2F19C2B-37BA-4E52-9EE9-07A55CBBE593}"/>
    <cellStyle name="Normal 8 2 2 2 2 3 2 2" xfId="1973" xr:uid="{9035004D-A46D-4A3A-9750-E338BF111B38}"/>
    <cellStyle name="Normal 8 2 2 2 2 3 3" xfId="1974" xr:uid="{6A4CFA9C-1179-48AF-AD99-8EC4E8AC8B28}"/>
    <cellStyle name="Normal 8 2 2 2 2 3 4" xfId="3726" xr:uid="{652E7B73-C9DC-48A7-A2DE-DAD0299736D7}"/>
    <cellStyle name="Normal 8 2 2 2 2 4" xfId="1975" xr:uid="{6A474AFE-8135-4550-AE1D-9C48F92BFED0}"/>
    <cellStyle name="Normal 8 2 2 2 2 4 2" xfId="1976" xr:uid="{EDAEDD7D-19C2-4276-A411-EFC4340BE12A}"/>
    <cellStyle name="Normal 8 2 2 2 2 5" xfId="1977" xr:uid="{B2CF48E7-EE4F-433F-B516-EA656D6258E3}"/>
    <cellStyle name="Normal 8 2 2 2 2 6" xfId="3727" xr:uid="{9BC90159-A9EE-4ECF-B224-9E29A9184254}"/>
    <cellStyle name="Normal 8 2 2 2 3" xfId="375" xr:uid="{57688322-C57A-4A4B-9095-944FBA4532BB}"/>
    <cellStyle name="Normal 8 2 2 2 3 2" xfId="754" xr:uid="{B4407EB4-C649-445E-A33F-81B9EF2C4ECD}"/>
    <cellStyle name="Normal 8 2 2 2 3 2 2" xfId="755" xr:uid="{BC4DE057-8938-4FCA-B4F4-DDBA411BB762}"/>
    <cellStyle name="Normal 8 2 2 2 3 2 2 2" xfId="1978" xr:uid="{FF557BB0-80A3-4037-B0A0-0A00DD822414}"/>
    <cellStyle name="Normal 8 2 2 2 3 2 2 2 2" xfId="1979" xr:uid="{6DD39E6B-7BD7-4456-8D09-FD5AFB69A7B6}"/>
    <cellStyle name="Normal 8 2 2 2 3 2 2 3" xfId="1980" xr:uid="{5B794B30-0F53-415D-B9C1-22396626E964}"/>
    <cellStyle name="Normal 8 2 2 2 3 2 3" xfId="1981" xr:uid="{7733D71D-A44A-421F-A440-2490FCFCCD00}"/>
    <cellStyle name="Normal 8 2 2 2 3 2 3 2" xfId="1982" xr:uid="{3AA5C349-5E09-4F75-9354-F9E6CF66C6C1}"/>
    <cellStyle name="Normal 8 2 2 2 3 2 4" xfId="1983" xr:uid="{4D8B91A0-9DE3-4925-8FD2-27C6516F6720}"/>
    <cellStyle name="Normal 8 2 2 2 3 3" xfId="756" xr:uid="{A5614D9E-D3B6-4DBB-B54B-856F72055828}"/>
    <cellStyle name="Normal 8 2 2 2 3 3 2" xfId="1984" xr:uid="{FC3675AC-F809-4419-9365-94CCEEA36B4B}"/>
    <cellStyle name="Normal 8 2 2 2 3 3 2 2" xfId="1985" xr:uid="{83507649-0CD3-43F7-961C-E61FDEAFCF33}"/>
    <cellStyle name="Normal 8 2 2 2 3 3 3" xfId="1986" xr:uid="{461F4298-7B41-46AD-ACF4-480C1BEC6CCC}"/>
    <cellStyle name="Normal 8 2 2 2 3 4" xfId="1987" xr:uid="{E3DCF6BD-9668-49C7-BD0A-7304BEC3C9CD}"/>
    <cellStyle name="Normal 8 2 2 2 3 4 2" xfId="1988" xr:uid="{B2174E64-9389-4139-B339-E249F74A53FF}"/>
    <cellStyle name="Normal 8 2 2 2 3 5" xfId="1989" xr:uid="{681C707C-BA9C-4B0C-B0C8-D52B759CCE81}"/>
    <cellStyle name="Normal 8 2 2 2 4" xfId="757" xr:uid="{BA8E50A1-3673-49EA-A906-8DA2D0E331DF}"/>
    <cellStyle name="Normal 8 2 2 2 4 2" xfId="758" xr:uid="{985EFDC3-E228-43CA-9661-CA37E6BC3C79}"/>
    <cellStyle name="Normal 8 2 2 2 4 2 2" xfId="1990" xr:uid="{EF87CA9A-64D5-491B-885D-A4D6D98A83FC}"/>
    <cellStyle name="Normal 8 2 2 2 4 2 2 2" xfId="1991" xr:uid="{2EA514AB-998C-4A40-B124-43653A6C2C91}"/>
    <cellStyle name="Normal 8 2 2 2 4 2 3" xfId="1992" xr:uid="{A5799119-2F3F-45FF-80D0-DBE40FE45CD4}"/>
    <cellStyle name="Normal 8 2 2 2 4 3" xfId="1993" xr:uid="{3B3B6A21-262A-4E64-A984-3D4B9F767145}"/>
    <cellStyle name="Normal 8 2 2 2 4 3 2" xfId="1994" xr:uid="{A8449FEF-E3F5-41A5-AF72-9800D41BA43C}"/>
    <cellStyle name="Normal 8 2 2 2 4 4" xfId="1995" xr:uid="{F45532C0-2C80-4E5C-9946-9B209BABDC5D}"/>
    <cellStyle name="Normal 8 2 2 2 5" xfId="759" xr:uid="{5A41A602-977C-4DA3-9A08-0C2EE23B40A3}"/>
    <cellStyle name="Normal 8 2 2 2 5 2" xfId="1996" xr:uid="{FF8CB6A5-7FF0-4784-AE49-0439502444F9}"/>
    <cellStyle name="Normal 8 2 2 2 5 2 2" xfId="1997" xr:uid="{F68C19DC-B982-4131-A417-D2615245C28E}"/>
    <cellStyle name="Normal 8 2 2 2 5 3" xfId="1998" xr:uid="{A039B85A-9634-4492-B263-3BE7D0476E88}"/>
    <cellStyle name="Normal 8 2 2 2 5 4" xfId="3728" xr:uid="{E6F88EDF-E78B-41C7-A89D-D0E7404BA233}"/>
    <cellStyle name="Normal 8 2 2 2 6" xfId="1999" xr:uid="{A8361CA2-184D-4909-B963-BFD0E64863EE}"/>
    <cellStyle name="Normal 8 2 2 2 6 2" xfId="2000" xr:uid="{CE0ECEE7-6461-43F2-97DE-3A2306E54316}"/>
    <cellStyle name="Normal 8 2 2 2 7" xfId="2001" xr:uid="{6221E8C9-48B3-4D42-92AF-40795A7D2780}"/>
    <cellStyle name="Normal 8 2 2 2 8" xfId="3729" xr:uid="{3751CE31-25C7-4D39-90B6-50DBC42E7A76}"/>
    <cellStyle name="Normal 8 2 2 3" xfId="376" xr:uid="{37A6CB9E-F476-4273-96EB-0B533A990658}"/>
    <cellStyle name="Normal 8 2 2 3 2" xfId="760" xr:uid="{6F89E873-6FDC-4A88-BCF9-EC24667E19CD}"/>
    <cellStyle name="Normal 8 2 2 3 2 2" xfId="761" xr:uid="{D9E5D1B9-5870-43B9-846D-70E9EFF837EF}"/>
    <cellStyle name="Normal 8 2 2 3 2 2 2" xfId="2002" xr:uid="{0652DBEA-73C8-4B59-B976-082338C4154F}"/>
    <cellStyle name="Normal 8 2 2 3 2 2 2 2" xfId="2003" xr:uid="{BE9605D7-C814-49A2-91F1-13A1340D0E58}"/>
    <cellStyle name="Normal 8 2 2 3 2 2 3" xfId="2004" xr:uid="{EAF18D8D-5E2A-4ED4-A9E7-156B59A9E149}"/>
    <cellStyle name="Normal 8 2 2 3 2 3" xfId="2005" xr:uid="{2A7F1723-015E-446F-BF9B-E7ECB49E6EAB}"/>
    <cellStyle name="Normal 8 2 2 3 2 3 2" xfId="2006" xr:uid="{AB522DAB-1EFD-420A-AC0F-759F877D00BE}"/>
    <cellStyle name="Normal 8 2 2 3 2 4" xfId="2007" xr:uid="{CABB8343-4609-4A73-BFAE-5ED041FEF6B5}"/>
    <cellStyle name="Normal 8 2 2 3 3" xfId="762" xr:uid="{212F4ACB-058C-4FB5-A351-B1A38ED82A39}"/>
    <cellStyle name="Normal 8 2 2 3 3 2" xfId="2008" xr:uid="{FEDD8230-D555-404A-AC91-F121D30EDCAF}"/>
    <cellStyle name="Normal 8 2 2 3 3 2 2" xfId="2009" xr:uid="{5BB125B0-125C-4D75-8955-EDE5E987FFA4}"/>
    <cellStyle name="Normal 8 2 2 3 3 3" xfId="2010" xr:uid="{2AE2D5DA-AA72-451D-904D-13CA80F2ADC0}"/>
    <cellStyle name="Normal 8 2 2 3 3 4" xfId="3730" xr:uid="{489AA40C-E44E-4AAD-A165-580C908BFCCC}"/>
    <cellStyle name="Normal 8 2 2 3 4" xfId="2011" xr:uid="{C9E14F56-4948-46DB-A4B2-028F8D09FC07}"/>
    <cellStyle name="Normal 8 2 2 3 4 2" xfId="2012" xr:uid="{FC86E524-9046-4713-8B46-32044C5B4F0B}"/>
    <cellStyle name="Normal 8 2 2 3 5" xfId="2013" xr:uid="{D096073F-9D57-49D2-BC36-9358350D6AE7}"/>
    <cellStyle name="Normal 8 2 2 3 6" xfId="3731" xr:uid="{00BAE3AF-D1E4-47B7-B103-2A934E7792DB}"/>
    <cellStyle name="Normal 8 2 2 4" xfId="377" xr:uid="{05CDBF43-16C9-488D-BE03-946F0B245C1F}"/>
    <cellStyle name="Normal 8 2 2 4 2" xfId="763" xr:uid="{907365F3-A7B1-443C-ACCA-BABC7F6F6115}"/>
    <cellStyle name="Normal 8 2 2 4 2 2" xfId="764" xr:uid="{35615CB7-FED4-4BB8-A176-24B5C4F48BFE}"/>
    <cellStyle name="Normal 8 2 2 4 2 2 2" xfId="2014" xr:uid="{BE7038C8-7E5B-492D-A40C-8D6EC11BA618}"/>
    <cellStyle name="Normal 8 2 2 4 2 2 2 2" xfId="2015" xr:uid="{EB9E2433-1FAD-4004-9DCB-21909F06A8C4}"/>
    <cellStyle name="Normal 8 2 2 4 2 2 3" xfId="2016" xr:uid="{974E5382-6FC8-451C-8BEE-D8BF7650A7F3}"/>
    <cellStyle name="Normal 8 2 2 4 2 3" xfId="2017" xr:uid="{A41AA484-4A03-44F2-A46F-C80C02536FD6}"/>
    <cellStyle name="Normal 8 2 2 4 2 3 2" xfId="2018" xr:uid="{F7CF4624-F317-47D1-988D-FF954AEB382A}"/>
    <cellStyle name="Normal 8 2 2 4 2 4" xfId="2019" xr:uid="{A5126CAD-0100-47D1-AC61-41A4BBD1BF7A}"/>
    <cellStyle name="Normal 8 2 2 4 3" xfId="765" xr:uid="{25B91F79-6B42-43EF-8A44-467C8D29BE89}"/>
    <cellStyle name="Normal 8 2 2 4 3 2" xfId="2020" xr:uid="{DFF495A3-4FA8-4C3F-A822-DE3A75244046}"/>
    <cellStyle name="Normal 8 2 2 4 3 2 2" xfId="2021" xr:uid="{C8A03961-0270-4287-92EB-AC02B25186FA}"/>
    <cellStyle name="Normal 8 2 2 4 3 3" xfId="2022" xr:uid="{43E38C79-1AB5-4936-A659-81715C8E99FD}"/>
    <cellStyle name="Normal 8 2 2 4 4" xfId="2023" xr:uid="{DD8C48A9-F349-4B36-9320-8AB4A90AA87F}"/>
    <cellStyle name="Normal 8 2 2 4 4 2" xfId="2024" xr:uid="{77514013-0A5F-4586-BFF7-04DACE628659}"/>
    <cellStyle name="Normal 8 2 2 4 5" xfId="2025" xr:uid="{D11CBA16-1F07-4381-8158-E758F49A1163}"/>
    <cellStyle name="Normal 8 2 2 5" xfId="378" xr:uid="{C3E27EB3-387A-447A-BA7D-B78F192E85EB}"/>
    <cellStyle name="Normal 8 2 2 5 2" xfId="766" xr:uid="{E6AB86AE-CD3D-4EE6-948D-75E479016464}"/>
    <cellStyle name="Normal 8 2 2 5 2 2" xfId="2026" xr:uid="{24F27BF4-CAB0-4058-8618-AFA2284ABC8E}"/>
    <cellStyle name="Normal 8 2 2 5 2 2 2" xfId="2027" xr:uid="{D40BD664-595B-4575-9176-A4DD0D3DD0C9}"/>
    <cellStyle name="Normal 8 2 2 5 2 3" xfId="2028" xr:uid="{244DF553-6E0E-4975-BE37-2773253DC42F}"/>
    <cellStyle name="Normal 8 2 2 5 3" xfId="2029" xr:uid="{8D74E3FD-24E4-4EC2-B7E6-9835A4189E12}"/>
    <cellStyle name="Normal 8 2 2 5 3 2" xfId="2030" xr:uid="{B7E73230-6F30-4F7A-A843-7B94C12C23EC}"/>
    <cellStyle name="Normal 8 2 2 5 4" xfId="2031" xr:uid="{2AD4DEDB-ED83-4972-8056-10672CA9B97B}"/>
    <cellStyle name="Normal 8 2 2 6" xfId="767" xr:uid="{B1479703-0109-4D83-A933-1F3FFD8E170C}"/>
    <cellStyle name="Normal 8 2 2 6 2" xfId="2032" xr:uid="{6E8E89BC-8847-4755-9708-F0C1C4854F2B}"/>
    <cellStyle name="Normal 8 2 2 6 2 2" xfId="2033" xr:uid="{B55D960D-C9CA-4F9F-AFFF-996BC426C013}"/>
    <cellStyle name="Normal 8 2 2 6 3" xfId="2034" xr:uid="{7FA3B260-1BDB-4391-A25C-C6C2D9A55924}"/>
    <cellStyle name="Normal 8 2 2 6 4" xfId="3732" xr:uid="{F16B1E92-1035-445A-911C-6738C174CA7F}"/>
    <cellStyle name="Normal 8 2 2 7" xfId="2035" xr:uid="{D756AEEB-1AD3-440E-9FB3-4D71AEB43F12}"/>
    <cellStyle name="Normal 8 2 2 7 2" xfId="2036" xr:uid="{D36240F3-13D9-46F6-B7F8-5BC49B570A4C}"/>
    <cellStyle name="Normal 8 2 2 8" xfId="2037" xr:uid="{B2ED6A00-4B67-4459-A877-95B3AF8F4B24}"/>
    <cellStyle name="Normal 8 2 2 9" xfId="3733" xr:uid="{5974ACF3-42AF-4241-A108-773063D5ED42}"/>
    <cellStyle name="Normal 8 2 3" xfId="150" xr:uid="{9FBF9C04-A626-465C-8FA2-26503794A0DE}"/>
    <cellStyle name="Normal 8 2 3 2" xfId="151" xr:uid="{D392D65F-8233-404D-89AC-483A0B4B61D2}"/>
    <cellStyle name="Normal 8 2 3 2 2" xfId="768" xr:uid="{28616E49-6B8C-4036-ABD1-1F01F87B81BC}"/>
    <cellStyle name="Normal 8 2 3 2 2 2" xfId="769" xr:uid="{E4D13B93-C2A5-4DC2-87B5-E680FB01C8C4}"/>
    <cellStyle name="Normal 8 2 3 2 2 2 2" xfId="2038" xr:uid="{802ED24E-463E-4ACA-A6A4-6A70DAD33340}"/>
    <cellStyle name="Normal 8 2 3 2 2 2 2 2" xfId="2039" xr:uid="{40EEE877-6D59-4EFA-A9B4-79B9B2DD3619}"/>
    <cellStyle name="Normal 8 2 3 2 2 2 3" xfId="2040" xr:uid="{EE88EC60-98F8-4149-98C0-9908BBE61CFD}"/>
    <cellStyle name="Normal 8 2 3 2 2 3" xfId="2041" xr:uid="{62A18386-5CEE-4BE2-AE42-1551746A3586}"/>
    <cellStyle name="Normal 8 2 3 2 2 3 2" xfId="2042" xr:uid="{B4BC8CCE-0F36-4A61-B216-949F342CEF95}"/>
    <cellStyle name="Normal 8 2 3 2 2 4" xfId="2043" xr:uid="{CA331023-120C-4A2C-8CA8-85D1AA6CF520}"/>
    <cellStyle name="Normal 8 2 3 2 3" xfId="770" xr:uid="{AAEE1E83-2168-4B14-B477-F8435156C230}"/>
    <cellStyle name="Normal 8 2 3 2 3 2" xfId="2044" xr:uid="{0E8E4450-961E-4F7C-8BAE-B1207E5335BA}"/>
    <cellStyle name="Normal 8 2 3 2 3 2 2" xfId="2045" xr:uid="{1A13BCDD-00CB-443D-A77C-448ACE757DEA}"/>
    <cellStyle name="Normal 8 2 3 2 3 3" xfId="2046" xr:uid="{EA3E4F19-2F85-4B48-991E-A71217BAC6B0}"/>
    <cellStyle name="Normal 8 2 3 2 3 4" xfId="3734" xr:uid="{606D2D0B-7B06-4396-8FF3-AABECB83B1B9}"/>
    <cellStyle name="Normal 8 2 3 2 4" xfId="2047" xr:uid="{59426F04-DE54-4763-A978-22866A91B7D9}"/>
    <cellStyle name="Normal 8 2 3 2 4 2" xfId="2048" xr:uid="{A66B8B13-96F1-48AA-9351-84CF3435DAF1}"/>
    <cellStyle name="Normal 8 2 3 2 5" xfId="2049" xr:uid="{9426E470-8EF1-4E0A-A476-5EE2AB672934}"/>
    <cellStyle name="Normal 8 2 3 2 6" xfId="3735" xr:uid="{1D4EF4B4-9FDD-491C-938D-123B5893FF13}"/>
    <cellStyle name="Normal 8 2 3 3" xfId="379" xr:uid="{ECA8F3B2-D409-4973-8DD1-9610686635B6}"/>
    <cellStyle name="Normal 8 2 3 3 2" xfId="771" xr:uid="{6BB6EC48-3C05-4FF9-9563-3605B7FF1DBB}"/>
    <cellStyle name="Normal 8 2 3 3 2 2" xfId="772" xr:uid="{4C5EEA72-6C9C-44CF-94C4-6951E8F905D5}"/>
    <cellStyle name="Normal 8 2 3 3 2 2 2" xfId="2050" xr:uid="{2BB4D009-691A-4EAB-81F9-865C89EB322F}"/>
    <cellStyle name="Normal 8 2 3 3 2 2 2 2" xfId="2051" xr:uid="{CA299A36-09CA-4EB7-8BEC-9F05AD26C3D9}"/>
    <cellStyle name="Normal 8 2 3 3 2 2 3" xfId="2052" xr:uid="{11541261-BD30-47FF-AAFE-58CBF69C292B}"/>
    <cellStyle name="Normal 8 2 3 3 2 3" xfId="2053" xr:uid="{E472F4AB-F720-47EF-A4AE-A02DFF1E79E6}"/>
    <cellStyle name="Normal 8 2 3 3 2 3 2" xfId="2054" xr:uid="{A034E5E0-0BBF-4B29-A76B-B9D8644A0681}"/>
    <cellStyle name="Normal 8 2 3 3 2 4" xfId="2055" xr:uid="{CD9C63A0-F52A-43DA-A6F7-1D8C665C947C}"/>
    <cellStyle name="Normal 8 2 3 3 3" xfId="773" xr:uid="{02216F47-B874-45FA-A66F-0922A4312CEC}"/>
    <cellStyle name="Normal 8 2 3 3 3 2" xfId="2056" xr:uid="{27FC181C-53E1-4581-9D88-F72A6FBA9A3B}"/>
    <cellStyle name="Normal 8 2 3 3 3 2 2" xfId="2057" xr:uid="{5E0F6BF0-53CC-460C-9FC2-351D7178E7B3}"/>
    <cellStyle name="Normal 8 2 3 3 3 3" xfId="2058" xr:uid="{9A81BEA2-1F9A-4B09-B07D-7F5C30B458E2}"/>
    <cellStyle name="Normal 8 2 3 3 4" xfId="2059" xr:uid="{E01E1FA4-3E09-4476-8E5A-830905A380E5}"/>
    <cellStyle name="Normal 8 2 3 3 4 2" xfId="2060" xr:uid="{70505B7A-16C0-41C8-9E67-5509944ABC98}"/>
    <cellStyle name="Normal 8 2 3 3 5" xfId="2061" xr:uid="{8788B7E6-F3FF-490B-BE74-F1BB99189A10}"/>
    <cellStyle name="Normal 8 2 3 4" xfId="380" xr:uid="{B7151259-649F-496C-88DF-951ED98AE71C}"/>
    <cellStyle name="Normal 8 2 3 4 2" xfId="774" xr:uid="{3150FDC2-66BC-4BF7-AB4D-59AC78A9B956}"/>
    <cellStyle name="Normal 8 2 3 4 2 2" xfId="2062" xr:uid="{EC05673F-94C5-4A35-A94E-91304395B99A}"/>
    <cellStyle name="Normal 8 2 3 4 2 2 2" xfId="2063" xr:uid="{5580A9CE-99E6-41BC-AF15-9A58B4DDF533}"/>
    <cellStyle name="Normal 8 2 3 4 2 3" xfId="2064" xr:uid="{C0953D4F-9628-4A09-8C39-BA7680AB5241}"/>
    <cellStyle name="Normal 8 2 3 4 3" xfId="2065" xr:uid="{426740E4-CB85-448E-9767-F85F711A28BD}"/>
    <cellStyle name="Normal 8 2 3 4 3 2" xfId="2066" xr:uid="{5BC6CB95-4570-493D-8A63-44301F9098EE}"/>
    <cellStyle name="Normal 8 2 3 4 4" xfId="2067" xr:uid="{A9B8CFF0-19C3-40CD-B87F-EE99BAE08F71}"/>
    <cellStyle name="Normal 8 2 3 5" xfId="775" xr:uid="{82B96E70-35AF-4095-803F-B51AC3CA20DB}"/>
    <cellStyle name="Normal 8 2 3 5 2" xfId="2068" xr:uid="{C712B943-DCC0-4680-955C-5D80F191AD85}"/>
    <cellStyle name="Normal 8 2 3 5 2 2" xfId="2069" xr:uid="{E47CE71A-A08C-4A8A-B22A-81191CF3911C}"/>
    <cellStyle name="Normal 8 2 3 5 3" xfId="2070" xr:uid="{44BE70A9-6564-4FC8-8EB6-3E523B7FA6F7}"/>
    <cellStyle name="Normal 8 2 3 5 4" xfId="3736" xr:uid="{CD49389E-1D59-4C90-A09B-A533A7727C9B}"/>
    <cellStyle name="Normal 8 2 3 6" xfId="2071" xr:uid="{4A300C5C-C31F-49C0-A732-128979E6B3B8}"/>
    <cellStyle name="Normal 8 2 3 6 2" xfId="2072" xr:uid="{85F4DE82-C7DA-46D2-B6A8-49962660015D}"/>
    <cellStyle name="Normal 8 2 3 7" xfId="2073" xr:uid="{7C042F0D-90C7-4225-ACBD-D722A7AFC736}"/>
    <cellStyle name="Normal 8 2 3 8" xfId="3737" xr:uid="{91355D41-287D-4AD9-AB08-890C314AFB49}"/>
    <cellStyle name="Normal 8 2 4" xfId="152" xr:uid="{EE1B8F7C-B7EB-43B1-921C-FAB207C2F368}"/>
    <cellStyle name="Normal 8 2 4 2" xfId="449" xr:uid="{D3B7DA45-22E1-4191-9E4F-FD1E096E657A}"/>
    <cellStyle name="Normal 8 2 4 2 2" xfId="776" xr:uid="{29B174E8-9CE7-47F8-8C03-4F8BCC9FD0C6}"/>
    <cellStyle name="Normal 8 2 4 2 2 2" xfId="2074" xr:uid="{0DEE7AB0-AB3A-48AC-8242-A9F1AE04CBEE}"/>
    <cellStyle name="Normal 8 2 4 2 2 2 2" xfId="2075" xr:uid="{803A9F2E-501E-4478-971B-8FF8CF3FD50F}"/>
    <cellStyle name="Normal 8 2 4 2 2 3" xfId="2076" xr:uid="{7058E92D-A563-413B-806D-ECFB080EE5E4}"/>
    <cellStyle name="Normal 8 2 4 2 2 4" xfId="3738" xr:uid="{B93C6F42-FE94-461F-880D-FE9030786B76}"/>
    <cellStyle name="Normal 8 2 4 2 3" xfId="2077" xr:uid="{2ED02E75-B036-4D62-A7F9-0D307A9A9186}"/>
    <cellStyle name="Normal 8 2 4 2 3 2" xfId="2078" xr:uid="{D9617A04-A996-45E4-9D01-5659B79BB089}"/>
    <cellStyle name="Normal 8 2 4 2 4" xfId="2079" xr:uid="{45A21B5E-AF02-4989-BC14-EBE3D9433772}"/>
    <cellStyle name="Normal 8 2 4 2 5" xfId="3739" xr:uid="{3299946E-DBDB-4049-AFBA-992B9ABF5DAF}"/>
    <cellStyle name="Normal 8 2 4 3" xfId="777" xr:uid="{629836CC-8E32-4720-8548-9D1D3ABD1FAC}"/>
    <cellStyle name="Normal 8 2 4 3 2" xfId="2080" xr:uid="{06A609F1-6E87-4AED-AF28-13C3248DB8E4}"/>
    <cellStyle name="Normal 8 2 4 3 2 2" xfId="2081" xr:uid="{F979DA58-B0FA-44A5-852C-1D1D98993EE3}"/>
    <cellStyle name="Normal 8 2 4 3 3" xfId="2082" xr:uid="{73056401-5679-487A-BF89-48444572FB46}"/>
    <cellStyle name="Normal 8 2 4 3 4" xfId="3740" xr:uid="{5BFC1BC0-BB0C-4220-B5FD-0DD2CE12C824}"/>
    <cellStyle name="Normal 8 2 4 4" xfId="2083" xr:uid="{A4BA602A-CF11-4968-B66D-BDC19C0E3889}"/>
    <cellStyle name="Normal 8 2 4 4 2" xfId="2084" xr:uid="{BA021210-FE53-4156-B2AB-BCF364DF6364}"/>
    <cellStyle name="Normal 8 2 4 4 3" xfId="3741" xr:uid="{E5867446-8D69-47D6-9C2E-20BB4D9F5B0A}"/>
    <cellStyle name="Normal 8 2 4 4 4" xfId="3742" xr:uid="{5A6A7434-CF6F-4228-BC0B-1068EC11B850}"/>
    <cellStyle name="Normal 8 2 4 5" xfId="2085" xr:uid="{A204B68F-CB75-4E47-82F5-1F868E9B6EDE}"/>
    <cellStyle name="Normal 8 2 4 6" xfId="3743" xr:uid="{4182E538-4F55-4BEE-89F2-5B4E426A81AA}"/>
    <cellStyle name="Normal 8 2 4 7" xfId="3744" xr:uid="{A7EC58EC-BF14-4E08-A95B-325B53EAAE1B}"/>
    <cellStyle name="Normal 8 2 5" xfId="381" xr:uid="{699E3858-3926-443F-AB54-34344A83F6B4}"/>
    <cellStyle name="Normal 8 2 5 2" xfId="778" xr:uid="{195299A9-3444-4FDF-990F-8CB27FE32087}"/>
    <cellStyle name="Normal 8 2 5 2 2" xfId="779" xr:uid="{519D6789-B272-4466-8931-15ED35141702}"/>
    <cellStyle name="Normal 8 2 5 2 2 2" xfId="2086" xr:uid="{89D08D5F-DA23-4152-92BA-E4D43F7736A6}"/>
    <cellStyle name="Normal 8 2 5 2 2 2 2" xfId="2087" xr:uid="{356C186A-DA28-408E-B97E-103540F6FFE2}"/>
    <cellStyle name="Normal 8 2 5 2 2 3" xfId="2088" xr:uid="{3A79604A-3A67-414D-B36B-BEED7FC300FB}"/>
    <cellStyle name="Normal 8 2 5 2 3" xfId="2089" xr:uid="{97974B54-F8BA-4A35-B82F-76F18308699B}"/>
    <cellStyle name="Normal 8 2 5 2 3 2" xfId="2090" xr:uid="{971BACBE-CE81-4475-9B63-1ADFADBA4C79}"/>
    <cellStyle name="Normal 8 2 5 2 4" xfId="2091" xr:uid="{F8B8A8C0-9287-4126-92EE-C3543642D325}"/>
    <cellStyle name="Normal 8 2 5 3" xfId="780" xr:uid="{ABF639F4-0D43-44DD-8FA9-3291C29A8930}"/>
    <cellStyle name="Normal 8 2 5 3 2" xfId="2092" xr:uid="{265DA3EE-5364-45B5-B9F2-93B76FC50D50}"/>
    <cellStyle name="Normal 8 2 5 3 2 2" xfId="2093" xr:uid="{2F886DD2-AB2F-4728-96B2-E5282A532EFF}"/>
    <cellStyle name="Normal 8 2 5 3 3" xfId="2094" xr:uid="{60DD9647-4C4D-475E-AD41-8824089CE1E6}"/>
    <cellStyle name="Normal 8 2 5 3 4" xfId="3745" xr:uid="{129E1EF6-1DE3-43F3-BA2B-4B4FA8081B00}"/>
    <cellStyle name="Normal 8 2 5 4" xfId="2095" xr:uid="{B92A97FA-2129-401D-B312-7E4CE1FA6B00}"/>
    <cellStyle name="Normal 8 2 5 4 2" xfId="2096" xr:uid="{3B486BEA-B88A-47CD-A96B-755E67317ED7}"/>
    <cellStyle name="Normal 8 2 5 5" xfId="2097" xr:uid="{2A4E2BB5-018B-4001-AC3A-371BAB92D076}"/>
    <cellStyle name="Normal 8 2 5 6" xfId="3746" xr:uid="{101D96BE-3914-4A2D-98C0-AA2F8A71F8D0}"/>
    <cellStyle name="Normal 8 2 6" xfId="382" xr:uid="{9F15402A-B565-45C4-8EB7-364050D85596}"/>
    <cellStyle name="Normal 8 2 6 2" xfId="781" xr:uid="{0B1E9258-B6B2-40AE-B2E1-67279237BEE7}"/>
    <cellStyle name="Normal 8 2 6 2 2" xfId="2098" xr:uid="{D0B30C9C-6E4A-49C9-89DC-6E1B7D8D2332}"/>
    <cellStyle name="Normal 8 2 6 2 2 2" xfId="2099" xr:uid="{73AE3251-CF2F-4567-83C9-0D5853310779}"/>
    <cellStyle name="Normal 8 2 6 2 3" xfId="2100" xr:uid="{6857D6F6-4B23-499B-9FDB-5B78BBFB44C3}"/>
    <cellStyle name="Normal 8 2 6 2 4" xfId="3747" xr:uid="{F198DE98-AAA7-45C8-A9D8-A75C549E5F8C}"/>
    <cellStyle name="Normal 8 2 6 3" xfId="2101" xr:uid="{B80CB981-F5BC-4F23-898A-7A49299A7A6A}"/>
    <cellStyle name="Normal 8 2 6 3 2" xfId="2102" xr:uid="{DC729FC5-D9DE-436A-88FB-A00AB3FADDE2}"/>
    <cellStyle name="Normal 8 2 6 4" xfId="2103" xr:uid="{FA424B6B-4B15-45B8-829F-E2BC2BEC9012}"/>
    <cellStyle name="Normal 8 2 6 5" xfId="3748" xr:uid="{8A8518DF-57EC-4900-B94C-B590712E9442}"/>
    <cellStyle name="Normal 8 2 7" xfId="782" xr:uid="{540472C3-419A-4953-B7C8-4F49D1F691D8}"/>
    <cellStyle name="Normal 8 2 7 2" xfId="2104" xr:uid="{BF7AF83E-C761-4F46-98E8-10472A11ABCA}"/>
    <cellStyle name="Normal 8 2 7 2 2" xfId="2105" xr:uid="{9F4F22E9-1C74-4D3D-8DAC-BE63B533862B}"/>
    <cellStyle name="Normal 8 2 7 3" xfId="2106" xr:uid="{4C281E36-2351-4997-9F07-CEB36577CBB5}"/>
    <cellStyle name="Normal 8 2 7 4" xfId="3749" xr:uid="{C9C43DE1-17CA-415B-AC5B-3C80635F20C5}"/>
    <cellStyle name="Normal 8 2 8" xfId="2107" xr:uid="{7CFFBAFC-8B27-4EC0-88F9-3A9D18B4688D}"/>
    <cellStyle name="Normal 8 2 8 2" xfId="2108" xr:uid="{00368888-5F12-4610-B06F-C7408303A119}"/>
    <cellStyle name="Normal 8 2 8 3" xfId="3750" xr:uid="{45E6C6D8-5DF7-4226-BD2E-791295C6D376}"/>
    <cellStyle name="Normal 8 2 8 4" xfId="3751" xr:uid="{DAD24807-D41C-4C02-B7F5-EDAA95E41F80}"/>
    <cellStyle name="Normal 8 2 9" xfId="2109" xr:uid="{EEBD6AC3-80C7-4555-A7CA-EF3F20EEEEAE}"/>
    <cellStyle name="Normal 8 3" xfId="153" xr:uid="{58AEB179-C045-44A8-8EA3-E173F9877123}"/>
    <cellStyle name="Normal 8 3 10" xfId="3752" xr:uid="{AD28B4DD-DA23-4E32-8931-1A7DD9060A14}"/>
    <cellStyle name="Normal 8 3 11" xfId="3753" xr:uid="{9D8A4669-A4DC-4BC2-A033-535D4EA63646}"/>
    <cellStyle name="Normal 8 3 2" xfId="154" xr:uid="{C7DA98E7-0EC5-4656-832C-19789411FA21}"/>
    <cellStyle name="Normal 8 3 2 2" xfId="155" xr:uid="{5B46F033-BF5D-429A-97A3-251F7A86A282}"/>
    <cellStyle name="Normal 8 3 2 2 2" xfId="383" xr:uid="{5F5787E8-41D0-4E8B-B274-221B03182A31}"/>
    <cellStyle name="Normal 8 3 2 2 2 2" xfId="783" xr:uid="{8DE30535-9213-4BBF-B9A9-C9C059A26258}"/>
    <cellStyle name="Normal 8 3 2 2 2 2 2" xfId="2110" xr:uid="{3E750923-2F74-4220-BFCE-2461A0FB7B6A}"/>
    <cellStyle name="Normal 8 3 2 2 2 2 2 2" xfId="2111" xr:uid="{08374B72-96A3-499A-B247-B85B91B40EE8}"/>
    <cellStyle name="Normal 8 3 2 2 2 2 3" xfId="2112" xr:uid="{3E5170E3-08D9-4760-9E24-3815243451C9}"/>
    <cellStyle name="Normal 8 3 2 2 2 2 4" xfId="3754" xr:uid="{AF662CFD-0A08-4D30-86BE-A115206497A6}"/>
    <cellStyle name="Normal 8 3 2 2 2 3" xfId="2113" xr:uid="{1EE2EDC1-3B44-44AF-910C-0E238975BCB4}"/>
    <cellStyle name="Normal 8 3 2 2 2 3 2" xfId="2114" xr:uid="{8E602A32-5AA0-44BA-A5A9-8FDB0693C589}"/>
    <cellStyle name="Normal 8 3 2 2 2 3 3" xfId="3755" xr:uid="{35B484ED-5009-480E-A955-A85EC4928069}"/>
    <cellStyle name="Normal 8 3 2 2 2 3 4" xfId="3756" xr:uid="{E977A306-1F4C-4259-BADB-BCAB84F8DDC4}"/>
    <cellStyle name="Normal 8 3 2 2 2 4" xfId="2115" xr:uid="{422B6461-AB8D-4FC5-8F9E-F9CEEEBFD00E}"/>
    <cellStyle name="Normal 8 3 2 2 2 5" xfId="3757" xr:uid="{38D1679B-8B0E-4699-8A56-DBD06C3A8D41}"/>
    <cellStyle name="Normal 8 3 2 2 2 6" xfId="3758" xr:uid="{EAEB8EA1-B752-4227-B3F9-BE125E91E117}"/>
    <cellStyle name="Normal 8 3 2 2 3" xfId="784" xr:uid="{7040F5CD-9064-44F0-8356-E093818BDAEF}"/>
    <cellStyle name="Normal 8 3 2 2 3 2" xfId="2116" xr:uid="{3E152549-D0E4-42EA-BE03-9EF619BBE874}"/>
    <cellStyle name="Normal 8 3 2 2 3 2 2" xfId="2117" xr:uid="{0F97B10D-0679-45DD-8BE0-2CD7FF0E9D45}"/>
    <cellStyle name="Normal 8 3 2 2 3 2 3" xfId="3759" xr:uid="{9F923E21-6995-4E83-AF75-E3B36AF2F829}"/>
    <cellStyle name="Normal 8 3 2 2 3 2 4" xfId="3760" xr:uid="{E7BFD696-207E-47B0-B309-9770EA66A7EB}"/>
    <cellStyle name="Normal 8 3 2 2 3 3" xfId="2118" xr:uid="{1E1C8A08-6C64-4241-8C52-3E7C8EC605CB}"/>
    <cellStyle name="Normal 8 3 2 2 3 4" xfId="3761" xr:uid="{E246F484-DDE8-40DD-9A8B-0BF5BE893A8D}"/>
    <cellStyle name="Normal 8 3 2 2 3 5" xfId="3762" xr:uid="{AC153BB5-942A-41F2-A8D7-D9A84B0D1087}"/>
    <cellStyle name="Normal 8 3 2 2 4" xfId="2119" xr:uid="{20AE9E59-ACF5-4691-9B59-CDF6CA7003B3}"/>
    <cellStyle name="Normal 8 3 2 2 4 2" xfId="2120" xr:uid="{09B691FE-8333-4D0F-BBEA-A18C1E5496C0}"/>
    <cellStyle name="Normal 8 3 2 2 4 3" xfId="3763" xr:uid="{0D66C092-BB17-4DD4-8E52-F96C194C0F8C}"/>
    <cellStyle name="Normal 8 3 2 2 4 4" xfId="3764" xr:uid="{CEF8C2DB-D3EB-464C-9640-DEBD829B2B50}"/>
    <cellStyle name="Normal 8 3 2 2 5" xfId="2121" xr:uid="{0D2A59D1-3480-4474-9111-C2810FB7D72D}"/>
    <cellStyle name="Normal 8 3 2 2 5 2" xfId="3765" xr:uid="{6920D68E-6874-4060-B9C4-1A7332AE725A}"/>
    <cellStyle name="Normal 8 3 2 2 5 3" xfId="3766" xr:uid="{A1A41F72-6426-4A87-8BDE-A1754BC78721}"/>
    <cellStyle name="Normal 8 3 2 2 5 4" xfId="3767" xr:uid="{39BC12EB-B215-4C3F-AEE7-540FB88578AD}"/>
    <cellStyle name="Normal 8 3 2 2 6" xfId="3768" xr:uid="{8D6C8D72-8698-4647-BC4C-D1F29BC33F70}"/>
    <cellStyle name="Normal 8 3 2 2 7" xfId="3769" xr:uid="{34651FF2-D20D-435E-99D2-2C34C6284C81}"/>
    <cellStyle name="Normal 8 3 2 2 8" xfId="3770" xr:uid="{AAC9D8D9-9DDD-4618-A6D8-DB83AA6FC853}"/>
    <cellStyle name="Normal 8 3 2 3" xfId="384" xr:uid="{3146BB81-4B49-4554-BE8F-F60D16E3C68B}"/>
    <cellStyle name="Normal 8 3 2 3 2" xfId="785" xr:uid="{380B2D4E-FF19-45DF-9B92-4863F53DB64F}"/>
    <cellStyle name="Normal 8 3 2 3 2 2" xfId="786" xr:uid="{C02B3983-B685-4378-B706-5BE1980666A2}"/>
    <cellStyle name="Normal 8 3 2 3 2 2 2" xfId="2122" xr:uid="{7E56A305-1D4D-4766-A5ED-665CA9687EDD}"/>
    <cellStyle name="Normal 8 3 2 3 2 2 2 2" xfId="2123" xr:uid="{3FAD6CC1-85EC-4B92-B041-D35BDA76CD9E}"/>
    <cellStyle name="Normal 8 3 2 3 2 2 3" xfId="2124" xr:uid="{DAB4F8D7-C092-4540-96BC-70E1DDFB8E46}"/>
    <cellStyle name="Normal 8 3 2 3 2 3" xfId="2125" xr:uid="{49629B6C-7E9A-43C7-A39E-76911D510303}"/>
    <cellStyle name="Normal 8 3 2 3 2 3 2" xfId="2126" xr:uid="{FF464CF5-3581-4AA7-9ADD-CF2C4BE6378D}"/>
    <cellStyle name="Normal 8 3 2 3 2 4" xfId="2127" xr:uid="{9601D7E0-DF4F-49B6-8E54-B93C157DF392}"/>
    <cellStyle name="Normal 8 3 2 3 3" xfId="787" xr:uid="{E33F2CED-2FAB-4A8A-83D1-551C4E8B4E95}"/>
    <cellStyle name="Normal 8 3 2 3 3 2" xfId="2128" xr:uid="{43017AFE-CB3C-4194-A02B-865F6A3E9A4F}"/>
    <cellStyle name="Normal 8 3 2 3 3 2 2" xfId="2129" xr:uid="{138D4ADF-E8DF-4BF0-9D02-488D7ED1AE5A}"/>
    <cellStyle name="Normal 8 3 2 3 3 3" xfId="2130" xr:uid="{87AB821E-43E7-431C-8B88-4601B4194BF1}"/>
    <cellStyle name="Normal 8 3 2 3 3 4" xfId="3771" xr:uid="{82228204-E4BE-4F0A-B605-F119785CEEAD}"/>
    <cellStyle name="Normal 8 3 2 3 4" xfId="2131" xr:uid="{CCE30B6D-FB64-4531-A698-A9A462B8D607}"/>
    <cellStyle name="Normal 8 3 2 3 4 2" xfId="2132" xr:uid="{29C6EC89-0115-4869-B696-C83038088FE1}"/>
    <cellStyle name="Normal 8 3 2 3 5" xfId="2133" xr:uid="{125842F5-6B99-423C-B3CB-6628FF7576C6}"/>
    <cellStyle name="Normal 8 3 2 3 6" xfId="3772" xr:uid="{AE3F672B-1EA1-40D9-8EEC-D1E118D7DB54}"/>
    <cellStyle name="Normal 8 3 2 4" xfId="385" xr:uid="{DC3140C1-2522-4657-981D-E3F6DA4951CE}"/>
    <cellStyle name="Normal 8 3 2 4 2" xfId="788" xr:uid="{4DA12C83-0EC3-4343-ADC6-EBD156066F03}"/>
    <cellStyle name="Normal 8 3 2 4 2 2" xfId="2134" xr:uid="{15B1A049-22B4-4D23-8FC3-BF809B7C3F4C}"/>
    <cellStyle name="Normal 8 3 2 4 2 2 2" xfId="2135" xr:uid="{180104F9-DE8C-47A0-8DE3-2D3EF962D95A}"/>
    <cellStyle name="Normal 8 3 2 4 2 3" xfId="2136" xr:uid="{BB740E89-AB9E-41F6-99EA-5B9CACF6988F}"/>
    <cellStyle name="Normal 8 3 2 4 2 4" xfId="3773" xr:uid="{6CC74D72-52B8-4695-B05E-10CB71A4DD04}"/>
    <cellStyle name="Normal 8 3 2 4 3" xfId="2137" xr:uid="{E7885246-25A6-474F-B5C4-5E60EDF38600}"/>
    <cellStyle name="Normal 8 3 2 4 3 2" xfId="2138" xr:uid="{A7245AEA-DDE5-46FC-8033-86240919BE78}"/>
    <cellStyle name="Normal 8 3 2 4 4" xfId="2139" xr:uid="{65003B68-33E1-4966-86CD-28B8028ABFAD}"/>
    <cellStyle name="Normal 8 3 2 4 5" xfId="3774" xr:uid="{FFE80634-6E79-4F9A-B9BC-E19334BB6A46}"/>
    <cellStyle name="Normal 8 3 2 5" xfId="386" xr:uid="{B1C2C5D6-36DC-4DDA-A851-5CCC1DDF8B17}"/>
    <cellStyle name="Normal 8 3 2 5 2" xfId="2140" xr:uid="{8407C89C-523D-48FD-92A8-E38519CC5D99}"/>
    <cellStyle name="Normal 8 3 2 5 2 2" xfId="2141" xr:uid="{71BE9654-8C51-40DB-96A9-5931CF93A65F}"/>
    <cellStyle name="Normal 8 3 2 5 3" xfId="2142" xr:uid="{7FF0DC90-7D74-4D67-882D-B67440AABED5}"/>
    <cellStyle name="Normal 8 3 2 5 4" xfId="3775" xr:uid="{CF6A82E5-78F5-4A64-8FF7-C46F390663C6}"/>
    <cellStyle name="Normal 8 3 2 6" xfId="2143" xr:uid="{4F4850AC-6BD4-4390-83DD-C8576EEC0308}"/>
    <cellStyle name="Normal 8 3 2 6 2" xfId="2144" xr:uid="{0FBFA337-A46D-4611-8E2F-0FECD80D3C56}"/>
    <cellStyle name="Normal 8 3 2 6 3" xfId="3776" xr:uid="{3AEDB212-E0F2-43C6-979E-43E99E778D8D}"/>
    <cellStyle name="Normal 8 3 2 6 4" xfId="3777" xr:uid="{72A0EA1D-B057-421C-8FAD-50697712D844}"/>
    <cellStyle name="Normal 8 3 2 7" xfId="2145" xr:uid="{373AA96F-0325-4AD9-AFF4-4E4ABD82C0EC}"/>
    <cellStyle name="Normal 8 3 2 8" xfId="3778" xr:uid="{C96C394D-A31A-496A-B765-F7E6F8D44726}"/>
    <cellStyle name="Normal 8 3 2 9" xfId="3779" xr:uid="{20502BD1-30FB-4963-BB7F-A222A5AF2562}"/>
    <cellStyle name="Normal 8 3 3" xfId="156" xr:uid="{640F228E-FAB1-48C7-9EF3-020E11B1C9E2}"/>
    <cellStyle name="Normal 8 3 3 2" xfId="157" xr:uid="{956069D1-8CF7-4534-AE72-41FA6E912999}"/>
    <cellStyle name="Normal 8 3 3 2 2" xfId="789" xr:uid="{E715CD3F-FBBC-4464-86C4-BF12F605483B}"/>
    <cellStyle name="Normal 8 3 3 2 2 2" xfId="2146" xr:uid="{84B369FD-4153-43C3-B1D0-FF6620F4DE16}"/>
    <cellStyle name="Normal 8 3 3 2 2 2 2" xfId="2147" xr:uid="{94F7E0A6-F6FC-4757-91DB-85B780DF8259}"/>
    <cellStyle name="Normal 8 3 3 2 2 2 2 2" xfId="4492" xr:uid="{2B43E2EC-1A86-4C06-AD12-62FB3954C062}"/>
    <cellStyle name="Normal 8 3 3 2 2 2 3" xfId="4493" xr:uid="{7FEC7F60-F4EE-4305-82E0-C8AEC7951A12}"/>
    <cellStyle name="Normal 8 3 3 2 2 3" xfId="2148" xr:uid="{8CBB6E96-F2EB-4960-A881-5EEAF8F1A942}"/>
    <cellStyle name="Normal 8 3 3 2 2 3 2" xfId="4494" xr:uid="{E9EDC6A7-F57F-45EF-AF6C-515E78B2EAEF}"/>
    <cellStyle name="Normal 8 3 3 2 2 4" xfId="3780" xr:uid="{48DCD665-2721-4F6A-8196-BDBCAEEAC8D6}"/>
    <cellStyle name="Normal 8 3 3 2 3" xfId="2149" xr:uid="{863475D3-E9C6-47F3-9E3E-B779598BA0A5}"/>
    <cellStyle name="Normal 8 3 3 2 3 2" xfId="2150" xr:uid="{03EBB180-D87F-4558-8080-FE10FDFB267C}"/>
    <cellStyle name="Normal 8 3 3 2 3 2 2" xfId="4495" xr:uid="{B77B3866-FAEB-4C40-B893-594D8E67F62C}"/>
    <cellStyle name="Normal 8 3 3 2 3 3" xfId="3781" xr:uid="{9DB795AC-7B89-48EA-AF94-7F96D1BFC2CC}"/>
    <cellStyle name="Normal 8 3 3 2 3 4" xfId="3782" xr:uid="{59E792EE-E7CE-4818-8D8F-A2C0F1E4B48D}"/>
    <cellStyle name="Normal 8 3 3 2 4" xfId="2151" xr:uid="{8B198354-D1CE-4CF4-AE5C-331E2EDBF033}"/>
    <cellStyle name="Normal 8 3 3 2 4 2" xfId="4496" xr:uid="{E77FC5CF-AE44-41EF-8DEF-617CBE71E2C3}"/>
    <cellStyle name="Normal 8 3 3 2 5" xfId="3783" xr:uid="{D5FC46CE-11E4-4E32-987C-E01FD226245D}"/>
    <cellStyle name="Normal 8 3 3 2 6" xfId="3784" xr:uid="{CAAE49A4-0AEF-4B20-A988-32FF39FB037B}"/>
    <cellStyle name="Normal 8 3 3 3" xfId="387" xr:uid="{340D71D2-3A28-462A-A4A0-76B1D79D9919}"/>
    <cellStyle name="Normal 8 3 3 3 2" xfId="2152" xr:uid="{4C1FFA66-B7E8-4738-9C5D-F2659656281F}"/>
    <cellStyle name="Normal 8 3 3 3 2 2" xfId="2153" xr:uid="{06800654-18D4-4860-95C4-1EC8D45BF579}"/>
    <cellStyle name="Normal 8 3 3 3 2 2 2" xfId="4497" xr:uid="{AA31EEB6-8AE2-4F05-95A8-59600C3FFCA5}"/>
    <cellStyle name="Normal 8 3 3 3 2 3" xfId="3785" xr:uid="{B03EEDDB-3E43-4D1F-9905-87B8053AD58E}"/>
    <cellStyle name="Normal 8 3 3 3 2 4" xfId="3786" xr:uid="{1CC17A3E-91BE-4590-AF0A-74FBFBC27001}"/>
    <cellStyle name="Normal 8 3 3 3 3" xfId="2154" xr:uid="{F75CDB7B-2608-4D6A-8FC5-164F9732EDA0}"/>
    <cellStyle name="Normal 8 3 3 3 3 2" xfId="4498" xr:uid="{E1E9382B-8F3D-41B7-B545-C8A95CD0CADF}"/>
    <cellStyle name="Normal 8 3 3 3 4" xfId="3787" xr:uid="{22015156-CA0B-44E2-8AA2-B5BB5A24A7A4}"/>
    <cellStyle name="Normal 8 3 3 3 5" xfId="3788" xr:uid="{31A17E7A-D1C5-4C0D-8015-53C589DF699D}"/>
    <cellStyle name="Normal 8 3 3 4" xfId="2155" xr:uid="{9FED175E-BDD5-4565-A951-66F6ECA9544E}"/>
    <cellStyle name="Normal 8 3 3 4 2" xfId="2156" xr:uid="{DFF05088-DBCC-4D67-9FC0-ACB3FAD4893D}"/>
    <cellStyle name="Normal 8 3 3 4 2 2" xfId="4499" xr:uid="{4EC70EBA-0B32-482B-A26B-7323577CAE65}"/>
    <cellStyle name="Normal 8 3 3 4 3" xfId="3789" xr:uid="{A0CC7D67-9545-4292-B506-0901AA90320D}"/>
    <cellStyle name="Normal 8 3 3 4 4" xfId="3790" xr:uid="{9857E71E-2914-4E63-B479-1FE6C1368969}"/>
    <cellStyle name="Normal 8 3 3 5" xfId="2157" xr:uid="{486C6413-0BEA-4811-8561-B691C1C9E7F4}"/>
    <cellStyle name="Normal 8 3 3 5 2" xfId="3791" xr:uid="{D605BB1A-81AA-4D13-9D70-01DD2D7AF131}"/>
    <cellStyle name="Normal 8 3 3 5 3" xfId="3792" xr:uid="{41747847-CB51-4D54-A00C-A8A187CFE971}"/>
    <cellStyle name="Normal 8 3 3 5 4" xfId="3793" xr:uid="{22CDED48-1DC9-4E52-A1E2-7A360D99B758}"/>
    <cellStyle name="Normal 8 3 3 6" xfId="3794" xr:uid="{9CA6287C-D66E-49CB-8D68-4A9B90DAA2F4}"/>
    <cellStyle name="Normal 8 3 3 7" xfId="3795" xr:uid="{1085B3B5-D793-4688-A6CE-6E29F4709BDF}"/>
    <cellStyle name="Normal 8 3 3 8" xfId="3796" xr:uid="{8C65E6B0-3DEB-4AF0-B47A-2B45775D80AD}"/>
    <cellStyle name="Normal 8 3 4" xfId="158" xr:uid="{CC4B09E5-B678-47F1-9FB8-82D739609555}"/>
    <cellStyle name="Normal 8 3 4 2" xfId="790" xr:uid="{AFE2EDA2-4109-4D33-A995-9976FF70ADD2}"/>
    <cellStyle name="Normal 8 3 4 2 2" xfId="791" xr:uid="{095DB5A8-EFE5-4453-88E5-8646655F30C6}"/>
    <cellStyle name="Normal 8 3 4 2 2 2" xfId="2158" xr:uid="{EB841F3E-7A3B-4610-98F0-306ABB582DD5}"/>
    <cellStyle name="Normal 8 3 4 2 2 2 2" xfId="2159" xr:uid="{E5EA48E0-D6FA-4F8E-943F-DADAF5405A0B}"/>
    <cellStyle name="Normal 8 3 4 2 2 3" xfId="2160" xr:uid="{66668AA7-C2A7-41B6-B6FC-C64AD13AE1D9}"/>
    <cellStyle name="Normal 8 3 4 2 2 4" xfId="3797" xr:uid="{3EDA2E67-C4BA-48A1-BE30-E67B2E3394D7}"/>
    <cellStyle name="Normal 8 3 4 2 3" xfId="2161" xr:uid="{17CDA25E-DB39-4842-873D-9C79EC541E82}"/>
    <cellStyle name="Normal 8 3 4 2 3 2" xfId="2162" xr:uid="{01486F41-54CC-43CF-84F8-F7B5BEAA8B95}"/>
    <cellStyle name="Normal 8 3 4 2 4" xfId="2163" xr:uid="{EAC1FD3E-25D1-4C3D-B3E7-1EF4C13BBBB0}"/>
    <cellStyle name="Normal 8 3 4 2 5" xfId="3798" xr:uid="{E701B1BB-3394-46A5-8857-128E988BB914}"/>
    <cellStyle name="Normal 8 3 4 3" xfId="792" xr:uid="{AD782C2A-3A7A-4DAC-8EFC-28BEDB4A800C}"/>
    <cellStyle name="Normal 8 3 4 3 2" xfId="2164" xr:uid="{BFF20664-7BF4-4E94-9F82-1AF53FF80AF5}"/>
    <cellStyle name="Normal 8 3 4 3 2 2" xfId="2165" xr:uid="{AA149B21-9898-4D39-8304-71A6A0B695B0}"/>
    <cellStyle name="Normal 8 3 4 3 3" xfId="2166" xr:uid="{C3462EA1-B000-4362-9BF3-2B01A9F81CA6}"/>
    <cellStyle name="Normal 8 3 4 3 4" xfId="3799" xr:uid="{03F495A8-9824-4DA2-9CB9-DB4291B3ACE6}"/>
    <cellStyle name="Normal 8 3 4 4" xfId="2167" xr:uid="{54581BF0-FB3A-4586-8FF9-08843349B8C3}"/>
    <cellStyle name="Normal 8 3 4 4 2" xfId="2168" xr:uid="{6B170AC2-D18B-4461-8B3D-71E9963A1B50}"/>
    <cellStyle name="Normal 8 3 4 4 3" xfId="3800" xr:uid="{D139B96C-86BC-49B3-A4D5-91BBC793A785}"/>
    <cellStyle name="Normal 8 3 4 4 4" xfId="3801" xr:uid="{3AF1B5DE-55F9-4F13-9ADF-4BB83755DC0E}"/>
    <cellStyle name="Normal 8 3 4 5" xfId="2169" xr:uid="{6CD7266E-7D57-4C03-B820-49A7BF330AB9}"/>
    <cellStyle name="Normal 8 3 4 6" xfId="3802" xr:uid="{6276B95F-9578-4010-A1A3-34113777C243}"/>
    <cellStyle name="Normal 8 3 4 7" xfId="3803" xr:uid="{15AC3D21-F65D-42EC-8FA8-BDE0E6957B50}"/>
    <cellStyle name="Normal 8 3 5" xfId="388" xr:uid="{05C22EB9-E8D9-4C6A-B142-AB6548B8CA08}"/>
    <cellStyle name="Normal 8 3 5 2" xfId="793" xr:uid="{B1C780D4-9B72-4770-BA15-C93E61DCB38B}"/>
    <cellStyle name="Normal 8 3 5 2 2" xfId="2170" xr:uid="{1AC119D1-19C1-419F-ACE4-EDF6332D690F}"/>
    <cellStyle name="Normal 8 3 5 2 2 2" xfId="2171" xr:uid="{C2001A4A-D535-4BF1-9890-31C4223D57AA}"/>
    <cellStyle name="Normal 8 3 5 2 3" xfId="2172" xr:uid="{D15FDC75-DD04-488B-828D-58533936178E}"/>
    <cellStyle name="Normal 8 3 5 2 4" xfId="3804" xr:uid="{E2632F80-E329-4D5C-B449-3416B2F89639}"/>
    <cellStyle name="Normal 8 3 5 3" xfId="2173" xr:uid="{E3B72065-2606-4DB3-9F58-D61A84C87EC9}"/>
    <cellStyle name="Normal 8 3 5 3 2" xfId="2174" xr:uid="{8863EFF7-D856-4B75-B004-1A8125E4C49C}"/>
    <cellStyle name="Normal 8 3 5 3 3" xfId="3805" xr:uid="{F4D4E245-D947-4354-AF63-13C55F9AD72C}"/>
    <cellStyle name="Normal 8 3 5 3 4" xfId="3806" xr:uid="{E22FAEF2-B768-4FA3-8483-A9E350C372D4}"/>
    <cellStyle name="Normal 8 3 5 4" xfId="2175" xr:uid="{1C59CCA2-41DB-40D0-9490-0F555A3F53C6}"/>
    <cellStyle name="Normal 8 3 5 5" xfId="3807" xr:uid="{9E3B36AA-312E-43C5-BAC3-1A21AFE19B76}"/>
    <cellStyle name="Normal 8 3 5 6" xfId="3808" xr:uid="{F6799BA1-09BE-4827-BA98-8B5A72A792F3}"/>
    <cellStyle name="Normal 8 3 6" xfId="389" xr:uid="{89294D96-8E0E-4284-900C-7206424D2DAC}"/>
    <cellStyle name="Normal 8 3 6 2" xfId="2176" xr:uid="{60826A4E-8D19-4419-A1DB-12E62C871E68}"/>
    <cellStyle name="Normal 8 3 6 2 2" xfId="2177" xr:uid="{AE374BF7-4D31-4C23-8604-B934BA4CC70C}"/>
    <cellStyle name="Normal 8 3 6 2 3" xfId="3809" xr:uid="{C3C7DDE4-CE84-4F0C-B5BA-ED7AC572A32B}"/>
    <cellStyle name="Normal 8 3 6 2 4" xfId="3810" xr:uid="{C1A15603-3241-4025-A4B7-DC2C4DB6D23B}"/>
    <cellStyle name="Normal 8 3 6 3" xfId="2178" xr:uid="{91B1590D-96EB-4C94-BD94-E693DC4EC372}"/>
    <cellStyle name="Normal 8 3 6 4" xfId="3811" xr:uid="{871495FD-D88C-4992-A276-E506B0B15469}"/>
    <cellStyle name="Normal 8 3 6 5" xfId="3812" xr:uid="{738A68DF-B826-4890-A18A-B2DCF4494CCA}"/>
    <cellStyle name="Normal 8 3 7" xfId="2179" xr:uid="{31776B98-EE98-4956-9C2E-362E6419CD55}"/>
    <cellStyle name="Normal 8 3 7 2" xfId="2180" xr:uid="{3C6495BD-1AB5-4378-93C8-C271BF0DAEF8}"/>
    <cellStyle name="Normal 8 3 7 3" xfId="3813" xr:uid="{F1A5EAED-9A52-4D2D-B61A-A38B847474B7}"/>
    <cellStyle name="Normal 8 3 7 4" xfId="3814" xr:uid="{77AC0BD4-994B-4B77-8644-C9ACA6B7A0D6}"/>
    <cellStyle name="Normal 8 3 8" xfId="2181" xr:uid="{B159F7C6-8ED3-4DF2-8A6D-5FC2709CDC57}"/>
    <cellStyle name="Normal 8 3 8 2" xfId="3815" xr:uid="{20190159-89F5-47B2-B077-7CD393A63912}"/>
    <cellStyle name="Normal 8 3 8 3" xfId="3816" xr:uid="{7E71593E-7AF4-459E-A04B-507060F6F2F5}"/>
    <cellStyle name="Normal 8 3 8 4" xfId="3817" xr:uid="{10B59ECA-DD16-40B9-B86A-AB4642B1C8EF}"/>
    <cellStyle name="Normal 8 3 9" xfId="3818" xr:uid="{275FB5C3-563B-4607-87D5-80354C60E7C4}"/>
    <cellStyle name="Normal 8 4" xfId="159" xr:uid="{F4EAFC8D-3196-4299-8363-94A9F8B26290}"/>
    <cellStyle name="Normal 8 4 10" xfId="3819" xr:uid="{B09B0993-6722-4687-9B39-7FFEDBA66F34}"/>
    <cellStyle name="Normal 8 4 11" xfId="3820" xr:uid="{F4C169C8-4331-4A6D-BC2A-0AA142477A90}"/>
    <cellStyle name="Normal 8 4 2" xfId="160" xr:uid="{B503A596-913A-48ED-AFB3-23D94D486738}"/>
    <cellStyle name="Normal 8 4 2 2" xfId="390" xr:uid="{3C5AEDEF-6382-444F-9C88-5C430BF8EB4F}"/>
    <cellStyle name="Normal 8 4 2 2 2" xfId="794" xr:uid="{0C1828FB-AEF6-473A-B004-0E1B1E1B5A73}"/>
    <cellStyle name="Normal 8 4 2 2 2 2" xfId="795" xr:uid="{D4654B89-E79D-447E-8866-F4CE430493CA}"/>
    <cellStyle name="Normal 8 4 2 2 2 2 2" xfId="2182" xr:uid="{84F483BD-6514-4983-91E3-6D569E9AE962}"/>
    <cellStyle name="Normal 8 4 2 2 2 2 3" xfId="3821" xr:uid="{64D0F85B-DB11-4D3F-9C95-E63221843063}"/>
    <cellStyle name="Normal 8 4 2 2 2 2 4" xfId="3822" xr:uid="{69538997-282B-4146-9940-322883E442BF}"/>
    <cellStyle name="Normal 8 4 2 2 2 3" xfId="2183" xr:uid="{3398F96F-D16A-4FC0-A2CA-A5F85E1678B9}"/>
    <cellStyle name="Normal 8 4 2 2 2 3 2" xfId="3823" xr:uid="{BEFED878-71D6-4CA1-B446-01EF6BA8E01F}"/>
    <cellStyle name="Normal 8 4 2 2 2 3 3" xfId="3824" xr:uid="{73CCEEA2-5BB1-42CA-8B11-E4B59AEAAA92}"/>
    <cellStyle name="Normal 8 4 2 2 2 3 4" xfId="3825" xr:uid="{A76579AB-9B98-4A48-A9DE-CD73094562B1}"/>
    <cellStyle name="Normal 8 4 2 2 2 4" xfId="3826" xr:uid="{F9E41AE4-624A-4ED5-B757-B828E4B8BF4C}"/>
    <cellStyle name="Normal 8 4 2 2 2 5" xfId="3827" xr:uid="{AA44534B-F180-4457-9356-B599546C4B8D}"/>
    <cellStyle name="Normal 8 4 2 2 2 6" xfId="3828" xr:uid="{94B52109-7DC5-4D31-8C08-18A58EA5DD75}"/>
    <cellStyle name="Normal 8 4 2 2 3" xfId="796" xr:uid="{9413726F-4802-4536-97D5-06825D6ADD7B}"/>
    <cellStyle name="Normal 8 4 2 2 3 2" xfId="2184" xr:uid="{8728B226-882E-430C-B015-1EB573905250}"/>
    <cellStyle name="Normal 8 4 2 2 3 2 2" xfId="3829" xr:uid="{07689ADC-5446-462D-9462-6A06F3F22CAB}"/>
    <cellStyle name="Normal 8 4 2 2 3 2 3" xfId="3830" xr:uid="{40DF5661-1EED-475A-94CB-1BE11BFBE7E8}"/>
    <cellStyle name="Normal 8 4 2 2 3 2 4" xfId="3831" xr:uid="{7EEADA4D-C51C-4DE1-A748-2C32A71CD0CE}"/>
    <cellStyle name="Normal 8 4 2 2 3 3" xfId="3832" xr:uid="{6E794043-4713-4F8F-B10E-7E9FADA7F4F6}"/>
    <cellStyle name="Normal 8 4 2 2 3 4" xfId="3833" xr:uid="{AB20B4B1-08D0-4F60-BCA4-FF3B76057494}"/>
    <cellStyle name="Normal 8 4 2 2 3 5" xfId="3834" xr:uid="{1D6602D6-3210-4805-8BAA-5E4249CC1F3A}"/>
    <cellStyle name="Normal 8 4 2 2 4" xfId="2185" xr:uid="{94AF03A3-1951-478D-B49B-2B6A8EDD61ED}"/>
    <cellStyle name="Normal 8 4 2 2 4 2" xfId="3835" xr:uid="{6D4EC7C5-DA2C-4A1C-9030-9901AC558D2C}"/>
    <cellStyle name="Normal 8 4 2 2 4 3" xfId="3836" xr:uid="{6DCA76DD-6670-4474-8FA1-ED03591C14C2}"/>
    <cellStyle name="Normal 8 4 2 2 4 4" xfId="3837" xr:uid="{64A262E5-ADE9-4EE5-88F4-8DC8073B0A21}"/>
    <cellStyle name="Normal 8 4 2 2 5" xfId="3838" xr:uid="{3C0C080E-AA2D-4EEA-83F4-ACC7183B7EDB}"/>
    <cellStyle name="Normal 8 4 2 2 5 2" xfId="3839" xr:uid="{1AB4D93A-7801-4B41-801D-CC7FE620B297}"/>
    <cellStyle name="Normal 8 4 2 2 5 3" xfId="3840" xr:uid="{A3790C99-977C-4E28-B037-46F662D2E7EF}"/>
    <cellStyle name="Normal 8 4 2 2 5 4" xfId="3841" xr:uid="{E5E73D67-EDAC-4E7A-B913-E379F41CB023}"/>
    <cellStyle name="Normal 8 4 2 2 6" xfId="3842" xr:uid="{9A6EBCA4-DDF1-4A71-9500-75020E0C15F4}"/>
    <cellStyle name="Normal 8 4 2 2 7" xfId="3843" xr:uid="{3646DB46-1218-4D42-89A0-1097A78CD81E}"/>
    <cellStyle name="Normal 8 4 2 2 8" xfId="3844" xr:uid="{594B6FE9-0DFB-4B1A-BC60-DC4A7576441F}"/>
    <cellStyle name="Normal 8 4 2 3" xfId="797" xr:uid="{09BB48D2-8F9C-4246-AC1A-7F6D4C0B7C6B}"/>
    <cellStyle name="Normal 8 4 2 3 2" xfId="798" xr:uid="{367BCFA7-9DBE-4EAF-9926-75FC525D0789}"/>
    <cellStyle name="Normal 8 4 2 3 2 2" xfId="799" xr:uid="{EDBD46F9-6410-4EA8-856F-38126960912D}"/>
    <cellStyle name="Normal 8 4 2 3 2 3" xfId="3845" xr:uid="{69FA8076-9EC2-46B1-97E1-CC0A14F06ED9}"/>
    <cellStyle name="Normal 8 4 2 3 2 4" xfId="3846" xr:uid="{B081A446-1B94-46FF-B0F6-FDFC1ECB1285}"/>
    <cellStyle name="Normal 8 4 2 3 3" xfId="800" xr:uid="{DC6F7D73-0755-4F17-A327-5DD0D315653E}"/>
    <cellStyle name="Normal 8 4 2 3 3 2" xfId="3847" xr:uid="{DC6C8274-6904-47E4-B289-14B84C17DEA2}"/>
    <cellStyle name="Normal 8 4 2 3 3 3" xfId="3848" xr:uid="{3CD74E3F-BBB9-4F0B-9FD1-AD23567B9B58}"/>
    <cellStyle name="Normal 8 4 2 3 3 4" xfId="3849" xr:uid="{19AC0FD7-852B-4CFF-B086-9F767D12BE1B}"/>
    <cellStyle name="Normal 8 4 2 3 4" xfId="3850" xr:uid="{1FF85807-0FD4-41FF-8D36-21317BFCF847}"/>
    <cellStyle name="Normal 8 4 2 3 5" xfId="3851" xr:uid="{FFBAC16B-2040-4E28-81C1-F6B5E86B223B}"/>
    <cellStyle name="Normal 8 4 2 3 6" xfId="3852" xr:uid="{A8BC8569-CFC0-42FA-B8E4-64627C8BDB06}"/>
    <cellStyle name="Normal 8 4 2 4" xfId="801" xr:uid="{2DFB4867-871F-4ACF-B2AF-AA3ECB1E5A2A}"/>
    <cellStyle name="Normal 8 4 2 4 2" xfId="802" xr:uid="{EFAA8C4E-9A70-479E-B2D2-8054B3BB45AC}"/>
    <cellStyle name="Normal 8 4 2 4 2 2" xfId="3853" xr:uid="{F78749DC-5BDC-40C2-9B18-71EC2732E0B0}"/>
    <cellStyle name="Normal 8 4 2 4 2 3" xfId="3854" xr:uid="{5CCA9AB0-5E9C-4E4A-8295-82512E912925}"/>
    <cellStyle name="Normal 8 4 2 4 2 4" xfId="3855" xr:uid="{D0F9D765-ECF1-443E-AD76-FFFA25BD32D1}"/>
    <cellStyle name="Normal 8 4 2 4 3" xfId="3856" xr:uid="{72992948-97E1-4140-BEFB-4761DF6929D6}"/>
    <cellStyle name="Normal 8 4 2 4 4" xfId="3857" xr:uid="{EBB2371D-CA0C-4D77-AC41-BF09E911B09A}"/>
    <cellStyle name="Normal 8 4 2 4 5" xfId="3858" xr:uid="{1358B355-8478-4F2F-A00C-22317DEE8E65}"/>
    <cellStyle name="Normal 8 4 2 5" xfId="803" xr:uid="{6674A663-8293-4EBD-8B6D-734CBD575F12}"/>
    <cellStyle name="Normal 8 4 2 5 2" xfId="3859" xr:uid="{21A6F505-A3A5-4645-A5B9-F19E699B8A22}"/>
    <cellStyle name="Normal 8 4 2 5 3" xfId="3860" xr:uid="{53FAE1E2-307D-4C70-B7EC-982C54E9B925}"/>
    <cellStyle name="Normal 8 4 2 5 4" xfId="3861" xr:uid="{59FCDC44-25AE-409F-8E07-6C6DBBE8B901}"/>
    <cellStyle name="Normal 8 4 2 6" xfId="3862" xr:uid="{F9C55FF3-F2F7-4423-B3EF-8607A582CB91}"/>
    <cellStyle name="Normal 8 4 2 6 2" xfId="3863" xr:uid="{889FB70A-8254-4DAB-85D3-BE37956AD4A1}"/>
    <cellStyle name="Normal 8 4 2 6 3" xfId="3864" xr:uid="{ABC3F8A0-D729-424C-8EE9-1EACC047054D}"/>
    <cellStyle name="Normal 8 4 2 6 4" xfId="3865" xr:uid="{E2487310-4DC0-41E3-9491-0D2F1B68AAE0}"/>
    <cellStyle name="Normal 8 4 2 7" xfId="3866" xr:uid="{6795BFE5-01A0-433A-8015-E99C21099694}"/>
    <cellStyle name="Normal 8 4 2 8" xfId="3867" xr:uid="{9C02B7AB-B8C5-4E52-9F9A-1141BDF1349F}"/>
    <cellStyle name="Normal 8 4 2 9" xfId="3868" xr:uid="{942A158F-5FFD-4A20-A270-AB06C249DFB7}"/>
    <cellStyle name="Normal 8 4 3" xfId="391" xr:uid="{144F98F1-BC73-4E00-848A-D7D2994BE595}"/>
    <cellStyle name="Normal 8 4 3 2" xfId="804" xr:uid="{5E02B3B8-9377-4574-839D-6B8DC71C4AEE}"/>
    <cellStyle name="Normal 8 4 3 2 2" xfId="805" xr:uid="{F4337078-0577-41B4-B191-3AB88CF18E1D}"/>
    <cellStyle name="Normal 8 4 3 2 2 2" xfId="2186" xr:uid="{14E584AC-0C01-4496-A184-E9686BEA0646}"/>
    <cellStyle name="Normal 8 4 3 2 2 2 2" xfId="2187" xr:uid="{7BB776C4-2F13-46E8-B113-EBA4C15634D8}"/>
    <cellStyle name="Normal 8 4 3 2 2 3" xfId="2188" xr:uid="{718903DE-AA8F-4403-8A97-27D343E9F401}"/>
    <cellStyle name="Normal 8 4 3 2 2 4" xfId="3869" xr:uid="{0892E956-7511-41F8-A0F7-79F1DE93EC2D}"/>
    <cellStyle name="Normal 8 4 3 2 3" xfId="2189" xr:uid="{EB356342-C8F6-41C4-A3D9-18F23801BBBF}"/>
    <cellStyle name="Normal 8 4 3 2 3 2" xfId="2190" xr:uid="{581F5FB4-BDF4-4871-A887-C899D30B8BC2}"/>
    <cellStyle name="Normal 8 4 3 2 3 3" xfId="3870" xr:uid="{38615F68-A00C-406A-A7AC-66E7ED31C542}"/>
    <cellStyle name="Normal 8 4 3 2 3 4" xfId="3871" xr:uid="{97D81455-D319-4ED2-A6C9-383DCA9BC06F}"/>
    <cellStyle name="Normal 8 4 3 2 4" xfId="2191" xr:uid="{7C786855-5582-46FE-AF63-2079A1B630C3}"/>
    <cellStyle name="Normal 8 4 3 2 5" xfId="3872" xr:uid="{73907A87-7FCE-46B6-A9E6-FBC71287C722}"/>
    <cellStyle name="Normal 8 4 3 2 6" xfId="3873" xr:uid="{CDB4B19E-6809-4D77-8FAE-AD76F0AD26F9}"/>
    <cellStyle name="Normal 8 4 3 3" xfId="806" xr:uid="{A8E5558A-B803-4DB7-B284-168C2F271A24}"/>
    <cellStyle name="Normal 8 4 3 3 2" xfId="2192" xr:uid="{F670C527-AB58-4BAF-AC81-5BC02701684B}"/>
    <cellStyle name="Normal 8 4 3 3 2 2" xfId="2193" xr:uid="{CC427733-2752-48B0-BB8F-123684E57A5C}"/>
    <cellStyle name="Normal 8 4 3 3 2 3" xfId="3874" xr:uid="{B3F5CEBA-92DF-472C-A08F-1FCAE3E00141}"/>
    <cellStyle name="Normal 8 4 3 3 2 4" xfId="3875" xr:uid="{50806567-E7AD-45EA-B9E5-64CCB667D7B8}"/>
    <cellStyle name="Normal 8 4 3 3 3" xfId="2194" xr:uid="{BB924C35-2651-48CD-9B33-1A01E22146CF}"/>
    <cellStyle name="Normal 8 4 3 3 4" xfId="3876" xr:uid="{89A57390-C6A6-4691-A729-6F9B88D1122D}"/>
    <cellStyle name="Normal 8 4 3 3 5" xfId="3877" xr:uid="{4903B27C-4A8F-4C51-AACA-6A2336F60C90}"/>
    <cellStyle name="Normal 8 4 3 4" xfId="2195" xr:uid="{C9544A14-EBDC-4B57-909C-BFC3D2258E3E}"/>
    <cellStyle name="Normal 8 4 3 4 2" xfId="2196" xr:uid="{84182915-086A-4D3B-9740-5E56BAC72658}"/>
    <cellStyle name="Normal 8 4 3 4 3" xfId="3878" xr:uid="{AD4F9AE3-F5B0-4BA2-8C02-15E014C6025F}"/>
    <cellStyle name="Normal 8 4 3 4 4" xfId="3879" xr:uid="{7FB25E74-4C0F-4A85-9CC6-4D5E76F2BCAB}"/>
    <cellStyle name="Normal 8 4 3 5" xfId="2197" xr:uid="{8795566D-DA52-4553-8AB9-F7E99FA72726}"/>
    <cellStyle name="Normal 8 4 3 5 2" xfId="3880" xr:uid="{234C294A-5973-4C08-A88E-F6B3DE1A959D}"/>
    <cellStyle name="Normal 8 4 3 5 3" xfId="3881" xr:uid="{E087D393-E8B7-45A6-B7BD-A0D5CA569A04}"/>
    <cellStyle name="Normal 8 4 3 5 4" xfId="3882" xr:uid="{19ECCBBD-A212-4737-94BD-9A2456E3D068}"/>
    <cellStyle name="Normal 8 4 3 6" xfId="3883" xr:uid="{5F1C24BC-12D4-4B0F-91FF-D7D0F9CC8131}"/>
    <cellStyle name="Normal 8 4 3 7" xfId="3884" xr:uid="{EDBD853F-A651-4F9B-B9EC-4DF60698770A}"/>
    <cellStyle name="Normal 8 4 3 8" xfId="3885" xr:uid="{060C1FEF-EC08-4B19-A45C-F7ACF571F69B}"/>
    <cellStyle name="Normal 8 4 4" xfId="392" xr:uid="{E63B2795-12EC-4F0E-B3E9-BAFA45056E78}"/>
    <cellStyle name="Normal 8 4 4 2" xfId="807" xr:uid="{86F7423C-00CE-417E-A9BD-641754BADE32}"/>
    <cellStyle name="Normal 8 4 4 2 2" xfId="808" xr:uid="{779EF9C5-7143-4515-A525-5A4E2E5A4AA2}"/>
    <cellStyle name="Normal 8 4 4 2 2 2" xfId="2198" xr:uid="{3664BF87-954B-4E3D-9577-A88AC7E3F7EC}"/>
    <cellStyle name="Normal 8 4 4 2 2 3" xfId="3886" xr:uid="{566EC3AC-B74F-4331-BF46-C36A1C01128D}"/>
    <cellStyle name="Normal 8 4 4 2 2 4" xfId="3887" xr:uid="{CEAEF164-9364-44E0-B0ED-8A3C96F51147}"/>
    <cellStyle name="Normal 8 4 4 2 3" xfId="2199" xr:uid="{71A41A54-CFB0-4A2C-BA43-C0BFF3AA093A}"/>
    <cellStyle name="Normal 8 4 4 2 4" xfId="3888" xr:uid="{02E4E137-3A3B-417F-BE8C-6330DDA42B84}"/>
    <cellStyle name="Normal 8 4 4 2 5" xfId="3889" xr:uid="{A0A49936-6717-4037-AB87-08D5113ABEA9}"/>
    <cellStyle name="Normal 8 4 4 3" xfId="809" xr:uid="{C3992A93-1AA1-4D83-9E26-472491EA824A}"/>
    <cellStyle name="Normal 8 4 4 3 2" xfId="2200" xr:uid="{F66BB2C9-7B8D-4F15-8650-0F307EFBBF79}"/>
    <cellStyle name="Normal 8 4 4 3 3" xfId="3890" xr:uid="{D4A6F085-B408-44D1-9CF8-ADCBC8B98421}"/>
    <cellStyle name="Normal 8 4 4 3 4" xfId="3891" xr:uid="{E29A3E04-DAA3-46EE-A7D6-7A8BBAFC54CF}"/>
    <cellStyle name="Normal 8 4 4 4" xfId="2201" xr:uid="{62B3FAC0-E2F1-40AF-92A5-2F702306A7E2}"/>
    <cellStyle name="Normal 8 4 4 4 2" xfId="3892" xr:uid="{ABC27CDB-4A99-4674-83EB-49E7F68AA721}"/>
    <cellStyle name="Normal 8 4 4 4 3" xfId="3893" xr:uid="{9C0DC8AA-14DD-4422-AD48-8C87B9541A35}"/>
    <cellStyle name="Normal 8 4 4 4 4" xfId="3894" xr:uid="{B8588BC2-1B7F-4481-9A9C-34E8AAD2B2F4}"/>
    <cellStyle name="Normal 8 4 4 5" xfId="3895" xr:uid="{EE24A77A-D0EB-42E6-9D3E-0C925B183424}"/>
    <cellStyle name="Normal 8 4 4 6" xfId="3896" xr:uid="{33AA59FC-708E-47C7-81C2-66F7E14F1C31}"/>
    <cellStyle name="Normal 8 4 4 7" xfId="3897" xr:uid="{6230B604-70DE-45AB-9A41-638230B7104C}"/>
    <cellStyle name="Normal 8 4 5" xfId="393" xr:uid="{3EC47FF5-1B48-4B71-803D-6AF99DF89726}"/>
    <cellStyle name="Normal 8 4 5 2" xfId="810" xr:uid="{7936920C-A530-4099-8C00-0A05908B043D}"/>
    <cellStyle name="Normal 8 4 5 2 2" xfId="2202" xr:uid="{43E77270-B7AC-4098-ACE4-260AEDBB159C}"/>
    <cellStyle name="Normal 8 4 5 2 3" xfId="3898" xr:uid="{DF446FD9-6C6E-43BF-823A-C962EC38A173}"/>
    <cellStyle name="Normal 8 4 5 2 4" xfId="3899" xr:uid="{A080A4E4-23B6-4784-AD8B-DB355480F500}"/>
    <cellStyle name="Normal 8 4 5 3" xfId="2203" xr:uid="{B07F9898-569F-40B8-9455-8803BB8C975F}"/>
    <cellStyle name="Normal 8 4 5 3 2" xfId="3900" xr:uid="{0B2A878C-9928-474D-99F4-7871D66EBE56}"/>
    <cellStyle name="Normal 8 4 5 3 3" xfId="3901" xr:uid="{7C0D859E-CAAE-455E-9B73-B29889E4587B}"/>
    <cellStyle name="Normal 8 4 5 3 4" xfId="3902" xr:uid="{FA56BD6B-EB1A-4273-9646-E2C14AD8ECF2}"/>
    <cellStyle name="Normal 8 4 5 4" xfId="3903" xr:uid="{DB383BEF-08BD-4596-968E-7AC570987357}"/>
    <cellStyle name="Normal 8 4 5 5" xfId="3904" xr:uid="{5FCA40E3-5526-4516-A5DA-2CB4F3EE8953}"/>
    <cellStyle name="Normal 8 4 5 6" xfId="3905" xr:uid="{5F4537A6-28CB-4896-8EDA-6DE9224D32A0}"/>
    <cellStyle name="Normal 8 4 6" xfId="811" xr:uid="{CF541F61-3D19-4CD2-8D65-1F150C5933CC}"/>
    <cellStyle name="Normal 8 4 6 2" xfId="2204" xr:uid="{C69820CF-E31D-46EE-B42E-8B42B0F51B7A}"/>
    <cellStyle name="Normal 8 4 6 2 2" xfId="3906" xr:uid="{B9B0F018-A8C3-4003-9E69-5093FE78B939}"/>
    <cellStyle name="Normal 8 4 6 2 3" xfId="3907" xr:uid="{4C4BE238-7277-4294-A8AB-107102616D02}"/>
    <cellStyle name="Normal 8 4 6 2 4" xfId="3908" xr:uid="{BB9E3647-5E2E-4A47-94FA-E1F7E162762A}"/>
    <cellStyle name="Normal 8 4 6 3" xfId="3909" xr:uid="{58805F9D-A234-412A-A1EA-B26AFA6E92F2}"/>
    <cellStyle name="Normal 8 4 6 4" xfId="3910" xr:uid="{A657D3D3-2309-4390-9B7D-C0004020652E}"/>
    <cellStyle name="Normal 8 4 6 5" xfId="3911" xr:uid="{33EF7B59-CC5E-4509-8284-68DFA3EFA2D2}"/>
    <cellStyle name="Normal 8 4 7" xfId="2205" xr:uid="{ECD8E5F7-E04D-4FB4-B899-E9DDB0047EBE}"/>
    <cellStyle name="Normal 8 4 7 2" xfId="3912" xr:uid="{C8C95D0F-1CC3-4C88-B653-5EF04E028820}"/>
    <cellStyle name="Normal 8 4 7 3" xfId="3913" xr:uid="{E7D5E8D0-6AFF-4AC3-9CC7-9E12D5EF0A6F}"/>
    <cellStyle name="Normal 8 4 7 4" xfId="3914" xr:uid="{E179E118-077C-4F62-AFEA-1F20D174253B}"/>
    <cellStyle name="Normal 8 4 8" xfId="3915" xr:uid="{1406D0E8-C3E4-434C-AA28-B26CADD9B72A}"/>
    <cellStyle name="Normal 8 4 8 2" xfId="3916" xr:uid="{E4514D15-F0C9-4750-9F2D-C8C75D0E729F}"/>
    <cellStyle name="Normal 8 4 8 3" xfId="3917" xr:uid="{E0D695D5-BC28-47C1-AE65-82B3BAE62EB3}"/>
    <cellStyle name="Normal 8 4 8 4" xfId="3918" xr:uid="{8238D02C-FA3B-4F7F-9DE5-0ECA27C18720}"/>
    <cellStyle name="Normal 8 4 9" xfId="3919" xr:uid="{888807CD-73C1-4468-84C3-D1FEB30C74D8}"/>
    <cellStyle name="Normal 8 5" xfId="161" xr:uid="{23342996-8229-4595-AF64-43B4D116319E}"/>
    <cellStyle name="Normal 8 5 2" xfId="162" xr:uid="{36163DD2-ED5A-4D64-82F4-F35D2FEE0EF5}"/>
    <cellStyle name="Normal 8 5 2 2" xfId="394" xr:uid="{BF49E47F-4360-445E-A9C3-F277A4273AB2}"/>
    <cellStyle name="Normal 8 5 2 2 2" xfId="812" xr:uid="{8C127991-1435-4E32-AD4F-ED8F85B69443}"/>
    <cellStyle name="Normal 8 5 2 2 2 2" xfId="2206" xr:uid="{47AE4835-F133-4FC9-9B51-12C6F6916A9A}"/>
    <cellStyle name="Normal 8 5 2 2 2 3" xfId="3920" xr:uid="{859FB756-B553-4D72-B72A-033601E0766F}"/>
    <cellStyle name="Normal 8 5 2 2 2 4" xfId="3921" xr:uid="{58AF4A32-F373-444F-845C-B2E570CCB0FD}"/>
    <cellStyle name="Normal 8 5 2 2 3" xfId="2207" xr:uid="{EC53FE90-1C1F-4745-8178-B07A1D6AF033}"/>
    <cellStyle name="Normal 8 5 2 2 3 2" xfId="3922" xr:uid="{43D44489-725D-4892-A7CC-1E92A62E832E}"/>
    <cellStyle name="Normal 8 5 2 2 3 3" xfId="3923" xr:uid="{3B478C3B-7CA5-4B45-A90D-9619F1094585}"/>
    <cellStyle name="Normal 8 5 2 2 3 4" xfId="3924" xr:uid="{2E377839-550F-4468-89E9-47182E139D1B}"/>
    <cellStyle name="Normal 8 5 2 2 4" xfId="3925" xr:uid="{8AB0C09F-EF92-4EEB-9896-990EF53C8BDD}"/>
    <cellStyle name="Normal 8 5 2 2 5" xfId="3926" xr:uid="{B54E869E-0521-43D6-BC39-3C30F22F6450}"/>
    <cellStyle name="Normal 8 5 2 2 6" xfId="3927" xr:uid="{B87A4DC6-A712-46D7-B307-27959179000B}"/>
    <cellStyle name="Normal 8 5 2 3" xfId="813" xr:uid="{6CDDA650-E7AC-43A1-95C5-4355AF59CBCE}"/>
    <cellStyle name="Normal 8 5 2 3 2" xfId="2208" xr:uid="{EB7AC7D8-D528-4BF2-8640-3D9CD40AA19C}"/>
    <cellStyle name="Normal 8 5 2 3 2 2" xfId="3928" xr:uid="{56DF598F-7F63-4781-A19D-B490976CDFE6}"/>
    <cellStyle name="Normal 8 5 2 3 2 3" xfId="3929" xr:uid="{BE5118BA-709D-4048-9893-908ED5CC8E42}"/>
    <cellStyle name="Normal 8 5 2 3 2 4" xfId="3930" xr:uid="{193ABE0D-2BCF-4928-AF95-A2929BBE438C}"/>
    <cellStyle name="Normal 8 5 2 3 3" xfId="3931" xr:uid="{258187D1-E38A-449E-A488-EF94F6E9E302}"/>
    <cellStyle name="Normal 8 5 2 3 4" xfId="3932" xr:uid="{BECD1CA0-000A-421A-A96F-79DCDF77384E}"/>
    <cellStyle name="Normal 8 5 2 3 5" xfId="3933" xr:uid="{D297A17F-CDDA-4E76-8099-23106D7C633F}"/>
    <cellStyle name="Normal 8 5 2 4" xfId="2209" xr:uid="{5B936E0B-289F-4802-AEE4-0E08B0ACBF33}"/>
    <cellStyle name="Normal 8 5 2 4 2" xfId="3934" xr:uid="{3C60C38C-DF91-4207-9B9C-414907E1D2B8}"/>
    <cellStyle name="Normal 8 5 2 4 3" xfId="3935" xr:uid="{4F468BD8-72BA-483E-887C-88C8996E2E00}"/>
    <cellStyle name="Normal 8 5 2 4 4" xfId="3936" xr:uid="{2B8BBA5A-2D19-4317-A8EF-4AAD6A794009}"/>
    <cellStyle name="Normal 8 5 2 5" xfId="3937" xr:uid="{E4DE2534-2C69-4A5B-895E-2CC4D2A7FAC2}"/>
    <cellStyle name="Normal 8 5 2 5 2" xfId="3938" xr:uid="{6C2F2F88-51B1-4C56-868C-10A604FD695D}"/>
    <cellStyle name="Normal 8 5 2 5 3" xfId="3939" xr:uid="{B996FE05-F17E-4888-A541-A3A0C2FE4D6C}"/>
    <cellStyle name="Normal 8 5 2 5 4" xfId="3940" xr:uid="{F90F7584-C344-48DE-84AB-E3C512B61F0C}"/>
    <cellStyle name="Normal 8 5 2 6" xfId="3941" xr:uid="{2E379148-4F19-45B3-A3EC-A9E474853CEB}"/>
    <cellStyle name="Normal 8 5 2 7" xfId="3942" xr:uid="{F15B3012-3037-43B0-ACA8-3291580E9289}"/>
    <cellStyle name="Normal 8 5 2 8" xfId="3943" xr:uid="{3C7FBA98-7974-4643-9315-23B10EA7F552}"/>
    <cellStyle name="Normal 8 5 3" xfId="395" xr:uid="{22F2007E-D308-40E2-A19E-C6E45EF248E2}"/>
    <cellStyle name="Normal 8 5 3 2" xfId="814" xr:uid="{14A13F06-F7D7-44FB-A5FF-92DC2E70249C}"/>
    <cellStyle name="Normal 8 5 3 2 2" xfId="815" xr:uid="{8F9102B3-D2E2-4BB1-AF72-D99EA5FCB44E}"/>
    <cellStyle name="Normal 8 5 3 2 3" xfId="3944" xr:uid="{95282E82-D3D1-4080-B4E5-F89E0CD67396}"/>
    <cellStyle name="Normal 8 5 3 2 4" xfId="3945" xr:uid="{6EF4F306-7A05-4167-831D-DB5DA55A745D}"/>
    <cellStyle name="Normal 8 5 3 3" xfId="816" xr:uid="{73BB5A1C-677E-4F5F-B399-039545A7C1B5}"/>
    <cellStyle name="Normal 8 5 3 3 2" xfId="3946" xr:uid="{2B87E0BA-E84B-4514-AEA0-ABB4E2E9E8EA}"/>
    <cellStyle name="Normal 8 5 3 3 3" xfId="3947" xr:uid="{D33991D3-6402-41E5-94E2-1D829B5D64FC}"/>
    <cellStyle name="Normal 8 5 3 3 4" xfId="3948" xr:uid="{D545601C-E3C8-4859-A282-332960F0458D}"/>
    <cellStyle name="Normal 8 5 3 4" xfId="3949" xr:uid="{A0B2625D-9832-43C2-A25D-470A42B63C48}"/>
    <cellStyle name="Normal 8 5 3 5" xfId="3950" xr:uid="{5757DE3D-CC8B-48F6-B91D-16095CFE27DF}"/>
    <cellStyle name="Normal 8 5 3 6" xfId="3951" xr:uid="{C75AB95E-4EBB-479B-A3D5-B36A37132F99}"/>
    <cellStyle name="Normal 8 5 4" xfId="396" xr:uid="{5B6229DA-291F-42E1-8D74-8B3282582046}"/>
    <cellStyle name="Normal 8 5 4 2" xfId="817" xr:uid="{25FD5E18-8523-48E5-A764-5FD2C0969D1D}"/>
    <cellStyle name="Normal 8 5 4 2 2" xfId="3952" xr:uid="{B798DDB7-0591-4C9F-8429-96637630A09E}"/>
    <cellStyle name="Normal 8 5 4 2 3" xfId="3953" xr:uid="{E782DCD5-0598-4418-AD69-5C3D541B14F2}"/>
    <cellStyle name="Normal 8 5 4 2 4" xfId="3954" xr:uid="{63F06E38-276F-4DD9-9DC9-A9F536A6E146}"/>
    <cellStyle name="Normal 8 5 4 3" xfId="3955" xr:uid="{8EC77D3A-8E1C-4FD8-9A64-7F1C42DDF500}"/>
    <cellStyle name="Normal 8 5 4 4" xfId="3956" xr:uid="{0E791BB6-F94D-4383-808A-B588F8DF25F4}"/>
    <cellStyle name="Normal 8 5 4 5" xfId="3957" xr:uid="{9466A929-2A40-4E85-A8B8-A668B175C0B2}"/>
    <cellStyle name="Normal 8 5 5" xfId="818" xr:uid="{64598139-B2DE-4677-AC94-5339878DCE18}"/>
    <cellStyle name="Normal 8 5 5 2" xfId="3958" xr:uid="{16D56078-6258-472B-8932-AC28961EC6C8}"/>
    <cellStyle name="Normal 8 5 5 3" xfId="3959" xr:uid="{665F2D65-A045-4452-8B0F-0C977DCBF1B2}"/>
    <cellStyle name="Normal 8 5 5 4" xfId="3960" xr:uid="{7BF6456C-5C9E-474E-BA30-26AB3BC91D26}"/>
    <cellStyle name="Normal 8 5 6" xfId="3961" xr:uid="{A32AB23B-6F7E-45D0-B482-C3DD2E1A2584}"/>
    <cellStyle name="Normal 8 5 6 2" xfId="3962" xr:uid="{E1FF526F-7F88-475D-8B9B-B1B3B271F3D7}"/>
    <cellStyle name="Normal 8 5 6 3" xfId="3963" xr:uid="{0AB10AFC-A6AB-44B6-A279-138614898268}"/>
    <cellStyle name="Normal 8 5 6 4" xfId="3964" xr:uid="{B75862EA-F242-4484-8877-A38FA655C855}"/>
    <cellStyle name="Normal 8 5 7" xfId="3965" xr:uid="{86D80A41-7A1C-4403-B5BB-28DFD3A83152}"/>
    <cellStyle name="Normal 8 5 8" xfId="3966" xr:uid="{837F3199-7A50-4B74-9A3B-2DDC0F9D8953}"/>
    <cellStyle name="Normal 8 5 9" xfId="3967" xr:uid="{0793B98B-FB6D-459B-840D-F0957160C0C7}"/>
    <cellStyle name="Normal 8 6" xfId="163" xr:uid="{A62DC8A8-CEA6-4710-9B4F-738993B526F2}"/>
    <cellStyle name="Normal 8 6 2" xfId="397" xr:uid="{2CA96569-326E-482A-BBB7-EDF01FAD5ED2}"/>
    <cellStyle name="Normal 8 6 2 2" xfId="819" xr:uid="{87B6C3C2-8EE9-4C18-AA7E-534212B4CB3B}"/>
    <cellStyle name="Normal 8 6 2 2 2" xfId="2210" xr:uid="{6EE8C710-E794-43A2-941F-94195D7B05B0}"/>
    <cellStyle name="Normal 8 6 2 2 2 2" xfId="2211" xr:uid="{6F741CF6-740D-40B1-A23A-37C8A74C07A9}"/>
    <cellStyle name="Normal 8 6 2 2 3" xfId="2212" xr:uid="{43B207F7-DD93-457B-A88E-5238E6027C52}"/>
    <cellStyle name="Normal 8 6 2 2 4" xfId="3968" xr:uid="{99CDABF8-E694-4B8D-99CF-278037300405}"/>
    <cellStyle name="Normal 8 6 2 3" xfId="2213" xr:uid="{74A57B98-9695-4B83-8F2F-4F9334D21B11}"/>
    <cellStyle name="Normal 8 6 2 3 2" xfId="2214" xr:uid="{61CAEAC2-25D2-4FAE-98DE-ACF227DFB059}"/>
    <cellStyle name="Normal 8 6 2 3 3" xfId="3969" xr:uid="{C253FC80-6322-4CA3-BA7E-E88DF9E36626}"/>
    <cellStyle name="Normal 8 6 2 3 4" xfId="3970" xr:uid="{20E6FA94-E146-4C1F-89EA-013B427E78A4}"/>
    <cellStyle name="Normal 8 6 2 4" xfId="2215" xr:uid="{B91CB04E-82DC-4018-8896-CF8A8D863618}"/>
    <cellStyle name="Normal 8 6 2 5" xfId="3971" xr:uid="{E591D0C7-6808-4E5E-82F1-350C50AC6A6F}"/>
    <cellStyle name="Normal 8 6 2 6" xfId="3972" xr:uid="{035AEC39-56CE-4255-AAFA-F17605021C52}"/>
    <cellStyle name="Normal 8 6 3" xfId="820" xr:uid="{975BEFAB-F6EE-441A-AE06-61D90C88ED04}"/>
    <cellStyle name="Normal 8 6 3 2" xfId="2216" xr:uid="{D38EA1DF-6ED5-4586-BD6B-4301DE6A32AD}"/>
    <cellStyle name="Normal 8 6 3 2 2" xfId="2217" xr:uid="{F3FDA721-5FF2-42F8-A490-2C69C00ECD5B}"/>
    <cellStyle name="Normal 8 6 3 2 3" xfId="3973" xr:uid="{29B7E818-AE18-43D5-8E89-42A9D3A82415}"/>
    <cellStyle name="Normal 8 6 3 2 4" xfId="3974" xr:uid="{DF585B56-AC67-4530-B120-2B73E0B307B7}"/>
    <cellStyle name="Normal 8 6 3 3" xfId="2218" xr:uid="{F84CF40C-B64A-4A0F-BF79-4EEF67983FC6}"/>
    <cellStyle name="Normal 8 6 3 4" xfId="3975" xr:uid="{1F146150-4C5F-4F97-97F8-240248ABA914}"/>
    <cellStyle name="Normal 8 6 3 5" xfId="3976" xr:uid="{BF24F169-8921-4C4C-9261-ED28EAD975F5}"/>
    <cellStyle name="Normal 8 6 4" xfId="2219" xr:uid="{FDD06961-5359-4B00-A98F-89BE7C78F3A2}"/>
    <cellStyle name="Normal 8 6 4 2" xfId="2220" xr:uid="{4AF9DD48-F6D7-4A0F-A03A-4B2DDA92FAD1}"/>
    <cellStyle name="Normal 8 6 4 3" xfId="3977" xr:uid="{A7B800DC-CD4E-425D-AF77-51AF7969B798}"/>
    <cellStyle name="Normal 8 6 4 4" xfId="3978" xr:uid="{06EFE50D-4027-4CFF-A9B2-26547FDA4B0B}"/>
    <cellStyle name="Normal 8 6 5" xfId="2221" xr:uid="{0604614A-DED5-4EB4-85D9-CF4C533A3D28}"/>
    <cellStyle name="Normal 8 6 5 2" xfId="3979" xr:uid="{6DB18534-EE34-4205-86B9-E68414CDA4ED}"/>
    <cellStyle name="Normal 8 6 5 3" xfId="3980" xr:uid="{014C80B1-F7E6-4E14-A5F6-BBE4F1DBC1A6}"/>
    <cellStyle name="Normal 8 6 5 4" xfId="3981" xr:uid="{7893E20C-042A-4D95-866D-FC08AD0C92D3}"/>
    <cellStyle name="Normal 8 6 6" xfId="3982" xr:uid="{82A165C1-1CEC-432A-BD7F-3DAA97F83AED}"/>
    <cellStyle name="Normal 8 6 7" xfId="3983" xr:uid="{41F7968A-1388-41E9-96E3-302FB3F4642B}"/>
    <cellStyle name="Normal 8 6 8" xfId="3984" xr:uid="{61866CAE-D21D-4022-B5C2-7CA349709BE8}"/>
    <cellStyle name="Normal 8 7" xfId="398" xr:uid="{7757E6A9-0E66-4B3E-850C-2B36FC28AC60}"/>
    <cellStyle name="Normal 8 7 2" xfId="821" xr:uid="{8B3CCBDE-7CE0-4425-BE13-206BD4DFF930}"/>
    <cellStyle name="Normal 8 7 2 2" xfId="822" xr:uid="{C0D0D166-BC18-472E-9F52-1A741AB1BBC6}"/>
    <cellStyle name="Normal 8 7 2 2 2" xfId="2222" xr:uid="{F1EF548A-A458-49B2-85CD-A2760D20AB37}"/>
    <cellStyle name="Normal 8 7 2 2 3" xfId="3985" xr:uid="{F086762E-4F84-4D95-B4B0-065C870B11F4}"/>
    <cellStyle name="Normal 8 7 2 2 4" xfId="3986" xr:uid="{CEEDFF08-4F08-41AC-A87F-D196BABB2C58}"/>
    <cellStyle name="Normal 8 7 2 3" xfId="2223" xr:uid="{662C3CD7-21EF-4E9C-88D3-4BB1A5141757}"/>
    <cellStyle name="Normal 8 7 2 4" xfId="3987" xr:uid="{0116527C-7302-4234-A74D-0E8C32FE6196}"/>
    <cellStyle name="Normal 8 7 2 5" xfId="3988" xr:uid="{04CC8C09-4475-4CFF-AC66-50D0C50D9D72}"/>
    <cellStyle name="Normal 8 7 3" xfId="823" xr:uid="{849555AB-4B28-4403-9CB2-E2BF947FDC4C}"/>
    <cellStyle name="Normal 8 7 3 2" xfId="2224" xr:uid="{3B83FACD-A701-4371-A583-699DABFD6DB1}"/>
    <cellStyle name="Normal 8 7 3 3" xfId="3989" xr:uid="{84DD8C89-503E-49E9-9FFC-D7BF2BC46CA7}"/>
    <cellStyle name="Normal 8 7 3 4" xfId="3990" xr:uid="{03D7A50C-4DE9-49C5-9C1C-A3EC12F58CCC}"/>
    <cellStyle name="Normal 8 7 4" xfId="2225" xr:uid="{A15A1EED-DAEF-4E36-B667-542B86BDD5B4}"/>
    <cellStyle name="Normal 8 7 4 2" xfId="3991" xr:uid="{0A3F183C-1251-4B24-A72D-9301B7E38B58}"/>
    <cellStyle name="Normal 8 7 4 3" xfId="3992" xr:uid="{EB0DE40A-1999-4330-9FDE-5F6DD94880AD}"/>
    <cellStyle name="Normal 8 7 4 4" xfId="3993" xr:uid="{5105A406-D30D-485B-9C90-9D89B03448F4}"/>
    <cellStyle name="Normal 8 7 5" xfId="3994" xr:uid="{5F6A6BC0-6753-492C-850A-F1AA87C1E739}"/>
    <cellStyle name="Normal 8 7 6" xfId="3995" xr:uid="{318360A2-2C11-420E-9532-0DF6F9D0C9E7}"/>
    <cellStyle name="Normal 8 7 7" xfId="3996" xr:uid="{4AFBE662-A8A8-404A-A41B-6D3DEF250393}"/>
    <cellStyle name="Normal 8 8" xfId="399" xr:uid="{0F963973-A931-491E-8041-D9F94936A67E}"/>
    <cellStyle name="Normal 8 8 2" xfId="824" xr:uid="{725DBE12-CAEA-40D4-B1E0-193C8DBA3948}"/>
    <cellStyle name="Normal 8 8 2 2" xfId="2226" xr:uid="{791860C2-5CFB-40EF-BDF0-B0F728B4F207}"/>
    <cellStyle name="Normal 8 8 2 3" xfId="3997" xr:uid="{CF2E4C2E-9D2C-4724-BAC7-70D13DAA78FF}"/>
    <cellStyle name="Normal 8 8 2 4" xfId="3998" xr:uid="{169FCFDE-EC61-4808-B5AD-501754F5BEBC}"/>
    <cellStyle name="Normal 8 8 3" xfId="2227" xr:uid="{48D31692-6ACA-4625-ABB4-03DAE2559EB1}"/>
    <cellStyle name="Normal 8 8 3 2" xfId="3999" xr:uid="{A561018A-AD11-4033-AA9C-5AF11EFE4C57}"/>
    <cellStyle name="Normal 8 8 3 3" xfId="4000" xr:uid="{A51A46BF-AC0E-4349-B7EE-7D2FAE55C251}"/>
    <cellStyle name="Normal 8 8 3 4" xfId="4001" xr:uid="{C2E72462-0037-4122-9F48-C6567B70EAED}"/>
    <cellStyle name="Normal 8 8 4" xfId="4002" xr:uid="{C4CE261C-32B5-44FC-B94C-924E99DFA633}"/>
    <cellStyle name="Normal 8 8 5" xfId="4003" xr:uid="{7A52DE43-D0CF-4510-BC3F-6D40499CCAF6}"/>
    <cellStyle name="Normal 8 8 6" xfId="4004" xr:uid="{499BAEC1-A78D-4118-8EA4-551F5A57E0BD}"/>
    <cellStyle name="Normal 8 9" xfId="400" xr:uid="{B7F73D0B-6DCF-4E7D-94AB-114FBC0E5B51}"/>
    <cellStyle name="Normal 8 9 2" xfId="2228" xr:uid="{73881D07-DA2E-417D-AB30-D97D9718EC46}"/>
    <cellStyle name="Normal 8 9 2 2" xfId="4005" xr:uid="{77F25D14-75E7-440B-93C5-F9EE1480A0D9}"/>
    <cellStyle name="Normal 8 9 2 2 2" xfId="4410" xr:uid="{44432098-F4C9-49C1-8351-9907807E6A79}"/>
    <cellStyle name="Normal 8 9 2 2 3" xfId="4689" xr:uid="{8F930444-535E-4CF9-A471-B3BE3A77CC84}"/>
    <cellStyle name="Normal 8 9 2 3" xfId="4006" xr:uid="{DCA7C3E4-EA6A-4FCC-8577-E742FF7BF360}"/>
    <cellStyle name="Normal 8 9 2 4" xfId="4007" xr:uid="{2146DD26-488D-4C6D-9DFC-FD7F2FA59327}"/>
    <cellStyle name="Normal 8 9 3" xfId="4008" xr:uid="{D8A1743E-145E-4B2C-97D7-A0316635F686}"/>
    <cellStyle name="Normal 8 9 3 2" xfId="5343" xr:uid="{94D74289-DD21-41C9-909C-07847F84B036}"/>
    <cellStyle name="Normal 8 9 4" xfId="4009" xr:uid="{30070AC5-C944-4B5C-8E20-8499AC6E447F}"/>
    <cellStyle name="Normal 8 9 4 2" xfId="4580" xr:uid="{35181089-C6EE-4F88-A04D-77DB3C2F932F}"/>
    <cellStyle name="Normal 8 9 4 3" xfId="4690" xr:uid="{427BC18E-114D-42F6-9CAE-BEBB88FAEA87}"/>
    <cellStyle name="Normal 8 9 4 4" xfId="4609" xr:uid="{F0F1B96B-90C8-4D3D-817E-50FFC49F1DC2}"/>
    <cellStyle name="Normal 8 9 5" xfId="4010" xr:uid="{206D81CC-80F1-4834-82F2-D2353E41228C}"/>
    <cellStyle name="Normal 9" xfId="164" xr:uid="{9459033D-783B-44D2-ABF8-F34343CDA5C7}"/>
    <cellStyle name="Normal 9 10" xfId="401" xr:uid="{D6C25B79-8097-46C1-8A49-650F855C9064}"/>
    <cellStyle name="Normal 9 10 2" xfId="2229" xr:uid="{DFA6D947-659C-415E-9D31-3E0097CD35C5}"/>
    <cellStyle name="Normal 9 10 2 2" xfId="4011" xr:uid="{1CBAD810-EFB3-431C-85AA-EDB5261439F3}"/>
    <cellStyle name="Normal 9 10 2 3" xfId="4012" xr:uid="{8A55FD74-820F-49CA-BE23-6EF0848DF22F}"/>
    <cellStyle name="Normal 9 10 2 4" xfId="4013" xr:uid="{3D1F780D-1682-4FDA-A8A1-711E4BBDFBCE}"/>
    <cellStyle name="Normal 9 10 3" xfId="4014" xr:uid="{407E9780-1F93-44E7-8F58-9B0728692877}"/>
    <cellStyle name="Normal 9 10 4" xfId="4015" xr:uid="{036831C0-204B-4633-A2CA-9FDF42CF8C35}"/>
    <cellStyle name="Normal 9 10 5" xfId="4016" xr:uid="{ED4988ED-1143-48AF-A608-8B77530EB64B}"/>
    <cellStyle name="Normal 9 11" xfId="2230" xr:uid="{10FFE100-109C-4AAD-BAB6-78A7AAE5DFA7}"/>
    <cellStyle name="Normal 9 11 2" xfId="4017" xr:uid="{2007986A-6FFC-493B-95D3-17F5C094FF94}"/>
    <cellStyle name="Normal 9 11 3" xfId="4018" xr:uid="{3898DC36-9C73-47B0-989A-C6366D8A374F}"/>
    <cellStyle name="Normal 9 11 4" xfId="4019" xr:uid="{08ADF6A6-7A87-4130-88A3-B316C15F879B}"/>
    <cellStyle name="Normal 9 12" xfId="4020" xr:uid="{70B33409-43D5-4B84-9366-A839C9DF61BD}"/>
    <cellStyle name="Normal 9 12 2" xfId="4021" xr:uid="{BBC5BC67-ADE4-43BA-B5A8-DCCEDBD94A5B}"/>
    <cellStyle name="Normal 9 12 3" xfId="4022" xr:uid="{EFEA1571-BAC6-4FEB-BD97-D2745687A393}"/>
    <cellStyle name="Normal 9 12 4" xfId="4023" xr:uid="{AF2739D9-6E64-48D7-8EE2-3AB6455117EB}"/>
    <cellStyle name="Normal 9 13" xfId="4024" xr:uid="{15F00712-BBB5-47AC-B629-EBB077C66049}"/>
    <cellStyle name="Normal 9 13 2" xfId="4025" xr:uid="{8025C84C-7CCA-4F4F-8B0F-A823BBDDCCFF}"/>
    <cellStyle name="Normal 9 14" xfId="4026" xr:uid="{096504AC-5DA1-45FC-BE2C-98275F4E5087}"/>
    <cellStyle name="Normal 9 15" xfId="4027" xr:uid="{62F1AF71-2879-46D9-8EFC-60DC7D1EC578}"/>
    <cellStyle name="Normal 9 16" xfId="4028" xr:uid="{933B7FA5-5F1E-43F9-BC2C-FD0FC35EF5FD}"/>
    <cellStyle name="Normal 9 2" xfId="165" xr:uid="{A319BB86-0E26-40C7-9D71-93E85EF03F8D}"/>
    <cellStyle name="Normal 9 2 2" xfId="402" xr:uid="{31CB70E5-06DD-4FF8-A8D5-9F26B6030CA9}"/>
    <cellStyle name="Normal 9 2 2 2" xfId="4672" xr:uid="{F3CBF2BE-1C87-4C15-B6F3-07E74ABBC6DB}"/>
    <cellStyle name="Normal 9 2 3" xfId="4561" xr:uid="{6B05DA70-258F-4A7A-965C-95440E41D809}"/>
    <cellStyle name="Normal 9 3" xfId="166" xr:uid="{AE56D2B9-9AC2-4285-9424-EDB5FAEADB4A}"/>
    <cellStyle name="Normal 9 3 10" xfId="4029" xr:uid="{5C81E2C7-B318-4E8B-AAAA-A8317668FDB3}"/>
    <cellStyle name="Normal 9 3 11" xfId="4030" xr:uid="{6A745D56-7253-4BE1-B3AE-82236BD6BE60}"/>
    <cellStyle name="Normal 9 3 2" xfId="167" xr:uid="{9D05E16B-07F7-4733-A84F-096F9DD15452}"/>
    <cellStyle name="Normal 9 3 2 2" xfId="168" xr:uid="{B5EA4243-F900-4848-8639-10EE4CEFC9A1}"/>
    <cellStyle name="Normal 9 3 2 2 2" xfId="403" xr:uid="{FFE977EC-3B15-46D7-8890-344BDDEA5CAA}"/>
    <cellStyle name="Normal 9 3 2 2 2 2" xfId="825" xr:uid="{67D108FE-933B-43C8-B1BB-1FC23A6827D6}"/>
    <cellStyle name="Normal 9 3 2 2 2 2 2" xfId="826" xr:uid="{3EF0B0D2-CC29-478C-9147-1D294D995CDF}"/>
    <cellStyle name="Normal 9 3 2 2 2 2 2 2" xfId="2231" xr:uid="{DC4A0E91-E39A-431C-93D7-514B3382E706}"/>
    <cellStyle name="Normal 9 3 2 2 2 2 2 2 2" xfId="2232" xr:uid="{180662D9-F806-4BE8-8C1E-97BAB6EE00E2}"/>
    <cellStyle name="Normal 9 3 2 2 2 2 2 3" xfId="2233" xr:uid="{919E0C56-88DD-4B2B-BF83-04CBF5192F3E}"/>
    <cellStyle name="Normal 9 3 2 2 2 2 3" xfId="2234" xr:uid="{7D74EE21-FE04-4824-858E-EE83C07EB58A}"/>
    <cellStyle name="Normal 9 3 2 2 2 2 3 2" xfId="2235" xr:uid="{AEAFE21B-8A72-4252-9C1E-BAC3633B0739}"/>
    <cellStyle name="Normal 9 3 2 2 2 2 4" xfId="2236" xr:uid="{848209C2-5678-443C-9771-9DC8BE16C8EF}"/>
    <cellStyle name="Normal 9 3 2 2 2 3" xfId="827" xr:uid="{71F7A9CA-9FAC-43A8-8576-964ADFCAB0EA}"/>
    <cellStyle name="Normal 9 3 2 2 2 3 2" xfId="2237" xr:uid="{4078F393-3926-4721-BC70-7A8EFC323C0F}"/>
    <cellStyle name="Normal 9 3 2 2 2 3 2 2" xfId="2238" xr:uid="{D1E13495-582C-4F17-8678-863206A6A5D6}"/>
    <cellStyle name="Normal 9 3 2 2 2 3 3" xfId="2239" xr:uid="{E406620E-D69A-4958-BD0E-89039880662C}"/>
    <cellStyle name="Normal 9 3 2 2 2 3 4" xfId="4031" xr:uid="{A0B80C82-4182-41BD-B6DD-62C9A3AAC5C5}"/>
    <cellStyle name="Normal 9 3 2 2 2 4" xfId="2240" xr:uid="{96A4C50E-7378-4CBF-A578-08C374C2CF1E}"/>
    <cellStyle name="Normal 9 3 2 2 2 4 2" xfId="2241" xr:uid="{C1C36A28-0990-4EB3-AA7A-F9A8D892F146}"/>
    <cellStyle name="Normal 9 3 2 2 2 5" xfId="2242" xr:uid="{C81BCA37-7DED-4DBC-AFF7-09E6B978FC48}"/>
    <cellStyle name="Normal 9 3 2 2 2 6" xfId="4032" xr:uid="{24A36AB1-C78C-4E60-A5E4-C2E8052BDCFD}"/>
    <cellStyle name="Normal 9 3 2 2 3" xfId="404" xr:uid="{0384F9B8-802F-4C03-88B2-D88A3CF81495}"/>
    <cellStyle name="Normal 9 3 2 2 3 2" xfId="828" xr:uid="{78E4EB94-330C-4349-B471-8F8743A546F3}"/>
    <cellStyle name="Normal 9 3 2 2 3 2 2" xfId="829" xr:uid="{97157BBF-8DF9-48BA-8F05-8E82066600D3}"/>
    <cellStyle name="Normal 9 3 2 2 3 2 2 2" xfId="2243" xr:uid="{516EE7CD-6F3E-4087-8359-C9F90567925A}"/>
    <cellStyle name="Normal 9 3 2 2 3 2 2 2 2" xfId="2244" xr:uid="{79CE3E22-E4A5-4091-9996-D976F6CBA191}"/>
    <cellStyle name="Normal 9 3 2 2 3 2 2 3" xfId="2245" xr:uid="{69578E17-D468-43A2-8E43-0E7E378D44AB}"/>
    <cellStyle name="Normal 9 3 2 2 3 2 3" xfId="2246" xr:uid="{144A5CB5-BBEA-40EE-9A26-60D455C31885}"/>
    <cellStyle name="Normal 9 3 2 2 3 2 3 2" xfId="2247" xr:uid="{C3BEFFBE-1186-4382-8DB5-454148852BCC}"/>
    <cellStyle name="Normal 9 3 2 2 3 2 4" xfId="2248" xr:uid="{ECE5FD95-DB34-46CC-B679-DFA391922CA8}"/>
    <cellStyle name="Normal 9 3 2 2 3 3" xfId="830" xr:uid="{898582A3-1E2F-48BE-9516-4A6A30A50C46}"/>
    <cellStyle name="Normal 9 3 2 2 3 3 2" xfId="2249" xr:uid="{AD8BAC14-DA8C-4BF8-BF2C-D9432A9F3030}"/>
    <cellStyle name="Normal 9 3 2 2 3 3 2 2" xfId="2250" xr:uid="{27D7A601-23BB-47EB-8BF4-D46B34504B72}"/>
    <cellStyle name="Normal 9 3 2 2 3 3 3" xfId="2251" xr:uid="{8B5B76FB-88A0-425D-9785-FF8A501C02B7}"/>
    <cellStyle name="Normal 9 3 2 2 3 4" xfId="2252" xr:uid="{134D66B9-2F2F-4D84-B2EA-02B7FA0EDC00}"/>
    <cellStyle name="Normal 9 3 2 2 3 4 2" xfId="2253" xr:uid="{8CCABB0B-9B7C-4893-B93B-047DBA421E05}"/>
    <cellStyle name="Normal 9 3 2 2 3 5" xfId="2254" xr:uid="{28100530-4CB9-498C-9725-52BA7B6697BC}"/>
    <cellStyle name="Normal 9 3 2 2 4" xfId="831" xr:uid="{E1CE81A3-4CF9-41D2-B371-68FEA49A62B0}"/>
    <cellStyle name="Normal 9 3 2 2 4 2" xfId="832" xr:uid="{F245DF26-648D-4CFD-B876-CD31B7B07A4E}"/>
    <cellStyle name="Normal 9 3 2 2 4 2 2" xfId="2255" xr:uid="{25E3A822-3DAD-414C-A5F5-8932B2B7D1EC}"/>
    <cellStyle name="Normal 9 3 2 2 4 2 2 2" xfId="2256" xr:uid="{1262A8C2-C656-45B8-B3EC-23BD8500D7C6}"/>
    <cellStyle name="Normal 9 3 2 2 4 2 3" xfId="2257" xr:uid="{CBB725FA-6670-4DBA-8E51-D5F7A7FD25AD}"/>
    <cellStyle name="Normal 9 3 2 2 4 3" xfId="2258" xr:uid="{F53F825C-46F1-4499-9765-9F34C24C944E}"/>
    <cellStyle name="Normal 9 3 2 2 4 3 2" xfId="2259" xr:uid="{BEC64E51-DC9F-401D-BF7A-22BD4FC2EE01}"/>
    <cellStyle name="Normal 9 3 2 2 4 4" xfId="2260" xr:uid="{71131CA5-5B86-4142-A14E-84BB2813E9AE}"/>
    <cellStyle name="Normal 9 3 2 2 5" xfId="833" xr:uid="{BBF87833-F440-4CA4-9061-FE53560048D1}"/>
    <cellStyle name="Normal 9 3 2 2 5 2" xfId="2261" xr:uid="{D8564C29-AD13-475A-8DE7-61DF1CA67069}"/>
    <cellStyle name="Normal 9 3 2 2 5 2 2" xfId="2262" xr:uid="{AB6EC505-F3F8-4E03-8C2E-1DE6471F2B4F}"/>
    <cellStyle name="Normal 9 3 2 2 5 3" xfId="2263" xr:uid="{6C1D816D-33FD-4F5D-B34B-F1FC81D71599}"/>
    <cellStyle name="Normal 9 3 2 2 5 4" xfId="4033" xr:uid="{9DC91820-F79C-4E95-BAFE-2277BDF4C85B}"/>
    <cellStyle name="Normal 9 3 2 2 6" xfId="2264" xr:uid="{D1590448-DD0D-4862-86D5-C6FE26D03EA0}"/>
    <cellStyle name="Normal 9 3 2 2 6 2" xfId="2265" xr:uid="{5188EF2B-3C3B-4D9D-A8FF-B0F71C4B9391}"/>
    <cellStyle name="Normal 9 3 2 2 7" xfId="2266" xr:uid="{185312BD-7547-4C0F-8495-E5EAAD1A15ED}"/>
    <cellStyle name="Normal 9 3 2 2 8" xfId="4034" xr:uid="{BFBA3E2F-5CC9-4F6C-A1E7-174D3C3BE954}"/>
    <cellStyle name="Normal 9 3 2 3" xfId="405" xr:uid="{698A19C9-89BD-4706-8661-3B3259763126}"/>
    <cellStyle name="Normal 9 3 2 3 2" xfId="834" xr:uid="{F0FC8DC2-90FA-4E7B-A7D4-788179A2F33B}"/>
    <cellStyle name="Normal 9 3 2 3 2 2" xfId="835" xr:uid="{6E39AE57-B849-44B0-A62E-F77A0B580CF8}"/>
    <cellStyle name="Normal 9 3 2 3 2 2 2" xfId="2267" xr:uid="{E2EA8D61-AF6E-40C4-B694-0DB0A7A7B78C}"/>
    <cellStyle name="Normal 9 3 2 3 2 2 2 2" xfId="2268" xr:uid="{1D52A2F9-3531-4E8C-BC5D-153E57EC7825}"/>
    <cellStyle name="Normal 9 3 2 3 2 2 3" xfId="2269" xr:uid="{9A1565D5-3FD5-49E1-A85F-B29E51C6E9D6}"/>
    <cellStyle name="Normal 9 3 2 3 2 3" xfId="2270" xr:uid="{2072DC25-3467-4A40-B337-359078921B55}"/>
    <cellStyle name="Normal 9 3 2 3 2 3 2" xfId="2271" xr:uid="{D280ABE1-D0D5-4022-A085-D712FC2582AF}"/>
    <cellStyle name="Normal 9 3 2 3 2 4" xfId="2272" xr:uid="{61E1B15B-8E44-482D-9BEC-1A6E160B3D30}"/>
    <cellStyle name="Normal 9 3 2 3 3" xfId="836" xr:uid="{31451F38-5364-496E-A512-4CE1B3B5A691}"/>
    <cellStyle name="Normal 9 3 2 3 3 2" xfId="2273" xr:uid="{0AC8A002-0AD2-4B41-90A1-6BE1AC3E359C}"/>
    <cellStyle name="Normal 9 3 2 3 3 2 2" xfId="2274" xr:uid="{922478CA-0FD4-4E83-B10E-B9249A70B575}"/>
    <cellStyle name="Normal 9 3 2 3 3 3" xfId="2275" xr:uid="{9C8FD06B-2AA2-4A22-A22E-9CBFE68C07F5}"/>
    <cellStyle name="Normal 9 3 2 3 3 4" xfId="4035" xr:uid="{8B491ECA-2F63-49EB-A55A-B1DFE4451D06}"/>
    <cellStyle name="Normal 9 3 2 3 4" xfId="2276" xr:uid="{0692B2AD-6342-4B5E-A6D6-9FAC9F486EAC}"/>
    <cellStyle name="Normal 9 3 2 3 4 2" xfId="2277" xr:uid="{015D0571-7EF0-4749-A288-95EDF58BC8C1}"/>
    <cellStyle name="Normal 9 3 2 3 5" xfId="2278" xr:uid="{A63A9A8E-7AEB-4DAB-A663-E7D880096099}"/>
    <cellStyle name="Normal 9 3 2 3 6" xfId="4036" xr:uid="{DBDF9695-D1DE-4AD4-9B21-5ABD6E57584C}"/>
    <cellStyle name="Normal 9 3 2 4" xfId="406" xr:uid="{80B25F03-B746-410E-A707-A7E48D0CB0F5}"/>
    <cellStyle name="Normal 9 3 2 4 2" xfId="837" xr:uid="{E4A19A05-717D-4D30-842D-A7276EF54AF9}"/>
    <cellStyle name="Normal 9 3 2 4 2 2" xfId="838" xr:uid="{B360DB1F-1518-4DE9-865C-14CEE7A853C3}"/>
    <cellStyle name="Normal 9 3 2 4 2 2 2" xfId="2279" xr:uid="{DF60AF7E-931F-4775-BA3E-75F18DCAC432}"/>
    <cellStyle name="Normal 9 3 2 4 2 2 2 2" xfId="2280" xr:uid="{C9101A56-6C5F-4C08-9ABB-1FF69AA3E2AE}"/>
    <cellStyle name="Normal 9 3 2 4 2 2 3" xfId="2281" xr:uid="{00505368-FDD2-468F-B514-ACC86B5B752C}"/>
    <cellStyle name="Normal 9 3 2 4 2 3" xfId="2282" xr:uid="{FAF46413-5591-4A30-A13A-421DC1BA3222}"/>
    <cellStyle name="Normal 9 3 2 4 2 3 2" xfId="2283" xr:uid="{BFCFE455-1172-46FC-BB0C-EA91C912247A}"/>
    <cellStyle name="Normal 9 3 2 4 2 4" xfId="2284" xr:uid="{1B063474-1F99-4520-B37F-B4201F6460F2}"/>
    <cellStyle name="Normal 9 3 2 4 3" xfId="839" xr:uid="{FAF59DC4-8837-4D1F-8694-23C29F1FA838}"/>
    <cellStyle name="Normal 9 3 2 4 3 2" xfId="2285" xr:uid="{D798B3C6-EEF0-4A98-AF0A-9A958B93D2B3}"/>
    <cellStyle name="Normal 9 3 2 4 3 2 2" xfId="2286" xr:uid="{7EF59D67-C666-4814-9729-9C8EA2DC0E8B}"/>
    <cellStyle name="Normal 9 3 2 4 3 3" xfId="2287" xr:uid="{B3FE5F8E-F3C5-48FC-B942-2D3B70389362}"/>
    <cellStyle name="Normal 9 3 2 4 4" xfId="2288" xr:uid="{B797A0AB-3AE9-4C91-BDED-AF1CE95564A6}"/>
    <cellStyle name="Normal 9 3 2 4 4 2" xfId="2289" xr:uid="{7826E71D-BC51-412F-9628-49C033528427}"/>
    <cellStyle name="Normal 9 3 2 4 5" xfId="2290" xr:uid="{638F3C48-F95B-407F-A6AA-59BC07308CAB}"/>
    <cellStyle name="Normal 9 3 2 5" xfId="407" xr:uid="{3C0CA509-0719-4AD0-AE11-8F602E6167A6}"/>
    <cellStyle name="Normal 9 3 2 5 2" xfId="840" xr:uid="{F855C751-8851-4B4B-B631-72EB9C484126}"/>
    <cellStyle name="Normal 9 3 2 5 2 2" xfId="2291" xr:uid="{BD951538-ACF3-42FB-949F-206B82A4EDB7}"/>
    <cellStyle name="Normal 9 3 2 5 2 2 2" xfId="2292" xr:uid="{602635F9-7862-43A4-839A-A2857BDDD34F}"/>
    <cellStyle name="Normal 9 3 2 5 2 3" xfId="2293" xr:uid="{152E3F26-C4EE-465F-B6F2-F2948FE9B623}"/>
    <cellStyle name="Normal 9 3 2 5 3" xfId="2294" xr:uid="{9B569420-7BD1-4BA4-ADA6-B713030B957E}"/>
    <cellStyle name="Normal 9 3 2 5 3 2" xfId="2295" xr:uid="{5185068F-CFAD-4A2E-8A1B-003D4D0BCD15}"/>
    <cellStyle name="Normal 9 3 2 5 4" xfId="2296" xr:uid="{9C2C9455-A019-4E68-9E8B-AA856ADD560B}"/>
    <cellStyle name="Normal 9 3 2 6" xfId="841" xr:uid="{51228295-9D41-4E1C-AEA9-B03BE365F95B}"/>
    <cellStyle name="Normal 9 3 2 6 2" xfId="2297" xr:uid="{52044BDA-877C-44EC-A0E4-83E77F3840E1}"/>
    <cellStyle name="Normal 9 3 2 6 2 2" xfId="2298" xr:uid="{60EAC8AC-A857-4BDD-8DC0-828FADF286F6}"/>
    <cellStyle name="Normal 9 3 2 6 3" xfId="2299" xr:uid="{EDE55942-69B6-4A1E-B112-4747EFA11946}"/>
    <cellStyle name="Normal 9 3 2 6 4" xfId="4037" xr:uid="{65C1A1ED-A979-420E-9B3C-C9707E95B29A}"/>
    <cellStyle name="Normal 9 3 2 7" xfId="2300" xr:uid="{E01EAF1C-E1D1-43D3-9EE8-D471F1A2A8BB}"/>
    <cellStyle name="Normal 9 3 2 7 2" xfId="2301" xr:uid="{1B96A135-D040-48BE-9AAC-7EF9863D580D}"/>
    <cellStyle name="Normal 9 3 2 8" xfId="2302" xr:uid="{BBABF80A-5F40-49A8-8A94-3A2B6D590225}"/>
    <cellStyle name="Normal 9 3 2 9" xfId="4038" xr:uid="{7175FF54-83F8-413C-82A4-259C437EC586}"/>
    <cellStyle name="Normal 9 3 3" xfId="169" xr:uid="{DFE8299B-06C0-4632-9D2B-8B6237F9CD7A}"/>
    <cellStyle name="Normal 9 3 3 2" xfId="170" xr:uid="{FEEF6969-BEBA-4BC2-9C57-C2496AAE206B}"/>
    <cellStyle name="Normal 9 3 3 2 2" xfId="842" xr:uid="{BC991A73-EA2F-4621-9B89-A314A0BE5ABD}"/>
    <cellStyle name="Normal 9 3 3 2 2 2" xfId="843" xr:uid="{E2799213-D70D-4D96-835B-E2E322786709}"/>
    <cellStyle name="Normal 9 3 3 2 2 2 2" xfId="2303" xr:uid="{44066FED-AEE1-4E60-B677-03F1AAEB89BD}"/>
    <cellStyle name="Normal 9 3 3 2 2 2 2 2" xfId="2304" xr:uid="{BE3FD6E6-699C-4152-A835-266947DEA511}"/>
    <cellStyle name="Normal 9 3 3 2 2 2 3" xfId="2305" xr:uid="{5F937405-B80A-4C80-A3AB-CC2FD7F6FBE1}"/>
    <cellStyle name="Normal 9 3 3 2 2 3" xfId="2306" xr:uid="{785C6EAC-1C1A-475D-BEF3-F164630A369A}"/>
    <cellStyle name="Normal 9 3 3 2 2 3 2" xfId="2307" xr:uid="{EEFE5638-7498-4150-82FD-1D80612B6B7F}"/>
    <cellStyle name="Normal 9 3 3 2 2 4" xfId="2308" xr:uid="{F49BFE7A-DCFE-4879-BB71-02720483EF20}"/>
    <cellStyle name="Normal 9 3 3 2 3" xfId="844" xr:uid="{F6BDCBA3-7F9B-4C2A-AEF9-5C140154D154}"/>
    <cellStyle name="Normal 9 3 3 2 3 2" xfId="2309" xr:uid="{EAD6AECA-F355-473D-9C29-2CF752D2DEFC}"/>
    <cellStyle name="Normal 9 3 3 2 3 2 2" xfId="2310" xr:uid="{9C3DC6C7-BB25-4F62-AB4D-807C0ECA494C}"/>
    <cellStyle name="Normal 9 3 3 2 3 3" xfId="2311" xr:uid="{FA447DD7-6E0C-400A-9C38-EDAE5D5505D4}"/>
    <cellStyle name="Normal 9 3 3 2 3 4" xfId="4039" xr:uid="{ADB5F748-58AF-427A-9B26-D95E1B2A222D}"/>
    <cellStyle name="Normal 9 3 3 2 4" xfId="2312" xr:uid="{262E4FD4-8937-426A-AAAC-5D3F0D41DA0D}"/>
    <cellStyle name="Normal 9 3 3 2 4 2" xfId="2313" xr:uid="{6135F919-F589-48D3-ABCC-7E3E72CE2D76}"/>
    <cellStyle name="Normal 9 3 3 2 5" xfId="2314" xr:uid="{E32DE635-1340-4768-AD70-6E87BD3D24D8}"/>
    <cellStyle name="Normal 9 3 3 2 6" xfId="4040" xr:uid="{44190D75-8F61-402D-A231-28135648B9A1}"/>
    <cellStyle name="Normal 9 3 3 3" xfId="408" xr:uid="{D8E85206-7D83-439F-8156-5AC2C36A600A}"/>
    <cellStyle name="Normal 9 3 3 3 2" xfId="845" xr:uid="{64CD3FA5-7CA6-474B-9A02-4CE37425919F}"/>
    <cellStyle name="Normal 9 3 3 3 2 2" xfId="846" xr:uid="{3D728C42-564F-412B-8766-A9E15169A1B0}"/>
    <cellStyle name="Normal 9 3 3 3 2 2 2" xfId="2315" xr:uid="{6C654C43-BD24-4573-8605-56A5FDC1B76B}"/>
    <cellStyle name="Normal 9 3 3 3 2 2 2 2" xfId="2316" xr:uid="{E93ACD95-7FF1-43E8-A26E-57F1071032AE}"/>
    <cellStyle name="Normal 9 3 3 3 2 2 2 2 2" xfId="4765" xr:uid="{147976AD-F7BA-471B-BBB0-5C58E18A7340}"/>
    <cellStyle name="Normal 9 3 3 3 2 2 3" xfId="2317" xr:uid="{86783F40-5A31-478B-8DD6-29D747628FF2}"/>
    <cellStyle name="Normal 9 3 3 3 2 2 3 2" xfId="4766" xr:uid="{92C12EA4-53B0-441B-9968-AEA2B1F4817B}"/>
    <cellStyle name="Normal 9 3 3 3 2 3" xfId="2318" xr:uid="{3D9B695A-ABBC-41AE-A750-96651F5FC63A}"/>
    <cellStyle name="Normal 9 3 3 3 2 3 2" xfId="2319" xr:uid="{A8EFA867-1A12-411F-94BC-7F9463190777}"/>
    <cellStyle name="Normal 9 3 3 3 2 3 2 2" xfId="4768" xr:uid="{93D7248B-9139-4CCC-B091-0E8F9E933C41}"/>
    <cellStyle name="Normal 9 3 3 3 2 3 3" xfId="4767" xr:uid="{5CAE2EAF-4713-475F-A033-1F3B2C04EE10}"/>
    <cellStyle name="Normal 9 3 3 3 2 4" xfId="2320" xr:uid="{6B8B9444-3B2B-47CE-8335-F76C57E01DC7}"/>
    <cellStyle name="Normal 9 3 3 3 2 4 2" xfId="4769" xr:uid="{4361BDAD-5110-4D3E-9DC1-6997F229EDDC}"/>
    <cellStyle name="Normal 9 3 3 3 3" xfId="847" xr:uid="{C05EF511-649E-4523-A423-52D3FFE2546B}"/>
    <cellStyle name="Normal 9 3 3 3 3 2" xfId="2321" xr:uid="{7137A9CE-4D4E-4D5B-A948-0E2D0A89A0E2}"/>
    <cellStyle name="Normal 9 3 3 3 3 2 2" xfId="2322" xr:uid="{89B686D2-F897-4B0A-9CFD-47FB8074A6B7}"/>
    <cellStyle name="Normal 9 3 3 3 3 2 2 2" xfId="4772" xr:uid="{4AA6A9E1-F445-4E48-86DF-1DF1B5C657B0}"/>
    <cellStyle name="Normal 9 3 3 3 3 2 3" xfId="4771" xr:uid="{7CCCE243-CE24-4247-9104-E365CF6F2CC5}"/>
    <cellStyle name="Normal 9 3 3 3 3 3" xfId="2323" xr:uid="{4F388A97-085B-4BE2-B3D3-ABCA67566AB4}"/>
    <cellStyle name="Normal 9 3 3 3 3 3 2" xfId="4773" xr:uid="{0A9CA833-70D6-4CD0-AC4E-1706E588ABE1}"/>
    <cellStyle name="Normal 9 3 3 3 3 4" xfId="4770" xr:uid="{8F9D4741-7235-45B5-ADE0-3123B7FF004D}"/>
    <cellStyle name="Normal 9 3 3 3 4" xfId="2324" xr:uid="{EA370B31-F0BD-45D5-AF47-DC508FA546A9}"/>
    <cellStyle name="Normal 9 3 3 3 4 2" xfId="2325" xr:uid="{371240F5-3895-4475-8982-5245421B232F}"/>
    <cellStyle name="Normal 9 3 3 3 4 2 2" xfId="4775" xr:uid="{3AE2658F-3CF9-4EF5-A043-633E04C33E85}"/>
    <cellStyle name="Normal 9 3 3 3 4 3" xfId="4774" xr:uid="{9667EDF5-5222-465D-A541-652B7F2541CB}"/>
    <cellStyle name="Normal 9 3 3 3 5" xfId="2326" xr:uid="{BB1CFAEF-3C73-4A4F-B768-706C70D4486E}"/>
    <cellStyle name="Normal 9 3 3 3 5 2" xfId="4776" xr:uid="{A558B786-44F4-4051-84C2-BC34B1E68EAE}"/>
    <cellStyle name="Normal 9 3 3 4" xfId="409" xr:uid="{E8B132DD-4B48-4F26-8B88-3E32EB079D2A}"/>
    <cellStyle name="Normal 9 3 3 4 2" xfId="848" xr:uid="{C5C49587-8516-4BCB-936B-F890B9782F38}"/>
    <cellStyle name="Normal 9 3 3 4 2 2" xfId="2327" xr:uid="{D2EA1C4F-F4DD-46F2-B3D0-53859A697A9D}"/>
    <cellStyle name="Normal 9 3 3 4 2 2 2" xfId="2328" xr:uid="{B1274926-3C15-4F48-A129-115E68C80F43}"/>
    <cellStyle name="Normal 9 3 3 4 2 2 2 2" xfId="4780" xr:uid="{619118C0-E0B5-4E51-BE65-AEFFF5AD6435}"/>
    <cellStyle name="Normal 9 3 3 4 2 2 3" xfId="4779" xr:uid="{C156095E-93D5-4E19-850E-47CA715550F7}"/>
    <cellStyle name="Normal 9 3 3 4 2 3" xfId="2329" xr:uid="{54A8BA5C-29DA-470C-A2BB-E57CA0B5282A}"/>
    <cellStyle name="Normal 9 3 3 4 2 3 2" xfId="4781" xr:uid="{14C5E7CB-C76E-4BB6-8654-1DD4402EA11C}"/>
    <cellStyle name="Normal 9 3 3 4 2 4" xfId="4778" xr:uid="{01CE3316-2204-41FD-BF97-85FBDC69DC3A}"/>
    <cellStyle name="Normal 9 3 3 4 3" xfId="2330" xr:uid="{47FB6A24-E375-4D07-87A1-7198A7D0AB29}"/>
    <cellStyle name="Normal 9 3 3 4 3 2" xfId="2331" xr:uid="{93F5FF18-636C-418C-851A-BA150C612BD3}"/>
    <cellStyle name="Normal 9 3 3 4 3 2 2" xfId="4783" xr:uid="{CD7C664E-C3E4-458C-B092-6DF16F432ECF}"/>
    <cellStyle name="Normal 9 3 3 4 3 3" xfId="4782" xr:uid="{1FE085CF-77E3-44AE-94AC-B3E8F15D5C5B}"/>
    <cellStyle name="Normal 9 3 3 4 4" xfId="2332" xr:uid="{3258FDF7-1A20-4BFE-AD39-91D0D1990605}"/>
    <cellStyle name="Normal 9 3 3 4 4 2" xfId="4784" xr:uid="{8588EC9C-FA51-4F88-BA03-662399EA4425}"/>
    <cellStyle name="Normal 9 3 3 4 5" xfId="4777" xr:uid="{A5497938-C005-4DC9-9C80-453D82FA1B4C}"/>
    <cellStyle name="Normal 9 3 3 5" xfId="849" xr:uid="{3CF3A31B-BEE7-4FF6-8028-9D6F30A94680}"/>
    <cellStyle name="Normal 9 3 3 5 2" xfId="2333" xr:uid="{8162CCD2-906D-4D86-B579-B7E520298363}"/>
    <cellStyle name="Normal 9 3 3 5 2 2" xfId="2334" xr:uid="{AFF470D8-3A9B-4EE0-A2E0-E09BACBEA10A}"/>
    <cellStyle name="Normal 9 3 3 5 2 2 2" xfId="4787" xr:uid="{A8069DCA-A41F-4784-A720-899DCCCA3814}"/>
    <cellStyle name="Normal 9 3 3 5 2 3" xfId="4786" xr:uid="{05D6026A-FC44-4112-94EC-CCDCA33FB795}"/>
    <cellStyle name="Normal 9 3 3 5 3" xfId="2335" xr:uid="{32D2ADAE-0CFD-4C39-9B31-A450B507AF46}"/>
    <cellStyle name="Normal 9 3 3 5 3 2" xfId="4788" xr:uid="{0D9F46CF-97A7-4AF3-BF32-3FEB1F2770C6}"/>
    <cellStyle name="Normal 9 3 3 5 4" xfId="4041" xr:uid="{593CF24C-A0A5-4D62-A879-B6004CE131A3}"/>
    <cellStyle name="Normal 9 3 3 5 4 2" xfId="4789" xr:uid="{1E5F3C56-CC6F-4A88-9C4D-FF3CDD888EB7}"/>
    <cellStyle name="Normal 9 3 3 5 5" xfId="4785" xr:uid="{2DE34ED7-300C-45C4-9C50-E00C343A0B98}"/>
    <cellStyle name="Normal 9 3 3 6" xfId="2336" xr:uid="{84F43678-5A7B-456C-8859-A1FC02F27623}"/>
    <cellStyle name="Normal 9 3 3 6 2" xfId="2337" xr:uid="{61C3FE15-2027-4A9C-8603-485777EFC1C4}"/>
    <cellStyle name="Normal 9 3 3 6 2 2" xfId="4791" xr:uid="{3E21E0C2-BF0A-4064-879F-730565959FD4}"/>
    <cellStyle name="Normal 9 3 3 6 3" xfId="4790" xr:uid="{5E0DB5D9-6B85-4B25-AD50-9BFE5FB58EC6}"/>
    <cellStyle name="Normal 9 3 3 7" xfId="2338" xr:uid="{6876F357-FD06-4E48-9D21-F6C354D84876}"/>
    <cellStyle name="Normal 9 3 3 7 2" xfId="4792" xr:uid="{B72207E5-CDDB-4C44-9A5E-93B865419F34}"/>
    <cellStyle name="Normal 9 3 3 8" xfId="4042" xr:uid="{08ED3A1B-04D1-4E49-AAE5-8E600214815B}"/>
    <cellStyle name="Normal 9 3 3 8 2" xfId="4793" xr:uid="{63FAEAD7-6C00-45DE-85E5-FA45C50160C6}"/>
    <cellStyle name="Normal 9 3 4" xfId="171" xr:uid="{8DA8B383-D36D-49E6-A7B5-CFB124FA462D}"/>
    <cellStyle name="Normal 9 3 4 2" xfId="450" xr:uid="{BD82B03B-F46F-40F2-B55E-1B60590DA429}"/>
    <cellStyle name="Normal 9 3 4 2 2" xfId="850" xr:uid="{ABC6BDF4-099E-4732-BD8B-30CBDD1F28C1}"/>
    <cellStyle name="Normal 9 3 4 2 2 2" xfId="2339" xr:uid="{CC269D77-DC31-4645-B33F-194AAA5576D4}"/>
    <cellStyle name="Normal 9 3 4 2 2 2 2" xfId="2340" xr:uid="{84C733F3-6385-4E35-B9C9-A9C41E57A0A6}"/>
    <cellStyle name="Normal 9 3 4 2 2 2 2 2" xfId="4798" xr:uid="{A273310F-BB7E-403A-99A4-9D7055AA0EBD}"/>
    <cellStyle name="Normal 9 3 4 2 2 2 3" xfId="4797" xr:uid="{719A4E43-773D-43AD-A867-D87745CD16EF}"/>
    <cellStyle name="Normal 9 3 4 2 2 3" xfId="2341" xr:uid="{9CBC6C03-E313-4F60-A592-5DD9123B8E21}"/>
    <cellStyle name="Normal 9 3 4 2 2 3 2" xfId="4799" xr:uid="{0D4759FB-A170-48C2-83A4-22DB4AE7DF35}"/>
    <cellStyle name="Normal 9 3 4 2 2 4" xfId="4043" xr:uid="{7FEF4F7F-3587-4928-A98B-BB7491833B89}"/>
    <cellStyle name="Normal 9 3 4 2 2 4 2" xfId="4800" xr:uid="{8ABEED60-0670-4E4D-9242-A0F8CA07BF3A}"/>
    <cellStyle name="Normal 9 3 4 2 2 5" xfId="4796" xr:uid="{99BF2234-BA2D-42E5-A368-F75C65E532AD}"/>
    <cellStyle name="Normal 9 3 4 2 3" xfId="2342" xr:uid="{C9C52B60-2D25-47A7-8E2C-3543A6AC25DD}"/>
    <cellStyle name="Normal 9 3 4 2 3 2" xfId="2343" xr:uid="{FBE2BC12-8CA2-4BAD-8077-A6CD92D8524C}"/>
    <cellStyle name="Normal 9 3 4 2 3 2 2" xfId="4802" xr:uid="{4AF920A3-29EE-4BF0-BB9E-483CA153234B}"/>
    <cellStyle name="Normal 9 3 4 2 3 3" xfId="4801" xr:uid="{171CE575-7991-4ACB-95FF-5E0EF3FE031F}"/>
    <cellStyle name="Normal 9 3 4 2 4" xfId="2344" xr:uid="{6A585BDB-A72C-40B4-82E2-0FB15BE4ABE3}"/>
    <cellStyle name="Normal 9 3 4 2 4 2" xfId="4803" xr:uid="{F94A7C50-8CF4-4EC9-B7B4-06BDEBFAF701}"/>
    <cellStyle name="Normal 9 3 4 2 5" xfId="4044" xr:uid="{7BA9CFA6-F4BC-437A-AAB1-98708DF25879}"/>
    <cellStyle name="Normal 9 3 4 2 5 2" xfId="4804" xr:uid="{8101C395-C0A9-4FE2-99B4-9D0DE189BA05}"/>
    <cellStyle name="Normal 9 3 4 2 6" xfId="4795" xr:uid="{FEF18CF6-C362-4322-A89F-877CFDEA6EEF}"/>
    <cellStyle name="Normal 9 3 4 3" xfId="851" xr:uid="{0453DF12-25B6-452B-8DDC-4F0699FFFD4E}"/>
    <cellStyle name="Normal 9 3 4 3 2" xfId="2345" xr:uid="{C549C249-205D-4C70-A801-5C37EA81F758}"/>
    <cellStyle name="Normal 9 3 4 3 2 2" xfId="2346" xr:uid="{AE66F5A6-D78F-4A41-A3CA-CB6A9FBC0C74}"/>
    <cellStyle name="Normal 9 3 4 3 2 2 2" xfId="4807" xr:uid="{1B727800-7E79-4F1E-BE5B-D80D61C521FD}"/>
    <cellStyle name="Normal 9 3 4 3 2 3" xfId="4806" xr:uid="{CF233E77-24F8-4147-9355-D23E5AA1E5FD}"/>
    <cellStyle name="Normal 9 3 4 3 3" xfId="2347" xr:uid="{4FB3C5F9-B48C-4B8D-A071-4806905EC1FE}"/>
    <cellStyle name="Normal 9 3 4 3 3 2" xfId="4808" xr:uid="{2D565DA6-3FD7-46DC-A555-D5C166DAA1B2}"/>
    <cellStyle name="Normal 9 3 4 3 4" xfId="4045" xr:uid="{05C6D970-B513-4A13-8701-D6FE7E8EAC4D}"/>
    <cellStyle name="Normal 9 3 4 3 4 2" xfId="4809" xr:uid="{79EC9158-E97A-46C4-A55B-F8E0736304C2}"/>
    <cellStyle name="Normal 9 3 4 3 5" xfId="4805" xr:uid="{720FBE3A-7AD6-426A-AA1A-326907FE0205}"/>
    <cellStyle name="Normal 9 3 4 4" xfId="2348" xr:uid="{35E22D80-A80A-436B-AB5E-EC23321D3DD6}"/>
    <cellStyle name="Normal 9 3 4 4 2" xfId="2349" xr:uid="{30309B08-5629-4FC3-824F-FAD2734F57D1}"/>
    <cellStyle name="Normal 9 3 4 4 2 2" xfId="4811" xr:uid="{8B8AAD90-04B5-4430-A29B-9473C62F88C0}"/>
    <cellStyle name="Normal 9 3 4 4 3" xfId="4046" xr:uid="{0C3732D5-86D8-4AD1-9979-7241F1399F04}"/>
    <cellStyle name="Normal 9 3 4 4 3 2" xfId="4812" xr:uid="{C73889B5-9008-4DBC-BFD8-BC95ED2BC1C9}"/>
    <cellStyle name="Normal 9 3 4 4 4" xfId="4047" xr:uid="{DD95166C-BED8-4F64-818E-47D0AD6328F1}"/>
    <cellStyle name="Normal 9 3 4 4 4 2" xfId="4813" xr:uid="{DEA87849-9372-4016-874E-AB186FC62D88}"/>
    <cellStyle name="Normal 9 3 4 4 5" xfId="4810" xr:uid="{33FC134F-77C1-4E7E-A6D7-9FC903621507}"/>
    <cellStyle name="Normal 9 3 4 5" xfId="2350" xr:uid="{56FECCA3-C51D-4709-9070-FDAF4C523364}"/>
    <cellStyle name="Normal 9 3 4 5 2" xfId="4814" xr:uid="{B71DEE2C-48E7-4217-A5E2-75BD11332F4A}"/>
    <cellStyle name="Normal 9 3 4 6" xfId="4048" xr:uid="{5FDC3163-7332-46AB-8B50-A29EB586102A}"/>
    <cellStyle name="Normal 9 3 4 6 2" xfId="4815" xr:uid="{8DCEB76D-2E7A-48FE-8159-B6F2028132EA}"/>
    <cellStyle name="Normal 9 3 4 7" xfId="4049" xr:uid="{7BDFF15D-1AB7-4486-8A7E-C1002BD033C4}"/>
    <cellStyle name="Normal 9 3 4 7 2" xfId="4816" xr:uid="{C063F815-8515-49E7-B6D7-9C2E6E9252B4}"/>
    <cellStyle name="Normal 9 3 4 8" xfId="4794" xr:uid="{7F7F1460-5D5C-49B1-848D-0169A2D3ADA7}"/>
    <cellStyle name="Normal 9 3 5" xfId="410" xr:uid="{1970B6F0-89FD-49D4-94D9-148626418FCB}"/>
    <cellStyle name="Normal 9 3 5 2" xfId="852" xr:uid="{71399770-CBBE-411E-A252-B5FBDE38976B}"/>
    <cellStyle name="Normal 9 3 5 2 2" xfId="853" xr:uid="{1CE0057C-079A-4961-A427-C15B2C939D59}"/>
    <cellStyle name="Normal 9 3 5 2 2 2" xfId="2351" xr:uid="{8EE22E16-61B7-4E6B-8ECB-6657A21354D2}"/>
    <cellStyle name="Normal 9 3 5 2 2 2 2" xfId="2352" xr:uid="{6167C38D-DED0-41F8-8740-59FECD7835E6}"/>
    <cellStyle name="Normal 9 3 5 2 2 2 2 2" xfId="4821" xr:uid="{564B7B22-7C35-491E-89A4-67DBD0DDB959}"/>
    <cellStyle name="Normal 9 3 5 2 2 2 3" xfId="4820" xr:uid="{AF96F8EC-22C0-4180-A44E-994AA4A5DDE5}"/>
    <cellStyle name="Normal 9 3 5 2 2 3" xfId="2353" xr:uid="{48C49555-FDBA-4C4D-9DD3-7C77ED0674F6}"/>
    <cellStyle name="Normal 9 3 5 2 2 3 2" xfId="4822" xr:uid="{9D001FB2-D739-4914-82C2-1410579A2CA1}"/>
    <cellStyle name="Normal 9 3 5 2 2 4" xfId="4819" xr:uid="{F7DB2278-EEAB-4BBA-969E-EE542E19ADBE}"/>
    <cellStyle name="Normal 9 3 5 2 3" xfId="2354" xr:uid="{180B5D15-ACC7-46F0-B3EA-7622A6C22140}"/>
    <cellStyle name="Normal 9 3 5 2 3 2" xfId="2355" xr:uid="{D11BA814-81D8-4B5B-A86F-21D2EEDFB441}"/>
    <cellStyle name="Normal 9 3 5 2 3 2 2" xfId="4824" xr:uid="{7E042E64-C84F-4F15-A1A4-7EBCBC63C763}"/>
    <cellStyle name="Normal 9 3 5 2 3 3" xfId="4823" xr:uid="{18A26995-B22B-416E-95BE-011357340E85}"/>
    <cellStyle name="Normal 9 3 5 2 4" xfId="2356" xr:uid="{CAB3427E-6CBA-4A60-B307-AB5424DA7DC9}"/>
    <cellStyle name="Normal 9 3 5 2 4 2" xfId="4825" xr:uid="{8D6C3691-2428-467D-800D-9DFD49CFC59D}"/>
    <cellStyle name="Normal 9 3 5 2 5" xfId="4818" xr:uid="{734CDD4C-D55A-49FF-A403-2C1814197765}"/>
    <cellStyle name="Normal 9 3 5 3" xfId="854" xr:uid="{DADC095F-D807-4418-9B0B-1E0DB798B079}"/>
    <cellStyle name="Normal 9 3 5 3 2" xfId="2357" xr:uid="{240D5FE9-11F9-420A-B958-B8264D8FBB8C}"/>
    <cellStyle name="Normal 9 3 5 3 2 2" xfId="2358" xr:uid="{3E94841F-E795-4E05-9F4B-31521CB9EE1A}"/>
    <cellStyle name="Normal 9 3 5 3 2 2 2" xfId="4828" xr:uid="{29614ED8-7A2F-4587-86FA-3B48C47112B5}"/>
    <cellStyle name="Normal 9 3 5 3 2 3" xfId="4827" xr:uid="{8ECD0F79-C7D7-4CF7-95D4-135DD64A647D}"/>
    <cellStyle name="Normal 9 3 5 3 3" xfId="2359" xr:uid="{4DB9E1C0-E0C6-4FC6-BCF8-569DB371E5A9}"/>
    <cellStyle name="Normal 9 3 5 3 3 2" xfId="4829" xr:uid="{5C39376D-69A4-4AF5-B83E-6658886E760E}"/>
    <cellStyle name="Normal 9 3 5 3 4" xfId="4050" xr:uid="{07A735CF-696A-437C-AF77-1721A7B98919}"/>
    <cellStyle name="Normal 9 3 5 3 4 2" xfId="4830" xr:uid="{0509BEE5-697E-446D-AC80-7422E51990CE}"/>
    <cellStyle name="Normal 9 3 5 3 5" xfId="4826" xr:uid="{A6355E2D-0F57-4F34-9F93-57592999296A}"/>
    <cellStyle name="Normal 9 3 5 4" xfId="2360" xr:uid="{C0032797-27E6-474E-92C3-FC70C0EEE7E0}"/>
    <cellStyle name="Normal 9 3 5 4 2" xfId="2361" xr:uid="{F6A03B6C-AFCF-41F5-9C02-52C5D1A83CF5}"/>
    <cellStyle name="Normal 9 3 5 4 2 2" xfId="4832" xr:uid="{AC27BCDF-DE46-493F-AC25-A0CCFE7EFDAB}"/>
    <cellStyle name="Normal 9 3 5 4 3" xfId="4831" xr:uid="{61CB2D32-A435-48E3-8DA1-84AF69758212}"/>
    <cellStyle name="Normal 9 3 5 5" xfId="2362" xr:uid="{49A13C0A-4E7A-48E0-A22F-2D868A87A84D}"/>
    <cellStyle name="Normal 9 3 5 5 2" xfId="4833" xr:uid="{43EF8248-D3C6-4616-9744-B0D3E936E86A}"/>
    <cellStyle name="Normal 9 3 5 6" xfId="4051" xr:uid="{C238365D-CBCD-433D-B64D-C431F23BCCDE}"/>
    <cellStyle name="Normal 9 3 5 6 2" xfId="4834" xr:uid="{8D8E9DFD-B148-4A4E-8F13-E7FF14C64A6C}"/>
    <cellStyle name="Normal 9 3 5 7" xfId="4817" xr:uid="{3565EF13-B11D-4130-A992-57A500894E88}"/>
    <cellStyle name="Normal 9 3 6" xfId="411" xr:uid="{05412B29-F237-4735-B5B2-E3012F8E7CF4}"/>
    <cellStyle name="Normal 9 3 6 2" xfId="855" xr:uid="{D7B848C2-B14D-4437-9C48-C713E3B61CA9}"/>
    <cellStyle name="Normal 9 3 6 2 2" xfId="2363" xr:uid="{9A59F0CA-478E-4B86-87FF-B4D3A572060B}"/>
    <cellStyle name="Normal 9 3 6 2 2 2" xfId="2364" xr:uid="{99C71D2B-6842-4DFE-9662-D21C8AD1138F}"/>
    <cellStyle name="Normal 9 3 6 2 2 2 2" xfId="4838" xr:uid="{A3943D64-3B63-4114-81CC-4272CBD1D350}"/>
    <cellStyle name="Normal 9 3 6 2 2 3" xfId="4837" xr:uid="{A7899D05-93A2-4C11-967B-3D294D189E2F}"/>
    <cellStyle name="Normal 9 3 6 2 3" xfId="2365" xr:uid="{C142E26D-D88E-4DD8-8E9A-4EFB6CAED1D6}"/>
    <cellStyle name="Normal 9 3 6 2 3 2" xfId="4839" xr:uid="{373A1F65-7851-4A38-841A-16E5B4CE86AE}"/>
    <cellStyle name="Normal 9 3 6 2 4" xfId="4052" xr:uid="{EFCC4710-5CD3-479B-82DC-A4FBB6DA478F}"/>
    <cellStyle name="Normal 9 3 6 2 4 2" xfId="4840" xr:uid="{D9FF9910-222D-45D5-ADB2-C33BAD55D963}"/>
    <cellStyle name="Normal 9 3 6 2 5" xfId="4836" xr:uid="{935803A6-B083-4C05-9AEE-7ADE0CC872F8}"/>
    <cellStyle name="Normal 9 3 6 3" xfId="2366" xr:uid="{64695707-A54D-47A1-BAF6-3F2164167DCC}"/>
    <cellStyle name="Normal 9 3 6 3 2" xfId="2367" xr:uid="{C66891D0-0767-4E61-8DA7-012A512D300F}"/>
    <cellStyle name="Normal 9 3 6 3 2 2" xfId="4842" xr:uid="{390BFBE7-B61D-4EC5-AF20-E9545D69CE76}"/>
    <cellStyle name="Normal 9 3 6 3 3" xfId="4841" xr:uid="{BBF042FD-7F1D-4D45-A7A0-244684FAB215}"/>
    <cellStyle name="Normal 9 3 6 4" xfId="2368" xr:uid="{1D98E2F6-9ADE-4B42-90DC-E760549C66EB}"/>
    <cellStyle name="Normal 9 3 6 4 2" xfId="4843" xr:uid="{A287AAB4-6A6E-48F0-A38B-FEE0E96FBA40}"/>
    <cellStyle name="Normal 9 3 6 5" xfId="4053" xr:uid="{345E026E-1FE4-4B6E-B297-8DAABD850B97}"/>
    <cellStyle name="Normal 9 3 6 5 2" xfId="4844" xr:uid="{08035409-22F8-468D-B0D2-2B1613C9DEC1}"/>
    <cellStyle name="Normal 9 3 6 6" xfId="4835" xr:uid="{C5B5AE99-DE01-4630-A1D4-E3A6A4C2ADD5}"/>
    <cellStyle name="Normal 9 3 7" xfId="856" xr:uid="{3723B412-C59C-4035-9F1F-DC45D5E152DC}"/>
    <cellStyle name="Normal 9 3 7 2" xfId="2369" xr:uid="{EE11E7D4-3C43-453B-9A24-0510E864DF59}"/>
    <cellStyle name="Normal 9 3 7 2 2" xfId="2370" xr:uid="{1EDDD9E1-F10F-4F15-B920-D9C671317482}"/>
    <cellStyle name="Normal 9 3 7 2 2 2" xfId="4847" xr:uid="{53FB6AA4-A70E-4D20-8CD8-E43C643D8C8D}"/>
    <cellStyle name="Normal 9 3 7 2 3" xfId="4846" xr:uid="{6C894638-D8F2-4429-8980-EAA99F21D774}"/>
    <cellStyle name="Normal 9 3 7 3" xfId="2371" xr:uid="{3AD6410A-24C2-48C3-B735-492DE0283CA2}"/>
    <cellStyle name="Normal 9 3 7 3 2" xfId="4848" xr:uid="{40FE78EE-BA75-432E-B3A3-498A0A9058F9}"/>
    <cellStyle name="Normal 9 3 7 4" xfId="4054" xr:uid="{5B02ABB9-1EAB-4FBF-A080-B9AA18DE37FA}"/>
    <cellStyle name="Normal 9 3 7 4 2" xfId="4849" xr:uid="{BABAA081-052A-449F-BDD3-056CBE9ACD39}"/>
    <cellStyle name="Normal 9 3 7 5" xfId="4845" xr:uid="{F3B93EEE-D158-4B8E-9F10-74817F9EBE6E}"/>
    <cellStyle name="Normal 9 3 8" xfId="2372" xr:uid="{0A3F8B67-5531-40CE-8F3E-8CFBCFAFD08C}"/>
    <cellStyle name="Normal 9 3 8 2" xfId="2373" xr:uid="{BE1709CD-CEF0-4760-B809-61E8E81CFB54}"/>
    <cellStyle name="Normal 9 3 8 2 2" xfId="4851" xr:uid="{73BD2CA2-1AD3-48AE-8044-8E8A74527A52}"/>
    <cellStyle name="Normal 9 3 8 3" xfId="4055" xr:uid="{F3BA248B-E150-4686-8209-EAFDD68AD475}"/>
    <cellStyle name="Normal 9 3 8 3 2" xfId="4852" xr:uid="{6D594760-A081-4FB1-92D3-B283D39C4A52}"/>
    <cellStyle name="Normal 9 3 8 4" xfId="4056" xr:uid="{EA4A3B64-4551-4EF6-9028-390B717F2BD1}"/>
    <cellStyle name="Normal 9 3 8 4 2" xfId="4853" xr:uid="{44C4A027-FBED-48C2-8CCE-4DB874CD61F5}"/>
    <cellStyle name="Normal 9 3 8 5" xfId="4850" xr:uid="{AC049021-BD7B-42C5-AEFD-CCD93E9A21EA}"/>
    <cellStyle name="Normal 9 3 9" xfId="2374" xr:uid="{4E22DD21-8765-4141-A070-BDA2A4BE2545}"/>
    <cellStyle name="Normal 9 3 9 2" xfId="4854" xr:uid="{8A523055-5256-4E48-9D27-8681FD8DBBCB}"/>
    <cellStyle name="Normal 9 4" xfId="172" xr:uid="{3BB535B4-7C71-4197-B573-A62423FCF3F4}"/>
    <cellStyle name="Normal 9 4 10" xfId="4057" xr:uid="{739EAA6C-8F6C-4C8C-B7B5-6D70FB1ED1CF}"/>
    <cellStyle name="Normal 9 4 10 2" xfId="4856" xr:uid="{67840DDA-F80C-4258-8670-40544E99157C}"/>
    <cellStyle name="Normal 9 4 11" xfId="4058" xr:uid="{01B76FF6-818B-45E9-B853-95E54CAE0B13}"/>
    <cellStyle name="Normal 9 4 11 2" xfId="4857" xr:uid="{369BF09E-4AE9-4B91-A492-5437662C3891}"/>
    <cellStyle name="Normal 9 4 12" xfId="4855" xr:uid="{80471695-29BA-4931-A128-28DAB71150B1}"/>
    <cellStyle name="Normal 9 4 2" xfId="173" xr:uid="{A653F560-13EF-4BA3-918F-8CFD93BB2947}"/>
    <cellStyle name="Normal 9 4 2 10" xfId="4858" xr:uid="{6C592BA9-549A-41D3-8165-BB8F5FDD0483}"/>
    <cellStyle name="Normal 9 4 2 2" xfId="174" xr:uid="{6A641053-68EE-4007-ABB9-0C0CE16BFC80}"/>
    <cellStyle name="Normal 9 4 2 2 2" xfId="412" xr:uid="{BFBC598C-6E3A-4B00-A882-6FC1682E9FF8}"/>
    <cellStyle name="Normal 9 4 2 2 2 2" xfId="857" xr:uid="{DDE20B29-EAD7-4F95-B3A4-BD5934905710}"/>
    <cellStyle name="Normal 9 4 2 2 2 2 2" xfId="2375" xr:uid="{AB3046F1-1AB5-4C13-B1F0-BE8674A94138}"/>
    <cellStyle name="Normal 9 4 2 2 2 2 2 2" xfId="2376" xr:uid="{FBB127DA-9B56-4438-BC76-7646F1109363}"/>
    <cellStyle name="Normal 9 4 2 2 2 2 2 2 2" xfId="4863" xr:uid="{10EFDA26-C482-4593-9497-4C808F004A9A}"/>
    <cellStyle name="Normal 9 4 2 2 2 2 2 3" xfId="4862" xr:uid="{F4581DEB-0229-4476-8A1C-58B50453BAAE}"/>
    <cellStyle name="Normal 9 4 2 2 2 2 3" xfId="2377" xr:uid="{8C32938C-1627-49B4-BF43-385155E252AE}"/>
    <cellStyle name="Normal 9 4 2 2 2 2 3 2" xfId="4864" xr:uid="{CF55C5B5-507E-4DD5-9F47-5AC06AF429AE}"/>
    <cellStyle name="Normal 9 4 2 2 2 2 4" xfId="4059" xr:uid="{B9E43EE8-0A1D-42AE-8869-C9AB5A8102A7}"/>
    <cellStyle name="Normal 9 4 2 2 2 2 4 2" xfId="4865" xr:uid="{334C6A57-202F-4ACA-B232-D52A0105B2C9}"/>
    <cellStyle name="Normal 9 4 2 2 2 2 5" xfId="4861" xr:uid="{F83D7B39-05A2-468B-B92C-74F4B75AAF1D}"/>
    <cellStyle name="Normal 9 4 2 2 2 3" xfId="2378" xr:uid="{49607BAD-63EB-4C25-98DB-0AC326B41136}"/>
    <cellStyle name="Normal 9 4 2 2 2 3 2" xfId="2379" xr:uid="{5AD105A6-A41E-4B2B-9E6C-2A2CAD8CE070}"/>
    <cellStyle name="Normal 9 4 2 2 2 3 2 2" xfId="4867" xr:uid="{0B51F6D8-7C07-4366-8A2D-5DF05611B83A}"/>
    <cellStyle name="Normal 9 4 2 2 2 3 3" xfId="4060" xr:uid="{41784BBF-D679-4871-91EC-87D5ABF1F867}"/>
    <cellStyle name="Normal 9 4 2 2 2 3 3 2" xfId="4868" xr:uid="{2970CA69-0B9C-4E33-AB23-7DC10A566FB1}"/>
    <cellStyle name="Normal 9 4 2 2 2 3 4" xfId="4061" xr:uid="{0729FDE6-6AAE-474F-8020-BBF624FB07DC}"/>
    <cellStyle name="Normal 9 4 2 2 2 3 4 2" xfId="4869" xr:uid="{232E08BE-ECF2-4B14-B419-D5E79B0E2EAB}"/>
    <cellStyle name="Normal 9 4 2 2 2 3 5" xfId="4866" xr:uid="{CFFF6DFC-62C4-414E-84BC-AD758806924A}"/>
    <cellStyle name="Normal 9 4 2 2 2 4" xfId="2380" xr:uid="{A80300BF-CEDC-4182-A89B-0CB5344B6C46}"/>
    <cellStyle name="Normal 9 4 2 2 2 4 2" xfId="4870" xr:uid="{4DF5EE4C-9658-43BA-B63A-D70316ACC15B}"/>
    <cellStyle name="Normal 9 4 2 2 2 5" xfId="4062" xr:uid="{987FC80E-21B6-41B1-9E7B-FF5CB579441E}"/>
    <cellStyle name="Normal 9 4 2 2 2 5 2" xfId="4871" xr:uid="{15AD94DB-24DB-4B28-8508-EF1102AE5A64}"/>
    <cellStyle name="Normal 9 4 2 2 2 6" xfId="4063" xr:uid="{48509DD3-D49D-4CCC-8283-5500CF084EA2}"/>
    <cellStyle name="Normal 9 4 2 2 2 6 2" xfId="4872" xr:uid="{5F383D5E-36C8-438D-AA3C-88E31A257122}"/>
    <cellStyle name="Normal 9 4 2 2 2 7" xfId="4860" xr:uid="{35200A46-1B61-414C-9CAF-8A6CA572F7DB}"/>
    <cellStyle name="Normal 9 4 2 2 3" xfId="858" xr:uid="{3BBA3C97-F5D4-414E-9C53-7E2957840324}"/>
    <cellStyle name="Normal 9 4 2 2 3 2" xfId="2381" xr:uid="{0D3FD977-17D7-4959-948A-35369F8CADA5}"/>
    <cellStyle name="Normal 9 4 2 2 3 2 2" xfId="2382" xr:uid="{4CAEE947-AA6F-4251-8969-2A6F2FCD0E72}"/>
    <cellStyle name="Normal 9 4 2 2 3 2 2 2" xfId="4875" xr:uid="{3CABD2AA-2244-4237-AD63-44481309D487}"/>
    <cellStyle name="Normal 9 4 2 2 3 2 3" xfId="4064" xr:uid="{7A638F77-9EA5-41F4-B844-128C2292DF20}"/>
    <cellStyle name="Normal 9 4 2 2 3 2 3 2" xfId="4876" xr:uid="{D7527C2C-33F3-4434-A49E-05BDB43936A4}"/>
    <cellStyle name="Normal 9 4 2 2 3 2 4" xfId="4065" xr:uid="{18C46740-900D-439C-973F-78ACD59A1C38}"/>
    <cellStyle name="Normal 9 4 2 2 3 2 4 2" xfId="4877" xr:uid="{BDB58452-E6BA-4A9D-AE7F-49A15FF973A2}"/>
    <cellStyle name="Normal 9 4 2 2 3 2 5" xfId="4874" xr:uid="{ED1F4C9F-3360-442D-B511-19374F24510F}"/>
    <cellStyle name="Normal 9 4 2 2 3 3" xfId="2383" xr:uid="{1AFE26AB-9B11-4216-9569-24A6AB1FD87D}"/>
    <cellStyle name="Normal 9 4 2 2 3 3 2" xfId="4878" xr:uid="{6ADA0364-55D3-4958-8117-768FC59B9E4C}"/>
    <cellStyle name="Normal 9 4 2 2 3 4" xfId="4066" xr:uid="{CD9E808D-D491-4737-B243-554752F2EFF4}"/>
    <cellStyle name="Normal 9 4 2 2 3 4 2" xfId="4879" xr:uid="{BA61F158-27B5-4AA3-99CC-B7C3D1E5EF75}"/>
    <cellStyle name="Normal 9 4 2 2 3 5" xfId="4067" xr:uid="{5382106C-9D9B-4EFE-8378-EC9BE91C1B3C}"/>
    <cellStyle name="Normal 9 4 2 2 3 5 2" xfId="4880" xr:uid="{98BA90AA-A638-4E23-8375-ABD9B6A5B56A}"/>
    <cellStyle name="Normal 9 4 2 2 3 6" xfId="4873" xr:uid="{5F5800E1-DFA9-4317-8F59-D13D222E4032}"/>
    <cellStyle name="Normal 9 4 2 2 4" xfId="2384" xr:uid="{E25F2100-ABE0-4E24-86B9-370538468F39}"/>
    <cellStyle name="Normal 9 4 2 2 4 2" xfId="2385" xr:uid="{399D5E25-ACA7-4EF2-A94E-BC701A97AC99}"/>
    <cellStyle name="Normal 9 4 2 2 4 2 2" xfId="4882" xr:uid="{4549ED4A-3055-4B9B-940A-909D86E2A839}"/>
    <cellStyle name="Normal 9 4 2 2 4 3" xfId="4068" xr:uid="{7892CBAB-7084-4193-8BB4-65568DD1E5E2}"/>
    <cellStyle name="Normal 9 4 2 2 4 3 2" xfId="4883" xr:uid="{F5C3BECB-EBEE-49EC-984B-53B94AFA06F3}"/>
    <cellStyle name="Normal 9 4 2 2 4 4" xfId="4069" xr:uid="{ACA6B6B4-A7E8-40D5-8CC3-26CB4B892811}"/>
    <cellStyle name="Normal 9 4 2 2 4 4 2" xfId="4884" xr:uid="{6FDC68C4-4FE8-4DA6-90D3-644476B57591}"/>
    <cellStyle name="Normal 9 4 2 2 4 5" xfId="4881" xr:uid="{2BBB0D34-A543-496F-B4B4-66741C53E8B5}"/>
    <cellStyle name="Normal 9 4 2 2 5" xfId="2386" xr:uid="{1399C8AB-A392-4535-A718-BBE3A7A74358}"/>
    <cellStyle name="Normal 9 4 2 2 5 2" xfId="4070" xr:uid="{8A4B4A5F-AEA9-42A9-A374-DC38290DEE03}"/>
    <cellStyle name="Normal 9 4 2 2 5 2 2" xfId="4886" xr:uid="{2B7B92DF-A8F5-4417-8038-24D04E5B2262}"/>
    <cellStyle name="Normal 9 4 2 2 5 3" xfId="4071" xr:uid="{1C7A3F84-888D-4849-BD03-36A636A64257}"/>
    <cellStyle name="Normal 9 4 2 2 5 3 2" xfId="4887" xr:uid="{C17B11D3-D098-4D13-8978-68693F329479}"/>
    <cellStyle name="Normal 9 4 2 2 5 4" xfId="4072" xr:uid="{EF00E510-3370-49BA-8CFD-13897E97ADFD}"/>
    <cellStyle name="Normal 9 4 2 2 5 4 2" xfId="4888" xr:uid="{06D304BE-DCAB-4F15-816B-69CDAF6C3141}"/>
    <cellStyle name="Normal 9 4 2 2 5 5" xfId="4885" xr:uid="{FAFDAEB6-FDCC-4230-821D-3385D001D668}"/>
    <cellStyle name="Normal 9 4 2 2 6" xfId="4073" xr:uid="{841FEABE-497C-49C8-AA36-A2C9E07BC2D8}"/>
    <cellStyle name="Normal 9 4 2 2 6 2" xfId="4889" xr:uid="{96C9E8DD-8DF8-4085-9335-E10E4667B960}"/>
    <cellStyle name="Normal 9 4 2 2 7" xfId="4074" xr:uid="{7661FA4C-9646-4E78-BB08-1BE28B580EF0}"/>
    <cellStyle name="Normal 9 4 2 2 7 2" xfId="4890" xr:uid="{FF8EB728-31CE-4A19-8866-30C110163EFA}"/>
    <cellStyle name="Normal 9 4 2 2 8" xfId="4075" xr:uid="{E8A32BA3-FD89-4EC0-B684-CA75B7D58C90}"/>
    <cellStyle name="Normal 9 4 2 2 8 2" xfId="4891" xr:uid="{789C2BF6-96AB-4109-A57B-ED216C1C2B19}"/>
    <cellStyle name="Normal 9 4 2 2 9" xfId="4859" xr:uid="{0E1AAFE0-0153-4062-90E3-4052F0154ABB}"/>
    <cellStyle name="Normal 9 4 2 3" xfId="413" xr:uid="{794A26C4-B201-412C-A8A2-11626ABA9086}"/>
    <cellStyle name="Normal 9 4 2 3 2" xfId="859" xr:uid="{31C35F07-6BAA-4517-8719-B8F8F9F39CCF}"/>
    <cellStyle name="Normal 9 4 2 3 2 2" xfId="860" xr:uid="{3C23E5CB-999D-4248-B618-7D14CEB06956}"/>
    <cellStyle name="Normal 9 4 2 3 2 2 2" xfId="2387" xr:uid="{B274457B-E35D-416A-90E3-825ECF3BD900}"/>
    <cellStyle name="Normal 9 4 2 3 2 2 2 2" xfId="2388" xr:uid="{541E3EE9-DE92-4FFF-922F-7C275101ED5D}"/>
    <cellStyle name="Normal 9 4 2 3 2 2 2 2 2" xfId="4896" xr:uid="{7A78A7FD-72D0-4F2A-85C9-957B9E87A297}"/>
    <cellStyle name="Normal 9 4 2 3 2 2 2 3" xfId="4895" xr:uid="{88447A81-1C47-44E4-A659-EFBE6474307C}"/>
    <cellStyle name="Normal 9 4 2 3 2 2 3" xfId="2389" xr:uid="{17C7C7B0-1F51-4DEF-8EDB-A86A8B200B3B}"/>
    <cellStyle name="Normal 9 4 2 3 2 2 3 2" xfId="4897" xr:uid="{A650ECF3-D6E6-41EE-9F8E-9A0D72B78918}"/>
    <cellStyle name="Normal 9 4 2 3 2 2 4" xfId="4894" xr:uid="{46832CB4-62B4-4E39-9DCB-9A2FD7CDF082}"/>
    <cellStyle name="Normal 9 4 2 3 2 3" xfId="2390" xr:uid="{319118D9-81D0-48F1-B131-1A269FB454BD}"/>
    <cellStyle name="Normal 9 4 2 3 2 3 2" xfId="2391" xr:uid="{10C05184-D3C4-4FEE-AAA0-3C82DBEE0684}"/>
    <cellStyle name="Normal 9 4 2 3 2 3 2 2" xfId="4899" xr:uid="{B7CBD4E7-D456-4D39-B1CF-09D4A0FABCAA}"/>
    <cellStyle name="Normal 9 4 2 3 2 3 3" xfId="4898" xr:uid="{7882297E-93DB-4B14-A523-653FDA5A9716}"/>
    <cellStyle name="Normal 9 4 2 3 2 4" xfId="2392" xr:uid="{2154F0DE-64BC-4D1A-91A8-B41596FACD8F}"/>
    <cellStyle name="Normal 9 4 2 3 2 4 2" xfId="4900" xr:uid="{49BC60B5-A19A-469B-909B-52341FB7A516}"/>
    <cellStyle name="Normal 9 4 2 3 2 5" xfId="4893" xr:uid="{21C4BB10-C75C-4D2C-BF7A-DB91C3371B31}"/>
    <cellStyle name="Normal 9 4 2 3 3" xfId="861" xr:uid="{C20BA99C-4B2C-4244-8131-6A318D38FA08}"/>
    <cellStyle name="Normal 9 4 2 3 3 2" xfId="2393" xr:uid="{81FDB419-C5E4-4DBF-AB55-8F01CC401661}"/>
    <cellStyle name="Normal 9 4 2 3 3 2 2" xfId="2394" xr:uid="{62C6C28E-8F91-44DF-B179-BF134F087A2A}"/>
    <cellStyle name="Normal 9 4 2 3 3 2 2 2" xfId="4903" xr:uid="{F5726B15-E6C8-4FAA-8209-FEE7CB65CBEA}"/>
    <cellStyle name="Normal 9 4 2 3 3 2 3" xfId="4902" xr:uid="{945E3CAE-84F8-4976-B68C-756A387C201E}"/>
    <cellStyle name="Normal 9 4 2 3 3 3" xfId="2395" xr:uid="{4EE166B5-11A0-4459-A482-EAC09AC584A0}"/>
    <cellStyle name="Normal 9 4 2 3 3 3 2" xfId="4904" xr:uid="{7007BE2B-1B59-4851-B261-09596A25E657}"/>
    <cellStyle name="Normal 9 4 2 3 3 4" xfId="4076" xr:uid="{52F4E935-5A55-4FDD-846D-1F3F726FFFF7}"/>
    <cellStyle name="Normal 9 4 2 3 3 4 2" xfId="4905" xr:uid="{3987BAD7-80DB-4CE0-9230-ABE6FA33B811}"/>
    <cellStyle name="Normal 9 4 2 3 3 5" xfId="4901" xr:uid="{E9C80212-C53A-4BE0-95AD-C96806C5E766}"/>
    <cellStyle name="Normal 9 4 2 3 4" xfId="2396" xr:uid="{F509BF7A-D280-455A-8CF5-167626B6F86B}"/>
    <cellStyle name="Normal 9 4 2 3 4 2" xfId="2397" xr:uid="{A758CD7A-043D-40EB-9095-ACD31A679419}"/>
    <cellStyle name="Normal 9 4 2 3 4 2 2" xfId="4907" xr:uid="{969C02FE-49D0-4277-871F-8567E5B49626}"/>
    <cellStyle name="Normal 9 4 2 3 4 3" xfId="4906" xr:uid="{246C94F6-69D3-461A-80DE-879CB3ADB7CC}"/>
    <cellStyle name="Normal 9 4 2 3 5" xfId="2398" xr:uid="{4864DA6C-3DD1-4313-BCB5-88F01B156D9A}"/>
    <cellStyle name="Normal 9 4 2 3 5 2" xfId="4908" xr:uid="{0E6FE657-8277-4E2D-99BF-2DB9143F50FD}"/>
    <cellStyle name="Normal 9 4 2 3 6" xfId="4077" xr:uid="{38D713B2-BBEB-480D-947E-D3EAD5E05972}"/>
    <cellStyle name="Normal 9 4 2 3 6 2" xfId="4909" xr:uid="{E1FA4948-66A3-4D5A-9472-9EC22F1045F3}"/>
    <cellStyle name="Normal 9 4 2 3 7" xfId="4892" xr:uid="{74249BE6-60C6-4D2C-851B-D34096B6D277}"/>
    <cellStyle name="Normal 9 4 2 4" xfId="414" xr:uid="{3FD8C370-412F-4F2A-9575-52AE0FF64A06}"/>
    <cellStyle name="Normal 9 4 2 4 2" xfId="862" xr:uid="{55CC322C-6698-4CBD-B547-635D89C2466C}"/>
    <cellStyle name="Normal 9 4 2 4 2 2" xfId="2399" xr:uid="{EEDD4720-20B2-4D92-BCE3-CD129B2121F6}"/>
    <cellStyle name="Normal 9 4 2 4 2 2 2" xfId="2400" xr:uid="{2D1BA420-BE1F-47B6-A148-E5DDBA02B78D}"/>
    <cellStyle name="Normal 9 4 2 4 2 2 2 2" xfId="4913" xr:uid="{BDFEB885-44C1-4A56-9CC9-C61B0EBF2FC6}"/>
    <cellStyle name="Normal 9 4 2 4 2 2 3" xfId="4912" xr:uid="{38227CDE-9574-4847-908A-C5C4E9BF60E0}"/>
    <cellStyle name="Normal 9 4 2 4 2 3" xfId="2401" xr:uid="{6DDFA202-6EF0-4F1E-9727-9BA6FD5E134C}"/>
    <cellStyle name="Normal 9 4 2 4 2 3 2" xfId="4914" xr:uid="{62B283FF-7534-49CC-BD02-557BEB8DD4D0}"/>
    <cellStyle name="Normal 9 4 2 4 2 4" xfId="4078" xr:uid="{4225AF34-EF0C-48A6-AD1F-385391C11803}"/>
    <cellStyle name="Normal 9 4 2 4 2 4 2" xfId="4915" xr:uid="{79898CCB-7B79-4DFB-9A3B-10B28E9C8EA7}"/>
    <cellStyle name="Normal 9 4 2 4 2 5" xfId="4911" xr:uid="{A15616A4-C994-4126-AF81-198C1722F497}"/>
    <cellStyle name="Normal 9 4 2 4 3" xfId="2402" xr:uid="{C88ECEA7-094A-474A-BAFC-D9B93DA44D7F}"/>
    <cellStyle name="Normal 9 4 2 4 3 2" xfId="2403" xr:uid="{10B4DB38-F7A6-4FBA-B357-A9A664D03F2D}"/>
    <cellStyle name="Normal 9 4 2 4 3 2 2" xfId="4917" xr:uid="{4A61EACC-1CD1-40E2-BF31-A0E58607BE79}"/>
    <cellStyle name="Normal 9 4 2 4 3 3" xfId="4916" xr:uid="{5C6B8077-F30C-4119-B9BE-5A3225D72578}"/>
    <cellStyle name="Normal 9 4 2 4 4" xfId="2404" xr:uid="{96239197-CFCA-4E58-BEF3-7EABA70B28A6}"/>
    <cellStyle name="Normal 9 4 2 4 4 2" xfId="4918" xr:uid="{C7671E83-9AFB-4971-83B8-989F1C26EF64}"/>
    <cellStyle name="Normal 9 4 2 4 5" xfId="4079" xr:uid="{B19AA062-2C96-4CFF-9786-1393ECDA918F}"/>
    <cellStyle name="Normal 9 4 2 4 5 2" xfId="4919" xr:uid="{FCC8C185-09FA-47C8-9590-5643EA4A08F3}"/>
    <cellStyle name="Normal 9 4 2 4 6" xfId="4910" xr:uid="{903F94E4-9D14-4394-9DA1-3667AFCF770D}"/>
    <cellStyle name="Normal 9 4 2 5" xfId="415" xr:uid="{5154D945-C44A-4257-B4A4-583B5D9DCBD3}"/>
    <cellStyle name="Normal 9 4 2 5 2" xfId="2405" xr:uid="{0D2F911E-9F9C-49BB-9E16-221558D565EA}"/>
    <cellStyle name="Normal 9 4 2 5 2 2" xfId="2406" xr:uid="{CE1EE2CA-70A8-4B2A-8004-2214D05EC1F6}"/>
    <cellStyle name="Normal 9 4 2 5 2 2 2" xfId="4922" xr:uid="{084371C6-BE18-403F-BE06-1CF66D003851}"/>
    <cellStyle name="Normal 9 4 2 5 2 3" xfId="4921" xr:uid="{90005729-D25F-443A-9325-38AFBAEA5839}"/>
    <cellStyle name="Normal 9 4 2 5 3" xfId="2407" xr:uid="{CA74ECD7-63A7-40C6-A22E-BDAA94DC4392}"/>
    <cellStyle name="Normal 9 4 2 5 3 2" xfId="4923" xr:uid="{A486A9DB-B81A-4108-8B1F-C42AC94488D5}"/>
    <cellStyle name="Normal 9 4 2 5 4" xfId="4080" xr:uid="{98C0E9AD-6278-444E-AA10-E5325D013F0F}"/>
    <cellStyle name="Normal 9 4 2 5 4 2" xfId="4924" xr:uid="{1FBA3889-43FF-4551-9867-B3600D508611}"/>
    <cellStyle name="Normal 9 4 2 5 5" xfId="4920" xr:uid="{925FA043-EB4D-4F0C-A17B-45752BE40C54}"/>
    <cellStyle name="Normal 9 4 2 6" xfId="2408" xr:uid="{A163086A-538C-4645-87E2-12872F274AE3}"/>
    <cellStyle name="Normal 9 4 2 6 2" xfId="2409" xr:uid="{F1039DCF-2312-478C-9211-8FBC6B56D18C}"/>
    <cellStyle name="Normal 9 4 2 6 2 2" xfId="4926" xr:uid="{196044AE-BEB5-47F2-A055-D30D4D6F314A}"/>
    <cellStyle name="Normal 9 4 2 6 3" xfId="4081" xr:uid="{1411BEE9-A3BE-4A16-9F88-40FEC7EED2C9}"/>
    <cellStyle name="Normal 9 4 2 6 3 2" xfId="4927" xr:uid="{E0AB4D39-1491-4F26-8010-639C180DCA45}"/>
    <cellStyle name="Normal 9 4 2 6 4" xfId="4082" xr:uid="{A76CF5EE-4C9C-4766-928E-6C0106DAAA33}"/>
    <cellStyle name="Normal 9 4 2 6 4 2" xfId="4928" xr:uid="{F6D1C7AA-C93E-4CD9-8191-B0F683594A2F}"/>
    <cellStyle name="Normal 9 4 2 6 5" xfId="4925" xr:uid="{1C86681F-BBEC-4121-8AEF-9795A24C9D67}"/>
    <cellStyle name="Normal 9 4 2 7" xfId="2410" xr:uid="{B44220E6-3C96-4858-B3F6-7BCC10C8ADEB}"/>
    <cellStyle name="Normal 9 4 2 7 2" xfId="4929" xr:uid="{658103EF-072C-4CF6-9CF1-812162A145AE}"/>
    <cellStyle name="Normal 9 4 2 8" xfId="4083" xr:uid="{62123580-1BDE-415B-958A-12FCE72E86D8}"/>
    <cellStyle name="Normal 9 4 2 8 2" xfId="4930" xr:uid="{55E18F10-7099-4941-B80C-0E441C60A1A1}"/>
    <cellStyle name="Normal 9 4 2 9" xfId="4084" xr:uid="{D5C3F108-AE4C-44F9-9FC5-6D46945BC8F6}"/>
    <cellStyle name="Normal 9 4 2 9 2" xfId="4931" xr:uid="{ECEC1A22-13DC-4D54-B4B1-7E423E87F588}"/>
    <cellStyle name="Normal 9 4 3" xfId="175" xr:uid="{7F87B887-009C-4AE1-AE8F-1EC2826E1BB4}"/>
    <cellStyle name="Normal 9 4 3 2" xfId="176" xr:uid="{D74AE8FB-E918-40A6-B260-F9B08A3B8733}"/>
    <cellStyle name="Normal 9 4 3 2 2" xfId="863" xr:uid="{A1418180-6D35-4D16-B700-3440DEAAFC96}"/>
    <cellStyle name="Normal 9 4 3 2 2 2" xfId="2411" xr:uid="{8C58A868-0A9E-407F-9F4F-5F785EBB12A2}"/>
    <cellStyle name="Normal 9 4 3 2 2 2 2" xfId="2412" xr:uid="{0278C828-09DD-4BB7-925F-ADB5A3B089FA}"/>
    <cellStyle name="Normal 9 4 3 2 2 2 2 2" xfId="4500" xr:uid="{692CD560-9101-4698-875B-D979AB44A30D}"/>
    <cellStyle name="Normal 9 4 3 2 2 2 2 2 2" xfId="5307" xr:uid="{1FB126C5-F30B-4712-BCF5-D0A6410DBEB9}"/>
    <cellStyle name="Normal 9 4 3 2 2 2 2 2 3" xfId="4936" xr:uid="{EB8AB052-808E-4AEC-8C3B-91DBC4012F66}"/>
    <cellStyle name="Normal 9 4 3 2 2 2 3" xfId="4501" xr:uid="{AFD9B0B8-0B49-4681-BB20-737CF7B01B5E}"/>
    <cellStyle name="Normal 9 4 3 2 2 2 3 2" xfId="5308" xr:uid="{FB3805D0-FDB1-46E2-B40D-44B3EE003522}"/>
    <cellStyle name="Normal 9 4 3 2 2 2 3 3" xfId="4935" xr:uid="{47509D64-207B-4BFE-AD62-24B60AE5649D}"/>
    <cellStyle name="Normal 9 4 3 2 2 3" xfId="2413" xr:uid="{136DE7FC-6A0E-4009-A59B-039AF656F53B}"/>
    <cellStyle name="Normal 9 4 3 2 2 3 2" xfId="4502" xr:uid="{304A5B87-40C8-47A8-9A58-BD6F814CBB24}"/>
    <cellStyle name="Normal 9 4 3 2 2 3 2 2" xfId="5309" xr:uid="{D98A43D5-4861-432E-BE6E-1BE51DD441B9}"/>
    <cellStyle name="Normal 9 4 3 2 2 3 2 3" xfId="4937" xr:uid="{55FE25D6-C6F0-40C1-AA1A-01DDDE320B6F}"/>
    <cellStyle name="Normal 9 4 3 2 2 4" xfId="4085" xr:uid="{EC200328-665B-4719-8518-E0F1E58C9DAE}"/>
    <cellStyle name="Normal 9 4 3 2 2 4 2" xfId="4938" xr:uid="{7BB5C65A-23BB-4301-8182-4F4FF80B4D23}"/>
    <cellStyle name="Normal 9 4 3 2 2 5" xfId="4934" xr:uid="{C0F3CAF8-F17D-4CCC-80DA-CD355A5E234E}"/>
    <cellStyle name="Normal 9 4 3 2 3" xfId="2414" xr:uid="{542295E6-D310-49B0-AF34-F7B1E07F6C9B}"/>
    <cellStyle name="Normal 9 4 3 2 3 2" xfId="2415" xr:uid="{FBAD0AEA-F100-4666-82AC-79CC5617391B}"/>
    <cellStyle name="Normal 9 4 3 2 3 2 2" xfId="4503" xr:uid="{0254F9BA-B7FD-4749-AB0B-77ABF63082F9}"/>
    <cellStyle name="Normal 9 4 3 2 3 2 2 2" xfId="5310" xr:uid="{DC07EC53-4940-4D30-AADA-B15F32875A7E}"/>
    <cellStyle name="Normal 9 4 3 2 3 2 2 3" xfId="4940" xr:uid="{7C4D6BBF-A37B-4DAC-B0BF-9C89EFC9D505}"/>
    <cellStyle name="Normal 9 4 3 2 3 3" xfId="4086" xr:uid="{8AB4EF0B-C0D9-4E6D-B2D3-1D54C75165B4}"/>
    <cellStyle name="Normal 9 4 3 2 3 3 2" xfId="4941" xr:uid="{716545B6-D74F-4103-AE87-7499CF552E53}"/>
    <cellStyle name="Normal 9 4 3 2 3 4" xfId="4087" xr:uid="{F1254C65-1FE7-457A-BF56-9C27751BCB86}"/>
    <cellStyle name="Normal 9 4 3 2 3 4 2" xfId="4942" xr:uid="{DB255C9E-772B-4F76-B8EA-15119EEDB795}"/>
    <cellStyle name="Normal 9 4 3 2 3 5" xfId="4939" xr:uid="{37B64B4A-B8F1-4234-84F9-1BE776612F07}"/>
    <cellStyle name="Normal 9 4 3 2 4" xfId="2416" xr:uid="{35E307AA-DA4F-4C4F-8B97-BF160516FB1C}"/>
    <cellStyle name="Normal 9 4 3 2 4 2" xfId="4504" xr:uid="{89D5F5ED-7006-4280-9D5F-E26489440ECD}"/>
    <cellStyle name="Normal 9 4 3 2 4 2 2" xfId="5311" xr:uid="{886E0F26-E46F-411B-ADE4-2DDB28EB959D}"/>
    <cellStyle name="Normal 9 4 3 2 4 2 3" xfId="4943" xr:uid="{47CC99CF-24CB-4A07-82E3-39A7FC718843}"/>
    <cellStyle name="Normal 9 4 3 2 5" xfId="4088" xr:uid="{C40766D4-585F-4AC8-9003-C180C677992F}"/>
    <cellStyle name="Normal 9 4 3 2 5 2" xfId="4944" xr:uid="{5923FCC9-1D5D-42C4-AA51-13B2969CD406}"/>
    <cellStyle name="Normal 9 4 3 2 6" xfId="4089" xr:uid="{312129BF-D446-449B-86C0-966FBA9DB1B3}"/>
    <cellStyle name="Normal 9 4 3 2 6 2" xfId="4945" xr:uid="{A97D3207-9CDF-46FD-BA75-5AA6A5B651D0}"/>
    <cellStyle name="Normal 9 4 3 2 7" xfId="4933" xr:uid="{E5F9851B-CD23-4DC6-87C0-617D15FDDC1B}"/>
    <cellStyle name="Normal 9 4 3 3" xfId="416" xr:uid="{60395D7E-634F-43D1-8FA0-DD5BE60C0B99}"/>
    <cellStyle name="Normal 9 4 3 3 2" xfId="2417" xr:uid="{3A9FFAA1-5EF5-4A99-8040-2FF94607599D}"/>
    <cellStyle name="Normal 9 4 3 3 2 2" xfId="2418" xr:uid="{73F17462-7BBA-48A4-A2B4-D2877055D434}"/>
    <cellStyle name="Normal 9 4 3 3 2 2 2" xfId="4505" xr:uid="{0128C458-3751-4564-A60C-84EDFFF5661C}"/>
    <cellStyle name="Normal 9 4 3 3 2 2 2 2" xfId="5312" xr:uid="{F2A72A1C-F6B1-4E2E-BF2B-93CBBFC549AF}"/>
    <cellStyle name="Normal 9 4 3 3 2 2 2 3" xfId="4948" xr:uid="{BC7F0C4D-4DA9-410F-B048-2AA3838986F4}"/>
    <cellStyle name="Normal 9 4 3 3 2 3" xfId="4090" xr:uid="{F222AC46-6C5A-411E-A074-DE4852BE59A2}"/>
    <cellStyle name="Normal 9 4 3 3 2 3 2" xfId="4949" xr:uid="{CD8B52D7-E7CD-4AE3-BD43-B39404311DF3}"/>
    <cellStyle name="Normal 9 4 3 3 2 4" xfId="4091" xr:uid="{7F944C63-A28B-45BA-8867-584F8D4BE689}"/>
    <cellStyle name="Normal 9 4 3 3 2 4 2" xfId="4950" xr:uid="{6B027E19-C330-4DCF-BCD8-4E5DAD8BDCD7}"/>
    <cellStyle name="Normal 9 4 3 3 2 5" xfId="4947" xr:uid="{3D30567D-0C9D-4E33-BEDF-6174537EB7D8}"/>
    <cellStyle name="Normal 9 4 3 3 3" xfId="2419" xr:uid="{FCA2339C-36E8-4A42-A75C-ECB63E816F37}"/>
    <cellStyle name="Normal 9 4 3 3 3 2" xfId="4506" xr:uid="{876D48BD-D9C1-4509-B216-F343FD71E8F0}"/>
    <cellStyle name="Normal 9 4 3 3 3 2 2" xfId="5313" xr:uid="{7FF62E6F-8579-4E3E-95BC-036E699853BE}"/>
    <cellStyle name="Normal 9 4 3 3 3 2 3" xfId="4951" xr:uid="{3D3BB09E-59A5-4B17-AAEC-BDC290544216}"/>
    <cellStyle name="Normal 9 4 3 3 4" xfId="4092" xr:uid="{53723B0C-1369-4DC6-8237-353FEA87C306}"/>
    <cellStyle name="Normal 9 4 3 3 4 2" xfId="4952" xr:uid="{56FC69BE-7FE0-484A-9BAC-F3755F3F20DB}"/>
    <cellStyle name="Normal 9 4 3 3 5" xfId="4093" xr:uid="{EF85EBFE-5DF4-4920-8ED0-01B96DC2B682}"/>
    <cellStyle name="Normal 9 4 3 3 5 2" xfId="4953" xr:uid="{001F0D75-9E6E-4D0D-B15C-76688CFA487C}"/>
    <cellStyle name="Normal 9 4 3 3 6" xfId="4946" xr:uid="{98A9246D-DE89-42E1-92E6-8312B1F70D42}"/>
    <cellStyle name="Normal 9 4 3 4" xfId="2420" xr:uid="{F5CE0618-3D24-469D-996D-C0F71BFB95B2}"/>
    <cellStyle name="Normal 9 4 3 4 2" xfId="2421" xr:uid="{15476611-0095-4DD1-9FB6-FD5D0BBDFB05}"/>
    <cellStyle name="Normal 9 4 3 4 2 2" xfId="4507" xr:uid="{4C18AB5F-5B42-47DC-90CF-9146EDC0A6F7}"/>
    <cellStyle name="Normal 9 4 3 4 2 2 2" xfId="5314" xr:uid="{3EA479F0-516B-43D5-8D1A-CE497D46D6D6}"/>
    <cellStyle name="Normal 9 4 3 4 2 2 3" xfId="4955" xr:uid="{AF9D69B5-2880-40DB-AE12-2B4F9B69EFDC}"/>
    <cellStyle name="Normal 9 4 3 4 3" xfId="4094" xr:uid="{256FB296-3564-477D-B81A-E3B576EA4633}"/>
    <cellStyle name="Normal 9 4 3 4 3 2" xfId="4956" xr:uid="{00AD9EBA-7CC2-4DED-B4BD-9A28390D1055}"/>
    <cellStyle name="Normal 9 4 3 4 4" xfId="4095" xr:uid="{B2521907-725A-47E4-9936-E8904708AF05}"/>
    <cellStyle name="Normal 9 4 3 4 4 2" xfId="4957" xr:uid="{127AE5DC-8D4A-4130-AA23-B4FBCD95A70D}"/>
    <cellStyle name="Normal 9 4 3 4 5" xfId="4954" xr:uid="{702796EF-9DA3-4388-AE2A-54519DE721AC}"/>
    <cellStyle name="Normal 9 4 3 5" xfId="2422" xr:uid="{2660288A-E3DE-48C1-AC68-DCEE9EDD9701}"/>
    <cellStyle name="Normal 9 4 3 5 2" xfId="4096" xr:uid="{8107B5AE-B1DB-46C8-A13D-7811842CB42D}"/>
    <cellStyle name="Normal 9 4 3 5 2 2" xfId="4959" xr:uid="{59516889-2808-4661-8F1F-89CCE3A84325}"/>
    <cellStyle name="Normal 9 4 3 5 3" xfId="4097" xr:uid="{6C3B8EBB-2431-4276-94DC-F33C705C9BE7}"/>
    <cellStyle name="Normal 9 4 3 5 3 2" xfId="4960" xr:uid="{178FC95B-CC1D-4D05-B749-4EFF5638EC8A}"/>
    <cellStyle name="Normal 9 4 3 5 4" xfId="4098" xr:uid="{0544140D-3A29-46FC-A842-9351F86DF935}"/>
    <cellStyle name="Normal 9 4 3 5 4 2" xfId="4961" xr:uid="{F7D00F2C-49B4-4F46-AB98-5FCF05CF9352}"/>
    <cellStyle name="Normal 9 4 3 5 5" xfId="4958" xr:uid="{D2B7488E-4687-4401-B59A-063B6D17B997}"/>
    <cellStyle name="Normal 9 4 3 6" xfId="4099" xr:uid="{03518DFC-B3A4-4113-AB37-C7B3E770FA49}"/>
    <cellStyle name="Normal 9 4 3 6 2" xfId="4962" xr:uid="{D5F7B7CC-F2F4-4955-B11F-F030A2C41883}"/>
    <cellStyle name="Normal 9 4 3 7" xfId="4100" xr:uid="{9C6702A8-A2F5-47F9-8E97-A674F825183F}"/>
    <cellStyle name="Normal 9 4 3 7 2" xfId="4963" xr:uid="{66CB09E5-3376-4D79-8F14-4A1BF6FD8375}"/>
    <cellStyle name="Normal 9 4 3 8" xfId="4101" xr:uid="{21F17ABE-A721-423C-813B-D62481D3B1E2}"/>
    <cellStyle name="Normal 9 4 3 8 2" xfId="4964" xr:uid="{570C92C7-A431-4D07-8F0B-7BF64F1E5B42}"/>
    <cellStyle name="Normal 9 4 3 9" xfId="4932" xr:uid="{4A815E10-6001-4BA3-BAC8-73D31082253B}"/>
    <cellStyle name="Normal 9 4 4" xfId="177" xr:uid="{3167607D-ABE9-4AE5-BE7D-CBAEEAE64FCC}"/>
    <cellStyle name="Normal 9 4 4 2" xfId="864" xr:uid="{785E7679-B2D7-407D-88DD-4E7FD7566886}"/>
    <cellStyle name="Normal 9 4 4 2 2" xfId="865" xr:uid="{FB2948D9-419A-4827-B84E-32ACFA26D791}"/>
    <cellStyle name="Normal 9 4 4 2 2 2" xfId="2423" xr:uid="{86E9AAAF-C562-455C-8130-7DD0AAA923AE}"/>
    <cellStyle name="Normal 9 4 4 2 2 2 2" xfId="2424" xr:uid="{2F767D60-3D1E-47B7-8340-551E452F49E4}"/>
    <cellStyle name="Normal 9 4 4 2 2 2 2 2" xfId="4969" xr:uid="{DBF542A7-799D-4D63-9889-5C510A123D44}"/>
    <cellStyle name="Normal 9 4 4 2 2 2 3" xfId="4968" xr:uid="{38CAB712-F0C1-4E78-9C66-AC313AEBE706}"/>
    <cellStyle name="Normal 9 4 4 2 2 3" xfId="2425" xr:uid="{EDBBBAAD-B31B-48AA-AEA2-5B7FEF37F3ED}"/>
    <cellStyle name="Normal 9 4 4 2 2 3 2" xfId="4970" xr:uid="{54AA430E-64C2-4774-83AA-E73BF1836148}"/>
    <cellStyle name="Normal 9 4 4 2 2 4" xfId="4102" xr:uid="{7552CD14-F66C-4B0D-BE71-3D00FB9E5DBC}"/>
    <cellStyle name="Normal 9 4 4 2 2 4 2" xfId="4971" xr:uid="{5754543A-6BD5-4E33-8669-2B12C04FD734}"/>
    <cellStyle name="Normal 9 4 4 2 2 5" xfId="4967" xr:uid="{4AE91E72-0C30-4F60-937D-0437EF6637E8}"/>
    <cellStyle name="Normal 9 4 4 2 3" xfId="2426" xr:uid="{D30FE96D-C21B-4146-B7B7-E4506230D7A2}"/>
    <cellStyle name="Normal 9 4 4 2 3 2" xfId="2427" xr:uid="{EC2A5A36-F19D-4D5B-84B0-4D5626014120}"/>
    <cellStyle name="Normal 9 4 4 2 3 2 2" xfId="4973" xr:uid="{CEDB0D22-B8B6-4AB3-AC11-5C8CC7216CF2}"/>
    <cellStyle name="Normal 9 4 4 2 3 3" xfId="4972" xr:uid="{A4121F58-3F8B-4566-BF99-A25838E5ED10}"/>
    <cellStyle name="Normal 9 4 4 2 4" xfId="2428" xr:uid="{E68CBFB4-FCB3-4071-964B-660053E548EA}"/>
    <cellStyle name="Normal 9 4 4 2 4 2" xfId="4974" xr:uid="{A88A5B0C-54F0-4514-B0F7-09FB1365F347}"/>
    <cellStyle name="Normal 9 4 4 2 5" xfId="4103" xr:uid="{8DD072D2-7ED7-424A-A778-4F2390CBBD3E}"/>
    <cellStyle name="Normal 9 4 4 2 5 2" xfId="4975" xr:uid="{1D8B7B91-4760-4A85-B36A-1EFEF927A50E}"/>
    <cellStyle name="Normal 9 4 4 2 6" xfId="4966" xr:uid="{BB5CEAA4-0E16-42A0-B192-3CC13B133585}"/>
    <cellStyle name="Normal 9 4 4 3" xfId="866" xr:uid="{34F95F64-9FAA-4DBF-A598-55E9B7DAF561}"/>
    <cellStyle name="Normal 9 4 4 3 2" xfId="2429" xr:uid="{BD3BF7AA-38A2-4DE8-9BE1-EB35C973DD0F}"/>
    <cellStyle name="Normal 9 4 4 3 2 2" xfId="2430" xr:uid="{95FC0495-C616-4C45-B1BA-3BA9D1525C39}"/>
    <cellStyle name="Normal 9 4 4 3 2 2 2" xfId="4978" xr:uid="{00736B35-B8D8-40F9-81B3-C34680D91D7B}"/>
    <cellStyle name="Normal 9 4 4 3 2 3" xfId="4977" xr:uid="{71EBF2D6-70D7-41EC-9401-8F46FF901D64}"/>
    <cellStyle name="Normal 9 4 4 3 3" xfId="2431" xr:uid="{1F715CED-869E-4F87-9625-4D42CE2E32D5}"/>
    <cellStyle name="Normal 9 4 4 3 3 2" xfId="4979" xr:uid="{63F3F1AC-13E6-474A-855C-E1927545C7CC}"/>
    <cellStyle name="Normal 9 4 4 3 4" xfId="4104" xr:uid="{5D4C7A99-287A-4224-A550-150B1517C748}"/>
    <cellStyle name="Normal 9 4 4 3 4 2" xfId="4980" xr:uid="{D3CFA597-2C50-4151-945B-F7EB00825154}"/>
    <cellStyle name="Normal 9 4 4 3 5" xfId="4976" xr:uid="{F691176D-7ECD-4788-A224-DD21D3A9B0E7}"/>
    <cellStyle name="Normal 9 4 4 4" xfId="2432" xr:uid="{75082CAA-CC47-4448-9EBF-598FB71DAD2B}"/>
    <cellStyle name="Normal 9 4 4 4 2" xfId="2433" xr:uid="{F0D172C7-38D7-41B2-B26E-B5993F19792A}"/>
    <cellStyle name="Normal 9 4 4 4 2 2" xfId="4982" xr:uid="{91C3FB18-49D2-4E52-B84A-B5FEBC45E2B2}"/>
    <cellStyle name="Normal 9 4 4 4 3" xfId="4105" xr:uid="{D663230C-CB48-4F11-83C8-858DEF3AD8B8}"/>
    <cellStyle name="Normal 9 4 4 4 3 2" xfId="4983" xr:uid="{9D7BB956-E481-45EA-AFFA-152089A64FD9}"/>
    <cellStyle name="Normal 9 4 4 4 4" xfId="4106" xr:uid="{4F35C8A5-7B78-4ABE-802E-E831A5F3F5B0}"/>
    <cellStyle name="Normal 9 4 4 4 4 2" xfId="4984" xr:uid="{319B56A4-23A5-4ACB-BED1-EA457B2F5E31}"/>
    <cellStyle name="Normal 9 4 4 4 5" xfId="4981" xr:uid="{606D3442-A3FD-4A0C-A6BB-2466FE0F5A08}"/>
    <cellStyle name="Normal 9 4 4 5" xfId="2434" xr:uid="{0E34B66F-7BDB-4556-819D-8EDAB81FFB81}"/>
    <cellStyle name="Normal 9 4 4 5 2" xfId="4985" xr:uid="{91D55F2D-B184-473C-B8C0-ACD283008B93}"/>
    <cellStyle name="Normal 9 4 4 6" xfId="4107" xr:uid="{D0C336BC-F291-4D94-A37C-607C5F8A6C3C}"/>
    <cellStyle name="Normal 9 4 4 6 2" xfId="4986" xr:uid="{453D196C-6BB3-47B7-A0A4-25BD97BF858C}"/>
    <cellStyle name="Normal 9 4 4 7" xfId="4108" xr:uid="{1F72666E-6A3C-493C-B25D-1C4A959F0CE0}"/>
    <cellStyle name="Normal 9 4 4 7 2" xfId="4987" xr:uid="{926FDE74-0CA6-46A4-8205-11A6C316C117}"/>
    <cellStyle name="Normal 9 4 4 8" xfId="4965" xr:uid="{E089729D-B410-41CD-A607-CAD66E4F8E2C}"/>
    <cellStyle name="Normal 9 4 5" xfId="417" xr:uid="{D81303E6-FACA-4343-9EF7-7BEC96ACAAD9}"/>
    <cellStyle name="Normal 9 4 5 2" xfId="867" xr:uid="{72BD39E1-FDC3-404E-8389-3D3189766DB6}"/>
    <cellStyle name="Normal 9 4 5 2 2" xfId="2435" xr:uid="{E1066B95-7493-4D78-866F-D2E557FE1A8A}"/>
    <cellStyle name="Normal 9 4 5 2 2 2" xfId="2436" xr:uid="{00B3FF12-EDDF-4F23-9E3E-BE88AB2E90F4}"/>
    <cellStyle name="Normal 9 4 5 2 2 2 2" xfId="4991" xr:uid="{A80EE5C3-2E03-43AC-AAE6-9881BE4481AA}"/>
    <cellStyle name="Normal 9 4 5 2 2 3" xfId="4990" xr:uid="{53FB1872-A957-4568-A6E0-9F0913777824}"/>
    <cellStyle name="Normal 9 4 5 2 3" xfId="2437" xr:uid="{23CA8D74-F84F-4EA9-B5B3-1B3334DD90D5}"/>
    <cellStyle name="Normal 9 4 5 2 3 2" xfId="4992" xr:uid="{69F8C710-A064-4662-8D8B-51CEE8B913D8}"/>
    <cellStyle name="Normal 9 4 5 2 4" xfId="4109" xr:uid="{DC0AA7E1-DC71-4655-9A67-70AACBD2E96D}"/>
    <cellStyle name="Normal 9 4 5 2 4 2" xfId="4993" xr:uid="{F17F5B50-A9AF-4198-ADA6-08E3DD146C54}"/>
    <cellStyle name="Normal 9 4 5 2 5" xfId="4989" xr:uid="{C8385F89-1D54-4C00-88AB-F29F1E434FD4}"/>
    <cellStyle name="Normal 9 4 5 3" xfId="2438" xr:uid="{761B7AFA-9846-43D1-B3E8-D51C2193F15E}"/>
    <cellStyle name="Normal 9 4 5 3 2" xfId="2439" xr:uid="{3A79C9AA-CB6E-4575-BD4D-CBE76CF69F08}"/>
    <cellStyle name="Normal 9 4 5 3 2 2" xfId="4995" xr:uid="{7E598360-F649-4951-B8C6-5F407C6DCD90}"/>
    <cellStyle name="Normal 9 4 5 3 3" xfId="4110" xr:uid="{D2966537-8A71-4A49-B6AA-34AA1A80A3AA}"/>
    <cellStyle name="Normal 9 4 5 3 3 2" xfId="4996" xr:uid="{F091CD2C-122B-4676-83B4-78857C21EB42}"/>
    <cellStyle name="Normal 9 4 5 3 4" xfId="4111" xr:uid="{09D4625C-B0C1-4F93-B6C9-7E6D2F9A838C}"/>
    <cellStyle name="Normal 9 4 5 3 4 2" xfId="4997" xr:uid="{1076726E-0AF1-4BAC-B3B1-8B2958C771DB}"/>
    <cellStyle name="Normal 9 4 5 3 5" xfId="4994" xr:uid="{2624C4BF-D9FD-4D2D-B9E7-AE3635503488}"/>
    <cellStyle name="Normal 9 4 5 4" xfId="2440" xr:uid="{F1283EE5-1AF9-4F2D-8CF9-C2697CD14841}"/>
    <cellStyle name="Normal 9 4 5 4 2" xfId="4998" xr:uid="{22B62110-3E98-48E6-8041-BEE4B5B57B00}"/>
    <cellStyle name="Normal 9 4 5 5" xfId="4112" xr:uid="{3297EB3F-E3A8-476B-9F20-682EBC8B3152}"/>
    <cellStyle name="Normal 9 4 5 5 2" xfId="4999" xr:uid="{355A58E8-B8D9-41C2-8865-1B545568D2E5}"/>
    <cellStyle name="Normal 9 4 5 6" xfId="4113" xr:uid="{2E388024-C202-45DA-9B4B-3B16C982BD0D}"/>
    <cellStyle name="Normal 9 4 5 6 2" xfId="5000" xr:uid="{87DD0C60-9BF6-42AD-AADB-1D0037FE960B}"/>
    <cellStyle name="Normal 9 4 5 7" xfId="4988" xr:uid="{F4C28E47-98BB-4431-933C-F29422BE8D84}"/>
    <cellStyle name="Normal 9 4 6" xfId="418" xr:uid="{DDB1AAF8-5919-4F7C-BF67-B70275E78DB4}"/>
    <cellStyle name="Normal 9 4 6 2" xfId="2441" xr:uid="{C4ADABF5-0B30-4C1F-8326-BE41E6DE2783}"/>
    <cellStyle name="Normal 9 4 6 2 2" xfId="2442" xr:uid="{5078E348-C9DF-4DAA-B57D-4DB57271D530}"/>
    <cellStyle name="Normal 9 4 6 2 2 2" xfId="5003" xr:uid="{36AA8E2F-B826-41D1-A7DC-84BBEB8E44B7}"/>
    <cellStyle name="Normal 9 4 6 2 3" xfId="4114" xr:uid="{86729975-78C2-4995-852C-46433A6ECEE6}"/>
    <cellStyle name="Normal 9 4 6 2 3 2" xfId="5004" xr:uid="{DE5809B8-7064-4E72-83F2-AB283D5E3776}"/>
    <cellStyle name="Normal 9 4 6 2 4" xfId="4115" xr:uid="{54D4EB60-5D9E-448E-96C2-05C549B90E05}"/>
    <cellStyle name="Normal 9 4 6 2 4 2" xfId="5005" xr:uid="{BD80760A-D0D7-4036-9281-FB47803B44C9}"/>
    <cellStyle name="Normal 9 4 6 2 5" xfId="5002" xr:uid="{D6C8A3EE-19A2-4DCD-B5ED-476CE8CA9FCA}"/>
    <cellStyle name="Normal 9 4 6 3" xfId="2443" xr:uid="{065BAB03-1F1A-4AD7-9F74-B8FC2567C023}"/>
    <cellStyle name="Normal 9 4 6 3 2" xfId="5006" xr:uid="{AB48A70D-79F9-41BB-BDAA-54B429465DDB}"/>
    <cellStyle name="Normal 9 4 6 4" xfId="4116" xr:uid="{B4C9149E-4103-48BE-BD8E-6F500607B66D}"/>
    <cellStyle name="Normal 9 4 6 4 2" xfId="5007" xr:uid="{4A192CA7-7678-4E35-9812-53129B616B58}"/>
    <cellStyle name="Normal 9 4 6 5" xfId="4117" xr:uid="{DAC3889F-4147-4494-B496-08073CBCC4DD}"/>
    <cellStyle name="Normal 9 4 6 5 2" xfId="5008" xr:uid="{AC41B645-B496-41F3-A6A5-02D9A12A8495}"/>
    <cellStyle name="Normal 9 4 6 6" xfId="5001" xr:uid="{DF9D0CD0-2C7A-4386-9D43-ACF8FD25BE0C}"/>
    <cellStyle name="Normal 9 4 7" xfId="2444" xr:uid="{CDF8F7F2-E011-4D2A-9636-5930BF281339}"/>
    <cellStyle name="Normal 9 4 7 2" xfId="2445" xr:uid="{47332947-853A-4157-AEC2-D2B7B047B98B}"/>
    <cellStyle name="Normal 9 4 7 2 2" xfId="5010" xr:uid="{3220CB21-399F-4CD1-85B0-9A2F8AB12EDF}"/>
    <cellStyle name="Normal 9 4 7 3" xfId="4118" xr:uid="{CCA9EB94-4C81-43DB-BA52-7AAD62C80774}"/>
    <cellStyle name="Normal 9 4 7 3 2" xfId="5011" xr:uid="{C85CCEBB-D987-45D6-B372-69377ECD02E8}"/>
    <cellStyle name="Normal 9 4 7 4" xfId="4119" xr:uid="{F0DA1310-9148-4C4C-BA09-4F40F6A46776}"/>
    <cellStyle name="Normal 9 4 7 4 2" xfId="5012" xr:uid="{030D9C84-CD2C-48DE-9F98-6AFC8A208A33}"/>
    <cellStyle name="Normal 9 4 7 5" xfId="5009" xr:uid="{32B7428E-8AAF-4ACF-AE09-AAC3A7C087A1}"/>
    <cellStyle name="Normal 9 4 8" xfId="2446" xr:uid="{EFC391EC-E15E-4F24-98CA-31AF6F214E5B}"/>
    <cellStyle name="Normal 9 4 8 2" xfId="4120" xr:uid="{BD29B6AB-EE36-4C58-A381-0CA5B9D1CF0A}"/>
    <cellStyle name="Normal 9 4 8 2 2" xfId="5014" xr:uid="{A449A772-10E9-4334-A985-33B366AEFB15}"/>
    <cellStyle name="Normal 9 4 8 3" xfId="4121" xr:uid="{805DCC7E-B517-4CBD-8CD4-307AAA468E43}"/>
    <cellStyle name="Normal 9 4 8 3 2" xfId="5015" xr:uid="{F4A23929-B1C8-49E2-AA0F-0339968D9EC7}"/>
    <cellStyle name="Normal 9 4 8 4" xfId="4122" xr:uid="{0FB00790-AC40-49C7-A76C-752023465A09}"/>
    <cellStyle name="Normal 9 4 8 4 2" xfId="5016" xr:uid="{1EAF4BEE-B22E-4861-AB29-29DB6415DC40}"/>
    <cellStyle name="Normal 9 4 8 5" xfId="5013" xr:uid="{8E244E0B-9057-4430-9E5F-3C1092A0E62D}"/>
    <cellStyle name="Normal 9 4 9" xfId="4123" xr:uid="{78796705-0775-44F5-AAD4-3ED70CD30203}"/>
    <cellStyle name="Normal 9 4 9 2" xfId="5017" xr:uid="{B555C1FF-C0CF-4D2A-8F10-E02F33F5C024}"/>
    <cellStyle name="Normal 9 5" xfId="178" xr:uid="{576D92DA-42D4-49B0-8397-0C2663962C15}"/>
    <cellStyle name="Normal 9 5 10" xfId="4124" xr:uid="{AB8CD5EE-516D-4BCF-8DE1-D3A2F7632E55}"/>
    <cellStyle name="Normal 9 5 10 2" xfId="5019" xr:uid="{AF215A08-9981-4EE6-9DB4-F359CB2BE243}"/>
    <cellStyle name="Normal 9 5 11" xfId="4125" xr:uid="{D0FB341F-1541-455E-93F6-5F3E6050F04F}"/>
    <cellStyle name="Normal 9 5 11 2" xfId="5020" xr:uid="{D3560E70-9F9C-470D-870E-16A56FCD405F}"/>
    <cellStyle name="Normal 9 5 12" xfId="5018" xr:uid="{D95FA327-7914-4300-BDAD-9D9CCD42D2DA}"/>
    <cellStyle name="Normal 9 5 2" xfId="179" xr:uid="{A5BEC501-E988-4A29-B2EC-4AFE4C038B26}"/>
    <cellStyle name="Normal 9 5 2 10" xfId="5021" xr:uid="{B6771D96-4D24-4B39-9191-875A090AE0D9}"/>
    <cellStyle name="Normal 9 5 2 2" xfId="419" xr:uid="{0C725023-B1E4-48B8-A446-7F622F0F1F43}"/>
    <cellStyle name="Normal 9 5 2 2 2" xfId="868" xr:uid="{DF788A22-7F7C-44FF-B28B-C4841249A5A2}"/>
    <cellStyle name="Normal 9 5 2 2 2 2" xfId="869" xr:uid="{02B4485C-898F-4F63-8B49-EC1310DC9688}"/>
    <cellStyle name="Normal 9 5 2 2 2 2 2" xfId="2447" xr:uid="{4B5C8C39-2025-4C7D-A3B5-8102924B5A27}"/>
    <cellStyle name="Normal 9 5 2 2 2 2 2 2" xfId="5025" xr:uid="{EC594C79-CCC1-4DC3-A6F9-7FCD2EBFE45B}"/>
    <cellStyle name="Normal 9 5 2 2 2 2 3" xfId="4126" xr:uid="{0AFF9BBB-E932-4F68-865E-B720D90E2966}"/>
    <cellStyle name="Normal 9 5 2 2 2 2 3 2" xfId="5026" xr:uid="{8A055E02-4DEC-47AF-A401-8ACBA0839E94}"/>
    <cellStyle name="Normal 9 5 2 2 2 2 4" xfId="4127" xr:uid="{583E56ED-AF78-4DF9-B8D8-A6CE4AB53BE7}"/>
    <cellStyle name="Normal 9 5 2 2 2 2 4 2" xfId="5027" xr:uid="{1ADD51DB-2390-46B0-A799-83814164D21C}"/>
    <cellStyle name="Normal 9 5 2 2 2 2 5" xfId="5024" xr:uid="{45243411-DA3C-4B95-9728-6042789E20FE}"/>
    <cellStyle name="Normal 9 5 2 2 2 3" xfId="2448" xr:uid="{BF8339D5-3261-49FE-83C8-4FBB1174C457}"/>
    <cellStyle name="Normal 9 5 2 2 2 3 2" xfId="4128" xr:uid="{E4E3877C-2DB5-4AD5-88B0-84762EC79D96}"/>
    <cellStyle name="Normal 9 5 2 2 2 3 2 2" xfId="5029" xr:uid="{59C236CD-0F2F-49F2-9215-6EEC9CBCE0FF}"/>
    <cellStyle name="Normal 9 5 2 2 2 3 3" xfId="4129" xr:uid="{AD5A58AA-92D2-4AB3-8250-6EF9057EAF37}"/>
    <cellStyle name="Normal 9 5 2 2 2 3 3 2" xfId="5030" xr:uid="{EDD29FDD-A8B7-412A-93E9-9E22960F8074}"/>
    <cellStyle name="Normal 9 5 2 2 2 3 4" xfId="4130" xr:uid="{97DA5169-A13A-4FCE-A9E8-9EA0318E94D9}"/>
    <cellStyle name="Normal 9 5 2 2 2 3 4 2" xfId="5031" xr:uid="{EEAD90A4-D452-4DCA-B14E-CF89FF737483}"/>
    <cellStyle name="Normal 9 5 2 2 2 3 5" xfId="5028" xr:uid="{4BE60C85-CF23-4C03-831B-8F767EDD5623}"/>
    <cellStyle name="Normal 9 5 2 2 2 4" xfId="4131" xr:uid="{9E071974-E398-40F5-9675-71BD0AB37722}"/>
    <cellStyle name="Normal 9 5 2 2 2 4 2" xfId="5032" xr:uid="{DD2E9E86-9D3F-4349-84D4-8CEE12B84857}"/>
    <cellStyle name="Normal 9 5 2 2 2 5" xfId="4132" xr:uid="{1F2E6D69-DEB3-4D27-998D-D47BC64B4102}"/>
    <cellStyle name="Normal 9 5 2 2 2 5 2" xfId="5033" xr:uid="{F3047962-D0E5-4BA5-BF7F-7F29B3FEF4EE}"/>
    <cellStyle name="Normal 9 5 2 2 2 6" xfId="4133" xr:uid="{E5D1CE2A-FFF8-4EB8-A969-0C77F0754D46}"/>
    <cellStyle name="Normal 9 5 2 2 2 6 2" xfId="5034" xr:uid="{63DA0B84-B19D-4888-886E-044DBCD63947}"/>
    <cellStyle name="Normal 9 5 2 2 2 7" xfId="5023" xr:uid="{B2BF099E-8AA3-4981-9239-A5922B305C21}"/>
    <cellStyle name="Normal 9 5 2 2 3" xfId="870" xr:uid="{CED0B087-0761-4095-9151-47BC03905112}"/>
    <cellStyle name="Normal 9 5 2 2 3 2" xfId="2449" xr:uid="{4223AB92-B47A-42DF-B302-54D6A61B41A8}"/>
    <cellStyle name="Normal 9 5 2 2 3 2 2" xfId="4134" xr:uid="{FE04566E-27BA-450C-B17E-158CA2FB211A}"/>
    <cellStyle name="Normal 9 5 2 2 3 2 2 2" xfId="5037" xr:uid="{A28C4423-A596-43E7-86EF-941F11BACCE5}"/>
    <cellStyle name="Normal 9 5 2 2 3 2 3" xfId="4135" xr:uid="{D037B336-A847-4BF5-9521-5E7472F25FF0}"/>
    <cellStyle name="Normal 9 5 2 2 3 2 3 2" xfId="5038" xr:uid="{2BE38390-4537-4B60-8FC1-6767648A0CDC}"/>
    <cellStyle name="Normal 9 5 2 2 3 2 4" xfId="4136" xr:uid="{661C3E92-C9D7-4BF4-9428-3BA5E018EFF9}"/>
    <cellStyle name="Normal 9 5 2 2 3 2 4 2" xfId="5039" xr:uid="{E3303D37-042E-4471-A730-4FC2AF7CC9F2}"/>
    <cellStyle name="Normal 9 5 2 2 3 2 5" xfId="5036" xr:uid="{1DDB8E51-682F-420B-95CF-AC89D7693A57}"/>
    <cellStyle name="Normal 9 5 2 2 3 3" xfId="4137" xr:uid="{EBB20DEE-FB45-4794-9EFC-1316220916E5}"/>
    <cellStyle name="Normal 9 5 2 2 3 3 2" xfId="5040" xr:uid="{4C1D6B85-5583-42ED-B24C-066267847BFC}"/>
    <cellStyle name="Normal 9 5 2 2 3 4" xfId="4138" xr:uid="{C7EE00DD-CCCC-4432-8610-65FD8BFE8AB5}"/>
    <cellStyle name="Normal 9 5 2 2 3 4 2" xfId="5041" xr:uid="{C393AB6F-747C-42DD-ACAC-4A50036D64D5}"/>
    <cellStyle name="Normal 9 5 2 2 3 5" xfId="4139" xr:uid="{6AFF9957-7CE1-49FE-98CB-2D7FB0EFCE3B}"/>
    <cellStyle name="Normal 9 5 2 2 3 5 2" xfId="5042" xr:uid="{67D9E896-A8BF-4539-B90F-83E00ACF053E}"/>
    <cellStyle name="Normal 9 5 2 2 3 6" xfId="5035" xr:uid="{512CDD04-80FE-4D01-BB32-4CC63653EE0B}"/>
    <cellStyle name="Normal 9 5 2 2 4" xfId="2450" xr:uid="{051EF60A-1427-4FA1-B6C8-61268B8EF791}"/>
    <cellStyle name="Normal 9 5 2 2 4 2" xfId="4140" xr:uid="{E83B8A65-26B5-4553-93A9-2ECD8FF9BC9C}"/>
    <cellStyle name="Normal 9 5 2 2 4 2 2" xfId="5044" xr:uid="{0E5F3685-37A0-4D1E-B8DB-9232CE0D531A}"/>
    <cellStyle name="Normal 9 5 2 2 4 3" xfId="4141" xr:uid="{826643F3-F34F-4C40-85C7-90CAA1E0DE85}"/>
    <cellStyle name="Normal 9 5 2 2 4 3 2" xfId="5045" xr:uid="{BEFC2CC9-0427-4514-A2EC-CD0E9127449E}"/>
    <cellStyle name="Normal 9 5 2 2 4 4" xfId="4142" xr:uid="{CBE72845-9109-4F13-8123-2B4A31ACB9DE}"/>
    <cellStyle name="Normal 9 5 2 2 4 4 2" xfId="5046" xr:uid="{7B132208-7B06-4B28-8E7B-5C2BEF32D757}"/>
    <cellStyle name="Normal 9 5 2 2 4 5" xfId="5043" xr:uid="{42A8F22A-AE3A-4F9A-A114-987A3356E660}"/>
    <cellStyle name="Normal 9 5 2 2 5" xfId="4143" xr:uid="{E7FEB976-6C3A-4332-8922-FFAE38416AFC}"/>
    <cellStyle name="Normal 9 5 2 2 5 2" xfId="4144" xr:uid="{03DCDD6B-8E94-4020-9601-9CB010525681}"/>
    <cellStyle name="Normal 9 5 2 2 5 2 2" xfId="5048" xr:uid="{E08F8B2C-53AA-42E0-9E60-42DAD2503DB7}"/>
    <cellStyle name="Normal 9 5 2 2 5 3" xfId="4145" xr:uid="{08D80D11-A189-42D8-920E-E19F40691CEA}"/>
    <cellStyle name="Normal 9 5 2 2 5 3 2" xfId="5049" xr:uid="{7DE2FE88-17C7-4619-8754-720A574D1F8B}"/>
    <cellStyle name="Normal 9 5 2 2 5 4" xfId="4146" xr:uid="{7DB8C047-1F1F-44BF-B3D6-155F5ED34FB6}"/>
    <cellStyle name="Normal 9 5 2 2 5 4 2" xfId="5050" xr:uid="{3BA06D51-21F1-4DE3-B375-0D9143552A1B}"/>
    <cellStyle name="Normal 9 5 2 2 5 5" xfId="5047" xr:uid="{0D582D50-86B2-44BE-88B3-CAE5672259AA}"/>
    <cellStyle name="Normal 9 5 2 2 6" xfId="4147" xr:uid="{C0B15595-080F-47BB-B68A-B89EC3A916B0}"/>
    <cellStyle name="Normal 9 5 2 2 6 2" xfId="5051" xr:uid="{6A4648F3-7D50-471C-A216-EB0A0457906E}"/>
    <cellStyle name="Normal 9 5 2 2 7" xfId="4148" xr:uid="{84883BD2-5329-4187-8716-EB86BED964DD}"/>
    <cellStyle name="Normal 9 5 2 2 7 2" xfId="5052" xr:uid="{F51FD60C-76DF-4050-83D7-30884023CC50}"/>
    <cellStyle name="Normal 9 5 2 2 8" xfId="4149" xr:uid="{82060647-B0D8-45DE-B308-52CA4E306DB7}"/>
    <cellStyle name="Normal 9 5 2 2 8 2" xfId="5053" xr:uid="{E0D18776-0DCA-45DD-BDF8-00E65957E88E}"/>
    <cellStyle name="Normal 9 5 2 2 9" xfId="5022" xr:uid="{A94DB6FC-90C1-46FC-A87B-DEA408AB82E7}"/>
    <cellStyle name="Normal 9 5 2 3" xfId="871" xr:uid="{90FFD7A3-87C4-45E1-BD79-0ECED5C528FA}"/>
    <cellStyle name="Normal 9 5 2 3 2" xfId="872" xr:uid="{2913CEB9-F143-4D65-B8BE-0EA6188E0C9F}"/>
    <cellStyle name="Normal 9 5 2 3 2 2" xfId="873" xr:uid="{A4262675-23D7-4FB5-87A3-BFB21A341CEF}"/>
    <cellStyle name="Normal 9 5 2 3 2 2 2" xfId="5056" xr:uid="{4BBFCE49-AEB7-4B57-8718-6555F180B9AA}"/>
    <cellStyle name="Normal 9 5 2 3 2 3" xfId="4150" xr:uid="{A38A5C7D-A231-4816-A74F-65C2DEF2C44E}"/>
    <cellStyle name="Normal 9 5 2 3 2 3 2" xfId="5057" xr:uid="{D7740C09-1006-4497-AA50-6CF57AB1068F}"/>
    <cellStyle name="Normal 9 5 2 3 2 4" xfId="4151" xr:uid="{A3F1E73C-5AD5-41DB-B7EC-4399155DFC0D}"/>
    <cellStyle name="Normal 9 5 2 3 2 4 2" xfId="5058" xr:uid="{FE0C53AF-5FAF-4E3F-8CBB-36525F47CA65}"/>
    <cellStyle name="Normal 9 5 2 3 2 5" xfId="5055" xr:uid="{C0F16172-155D-4E6C-A241-158B4EFCA3D2}"/>
    <cellStyle name="Normal 9 5 2 3 3" xfId="874" xr:uid="{DFEC0835-5493-4BFB-A5BE-782DC466A35A}"/>
    <cellStyle name="Normal 9 5 2 3 3 2" xfId="4152" xr:uid="{DE23FE7D-4297-4306-BB6C-3893B1BB783A}"/>
    <cellStyle name="Normal 9 5 2 3 3 2 2" xfId="5060" xr:uid="{0D5E659D-0872-4B60-B490-FB2F426DD9B7}"/>
    <cellStyle name="Normal 9 5 2 3 3 3" xfId="4153" xr:uid="{D0D40F6E-8869-48AC-A388-7621DF688C88}"/>
    <cellStyle name="Normal 9 5 2 3 3 3 2" xfId="5061" xr:uid="{19F4608E-557F-4868-9D34-B299A73B3D8D}"/>
    <cellStyle name="Normal 9 5 2 3 3 4" xfId="4154" xr:uid="{6051C340-3E99-4507-BD5B-00D2A3563D3C}"/>
    <cellStyle name="Normal 9 5 2 3 3 4 2" xfId="5062" xr:uid="{28D64E78-C9FC-49DE-AC2C-1E8B0E4549D4}"/>
    <cellStyle name="Normal 9 5 2 3 3 5" xfId="5059" xr:uid="{2C762C34-B703-4D61-B388-3D632C0C8BA5}"/>
    <cellStyle name="Normal 9 5 2 3 4" xfId="4155" xr:uid="{7024B3D5-2EC5-47CC-A1C8-B2FE59EB2435}"/>
    <cellStyle name="Normal 9 5 2 3 4 2" xfId="5063" xr:uid="{27CC3A91-9254-458F-8AA2-48497CFD0B10}"/>
    <cellStyle name="Normal 9 5 2 3 5" xfId="4156" xr:uid="{B04B5659-C4BD-444F-BC31-F660BC74FFF8}"/>
    <cellStyle name="Normal 9 5 2 3 5 2" xfId="5064" xr:uid="{573FCEB5-A1D4-409C-B760-6FC4C10FC5DB}"/>
    <cellStyle name="Normal 9 5 2 3 6" xfId="4157" xr:uid="{9EE96B8C-43E9-4925-8FF4-CFA54DF4F160}"/>
    <cellStyle name="Normal 9 5 2 3 6 2" xfId="5065" xr:uid="{B9493C74-4926-4A9A-8BF7-5AA06C9220A9}"/>
    <cellStyle name="Normal 9 5 2 3 7" xfId="5054" xr:uid="{6EB8DE19-7737-40C4-8E96-6C1C19CD4C6F}"/>
    <cellStyle name="Normal 9 5 2 4" xfId="875" xr:uid="{F110DD17-BA5B-4FFB-B3F0-91BF21E28849}"/>
    <cellStyle name="Normal 9 5 2 4 2" xfId="876" xr:uid="{80A02F20-3F27-4C20-B8F4-1B42D1CC015C}"/>
    <cellStyle name="Normal 9 5 2 4 2 2" xfId="4158" xr:uid="{9456CAB8-648C-40EF-AC00-59DE2CA0DCBE}"/>
    <cellStyle name="Normal 9 5 2 4 2 2 2" xfId="5068" xr:uid="{9CDD96FC-58C3-4C55-BE04-183BB8ED61B1}"/>
    <cellStyle name="Normal 9 5 2 4 2 3" xfId="4159" xr:uid="{8C4945D2-834F-4CF4-B51A-2A85F85D6373}"/>
    <cellStyle name="Normal 9 5 2 4 2 3 2" xfId="5069" xr:uid="{E1295079-6163-4CE1-9233-2E02D2D4C6A9}"/>
    <cellStyle name="Normal 9 5 2 4 2 4" xfId="4160" xr:uid="{42FA5240-2F37-4A8E-9C98-D0145D49155C}"/>
    <cellStyle name="Normal 9 5 2 4 2 4 2" xfId="5070" xr:uid="{46D8C99C-B283-4AA8-8E24-1C0922319BC1}"/>
    <cellStyle name="Normal 9 5 2 4 2 5" xfId="5067" xr:uid="{8E86714C-D053-4B34-A396-F729454F89DB}"/>
    <cellStyle name="Normal 9 5 2 4 3" xfId="4161" xr:uid="{A1261C65-8050-450F-BCBF-3ED4D8BCED27}"/>
    <cellStyle name="Normal 9 5 2 4 3 2" xfId="5071" xr:uid="{0743CCFA-53B8-4B50-9931-99D4BFEF93A7}"/>
    <cellStyle name="Normal 9 5 2 4 4" xfId="4162" xr:uid="{D825FAAA-FAD6-4145-B862-3F5E1847D4F1}"/>
    <cellStyle name="Normal 9 5 2 4 4 2" xfId="5072" xr:uid="{72FB49BF-BD4C-479B-B9E6-A434033DE38B}"/>
    <cellStyle name="Normal 9 5 2 4 5" xfId="4163" xr:uid="{642E426A-8C81-4DFF-A6CA-413EC8FBE52F}"/>
    <cellStyle name="Normal 9 5 2 4 5 2" xfId="5073" xr:uid="{3143738E-5B7A-48BD-A8D5-E6DCF021384A}"/>
    <cellStyle name="Normal 9 5 2 4 6" xfId="5066" xr:uid="{645BD431-B0DD-45DE-B363-40186DA2E24C}"/>
    <cellStyle name="Normal 9 5 2 5" xfId="877" xr:uid="{ED639AB3-8BDA-43EA-800E-E7C86DF8FA99}"/>
    <cellStyle name="Normal 9 5 2 5 2" xfId="4164" xr:uid="{F0C08BA6-9B4C-4680-A007-F24532A1ACD8}"/>
    <cellStyle name="Normal 9 5 2 5 2 2" xfId="5075" xr:uid="{C28C1176-B338-425F-AFD9-17DBCBF5056C}"/>
    <cellStyle name="Normal 9 5 2 5 3" xfId="4165" xr:uid="{6C9B8BC4-6914-449F-9EC2-F8D522E1B609}"/>
    <cellStyle name="Normal 9 5 2 5 3 2" xfId="5076" xr:uid="{43401DF4-5893-4C99-9115-0CAD1FDFB37C}"/>
    <cellStyle name="Normal 9 5 2 5 4" xfId="4166" xr:uid="{DB0F177B-D8FB-41BC-B4D2-F9BDE90D77CE}"/>
    <cellStyle name="Normal 9 5 2 5 4 2" xfId="5077" xr:uid="{1ED7D9A0-2A06-4623-A7F0-DF62F9F75986}"/>
    <cellStyle name="Normal 9 5 2 5 5" xfId="5074" xr:uid="{6A3F9EFE-F983-4E88-9529-71E09D642F50}"/>
    <cellStyle name="Normal 9 5 2 6" xfId="4167" xr:uid="{2FB488A8-5ECC-4A50-9F75-B10819FDC8FD}"/>
    <cellStyle name="Normal 9 5 2 6 2" xfId="4168" xr:uid="{CB76AB00-0824-4B43-80A5-855F6F7AED84}"/>
    <cellStyle name="Normal 9 5 2 6 2 2" xfId="5079" xr:uid="{A90D3617-FD91-4557-9EEF-F1FC6B9DE4A0}"/>
    <cellStyle name="Normal 9 5 2 6 3" xfId="4169" xr:uid="{91A1E556-6F59-4CDE-B884-BE5ABE2FAB7C}"/>
    <cellStyle name="Normal 9 5 2 6 3 2" xfId="5080" xr:uid="{172C439B-7826-4BD3-B2E7-277DE485EE91}"/>
    <cellStyle name="Normal 9 5 2 6 4" xfId="4170" xr:uid="{7ADAF618-02FD-408C-8E2A-46ED690B164D}"/>
    <cellStyle name="Normal 9 5 2 6 4 2" xfId="5081" xr:uid="{A66E22EE-C5B4-498F-9B2E-EDDA2EA60EFF}"/>
    <cellStyle name="Normal 9 5 2 6 5" xfId="5078" xr:uid="{EEC870D0-F65D-4D94-8EF4-DD59E3CB9AD8}"/>
    <cellStyle name="Normal 9 5 2 7" xfId="4171" xr:uid="{CE45006F-3760-4735-BC44-BAA4E6AD6C0E}"/>
    <cellStyle name="Normal 9 5 2 7 2" xfId="5082" xr:uid="{279A43E1-57B7-4027-93CC-A4242AE77C13}"/>
    <cellStyle name="Normal 9 5 2 8" xfId="4172" xr:uid="{E1D38406-7AA5-431D-858B-A162FAE635DD}"/>
    <cellStyle name="Normal 9 5 2 8 2" xfId="5083" xr:uid="{75958736-F7D2-467D-A5D8-B6B8F991D3B8}"/>
    <cellStyle name="Normal 9 5 2 9" xfId="4173" xr:uid="{831E19EE-79B7-452A-81A7-845184488D65}"/>
    <cellStyle name="Normal 9 5 2 9 2" xfId="5084" xr:uid="{90BD5A4D-D9A2-4DCC-9AA5-3D143CC599C9}"/>
    <cellStyle name="Normal 9 5 3" xfId="420" xr:uid="{23EB998A-747D-4FA3-BEB5-920A4E788480}"/>
    <cellStyle name="Normal 9 5 3 2" xfId="878" xr:uid="{31B075FD-FE27-408C-BCE5-CB96C05263E3}"/>
    <cellStyle name="Normal 9 5 3 2 2" xfId="879" xr:uid="{8F4E6FFE-9AA1-4CF3-931C-D74434770C15}"/>
    <cellStyle name="Normal 9 5 3 2 2 2" xfId="2451" xr:uid="{FDD65BCD-7662-4821-84A0-76BC85736BB4}"/>
    <cellStyle name="Normal 9 5 3 2 2 2 2" xfId="2452" xr:uid="{175ED8BB-F3D4-45D3-B405-B366D75FB052}"/>
    <cellStyle name="Normal 9 5 3 2 2 2 2 2" xfId="5089" xr:uid="{11B7D3CB-96C0-4695-BB79-29290FCEF17C}"/>
    <cellStyle name="Normal 9 5 3 2 2 2 3" xfId="5088" xr:uid="{0F15AF9B-3BE7-404B-83BF-1E5E7100D247}"/>
    <cellStyle name="Normal 9 5 3 2 2 3" xfId="2453" xr:uid="{5F7B38BE-92DC-4C84-8A28-FB2C8B29E8AA}"/>
    <cellStyle name="Normal 9 5 3 2 2 3 2" xfId="5090" xr:uid="{6E8DAFBB-D3C5-478B-97A4-C525C588AA32}"/>
    <cellStyle name="Normal 9 5 3 2 2 4" xfId="4174" xr:uid="{15DD2D5E-B5F7-4284-9661-92305D4A4B5D}"/>
    <cellStyle name="Normal 9 5 3 2 2 4 2" xfId="5091" xr:uid="{E56C68F2-3218-46A0-BBCE-C3D1480B05DF}"/>
    <cellStyle name="Normal 9 5 3 2 2 5" xfId="5087" xr:uid="{038335D9-F5DE-4EF6-B7E7-8B2E31185CAC}"/>
    <cellStyle name="Normal 9 5 3 2 3" xfId="2454" xr:uid="{75C8409C-0FCC-4EDB-BC76-2A5C833FC101}"/>
    <cellStyle name="Normal 9 5 3 2 3 2" xfId="2455" xr:uid="{E76B4ABE-EA60-4C35-A938-F86FDC5C59AB}"/>
    <cellStyle name="Normal 9 5 3 2 3 2 2" xfId="5093" xr:uid="{834C9989-C389-4195-8347-9696950656E9}"/>
    <cellStyle name="Normal 9 5 3 2 3 3" xfId="4175" xr:uid="{F2D410AA-275C-4C6F-8B3A-07BCDFC58575}"/>
    <cellStyle name="Normal 9 5 3 2 3 3 2" xfId="5094" xr:uid="{C066BE1C-8DB6-44FA-8A76-1D62BD3FE7B3}"/>
    <cellStyle name="Normal 9 5 3 2 3 4" xfId="4176" xr:uid="{8B7B1430-C404-4ACB-B876-D5ACEE2A464C}"/>
    <cellStyle name="Normal 9 5 3 2 3 4 2" xfId="5095" xr:uid="{F469DCAB-DA34-4FBF-A5BA-888B9CA6D844}"/>
    <cellStyle name="Normal 9 5 3 2 3 5" xfId="5092" xr:uid="{03792D80-C128-4623-9B5D-0B5FBE1BF868}"/>
    <cellStyle name="Normal 9 5 3 2 4" xfId="2456" xr:uid="{AE96B0F0-C7B4-41A4-A54D-CAC1BBD256CE}"/>
    <cellStyle name="Normal 9 5 3 2 4 2" xfId="5096" xr:uid="{9871EF93-75D4-4F89-9B63-E27B9AE5C529}"/>
    <cellStyle name="Normal 9 5 3 2 5" xfId="4177" xr:uid="{864D118A-9554-4CD7-96E0-C1962A95B34B}"/>
    <cellStyle name="Normal 9 5 3 2 5 2" xfId="5097" xr:uid="{1350CF98-D498-48BB-A74B-66BEBCC374A1}"/>
    <cellStyle name="Normal 9 5 3 2 6" xfId="4178" xr:uid="{36451391-0042-443A-B121-0F50DAD0E093}"/>
    <cellStyle name="Normal 9 5 3 2 6 2" xfId="5098" xr:uid="{C8C77032-E98C-403A-9143-696717585DFE}"/>
    <cellStyle name="Normal 9 5 3 2 7" xfId="5086" xr:uid="{26615244-2ACD-4460-8242-BF11E46F9751}"/>
    <cellStyle name="Normal 9 5 3 3" xfId="880" xr:uid="{73CB323F-6184-43BF-A068-8B7B4BE13DB8}"/>
    <cellStyle name="Normal 9 5 3 3 2" xfId="2457" xr:uid="{88BD870E-18EB-4E13-9E73-2FD32632AD78}"/>
    <cellStyle name="Normal 9 5 3 3 2 2" xfId="2458" xr:uid="{5B88B0C7-FFB2-4333-B501-7EF995722FD2}"/>
    <cellStyle name="Normal 9 5 3 3 2 2 2" xfId="5101" xr:uid="{0EF25721-28F3-4134-9075-EC1644B5EC2C}"/>
    <cellStyle name="Normal 9 5 3 3 2 3" xfId="4179" xr:uid="{C8444036-7AFF-49BB-8D9C-4277C33B3DD8}"/>
    <cellStyle name="Normal 9 5 3 3 2 3 2" xfId="5102" xr:uid="{45CB8D53-9563-4073-B425-9BBC30147B09}"/>
    <cellStyle name="Normal 9 5 3 3 2 4" xfId="4180" xr:uid="{5D8B1F5D-0AC2-4CBC-8E97-29986AA3ECE2}"/>
    <cellStyle name="Normal 9 5 3 3 2 4 2" xfId="5103" xr:uid="{0FD63439-D00B-465A-A735-9FAC31206788}"/>
    <cellStyle name="Normal 9 5 3 3 2 5" xfId="5100" xr:uid="{BFC92996-B75C-4E69-BEED-E2E74C2EE55A}"/>
    <cellStyle name="Normal 9 5 3 3 3" xfId="2459" xr:uid="{D02673A0-BBDB-451D-80DE-8A40AADF5C2E}"/>
    <cellStyle name="Normal 9 5 3 3 3 2" xfId="5104" xr:uid="{E8348E07-BB8B-40FC-A116-710D25D5D29B}"/>
    <cellStyle name="Normal 9 5 3 3 4" xfId="4181" xr:uid="{1E2DE1C2-9E3A-48C0-B91E-33191D8C28E5}"/>
    <cellStyle name="Normal 9 5 3 3 4 2" xfId="5105" xr:uid="{458B172D-A1CB-4416-817E-A47E61DA1ED5}"/>
    <cellStyle name="Normal 9 5 3 3 5" xfId="4182" xr:uid="{B7820342-5BEE-48CD-B5AF-927E8E4450FA}"/>
    <cellStyle name="Normal 9 5 3 3 5 2" xfId="5106" xr:uid="{7FD18A18-70C1-4AE7-B391-9A4A18C5DE35}"/>
    <cellStyle name="Normal 9 5 3 3 6" xfId="5099" xr:uid="{648C2F26-5A1D-497A-9DAD-64C985315AE9}"/>
    <cellStyle name="Normal 9 5 3 4" xfId="2460" xr:uid="{D6A6DE7B-C9F5-4E6E-AF4E-5A40F70CFFC3}"/>
    <cellStyle name="Normal 9 5 3 4 2" xfId="2461" xr:uid="{6D6C5D6E-9BF7-44BB-B725-D28F75CFDDAE}"/>
    <cellStyle name="Normal 9 5 3 4 2 2" xfId="5108" xr:uid="{3E87E04D-BC3F-4958-8529-BA7584519FDB}"/>
    <cellStyle name="Normal 9 5 3 4 3" xfId="4183" xr:uid="{6450B3A5-A398-45AA-B079-62E2BC99C58A}"/>
    <cellStyle name="Normal 9 5 3 4 3 2" xfId="5109" xr:uid="{A6FB62D5-4491-4B62-8982-1966A0F56845}"/>
    <cellStyle name="Normal 9 5 3 4 4" xfId="4184" xr:uid="{1791A154-FC41-405F-9B21-C2545E32966D}"/>
    <cellStyle name="Normal 9 5 3 4 4 2" xfId="5110" xr:uid="{045B10DE-5F17-4200-85CA-9C41CC666B41}"/>
    <cellStyle name="Normal 9 5 3 4 5" xfId="5107" xr:uid="{43F5DAC2-B058-40BE-8E64-DF2EADE67673}"/>
    <cellStyle name="Normal 9 5 3 5" xfId="2462" xr:uid="{017AA409-F0E6-4C84-81D4-E8E41EB066B0}"/>
    <cellStyle name="Normal 9 5 3 5 2" xfId="4185" xr:uid="{ED9F53A4-C426-4ABD-A6B4-3576C9F1D4F2}"/>
    <cellStyle name="Normal 9 5 3 5 2 2" xfId="5112" xr:uid="{6E6AA227-5DB6-42A2-8237-CEA6F9747AE2}"/>
    <cellStyle name="Normal 9 5 3 5 3" xfId="4186" xr:uid="{63897597-F073-425D-8304-06E864684ADC}"/>
    <cellStyle name="Normal 9 5 3 5 3 2" xfId="5113" xr:uid="{851F9219-5368-4708-B236-0048EAA7CE55}"/>
    <cellStyle name="Normal 9 5 3 5 4" xfId="4187" xr:uid="{C58E4A57-5292-48A2-AFE4-21168C8C47B1}"/>
    <cellStyle name="Normal 9 5 3 5 4 2" xfId="5114" xr:uid="{7220C3FE-99DF-4ED8-8CBD-B5E2DF9D5F5F}"/>
    <cellStyle name="Normal 9 5 3 5 5" xfId="5111" xr:uid="{F2A38705-4111-4DE3-98E1-3A9D823F2632}"/>
    <cellStyle name="Normal 9 5 3 6" xfId="4188" xr:uid="{9BB4414D-42D6-42E7-906D-F2D2E1E640E8}"/>
    <cellStyle name="Normal 9 5 3 6 2" xfId="5115" xr:uid="{D94F10D5-2361-499F-99D7-9F00E89168F7}"/>
    <cellStyle name="Normal 9 5 3 7" xfId="4189" xr:uid="{F06BF492-D1E4-4CAE-AE9C-84AB0E3E34C7}"/>
    <cellStyle name="Normal 9 5 3 7 2" xfId="5116" xr:uid="{C89D2E89-AA02-4C59-8125-CC2CA7E70044}"/>
    <cellStyle name="Normal 9 5 3 8" xfId="4190" xr:uid="{4D383172-78C8-44D0-AEB3-0762872B8E6B}"/>
    <cellStyle name="Normal 9 5 3 8 2" xfId="5117" xr:uid="{C6E46A91-F5AF-470B-BB42-7CF3AF66B2EE}"/>
    <cellStyle name="Normal 9 5 3 9" xfId="5085" xr:uid="{6DB28298-EB93-4558-A095-F4912A2AC0E4}"/>
    <cellStyle name="Normal 9 5 4" xfId="421" xr:uid="{802F31AD-1723-43AB-9E04-D21E9A21F2B5}"/>
    <cellStyle name="Normal 9 5 4 2" xfId="881" xr:uid="{0378D9C7-8A2C-4B83-A247-D69BAB0002ED}"/>
    <cellStyle name="Normal 9 5 4 2 2" xfId="882" xr:uid="{A5E9EC39-3FA6-49B6-A429-0B2C84AAE618}"/>
    <cellStyle name="Normal 9 5 4 2 2 2" xfId="2463" xr:uid="{AFD9DBCB-21FF-447A-B3B3-FA331A849FE0}"/>
    <cellStyle name="Normal 9 5 4 2 2 2 2" xfId="5121" xr:uid="{C240592D-DF57-454B-B70E-9F6CFDEC1D12}"/>
    <cellStyle name="Normal 9 5 4 2 2 3" xfId="4191" xr:uid="{3A27CDC3-F888-4DD7-954B-33A5DF6F90B4}"/>
    <cellStyle name="Normal 9 5 4 2 2 3 2" xfId="5122" xr:uid="{8925FB65-78AC-4C8D-8F2D-1E13840DF5F2}"/>
    <cellStyle name="Normal 9 5 4 2 2 4" xfId="4192" xr:uid="{20291430-B8F2-4120-A0BC-3BC0A9DAF834}"/>
    <cellStyle name="Normal 9 5 4 2 2 4 2" xfId="5123" xr:uid="{17F6BDA7-5794-442C-84A4-291E185AAF5C}"/>
    <cellStyle name="Normal 9 5 4 2 2 5" xfId="5120" xr:uid="{35B1A9CC-2F26-4328-B7AC-C5D847BDD6BD}"/>
    <cellStyle name="Normal 9 5 4 2 3" xfId="2464" xr:uid="{ABBC211E-F206-4E52-B001-C59DDF405BAB}"/>
    <cellStyle name="Normal 9 5 4 2 3 2" xfId="5124" xr:uid="{DAA9F45E-6232-45B2-8AC7-4499721885B8}"/>
    <cellStyle name="Normal 9 5 4 2 4" xfId="4193" xr:uid="{59C1FEB7-92ED-4FA8-9FB3-7C585499D862}"/>
    <cellStyle name="Normal 9 5 4 2 4 2" xfId="5125" xr:uid="{2DD20D33-1A1B-4841-8DE7-64FAE24A9DDD}"/>
    <cellStyle name="Normal 9 5 4 2 5" xfId="4194" xr:uid="{4660A5EB-2AA2-4494-9080-C0E3F4B86B88}"/>
    <cellStyle name="Normal 9 5 4 2 5 2" xfId="5126" xr:uid="{6F253B8E-E9AE-4B7A-BA0D-28429F383C13}"/>
    <cellStyle name="Normal 9 5 4 2 6" xfId="5119" xr:uid="{7AB13E5E-0B32-40C3-8EF6-37EF6CE7660B}"/>
    <cellStyle name="Normal 9 5 4 3" xfId="883" xr:uid="{E752A76B-1D13-4ECE-BDC4-3C5DDE5F0EA4}"/>
    <cellStyle name="Normal 9 5 4 3 2" xfId="2465" xr:uid="{47E2A4F2-C9BA-498C-A556-ED1F4648C53C}"/>
    <cellStyle name="Normal 9 5 4 3 2 2" xfId="5128" xr:uid="{EF7F9036-CBC7-4747-AF60-2013CF7EFF26}"/>
    <cellStyle name="Normal 9 5 4 3 3" xfId="4195" xr:uid="{831C9C53-4C49-48C1-814D-5EB1C38738D0}"/>
    <cellStyle name="Normal 9 5 4 3 3 2" xfId="5129" xr:uid="{1E479C44-FC84-459A-B961-368274789EB0}"/>
    <cellStyle name="Normal 9 5 4 3 4" xfId="4196" xr:uid="{450419DB-591B-4622-9835-CDC99AE3CA87}"/>
    <cellStyle name="Normal 9 5 4 3 4 2" xfId="5130" xr:uid="{7636FB25-364B-49EA-8D01-8F0A22DAEE31}"/>
    <cellStyle name="Normal 9 5 4 3 5" xfId="5127" xr:uid="{77AE289D-1413-4BE4-ADD2-38F624A86A46}"/>
    <cellStyle name="Normal 9 5 4 4" xfId="2466" xr:uid="{6851C570-7D58-44A9-84AD-682E422AE066}"/>
    <cellStyle name="Normal 9 5 4 4 2" xfId="4197" xr:uid="{F2F4C428-8275-4386-A21E-6C185AE50AE6}"/>
    <cellStyle name="Normal 9 5 4 4 2 2" xfId="5132" xr:uid="{985FA143-9C66-4CCB-8CDE-00CB35AF5785}"/>
    <cellStyle name="Normal 9 5 4 4 3" xfId="4198" xr:uid="{4CFE6A1D-A8B5-4AF9-84B1-812241B67746}"/>
    <cellStyle name="Normal 9 5 4 4 3 2" xfId="5133" xr:uid="{76D7D04F-EABC-4494-A405-2BB71C8C457B}"/>
    <cellStyle name="Normal 9 5 4 4 4" xfId="4199" xr:uid="{86EDA570-808F-4723-891C-8C58980FED76}"/>
    <cellStyle name="Normal 9 5 4 4 4 2" xfId="5134" xr:uid="{C2128E83-E8B6-4569-A405-21A708833EA9}"/>
    <cellStyle name="Normal 9 5 4 4 5" xfId="5131" xr:uid="{439FC731-C5F5-4B35-A33D-61FFAA6C17AE}"/>
    <cellStyle name="Normal 9 5 4 5" xfId="4200" xr:uid="{CA75656F-BA62-4D87-88FA-38ADAF4146CC}"/>
    <cellStyle name="Normal 9 5 4 5 2" xfId="5135" xr:uid="{B0D70EAA-4F9A-4728-AA93-5883DBBD3BAE}"/>
    <cellStyle name="Normal 9 5 4 6" xfId="4201" xr:uid="{F944E80E-51C6-43CA-8A9F-1B5FD93EE8BC}"/>
    <cellStyle name="Normal 9 5 4 6 2" xfId="5136" xr:uid="{829BA24C-92AC-462E-A13B-A1F04C987E7A}"/>
    <cellStyle name="Normal 9 5 4 7" xfId="4202" xr:uid="{ADD7C591-B5B6-46F7-B36C-A2374F61653D}"/>
    <cellStyle name="Normal 9 5 4 7 2" xfId="5137" xr:uid="{34C4D956-20A1-4D24-9251-446EB7A78221}"/>
    <cellStyle name="Normal 9 5 4 8" xfId="5118" xr:uid="{8146D3A1-5AEA-43A7-AD4D-B145C046D89E}"/>
    <cellStyle name="Normal 9 5 5" xfId="422" xr:uid="{80166E42-54BE-4ED1-A06A-0613B520FDA0}"/>
    <cellStyle name="Normal 9 5 5 2" xfId="884" xr:uid="{F1116F62-EFDE-4282-8379-CBCFCACF3863}"/>
    <cellStyle name="Normal 9 5 5 2 2" xfId="2467" xr:uid="{DDB07290-BFAB-473C-ABF2-9CDC9901BB1C}"/>
    <cellStyle name="Normal 9 5 5 2 2 2" xfId="5140" xr:uid="{ECB7DFDF-B3C2-4AAC-A323-18E98F042DB3}"/>
    <cellStyle name="Normal 9 5 5 2 3" xfId="4203" xr:uid="{786D7ECB-7CCB-4DEA-89DF-BCE8902F9440}"/>
    <cellStyle name="Normal 9 5 5 2 3 2" xfId="5141" xr:uid="{34CF5E5F-75BC-4EB1-98EE-F908800B9139}"/>
    <cellStyle name="Normal 9 5 5 2 4" xfId="4204" xr:uid="{6F1AB80F-51CC-45A4-8D60-6BE5B2C110ED}"/>
    <cellStyle name="Normal 9 5 5 2 4 2" xfId="5142" xr:uid="{E2D6A9CB-819E-4013-94C6-6669D863B173}"/>
    <cellStyle name="Normal 9 5 5 2 5" xfId="5139" xr:uid="{0ECF66E9-3F40-49FF-9889-C5DB70B18CDE}"/>
    <cellStyle name="Normal 9 5 5 3" xfId="2468" xr:uid="{7F40FE86-E5B7-4939-B749-4E3EAD52C4F0}"/>
    <cellStyle name="Normal 9 5 5 3 2" xfId="4205" xr:uid="{24DACB27-10BB-4D59-A253-0517F15F3A1B}"/>
    <cellStyle name="Normal 9 5 5 3 2 2" xfId="5144" xr:uid="{E5D7B327-2BD2-4468-8FC5-68EFBD0AD624}"/>
    <cellStyle name="Normal 9 5 5 3 3" xfId="4206" xr:uid="{BC8E4A41-5397-40C9-923A-20362DBA9D5A}"/>
    <cellStyle name="Normal 9 5 5 3 3 2" xfId="5145" xr:uid="{0519E582-6103-4FDE-AC01-D50DA14F2D8C}"/>
    <cellStyle name="Normal 9 5 5 3 4" xfId="4207" xr:uid="{A8B16BB1-A3E6-442E-81A4-49E4BD32F9DC}"/>
    <cellStyle name="Normal 9 5 5 3 4 2" xfId="5146" xr:uid="{988B82C7-65F5-4B40-9669-F23628867125}"/>
    <cellStyle name="Normal 9 5 5 3 5" xfId="5143" xr:uid="{772D1DC7-AC6B-4275-9A03-DDC79518C0DA}"/>
    <cellStyle name="Normal 9 5 5 4" xfId="4208" xr:uid="{A7A52326-2622-41A1-BEAB-F95BAA486E1B}"/>
    <cellStyle name="Normal 9 5 5 4 2" xfId="5147" xr:uid="{EB1C7A4C-EFCA-4B8A-B051-CF4D456293C0}"/>
    <cellStyle name="Normal 9 5 5 5" xfId="4209" xr:uid="{837CDFDD-768D-49BB-9BBD-AE16BFFE43B1}"/>
    <cellStyle name="Normal 9 5 5 5 2" xfId="5148" xr:uid="{BBA4AE1D-F6FC-4120-A185-7E59ED2021E7}"/>
    <cellStyle name="Normal 9 5 5 6" xfId="4210" xr:uid="{44BB14C5-9AC3-463D-9543-50E49EC56320}"/>
    <cellStyle name="Normal 9 5 5 6 2" xfId="5149" xr:uid="{C885E9B7-61CF-4438-8DD9-0FC862642315}"/>
    <cellStyle name="Normal 9 5 5 7" xfId="5138" xr:uid="{F703763F-E458-46BB-BECF-986F4401EAB5}"/>
    <cellStyle name="Normal 9 5 6" xfId="885" xr:uid="{84018754-CC55-4E8A-A9BE-8F1CF336270B}"/>
    <cellStyle name="Normal 9 5 6 2" xfId="2469" xr:uid="{A0B40512-FAF7-49D7-93A5-84727767C0C5}"/>
    <cellStyle name="Normal 9 5 6 2 2" xfId="4211" xr:uid="{F6381C74-1D24-47A2-BA14-09E1E42604E4}"/>
    <cellStyle name="Normal 9 5 6 2 2 2" xfId="5152" xr:uid="{7BCCFB50-0312-443B-B85D-0B7C90BF8CA3}"/>
    <cellStyle name="Normal 9 5 6 2 3" xfId="4212" xr:uid="{A8CCD9D3-2641-4964-AF44-71C5A622DDFD}"/>
    <cellStyle name="Normal 9 5 6 2 3 2" xfId="5153" xr:uid="{2BA4FA53-7913-4237-8426-27C526697757}"/>
    <cellStyle name="Normal 9 5 6 2 4" xfId="4213" xr:uid="{62532E64-96E2-4FFE-BB71-5BF9C2D90027}"/>
    <cellStyle name="Normal 9 5 6 2 4 2" xfId="5154" xr:uid="{68F5BE2C-2071-446A-8978-0D85D70ED1DF}"/>
    <cellStyle name="Normal 9 5 6 2 5" xfId="5151" xr:uid="{CA4D1301-7A0A-4322-AD88-646CE0EBB5DA}"/>
    <cellStyle name="Normal 9 5 6 3" xfId="4214" xr:uid="{3E1C27D0-B1F6-4547-BD97-1D941F6DC4D9}"/>
    <cellStyle name="Normal 9 5 6 3 2" xfId="5155" xr:uid="{FC270A6E-C4E1-41E4-B8D7-CCC085FF6180}"/>
    <cellStyle name="Normal 9 5 6 4" xfId="4215" xr:uid="{FFDDA97A-8977-47D8-9A0C-17A8C0D1F74A}"/>
    <cellStyle name="Normal 9 5 6 4 2" xfId="5156" xr:uid="{3D1EA316-5F92-417F-B061-972A33BC605C}"/>
    <cellStyle name="Normal 9 5 6 5" xfId="4216" xr:uid="{46203902-A85C-4B61-A936-7785222375E8}"/>
    <cellStyle name="Normal 9 5 6 5 2" xfId="5157" xr:uid="{3B56DC2A-7CD8-42A2-9D61-06EEDD8C48B4}"/>
    <cellStyle name="Normal 9 5 6 6" xfId="5150" xr:uid="{8F28490E-3F33-40E2-8BEA-4CFCE52A69C6}"/>
    <cellStyle name="Normal 9 5 7" xfId="2470" xr:uid="{0141465E-6067-457C-80B8-6B7C3C1C2E16}"/>
    <cellStyle name="Normal 9 5 7 2" xfId="4217" xr:uid="{A95586CE-A9A6-4033-AE26-C047FD802156}"/>
    <cellStyle name="Normal 9 5 7 2 2" xfId="5159" xr:uid="{87C58798-FA50-408F-9D3A-8106F0AF3C41}"/>
    <cellStyle name="Normal 9 5 7 3" xfId="4218" xr:uid="{43D7960F-29D7-4B61-A515-C1DA794BF3F7}"/>
    <cellStyle name="Normal 9 5 7 3 2" xfId="5160" xr:uid="{B3D56F04-EDCC-49B1-8F0B-CC2D1B74F80C}"/>
    <cellStyle name="Normal 9 5 7 4" xfId="4219" xr:uid="{285AF3C7-399E-4815-9764-B0DB912C59B3}"/>
    <cellStyle name="Normal 9 5 7 4 2" xfId="5161" xr:uid="{364094EB-F21B-40A7-A4AE-48AF5DD0339A}"/>
    <cellStyle name="Normal 9 5 7 5" xfId="5158" xr:uid="{62889546-5EA1-4FF1-B4B5-E6F8DF8C858C}"/>
    <cellStyle name="Normal 9 5 8" xfId="4220" xr:uid="{9BC1382B-8E9C-4951-AD71-94CC97C30ACD}"/>
    <cellStyle name="Normal 9 5 8 2" xfId="4221" xr:uid="{E942287C-329F-4A4F-86B1-85733B521396}"/>
    <cellStyle name="Normal 9 5 8 2 2" xfId="5163" xr:uid="{04D2CEEA-FCDB-4F37-9601-8C4D8CB6FA3E}"/>
    <cellStyle name="Normal 9 5 8 3" xfId="4222" xr:uid="{E59A2E9D-923D-4619-89EC-D6880B5F731E}"/>
    <cellStyle name="Normal 9 5 8 3 2" xfId="5164" xr:uid="{CA2F4379-7715-49A4-9A3C-B3642245BDB3}"/>
    <cellStyle name="Normal 9 5 8 4" xfId="4223" xr:uid="{23C41704-43C7-42BB-B708-12E1AFB8D15B}"/>
    <cellStyle name="Normal 9 5 8 4 2" xfId="5165" xr:uid="{57A421AA-EE97-4E1D-B7F7-C44E29C022A8}"/>
    <cellStyle name="Normal 9 5 8 5" xfId="5162" xr:uid="{5278B528-1E2A-4F53-9B6D-C6DCCE881A9F}"/>
    <cellStyle name="Normal 9 5 9" xfId="4224" xr:uid="{DCD987A9-83B3-4E06-82BC-051FF636D2D1}"/>
    <cellStyle name="Normal 9 5 9 2" xfId="5166" xr:uid="{C992FF48-9882-441A-A08A-82FB88CE6B00}"/>
    <cellStyle name="Normal 9 6" xfId="180" xr:uid="{051F32EB-C2C5-41AB-B0A5-AE474775A54D}"/>
    <cellStyle name="Normal 9 6 10" xfId="5167" xr:uid="{4884CD78-CDE8-4ADD-9CA9-0ADD7E35EBAF}"/>
    <cellStyle name="Normal 9 6 2" xfId="181" xr:uid="{78D25DD5-4BAF-451B-8797-2BDAAB01E6FA}"/>
    <cellStyle name="Normal 9 6 2 2" xfId="423" xr:uid="{05B5AE92-7B63-4566-9CCA-0A0D5F2BA85B}"/>
    <cellStyle name="Normal 9 6 2 2 2" xfId="886" xr:uid="{3593C37B-8A05-4B37-85EE-289756C3B9C1}"/>
    <cellStyle name="Normal 9 6 2 2 2 2" xfId="2471" xr:uid="{416C4EF0-BD5A-4C89-9395-879C38BC3E0D}"/>
    <cellStyle name="Normal 9 6 2 2 2 2 2" xfId="5171" xr:uid="{311DCD58-51D6-4F10-A4B0-14DE1740D990}"/>
    <cellStyle name="Normal 9 6 2 2 2 3" xfId="4225" xr:uid="{9F06F8BC-9A05-439D-A8EE-F529F1EEEC21}"/>
    <cellStyle name="Normal 9 6 2 2 2 3 2" xfId="5172" xr:uid="{1874FDC3-3E04-4D17-833F-F5725BD53941}"/>
    <cellStyle name="Normal 9 6 2 2 2 4" xfId="4226" xr:uid="{F9B49F57-36E4-46AA-B490-EB316BFEF825}"/>
    <cellStyle name="Normal 9 6 2 2 2 4 2" xfId="5173" xr:uid="{E67F5D2F-C041-48B5-8163-83BA8D6867EF}"/>
    <cellStyle name="Normal 9 6 2 2 2 5" xfId="5170" xr:uid="{8C53710A-BE25-4DDA-AA2E-6A417DC4EC06}"/>
    <cellStyle name="Normal 9 6 2 2 3" xfId="2472" xr:uid="{78AFE593-CD4C-4D60-A935-3D480C3EE59C}"/>
    <cellStyle name="Normal 9 6 2 2 3 2" xfId="4227" xr:uid="{5DFF8D07-64DA-428B-AF5A-AFA6ED5C58B5}"/>
    <cellStyle name="Normal 9 6 2 2 3 2 2" xfId="5175" xr:uid="{F236051A-EBE4-477C-94FC-AAE5C29F2F05}"/>
    <cellStyle name="Normal 9 6 2 2 3 3" xfId="4228" xr:uid="{F4F1CC0C-5EA2-46F4-AABC-564FA7E69242}"/>
    <cellStyle name="Normal 9 6 2 2 3 3 2" xfId="5176" xr:uid="{87C53859-B01A-4D8A-A82C-A286DD994D5D}"/>
    <cellStyle name="Normal 9 6 2 2 3 4" xfId="4229" xr:uid="{BB601F36-E013-486D-B111-1FEC44D4DF00}"/>
    <cellStyle name="Normal 9 6 2 2 3 4 2" xfId="5177" xr:uid="{3D3847E7-805D-4868-AECA-71BADFB8D557}"/>
    <cellStyle name="Normal 9 6 2 2 3 5" xfId="5174" xr:uid="{1AD8D0C3-FDBF-437F-85D4-A47D2BF6B128}"/>
    <cellStyle name="Normal 9 6 2 2 4" xfId="4230" xr:uid="{42481309-2F1F-4F13-8E2D-247D66B74BBB}"/>
    <cellStyle name="Normal 9 6 2 2 4 2" xfId="5178" xr:uid="{7769A2B1-FCE4-4555-9592-9189049BBEE1}"/>
    <cellStyle name="Normal 9 6 2 2 5" xfId="4231" xr:uid="{BBF1FFD9-458F-44EA-BF6D-309A5E56B931}"/>
    <cellStyle name="Normal 9 6 2 2 5 2" xfId="5179" xr:uid="{CAA9CF36-600A-430A-BEC6-0E179C0184F5}"/>
    <cellStyle name="Normal 9 6 2 2 6" xfId="4232" xr:uid="{8E48E6FE-5752-48AF-B770-61887C8EFCC2}"/>
    <cellStyle name="Normal 9 6 2 2 6 2" xfId="5180" xr:uid="{86A20C14-09C3-4A3B-8CD1-C5F6F77F3785}"/>
    <cellStyle name="Normal 9 6 2 2 7" xfId="5169" xr:uid="{097E047A-8E7C-414B-A843-C1BCBBA04B7B}"/>
    <cellStyle name="Normal 9 6 2 3" xfId="887" xr:uid="{58171359-0E52-4A5D-AF25-7AD8D88F43C5}"/>
    <cellStyle name="Normal 9 6 2 3 2" xfId="2473" xr:uid="{0A734126-8251-42DE-AB0B-E8EB417E5598}"/>
    <cellStyle name="Normal 9 6 2 3 2 2" xfId="4233" xr:uid="{06D0898F-EF15-43CD-9D23-6F604C3E8CA1}"/>
    <cellStyle name="Normal 9 6 2 3 2 2 2" xfId="5183" xr:uid="{695F8262-D4AC-491B-B003-EE4BD10BD650}"/>
    <cellStyle name="Normal 9 6 2 3 2 3" xfId="4234" xr:uid="{637023F6-D532-4E60-A172-38D361FB9FC1}"/>
    <cellStyle name="Normal 9 6 2 3 2 3 2" xfId="5184" xr:uid="{D52A35B2-6AA2-4F46-9F74-2AB772EB461F}"/>
    <cellStyle name="Normal 9 6 2 3 2 4" xfId="4235" xr:uid="{60783ABC-412F-438E-AD55-60C19D144EA2}"/>
    <cellStyle name="Normal 9 6 2 3 2 4 2" xfId="5185" xr:uid="{33D67DAF-1560-4F25-97DA-256F5CC56C9A}"/>
    <cellStyle name="Normal 9 6 2 3 2 5" xfId="5182" xr:uid="{2C760D64-786F-4BA9-955E-CAD64D676C58}"/>
    <cellStyle name="Normal 9 6 2 3 3" xfId="4236" xr:uid="{355250C4-48A2-47BC-B7DC-51C4DC488048}"/>
    <cellStyle name="Normal 9 6 2 3 3 2" xfId="5186" xr:uid="{660BB648-C86A-4E5C-BBCF-0EEBE86F14C6}"/>
    <cellStyle name="Normal 9 6 2 3 4" xfId="4237" xr:uid="{0BE5BD59-52FA-4614-89B1-30BE66585478}"/>
    <cellStyle name="Normal 9 6 2 3 4 2" xfId="5187" xr:uid="{288694C4-9FA3-4E65-8D3D-87A3030CE479}"/>
    <cellStyle name="Normal 9 6 2 3 5" xfId="4238" xr:uid="{55D78A6D-4D5D-4B1E-9A87-5685A3C766E1}"/>
    <cellStyle name="Normal 9 6 2 3 5 2" xfId="5188" xr:uid="{ABCF4E36-E2D5-44A5-BD2F-8E6361BF8291}"/>
    <cellStyle name="Normal 9 6 2 3 6" xfId="5181" xr:uid="{2C3BBC5D-B15C-4BC8-B24B-B3D8ADD61C5A}"/>
    <cellStyle name="Normal 9 6 2 4" xfId="2474" xr:uid="{4807B746-6B84-4A6A-8670-DCA764886A14}"/>
    <cellStyle name="Normal 9 6 2 4 2" xfId="4239" xr:uid="{37B576E2-29C2-4963-AA5C-9C95499D0CB1}"/>
    <cellStyle name="Normal 9 6 2 4 2 2" xfId="5190" xr:uid="{D762E145-7F93-4963-8B29-C277E5CCD722}"/>
    <cellStyle name="Normal 9 6 2 4 3" xfId="4240" xr:uid="{1592AA9E-124C-4BE4-A5EB-A1177FB82E65}"/>
    <cellStyle name="Normal 9 6 2 4 3 2" xfId="5191" xr:uid="{0F812332-D0B2-4B52-9A7A-4E9E4E45768B}"/>
    <cellStyle name="Normal 9 6 2 4 4" xfId="4241" xr:uid="{5E29DA75-AD52-4735-A674-755E068E2F5C}"/>
    <cellStyle name="Normal 9 6 2 4 4 2" xfId="5192" xr:uid="{56592939-30A0-48E8-99C3-B80408060F9E}"/>
    <cellStyle name="Normal 9 6 2 4 5" xfId="5189" xr:uid="{F5D14D4F-5E93-4410-8682-94BF0D2D2AEE}"/>
    <cellStyle name="Normal 9 6 2 5" xfId="4242" xr:uid="{5CB0556C-918D-4932-B8C9-6B38E1465ED2}"/>
    <cellStyle name="Normal 9 6 2 5 2" xfId="4243" xr:uid="{B014A68B-5420-4694-9413-52580A0E3F0C}"/>
    <cellStyle name="Normal 9 6 2 5 2 2" xfId="5194" xr:uid="{A1371ED8-C774-4525-AB3F-61D73E01AB20}"/>
    <cellStyle name="Normal 9 6 2 5 3" xfId="4244" xr:uid="{2EA494D4-0DCA-46CC-97B0-F8E30944DDFD}"/>
    <cellStyle name="Normal 9 6 2 5 3 2" xfId="5195" xr:uid="{24C2EAAF-D7FE-4C45-A983-6709CC207215}"/>
    <cellStyle name="Normal 9 6 2 5 4" xfId="4245" xr:uid="{38ADEE84-E2AB-4C3D-BC95-F3CD8CBE63BA}"/>
    <cellStyle name="Normal 9 6 2 5 4 2" xfId="5196" xr:uid="{A1927E58-7BA9-4739-A2CC-49AFC97B89D4}"/>
    <cellStyle name="Normal 9 6 2 5 5" xfId="5193" xr:uid="{3283785A-442B-4537-A39E-64BA9BDAA044}"/>
    <cellStyle name="Normal 9 6 2 6" xfId="4246" xr:uid="{29269DD9-7246-4C56-8D36-80864F67C2B1}"/>
    <cellStyle name="Normal 9 6 2 6 2" xfId="5197" xr:uid="{302B477A-94A0-4857-946E-C45660483C93}"/>
    <cellStyle name="Normal 9 6 2 7" xfId="4247" xr:uid="{D9372866-56F3-48A2-A8CE-F4C6E5C940C1}"/>
    <cellStyle name="Normal 9 6 2 7 2" xfId="5198" xr:uid="{C20DF6D6-1FC5-471C-AF92-5D30AF98DACC}"/>
    <cellStyle name="Normal 9 6 2 8" xfId="4248" xr:uid="{BB728FBF-AB03-46AE-AB2F-6E577BE3557B}"/>
    <cellStyle name="Normal 9 6 2 8 2" xfId="5199" xr:uid="{C465912B-3E1F-4DA1-8B8B-D2075427411D}"/>
    <cellStyle name="Normal 9 6 2 9" xfId="5168" xr:uid="{3C78F44E-C662-49A7-AD2F-3278CA4B8751}"/>
    <cellStyle name="Normal 9 6 3" xfId="424" xr:uid="{686622AA-4868-4C9E-A4DC-121A23EF81A0}"/>
    <cellStyle name="Normal 9 6 3 2" xfId="888" xr:uid="{9B2B96DD-7A2D-4893-A2D0-C6677C311AAF}"/>
    <cellStyle name="Normal 9 6 3 2 2" xfId="889" xr:uid="{96F47C36-A303-4878-9863-D5CD4DD42000}"/>
    <cellStyle name="Normal 9 6 3 2 2 2" xfId="5202" xr:uid="{0E61EC20-551F-4F17-B848-D378CE0ED82F}"/>
    <cellStyle name="Normal 9 6 3 2 3" xfId="4249" xr:uid="{E583069E-02BF-45AC-A37F-995E59189390}"/>
    <cellStyle name="Normal 9 6 3 2 3 2" xfId="5203" xr:uid="{5722CFBE-7DD1-418C-8C43-69A54C758765}"/>
    <cellStyle name="Normal 9 6 3 2 4" xfId="4250" xr:uid="{670727BA-F298-4F54-A31A-01C9279260CC}"/>
    <cellStyle name="Normal 9 6 3 2 4 2" xfId="5204" xr:uid="{C9524CAF-D5D6-42DF-B49C-7EA7135E29B5}"/>
    <cellStyle name="Normal 9 6 3 2 5" xfId="5201" xr:uid="{F79C8636-CC29-4F76-868F-F9EA3BE007D4}"/>
    <cellStyle name="Normal 9 6 3 3" xfId="890" xr:uid="{E3CDC599-131A-407F-9AA8-9BBF65416D1E}"/>
    <cellStyle name="Normal 9 6 3 3 2" xfId="4251" xr:uid="{337BBE49-372E-49A3-9C72-F7803E8081C2}"/>
    <cellStyle name="Normal 9 6 3 3 2 2" xfId="5206" xr:uid="{B447698E-DB9B-4F63-AD3A-CDCA397819E7}"/>
    <cellStyle name="Normal 9 6 3 3 3" xfId="4252" xr:uid="{6F5ABBCB-47BE-446E-B824-C302678F96A8}"/>
    <cellStyle name="Normal 9 6 3 3 3 2" xfId="5207" xr:uid="{E83B83E5-EA91-4FC3-AA7A-B1E99DF0DA12}"/>
    <cellStyle name="Normal 9 6 3 3 4" xfId="4253" xr:uid="{43463A44-BB78-4085-AE50-B94750600C78}"/>
    <cellStyle name="Normal 9 6 3 3 4 2" xfId="5208" xr:uid="{384457DE-72FC-449C-ACE8-0B3AC2F503B3}"/>
    <cellStyle name="Normal 9 6 3 3 5" xfId="5205" xr:uid="{4AF4AAB5-1C63-4D2C-9A31-3BEAFD1090D1}"/>
    <cellStyle name="Normal 9 6 3 4" xfId="4254" xr:uid="{CF9A6230-3F37-4680-A094-AA0A768B4D53}"/>
    <cellStyle name="Normal 9 6 3 4 2" xfId="5209" xr:uid="{27B0D1E9-A9F4-4AF3-8F8D-14EB5D8EEDC9}"/>
    <cellStyle name="Normal 9 6 3 5" xfId="4255" xr:uid="{6BA40DDB-0D22-49F8-A041-289E5A373D73}"/>
    <cellStyle name="Normal 9 6 3 5 2" xfId="5210" xr:uid="{B9E7389A-929A-469D-BED2-217C7A823081}"/>
    <cellStyle name="Normal 9 6 3 6" xfId="4256" xr:uid="{112EC97E-839F-43DC-A765-928818EF3970}"/>
    <cellStyle name="Normal 9 6 3 6 2" xfId="5211" xr:uid="{9466B1ED-DB96-4B46-9182-0B4088E138D1}"/>
    <cellStyle name="Normal 9 6 3 7" xfId="5200" xr:uid="{FCFFEE54-A30D-4256-A8FD-463AD0004C5F}"/>
    <cellStyle name="Normal 9 6 4" xfId="425" xr:uid="{B7680CEC-ED20-4345-BEC8-0BD59DDE62D3}"/>
    <cellStyle name="Normal 9 6 4 2" xfId="891" xr:uid="{1172B440-7DFB-4A11-907C-F78601621D29}"/>
    <cellStyle name="Normal 9 6 4 2 2" xfId="4257" xr:uid="{643CACFA-D10C-4DAA-9F18-BDA7B78FC145}"/>
    <cellStyle name="Normal 9 6 4 2 2 2" xfId="5214" xr:uid="{67D4585C-5BAF-47C7-A996-4776A549445A}"/>
    <cellStyle name="Normal 9 6 4 2 3" xfId="4258" xr:uid="{4EDDC4F0-2514-4E8F-8868-C8B7D1CFBDEB}"/>
    <cellStyle name="Normal 9 6 4 2 3 2" xfId="5215" xr:uid="{40236134-49A6-4908-84D5-B26F9A9A6875}"/>
    <cellStyle name="Normal 9 6 4 2 4" xfId="4259" xr:uid="{0F957E5A-F8C4-4CD1-948F-21814A4FC776}"/>
    <cellStyle name="Normal 9 6 4 2 4 2" xfId="5216" xr:uid="{53A700FB-16F7-4F22-BBE4-6A1BFF2B55BE}"/>
    <cellStyle name="Normal 9 6 4 2 5" xfId="5213" xr:uid="{5170E2F5-2780-43F7-9F04-A69B6864FE77}"/>
    <cellStyle name="Normal 9 6 4 3" xfId="4260" xr:uid="{E9DBD312-E742-4237-8C0A-E7489C244AA3}"/>
    <cellStyle name="Normal 9 6 4 3 2" xfId="5217" xr:uid="{9875585D-5F95-42B5-9326-D5F5605C7497}"/>
    <cellStyle name="Normal 9 6 4 4" xfId="4261" xr:uid="{A951A5BD-4AA7-4069-A951-65C01034076D}"/>
    <cellStyle name="Normal 9 6 4 4 2" xfId="5218" xr:uid="{28D9434C-FA2A-4969-86DB-510A2D304D00}"/>
    <cellStyle name="Normal 9 6 4 5" xfId="4262" xr:uid="{80CA3AB2-D901-429F-B2A6-613FE359E27F}"/>
    <cellStyle name="Normal 9 6 4 5 2" xfId="5219" xr:uid="{93D7C451-6B73-4538-BEA4-F88D40865299}"/>
    <cellStyle name="Normal 9 6 4 6" xfId="5212" xr:uid="{E5CB35A5-A55F-49D7-A26F-F33D3171EED5}"/>
    <cellStyle name="Normal 9 6 5" xfId="892" xr:uid="{EFDD66B3-C099-4FDD-9CFE-82E464A4FE90}"/>
    <cellStyle name="Normal 9 6 5 2" xfId="4263" xr:uid="{B538DE54-F69A-40BA-964B-9746D7B6D94D}"/>
    <cellStyle name="Normal 9 6 5 2 2" xfId="5221" xr:uid="{430ED0ED-7E30-4FC7-8F2A-A3211AA94330}"/>
    <cellStyle name="Normal 9 6 5 3" xfId="4264" xr:uid="{49238FFD-4FCF-440D-AE06-27893705449E}"/>
    <cellStyle name="Normal 9 6 5 3 2" xfId="5222" xr:uid="{EE7DA075-FF90-4948-B0C4-1E9A47235AC9}"/>
    <cellStyle name="Normal 9 6 5 4" xfId="4265" xr:uid="{CF203DAD-4B3B-49D5-9FD5-0DC799D40171}"/>
    <cellStyle name="Normal 9 6 5 4 2" xfId="5223" xr:uid="{ED893088-25D3-47F7-9DEA-8E088E415F1F}"/>
    <cellStyle name="Normal 9 6 5 5" xfId="5220" xr:uid="{4008DF92-48B4-41E0-8484-6B2A80254C37}"/>
    <cellStyle name="Normal 9 6 6" xfId="4266" xr:uid="{70DE7632-0EF5-4ACA-9794-48471B8E6BCA}"/>
    <cellStyle name="Normal 9 6 6 2" xfId="4267" xr:uid="{9D46CF38-3CCA-4B27-9C3E-6E1769AA6B03}"/>
    <cellStyle name="Normal 9 6 6 2 2" xfId="5225" xr:uid="{6F861D98-0CB9-4332-B1B1-CEFF1D810ACB}"/>
    <cellStyle name="Normal 9 6 6 3" xfId="4268" xr:uid="{A8D49462-623A-43C6-ABA7-21913BEE5916}"/>
    <cellStyle name="Normal 9 6 6 3 2" xfId="5226" xr:uid="{38006CA8-AF71-4CFF-9A58-79A4E0EDB3C5}"/>
    <cellStyle name="Normal 9 6 6 4" xfId="4269" xr:uid="{DF69CE49-8FB6-4B14-B223-2744E148CCA7}"/>
    <cellStyle name="Normal 9 6 6 4 2" xfId="5227" xr:uid="{DA637D27-E0DB-4DDE-88FA-E51B323C3572}"/>
    <cellStyle name="Normal 9 6 6 5" xfId="5224" xr:uid="{569C72D6-B5A0-4124-BBDB-2FE901C248D3}"/>
    <cellStyle name="Normal 9 6 7" xfId="4270" xr:uid="{C0176095-4D07-4D1F-9B18-675119B5A227}"/>
    <cellStyle name="Normal 9 6 7 2" xfId="5228" xr:uid="{1E3F5785-4C6B-43D9-8415-4A0652B2D5F1}"/>
    <cellStyle name="Normal 9 6 8" xfId="4271" xr:uid="{C60C6919-B348-421E-B499-73CB8C100016}"/>
    <cellStyle name="Normal 9 6 8 2" xfId="5229" xr:uid="{4E43462C-D6E3-4F6D-A808-BF539EF011F1}"/>
    <cellStyle name="Normal 9 6 9" xfId="4272" xr:uid="{2C4D52BD-9439-44A1-9D69-29FC99C89A61}"/>
    <cellStyle name="Normal 9 6 9 2" xfId="5230" xr:uid="{CBEFAF74-6533-4548-BB3F-132A54BBFFDA}"/>
    <cellStyle name="Normal 9 7" xfId="182" xr:uid="{99768D05-4F23-4DDE-9511-5F6F1E7594B3}"/>
    <cellStyle name="Normal 9 7 2" xfId="426" xr:uid="{4AC75D08-756D-4CA8-9D8E-2ADAB68803C4}"/>
    <cellStyle name="Normal 9 7 2 2" xfId="893" xr:uid="{AF32953C-1775-47BF-AD0C-1C6AA739164A}"/>
    <cellStyle name="Normal 9 7 2 2 2" xfId="2475" xr:uid="{06917DA9-48C7-4D1A-BFA8-A1661258CB34}"/>
    <cellStyle name="Normal 9 7 2 2 2 2" xfId="2476" xr:uid="{A9830379-770A-424D-BDFF-03F6391F53C1}"/>
    <cellStyle name="Normal 9 7 2 2 2 2 2" xfId="5235" xr:uid="{620FA816-10C9-407E-A72A-A05AB3356974}"/>
    <cellStyle name="Normal 9 7 2 2 2 3" xfId="5234" xr:uid="{2ACA38D5-4255-4546-A465-E52750F30E0A}"/>
    <cellStyle name="Normal 9 7 2 2 3" xfId="2477" xr:uid="{F550A3B5-CB79-4D38-8ED7-35568F93E1A6}"/>
    <cellStyle name="Normal 9 7 2 2 3 2" xfId="5236" xr:uid="{523D0454-ACBD-4D39-8D32-E7BBB2A71DBB}"/>
    <cellStyle name="Normal 9 7 2 2 4" xfId="4273" xr:uid="{C9081CB4-868B-4369-8BD3-ECDED19C8E4B}"/>
    <cellStyle name="Normal 9 7 2 2 4 2" xfId="5237" xr:uid="{4638911B-04B7-4657-BA9D-48CCF8AB2E4F}"/>
    <cellStyle name="Normal 9 7 2 2 5" xfId="5233" xr:uid="{CD16CFC9-2F7D-48D8-B02C-D10519D56FBE}"/>
    <cellStyle name="Normal 9 7 2 3" xfId="2478" xr:uid="{0E020D11-7B0F-4E1C-AC54-46FD4F2781BD}"/>
    <cellStyle name="Normal 9 7 2 3 2" xfId="2479" xr:uid="{16887EF0-E742-49EE-BACF-434810BE975F}"/>
    <cellStyle name="Normal 9 7 2 3 2 2" xfId="5239" xr:uid="{C186353C-3C49-4A5A-8D12-3AD96BC3B391}"/>
    <cellStyle name="Normal 9 7 2 3 3" xfId="4274" xr:uid="{8CBC11E5-348A-4B50-BA0E-DAD007E1C83D}"/>
    <cellStyle name="Normal 9 7 2 3 3 2" xfId="5240" xr:uid="{C6745DFF-D9E3-4FBF-B89D-C010568B0004}"/>
    <cellStyle name="Normal 9 7 2 3 4" xfId="4275" xr:uid="{02AFEB62-78BF-4B50-9CF3-31146B6316FE}"/>
    <cellStyle name="Normal 9 7 2 3 4 2" xfId="5241" xr:uid="{EA262C8A-260C-4AD6-A448-00B78B75F8B6}"/>
    <cellStyle name="Normal 9 7 2 3 5" xfId="5238" xr:uid="{BC75F796-C04B-4973-A034-78B58AA214BE}"/>
    <cellStyle name="Normal 9 7 2 4" xfId="2480" xr:uid="{2321536B-0931-4C3A-8D3E-E7053017BEF1}"/>
    <cellStyle name="Normal 9 7 2 4 2" xfId="5242" xr:uid="{AAD8AB68-0B14-4787-BE20-4336D9B41500}"/>
    <cellStyle name="Normal 9 7 2 5" xfId="4276" xr:uid="{2011579C-DA57-4287-A73B-D35EDF21B39C}"/>
    <cellStyle name="Normal 9 7 2 5 2" xfId="5243" xr:uid="{7E3348E2-5D9E-465E-81DE-CEDC85BD0FAC}"/>
    <cellStyle name="Normal 9 7 2 6" xfId="4277" xr:uid="{C84345CE-B44E-46A4-A5C7-67CCD9E11FFE}"/>
    <cellStyle name="Normal 9 7 2 6 2" xfId="5244" xr:uid="{C9F7EBFA-CFD8-4E9A-B479-AA9CCE491AB9}"/>
    <cellStyle name="Normal 9 7 2 7" xfId="5232" xr:uid="{BB6D63E9-CF71-4161-856F-F35D49EAAB8C}"/>
    <cellStyle name="Normal 9 7 3" xfId="894" xr:uid="{4541ABD5-5D7F-4DDB-A5B5-C05256807DE2}"/>
    <cellStyle name="Normal 9 7 3 2" xfId="2481" xr:uid="{0C96F720-E10E-4CB6-A9F1-0424FB318C41}"/>
    <cellStyle name="Normal 9 7 3 2 2" xfId="2482" xr:uid="{876BC816-CD88-460D-A94C-105C41D6E4C6}"/>
    <cellStyle name="Normal 9 7 3 2 2 2" xfId="5247" xr:uid="{1E431A24-95B9-4B8E-A776-A8A2B7875FEE}"/>
    <cellStyle name="Normal 9 7 3 2 3" xfId="4278" xr:uid="{F675816A-7142-42D8-B3C1-1A07A6E7AC94}"/>
    <cellStyle name="Normal 9 7 3 2 3 2" xfId="5248" xr:uid="{63D4599F-3448-433E-9C92-218435CE1739}"/>
    <cellStyle name="Normal 9 7 3 2 4" xfId="4279" xr:uid="{7351764E-392E-4932-83D3-9B8EA89A0D8C}"/>
    <cellStyle name="Normal 9 7 3 2 4 2" xfId="5249" xr:uid="{ADB116D8-2071-48F7-95A2-F862F2492470}"/>
    <cellStyle name="Normal 9 7 3 2 5" xfId="5246" xr:uid="{3E1F844C-B0AD-4258-8B79-19498313D8C6}"/>
    <cellStyle name="Normal 9 7 3 3" xfId="2483" xr:uid="{CE2555D8-C64F-4A56-9BA1-1F56D0DEA8C3}"/>
    <cellStyle name="Normal 9 7 3 3 2" xfId="5250" xr:uid="{ED98A1F9-2A05-4266-BAB9-834B46D8DB34}"/>
    <cellStyle name="Normal 9 7 3 4" xfId="4280" xr:uid="{6804052E-F13A-4F03-B9E7-0251F0A3F604}"/>
    <cellStyle name="Normal 9 7 3 4 2" xfId="5251" xr:uid="{A97CEBF3-CAEE-4C29-BAF9-260B78EB8815}"/>
    <cellStyle name="Normal 9 7 3 5" xfId="4281" xr:uid="{8BE87BD6-42E2-4083-A63F-62AF33BF71FA}"/>
    <cellStyle name="Normal 9 7 3 5 2" xfId="5252" xr:uid="{3511ED2B-FAF6-48F4-8D87-00ABAD1D4E69}"/>
    <cellStyle name="Normal 9 7 3 6" xfId="5245" xr:uid="{52A2EA9F-243E-4E4C-8159-4BAA9AB0BB9A}"/>
    <cellStyle name="Normal 9 7 4" xfId="2484" xr:uid="{5F998963-4157-4118-B7FF-8955EFD48BAD}"/>
    <cellStyle name="Normal 9 7 4 2" xfId="2485" xr:uid="{B4F548C9-0B8E-4AA8-82A8-F855303BF507}"/>
    <cellStyle name="Normal 9 7 4 2 2" xfId="5254" xr:uid="{708727AF-A12C-4F2E-8D0C-997A1710AFC4}"/>
    <cellStyle name="Normal 9 7 4 3" xfId="4282" xr:uid="{738F6522-1A50-4DD5-B5FD-1BB9C30256AE}"/>
    <cellStyle name="Normal 9 7 4 3 2" xfId="5255" xr:uid="{992DB3CF-A12A-4517-8630-9BDA4F2DB000}"/>
    <cellStyle name="Normal 9 7 4 4" xfId="4283" xr:uid="{36963F26-A8B9-4C5E-A355-54A90567E276}"/>
    <cellStyle name="Normal 9 7 4 4 2" xfId="5256" xr:uid="{B72D18C6-45E6-4816-AE71-859A8A4DF53E}"/>
    <cellStyle name="Normal 9 7 4 5" xfId="5253" xr:uid="{3EAF1BFA-8EE4-47A4-9EC1-59206FE4FAB3}"/>
    <cellStyle name="Normal 9 7 5" xfId="2486" xr:uid="{4D5E1167-6186-454F-A67F-9405A916BE63}"/>
    <cellStyle name="Normal 9 7 5 2" xfId="4284" xr:uid="{2FEE2080-B3ED-4112-99F5-63DDC0158010}"/>
    <cellStyle name="Normal 9 7 5 2 2" xfId="5258" xr:uid="{B29767C5-6973-420C-A55E-D2233E57EC60}"/>
    <cellStyle name="Normal 9 7 5 3" xfId="4285" xr:uid="{BB97C4E5-5D38-4976-B047-D953BD2707E2}"/>
    <cellStyle name="Normal 9 7 5 3 2" xfId="5259" xr:uid="{2C1B663B-F6C9-403B-B85C-0EAAFF6F6144}"/>
    <cellStyle name="Normal 9 7 5 4" xfId="4286" xr:uid="{F02B289A-4027-43E4-B046-B6E37ABDC6FE}"/>
    <cellStyle name="Normal 9 7 5 4 2" xfId="5260" xr:uid="{A6EF9DFA-474B-43C7-B9DF-8666B495E3CB}"/>
    <cellStyle name="Normal 9 7 5 5" xfId="5257" xr:uid="{4FC18FD7-EE92-4E8E-9823-C4E7C514B0A1}"/>
    <cellStyle name="Normal 9 7 6" xfId="4287" xr:uid="{BE28BFFD-813B-48FA-840B-18F49AB67CB6}"/>
    <cellStyle name="Normal 9 7 6 2" xfId="5261" xr:uid="{077BF1EC-1FA4-4063-A836-AA9FBCA53357}"/>
    <cellStyle name="Normal 9 7 7" xfId="4288" xr:uid="{61794FE0-2977-41CF-82D5-2013B2F0A428}"/>
    <cellStyle name="Normal 9 7 7 2" xfId="5262" xr:uid="{549D624B-DCAD-4C75-BCCD-EFA15B2E4B4A}"/>
    <cellStyle name="Normal 9 7 8" xfId="4289" xr:uid="{48367E53-88D9-4D4C-AB42-6476E817D4FB}"/>
    <cellStyle name="Normal 9 7 8 2" xfId="5263" xr:uid="{E2767B8C-60DB-48E2-AE6E-E240FCE2D80E}"/>
    <cellStyle name="Normal 9 7 9" xfId="5231" xr:uid="{9C338EA4-382C-47BB-A518-383727AB217A}"/>
    <cellStyle name="Normal 9 8" xfId="427" xr:uid="{D9CE2BC6-9B0B-4E22-B097-C5F45509188E}"/>
    <cellStyle name="Normal 9 8 2" xfId="895" xr:uid="{9FFDE1F9-CACA-4F5D-B5D6-272F29212220}"/>
    <cellStyle name="Normal 9 8 2 2" xfId="896" xr:uid="{D2B38970-7D08-42F1-ABC3-DF057FC40B7C}"/>
    <cellStyle name="Normal 9 8 2 2 2" xfId="2487" xr:uid="{DA572041-811B-499E-A970-A9A23F69863D}"/>
    <cellStyle name="Normal 9 8 2 2 2 2" xfId="5267" xr:uid="{F20267DA-1F0F-41CA-8B31-D3B81725DC0C}"/>
    <cellStyle name="Normal 9 8 2 2 3" xfId="4290" xr:uid="{5499406F-8E23-4F61-9140-2B2258574478}"/>
    <cellStyle name="Normal 9 8 2 2 3 2" xfId="5268" xr:uid="{F46D2718-A360-4AC8-9519-EB575A9BDE6E}"/>
    <cellStyle name="Normal 9 8 2 2 4" xfId="4291" xr:uid="{19613681-5471-44ED-AC8F-4C86E775B42B}"/>
    <cellStyle name="Normal 9 8 2 2 4 2" xfId="5269" xr:uid="{A5172421-1D4E-4DB0-A34B-26FBB3E683F4}"/>
    <cellStyle name="Normal 9 8 2 2 5" xfId="5266" xr:uid="{51892208-CCF3-4395-AC7B-E256B057A5B6}"/>
    <cellStyle name="Normal 9 8 2 3" xfId="2488" xr:uid="{B5FED21C-9B04-45E1-AB45-13FC6EDAB57B}"/>
    <cellStyle name="Normal 9 8 2 3 2" xfId="5270" xr:uid="{286634AB-272B-45CB-9EB4-4225B7FB77E6}"/>
    <cellStyle name="Normal 9 8 2 4" xfId="4292" xr:uid="{02891341-683D-41DB-91CB-73D9601822A3}"/>
    <cellStyle name="Normal 9 8 2 4 2" xfId="5271" xr:uid="{30B4582A-B1AF-4FA2-AB9E-83B4A8CDBA94}"/>
    <cellStyle name="Normal 9 8 2 5" xfId="4293" xr:uid="{2C424D3D-9D2F-471D-97BA-E866A28D57FF}"/>
    <cellStyle name="Normal 9 8 2 5 2" xfId="5272" xr:uid="{B7E0C5FE-F646-4B90-A2EF-A9B9B96B3B43}"/>
    <cellStyle name="Normal 9 8 2 6" xfId="5265" xr:uid="{A3DB722D-3207-4B06-97B3-07FB1C773ABC}"/>
    <cellStyle name="Normal 9 8 3" xfId="897" xr:uid="{BE2F79A0-0CCC-4915-B36A-CAF61E5E9EB1}"/>
    <cellStyle name="Normal 9 8 3 2" xfId="2489" xr:uid="{B8BCC75C-DEA5-4AF2-B39E-1AB0AA7664A4}"/>
    <cellStyle name="Normal 9 8 3 2 2" xfId="5274" xr:uid="{3D1AAB32-59FD-4FA3-AE37-E90BFC97131F}"/>
    <cellStyle name="Normal 9 8 3 3" xfId="4294" xr:uid="{CD95E263-977A-495E-A029-91AB8AD4C18A}"/>
    <cellStyle name="Normal 9 8 3 3 2" xfId="5275" xr:uid="{FC5BE208-7F9C-4D1E-BCC9-E7B1A4616D34}"/>
    <cellStyle name="Normal 9 8 3 4" xfId="4295" xr:uid="{B2C0AFDC-5356-44F7-A125-8003B241CA8D}"/>
    <cellStyle name="Normal 9 8 3 4 2" xfId="5276" xr:uid="{FAFD30B1-501A-445D-9F50-2C64D2693640}"/>
    <cellStyle name="Normal 9 8 3 5" xfId="5273" xr:uid="{7AE756BA-ACA4-4F41-ABDD-9D69C91F42E1}"/>
    <cellStyle name="Normal 9 8 4" xfId="2490" xr:uid="{855C64BC-A31F-441F-B8E6-351D5B1F049B}"/>
    <cellStyle name="Normal 9 8 4 2" xfId="4296" xr:uid="{49C86D26-F2D3-4762-BE0D-EF5D3981B4FF}"/>
    <cellStyle name="Normal 9 8 4 2 2" xfId="5278" xr:uid="{0F58B378-1FB6-4603-9D37-D73D53796887}"/>
    <cellStyle name="Normal 9 8 4 3" xfId="4297" xr:uid="{0B33B428-F4CC-49CF-B0BA-0D1AF097A99B}"/>
    <cellStyle name="Normal 9 8 4 3 2" xfId="5279" xr:uid="{C8B6A8E9-4A4B-44A7-A61D-9BA76CA37F48}"/>
    <cellStyle name="Normal 9 8 4 4" xfId="4298" xr:uid="{B4557E69-4610-4D18-BBAF-3AFBC928DE8E}"/>
    <cellStyle name="Normal 9 8 4 4 2" xfId="5280" xr:uid="{1B9B64E5-D366-4428-80DA-9E45D0AE4FC0}"/>
    <cellStyle name="Normal 9 8 4 5" xfId="5277" xr:uid="{F4633615-6704-4F35-A131-1C14006677DB}"/>
    <cellStyle name="Normal 9 8 5" xfId="4299" xr:uid="{83FDF58E-5544-489C-9FD7-DE885196ACFF}"/>
    <cellStyle name="Normal 9 8 5 2" xfId="5281" xr:uid="{FCE5B8AF-ED9A-4951-ABAC-7DDA5ACF4793}"/>
    <cellStyle name="Normal 9 8 6" xfId="4300" xr:uid="{BAD99FAD-9A98-4D74-A1CE-D09CABEA4850}"/>
    <cellStyle name="Normal 9 8 6 2" xfId="5282" xr:uid="{EF19B74B-1604-4EEC-94E9-B5DECD4C8F35}"/>
    <cellStyle name="Normal 9 8 7" xfId="4301" xr:uid="{EB50067C-B4AA-4E83-88C2-EE2D91DEDC12}"/>
    <cellStyle name="Normal 9 8 7 2" xfId="5283" xr:uid="{90C9AD95-81CE-47DA-B46B-7CB893AB6437}"/>
    <cellStyle name="Normal 9 8 8" xfId="5264" xr:uid="{BC104D0C-8E90-44D2-A5ED-4D9CF452E1D1}"/>
    <cellStyle name="Normal 9 9" xfId="428" xr:uid="{8A2DCE9F-D18C-4CF6-9281-5FE8A479E689}"/>
    <cellStyle name="Normal 9 9 2" xfId="898" xr:uid="{9367ADD6-B7DD-4A1E-BE7F-6CAE04B192BB}"/>
    <cellStyle name="Normal 9 9 2 2" xfId="2491" xr:uid="{BA183882-FEE2-487C-8C9C-CDE96974370F}"/>
    <cellStyle name="Normal 9 9 2 2 2" xfId="5286" xr:uid="{C811C6B3-A5E5-4667-A321-F93443096BE0}"/>
    <cellStyle name="Normal 9 9 2 3" xfId="4302" xr:uid="{A1C23428-EC8B-4E21-A857-C294D62FF586}"/>
    <cellStyle name="Normal 9 9 2 3 2" xfId="5287" xr:uid="{0F246D81-24A3-4E02-8785-2065FED29782}"/>
    <cellStyle name="Normal 9 9 2 4" xfId="4303" xr:uid="{3C563EA0-D960-4450-BC62-E851C0C19432}"/>
    <cellStyle name="Normal 9 9 2 4 2" xfId="5288" xr:uid="{10EA8471-9746-496A-ADE8-8C4F4DF6A939}"/>
    <cellStyle name="Normal 9 9 2 5" xfId="5285" xr:uid="{03C4BEA4-C8E3-4A13-B770-02EAE44A2197}"/>
    <cellStyle name="Normal 9 9 3" xfId="2492" xr:uid="{C4C581E0-3BE6-4462-8B06-EEF18A04E666}"/>
    <cellStyle name="Normal 9 9 3 2" xfId="4304" xr:uid="{08AB1652-FD20-4752-9337-3C6F63263D62}"/>
    <cellStyle name="Normal 9 9 3 2 2" xfId="5290" xr:uid="{F14689AA-9AD8-4A50-B5BA-7E16F80E02F1}"/>
    <cellStyle name="Normal 9 9 3 3" xfId="4305" xr:uid="{774E4E9E-DC00-4E12-8B6B-0466E4157233}"/>
    <cellStyle name="Normal 9 9 3 3 2" xfId="5291" xr:uid="{D898A9BB-7AF4-4518-94ED-39A0E64ABF19}"/>
    <cellStyle name="Normal 9 9 3 4" xfId="4306" xr:uid="{B6B30010-C742-4EF4-AE3B-A3B4B9675C3A}"/>
    <cellStyle name="Normal 9 9 3 4 2" xfId="5292" xr:uid="{ADEA3764-AD70-4CF4-8E30-31775FA6D49D}"/>
    <cellStyle name="Normal 9 9 3 5" xfId="5289" xr:uid="{BB78E268-8820-424E-B61B-1DC143FF2BB6}"/>
    <cellStyle name="Normal 9 9 4" xfId="4307" xr:uid="{1B8C9050-44FE-4E0E-B8C0-0F7CEB6719B0}"/>
    <cellStyle name="Normal 9 9 4 2" xfId="5293" xr:uid="{00B99E31-16D9-47F6-8C6D-D6DCBC958B95}"/>
    <cellStyle name="Normal 9 9 5" xfId="4308" xr:uid="{70072114-AD14-494B-B5A3-10B3BC3F1C34}"/>
    <cellStyle name="Normal 9 9 5 2" xfId="5294" xr:uid="{A6A4202E-1F76-4BA4-A5E1-9AB73A36032D}"/>
    <cellStyle name="Normal 9 9 6" xfId="4309" xr:uid="{1887626B-3057-402C-8C00-D52DC035B270}"/>
    <cellStyle name="Normal 9 9 6 2" xfId="5295" xr:uid="{DC24720D-1777-4A46-8926-75216BD3D210}"/>
    <cellStyle name="Normal 9 9 7" xfId="5284" xr:uid="{0B2C387D-245C-49E6-B9FD-76A351A959D6}"/>
    <cellStyle name="Percent 2" xfId="183" xr:uid="{7C33C08D-3114-4274-A30E-81D20774DE72}"/>
    <cellStyle name="Percent 2 2" xfId="5296" xr:uid="{21AFC463-1063-4C7E-B76A-713D7E9B9BC5}"/>
    <cellStyle name="Гиперссылка 2" xfId="4" xr:uid="{49BAA0F8-B3D3-41B5-87DD-435502328B29}"/>
    <cellStyle name="Гиперссылка 2 2" xfId="5297" xr:uid="{E13BED90-E157-480E-834B-AFF1F181DDC9}"/>
    <cellStyle name="Обычный 2" xfId="1" xr:uid="{A3CD5D5E-4502-4158-8112-08CDD679ACF5}"/>
    <cellStyle name="Обычный 2 2" xfId="5" xr:uid="{D19F253E-EE9B-4476-9D91-2EE3A6D7A3DC}"/>
    <cellStyle name="Обычный 2 2 2" xfId="5299" xr:uid="{6C7F9335-8672-4940-8262-DA78E512F55A}"/>
    <cellStyle name="Обычный 2 3" xfId="5298" xr:uid="{C581D691-B307-4D41-9887-ED620B170C34}"/>
    <cellStyle name="常规_Sheet1_1" xfId="4411" xr:uid="{A1AF28E1-5F9D-4E8D-A600-C257A15F025E}"/>
  </cellStyles>
  <dxfs count="5">
    <dxf>
      <font>
        <color theme="0"/>
      </font>
    </dxf>
    <dxf>
      <font>
        <color theme="0"/>
      </font>
      <fill>
        <patternFill>
          <bgColor theme="0"/>
        </patternFill>
      </fill>
    </dxf>
    <dxf>
      <font>
        <condense val="0"/>
        <extend val="0"/>
        <color indexed="8"/>
      </font>
      <fill>
        <patternFill>
          <bgColor indexed="10"/>
        </patternFill>
      </fill>
    </dxf>
    <dxf>
      <font>
        <condense val="0"/>
        <extend val="0"/>
        <color indexed="8"/>
      </font>
      <fill>
        <patternFill>
          <bgColor indexed="1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9"/>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3"/>
      <c r="B2" s="123" t="s">
        <v>134</v>
      </c>
      <c r="C2" s="119"/>
      <c r="D2" s="119"/>
      <c r="E2" s="119"/>
      <c r="F2" s="119"/>
      <c r="G2" s="119"/>
      <c r="H2" s="119"/>
      <c r="I2" s="119"/>
      <c r="J2" s="124" t="s">
        <v>140</v>
      </c>
      <c r="K2" s="114"/>
    </row>
    <row r="3" spans="1:11">
      <c r="A3" s="113"/>
      <c r="B3" s="120" t="s">
        <v>135</v>
      </c>
      <c r="C3" s="119"/>
      <c r="D3" s="119"/>
      <c r="E3" s="119"/>
      <c r="F3" s="119"/>
      <c r="G3" s="119"/>
      <c r="H3" s="119"/>
      <c r="I3" s="119"/>
      <c r="J3" s="119"/>
      <c r="K3" s="114"/>
    </row>
    <row r="4" spans="1:11">
      <c r="A4" s="113"/>
      <c r="B4" s="120" t="s">
        <v>136</v>
      </c>
      <c r="C4" s="119"/>
      <c r="D4" s="119"/>
      <c r="E4" s="119"/>
      <c r="F4" s="119"/>
      <c r="G4" s="119"/>
      <c r="H4" s="119"/>
      <c r="I4" s="119"/>
      <c r="J4" s="119"/>
      <c r="K4" s="114"/>
    </row>
    <row r="5" spans="1:11">
      <c r="A5" s="113"/>
      <c r="B5" s="120" t="s">
        <v>137</v>
      </c>
      <c r="C5" s="119"/>
      <c r="D5" s="119"/>
      <c r="E5" s="119"/>
      <c r="F5" s="119"/>
      <c r="G5" s="119"/>
      <c r="H5" s="119"/>
      <c r="I5" s="119"/>
      <c r="J5" s="119"/>
      <c r="K5" s="114"/>
    </row>
    <row r="6" spans="1:11">
      <c r="A6" s="113"/>
      <c r="B6" s="120" t="s">
        <v>138</v>
      </c>
      <c r="C6" s="119"/>
      <c r="D6" s="119"/>
      <c r="E6" s="119"/>
      <c r="F6" s="119"/>
      <c r="G6" s="119"/>
      <c r="H6" s="119"/>
      <c r="I6" s="119"/>
      <c r="J6" s="119"/>
      <c r="K6" s="114"/>
    </row>
    <row r="7" spans="1:11">
      <c r="A7" s="113"/>
      <c r="B7" s="120" t="s">
        <v>139</v>
      </c>
      <c r="C7" s="119"/>
      <c r="D7" s="119"/>
      <c r="E7" s="119"/>
      <c r="F7" s="119"/>
      <c r="G7" s="119"/>
      <c r="H7" s="119"/>
      <c r="I7" s="119"/>
      <c r="J7" s="119"/>
      <c r="K7" s="114"/>
    </row>
    <row r="8" spans="1:11">
      <c r="A8" s="113"/>
      <c r="B8" s="119"/>
      <c r="C8" s="119"/>
      <c r="D8" s="119"/>
      <c r="E8" s="119"/>
      <c r="F8" s="119"/>
      <c r="G8" s="119"/>
      <c r="H8" s="119"/>
      <c r="I8" s="119"/>
      <c r="J8" s="119"/>
      <c r="K8" s="114"/>
    </row>
    <row r="9" spans="1:11">
      <c r="A9" s="113"/>
      <c r="B9" s="100" t="s">
        <v>0</v>
      </c>
      <c r="C9" s="101"/>
      <c r="D9" s="101"/>
      <c r="E9" s="101"/>
      <c r="F9" s="102"/>
      <c r="G9" s="97"/>
      <c r="H9" s="98" t="s">
        <v>7</v>
      </c>
      <c r="I9" s="119"/>
      <c r="J9" s="98" t="s">
        <v>193</v>
      </c>
      <c r="K9" s="114"/>
    </row>
    <row r="10" spans="1:11" ht="15" customHeight="1">
      <c r="A10" s="113"/>
      <c r="B10" s="113" t="s">
        <v>708</v>
      </c>
      <c r="C10" s="119"/>
      <c r="D10" s="119"/>
      <c r="E10" s="119"/>
      <c r="F10" s="114"/>
      <c r="G10" s="115"/>
      <c r="H10" s="115" t="s">
        <v>708</v>
      </c>
      <c r="I10" s="119"/>
      <c r="J10" s="140">
        <v>51364</v>
      </c>
      <c r="K10" s="114"/>
    </row>
    <row r="11" spans="1:11">
      <c r="A11" s="113"/>
      <c r="B11" s="113" t="s">
        <v>709</v>
      </c>
      <c r="C11" s="119"/>
      <c r="D11" s="119"/>
      <c r="E11" s="119"/>
      <c r="F11" s="114"/>
      <c r="G11" s="115"/>
      <c r="H11" s="115" t="s">
        <v>709</v>
      </c>
      <c r="I11" s="119"/>
      <c r="J11" s="141"/>
      <c r="K11" s="114"/>
    </row>
    <row r="12" spans="1:11">
      <c r="A12" s="113"/>
      <c r="B12" s="113" t="s">
        <v>710</v>
      </c>
      <c r="C12" s="119"/>
      <c r="D12" s="119"/>
      <c r="E12" s="119"/>
      <c r="F12" s="114"/>
      <c r="G12" s="115"/>
      <c r="H12" s="115" t="s">
        <v>710</v>
      </c>
      <c r="I12" s="119"/>
      <c r="J12" s="119"/>
      <c r="K12" s="114"/>
    </row>
    <row r="13" spans="1:11">
      <c r="A13" s="113"/>
      <c r="B13" s="113" t="s">
        <v>711</v>
      </c>
      <c r="C13" s="119"/>
      <c r="D13" s="119"/>
      <c r="E13" s="119"/>
      <c r="F13" s="114"/>
      <c r="G13" s="115"/>
      <c r="H13" s="115" t="s">
        <v>711</v>
      </c>
      <c r="I13" s="119"/>
      <c r="J13" s="98" t="s">
        <v>11</v>
      </c>
      <c r="K13" s="114"/>
    </row>
    <row r="14" spans="1:11" ht="15" customHeight="1">
      <c r="A14" s="113"/>
      <c r="B14" s="113" t="s">
        <v>712</v>
      </c>
      <c r="C14" s="119"/>
      <c r="D14" s="119"/>
      <c r="E14" s="119"/>
      <c r="F14" s="114"/>
      <c r="G14" s="115"/>
      <c r="H14" s="115" t="s">
        <v>712</v>
      </c>
      <c r="I14" s="119"/>
      <c r="J14" s="142">
        <v>45178</v>
      </c>
      <c r="K14" s="114"/>
    </row>
    <row r="15" spans="1:11" ht="15" customHeight="1">
      <c r="A15" s="113"/>
      <c r="B15" s="130" t="s">
        <v>731</v>
      </c>
      <c r="C15" s="7"/>
      <c r="D15" s="7"/>
      <c r="E15" s="7"/>
      <c r="F15" s="8"/>
      <c r="G15" s="115"/>
      <c r="H15" s="130" t="s">
        <v>731</v>
      </c>
      <c r="I15" s="119"/>
      <c r="J15" s="143"/>
      <c r="K15" s="114"/>
    </row>
    <row r="16" spans="1:11" ht="15" customHeight="1">
      <c r="A16" s="113"/>
      <c r="B16" s="119"/>
      <c r="C16" s="119"/>
      <c r="D16" s="119"/>
      <c r="E16" s="119"/>
      <c r="F16" s="119"/>
      <c r="G16" s="119"/>
      <c r="H16" s="119"/>
      <c r="I16" s="122" t="s">
        <v>142</v>
      </c>
      <c r="J16" s="128">
        <v>39921</v>
      </c>
      <c r="K16" s="114"/>
    </row>
    <row r="17" spans="1:11">
      <c r="A17" s="113"/>
      <c r="B17" s="119" t="s">
        <v>713</v>
      </c>
      <c r="C17" s="119"/>
      <c r="D17" s="119"/>
      <c r="E17" s="119"/>
      <c r="F17" s="119"/>
      <c r="G17" s="119"/>
      <c r="H17" s="119"/>
      <c r="I17" s="122" t="s">
        <v>143</v>
      </c>
      <c r="J17" s="128" t="s">
        <v>730</v>
      </c>
      <c r="K17" s="114"/>
    </row>
    <row r="18" spans="1:11" ht="18">
      <c r="A18" s="113"/>
      <c r="B18" s="119" t="s">
        <v>714</v>
      </c>
      <c r="C18" s="119"/>
      <c r="D18" s="119"/>
      <c r="E18" s="119"/>
      <c r="F18" s="119"/>
      <c r="G18" s="119"/>
      <c r="H18" s="119"/>
      <c r="I18" s="121" t="s">
        <v>256</v>
      </c>
      <c r="J18" s="103" t="s">
        <v>133</v>
      </c>
      <c r="K18" s="114"/>
    </row>
    <row r="19" spans="1:11">
      <c r="A19" s="113"/>
      <c r="B19" s="119"/>
      <c r="C19" s="119"/>
      <c r="D19" s="119"/>
      <c r="E19" s="119"/>
      <c r="F19" s="119"/>
      <c r="G19" s="119"/>
      <c r="H19" s="119"/>
      <c r="I19" s="119"/>
      <c r="J19" s="119"/>
      <c r="K19" s="114"/>
    </row>
    <row r="20" spans="1:11">
      <c r="A20" s="113"/>
      <c r="B20" s="99" t="s">
        <v>196</v>
      </c>
      <c r="C20" s="99" t="s">
        <v>197</v>
      </c>
      <c r="D20" s="116" t="s">
        <v>282</v>
      </c>
      <c r="E20" s="116" t="s">
        <v>198</v>
      </c>
      <c r="F20" s="144" t="s">
        <v>199</v>
      </c>
      <c r="G20" s="145"/>
      <c r="H20" s="99" t="s">
        <v>169</v>
      </c>
      <c r="I20" s="99" t="s">
        <v>200</v>
      </c>
      <c r="J20" s="99" t="s">
        <v>21</v>
      </c>
      <c r="K20" s="114"/>
    </row>
    <row r="21" spans="1:11">
      <c r="A21" s="113"/>
      <c r="B21" s="104"/>
      <c r="C21" s="104"/>
      <c r="D21" s="105"/>
      <c r="E21" s="105"/>
      <c r="F21" s="146"/>
      <c r="G21" s="147"/>
      <c r="H21" s="104" t="s">
        <v>141</v>
      </c>
      <c r="I21" s="104"/>
      <c r="J21" s="104"/>
      <c r="K21" s="114"/>
    </row>
    <row r="22" spans="1:11" ht="14.25" customHeight="1">
      <c r="A22" s="113"/>
      <c r="B22" s="106">
        <v>30</v>
      </c>
      <c r="C22" s="10" t="s">
        <v>607</v>
      </c>
      <c r="D22" s="117" t="s">
        <v>607</v>
      </c>
      <c r="E22" s="117" t="s">
        <v>29</v>
      </c>
      <c r="F22" s="148"/>
      <c r="G22" s="149"/>
      <c r="H22" s="11" t="s">
        <v>609</v>
      </c>
      <c r="I22" s="14">
        <v>0.26</v>
      </c>
      <c r="J22" s="108">
        <f t="shared" ref="J22:J27" si="0">I22*B22</f>
        <v>7.8000000000000007</v>
      </c>
      <c r="K22" s="114"/>
    </row>
    <row r="23" spans="1:11" ht="24">
      <c r="A23" s="113"/>
      <c r="B23" s="106">
        <v>60</v>
      </c>
      <c r="C23" s="10" t="s">
        <v>715</v>
      </c>
      <c r="D23" s="117" t="s">
        <v>715</v>
      </c>
      <c r="E23" s="117" t="s">
        <v>107</v>
      </c>
      <c r="F23" s="148"/>
      <c r="G23" s="149"/>
      <c r="H23" s="11" t="s">
        <v>716</v>
      </c>
      <c r="I23" s="14">
        <v>0.53</v>
      </c>
      <c r="J23" s="108">
        <f t="shared" si="0"/>
        <v>31.8</v>
      </c>
      <c r="K23" s="114"/>
    </row>
    <row r="24" spans="1:11">
      <c r="A24" s="113"/>
      <c r="B24" s="106">
        <v>100</v>
      </c>
      <c r="C24" s="10" t="s">
        <v>654</v>
      </c>
      <c r="D24" s="117" t="s">
        <v>654</v>
      </c>
      <c r="E24" s="117" t="s">
        <v>67</v>
      </c>
      <c r="F24" s="148"/>
      <c r="G24" s="149"/>
      <c r="H24" s="11" t="s">
        <v>656</v>
      </c>
      <c r="I24" s="14">
        <v>0.17</v>
      </c>
      <c r="J24" s="108">
        <f t="shared" si="0"/>
        <v>17</v>
      </c>
      <c r="K24" s="114"/>
    </row>
    <row r="25" spans="1:11">
      <c r="A25" s="113"/>
      <c r="B25" s="106">
        <v>4</v>
      </c>
      <c r="C25" s="10" t="s">
        <v>717</v>
      </c>
      <c r="D25" s="117" t="s">
        <v>726</v>
      </c>
      <c r="E25" s="117" t="s">
        <v>718</v>
      </c>
      <c r="F25" s="148" t="s">
        <v>271</v>
      </c>
      <c r="G25" s="149"/>
      <c r="H25" s="11" t="s">
        <v>719</v>
      </c>
      <c r="I25" s="14">
        <v>0.51</v>
      </c>
      <c r="J25" s="108">
        <f t="shared" si="0"/>
        <v>2.04</v>
      </c>
      <c r="K25" s="114"/>
    </row>
    <row r="26" spans="1:11" ht="48">
      <c r="A26" s="113"/>
      <c r="B26" s="106">
        <v>20</v>
      </c>
      <c r="C26" s="10" t="s">
        <v>720</v>
      </c>
      <c r="D26" s="117" t="s">
        <v>720</v>
      </c>
      <c r="E26" s="117" t="s">
        <v>721</v>
      </c>
      <c r="F26" s="148"/>
      <c r="G26" s="149"/>
      <c r="H26" s="11" t="s">
        <v>722</v>
      </c>
      <c r="I26" s="14">
        <v>2.44</v>
      </c>
      <c r="J26" s="108">
        <f t="shared" si="0"/>
        <v>48.8</v>
      </c>
      <c r="K26" s="114"/>
    </row>
    <row r="27" spans="1:11" ht="60">
      <c r="A27" s="113"/>
      <c r="B27" s="107">
        <v>1</v>
      </c>
      <c r="C27" s="12" t="s">
        <v>723</v>
      </c>
      <c r="D27" s="118" t="s">
        <v>727</v>
      </c>
      <c r="E27" s="118" t="s">
        <v>724</v>
      </c>
      <c r="F27" s="150" t="s">
        <v>721</v>
      </c>
      <c r="G27" s="151"/>
      <c r="H27" s="13" t="s">
        <v>725</v>
      </c>
      <c r="I27" s="15">
        <v>88.13</v>
      </c>
      <c r="J27" s="109">
        <f t="shared" si="0"/>
        <v>88.13</v>
      </c>
      <c r="K27" s="114"/>
    </row>
    <row r="28" spans="1:11">
      <c r="A28" s="113"/>
      <c r="B28" s="125"/>
      <c r="C28" s="125"/>
      <c r="D28" s="125"/>
      <c r="E28" s="125"/>
      <c r="F28" s="125"/>
      <c r="G28" s="125"/>
      <c r="H28" s="125"/>
      <c r="I28" s="126" t="s">
        <v>253</v>
      </c>
      <c r="J28" s="127">
        <f>SUM(J22:J27)</f>
        <v>195.57</v>
      </c>
      <c r="K28" s="114"/>
    </row>
    <row r="29" spans="1:11">
      <c r="A29" s="113"/>
      <c r="B29" s="125"/>
      <c r="C29" s="125"/>
      <c r="D29" s="125"/>
      <c r="E29" s="125"/>
      <c r="F29" s="125"/>
      <c r="G29" s="125"/>
      <c r="H29" s="125"/>
      <c r="I29" s="131" t="s">
        <v>732</v>
      </c>
      <c r="J29" s="127">
        <v>19.63</v>
      </c>
      <c r="K29" s="114"/>
    </row>
    <row r="30" spans="1:11" hidden="1" outlineLevel="1">
      <c r="A30" s="113"/>
      <c r="B30" s="125"/>
      <c r="C30" s="125"/>
      <c r="D30" s="125"/>
      <c r="E30" s="125"/>
      <c r="F30" s="125"/>
      <c r="G30" s="125"/>
      <c r="H30" s="125"/>
      <c r="I30" s="126" t="s">
        <v>183</v>
      </c>
      <c r="J30" s="127">
        <v>0</v>
      </c>
      <c r="K30" s="114"/>
    </row>
    <row r="31" spans="1:11" collapsed="1">
      <c r="A31" s="113"/>
      <c r="B31" s="125"/>
      <c r="C31" s="125"/>
      <c r="D31" s="125"/>
      <c r="E31" s="125"/>
      <c r="F31" s="125"/>
      <c r="G31" s="125"/>
      <c r="H31" s="125"/>
      <c r="I31" s="126" t="s">
        <v>255</v>
      </c>
      <c r="J31" s="127">
        <f>SUM(J28:J30)</f>
        <v>215.2</v>
      </c>
      <c r="K31" s="114"/>
    </row>
    <row r="32" spans="1:11">
      <c r="A32" s="6"/>
      <c r="B32" s="7"/>
      <c r="C32" s="7"/>
      <c r="D32" s="7"/>
      <c r="E32" s="7"/>
      <c r="F32" s="7"/>
      <c r="G32" s="7"/>
      <c r="H32" s="7" t="s">
        <v>728</v>
      </c>
      <c r="I32" s="7"/>
      <c r="J32" s="7"/>
      <c r="K32" s="8"/>
    </row>
    <row r="34" spans="8:9">
      <c r="H34" s="1" t="s">
        <v>729</v>
      </c>
      <c r="I34" s="90">
        <f>'Tax Invoice'!E14</f>
        <v>37.65</v>
      </c>
    </row>
    <row r="35" spans="8:9">
      <c r="H35" s="1" t="s">
        <v>703</v>
      </c>
      <c r="I35" s="90">
        <f>'Tax Invoice'!M11</f>
        <v>35.369999999999997</v>
      </c>
    </row>
    <row r="36" spans="8:9">
      <c r="H36" s="1" t="s">
        <v>706</v>
      </c>
      <c r="I36" s="90">
        <f>I38/I35</f>
        <v>208.17671755725189</v>
      </c>
    </row>
    <row r="37" spans="8:9">
      <c r="H37" s="1" t="s">
        <v>707</v>
      </c>
      <c r="I37" s="90">
        <f>I39/I35</f>
        <v>229.0720949957591</v>
      </c>
    </row>
    <row r="38" spans="8:9">
      <c r="H38" s="1" t="s">
        <v>704</v>
      </c>
      <c r="I38" s="90">
        <f>J28*I34</f>
        <v>7363.2104999999992</v>
      </c>
    </row>
    <row r="39" spans="8:9">
      <c r="H39" s="1" t="s">
        <v>705</v>
      </c>
      <c r="I39" s="90">
        <f>J31*I34</f>
        <v>8102.2799999999988</v>
      </c>
    </row>
  </sheetData>
  <mergeCells count="10">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215</v>
      </c>
      <c r="O1" t="s">
        <v>144</v>
      </c>
      <c r="T1" t="s">
        <v>253</v>
      </c>
      <c r="U1">
        <v>195.57</v>
      </c>
    </row>
    <row r="2" spans="1:21" ht="15.75">
      <c r="A2" s="113"/>
      <c r="B2" s="123" t="s">
        <v>134</v>
      </c>
      <c r="C2" s="119"/>
      <c r="D2" s="119"/>
      <c r="E2" s="119"/>
      <c r="F2" s="119"/>
      <c r="G2" s="119"/>
      <c r="H2" s="119"/>
      <c r="I2" s="124" t="s">
        <v>140</v>
      </c>
      <c r="J2" s="114"/>
      <c r="T2" t="s">
        <v>182</v>
      </c>
      <c r="U2">
        <v>19.63</v>
      </c>
    </row>
    <row r="3" spans="1:21">
      <c r="A3" s="113"/>
      <c r="B3" s="120" t="s">
        <v>135</v>
      </c>
      <c r="C3" s="119"/>
      <c r="D3" s="119"/>
      <c r="E3" s="119"/>
      <c r="F3" s="119"/>
      <c r="G3" s="119"/>
      <c r="H3" s="119"/>
      <c r="I3" s="119"/>
      <c r="J3" s="114"/>
      <c r="T3" t="s">
        <v>183</v>
      </c>
    </row>
    <row r="4" spans="1:21">
      <c r="A4" s="113"/>
      <c r="B4" s="120" t="s">
        <v>136</v>
      </c>
      <c r="C4" s="119"/>
      <c r="D4" s="119"/>
      <c r="E4" s="119"/>
      <c r="F4" s="119"/>
      <c r="G4" s="119"/>
      <c r="H4" s="119"/>
      <c r="I4" s="119"/>
      <c r="J4" s="114"/>
      <c r="T4" t="s">
        <v>255</v>
      </c>
      <c r="U4">
        <v>215.2</v>
      </c>
    </row>
    <row r="5" spans="1:21">
      <c r="A5" s="113"/>
      <c r="B5" s="120" t="s">
        <v>137</v>
      </c>
      <c r="C5" s="119"/>
      <c r="D5" s="119"/>
      <c r="E5" s="119"/>
      <c r="F5" s="119"/>
      <c r="G5" s="119"/>
      <c r="H5" s="119"/>
      <c r="I5" s="119"/>
      <c r="J5" s="114"/>
      <c r="S5" t="s">
        <v>728</v>
      </c>
    </row>
    <row r="6" spans="1:21">
      <c r="A6" s="113"/>
      <c r="B6" s="120" t="s">
        <v>138</v>
      </c>
      <c r="C6" s="119"/>
      <c r="D6" s="119"/>
      <c r="E6" s="119"/>
      <c r="F6" s="119"/>
      <c r="G6" s="119"/>
      <c r="H6" s="119"/>
      <c r="I6" s="119"/>
      <c r="J6" s="114"/>
    </row>
    <row r="7" spans="1:21">
      <c r="A7" s="113"/>
      <c r="B7" s="120" t="s">
        <v>139</v>
      </c>
      <c r="C7" s="119"/>
      <c r="D7" s="119"/>
      <c r="E7" s="119"/>
      <c r="F7" s="119"/>
      <c r="G7" s="119"/>
      <c r="H7" s="119"/>
      <c r="I7" s="119"/>
      <c r="J7" s="114"/>
    </row>
    <row r="8" spans="1:21">
      <c r="A8" s="113"/>
      <c r="B8" s="119"/>
      <c r="C8" s="119"/>
      <c r="D8" s="119"/>
      <c r="E8" s="119"/>
      <c r="F8" s="119"/>
      <c r="G8" s="119"/>
      <c r="H8" s="119"/>
      <c r="I8" s="119"/>
      <c r="J8" s="114"/>
    </row>
    <row r="9" spans="1:21">
      <c r="A9" s="113"/>
      <c r="B9" s="100" t="s">
        <v>0</v>
      </c>
      <c r="C9" s="101"/>
      <c r="D9" s="101"/>
      <c r="E9" s="102"/>
      <c r="F9" s="97"/>
      <c r="G9" s="98" t="s">
        <v>7</v>
      </c>
      <c r="H9" s="119"/>
      <c r="I9" s="98" t="s">
        <v>193</v>
      </c>
      <c r="J9" s="114"/>
    </row>
    <row r="10" spans="1:21">
      <c r="A10" s="113"/>
      <c r="B10" s="113" t="s">
        <v>708</v>
      </c>
      <c r="C10" s="119"/>
      <c r="D10" s="119"/>
      <c r="E10" s="114"/>
      <c r="F10" s="115"/>
      <c r="G10" s="115" t="s">
        <v>708</v>
      </c>
      <c r="H10" s="119"/>
      <c r="I10" s="140"/>
      <c r="J10" s="114"/>
    </row>
    <row r="11" spans="1:21">
      <c r="A11" s="113"/>
      <c r="B11" s="113" t="s">
        <v>709</v>
      </c>
      <c r="C11" s="119"/>
      <c r="D11" s="119"/>
      <c r="E11" s="114"/>
      <c r="F11" s="115"/>
      <c r="G11" s="115" t="s">
        <v>709</v>
      </c>
      <c r="H11" s="119"/>
      <c r="I11" s="141"/>
      <c r="J11" s="114"/>
    </row>
    <row r="12" spans="1:21">
      <c r="A12" s="113"/>
      <c r="B12" s="113" t="s">
        <v>710</v>
      </c>
      <c r="C12" s="119"/>
      <c r="D12" s="119"/>
      <c r="E12" s="114"/>
      <c r="F12" s="115"/>
      <c r="G12" s="115" t="s">
        <v>710</v>
      </c>
      <c r="H12" s="119"/>
      <c r="I12" s="119"/>
      <c r="J12" s="114"/>
    </row>
    <row r="13" spans="1:21">
      <c r="A13" s="113"/>
      <c r="B13" s="113" t="s">
        <v>711</v>
      </c>
      <c r="C13" s="119"/>
      <c r="D13" s="119"/>
      <c r="E13" s="114"/>
      <c r="F13" s="115"/>
      <c r="G13" s="115" t="s">
        <v>711</v>
      </c>
      <c r="H13" s="119"/>
      <c r="I13" s="98" t="s">
        <v>11</v>
      </c>
      <c r="J13" s="114"/>
    </row>
    <row r="14" spans="1:21">
      <c r="A14" s="113"/>
      <c r="B14" s="113" t="s">
        <v>712</v>
      </c>
      <c r="C14" s="119"/>
      <c r="D14" s="119"/>
      <c r="E14" s="114"/>
      <c r="F14" s="115"/>
      <c r="G14" s="115" t="s">
        <v>712</v>
      </c>
      <c r="H14" s="119"/>
      <c r="I14" s="142">
        <v>45177</v>
      </c>
      <c r="J14" s="114"/>
    </row>
    <row r="15" spans="1:21">
      <c r="A15" s="113"/>
      <c r="B15" s="6" t="s">
        <v>6</v>
      </c>
      <c r="C15" s="7"/>
      <c r="D15" s="7"/>
      <c r="E15" s="8"/>
      <c r="F15" s="115"/>
      <c r="G15" s="9" t="s">
        <v>6</v>
      </c>
      <c r="H15" s="119"/>
      <c r="I15" s="143"/>
      <c r="J15" s="114"/>
    </row>
    <row r="16" spans="1:21">
      <c r="A16" s="113"/>
      <c r="B16" s="119"/>
      <c r="C16" s="119"/>
      <c r="D16" s="119"/>
      <c r="E16" s="119"/>
      <c r="F16" s="119"/>
      <c r="G16" s="119"/>
      <c r="H16" s="122" t="s">
        <v>142</v>
      </c>
      <c r="I16" s="128">
        <v>39921</v>
      </c>
      <c r="J16" s="114"/>
    </row>
    <row r="17" spans="1:16">
      <c r="A17" s="113"/>
      <c r="B17" s="119" t="s">
        <v>713</v>
      </c>
      <c r="C17" s="119"/>
      <c r="D17" s="119"/>
      <c r="E17" s="119"/>
      <c r="F17" s="119"/>
      <c r="G17" s="119"/>
      <c r="H17" s="122" t="s">
        <v>143</v>
      </c>
      <c r="I17" s="128"/>
      <c r="J17" s="114"/>
    </row>
    <row r="18" spans="1:16" ht="18">
      <c r="A18" s="113"/>
      <c r="B18" s="119" t="s">
        <v>714</v>
      </c>
      <c r="C18" s="119"/>
      <c r="D18" s="119"/>
      <c r="E18" s="119"/>
      <c r="F18" s="119"/>
      <c r="G18" s="119"/>
      <c r="H18" s="121" t="s">
        <v>256</v>
      </c>
      <c r="I18" s="103" t="s">
        <v>133</v>
      </c>
      <c r="J18" s="114"/>
    </row>
    <row r="19" spans="1:16">
      <c r="A19" s="113"/>
      <c r="B19" s="119"/>
      <c r="C19" s="119"/>
      <c r="D19" s="119"/>
      <c r="E19" s="119"/>
      <c r="F19" s="119"/>
      <c r="G19" s="119"/>
      <c r="H19" s="119"/>
      <c r="I19" s="119"/>
      <c r="J19" s="114"/>
      <c r="P19">
        <v>45177</v>
      </c>
    </row>
    <row r="20" spans="1:16">
      <c r="A20" s="113"/>
      <c r="B20" s="99" t="s">
        <v>196</v>
      </c>
      <c r="C20" s="99" t="s">
        <v>197</v>
      </c>
      <c r="D20" s="116" t="s">
        <v>198</v>
      </c>
      <c r="E20" s="144" t="s">
        <v>199</v>
      </c>
      <c r="F20" s="145"/>
      <c r="G20" s="99" t="s">
        <v>169</v>
      </c>
      <c r="H20" s="99" t="s">
        <v>200</v>
      </c>
      <c r="I20" s="99" t="s">
        <v>21</v>
      </c>
      <c r="J20" s="114"/>
    </row>
    <row r="21" spans="1:16">
      <c r="A21" s="113"/>
      <c r="B21" s="104"/>
      <c r="C21" s="104"/>
      <c r="D21" s="105"/>
      <c r="E21" s="146"/>
      <c r="F21" s="147"/>
      <c r="G21" s="104" t="s">
        <v>141</v>
      </c>
      <c r="H21" s="104"/>
      <c r="I21" s="104"/>
      <c r="J21" s="114"/>
    </row>
    <row r="22" spans="1:16" ht="108">
      <c r="A22" s="113"/>
      <c r="B22" s="106">
        <v>30</v>
      </c>
      <c r="C22" s="10" t="s">
        <v>607</v>
      </c>
      <c r="D22" s="117" t="s">
        <v>29</v>
      </c>
      <c r="E22" s="148"/>
      <c r="F22" s="149"/>
      <c r="G22" s="11" t="s">
        <v>609</v>
      </c>
      <c r="H22" s="14">
        <v>0.26</v>
      </c>
      <c r="I22" s="108">
        <f t="shared" ref="I22:I27" si="0">H22*B22</f>
        <v>7.8000000000000007</v>
      </c>
      <c r="J22" s="114"/>
    </row>
    <row r="23" spans="1:16" ht="180">
      <c r="A23" s="113"/>
      <c r="B23" s="106">
        <v>60</v>
      </c>
      <c r="C23" s="10" t="s">
        <v>715</v>
      </c>
      <c r="D23" s="117" t="s">
        <v>107</v>
      </c>
      <c r="E23" s="148"/>
      <c r="F23" s="149"/>
      <c r="G23" s="11" t="s">
        <v>716</v>
      </c>
      <c r="H23" s="14">
        <v>0.53</v>
      </c>
      <c r="I23" s="108">
        <f t="shared" si="0"/>
        <v>31.8</v>
      </c>
      <c r="J23" s="114"/>
    </row>
    <row r="24" spans="1:16" ht="84">
      <c r="A24" s="113"/>
      <c r="B24" s="106">
        <v>100</v>
      </c>
      <c r="C24" s="10" t="s">
        <v>654</v>
      </c>
      <c r="D24" s="117" t="s">
        <v>67</v>
      </c>
      <c r="E24" s="148"/>
      <c r="F24" s="149"/>
      <c r="G24" s="11" t="s">
        <v>656</v>
      </c>
      <c r="H24" s="14">
        <v>0.17</v>
      </c>
      <c r="I24" s="108">
        <f t="shared" si="0"/>
        <v>17</v>
      </c>
      <c r="J24" s="114"/>
    </row>
    <row r="25" spans="1:16" ht="72">
      <c r="A25" s="113"/>
      <c r="B25" s="106">
        <v>4</v>
      </c>
      <c r="C25" s="10" t="s">
        <v>717</v>
      </c>
      <c r="D25" s="117" t="s">
        <v>718</v>
      </c>
      <c r="E25" s="148" t="s">
        <v>271</v>
      </c>
      <c r="F25" s="149"/>
      <c r="G25" s="11" t="s">
        <v>719</v>
      </c>
      <c r="H25" s="14">
        <v>0.51</v>
      </c>
      <c r="I25" s="108">
        <f t="shared" si="0"/>
        <v>2.04</v>
      </c>
      <c r="J25" s="114"/>
    </row>
    <row r="26" spans="1:16" ht="348">
      <c r="A26" s="113"/>
      <c r="B26" s="106">
        <v>20</v>
      </c>
      <c r="C26" s="10" t="s">
        <v>720</v>
      </c>
      <c r="D26" s="117" t="s">
        <v>721</v>
      </c>
      <c r="E26" s="148"/>
      <c r="F26" s="149"/>
      <c r="G26" s="11" t="s">
        <v>722</v>
      </c>
      <c r="H26" s="14">
        <v>2.44</v>
      </c>
      <c r="I26" s="108">
        <f t="shared" si="0"/>
        <v>48.8</v>
      </c>
      <c r="J26" s="114"/>
    </row>
    <row r="27" spans="1:16" ht="384">
      <c r="A27" s="113"/>
      <c r="B27" s="107">
        <v>1</v>
      </c>
      <c r="C27" s="12" t="s">
        <v>723</v>
      </c>
      <c r="D27" s="118" t="s">
        <v>724</v>
      </c>
      <c r="E27" s="150" t="s">
        <v>721</v>
      </c>
      <c r="F27" s="151"/>
      <c r="G27" s="13" t="s">
        <v>725</v>
      </c>
      <c r="H27" s="15">
        <v>88.13</v>
      </c>
      <c r="I27" s="109">
        <f t="shared" si="0"/>
        <v>88.13</v>
      </c>
      <c r="J27" s="114"/>
    </row>
  </sheetData>
  <mergeCells count="10">
    <mergeCell ref="I10:I11"/>
    <mergeCell ref="I14:I15"/>
    <mergeCell ref="E20:F20"/>
    <mergeCell ref="E21:F21"/>
    <mergeCell ref="E22:F22"/>
    <mergeCell ref="E23:F23"/>
    <mergeCell ref="E24:F24"/>
    <mergeCell ref="E25:F25"/>
    <mergeCell ref="E26:F26"/>
    <mergeCell ref="E27:F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93F4B-9EE7-49FA-9D22-4F1CF3AD7C0F}">
  <sheetPr>
    <tabColor rgb="FFFF0000"/>
  </sheetPr>
  <dimension ref="A1:L28"/>
  <sheetViews>
    <sheetView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1.42578125" style="2" hidden="1" customWidth="1"/>
    <col min="11" max="11" width="14.7109375" style="2" customWidth="1"/>
    <col min="12" max="12" width="2" style="2" customWidth="1"/>
    <col min="13" max="16384" width="9.140625" style="2"/>
  </cols>
  <sheetData>
    <row r="1" spans="1:12">
      <c r="A1" s="3"/>
      <c r="B1" s="4"/>
      <c r="C1" s="4"/>
      <c r="D1" s="4"/>
      <c r="E1" s="4"/>
      <c r="F1" s="4"/>
      <c r="G1" s="4"/>
      <c r="H1" s="4"/>
      <c r="I1" s="4"/>
      <c r="J1" s="4"/>
      <c r="K1" s="4"/>
      <c r="L1" s="5"/>
    </row>
    <row r="2" spans="1:12" ht="15.75">
      <c r="A2" s="113"/>
      <c r="B2" s="123" t="s">
        <v>134</v>
      </c>
      <c r="C2" s="119"/>
      <c r="D2" s="119"/>
      <c r="E2" s="119"/>
      <c r="F2" s="119"/>
      <c r="G2" s="119"/>
      <c r="H2" s="119"/>
      <c r="I2" s="119"/>
      <c r="J2" s="119"/>
      <c r="K2" s="124" t="s">
        <v>140</v>
      </c>
      <c r="L2" s="114"/>
    </row>
    <row r="3" spans="1:12">
      <c r="A3" s="113"/>
      <c r="B3" s="120" t="s">
        <v>135</v>
      </c>
      <c r="C3" s="119"/>
      <c r="D3" s="119"/>
      <c r="E3" s="119"/>
      <c r="F3" s="119"/>
      <c r="G3" s="119"/>
      <c r="H3" s="119"/>
      <c r="I3" s="119"/>
      <c r="J3" s="119"/>
      <c r="K3" s="119"/>
      <c r="L3" s="114"/>
    </row>
    <row r="4" spans="1:12">
      <c r="A4" s="113"/>
      <c r="B4" s="120" t="s">
        <v>136</v>
      </c>
      <c r="C4" s="119"/>
      <c r="D4" s="119"/>
      <c r="E4" s="119"/>
      <c r="F4" s="119"/>
      <c r="G4" s="119"/>
      <c r="H4" s="119"/>
      <c r="I4" s="119"/>
      <c r="J4" s="119"/>
      <c r="K4" s="119"/>
      <c r="L4" s="114"/>
    </row>
    <row r="5" spans="1:12">
      <c r="A5" s="113"/>
      <c r="B5" s="120" t="s">
        <v>137</v>
      </c>
      <c r="C5" s="119"/>
      <c r="D5" s="119"/>
      <c r="E5" s="119"/>
      <c r="F5" s="119"/>
      <c r="G5" s="119"/>
      <c r="H5" s="119"/>
      <c r="I5" s="119"/>
      <c r="J5" s="119"/>
      <c r="K5" s="119"/>
      <c r="L5" s="114"/>
    </row>
    <row r="6" spans="1:12" hidden="1">
      <c r="A6" s="113"/>
      <c r="B6" s="120" t="s">
        <v>138</v>
      </c>
      <c r="C6" s="119"/>
      <c r="D6" s="119"/>
      <c r="E6" s="119"/>
      <c r="F6" s="119"/>
      <c r="G6" s="119"/>
      <c r="H6" s="119"/>
      <c r="I6" s="119"/>
      <c r="J6" s="119"/>
      <c r="K6" s="119"/>
      <c r="L6" s="114"/>
    </row>
    <row r="7" spans="1:12" hidden="1">
      <c r="A7" s="113"/>
      <c r="B7" s="120" t="s">
        <v>139</v>
      </c>
      <c r="C7" s="119"/>
      <c r="D7" s="119"/>
      <c r="E7" s="119"/>
      <c r="F7" s="119"/>
      <c r="G7" s="119"/>
      <c r="H7" s="119"/>
      <c r="I7" s="119"/>
      <c r="J7" s="119"/>
      <c r="K7" s="119"/>
      <c r="L7" s="114"/>
    </row>
    <row r="8" spans="1:12">
      <c r="A8" s="113"/>
      <c r="B8" s="119"/>
      <c r="C8" s="119"/>
      <c r="D8" s="119"/>
      <c r="E8" s="119"/>
      <c r="F8" s="119"/>
      <c r="G8" s="119"/>
      <c r="H8" s="119"/>
      <c r="I8" s="119"/>
      <c r="J8" s="119"/>
      <c r="K8" s="119"/>
      <c r="L8" s="114"/>
    </row>
    <row r="9" spans="1:12">
      <c r="A9" s="113"/>
      <c r="B9" s="100" t="s">
        <v>0</v>
      </c>
      <c r="C9" s="101"/>
      <c r="D9" s="101"/>
      <c r="E9" s="101"/>
      <c r="F9" s="102"/>
      <c r="G9" s="97"/>
      <c r="H9" s="98" t="s">
        <v>7</v>
      </c>
      <c r="I9" s="119"/>
      <c r="J9" s="119"/>
      <c r="K9" s="98" t="s">
        <v>193</v>
      </c>
      <c r="L9" s="114"/>
    </row>
    <row r="10" spans="1:12" ht="15" customHeight="1">
      <c r="A10" s="113"/>
      <c r="B10" s="113" t="s">
        <v>708</v>
      </c>
      <c r="C10" s="119"/>
      <c r="D10" s="119"/>
      <c r="E10" s="119"/>
      <c r="F10" s="114"/>
      <c r="G10" s="115"/>
      <c r="H10" s="115" t="s">
        <v>708</v>
      </c>
      <c r="I10" s="119"/>
      <c r="J10" s="119"/>
      <c r="K10" s="140">
        <f>Invoice!J10</f>
        <v>51364</v>
      </c>
      <c r="L10" s="114"/>
    </row>
    <row r="11" spans="1:12">
      <c r="A11" s="113"/>
      <c r="B11" s="113" t="s">
        <v>709</v>
      </c>
      <c r="C11" s="119"/>
      <c r="D11" s="119"/>
      <c r="E11" s="119"/>
      <c r="F11" s="114"/>
      <c r="G11" s="115"/>
      <c r="H11" s="115" t="s">
        <v>709</v>
      </c>
      <c r="I11" s="119"/>
      <c r="J11" s="119"/>
      <c r="K11" s="141"/>
      <c r="L11" s="114"/>
    </row>
    <row r="12" spans="1:12">
      <c r="A12" s="113"/>
      <c r="B12" s="113" t="s">
        <v>710</v>
      </c>
      <c r="C12" s="119"/>
      <c r="D12" s="119"/>
      <c r="E12" s="119"/>
      <c r="F12" s="114"/>
      <c r="G12" s="115"/>
      <c r="H12" s="115" t="s">
        <v>710</v>
      </c>
      <c r="I12" s="119"/>
      <c r="J12" s="119"/>
      <c r="K12" s="119"/>
      <c r="L12" s="114"/>
    </row>
    <row r="13" spans="1:12">
      <c r="A13" s="113"/>
      <c r="B13" s="113" t="s">
        <v>711</v>
      </c>
      <c r="C13" s="119"/>
      <c r="D13" s="119"/>
      <c r="E13" s="119"/>
      <c r="F13" s="114"/>
      <c r="G13" s="115"/>
      <c r="H13" s="115" t="s">
        <v>711</v>
      </c>
      <c r="I13" s="119"/>
      <c r="J13" s="119"/>
      <c r="K13" s="98" t="s">
        <v>11</v>
      </c>
      <c r="L13" s="114"/>
    </row>
    <row r="14" spans="1:12" ht="15" customHeight="1">
      <c r="A14" s="113"/>
      <c r="B14" s="113" t="s">
        <v>712</v>
      </c>
      <c r="C14" s="119"/>
      <c r="D14" s="119"/>
      <c r="E14" s="119"/>
      <c r="F14" s="114"/>
      <c r="G14" s="115"/>
      <c r="H14" s="115" t="s">
        <v>712</v>
      </c>
      <c r="I14" s="119"/>
      <c r="J14" s="119"/>
      <c r="K14" s="142">
        <f>Invoice!J14</f>
        <v>45178</v>
      </c>
      <c r="L14" s="114"/>
    </row>
    <row r="15" spans="1:12" ht="15" customHeight="1">
      <c r="A15" s="113"/>
      <c r="B15" s="130" t="s">
        <v>731</v>
      </c>
      <c r="C15" s="7"/>
      <c r="D15" s="7"/>
      <c r="E15" s="7"/>
      <c r="F15" s="8"/>
      <c r="G15" s="115"/>
      <c r="H15" s="130" t="s">
        <v>731</v>
      </c>
      <c r="I15" s="119"/>
      <c r="J15" s="119"/>
      <c r="K15" s="143"/>
      <c r="L15" s="114"/>
    </row>
    <row r="16" spans="1:12" ht="15" customHeight="1">
      <c r="A16" s="113"/>
      <c r="B16" s="119"/>
      <c r="C16" s="119"/>
      <c r="D16" s="119"/>
      <c r="E16" s="119"/>
      <c r="F16" s="119"/>
      <c r="G16" s="119"/>
      <c r="H16" s="119"/>
      <c r="I16" s="122" t="s">
        <v>142</v>
      </c>
      <c r="J16" s="122"/>
      <c r="K16" s="128">
        <f>Invoice!J16</f>
        <v>39921</v>
      </c>
      <c r="L16" s="114"/>
    </row>
    <row r="17" spans="1:12">
      <c r="A17" s="113"/>
      <c r="B17" s="119" t="s">
        <v>713</v>
      </c>
      <c r="C17" s="119"/>
      <c r="D17" s="119"/>
      <c r="E17" s="119"/>
      <c r="F17" s="119"/>
      <c r="G17" s="119"/>
      <c r="H17" s="119"/>
      <c r="I17" s="122" t="s">
        <v>143</v>
      </c>
      <c r="J17" s="122"/>
      <c r="K17" s="128" t="s">
        <v>730</v>
      </c>
      <c r="L17" s="114"/>
    </row>
    <row r="18" spans="1:12" ht="18">
      <c r="A18" s="113"/>
      <c r="B18" s="119" t="s">
        <v>714</v>
      </c>
      <c r="C18" s="119"/>
      <c r="D18" s="119"/>
      <c r="E18" s="119"/>
      <c r="F18" s="119"/>
      <c r="G18" s="119"/>
      <c r="H18" s="119"/>
      <c r="I18" s="121" t="s">
        <v>256</v>
      </c>
      <c r="J18" s="121"/>
      <c r="K18" s="103" t="s">
        <v>133</v>
      </c>
      <c r="L18" s="114"/>
    </row>
    <row r="19" spans="1:12">
      <c r="A19" s="113"/>
      <c r="B19" s="119"/>
      <c r="C19" s="119"/>
      <c r="D19" s="119"/>
      <c r="E19" s="119"/>
      <c r="F19" s="119"/>
      <c r="G19" s="119"/>
      <c r="H19" s="119"/>
      <c r="I19" s="119"/>
      <c r="J19" s="119"/>
      <c r="K19" s="119"/>
      <c r="L19" s="114"/>
    </row>
    <row r="20" spans="1:12">
      <c r="A20" s="113"/>
      <c r="B20" s="99" t="s">
        <v>196</v>
      </c>
      <c r="C20" s="99" t="s">
        <v>197</v>
      </c>
      <c r="D20" s="116" t="s">
        <v>282</v>
      </c>
      <c r="E20" s="116" t="s">
        <v>198</v>
      </c>
      <c r="F20" s="144" t="s">
        <v>199</v>
      </c>
      <c r="G20" s="145"/>
      <c r="H20" s="99" t="s">
        <v>169</v>
      </c>
      <c r="I20" s="99" t="s">
        <v>200</v>
      </c>
      <c r="J20" s="99"/>
      <c r="K20" s="99" t="s">
        <v>21</v>
      </c>
      <c r="L20" s="114"/>
    </row>
    <row r="21" spans="1:12" s="139" customFormat="1">
      <c r="A21" s="135"/>
      <c r="B21" s="136"/>
      <c r="C21" s="136"/>
      <c r="D21" s="137"/>
      <c r="E21" s="137"/>
      <c r="F21" s="154"/>
      <c r="G21" s="155"/>
      <c r="H21" s="136" t="s">
        <v>733</v>
      </c>
      <c r="I21" s="136"/>
      <c r="J21" s="136"/>
      <c r="K21" s="136"/>
      <c r="L21" s="138"/>
    </row>
    <row r="22" spans="1:12" ht="17.25" customHeight="1" thickBot="1">
      <c r="A22" s="113"/>
      <c r="B22" s="106">
        <v>1</v>
      </c>
      <c r="C22" s="134" t="s">
        <v>734</v>
      </c>
      <c r="D22" s="129" t="s">
        <v>735</v>
      </c>
      <c r="E22" s="129" t="s">
        <v>735</v>
      </c>
      <c r="F22" s="156" t="s">
        <v>736</v>
      </c>
      <c r="G22" s="157"/>
      <c r="H22" s="134" t="s">
        <v>737</v>
      </c>
      <c r="I22" s="14">
        <v>19.95</v>
      </c>
      <c r="J22" s="14">
        <v>19.95</v>
      </c>
      <c r="K22" s="108">
        <f>I22*B22</f>
        <v>19.95</v>
      </c>
      <c r="L22" s="114"/>
    </row>
    <row r="23" spans="1:12" ht="24" customHeight="1" thickTop="1" thickBot="1">
      <c r="A23" s="113"/>
      <c r="B23" s="158" t="s">
        <v>738</v>
      </c>
      <c r="C23" s="159"/>
      <c r="D23" s="159"/>
      <c r="E23" s="159"/>
      <c r="F23" s="159"/>
      <c r="G23" s="159"/>
      <c r="H23" s="159"/>
      <c r="I23" s="159"/>
      <c r="J23" s="159"/>
      <c r="K23" s="160"/>
      <c r="L23" s="114"/>
    </row>
    <row r="24" spans="1:12" ht="17.25" customHeight="1" thickTop="1">
      <c r="A24" s="113"/>
      <c r="B24" s="107"/>
      <c r="C24" s="12"/>
      <c r="D24" s="12"/>
      <c r="E24" s="118"/>
      <c r="F24" s="150"/>
      <c r="G24" s="151"/>
      <c r="H24" s="13"/>
      <c r="I24" s="15"/>
      <c r="J24" s="15"/>
      <c r="K24" s="133"/>
      <c r="L24" s="114"/>
    </row>
    <row r="25" spans="1:12" ht="12.75" customHeight="1">
      <c r="A25" s="113"/>
      <c r="B25" s="125"/>
      <c r="C25" s="125"/>
      <c r="D25" s="125"/>
      <c r="E25" s="125"/>
      <c r="F25" s="125"/>
      <c r="G25" s="125"/>
      <c r="H25" s="125"/>
      <c r="I25" s="126" t="s">
        <v>255</v>
      </c>
      <c r="J25" s="126" t="s">
        <v>253</v>
      </c>
      <c r="K25" s="132">
        <f>K22</f>
        <v>19.95</v>
      </c>
      <c r="L25" s="114"/>
    </row>
    <row r="26" spans="1:12">
      <c r="A26" s="113"/>
      <c r="B26" s="152" t="s">
        <v>739</v>
      </c>
      <c r="C26" s="152"/>
      <c r="D26" s="152"/>
      <c r="E26" s="152"/>
      <c r="F26" s="152"/>
      <c r="G26" s="152"/>
      <c r="H26" s="152"/>
      <c r="I26" s="152"/>
      <c r="J26" s="152"/>
      <c r="K26" s="152"/>
      <c r="L26" s="114"/>
    </row>
    <row r="27" spans="1:12" ht="13.5" customHeight="1">
      <c r="A27" s="113"/>
      <c r="B27" s="125"/>
      <c r="C27" s="125"/>
      <c r="D27" s="125"/>
      <c r="E27" s="125"/>
      <c r="F27" s="125"/>
      <c r="G27" s="125"/>
      <c r="H27" s="125"/>
      <c r="I27" s="126"/>
      <c r="J27" s="126"/>
      <c r="K27" s="127"/>
      <c r="L27" s="114"/>
    </row>
    <row r="28" spans="1:12" ht="13.5" customHeight="1">
      <c r="A28" s="6"/>
      <c r="B28" s="153" t="s">
        <v>740</v>
      </c>
      <c r="C28" s="153"/>
      <c r="D28" s="153"/>
      <c r="E28" s="153"/>
      <c r="F28" s="153"/>
      <c r="G28" s="153"/>
      <c r="H28" s="153"/>
      <c r="I28" s="153"/>
      <c r="J28" s="153"/>
      <c r="K28" s="153"/>
      <c r="L28" s="8"/>
    </row>
  </sheetData>
  <mergeCells count="9">
    <mergeCell ref="F24:G24"/>
    <mergeCell ref="B26:K26"/>
    <mergeCell ref="B28:K28"/>
    <mergeCell ref="K10:K11"/>
    <mergeCell ref="K14:K15"/>
    <mergeCell ref="F20:G20"/>
    <mergeCell ref="F21:G21"/>
    <mergeCell ref="F22:G22"/>
    <mergeCell ref="B23:K2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1">
        <f>N2/N3</f>
        <v>1</v>
      </c>
      <c r="O1" s="21" t="s">
        <v>181</v>
      </c>
    </row>
    <row r="2" spans="1:15" s="21" customFormat="1" ht="13.5" thickBot="1">
      <c r="A2" s="22" t="s">
        <v>147</v>
      </c>
      <c r="B2" s="23" t="s">
        <v>148</v>
      </c>
      <c r="C2" s="23"/>
      <c r="D2" s="24"/>
      <c r="E2" s="25"/>
      <c r="G2" s="26" t="s">
        <v>149</v>
      </c>
      <c r="H2" s="27" t="s">
        <v>150</v>
      </c>
      <c r="N2" s="21">
        <v>195.57</v>
      </c>
      <c r="O2" s="21" t="s">
        <v>257</v>
      </c>
    </row>
    <row r="3" spans="1:15" s="21" customFormat="1" ht="15" customHeight="1" thickBot="1">
      <c r="A3" s="22" t="s">
        <v>151</v>
      </c>
      <c r="G3" s="28">
        <v>45178</v>
      </c>
      <c r="H3" s="29"/>
      <c r="N3" s="21">
        <v>195.57</v>
      </c>
      <c r="O3" s="21" t="s">
        <v>258</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EUR</v>
      </c>
    </row>
    <row r="10" spans="1:15" s="21" customFormat="1" ht="13.5" thickBot="1">
      <c r="A10" s="36" t="str">
        <f>'Copy paste to Here'!G10</f>
        <v>STIXIS TATTOO SUPPLIES</v>
      </c>
      <c r="B10" s="37"/>
      <c r="C10" s="37"/>
      <c r="D10" s="37"/>
      <c r="F10" s="38" t="str">
        <f>'Copy paste to Here'!B10</f>
        <v>STIXIS TATTOO SUPPLIES</v>
      </c>
      <c r="G10" s="39"/>
      <c r="H10" s="40"/>
      <c r="K10" s="94" t="s">
        <v>274</v>
      </c>
      <c r="L10" s="35" t="s">
        <v>274</v>
      </c>
      <c r="M10" s="21">
        <v>1</v>
      </c>
    </row>
    <row r="11" spans="1:15" s="21" customFormat="1" ht="15.75" thickBot="1">
      <c r="A11" s="41" t="str">
        <f>'Copy paste to Here'!G11</f>
        <v>NIKOLOPOULOS G. &amp; KAPETANIOS D</v>
      </c>
      <c r="B11" s="42"/>
      <c r="C11" s="42"/>
      <c r="D11" s="42"/>
      <c r="F11" s="43" t="s">
        <v>741</v>
      </c>
      <c r="G11" s="44"/>
      <c r="H11" s="45"/>
      <c r="K11" s="92" t="s">
        <v>158</v>
      </c>
      <c r="L11" s="46" t="s">
        <v>159</v>
      </c>
      <c r="M11" s="21">
        <f>VLOOKUP(G3,[1]Sheet1!$A$9:$I$7290,2,FALSE)</f>
        <v>35.369999999999997</v>
      </c>
    </row>
    <row r="12" spans="1:15" s="21" customFormat="1" ht="15.75" thickBot="1">
      <c r="A12" s="41" t="str">
        <f>'Copy paste to Here'!G12</f>
        <v>Ag. Paraskevis 12</v>
      </c>
      <c r="B12" s="42"/>
      <c r="C12" s="42"/>
      <c r="D12" s="42"/>
      <c r="E12" s="89"/>
      <c r="F12" s="43" t="str">
        <f>'Copy paste to Here'!B12</f>
        <v>Ag. Paraskevis 12</v>
      </c>
      <c r="G12" s="44"/>
      <c r="H12" s="45"/>
      <c r="K12" s="92" t="s">
        <v>160</v>
      </c>
      <c r="L12" s="46" t="s">
        <v>133</v>
      </c>
      <c r="M12" s="21">
        <f>VLOOKUP(G3,[1]Sheet1!$A$9:$I$7290,3,FALSE)</f>
        <v>37.65</v>
      </c>
    </row>
    <row r="13" spans="1:15" s="21" customFormat="1" ht="15.75" thickBot="1">
      <c r="A13" s="41" t="str">
        <f>'Copy paste to Here'!G13</f>
        <v>16777 Athens, HELLINIKO</v>
      </c>
      <c r="B13" s="42"/>
      <c r="C13" s="42"/>
      <c r="D13" s="42"/>
      <c r="E13" s="110" t="s">
        <v>133</v>
      </c>
      <c r="F13" s="43" t="str">
        <f>'Copy paste to Here'!B13</f>
        <v>16777 Athens, HELLINIKO</v>
      </c>
      <c r="G13" s="44"/>
      <c r="H13" s="45"/>
      <c r="K13" s="92" t="s">
        <v>161</v>
      </c>
      <c r="L13" s="46" t="s">
        <v>162</v>
      </c>
      <c r="M13" s="112">
        <f>VLOOKUP(G3,[1]Sheet1!$A$9:$I$7290,4,FALSE)</f>
        <v>43.89</v>
      </c>
    </row>
    <row r="14" spans="1:15" s="21" customFormat="1" ht="15.75" thickBot="1">
      <c r="A14" s="41" t="str">
        <f>'Copy paste to Here'!G14</f>
        <v>Greece</v>
      </c>
      <c r="B14" s="42"/>
      <c r="C14" s="42"/>
      <c r="D14" s="42"/>
      <c r="E14" s="110">
        <f>VLOOKUP(J9,$L$10:$M$17,2,FALSE)</f>
        <v>37.65</v>
      </c>
      <c r="F14" s="43" t="str">
        <f>'Copy paste to Here'!B14</f>
        <v>Greece</v>
      </c>
      <c r="G14" s="44"/>
      <c r="H14" s="45"/>
      <c r="K14" s="92" t="s">
        <v>163</v>
      </c>
      <c r="L14" s="46" t="s">
        <v>164</v>
      </c>
      <c r="M14" s="21">
        <f>VLOOKUP(G3,[1]Sheet1!$A$9:$I$7290,5,FALSE)</f>
        <v>22.24</v>
      </c>
    </row>
    <row r="15" spans="1:15" s="21" customFormat="1" ht="15.75" thickBot="1">
      <c r="A15" s="47" t="str">
        <f>'Copy paste to Here'!G15</f>
        <v xml:space="preserve"> </v>
      </c>
      <c r="F15" s="48" t="str">
        <f>'Copy paste to Here'!B15</f>
        <v xml:space="preserve"> </v>
      </c>
      <c r="G15" s="49"/>
      <c r="H15" s="50"/>
      <c r="K15" s="93" t="s">
        <v>165</v>
      </c>
      <c r="L15" s="51" t="s">
        <v>166</v>
      </c>
      <c r="M15" s="21">
        <f>VLOOKUP(G3,[1]Sheet1!$A$9:$I$7290,6,FALSE)</f>
        <v>25.69</v>
      </c>
    </row>
    <row r="16" spans="1:15" s="21" customFormat="1" ht="13.7" customHeight="1" thickBot="1">
      <c r="A16" s="52"/>
      <c r="K16" s="93" t="s">
        <v>167</v>
      </c>
      <c r="L16" s="51" t="s">
        <v>168</v>
      </c>
      <c r="M16" s="21">
        <f>VLOOKUP(G3,[1]Sheet1!$A$9:$I$7290,7,FALSE)</f>
        <v>20.63</v>
      </c>
    </row>
    <row r="17" spans="1:13" s="21" customFormat="1" ht="13.5" thickBot="1">
      <c r="A17" s="53" t="s">
        <v>169</v>
      </c>
      <c r="B17" s="54" t="s">
        <v>170</v>
      </c>
      <c r="C17" s="54" t="s">
        <v>282</v>
      </c>
      <c r="D17" s="55" t="s">
        <v>196</v>
      </c>
      <c r="E17" s="55" t="s">
        <v>259</v>
      </c>
      <c r="F17" s="55" t="str">
        <f>CONCATENATE("Amount ",,J9)</f>
        <v>Amount EUR</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Surgical steel circular barbell, 16g (1.2mm) with two 4mm balls &amp; Length: 16mm  &amp;  </v>
      </c>
      <c r="B18" s="57" t="str">
        <f>'Copy paste to Here'!C22</f>
        <v>CBEB4</v>
      </c>
      <c r="C18" s="57" t="s">
        <v>607</v>
      </c>
      <c r="D18" s="58">
        <f>Invoice!B22</f>
        <v>30</v>
      </c>
      <c r="E18" s="59">
        <f>Invoice!I22*$N$1</f>
        <v>0.26</v>
      </c>
      <c r="F18" s="59">
        <f>D18*E18</f>
        <v>7.8000000000000007</v>
      </c>
      <c r="G18" s="60">
        <f>E18*$E$14</f>
        <v>9.7889999999999997</v>
      </c>
      <c r="H18" s="61">
        <f>D18*G18</f>
        <v>293.67</v>
      </c>
    </row>
    <row r="19" spans="1:13" s="62" customFormat="1" ht="36">
      <c r="A19" s="111" t="str">
        <f>IF((LEN('Copy paste to Here'!G23))&gt;5,((CONCATENATE('Copy paste to Here'!G23," &amp; ",'Copy paste to Here'!D23,"  &amp;  ",'Copy paste to Here'!E23))),"Empty Cell")</f>
        <v xml:space="preserve">316L steel 4mm dermal anchor top part with bezel set flat crystal for 1.6mm (14g) posts with 1.2mm internal threading &amp; Crystal Color: Clear  &amp;  </v>
      </c>
      <c r="B19" s="57" t="str">
        <f>'Copy paste to Here'!C23</f>
        <v>IJF4</v>
      </c>
      <c r="C19" s="57" t="s">
        <v>715</v>
      </c>
      <c r="D19" s="58">
        <f>Invoice!B23</f>
        <v>60</v>
      </c>
      <c r="E19" s="59">
        <f>Invoice!I23*$N$1</f>
        <v>0.53</v>
      </c>
      <c r="F19" s="59">
        <f t="shared" ref="F19:F23" si="0">D19*E19</f>
        <v>31.8</v>
      </c>
      <c r="G19" s="60">
        <f t="shared" ref="G19:G23" si="1">E19*$E$14</f>
        <v>19.954499999999999</v>
      </c>
      <c r="H19" s="63">
        <f t="shared" ref="H19:H82" si="2">D19*G19</f>
        <v>1197.27</v>
      </c>
    </row>
    <row r="20" spans="1:13" s="62" customFormat="1" ht="24">
      <c r="A20" s="56" t="str">
        <f>IF((LEN('Copy paste to Here'!G24))&gt;5,((CONCATENATE('Copy paste to Here'!G24," &amp; ",'Copy paste to Here'!D24,"  &amp;  ",'Copy paste to Here'!E24))),"Empty Cell")</f>
        <v xml:space="preserve">Surgical steel labret, 16g (1.2mm) with a 3mm ball &amp; Length: 9mm  &amp;  </v>
      </c>
      <c r="B20" s="57" t="str">
        <f>'Copy paste to Here'!C24</f>
        <v>LBB3</v>
      </c>
      <c r="C20" s="57" t="s">
        <v>654</v>
      </c>
      <c r="D20" s="58">
        <f>Invoice!B24</f>
        <v>100</v>
      </c>
      <c r="E20" s="59">
        <f>Invoice!I24*$N$1</f>
        <v>0.17</v>
      </c>
      <c r="F20" s="59">
        <f t="shared" si="0"/>
        <v>17</v>
      </c>
      <c r="G20" s="60">
        <f t="shared" si="1"/>
        <v>6.4005000000000001</v>
      </c>
      <c r="H20" s="63">
        <f t="shared" si="2"/>
        <v>640.04999999999995</v>
      </c>
    </row>
    <row r="21" spans="1:13" s="62" customFormat="1" ht="24">
      <c r="A21" s="56" t="str">
        <f>IF((LEN('Copy paste to Here'!G25))&gt;5,((CONCATENATE('Copy paste to Here'!G25," &amp; ",'Copy paste to Here'!D25,"  &amp;  ",'Copy paste to Here'!E25))),"Empty Cell")</f>
        <v>Silicone Ultra Thin double flared flesh tunnel &amp; Gauge: 10mm  &amp;  Color: Black</v>
      </c>
      <c r="B21" s="57" t="str">
        <f>'Copy paste to Here'!C25</f>
        <v>SIUT</v>
      </c>
      <c r="C21" s="57" t="s">
        <v>726</v>
      </c>
      <c r="D21" s="58">
        <f>Invoice!B25</f>
        <v>4</v>
      </c>
      <c r="E21" s="59">
        <f>Invoice!I25*$N$1</f>
        <v>0.51</v>
      </c>
      <c r="F21" s="59">
        <f t="shared" si="0"/>
        <v>2.04</v>
      </c>
      <c r="G21" s="60">
        <f t="shared" si="1"/>
        <v>19.201499999999999</v>
      </c>
      <c r="H21" s="63">
        <f t="shared" si="2"/>
        <v>76.805999999999997</v>
      </c>
    </row>
    <row r="22" spans="1:13" s="62" customFormat="1" ht="60">
      <c r="A22" s="56" t="str">
        <f>IF((LEN('Copy paste to Here'!G26))&gt;5,((CONCATENATE('Copy paste to Here'!G26," &amp; ",'Copy paste to Here'!D26,"  &amp;  ",'Copy paste to Here'!E26))),"Empty Cell")</f>
        <v xml:space="preserve">High polished titanium G23 base part for dermal anchor, 14g (1.6mm) with surface piercing with three circular holes in the base plate and with a 16g (1.2mm) internal threading connector (this product only fits our dermal anchor top parts) &amp; Height: 2.5mm  &amp;  </v>
      </c>
      <c r="B22" s="57" t="str">
        <f>'Copy paste to Here'!C26</f>
        <v>TSA2</v>
      </c>
      <c r="C22" s="57" t="s">
        <v>720</v>
      </c>
      <c r="D22" s="58">
        <f>Invoice!B26</f>
        <v>20</v>
      </c>
      <c r="E22" s="59">
        <f>Invoice!I26*$N$1</f>
        <v>2.44</v>
      </c>
      <c r="F22" s="59">
        <f t="shared" si="0"/>
        <v>48.8</v>
      </c>
      <c r="G22" s="60">
        <f t="shared" si="1"/>
        <v>91.866</v>
      </c>
      <c r="H22" s="63">
        <f t="shared" si="2"/>
        <v>1837.32</v>
      </c>
    </row>
    <row r="23" spans="1:13" s="62" customFormat="1" ht="60">
      <c r="A23" s="56" t="str">
        <f>IF((LEN('Copy paste to Here'!G27))&gt;5,((CONCATENATE('Copy paste to Here'!G27," &amp; ",'Copy paste to Here'!D27,"  &amp;  ",'Copy paste to Here'!E27))),"Empty Cell")</f>
        <v>Bulk body jewelry: Assortment of high polished titanium G23 dermal anchor base part, 14g (1.6mm) with surface piercing with three circular holes in the base plate and with a 16g (1.2mm) internal threading connector (this product only fits our dermal anchor top parts) &amp; Quantity In Bulk: 40 pcs.  &amp;  Height: 2.5mm</v>
      </c>
      <c r="B23" s="57" t="str">
        <f>'Copy paste to Here'!C27</f>
        <v>UBLK303</v>
      </c>
      <c r="C23" s="57" t="s">
        <v>727</v>
      </c>
      <c r="D23" s="58">
        <f>Invoice!B27</f>
        <v>1</v>
      </c>
      <c r="E23" s="59">
        <f>Invoice!I27*$N$1</f>
        <v>88.13</v>
      </c>
      <c r="F23" s="59">
        <f t="shared" si="0"/>
        <v>88.13</v>
      </c>
      <c r="G23" s="60">
        <f t="shared" si="1"/>
        <v>3318.0944999999997</v>
      </c>
      <c r="H23" s="63">
        <f t="shared" si="2"/>
        <v>3318.0944999999997</v>
      </c>
    </row>
    <row r="24" spans="1:13" s="62" customFormat="1" hidden="1">
      <c r="A24" s="56" t="str">
        <f>IF((LEN('Copy paste to Here'!G28))&gt;5,((CONCATENATE('Copy paste to Here'!G28," &amp; ",'Copy paste to Here'!D28,"  &amp;  ",'Copy paste to Here'!E28))),"Empty Cell")</f>
        <v>Empty Cell</v>
      </c>
      <c r="B24" s="57">
        <f>'Copy paste to Here'!C28</f>
        <v>0</v>
      </c>
      <c r="C24" s="57"/>
      <c r="D24" s="58"/>
      <c r="E24" s="59"/>
      <c r="F24" s="59">
        <f t="shared" ref="F19:F82" si="3">D24*E24</f>
        <v>0</v>
      </c>
      <c r="G24" s="60">
        <f t="shared" ref="G19:G82" si="4">E24*$E$14</f>
        <v>0</v>
      </c>
      <c r="H24" s="63">
        <f t="shared" si="2"/>
        <v>0</v>
      </c>
    </row>
    <row r="25" spans="1:13" s="62" customFormat="1" hidden="1">
      <c r="A25" s="56" t="str">
        <f>IF((LEN('Copy paste to Here'!G29))&gt;5,((CONCATENATE('Copy paste to Here'!G29," &amp; ",'Copy paste to Here'!D29,"  &amp;  ",'Copy paste to Here'!E29))),"Empty Cell")</f>
        <v>Empty Cell</v>
      </c>
      <c r="B25" s="57">
        <f>'Copy paste to Here'!C29</f>
        <v>0</v>
      </c>
      <c r="C25" s="57"/>
      <c r="D25" s="58"/>
      <c r="E25" s="59"/>
      <c r="F25" s="59">
        <f t="shared" si="3"/>
        <v>0</v>
      </c>
      <c r="G25" s="60">
        <f t="shared" si="4"/>
        <v>0</v>
      </c>
      <c r="H25" s="63">
        <f t="shared" si="2"/>
        <v>0</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3"/>
        <v>0</v>
      </c>
      <c r="G26" s="60">
        <f t="shared" si="4"/>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3"/>
        <v>0</v>
      </c>
      <c r="G27" s="60">
        <f t="shared" si="4"/>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3"/>
        <v>0</v>
      </c>
      <c r="G28" s="60">
        <f t="shared" si="4"/>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3"/>
        <v>0</v>
      </c>
      <c r="G29" s="60">
        <f t="shared" si="4"/>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3"/>
        <v>0</v>
      </c>
      <c r="G30" s="60">
        <f t="shared" si="4"/>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3"/>
        <v>0</v>
      </c>
      <c r="G31" s="60">
        <f t="shared" si="4"/>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3"/>
        <v>0</v>
      </c>
      <c r="G32" s="60">
        <f t="shared" si="4"/>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3"/>
        <v>0</v>
      </c>
      <c r="G33" s="60">
        <f t="shared" si="4"/>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3"/>
        <v>0</v>
      </c>
      <c r="G34" s="60">
        <f t="shared" si="4"/>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3"/>
        <v>0</v>
      </c>
      <c r="G35" s="60">
        <f t="shared" si="4"/>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3"/>
        <v>0</v>
      </c>
      <c r="G36" s="60">
        <f t="shared" si="4"/>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3"/>
        <v>0</v>
      </c>
      <c r="G37" s="60">
        <f t="shared" si="4"/>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3"/>
        <v>0</v>
      </c>
      <c r="G38" s="60">
        <f t="shared" si="4"/>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3"/>
        <v>0</v>
      </c>
      <c r="G39" s="60">
        <f t="shared" si="4"/>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3"/>
        <v>0</v>
      </c>
      <c r="G40" s="60">
        <f t="shared" si="4"/>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3"/>
        <v>0</v>
      </c>
      <c r="G41" s="60">
        <f t="shared" si="4"/>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3"/>
        <v>0</v>
      </c>
      <c r="G42" s="60">
        <f t="shared" si="4"/>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3"/>
        <v>0</v>
      </c>
      <c r="G43" s="60">
        <f t="shared" si="4"/>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3"/>
        <v>0</v>
      </c>
      <c r="G44" s="60">
        <f t="shared" si="4"/>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3"/>
        <v>0</v>
      </c>
      <c r="G45" s="60">
        <f t="shared" si="4"/>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3"/>
        <v>0</v>
      </c>
      <c r="G46" s="60">
        <f t="shared" si="4"/>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3"/>
        <v>0</v>
      </c>
      <c r="G47" s="60">
        <f t="shared" si="4"/>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3"/>
        <v>0</v>
      </c>
      <c r="G48" s="60">
        <f t="shared" si="4"/>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3"/>
        <v>0</v>
      </c>
      <c r="G49" s="60">
        <f t="shared" si="4"/>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3"/>
        <v>0</v>
      </c>
      <c r="G50" s="60">
        <f t="shared" si="4"/>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3"/>
        <v>0</v>
      </c>
      <c r="G51" s="60">
        <f t="shared" si="4"/>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3"/>
        <v>0</v>
      </c>
      <c r="G52" s="60">
        <f t="shared" si="4"/>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3"/>
        <v>0</v>
      </c>
      <c r="G53" s="60">
        <f t="shared" si="4"/>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3"/>
        <v>0</v>
      </c>
      <c r="G54" s="60">
        <f t="shared" si="4"/>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3"/>
        <v>0</v>
      </c>
      <c r="G55" s="60">
        <f t="shared" si="4"/>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3"/>
        <v>0</v>
      </c>
      <c r="G56" s="60">
        <f t="shared" si="4"/>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3"/>
        <v>0</v>
      </c>
      <c r="G57" s="60">
        <f t="shared" si="4"/>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3"/>
        <v>0</v>
      </c>
      <c r="G58" s="60">
        <f t="shared" si="4"/>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3"/>
        <v>0</v>
      </c>
      <c r="G59" s="60">
        <f t="shared" si="4"/>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3"/>
        <v>0</v>
      </c>
      <c r="G60" s="60">
        <f t="shared" si="4"/>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3"/>
        <v>0</v>
      </c>
      <c r="G61" s="60">
        <f t="shared" si="4"/>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3"/>
        <v>0</v>
      </c>
      <c r="G62" s="60">
        <f t="shared" si="4"/>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3"/>
        <v>0</v>
      </c>
      <c r="G63" s="60">
        <f t="shared" si="4"/>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3"/>
        <v>0</v>
      </c>
      <c r="G64" s="60">
        <f t="shared" si="4"/>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3"/>
        <v>0</v>
      </c>
      <c r="G65" s="60">
        <f t="shared" si="4"/>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3"/>
        <v>0</v>
      </c>
      <c r="G66" s="60">
        <f t="shared" si="4"/>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3"/>
        <v>0</v>
      </c>
      <c r="G67" s="60">
        <f t="shared" si="4"/>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3"/>
        <v>0</v>
      </c>
      <c r="G68" s="60">
        <f t="shared" si="4"/>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3"/>
        <v>0</v>
      </c>
      <c r="G69" s="60">
        <f t="shared" si="4"/>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3"/>
        <v>0</v>
      </c>
      <c r="G70" s="60">
        <f t="shared" si="4"/>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3"/>
        <v>0</v>
      </c>
      <c r="G71" s="60">
        <f t="shared" si="4"/>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3"/>
        <v>0</v>
      </c>
      <c r="G72" s="60">
        <f t="shared" si="4"/>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3"/>
        <v>0</v>
      </c>
      <c r="G73" s="60">
        <f t="shared" si="4"/>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3"/>
        <v>0</v>
      </c>
      <c r="G74" s="60">
        <f t="shared" si="4"/>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3"/>
        <v>0</v>
      </c>
      <c r="G75" s="60">
        <f t="shared" si="4"/>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3"/>
        <v>0</v>
      </c>
      <c r="G76" s="60">
        <f t="shared" si="4"/>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3"/>
        <v>0</v>
      </c>
      <c r="G77" s="60">
        <f t="shared" si="4"/>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3"/>
        <v>0</v>
      </c>
      <c r="G78" s="60">
        <f t="shared" si="4"/>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3"/>
        <v>0</v>
      </c>
      <c r="G79" s="60">
        <f t="shared" si="4"/>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3"/>
        <v>0</v>
      </c>
      <c r="G80" s="60">
        <f t="shared" si="4"/>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3"/>
        <v>0</v>
      </c>
      <c r="G81" s="60">
        <f t="shared" si="4"/>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3"/>
        <v>0</v>
      </c>
      <c r="G82" s="60">
        <f t="shared" si="4"/>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5">D83*E83</f>
        <v>0</v>
      </c>
      <c r="G83" s="60">
        <f t="shared" ref="G83:G146" si="6">E83*$E$14</f>
        <v>0</v>
      </c>
      <c r="H83" s="63">
        <f t="shared" ref="H83:H146" si="7">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5"/>
        <v>0</v>
      </c>
      <c r="G84" s="60">
        <f t="shared" si="6"/>
        <v>0</v>
      </c>
      <c r="H84" s="63">
        <f t="shared" si="7"/>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5"/>
        <v>0</v>
      </c>
      <c r="G85" s="60">
        <f t="shared" si="6"/>
        <v>0</v>
      </c>
      <c r="H85" s="63">
        <f t="shared" si="7"/>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5"/>
        <v>0</v>
      </c>
      <c r="G86" s="60">
        <f t="shared" si="6"/>
        <v>0</v>
      </c>
      <c r="H86" s="63">
        <f t="shared" si="7"/>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5"/>
        <v>0</v>
      </c>
      <c r="G87" s="60">
        <f t="shared" si="6"/>
        <v>0</v>
      </c>
      <c r="H87" s="63">
        <f t="shared" si="7"/>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5"/>
        <v>0</v>
      </c>
      <c r="G88" s="60">
        <f t="shared" si="6"/>
        <v>0</v>
      </c>
      <c r="H88" s="63">
        <f t="shared" si="7"/>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5"/>
        <v>0</v>
      </c>
      <c r="G89" s="60">
        <f t="shared" si="6"/>
        <v>0</v>
      </c>
      <c r="H89" s="63">
        <f t="shared" si="7"/>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5"/>
        <v>0</v>
      </c>
      <c r="G90" s="60">
        <f t="shared" si="6"/>
        <v>0</v>
      </c>
      <c r="H90" s="63">
        <f t="shared" si="7"/>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5"/>
        <v>0</v>
      </c>
      <c r="G91" s="60">
        <f t="shared" si="6"/>
        <v>0</v>
      </c>
      <c r="H91" s="63">
        <f t="shared" si="7"/>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5"/>
        <v>0</v>
      </c>
      <c r="G92" s="60">
        <f t="shared" si="6"/>
        <v>0</v>
      </c>
      <c r="H92" s="63">
        <f t="shared" si="7"/>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5"/>
        <v>0</v>
      </c>
      <c r="G93" s="60">
        <f t="shared" si="6"/>
        <v>0</v>
      </c>
      <c r="H93" s="63">
        <f t="shared" si="7"/>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5"/>
        <v>0</v>
      </c>
      <c r="G94" s="60">
        <f t="shared" si="6"/>
        <v>0</v>
      </c>
      <c r="H94" s="63">
        <f t="shared" si="7"/>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5"/>
        <v>0</v>
      </c>
      <c r="G95" s="60">
        <f t="shared" si="6"/>
        <v>0</v>
      </c>
      <c r="H95" s="63">
        <f t="shared" si="7"/>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5"/>
        <v>0</v>
      </c>
      <c r="G96" s="60">
        <f t="shared" si="6"/>
        <v>0</v>
      </c>
      <c r="H96" s="63">
        <f t="shared" si="7"/>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5"/>
        <v>0</v>
      </c>
      <c r="G97" s="60">
        <f t="shared" si="6"/>
        <v>0</v>
      </c>
      <c r="H97" s="63">
        <f t="shared" si="7"/>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5"/>
        <v>0</v>
      </c>
      <c r="G98" s="60">
        <f t="shared" si="6"/>
        <v>0</v>
      </c>
      <c r="H98" s="63">
        <f t="shared" si="7"/>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5"/>
        <v>0</v>
      </c>
      <c r="G99" s="60">
        <f t="shared" si="6"/>
        <v>0</v>
      </c>
      <c r="H99" s="63">
        <f t="shared" si="7"/>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5"/>
        <v>0</v>
      </c>
      <c r="G100" s="60">
        <f t="shared" si="6"/>
        <v>0</v>
      </c>
      <c r="H100" s="63">
        <f t="shared" si="7"/>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5"/>
        <v>0</v>
      </c>
      <c r="G101" s="60">
        <f t="shared" si="6"/>
        <v>0</v>
      </c>
      <c r="H101" s="63">
        <f t="shared" si="7"/>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5"/>
        <v>0</v>
      </c>
      <c r="G102" s="60">
        <f t="shared" si="6"/>
        <v>0</v>
      </c>
      <c r="H102" s="63">
        <f t="shared" si="7"/>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5"/>
        <v>0</v>
      </c>
      <c r="G103" s="60">
        <f t="shared" si="6"/>
        <v>0</v>
      </c>
      <c r="H103" s="63">
        <f t="shared" si="7"/>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5"/>
        <v>0</v>
      </c>
      <c r="G104" s="60">
        <f t="shared" si="6"/>
        <v>0</v>
      </c>
      <c r="H104" s="63">
        <f t="shared" si="7"/>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5"/>
        <v>0</v>
      </c>
      <c r="G105" s="60">
        <f t="shared" si="6"/>
        <v>0</v>
      </c>
      <c r="H105" s="63">
        <f t="shared" si="7"/>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5"/>
        <v>0</v>
      </c>
      <c r="G106" s="60">
        <f t="shared" si="6"/>
        <v>0</v>
      </c>
      <c r="H106" s="63">
        <f t="shared" si="7"/>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5"/>
        <v>0</v>
      </c>
      <c r="G107" s="60">
        <f t="shared" si="6"/>
        <v>0</v>
      </c>
      <c r="H107" s="63">
        <f t="shared" si="7"/>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5"/>
        <v>0</v>
      </c>
      <c r="G108" s="60">
        <f t="shared" si="6"/>
        <v>0</v>
      </c>
      <c r="H108" s="63">
        <f t="shared" si="7"/>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5"/>
        <v>0</v>
      </c>
      <c r="G109" s="60">
        <f t="shared" si="6"/>
        <v>0</v>
      </c>
      <c r="H109" s="63">
        <f t="shared" si="7"/>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5"/>
        <v>0</v>
      </c>
      <c r="G110" s="60">
        <f t="shared" si="6"/>
        <v>0</v>
      </c>
      <c r="H110" s="63">
        <f t="shared" si="7"/>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5"/>
        <v>0</v>
      </c>
      <c r="G111" s="60">
        <f t="shared" si="6"/>
        <v>0</v>
      </c>
      <c r="H111" s="63">
        <f t="shared" si="7"/>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5"/>
        <v>0</v>
      </c>
      <c r="G112" s="60">
        <f t="shared" si="6"/>
        <v>0</v>
      </c>
      <c r="H112" s="63">
        <f t="shared" si="7"/>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5"/>
        <v>0</v>
      </c>
      <c r="G113" s="60">
        <f t="shared" si="6"/>
        <v>0</v>
      </c>
      <c r="H113" s="63">
        <f t="shared" si="7"/>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5"/>
        <v>0</v>
      </c>
      <c r="G114" s="60">
        <f t="shared" si="6"/>
        <v>0</v>
      </c>
      <c r="H114" s="63">
        <f t="shared" si="7"/>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5"/>
        <v>0</v>
      </c>
      <c r="G115" s="60">
        <f t="shared" si="6"/>
        <v>0</v>
      </c>
      <c r="H115" s="63">
        <f t="shared" si="7"/>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5"/>
        <v>0</v>
      </c>
      <c r="G116" s="60">
        <f t="shared" si="6"/>
        <v>0</v>
      </c>
      <c r="H116" s="63">
        <f t="shared" si="7"/>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5"/>
        <v>0</v>
      </c>
      <c r="G117" s="60">
        <f t="shared" si="6"/>
        <v>0</v>
      </c>
      <c r="H117" s="63">
        <f t="shared" si="7"/>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5"/>
        <v>0</v>
      </c>
      <c r="G118" s="60">
        <f t="shared" si="6"/>
        <v>0</v>
      </c>
      <c r="H118" s="63">
        <f t="shared" si="7"/>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5"/>
        <v>0</v>
      </c>
      <c r="G119" s="60">
        <f t="shared" si="6"/>
        <v>0</v>
      </c>
      <c r="H119" s="63">
        <f t="shared" si="7"/>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5"/>
        <v>0</v>
      </c>
      <c r="G120" s="60">
        <f t="shared" si="6"/>
        <v>0</v>
      </c>
      <c r="H120" s="63">
        <f t="shared" si="7"/>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5"/>
        <v>0</v>
      </c>
      <c r="G121" s="60">
        <f t="shared" si="6"/>
        <v>0</v>
      </c>
      <c r="H121" s="63">
        <f t="shared" si="7"/>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5"/>
        <v>0</v>
      </c>
      <c r="G122" s="60">
        <f t="shared" si="6"/>
        <v>0</v>
      </c>
      <c r="H122" s="63">
        <f t="shared" si="7"/>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5"/>
        <v>0</v>
      </c>
      <c r="G123" s="60">
        <f t="shared" si="6"/>
        <v>0</v>
      </c>
      <c r="H123" s="63">
        <f t="shared" si="7"/>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5"/>
        <v>0</v>
      </c>
      <c r="G124" s="60">
        <f t="shared" si="6"/>
        <v>0</v>
      </c>
      <c r="H124" s="63">
        <f t="shared" si="7"/>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5"/>
        <v>0</v>
      </c>
      <c r="G125" s="60">
        <f t="shared" si="6"/>
        <v>0</v>
      </c>
      <c r="H125" s="63">
        <f t="shared" si="7"/>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5"/>
        <v>0</v>
      </c>
      <c r="G126" s="60">
        <f t="shared" si="6"/>
        <v>0</v>
      </c>
      <c r="H126" s="63">
        <f t="shared" si="7"/>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5"/>
        <v>0</v>
      </c>
      <c r="G127" s="60">
        <f t="shared" si="6"/>
        <v>0</v>
      </c>
      <c r="H127" s="63">
        <f t="shared" si="7"/>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5"/>
        <v>0</v>
      </c>
      <c r="G128" s="60">
        <f t="shared" si="6"/>
        <v>0</v>
      </c>
      <c r="H128" s="63">
        <f t="shared" si="7"/>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5"/>
        <v>0</v>
      </c>
      <c r="G129" s="60">
        <f t="shared" si="6"/>
        <v>0</v>
      </c>
      <c r="H129" s="63">
        <f t="shared" si="7"/>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5"/>
        <v>0</v>
      </c>
      <c r="G130" s="60">
        <f t="shared" si="6"/>
        <v>0</v>
      </c>
      <c r="H130" s="63">
        <f t="shared" si="7"/>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5"/>
        <v>0</v>
      </c>
      <c r="G131" s="60">
        <f t="shared" si="6"/>
        <v>0</v>
      </c>
      <c r="H131" s="63">
        <f t="shared" si="7"/>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5"/>
        <v>0</v>
      </c>
      <c r="G132" s="60">
        <f t="shared" si="6"/>
        <v>0</v>
      </c>
      <c r="H132" s="63">
        <f t="shared" si="7"/>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5"/>
        <v>0</v>
      </c>
      <c r="G133" s="60">
        <f t="shared" si="6"/>
        <v>0</v>
      </c>
      <c r="H133" s="63">
        <f t="shared" si="7"/>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5"/>
        <v>0</v>
      </c>
      <c r="G134" s="60">
        <f t="shared" si="6"/>
        <v>0</v>
      </c>
      <c r="H134" s="63">
        <f t="shared" si="7"/>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5"/>
        <v>0</v>
      </c>
      <c r="G135" s="60">
        <f t="shared" si="6"/>
        <v>0</v>
      </c>
      <c r="H135" s="63">
        <f t="shared" si="7"/>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5"/>
        <v>0</v>
      </c>
      <c r="G136" s="60">
        <f t="shared" si="6"/>
        <v>0</v>
      </c>
      <c r="H136" s="63">
        <f t="shared" si="7"/>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5"/>
        <v>0</v>
      </c>
      <c r="G137" s="60">
        <f t="shared" si="6"/>
        <v>0</v>
      </c>
      <c r="H137" s="63">
        <f t="shared" si="7"/>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5"/>
        <v>0</v>
      </c>
      <c r="G138" s="60">
        <f t="shared" si="6"/>
        <v>0</v>
      </c>
      <c r="H138" s="63">
        <f t="shared" si="7"/>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5"/>
        <v>0</v>
      </c>
      <c r="G139" s="60">
        <f t="shared" si="6"/>
        <v>0</v>
      </c>
      <c r="H139" s="63">
        <f t="shared" si="7"/>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5"/>
        <v>0</v>
      </c>
      <c r="G140" s="60">
        <f t="shared" si="6"/>
        <v>0</v>
      </c>
      <c r="H140" s="63">
        <f t="shared" si="7"/>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5"/>
        <v>0</v>
      </c>
      <c r="G141" s="60">
        <f t="shared" si="6"/>
        <v>0</v>
      </c>
      <c r="H141" s="63">
        <f t="shared" si="7"/>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5"/>
        <v>0</v>
      </c>
      <c r="G142" s="60">
        <f t="shared" si="6"/>
        <v>0</v>
      </c>
      <c r="H142" s="63">
        <f t="shared" si="7"/>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5"/>
        <v>0</v>
      </c>
      <c r="G143" s="60">
        <f t="shared" si="6"/>
        <v>0</v>
      </c>
      <c r="H143" s="63">
        <f t="shared" si="7"/>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5"/>
        <v>0</v>
      </c>
      <c r="G144" s="60">
        <f t="shared" si="6"/>
        <v>0</v>
      </c>
      <c r="H144" s="63">
        <f t="shared" si="7"/>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5"/>
        <v>0</v>
      </c>
      <c r="G145" s="60">
        <f t="shared" si="6"/>
        <v>0</v>
      </c>
      <c r="H145" s="63">
        <f t="shared" si="7"/>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5"/>
        <v>0</v>
      </c>
      <c r="G146" s="60">
        <f t="shared" si="6"/>
        <v>0</v>
      </c>
      <c r="H146" s="63">
        <f t="shared" si="7"/>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8">D147*E147</f>
        <v>0</v>
      </c>
      <c r="G147" s="60">
        <f t="shared" ref="G147:G210" si="9">E147*$E$14</f>
        <v>0</v>
      </c>
      <c r="H147" s="63">
        <f t="shared" ref="H147:H210" si="10">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8"/>
        <v>0</v>
      </c>
      <c r="G148" s="60">
        <f t="shared" si="9"/>
        <v>0</v>
      </c>
      <c r="H148" s="63">
        <f t="shared" si="10"/>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8"/>
        <v>0</v>
      </c>
      <c r="G149" s="60">
        <f t="shared" si="9"/>
        <v>0</v>
      </c>
      <c r="H149" s="63">
        <f t="shared" si="10"/>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8"/>
        <v>0</v>
      </c>
      <c r="G150" s="60">
        <f t="shared" si="9"/>
        <v>0</v>
      </c>
      <c r="H150" s="63">
        <f t="shared" si="10"/>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8"/>
        <v>0</v>
      </c>
      <c r="G151" s="60">
        <f t="shared" si="9"/>
        <v>0</v>
      </c>
      <c r="H151" s="63">
        <f t="shared" si="10"/>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8"/>
        <v>0</v>
      </c>
      <c r="G152" s="60">
        <f t="shared" si="9"/>
        <v>0</v>
      </c>
      <c r="H152" s="63">
        <f t="shared" si="10"/>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8"/>
        <v>0</v>
      </c>
      <c r="G153" s="60">
        <f t="shared" si="9"/>
        <v>0</v>
      </c>
      <c r="H153" s="63">
        <f t="shared" si="10"/>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8"/>
        <v>0</v>
      </c>
      <c r="G154" s="60">
        <f t="shared" si="9"/>
        <v>0</v>
      </c>
      <c r="H154" s="63">
        <f t="shared" si="10"/>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8"/>
        <v>0</v>
      </c>
      <c r="G155" s="60">
        <f t="shared" si="9"/>
        <v>0</v>
      </c>
      <c r="H155" s="63">
        <f t="shared" si="10"/>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8"/>
        <v>0</v>
      </c>
      <c r="G156" s="60">
        <f t="shared" si="9"/>
        <v>0</v>
      </c>
      <c r="H156" s="63">
        <f t="shared" si="10"/>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11">D157*E157</f>
        <v>0</v>
      </c>
      <c r="G157" s="60">
        <f t="shared" si="9"/>
        <v>0</v>
      </c>
      <c r="H157" s="63">
        <f t="shared" si="10"/>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11"/>
        <v>0</v>
      </c>
      <c r="G158" s="60">
        <f t="shared" si="9"/>
        <v>0</v>
      </c>
      <c r="H158" s="63">
        <f t="shared" si="10"/>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11"/>
        <v>0</v>
      </c>
      <c r="G159" s="60">
        <f t="shared" si="9"/>
        <v>0</v>
      </c>
      <c r="H159" s="63">
        <f t="shared" si="10"/>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11"/>
        <v>0</v>
      </c>
      <c r="G160" s="60">
        <f t="shared" si="9"/>
        <v>0</v>
      </c>
      <c r="H160" s="63">
        <f t="shared" si="10"/>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11"/>
        <v>0</v>
      </c>
      <c r="G161" s="60">
        <f t="shared" si="9"/>
        <v>0</v>
      </c>
      <c r="H161" s="63">
        <f t="shared" si="10"/>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11"/>
        <v>0</v>
      </c>
      <c r="G162" s="60">
        <f t="shared" si="9"/>
        <v>0</v>
      </c>
      <c r="H162" s="63">
        <f t="shared" si="10"/>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11"/>
        <v>0</v>
      </c>
      <c r="G163" s="60">
        <f t="shared" si="9"/>
        <v>0</v>
      </c>
      <c r="H163" s="63">
        <f t="shared" si="10"/>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11"/>
        <v>0</v>
      </c>
      <c r="G164" s="60">
        <f t="shared" si="9"/>
        <v>0</v>
      </c>
      <c r="H164" s="63">
        <f t="shared" si="10"/>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11"/>
        <v>0</v>
      </c>
      <c r="G165" s="60">
        <f t="shared" si="9"/>
        <v>0</v>
      </c>
      <c r="H165" s="63">
        <f t="shared" si="10"/>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11"/>
        <v>0</v>
      </c>
      <c r="G166" s="60">
        <f t="shared" si="9"/>
        <v>0</v>
      </c>
      <c r="H166" s="63">
        <f t="shared" si="10"/>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11"/>
        <v>0</v>
      </c>
      <c r="G167" s="60">
        <f t="shared" si="9"/>
        <v>0</v>
      </c>
      <c r="H167" s="63">
        <f t="shared" si="10"/>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11"/>
        <v>0</v>
      </c>
      <c r="G168" s="60">
        <f t="shared" si="9"/>
        <v>0</v>
      </c>
      <c r="H168" s="63">
        <f t="shared" si="10"/>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11"/>
        <v>0</v>
      </c>
      <c r="G169" s="60">
        <f t="shared" si="9"/>
        <v>0</v>
      </c>
      <c r="H169" s="63">
        <f t="shared" si="10"/>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11"/>
        <v>0</v>
      </c>
      <c r="G170" s="60">
        <f t="shared" si="9"/>
        <v>0</v>
      </c>
      <c r="H170" s="63">
        <f t="shared" si="10"/>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11"/>
        <v>0</v>
      </c>
      <c r="G171" s="60">
        <f t="shared" si="9"/>
        <v>0</v>
      </c>
      <c r="H171" s="63">
        <f t="shared" si="10"/>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11"/>
        <v>0</v>
      </c>
      <c r="G172" s="60">
        <f t="shared" si="9"/>
        <v>0</v>
      </c>
      <c r="H172" s="63">
        <f t="shared" si="10"/>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11"/>
        <v>0</v>
      </c>
      <c r="G173" s="60">
        <f t="shared" si="9"/>
        <v>0</v>
      </c>
      <c r="H173" s="63">
        <f t="shared" si="10"/>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11"/>
        <v>0</v>
      </c>
      <c r="G174" s="60">
        <f t="shared" si="9"/>
        <v>0</v>
      </c>
      <c r="H174" s="63">
        <f t="shared" si="10"/>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11"/>
        <v>0</v>
      </c>
      <c r="G175" s="60">
        <f t="shared" si="9"/>
        <v>0</v>
      </c>
      <c r="H175" s="63">
        <f t="shared" si="10"/>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11"/>
        <v>0</v>
      </c>
      <c r="G176" s="60">
        <f t="shared" si="9"/>
        <v>0</v>
      </c>
      <c r="H176" s="63">
        <f t="shared" si="10"/>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11"/>
        <v>0</v>
      </c>
      <c r="G177" s="60">
        <f t="shared" si="9"/>
        <v>0</v>
      </c>
      <c r="H177" s="63">
        <f t="shared" si="10"/>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11"/>
        <v>0</v>
      </c>
      <c r="G178" s="60">
        <f t="shared" si="9"/>
        <v>0</v>
      </c>
      <c r="H178" s="63">
        <f t="shared" si="10"/>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11"/>
        <v>0</v>
      </c>
      <c r="G179" s="60">
        <f t="shared" si="9"/>
        <v>0</v>
      </c>
      <c r="H179" s="63">
        <f t="shared" si="10"/>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11"/>
        <v>0</v>
      </c>
      <c r="G180" s="60">
        <f t="shared" si="9"/>
        <v>0</v>
      </c>
      <c r="H180" s="63">
        <f t="shared" si="10"/>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11"/>
        <v>0</v>
      </c>
      <c r="G181" s="60">
        <f t="shared" si="9"/>
        <v>0</v>
      </c>
      <c r="H181" s="63">
        <f t="shared" si="10"/>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11"/>
        <v>0</v>
      </c>
      <c r="G182" s="60">
        <f t="shared" si="9"/>
        <v>0</v>
      </c>
      <c r="H182" s="63">
        <f t="shared" si="10"/>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11"/>
        <v>0</v>
      </c>
      <c r="G183" s="60">
        <f t="shared" si="9"/>
        <v>0</v>
      </c>
      <c r="H183" s="63">
        <f t="shared" si="10"/>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11"/>
        <v>0</v>
      </c>
      <c r="G184" s="60">
        <f t="shared" si="9"/>
        <v>0</v>
      </c>
      <c r="H184" s="63">
        <f t="shared" si="10"/>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11"/>
        <v>0</v>
      </c>
      <c r="G185" s="60">
        <f t="shared" si="9"/>
        <v>0</v>
      </c>
      <c r="H185" s="63">
        <f t="shared" si="10"/>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11"/>
        <v>0</v>
      </c>
      <c r="G186" s="60">
        <f t="shared" si="9"/>
        <v>0</v>
      </c>
      <c r="H186" s="63">
        <f t="shared" si="10"/>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11"/>
        <v>0</v>
      </c>
      <c r="G187" s="60">
        <f t="shared" si="9"/>
        <v>0</v>
      </c>
      <c r="H187" s="63">
        <f t="shared" si="10"/>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11"/>
        <v>0</v>
      </c>
      <c r="G188" s="60">
        <f t="shared" si="9"/>
        <v>0</v>
      </c>
      <c r="H188" s="63">
        <f t="shared" si="10"/>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11"/>
        <v>0</v>
      </c>
      <c r="G189" s="60">
        <f t="shared" si="9"/>
        <v>0</v>
      </c>
      <c r="H189" s="63">
        <f t="shared" si="10"/>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11"/>
        <v>0</v>
      </c>
      <c r="G190" s="60">
        <f t="shared" si="9"/>
        <v>0</v>
      </c>
      <c r="H190" s="63">
        <f t="shared" si="10"/>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11"/>
        <v>0</v>
      </c>
      <c r="G191" s="60">
        <f t="shared" si="9"/>
        <v>0</v>
      </c>
      <c r="H191" s="63">
        <f t="shared" si="10"/>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11"/>
        <v>0</v>
      </c>
      <c r="G192" s="60">
        <f t="shared" si="9"/>
        <v>0</v>
      </c>
      <c r="H192" s="63">
        <f t="shared" si="10"/>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11"/>
        <v>0</v>
      </c>
      <c r="G193" s="60">
        <f t="shared" si="9"/>
        <v>0</v>
      </c>
      <c r="H193" s="63">
        <f t="shared" si="10"/>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11"/>
        <v>0</v>
      </c>
      <c r="G194" s="60">
        <f t="shared" si="9"/>
        <v>0</v>
      </c>
      <c r="H194" s="63">
        <f t="shared" si="10"/>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11"/>
        <v>0</v>
      </c>
      <c r="G195" s="60">
        <f t="shared" si="9"/>
        <v>0</v>
      </c>
      <c r="H195" s="63">
        <f t="shared" si="10"/>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11"/>
        <v>0</v>
      </c>
      <c r="G196" s="60">
        <f t="shared" si="9"/>
        <v>0</v>
      </c>
      <c r="H196" s="63">
        <f t="shared" si="10"/>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11"/>
        <v>0</v>
      </c>
      <c r="G197" s="60">
        <f t="shared" si="9"/>
        <v>0</v>
      </c>
      <c r="H197" s="63">
        <f t="shared" si="10"/>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11"/>
        <v>0</v>
      </c>
      <c r="G198" s="60">
        <f t="shared" si="9"/>
        <v>0</v>
      </c>
      <c r="H198" s="63">
        <f t="shared" si="10"/>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11"/>
        <v>0</v>
      </c>
      <c r="G199" s="60">
        <f t="shared" si="9"/>
        <v>0</v>
      </c>
      <c r="H199" s="63">
        <f t="shared" si="10"/>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11"/>
        <v>0</v>
      </c>
      <c r="G200" s="60">
        <f t="shared" si="9"/>
        <v>0</v>
      </c>
      <c r="H200" s="63">
        <f t="shared" si="10"/>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11"/>
        <v>0</v>
      </c>
      <c r="G201" s="60">
        <f t="shared" si="9"/>
        <v>0</v>
      </c>
      <c r="H201" s="63">
        <f t="shared" si="10"/>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11"/>
        <v>0</v>
      </c>
      <c r="G202" s="60">
        <f t="shared" si="9"/>
        <v>0</v>
      </c>
      <c r="H202" s="63">
        <f t="shared" si="10"/>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11"/>
        <v>0</v>
      </c>
      <c r="G203" s="60">
        <f t="shared" si="9"/>
        <v>0</v>
      </c>
      <c r="H203" s="63">
        <f t="shared" si="10"/>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11"/>
        <v>0</v>
      </c>
      <c r="G204" s="60">
        <f t="shared" si="9"/>
        <v>0</v>
      </c>
      <c r="H204" s="63">
        <f t="shared" si="10"/>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11"/>
        <v>0</v>
      </c>
      <c r="G205" s="60">
        <f t="shared" si="9"/>
        <v>0</v>
      </c>
      <c r="H205" s="63">
        <f t="shared" si="10"/>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11"/>
        <v>0</v>
      </c>
      <c r="G206" s="60">
        <f t="shared" si="9"/>
        <v>0</v>
      </c>
      <c r="H206" s="63">
        <f t="shared" si="10"/>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11"/>
        <v>0</v>
      </c>
      <c r="G207" s="60">
        <f t="shared" si="9"/>
        <v>0</v>
      </c>
      <c r="H207" s="63">
        <f t="shared" si="10"/>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11"/>
        <v>0</v>
      </c>
      <c r="G208" s="60">
        <f t="shared" si="9"/>
        <v>0</v>
      </c>
      <c r="H208" s="63">
        <f t="shared" si="10"/>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11"/>
        <v>0</v>
      </c>
      <c r="G209" s="60">
        <f t="shared" si="9"/>
        <v>0</v>
      </c>
      <c r="H209" s="63">
        <f t="shared" si="10"/>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11"/>
        <v>0</v>
      </c>
      <c r="G210" s="60">
        <f t="shared" si="9"/>
        <v>0</v>
      </c>
      <c r="H210" s="63">
        <f t="shared" si="10"/>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2">D211*E211</f>
        <v>0</v>
      </c>
      <c r="G211" s="60">
        <f t="shared" ref="G211:G274" si="13">E211*$E$14</f>
        <v>0</v>
      </c>
      <c r="H211" s="63">
        <f t="shared" ref="H211:H274" si="14">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2"/>
        <v>0</v>
      </c>
      <c r="G212" s="60">
        <f t="shared" si="13"/>
        <v>0</v>
      </c>
      <c r="H212" s="63">
        <f t="shared" si="14"/>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2"/>
        <v>0</v>
      </c>
      <c r="G213" s="60">
        <f t="shared" si="13"/>
        <v>0</v>
      </c>
      <c r="H213" s="63">
        <f t="shared" si="14"/>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2"/>
        <v>0</v>
      </c>
      <c r="G214" s="60">
        <f t="shared" si="13"/>
        <v>0</v>
      </c>
      <c r="H214" s="63">
        <f t="shared" si="14"/>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2"/>
        <v>0</v>
      </c>
      <c r="G215" s="60">
        <f t="shared" si="13"/>
        <v>0</v>
      </c>
      <c r="H215" s="63">
        <f t="shared" si="14"/>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2"/>
        <v>0</v>
      </c>
      <c r="G216" s="60">
        <f t="shared" si="13"/>
        <v>0</v>
      </c>
      <c r="H216" s="63">
        <f t="shared" si="14"/>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2"/>
        <v>0</v>
      </c>
      <c r="G217" s="60">
        <f t="shared" si="13"/>
        <v>0</v>
      </c>
      <c r="H217" s="63">
        <f t="shared" si="14"/>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2"/>
        <v>0</v>
      </c>
      <c r="G218" s="60">
        <f t="shared" si="13"/>
        <v>0</v>
      </c>
      <c r="H218" s="63">
        <f t="shared" si="14"/>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2"/>
        <v>0</v>
      </c>
      <c r="G219" s="60">
        <f t="shared" si="13"/>
        <v>0</v>
      </c>
      <c r="H219" s="63">
        <f t="shared" si="14"/>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2"/>
        <v>0</v>
      </c>
      <c r="G220" s="60">
        <f t="shared" si="13"/>
        <v>0</v>
      </c>
      <c r="H220" s="63">
        <f t="shared" si="14"/>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2"/>
        <v>0</v>
      </c>
      <c r="G221" s="60">
        <f t="shared" si="13"/>
        <v>0</v>
      </c>
      <c r="H221" s="63">
        <f t="shared" si="14"/>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2"/>
        <v>0</v>
      </c>
      <c r="G222" s="60">
        <f t="shared" si="13"/>
        <v>0</v>
      </c>
      <c r="H222" s="63">
        <f t="shared" si="14"/>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2"/>
        <v>0</v>
      </c>
      <c r="G223" s="60">
        <f t="shared" si="13"/>
        <v>0</v>
      </c>
      <c r="H223" s="63">
        <f t="shared" si="14"/>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2"/>
        <v>0</v>
      </c>
      <c r="G224" s="60">
        <f t="shared" si="13"/>
        <v>0</v>
      </c>
      <c r="H224" s="63">
        <f t="shared" si="14"/>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2"/>
        <v>0</v>
      </c>
      <c r="G225" s="60">
        <f t="shared" si="13"/>
        <v>0</v>
      </c>
      <c r="H225" s="63">
        <f t="shared" si="14"/>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2"/>
        <v>0</v>
      </c>
      <c r="G226" s="60">
        <f t="shared" si="13"/>
        <v>0</v>
      </c>
      <c r="H226" s="63">
        <f t="shared" si="14"/>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2"/>
        <v>0</v>
      </c>
      <c r="G227" s="60">
        <f t="shared" si="13"/>
        <v>0</v>
      </c>
      <c r="H227" s="63">
        <f t="shared" si="14"/>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2"/>
        <v>0</v>
      </c>
      <c r="G228" s="60">
        <f t="shared" si="13"/>
        <v>0</v>
      </c>
      <c r="H228" s="63">
        <f t="shared" si="14"/>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2"/>
        <v>0</v>
      </c>
      <c r="G229" s="60">
        <f t="shared" si="13"/>
        <v>0</v>
      </c>
      <c r="H229" s="63">
        <f t="shared" si="14"/>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2"/>
        <v>0</v>
      </c>
      <c r="G230" s="60">
        <f t="shared" si="13"/>
        <v>0</v>
      </c>
      <c r="H230" s="63">
        <f t="shared" si="14"/>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2"/>
        <v>0</v>
      </c>
      <c r="G231" s="60">
        <f t="shared" si="13"/>
        <v>0</v>
      </c>
      <c r="H231" s="63">
        <f t="shared" si="14"/>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2"/>
        <v>0</v>
      </c>
      <c r="G232" s="60">
        <f t="shared" si="13"/>
        <v>0</v>
      </c>
      <c r="H232" s="63">
        <f t="shared" si="14"/>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2"/>
        <v>0</v>
      </c>
      <c r="G233" s="60">
        <f t="shared" si="13"/>
        <v>0</v>
      </c>
      <c r="H233" s="63">
        <f t="shared" si="14"/>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2"/>
        <v>0</v>
      </c>
      <c r="G234" s="60">
        <f t="shared" si="13"/>
        <v>0</v>
      </c>
      <c r="H234" s="63">
        <f t="shared" si="14"/>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2"/>
        <v>0</v>
      </c>
      <c r="G235" s="60">
        <f t="shared" si="13"/>
        <v>0</v>
      </c>
      <c r="H235" s="63">
        <f t="shared" si="14"/>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2"/>
        <v>0</v>
      </c>
      <c r="G236" s="60">
        <f t="shared" si="13"/>
        <v>0</v>
      </c>
      <c r="H236" s="63">
        <f t="shared" si="14"/>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2"/>
        <v>0</v>
      </c>
      <c r="G237" s="60">
        <f t="shared" si="13"/>
        <v>0</v>
      </c>
      <c r="H237" s="63">
        <f t="shared" si="14"/>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2"/>
        <v>0</v>
      </c>
      <c r="G238" s="60">
        <f t="shared" si="13"/>
        <v>0</v>
      </c>
      <c r="H238" s="63">
        <f t="shared" si="14"/>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2"/>
        <v>0</v>
      </c>
      <c r="G239" s="60">
        <f t="shared" si="13"/>
        <v>0</v>
      </c>
      <c r="H239" s="63">
        <f t="shared" si="14"/>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2"/>
        <v>0</v>
      </c>
      <c r="G240" s="60">
        <f t="shared" si="13"/>
        <v>0</v>
      </c>
      <c r="H240" s="63">
        <f t="shared" si="14"/>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2"/>
        <v>0</v>
      </c>
      <c r="G241" s="60">
        <f t="shared" si="13"/>
        <v>0</v>
      </c>
      <c r="H241" s="63">
        <f t="shared" si="14"/>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2"/>
        <v>0</v>
      </c>
      <c r="G242" s="60">
        <f t="shared" si="13"/>
        <v>0</v>
      </c>
      <c r="H242" s="63">
        <f t="shared" si="14"/>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2"/>
        <v>0</v>
      </c>
      <c r="G243" s="60">
        <f t="shared" si="13"/>
        <v>0</v>
      </c>
      <c r="H243" s="63">
        <f t="shared" si="14"/>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2"/>
        <v>0</v>
      </c>
      <c r="G244" s="60">
        <f t="shared" si="13"/>
        <v>0</v>
      </c>
      <c r="H244" s="63">
        <f t="shared" si="14"/>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2"/>
        <v>0</v>
      </c>
      <c r="G245" s="60">
        <f t="shared" si="13"/>
        <v>0</v>
      </c>
      <c r="H245" s="63">
        <f t="shared" si="14"/>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2"/>
        <v>0</v>
      </c>
      <c r="G246" s="60">
        <f t="shared" si="13"/>
        <v>0</v>
      </c>
      <c r="H246" s="63">
        <f t="shared" si="14"/>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2"/>
        <v>0</v>
      </c>
      <c r="G247" s="60">
        <f t="shared" si="13"/>
        <v>0</v>
      </c>
      <c r="H247" s="63">
        <f t="shared" si="14"/>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2"/>
        <v>0</v>
      </c>
      <c r="G248" s="60">
        <f t="shared" si="13"/>
        <v>0</v>
      </c>
      <c r="H248" s="63">
        <f t="shared" si="14"/>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2"/>
        <v>0</v>
      </c>
      <c r="G249" s="60">
        <f t="shared" si="13"/>
        <v>0</v>
      </c>
      <c r="H249" s="63">
        <f t="shared" si="14"/>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2"/>
        <v>0</v>
      </c>
      <c r="G250" s="60">
        <f t="shared" si="13"/>
        <v>0</v>
      </c>
      <c r="H250" s="63">
        <f t="shared" si="14"/>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2"/>
        <v>0</v>
      </c>
      <c r="G251" s="60">
        <f t="shared" si="13"/>
        <v>0</v>
      </c>
      <c r="H251" s="63">
        <f t="shared" si="14"/>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2"/>
        <v>0</v>
      </c>
      <c r="G252" s="60">
        <f t="shared" si="13"/>
        <v>0</v>
      </c>
      <c r="H252" s="63">
        <f t="shared" si="14"/>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2"/>
        <v>0</v>
      </c>
      <c r="G253" s="60">
        <f t="shared" si="13"/>
        <v>0</v>
      </c>
      <c r="H253" s="63">
        <f t="shared" si="14"/>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2"/>
        <v>0</v>
      </c>
      <c r="G254" s="60">
        <f t="shared" si="13"/>
        <v>0</v>
      </c>
      <c r="H254" s="63">
        <f t="shared" si="14"/>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2"/>
        <v>0</v>
      </c>
      <c r="G255" s="60">
        <f t="shared" si="13"/>
        <v>0</v>
      </c>
      <c r="H255" s="63">
        <f t="shared" si="14"/>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2"/>
        <v>0</v>
      </c>
      <c r="G256" s="60">
        <f t="shared" si="13"/>
        <v>0</v>
      </c>
      <c r="H256" s="63">
        <f t="shared" si="14"/>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2"/>
        <v>0</v>
      </c>
      <c r="G257" s="60">
        <f t="shared" si="13"/>
        <v>0</v>
      </c>
      <c r="H257" s="63">
        <f t="shared" si="14"/>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2"/>
        <v>0</v>
      </c>
      <c r="G258" s="60">
        <f t="shared" si="13"/>
        <v>0</v>
      </c>
      <c r="H258" s="63">
        <f t="shared" si="14"/>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2"/>
        <v>0</v>
      </c>
      <c r="G259" s="60">
        <f t="shared" si="13"/>
        <v>0</v>
      </c>
      <c r="H259" s="63">
        <f t="shared" si="14"/>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2"/>
        <v>0</v>
      </c>
      <c r="G260" s="60">
        <f t="shared" si="13"/>
        <v>0</v>
      </c>
      <c r="H260" s="63">
        <f t="shared" si="14"/>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2"/>
        <v>0</v>
      </c>
      <c r="G261" s="60">
        <f t="shared" si="13"/>
        <v>0</v>
      </c>
      <c r="H261" s="63">
        <f t="shared" si="14"/>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2"/>
        <v>0</v>
      </c>
      <c r="G262" s="60">
        <f t="shared" si="13"/>
        <v>0</v>
      </c>
      <c r="H262" s="63">
        <f t="shared" si="14"/>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2"/>
        <v>0</v>
      </c>
      <c r="G263" s="60">
        <f t="shared" si="13"/>
        <v>0</v>
      </c>
      <c r="H263" s="63">
        <f t="shared" si="14"/>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2"/>
        <v>0</v>
      </c>
      <c r="G264" s="60">
        <f t="shared" si="13"/>
        <v>0</v>
      </c>
      <c r="H264" s="63">
        <f t="shared" si="14"/>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2"/>
        <v>0</v>
      </c>
      <c r="G265" s="60">
        <f t="shared" si="13"/>
        <v>0</v>
      </c>
      <c r="H265" s="63">
        <f t="shared" si="14"/>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2"/>
        <v>0</v>
      </c>
      <c r="G266" s="60">
        <f t="shared" si="13"/>
        <v>0</v>
      </c>
      <c r="H266" s="63">
        <f t="shared" si="14"/>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2"/>
        <v>0</v>
      </c>
      <c r="G267" s="60">
        <f t="shared" si="13"/>
        <v>0</v>
      </c>
      <c r="H267" s="63">
        <f t="shared" si="14"/>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2"/>
        <v>0</v>
      </c>
      <c r="G268" s="60">
        <f t="shared" si="13"/>
        <v>0</v>
      </c>
      <c r="H268" s="63">
        <f t="shared" si="14"/>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2"/>
        <v>0</v>
      </c>
      <c r="G269" s="60">
        <f t="shared" si="13"/>
        <v>0</v>
      </c>
      <c r="H269" s="63">
        <f t="shared" si="14"/>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2"/>
        <v>0</v>
      </c>
      <c r="G270" s="60">
        <f t="shared" si="13"/>
        <v>0</v>
      </c>
      <c r="H270" s="63">
        <f t="shared" si="14"/>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2"/>
        <v>0</v>
      </c>
      <c r="G271" s="60">
        <f t="shared" si="13"/>
        <v>0</v>
      </c>
      <c r="H271" s="63">
        <f t="shared" si="14"/>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2"/>
        <v>0</v>
      </c>
      <c r="G272" s="60">
        <f t="shared" si="13"/>
        <v>0</v>
      </c>
      <c r="H272" s="63">
        <f t="shared" si="14"/>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2"/>
        <v>0</v>
      </c>
      <c r="G273" s="60">
        <f t="shared" si="13"/>
        <v>0</v>
      </c>
      <c r="H273" s="63">
        <f t="shared" si="14"/>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2"/>
        <v>0</v>
      </c>
      <c r="G274" s="60">
        <f t="shared" si="13"/>
        <v>0</v>
      </c>
      <c r="H274" s="63">
        <f t="shared" si="14"/>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5">D275*E275</f>
        <v>0</v>
      </c>
      <c r="G275" s="60">
        <f t="shared" ref="G275:G338" si="16">E275*$E$14</f>
        <v>0</v>
      </c>
      <c r="H275" s="63">
        <f t="shared" ref="H275:H338" si="17">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5"/>
        <v>0</v>
      </c>
      <c r="G276" s="60">
        <f t="shared" si="16"/>
        <v>0</v>
      </c>
      <c r="H276" s="63">
        <f t="shared" si="17"/>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5"/>
        <v>0</v>
      </c>
      <c r="G277" s="60">
        <f t="shared" si="16"/>
        <v>0</v>
      </c>
      <c r="H277" s="63">
        <f t="shared" si="17"/>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5"/>
        <v>0</v>
      </c>
      <c r="G278" s="60">
        <f t="shared" si="16"/>
        <v>0</v>
      </c>
      <c r="H278" s="63">
        <f t="shared" si="17"/>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5"/>
        <v>0</v>
      </c>
      <c r="G279" s="60">
        <f t="shared" si="16"/>
        <v>0</v>
      </c>
      <c r="H279" s="63">
        <f t="shared" si="17"/>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5"/>
        <v>0</v>
      </c>
      <c r="G280" s="60">
        <f t="shared" si="16"/>
        <v>0</v>
      </c>
      <c r="H280" s="63">
        <f t="shared" si="17"/>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5"/>
        <v>0</v>
      </c>
      <c r="G281" s="60">
        <f t="shared" si="16"/>
        <v>0</v>
      </c>
      <c r="H281" s="63">
        <f t="shared" si="17"/>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5"/>
        <v>0</v>
      </c>
      <c r="G282" s="60">
        <f t="shared" si="16"/>
        <v>0</v>
      </c>
      <c r="H282" s="63">
        <f t="shared" si="17"/>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5"/>
        <v>0</v>
      </c>
      <c r="G283" s="60">
        <f t="shared" si="16"/>
        <v>0</v>
      </c>
      <c r="H283" s="63">
        <f t="shared" si="17"/>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5"/>
        <v>0</v>
      </c>
      <c r="G284" s="60">
        <f t="shared" si="16"/>
        <v>0</v>
      </c>
      <c r="H284" s="63">
        <f t="shared" si="17"/>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5"/>
        <v>0</v>
      </c>
      <c r="G285" s="60">
        <f t="shared" si="16"/>
        <v>0</v>
      </c>
      <c r="H285" s="63">
        <f t="shared" si="17"/>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5"/>
        <v>0</v>
      </c>
      <c r="G286" s="60">
        <f t="shared" si="16"/>
        <v>0</v>
      </c>
      <c r="H286" s="63">
        <f t="shared" si="17"/>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5"/>
        <v>0</v>
      </c>
      <c r="G287" s="60">
        <f t="shared" si="16"/>
        <v>0</v>
      </c>
      <c r="H287" s="63">
        <f t="shared" si="17"/>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5"/>
        <v>0</v>
      </c>
      <c r="G288" s="60">
        <f t="shared" si="16"/>
        <v>0</v>
      </c>
      <c r="H288" s="63">
        <f t="shared" si="17"/>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5"/>
        <v>0</v>
      </c>
      <c r="G289" s="60">
        <f t="shared" si="16"/>
        <v>0</v>
      </c>
      <c r="H289" s="63">
        <f t="shared" si="17"/>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5"/>
        <v>0</v>
      </c>
      <c r="G290" s="60">
        <f t="shared" si="16"/>
        <v>0</v>
      </c>
      <c r="H290" s="63">
        <f t="shared" si="17"/>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5"/>
        <v>0</v>
      </c>
      <c r="G291" s="60">
        <f t="shared" si="16"/>
        <v>0</v>
      </c>
      <c r="H291" s="63">
        <f t="shared" si="17"/>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5"/>
        <v>0</v>
      </c>
      <c r="G292" s="60">
        <f t="shared" si="16"/>
        <v>0</v>
      </c>
      <c r="H292" s="63">
        <f t="shared" si="17"/>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5"/>
        <v>0</v>
      </c>
      <c r="G293" s="60">
        <f t="shared" si="16"/>
        <v>0</v>
      </c>
      <c r="H293" s="63">
        <f t="shared" si="17"/>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5"/>
        <v>0</v>
      </c>
      <c r="G294" s="60">
        <f t="shared" si="16"/>
        <v>0</v>
      </c>
      <c r="H294" s="63">
        <f t="shared" si="17"/>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5"/>
        <v>0</v>
      </c>
      <c r="G295" s="60">
        <f t="shared" si="16"/>
        <v>0</v>
      </c>
      <c r="H295" s="63">
        <f t="shared" si="17"/>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5"/>
        <v>0</v>
      </c>
      <c r="G296" s="60">
        <f t="shared" si="16"/>
        <v>0</v>
      </c>
      <c r="H296" s="63">
        <f t="shared" si="17"/>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5"/>
        <v>0</v>
      </c>
      <c r="G297" s="60">
        <f t="shared" si="16"/>
        <v>0</v>
      </c>
      <c r="H297" s="63">
        <f t="shared" si="17"/>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5"/>
        <v>0</v>
      </c>
      <c r="G298" s="60">
        <f t="shared" si="16"/>
        <v>0</v>
      </c>
      <c r="H298" s="63">
        <f t="shared" si="17"/>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5"/>
        <v>0</v>
      </c>
      <c r="G299" s="60">
        <f t="shared" si="16"/>
        <v>0</v>
      </c>
      <c r="H299" s="63">
        <f t="shared" si="17"/>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5"/>
        <v>0</v>
      </c>
      <c r="G300" s="60">
        <f t="shared" si="16"/>
        <v>0</v>
      </c>
      <c r="H300" s="63">
        <f t="shared" si="17"/>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5"/>
        <v>0</v>
      </c>
      <c r="G301" s="60">
        <f t="shared" si="16"/>
        <v>0</v>
      </c>
      <c r="H301" s="63">
        <f t="shared" si="17"/>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5"/>
        <v>0</v>
      </c>
      <c r="G302" s="60">
        <f t="shared" si="16"/>
        <v>0</v>
      </c>
      <c r="H302" s="63">
        <f t="shared" si="17"/>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5"/>
        <v>0</v>
      </c>
      <c r="G303" s="60">
        <f t="shared" si="16"/>
        <v>0</v>
      </c>
      <c r="H303" s="63">
        <f t="shared" si="17"/>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5"/>
        <v>0</v>
      </c>
      <c r="G304" s="60">
        <f t="shared" si="16"/>
        <v>0</v>
      </c>
      <c r="H304" s="63">
        <f t="shared" si="17"/>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5"/>
        <v>0</v>
      </c>
      <c r="G305" s="60">
        <f t="shared" si="16"/>
        <v>0</v>
      </c>
      <c r="H305" s="63">
        <f t="shared" si="17"/>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5"/>
        <v>0</v>
      </c>
      <c r="G306" s="60">
        <f t="shared" si="16"/>
        <v>0</v>
      </c>
      <c r="H306" s="63">
        <f t="shared" si="17"/>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5"/>
        <v>0</v>
      </c>
      <c r="G307" s="60">
        <f t="shared" si="16"/>
        <v>0</v>
      </c>
      <c r="H307" s="63">
        <f t="shared" si="17"/>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5"/>
        <v>0</v>
      </c>
      <c r="G308" s="60">
        <f t="shared" si="16"/>
        <v>0</v>
      </c>
      <c r="H308" s="63">
        <f t="shared" si="17"/>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5"/>
        <v>0</v>
      </c>
      <c r="G309" s="60">
        <f t="shared" si="16"/>
        <v>0</v>
      </c>
      <c r="H309" s="63">
        <f t="shared" si="17"/>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5"/>
        <v>0</v>
      </c>
      <c r="G310" s="60">
        <f t="shared" si="16"/>
        <v>0</v>
      </c>
      <c r="H310" s="63">
        <f t="shared" si="17"/>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5"/>
        <v>0</v>
      </c>
      <c r="G311" s="60">
        <f t="shared" si="16"/>
        <v>0</v>
      </c>
      <c r="H311" s="63">
        <f t="shared" si="17"/>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5"/>
        <v>0</v>
      </c>
      <c r="G312" s="60">
        <f t="shared" si="16"/>
        <v>0</v>
      </c>
      <c r="H312" s="63">
        <f t="shared" si="17"/>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5"/>
        <v>0</v>
      </c>
      <c r="G313" s="60">
        <f t="shared" si="16"/>
        <v>0</v>
      </c>
      <c r="H313" s="63">
        <f t="shared" si="17"/>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5"/>
        <v>0</v>
      </c>
      <c r="G314" s="60">
        <f t="shared" si="16"/>
        <v>0</v>
      </c>
      <c r="H314" s="63">
        <f t="shared" si="17"/>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5"/>
        <v>0</v>
      </c>
      <c r="G315" s="60">
        <f t="shared" si="16"/>
        <v>0</v>
      </c>
      <c r="H315" s="63">
        <f t="shared" si="17"/>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5"/>
        <v>0</v>
      </c>
      <c r="G316" s="60">
        <f t="shared" si="16"/>
        <v>0</v>
      </c>
      <c r="H316" s="63">
        <f t="shared" si="17"/>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5"/>
        <v>0</v>
      </c>
      <c r="G317" s="60">
        <f t="shared" si="16"/>
        <v>0</v>
      </c>
      <c r="H317" s="63">
        <f t="shared" si="17"/>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5"/>
        <v>0</v>
      </c>
      <c r="G318" s="60">
        <f t="shared" si="16"/>
        <v>0</v>
      </c>
      <c r="H318" s="63">
        <f t="shared" si="17"/>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5"/>
        <v>0</v>
      </c>
      <c r="G319" s="60">
        <f t="shared" si="16"/>
        <v>0</v>
      </c>
      <c r="H319" s="63">
        <f t="shared" si="17"/>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5"/>
        <v>0</v>
      </c>
      <c r="G320" s="60">
        <f t="shared" si="16"/>
        <v>0</v>
      </c>
      <c r="H320" s="63">
        <f t="shared" si="17"/>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5"/>
        <v>0</v>
      </c>
      <c r="G321" s="60">
        <f t="shared" si="16"/>
        <v>0</v>
      </c>
      <c r="H321" s="63">
        <f t="shared" si="17"/>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5"/>
        <v>0</v>
      </c>
      <c r="G322" s="60">
        <f t="shared" si="16"/>
        <v>0</v>
      </c>
      <c r="H322" s="63">
        <f t="shared" si="17"/>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5"/>
        <v>0</v>
      </c>
      <c r="G323" s="60">
        <f t="shared" si="16"/>
        <v>0</v>
      </c>
      <c r="H323" s="63">
        <f t="shared" si="17"/>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5"/>
        <v>0</v>
      </c>
      <c r="G324" s="60">
        <f t="shared" si="16"/>
        <v>0</v>
      </c>
      <c r="H324" s="63">
        <f t="shared" si="17"/>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5"/>
        <v>0</v>
      </c>
      <c r="G325" s="60">
        <f t="shared" si="16"/>
        <v>0</v>
      </c>
      <c r="H325" s="63">
        <f t="shared" si="17"/>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5"/>
        <v>0</v>
      </c>
      <c r="G326" s="60">
        <f t="shared" si="16"/>
        <v>0</v>
      </c>
      <c r="H326" s="63">
        <f t="shared" si="17"/>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5"/>
        <v>0</v>
      </c>
      <c r="G327" s="60">
        <f t="shared" si="16"/>
        <v>0</v>
      </c>
      <c r="H327" s="63">
        <f t="shared" si="17"/>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5"/>
        <v>0</v>
      </c>
      <c r="G328" s="60">
        <f t="shared" si="16"/>
        <v>0</v>
      </c>
      <c r="H328" s="63">
        <f t="shared" si="17"/>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5"/>
        <v>0</v>
      </c>
      <c r="G329" s="60">
        <f t="shared" si="16"/>
        <v>0</v>
      </c>
      <c r="H329" s="63">
        <f t="shared" si="17"/>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5"/>
        <v>0</v>
      </c>
      <c r="G330" s="60">
        <f t="shared" si="16"/>
        <v>0</v>
      </c>
      <c r="H330" s="63">
        <f t="shared" si="17"/>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5"/>
        <v>0</v>
      </c>
      <c r="G331" s="60">
        <f t="shared" si="16"/>
        <v>0</v>
      </c>
      <c r="H331" s="63">
        <f t="shared" si="17"/>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5"/>
        <v>0</v>
      </c>
      <c r="G332" s="60">
        <f t="shared" si="16"/>
        <v>0</v>
      </c>
      <c r="H332" s="63">
        <f t="shared" si="17"/>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5"/>
        <v>0</v>
      </c>
      <c r="G333" s="60">
        <f t="shared" si="16"/>
        <v>0</v>
      </c>
      <c r="H333" s="63">
        <f t="shared" si="17"/>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5"/>
        <v>0</v>
      </c>
      <c r="G334" s="60">
        <f t="shared" si="16"/>
        <v>0</v>
      </c>
      <c r="H334" s="63">
        <f t="shared" si="17"/>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5"/>
        <v>0</v>
      </c>
      <c r="G335" s="60">
        <f t="shared" si="16"/>
        <v>0</v>
      </c>
      <c r="H335" s="63">
        <f t="shared" si="17"/>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5"/>
        <v>0</v>
      </c>
      <c r="G336" s="60">
        <f t="shared" si="16"/>
        <v>0</v>
      </c>
      <c r="H336" s="63">
        <f t="shared" si="17"/>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5"/>
        <v>0</v>
      </c>
      <c r="G337" s="60">
        <f t="shared" si="16"/>
        <v>0</v>
      </c>
      <c r="H337" s="63">
        <f t="shared" si="17"/>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5"/>
        <v>0</v>
      </c>
      <c r="G338" s="60">
        <f t="shared" si="16"/>
        <v>0</v>
      </c>
      <c r="H338" s="63">
        <f t="shared" si="17"/>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8">D339*E339</f>
        <v>0</v>
      </c>
      <c r="G339" s="60">
        <f t="shared" ref="G339:G402" si="19">E339*$E$14</f>
        <v>0</v>
      </c>
      <c r="H339" s="63">
        <f t="shared" ref="H339:H402" si="20">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8"/>
        <v>0</v>
      </c>
      <c r="G340" s="60">
        <f t="shared" si="19"/>
        <v>0</v>
      </c>
      <c r="H340" s="63">
        <f t="shared" si="20"/>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8"/>
        <v>0</v>
      </c>
      <c r="G341" s="60">
        <f t="shared" si="19"/>
        <v>0</v>
      </c>
      <c r="H341" s="63">
        <f t="shared" si="20"/>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8"/>
        <v>0</v>
      </c>
      <c r="G342" s="60">
        <f t="shared" si="19"/>
        <v>0</v>
      </c>
      <c r="H342" s="63">
        <f t="shared" si="20"/>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8"/>
        <v>0</v>
      </c>
      <c r="G343" s="60">
        <f t="shared" si="19"/>
        <v>0</v>
      </c>
      <c r="H343" s="63">
        <f t="shared" si="20"/>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8"/>
        <v>0</v>
      </c>
      <c r="G344" s="60">
        <f t="shared" si="19"/>
        <v>0</v>
      </c>
      <c r="H344" s="63">
        <f t="shared" si="20"/>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8"/>
        <v>0</v>
      </c>
      <c r="G345" s="60">
        <f t="shared" si="19"/>
        <v>0</v>
      </c>
      <c r="H345" s="63">
        <f t="shared" si="20"/>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8"/>
        <v>0</v>
      </c>
      <c r="G346" s="60">
        <f t="shared" si="19"/>
        <v>0</v>
      </c>
      <c r="H346" s="63">
        <f t="shared" si="20"/>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8"/>
        <v>0</v>
      </c>
      <c r="G347" s="60">
        <f t="shared" si="19"/>
        <v>0</v>
      </c>
      <c r="H347" s="63">
        <f t="shared" si="20"/>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8"/>
        <v>0</v>
      </c>
      <c r="G348" s="60">
        <f t="shared" si="19"/>
        <v>0</v>
      </c>
      <c r="H348" s="63">
        <f t="shared" si="20"/>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8"/>
        <v>0</v>
      </c>
      <c r="G349" s="60">
        <f t="shared" si="19"/>
        <v>0</v>
      </c>
      <c r="H349" s="63">
        <f t="shared" si="20"/>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8"/>
        <v>0</v>
      </c>
      <c r="G350" s="60">
        <f t="shared" si="19"/>
        <v>0</v>
      </c>
      <c r="H350" s="63">
        <f t="shared" si="20"/>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8"/>
        <v>0</v>
      </c>
      <c r="G351" s="60">
        <f t="shared" si="19"/>
        <v>0</v>
      </c>
      <c r="H351" s="63">
        <f t="shared" si="20"/>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8"/>
        <v>0</v>
      </c>
      <c r="G352" s="60">
        <f t="shared" si="19"/>
        <v>0</v>
      </c>
      <c r="H352" s="63">
        <f t="shared" si="20"/>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8"/>
        <v>0</v>
      </c>
      <c r="G353" s="60">
        <f t="shared" si="19"/>
        <v>0</v>
      </c>
      <c r="H353" s="63">
        <f t="shared" si="20"/>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8"/>
        <v>0</v>
      </c>
      <c r="G354" s="60">
        <f t="shared" si="19"/>
        <v>0</v>
      </c>
      <c r="H354" s="63">
        <f t="shared" si="20"/>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8"/>
        <v>0</v>
      </c>
      <c r="G355" s="60">
        <f t="shared" si="19"/>
        <v>0</v>
      </c>
      <c r="H355" s="63">
        <f t="shared" si="20"/>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8"/>
        <v>0</v>
      </c>
      <c r="G356" s="60">
        <f t="shared" si="19"/>
        <v>0</v>
      </c>
      <c r="H356" s="63">
        <f t="shared" si="20"/>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8"/>
        <v>0</v>
      </c>
      <c r="G357" s="60">
        <f t="shared" si="19"/>
        <v>0</v>
      </c>
      <c r="H357" s="63">
        <f t="shared" si="20"/>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8"/>
        <v>0</v>
      </c>
      <c r="G358" s="60">
        <f t="shared" si="19"/>
        <v>0</v>
      </c>
      <c r="H358" s="63">
        <f t="shared" si="20"/>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8"/>
        <v>0</v>
      </c>
      <c r="G359" s="60">
        <f t="shared" si="19"/>
        <v>0</v>
      </c>
      <c r="H359" s="63">
        <f t="shared" si="20"/>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8"/>
        <v>0</v>
      </c>
      <c r="G360" s="60">
        <f t="shared" si="19"/>
        <v>0</v>
      </c>
      <c r="H360" s="63">
        <f t="shared" si="20"/>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8"/>
        <v>0</v>
      </c>
      <c r="G361" s="60">
        <f t="shared" si="19"/>
        <v>0</v>
      </c>
      <c r="H361" s="63">
        <f t="shared" si="20"/>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8"/>
        <v>0</v>
      </c>
      <c r="G362" s="60">
        <f t="shared" si="19"/>
        <v>0</v>
      </c>
      <c r="H362" s="63">
        <f t="shared" si="20"/>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8"/>
        <v>0</v>
      </c>
      <c r="G363" s="60">
        <f t="shared" si="19"/>
        <v>0</v>
      </c>
      <c r="H363" s="63">
        <f t="shared" si="20"/>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8"/>
        <v>0</v>
      </c>
      <c r="G364" s="60">
        <f t="shared" si="19"/>
        <v>0</v>
      </c>
      <c r="H364" s="63">
        <f t="shared" si="20"/>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8"/>
        <v>0</v>
      </c>
      <c r="G365" s="60">
        <f t="shared" si="19"/>
        <v>0</v>
      </c>
      <c r="H365" s="63">
        <f t="shared" si="20"/>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8"/>
        <v>0</v>
      </c>
      <c r="G366" s="60">
        <f t="shared" si="19"/>
        <v>0</v>
      </c>
      <c r="H366" s="63">
        <f t="shared" si="20"/>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8"/>
        <v>0</v>
      </c>
      <c r="G367" s="60">
        <f t="shared" si="19"/>
        <v>0</v>
      </c>
      <c r="H367" s="63">
        <f t="shared" si="20"/>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8"/>
        <v>0</v>
      </c>
      <c r="G368" s="60">
        <f t="shared" si="19"/>
        <v>0</v>
      </c>
      <c r="H368" s="63">
        <f t="shared" si="20"/>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8"/>
        <v>0</v>
      </c>
      <c r="G369" s="60">
        <f t="shared" si="19"/>
        <v>0</v>
      </c>
      <c r="H369" s="63">
        <f t="shared" si="20"/>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8"/>
        <v>0</v>
      </c>
      <c r="G370" s="60">
        <f t="shared" si="19"/>
        <v>0</v>
      </c>
      <c r="H370" s="63">
        <f t="shared" si="20"/>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8"/>
        <v>0</v>
      </c>
      <c r="G371" s="60">
        <f t="shared" si="19"/>
        <v>0</v>
      </c>
      <c r="H371" s="63">
        <f t="shared" si="20"/>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8"/>
        <v>0</v>
      </c>
      <c r="G372" s="60">
        <f t="shared" si="19"/>
        <v>0</v>
      </c>
      <c r="H372" s="63">
        <f t="shared" si="20"/>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8"/>
        <v>0</v>
      </c>
      <c r="G373" s="60">
        <f t="shared" si="19"/>
        <v>0</v>
      </c>
      <c r="H373" s="63">
        <f t="shared" si="20"/>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8"/>
        <v>0</v>
      </c>
      <c r="G374" s="60">
        <f t="shared" si="19"/>
        <v>0</v>
      </c>
      <c r="H374" s="63">
        <f t="shared" si="20"/>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8"/>
        <v>0</v>
      </c>
      <c r="G375" s="60">
        <f t="shared" si="19"/>
        <v>0</v>
      </c>
      <c r="H375" s="63">
        <f t="shared" si="20"/>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8"/>
        <v>0</v>
      </c>
      <c r="G376" s="60">
        <f t="shared" si="19"/>
        <v>0</v>
      </c>
      <c r="H376" s="63">
        <f t="shared" si="20"/>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8"/>
        <v>0</v>
      </c>
      <c r="G377" s="60">
        <f t="shared" si="19"/>
        <v>0</v>
      </c>
      <c r="H377" s="63">
        <f t="shared" si="20"/>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8"/>
        <v>0</v>
      </c>
      <c r="G378" s="60">
        <f t="shared" si="19"/>
        <v>0</v>
      </c>
      <c r="H378" s="63">
        <f t="shared" si="20"/>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8"/>
        <v>0</v>
      </c>
      <c r="G379" s="60">
        <f t="shared" si="19"/>
        <v>0</v>
      </c>
      <c r="H379" s="63">
        <f t="shared" si="20"/>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8"/>
        <v>0</v>
      </c>
      <c r="G380" s="60">
        <f t="shared" si="19"/>
        <v>0</v>
      </c>
      <c r="H380" s="63">
        <f t="shared" si="20"/>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8"/>
        <v>0</v>
      </c>
      <c r="G381" s="60">
        <f t="shared" si="19"/>
        <v>0</v>
      </c>
      <c r="H381" s="63">
        <f t="shared" si="20"/>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8"/>
        <v>0</v>
      </c>
      <c r="G382" s="60">
        <f t="shared" si="19"/>
        <v>0</v>
      </c>
      <c r="H382" s="63">
        <f t="shared" si="20"/>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8"/>
        <v>0</v>
      </c>
      <c r="G383" s="60">
        <f t="shared" si="19"/>
        <v>0</v>
      </c>
      <c r="H383" s="63">
        <f t="shared" si="20"/>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8"/>
        <v>0</v>
      </c>
      <c r="G384" s="60">
        <f t="shared" si="19"/>
        <v>0</v>
      </c>
      <c r="H384" s="63">
        <f t="shared" si="20"/>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8"/>
        <v>0</v>
      </c>
      <c r="G385" s="60">
        <f t="shared" si="19"/>
        <v>0</v>
      </c>
      <c r="H385" s="63">
        <f t="shared" si="20"/>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8"/>
        <v>0</v>
      </c>
      <c r="G386" s="60">
        <f t="shared" si="19"/>
        <v>0</v>
      </c>
      <c r="H386" s="63">
        <f t="shared" si="20"/>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8"/>
        <v>0</v>
      </c>
      <c r="G387" s="60">
        <f t="shared" si="19"/>
        <v>0</v>
      </c>
      <c r="H387" s="63">
        <f t="shared" si="20"/>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8"/>
        <v>0</v>
      </c>
      <c r="G388" s="60">
        <f t="shared" si="19"/>
        <v>0</v>
      </c>
      <c r="H388" s="63">
        <f t="shared" si="20"/>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8"/>
        <v>0</v>
      </c>
      <c r="G389" s="60">
        <f t="shared" si="19"/>
        <v>0</v>
      </c>
      <c r="H389" s="63">
        <f t="shared" si="20"/>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8"/>
        <v>0</v>
      </c>
      <c r="G390" s="60">
        <f t="shared" si="19"/>
        <v>0</v>
      </c>
      <c r="H390" s="63">
        <f t="shared" si="20"/>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8"/>
        <v>0</v>
      </c>
      <c r="G391" s="60">
        <f t="shared" si="19"/>
        <v>0</v>
      </c>
      <c r="H391" s="63">
        <f t="shared" si="20"/>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8"/>
        <v>0</v>
      </c>
      <c r="G392" s="60">
        <f t="shared" si="19"/>
        <v>0</v>
      </c>
      <c r="H392" s="63">
        <f t="shared" si="20"/>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8"/>
        <v>0</v>
      </c>
      <c r="G393" s="60">
        <f t="shared" si="19"/>
        <v>0</v>
      </c>
      <c r="H393" s="63">
        <f t="shared" si="20"/>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8"/>
        <v>0</v>
      </c>
      <c r="G394" s="60">
        <f t="shared" si="19"/>
        <v>0</v>
      </c>
      <c r="H394" s="63">
        <f t="shared" si="20"/>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8"/>
        <v>0</v>
      </c>
      <c r="G395" s="60">
        <f t="shared" si="19"/>
        <v>0</v>
      </c>
      <c r="H395" s="63">
        <f t="shared" si="20"/>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8"/>
        <v>0</v>
      </c>
      <c r="G396" s="60">
        <f t="shared" si="19"/>
        <v>0</v>
      </c>
      <c r="H396" s="63">
        <f t="shared" si="20"/>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8"/>
        <v>0</v>
      </c>
      <c r="G397" s="60">
        <f t="shared" si="19"/>
        <v>0</v>
      </c>
      <c r="H397" s="63">
        <f t="shared" si="20"/>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8"/>
        <v>0</v>
      </c>
      <c r="G398" s="60">
        <f t="shared" si="19"/>
        <v>0</v>
      </c>
      <c r="H398" s="63">
        <f t="shared" si="20"/>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8"/>
        <v>0</v>
      </c>
      <c r="G399" s="60">
        <f t="shared" si="19"/>
        <v>0</v>
      </c>
      <c r="H399" s="63">
        <f t="shared" si="20"/>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8"/>
        <v>0</v>
      </c>
      <c r="G400" s="60">
        <f t="shared" si="19"/>
        <v>0</v>
      </c>
      <c r="H400" s="63">
        <f t="shared" si="20"/>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8"/>
        <v>0</v>
      </c>
      <c r="G401" s="60">
        <f t="shared" si="19"/>
        <v>0</v>
      </c>
      <c r="H401" s="63">
        <f t="shared" si="20"/>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8"/>
        <v>0</v>
      </c>
      <c r="G402" s="60">
        <f t="shared" si="19"/>
        <v>0</v>
      </c>
      <c r="H402" s="63">
        <f t="shared" si="20"/>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21">D403*E403</f>
        <v>0</v>
      </c>
      <c r="G403" s="60">
        <f t="shared" ref="G403:G466" si="22">E403*$E$14</f>
        <v>0</v>
      </c>
      <c r="H403" s="63">
        <f t="shared" ref="H403:H466" si="23">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21"/>
        <v>0</v>
      </c>
      <c r="G404" s="60">
        <f t="shared" si="22"/>
        <v>0</v>
      </c>
      <c r="H404" s="63">
        <f t="shared" si="23"/>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21"/>
        <v>0</v>
      </c>
      <c r="G405" s="60">
        <f t="shared" si="22"/>
        <v>0</v>
      </c>
      <c r="H405" s="63">
        <f t="shared" si="23"/>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21"/>
        <v>0</v>
      </c>
      <c r="G406" s="60">
        <f t="shared" si="22"/>
        <v>0</v>
      </c>
      <c r="H406" s="63">
        <f t="shared" si="23"/>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21"/>
        <v>0</v>
      </c>
      <c r="G407" s="60">
        <f t="shared" si="22"/>
        <v>0</v>
      </c>
      <c r="H407" s="63">
        <f t="shared" si="23"/>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21"/>
        <v>0</v>
      </c>
      <c r="G408" s="60">
        <f t="shared" si="22"/>
        <v>0</v>
      </c>
      <c r="H408" s="63">
        <f t="shared" si="23"/>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21"/>
        <v>0</v>
      </c>
      <c r="G409" s="60">
        <f t="shared" si="22"/>
        <v>0</v>
      </c>
      <c r="H409" s="63">
        <f t="shared" si="23"/>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21"/>
        <v>0</v>
      </c>
      <c r="G410" s="60">
        <f t="shared" si="22"/>
        <v>0</v>
      </c>
      <c r="H410" s="63">
        <f t="shared" si="23"/>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21"/>
        <v>0</v>
      </c>
      <c r="G411" s="60">
        <f t="shared" si="22"/>
        <v>0</v>
      </c>
      <c r="H411" s="63">
        <f t="shared" si="23"/>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21"/>
        <v>0</v>
      </c>
      <c r="G412" s="60">
        <f t="shared" si="22"/>
        <v>0</v>
      </c>
      <c r="H412" s="63">
        <f t="shared" si="23"/>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21"/>
        <v>0</v>
      </c>
      <c r="G413" s="60">
        <f t="shared" si="22"/>
        <v>0</v>
      </c>
      <c r="H413" s="63">
        <f t="shared" si="23"/>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21"/>
        <v>0</v>
      </c>
      <c r="G414" s="60">
        <f t="shared" si="22"/>
        <v>0</v>
      </c>
      <c r="H414" s="63">
        <f t="shared" si="23"/>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21"/>
        <v>0</v>
      </c>
      <c r="G415" s="60">
        <f t="shared" si="22"/>
        <v>0</v>
      </c>
      <c r="H415" s="63">
        <f t="shared" si="23"/>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21"/>
        <v>0</v>
      </c>
      <c r="G416" s="60">
        <f t="shared" si="22"/>
        <v>0</v>
      </c>
      <c r="H416" s="63">
        <f t="shared" si="23"/>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21"/>
        <v>0</v>
      </c>
      <c r="G417" s="60">
        <f t="shared" si="22"/>
        <v>0</v>
      </c>
      <c r="H417" s="63">
        <f t="shared" si="23"/>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21"/>
        <v>0</v>
      </c>
      <c r="G418" s="60">
        <f t="shared" si="22"/>
        <v>0</v>
      </c>
      <c r="H418" s="63">
        <f t="shared" si="23"/>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21"/>
        <v>0</v>
      </c>
      <c r="G419" s="60">
        <f t="shared" si="22"/>
        <v>0</v>
      </c>
      <c r="H419" s="63">
        <f t="shared" si="23"/>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21"/>
        <v>0</v>
      </c>
      <c r="G420" s="60">
        <f t="shared" si="22"/>
        <v>0</v>
      </c>
      <c r="H420" s="63">
        <f t="shared" si="23"/>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21"/>
        <v>0</v>
      </c>
      <c r="G421" s="60">
        <f t="shared" si="22"/>
        <v>0</v>
      </c>
      <c r="H421" s="63">
        <f t="shared" si="23"/>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21"/>
        <v>0</v>
      </c>
      <c r="G422" s="60">
        <f t="shared" si="22"/>
        <v>0</v>
      </c>
      <c r="H422" s="63">
        <f t="shared" si="23"/>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21"/>
        <v>0</v>
      </c>
      <c r="G423" s="60">
        <f t="shared" si="22"/>
        <v>0</v>
      </c>
      <c r="H423" s="63">
        <f t="shared" si="23"/>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21"/>
        <v>0</v>
      </c>
      <c r="G424" s="60">
        <f t="shared" si="22"/>
        <v>0</v>
      </c>
      <c r="H424" s="63">
        <f t="shared" si="23"/>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21"/>
        <v>0</v>
      </c>
      <c r="G425" s="60">
        <f t="shared" si="22"/>
        <v>0</v>
      </c>
      <c r="H425" s="63">
        <f t="shared" si="23"/>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21"/>
        <v>0</v>
      </c>
      <c r="G426" s="60">
        <f t="shared" si="22"/>
        <v>0</v>
      </c>
      <c r="H426" s="63">
        <f t="shared" si="23"/>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21"/>
        <v>0</v>
      </c>
      <c r="G427" s="60">
        <f t="shared" si="22"/>
        <v>0</v>
      </c>
      <c r="H427" s="63">
        <f t="shared" si="23"/>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21"/>
        <v>0</v>
      </c>
      <c r="G428" s="60">
        <f t="shared" si="22"/>
        <v>0</v>
      </c>
      <c r="H428" s="63">
        <f t="shared" si="23"/>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21"/>
        <v>0</v>
      </c>
      <c r="G429" s="60">
        <f t="shared" si="22"/>
        <v>0</v>
      </c>
      <c r="H429" s="63">
        <f t="shared" si="23"/>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21"/>
        <v>0</v>
      </c>
      <c r="G430" s="60">
        <f t="shared" si="22"/>
        <v>0</v>
      </c>
      <c r="H430" s="63">
        <f t="shared" si="23"/>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21"/>
        <v>0</v>
      </c>
      <c r="G431" s="60">
        <f t="shared" si="22"/>
        <v>0</v>
      </c>
      <c r="H431" s="63">
        <f t="shared" si="23"/>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21"/>
        <v>0</v>
      </c>
      <c r="G432" s="60">
        <f t="shared" si="22"/>
        <v>0</v>
      </c>
      <c r="H432" s="63">
        <f t="shared" si="23"/>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21"/>
        <v>0</v>
      </c>
      <c r="G433" s="60">
        <f t="shared" si="22"/>
        <v>0</v>
      </c>
      <c r="H433" s="63">
        <f t="shared" si="23"/>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21"/>
        <v>0</v>
      </c>
      <c r="G434" s="60">
        <f t="shared" si="22"/>
        <v>0</v>
      </c>
      <c r="H434" s="63">
        <f t="shared" si="23"/>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21"/>
        <v>0</v>
      </c>
      <c r="G435" s="60">
        <f t="shared" si="22"/>
        <v>0</v>
      </c>
      <c r="H435" s="63">
        <f t="shared" si="23"/>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21"/>
        <v>0</v>
      </c>
      <c r="G436" s="60">
        <f t="shared" si="22"/>
        <v>0</v>
      </c>
      <c r="H436" s="63">
        <f t="shared" si="23"/>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21"/>
        <v>0</v>
      </c>
      <c r="G437" s="60">
        <f t="shared" si="22"/>
        <v>0</v>
      </c>
      <c r="H437" s="63">
        <f t="shared" si="23"/>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21"/>
        <v>0</v>
      </c>
      <c r="G438" s="60">
        <f t="shared" si="22"/>
        <v>0</v>
      </c>
      <c r="H438" s="63">
        <f t="shared" si="23"/>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21"/>
        <v>0</v>
      </c>
      <c r="G439" s="60">
        <f t="shared" si="22"/>
        <v>0</v>
      </c>
      <c r="H439" s="63">
        <f t="shared" si="23"/>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21"/>
        <v>0</v>
      </c>
      <c r="G440" s="60">
        <f t="shared" si="22"/>
        <v>0</v>
      </c>
      <c r="H440" s="63">
        <f t="shared" si="23"/>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21"/>
        <v>0</v>
      </c>
      <c r="G441" s="60">
        <f t="shared" si="22"/>
        <v>0</v>
      </c>
      <c r="H441" s="63">
        <f t="shared" si="23"/>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21"/>
        <v>0</v>
      </c>
      <c r="G442" s="60">
        <f t="shared" si="22"/>
        <v>0</v>
      </c>
      <c r="H442" s="63">
        <f t="shared" si="23"/>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21"/>
        <v>0</v>
      </c>
      <c r="G443" s="60">
        <f t="shared" si="22"/>
        <v>0</v>
      </c>
      <c r="H443" s="63">
        <f t="shared" si="23"/>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21"/>
        <v>0</v>
      </c>
      <c r="G444" s="60">
        <f t="shared" si="22"/>
        <v>0</v>
      </c>
      <c r="H444" s="63">
        <f t="shared" si="23"/>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21"/>
        <v>0</v>
      </c>
      <c r="G445" s="60">
        <f t="shared" si="22"/>
        <v>0</v>
      </c>
      <c r="H445" s="63">
        <f t="shared" si="23"/>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21"/>
        <v>0</v>
      </c>
      <c r="G446" s="60">
        <f t="shared" si="22"/>
        <v>0</v>
      </c>
      <c r="H446" s="63">
        <f t="shared" si="23"/>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21"/>
        <v>0</v>
      </c>
      <c r="G447" s="60">
        <f t="shared" si="22"/>
        <v>0</v>
      </c>
      <c r="H447" s="63">
        <f t="shared" si="23"/>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21"/>
        <v>0</v>
      </c>
      <c r="G448" s="60">
        <f t="shared" si="22"/>
        <v>0</v>
      </c>
      <c r="H448" s="63">
        <f t="shared" si="23"/>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21"/>
        <v>0</v>
      </c>
      <c r="G449" s="60">
        <f t="shared" si="22"/>
        <v>0</v>
      </c>
      <c r="H449" s="63">
        <f t="shared" si="23"/>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21"/>
        <v>0</v>
      </c>
      <c r="G450" s="60">
        <f t="shared" si="22"/>
        <v>0</v>
      </c>
      <c r="H450" s="63">
        <f t="shared" si="23"/>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21"/>
        <v>0</v>
      </c>
      <c r="G451" s="60">
        <f t="shared" si="22"/>
        <v>0</v>
      </c>
      <c r="H451" s="63">
        <f t="shared" si="23"/>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21"/>
        <v>0</v>
      </c>
      <c r="G452" s="60">
        <f t="shared" si="22"/>
        <v>0</v>
      </c>
      <c r="H452" s="63">
        <f t="shared" si="23"/>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21"/>
        <v>0</v>
      </c>
      <c r="G453" s="60">
        <f t="shared" si="22"/>
        <v>0</v>
      </c>
      <c r="H453" s="63">
        <f t="shared" si="23"/>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21"/>
        <v>0</v>
      </c>
      <c r="G454" s="60">
        <f t="shared" si="22"/>
        <v>0</v>
      </c>
      <c r="H454" s="63">
        <f t="shared" si="23"/>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21"/>
        <v>0</v>
      </c>
      <c r="G455" s="60">
        <f t="shared" si="22"/>
        <v>0</v>
      </c>
      <c r="H455" s="63">
        <f t="shared" si="23"/>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21"/>
        <v>0</v>
      </c>
      <c r="G456" s="60">
        <f t="shared" si="22"/>
        <v>0</v>
      </c>
      <c r="H456" s="63">
        <f t="shared" si="23"/>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21"/>
        <v>0</v>
      </c>
      <c r="G457" s="60">
        <f t="shared" si="22"/>
        <v>0</v>
      </c>
      <c r="H457" s="63">
        <f t="shared" si="23"/>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21"/>
        <v>0</v>
      </c>
      <c r="G458" s="60">
        <f t="shared" si="22"/>
        <v>0</v>
      </c>
      <c r="H458" s="63">
        <f t="shared" si="23"/>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21"/>
        <v>0</v>
      </c>
      <c r="G459" s="60">
        <f t="shared" si="22"/>
        <v>0</v>
      </c>
      <c r="H459" s="63">
        <f t="shared" si="23"/>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21"/>
        <v>0</v>
      </c>
      <c r="G460" s="60">
        <f t="shared" si="22"/>
        <v>0</v>
      </c>
      <c r="H460" s="63">
        <f t="shared" si="23"/>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21"/>
        <v>0</v>
      </c>
      <c r="G461" s="60">
        <f t="shared" si="22"/>
        <v>0</v>
      </c>
      <c r="H461" s="63">
        <f t="shared" si="23"/>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21"/>
        <v>0</v>
      </c>
      <c r="G462" s="60">
        <f t="shared" si="22"/>
        <v>0</v>
      </c>
      <c r="H462" s="63">
        <f t="shared" si="23"/>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21"/>
        <v>0</v>
      </c>
      <c r="G463" s="60">
        <f t="shared" si="22"/>
        <v>0</v>
      </c>
      <c r="H463" s="63">
        <f t="shared" si="23"/>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21"/>
        <v>0</v>
      </c>
      <c r="G464" s="60">
        <f t="shared" si="22"/>
        <v>0</v>
      </c>
      <c r="H464" s="63">
        <f t="shared" si="23"/>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21"/>
        <v>0</v>
      </c>
      <c r="G465" s="60">
        <f t="shared" si="22"/>
        <v>0</v>
      </c>
      <c r="H465" s="63">
        <f t="shared" si="23"/>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21"/>
        <v>0</v>
      </c>
      <c r="G466" s="60">
        <f t="shared" si="22"/>
        <v>0</v>
      </c>
      <c r="H466" s="63">
        <f t="shared" si="23"/>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4">D467*E467</f>
        <v>0</v>
      </c>
      <c r="G467" s="60">
        <f t="shared" ref="G467:G530" si="25">E467*$E$14</f>
        <v>0</v>
      </c>
      <c r="H467" s="63">
        <f t="shared" ref="H467:H530" si="26">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4"/>
        <v>0</v>
      </c>
      <c r="G468" s="60">
        <f t="shared" si="25"/>
        <v>0</v>
      </c>
      <c r="H468" s="63">
        <f t="shared" si="26"/>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4"/>
        <v>0</v>
      </c>
      <c r="G469" s="60">
        <f t="shared" si="25"/>
        <v>0</v>
      </c>
      <c r="H469" s="63">
        <f t="shared" si="26"/>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4"/>
        <v>0</v>
      </c>
      <c r="G470" s="60">
        <f t="shared" si="25"/>
        <v>0</v>
      </c>
      <c r="H470" s="63">
        <f t="shared" si="26"/>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4"/>
        <v>0</v>
      </c>
      <c r="G471" s="60">
        <f t="shared" si="25"/>
        <v>0</v>
      </c>
      <c r="H471" s="63">
        <f t="shared" si="26"/>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4"/>
        <v>0</v>
      </c>
      <c r="G472" s="60">
        <f t="shared" si="25"/>
        <v>0</v>
      </c>
      <c r="H472" s="63">
        <f t="shared" si="26"/>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4"/>
        <v>0</v>
      </c>
      <c r="G473" s="60">
        <f t="shared" si="25"/>
        <v>0</v>
      </c>
      <c r="H473" s="63">
        <f t="shared" si="26"/>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4"/>
        <v>0</v>
      </c>
      <c r="G474" s="60">
        <f t="shared" si="25"/>
        <v>0</v>
      </c>
      <c r="H474" s="63">
        <f t="shared" si="26"/>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4"/>
        <v>0</v>
      </c>
      <c r="G475" s="60">
        <f t="shared" si="25"/>
        <v>0</v>
      </c>
      <c r="H475" s="63">
        <f t="shared" si="26"/>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4"/>
        <v>0</v>
      </c>
      <c r="G476" s="60">
        <f t="shared" si="25"/>
        <v>0</v>
      </c>
      <c r="H476" s="63">
        <f t="shared" si="26"/>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4"/>
        <v>0</v>
      </c>
      <c r="G477" s="60">
        <f t="shared" si="25"/>
        <v>0</v>
      </c>
      <c r="H477" s="63">
        <f t="shared" si="26"/>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4"/>
        <v>0</v>
      </c>
      <c r="G478" s="60">
        <f t="shared" si="25"/>
        <v>0</v>
      </c>
      <c r="H478" s="63">
        <f t="shared" si="26"/>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4"/>
        <v>0</v>
      </c>
      <c r="G479" s="60">
        <f t="shared" si="25"/>
        <v>0</v>
      </c>
      <c r="H479" s="63">
        <f t="shared" si="26"/>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4"/>
        <v>0</v>
      </c>
      <c r="G480" s="60">
        <f t="shared" si="25"/>
        <v>0</v>
      </c>
      <c r="H480" s="63">
        <f t="shared" si="26"/>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4"/>
        <v>0</v>
      </c>
      <c r="G481" s="60">
        <f t="shared" si="25"/>
        <v>0</v>
      </c>
      <c r="H481" s="63">
        <f t="shared" si="26"/>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4"/>
        <v>0</v>
      </c>
      <c r="G482" s="60">
        <f t="shared" si="25"/>
        <v>0</v>
      </c>
      <c r="H482" s="63">
        <f t="shared" si="26"/>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4"/>
        <v>0</v>
      </c>
      <c r="G483" s="60">
        <f t="shared" si="25"/>
        <v>0</v>
      </c>
      <c r="H483" s="63">
        <f t="shared" si="26"/>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4"/>
        <v>0</v>
      </c>
      <c r="G484" s="60">
        <f t="shared" si="25"/>
        <v>0</v>
      </c>
      <c r="H484" s="63">
        <f t="shared" si="26"/>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4"/>
        <v>0</v>
      </c>
      <c r="G485" s="60">
        <f t="shared" si="25"/>
        <v>0</v>
      </c>
      <c r="H485" s="63">
        <f t="shared" si="26"/>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4"/>
        <v>0</v>
      </c>
      <c r="G486" s="60">
        <f t="shared" si="25"/>
        <v>0</v>
      </c>
      <c r="H486" s="63">
        <f t="shared" si="26"/>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4"/>
        <v>0</v>
      </c>
      <c r="G487" s="60">
        <f t="shared" si="25"/>
        <v>0</v>
      </c>
      <c r="H487" s="63">
        <f t="shared" si="26"/>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4"/>
        <v>0</v>
      </c>
      <c r="G488" s="60">
        <f t="shared" si="25"/>
        <v>0</v>
      </c>
      <c r="H488" s="63">
        <f t="shared" si="26"/>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4"/>
        <v>0</v>
      </c>
      <c r="G489" s="60">
        <f t="shared" si="25"/>
        <v>0</v>
      </c>
      <c r="H489" s="63">
        <f t="shared" si="26"/>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4"/>
        <v>0</v>
      </c>
      <c r="G490" s="60">
        <f t="shared" si="25"/>
        <v>0</v>
      </c>
      <c r="H490" s="63">
        <f t="shared" si="26"/>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4"/>
        <v>0</v>
      </c>
      <c r="G491" s="60">
        <f t="shared" si="25"/>
        <v>0</v>
      </c>
      <c r="H491" s="63">
        <f t="shared" si="26"/>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4"/>
        <v>0</v>
      </c>
      <c r="G492" s="60">
        <f t="shared" si="25"/>
        <v>0</v>
      </c>
      <c r="H492" s="63">
        <f t="shared" si="26"/>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4"/>
        <v>0</v>
      </c>
      <c r="G493" s="60">
        <f t="shared" si="25"/>
        <v>0</v>
      </c>
      <c r="H493" s="63">
        <f t="shared" si="26"/>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4"/>
        <v>0</v>
      </c>
      <c r="G494" s="60">
        <f t="shared" si="25"/>
        <v>0</v>
      </c>
      <c r="H494" s="63">
        <f t="shared" si="26"/>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4"/>
        <v>0</v>
      </c>
      <c r="G495" s="60">
        <f t="shared" si="25"/>
        <v>0</v>
      </c>
      <c r="H495" s="63">
        <f t="shared" si="26"/>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4"/>
        <v>0</v>
      </c>
      <c r="G496" s="60">
        <f t="shared" si="25"/>
        <v>0</v>
      </c>
      <c r="H496" s="63">
        <f t="shared" si="26"/>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4"/>
        <v>0</v>
      </c>
      <c r="G497" s="60">
        <f t="shared" si="25"/>
        <v>0</v>
      </c>
      <c r="H497" s="63">
        <f t="shared" si="26"/>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4"/>
        <v>0</v>
      </c>
      <c r="G498" s="60">
        <f t="shared" si="25"/>
        <v>0</v>
      </c>
      <c r="H498" s="63">
        <f t="shared" si="26"/>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4"/>
        <v>0</v>
      </c>
      <c r="G499" s="60">
        <f t="shared" si="25"/>
        <v>0</v>
      </c>
      <c r="H499" s="63">
        <f t="shared" si="26"/>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4"/>
        <v>0</v>
      </c>
      <c r="G500" s="60">
        <f t="shared" si="25"/>
        <v>0</v>
      </c>
      <c r="H500" s="63">
        <f t="shared" si="26"/>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4"/>
        <v>0</v>
      </c>
      <c r="G501" s="60">
        <f t="shared" si="25"/>
        <v>0</v>
      </c>
      <c r="H501" s="63">
        <f t="shared" si="26"/>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4"/>
        <v>0</v>
      </c>
      <c r="G502" s="60">
        <f t="shared" si="25"/>
        <v>0</v>
      </c>
      <c r="H502" s="63">
        <f t="shared" si="26"/>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4"/>
        <v>0</v>
      </c>
      <c r="G503" s="60">
        <f t="shared" si="25"/>
        <v>0</v>
      </c>
      <c r="H503" s="63">
        <f t="shared" si="26"/>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4"/>
        <v>0</v>
      </c>
      <c r="G504" s="60">
        <f t="shared" si="25"/>
        <v>0</v>
      </c>
      <c r="H504" s="63">
        <f t="shared" si="26"/>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4"/>
        <v>0</v>
      </c>
      <c r="G505" s="60">
        <f t="shared" si="25"/>
        <v>0</v>
      </c>
      <c r="H505" s="63">
        <f t="shared" si="26"/>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4"/>
        <v>0</v>
      </c>
      <c r="G506" s="60">
        <f t="shared" si="25"/>
        <v>0</v>
      </c>
      <c r="H506" s="63">
        <f t="shared" si="26"/>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4"/>
        <v>0</v>
      </c>
      <c r="G507" s="60">
        <f t="shared" si="25"/>
        <v>0</v>
      </c>
      <c r="H507" s="63">
        <f t="shared" si="26"/>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4"/>
        <v>0</v>
      </c>
      <c r="G508" s="60">
        <f t="shared" si="25"/>
        <v>0</v>
      </c>
      <c r="H508" s="63">
        <f t="shared" si="26"/>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4"/>
        <v>0</v>
      </c>
      <c r="G509" s="60">
        <f t="shared" si="25"/>
        <v>0</v>
      </c>
      <c r="H509" s="63">
        <f t="shared" si="26"/>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4"/>
        <v>0</v>
      </c>
      <c r="G510" s="60">
        <f t="shared" si="25"/>
        <v>0</v>
      </c>
      <c r="H510" s="63">
        <f t="shared" si="26"/>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4"/>
        <v>0</v>
      </c>
      <c r="G511" s="60">
        <f t="shared" si="25"/>
        <v>0</v>
      </c>
      <c r="H511" s="63">
        <f t="shared" si="26"/>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4"/>
        <v>0</v>
      </c>
      <c r="G512" s="60">
        <f t="shared" si="25"/>
        <v>0</v>
      </c>
      <c r="H512" s="63">
        <f t="shared" si="26"/>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4"/>
        <v>0</v>
      </c>
      <c r="G513" s="60">
        <f t="shared" si="25"/>
        <v>0</v>
      </c>
      <c r="H513" s="63">
        <f t="shared" si="26"/>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4"/>
        <v>0</v>
      </c>
      <c r="G514" s="60">
        <f t="shared" si="25"/>
        <v>0</v>
      </c>
      <c r="H514" s="63">
        <f t="shared" si="26"/>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4"/>
        <v>0</v>
      </c>
      <c r="G515" s="60">
        <f t="shared" si="25"/>
        <v>0</v>
      </c>
      <c r="H515" s="63">
        <f t="shared" si="26"/>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4"/>
        <v>0</v>
      </c>
      <c r="G516" s="60">
        <f t="shared" si="25"/>
        <v>0</v>
      </c>
      <c r="H516" s="63">
        <f t="shared" si="26"/>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4"/>
        <v>0</v>
      </c>
      <c r="G517" s="60">
        <f t="shared" si="25"/>
        <v>0</v>
      </c>
      <c r="H517" s="63">
        <f t="shared" si="26"/>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4"/>
        <v>0</v>
      </c>
      <c r="G518" s="60">
        <f t="shared" si="25"/>
        <v>0</v>
      </c>
      <c r="H518" s="63">
        <f t="shared" si="26"/>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4"/>
        <v>0</v>
      </c>
      <c r="G519" s="60">
        <f t="shared" si="25"/>
        <v>0</v>
      </c>
      <c r="H519" s="63">
        <f t="shared" si="26"/>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4"/>
        <v>0</v>
      </c>
      <c r="G520" s="60">
        <f t="shared" si="25"/>
        <v>0</v>
      </c>
      <c r="H520" s="63">
        <f t="shared" si="26"/>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4"/>
        <v>0</v>
      </c>
      <c r="G521" s="60">
        <f t="shared" si="25"/>
        <v>0</v>
      </c>
      <c r="H521" s="63">
        <f t="shared" si="26"/>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4"/>
        <v>0</v>
      </c>
      <c r="G522" s="60">
        <f t="shared" si="25"/>
        <v>0</v>
      </c>
      <c r="H522" s="63">
        <f t="shared" si="26"/>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4"/>
        <v>0</v>
      </c>
      <c r="G523" s="60">
        <f t="shared" si="25"/>
        <v>0</v>
      </c>
      <c r="H523" s="63">
        <f t="shared" si="26"/>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4"/>
        <v>0</v>
      </c>
      <c r="G524" s="60">
        <f t="shared" si="25"/>
        <v>0</v>
      </c>
      <c r="H524" s="63">
        <f t="shared" si="26"/>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4"/>
        <v>0</v>
      </c>
      <c r="G525" s="60">
        <f t="shared" si="25"/>
        <v>0</v>
      </c>
      <c r="H525" s="63">
        <f t="shared" si="26"/>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4"/>
        <v>0</v>
      </c>
      <c r="G526" s="60">
        <f t="shared" si="25"/>
        <v>0</v>
      </c>
      <c r="H526" s="63">
        <f t="shared" si="26"/>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4"/>
        <v>0</v>
      </c>
      <c r="G527" s="60">
        <f t="shared" si="25"/>
        <v>0</v>
      </c>
      <c r="H527" s="63">
        <f t="shared" si="26"/>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4"/>
        <v>0</v>
      </c>
      <c r="G528" s="60">
        <f t="shared" si="25"/>
        <v>0</v>
      </c>
      <c r="H528" s="63">
        <f t="shared" si="26"/>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4"/>
        <v>0</v>
      </c>
      <c r="G529" s="60">
        <f t="shared" si="25"/>
        <v>0</v>
      </c>
      <c r="H529" s="63">
        <f t="shared" si="26"/>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4"/>
        <v>0</v>
      </c>
      <c r="G530" s="60">
        <f t="shared" si="25"/>
        <v>0</v>
      </c>
      <c r="H530" s="63">
        <f t="shared" si="26"/>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7">D531*E531</f>
        <v>0</v>
      </c>
      <c r="G531" s="60">
        <f t="shared" ref="G531:G594" si="28">E531*$E$14</f>
        <v>0</v>
      </c>
      <c r="H531" s="63">
        <f t="shared" ref="H531:H594" si="29">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7"/>
        <v>0</v>
      </c>
      <c r="G532" s="60">
        <f t="shared" si="28"/>
        <v>0</v>
      </c>
      <c r="H532" s="63">
        <f t="shared" si="29"/>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7"/>
        <v>0</v>
      </c>
      <c r="G533" s="60">
        <f t="shared" si="28"/>
        <v>0</v>
      </c>
      <c r="H533" s="63">
        <f t="shared" si="29"/>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7"/>
        <v>0</v>
      </c>
      <c r="G534" s="60">
        <f t="shared" si="28"/>
        <v>0</v>
      </c>
      <c r="H534" s="63">
        <f t="shared" si="29"/>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7"/>
        <v>0</v>
      </c>
      <c r="G535" s="60">
        <f t="shared" si="28"/>
        <v>0</v>
      </c>
      <c r="H535" s="63">
        <f t="shared" si="29"/>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7"/>
        <v>0</v>
      </c>
      <c r="G536" s="60">
        <f t="shared" si="28"/>
        <v>0</v>
      </c>
      <c r="H536" s="63">
        <f t="shared" si="29"/>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7"/>
        <v>0</v>
      </c>
      <c r="G537" s="60">
        <f t="shared" si="28"/>
        <v>0</v>
      </c>
      <c r="H537" s="63">
        <f t="shared" si="29"/>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7"/>
        <v>0</v>
      </c>
      <c r="G538" s="60">
        <f t="shared" si="28"/>
        <v>0</v>
      </c>
      <c r="H538" s="63">
        <f t="shared" si="29"/>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7"/>
        <v>0</v>
      </c>
      <c r="G539" s="60">
        <f t="shared" si="28"/>
        <v>0</v>
      </c>
      <c r="H539" s="63">
        <f t="shared" si="29"/>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7"/>
        <v>0</v>
      </c>
      <c r="G540" s="60">
        <f t="shared" si="28"/>
        <v>0</v>
      </c>
      <c r="H540" s="63">
        <f t="shared" si="29"/>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7"/>
        <v>0</v>
      </c>
      <c r="G541" s="60">
        <f t="shared" si="28"/>
        <v>0</v>
      </c>
      <c r="H541" s="63">
        <f t="shared" si="29"/>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7"/>
        <v>0</v>
      </c>
      <c r="G542" s="60">
        <f t="shared" si="28"/>
        <v>0</v>
      </c>
      <c r="H542" s="63">
        <f t="shared" si="29"/>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7"/>
        <v>0</v>
      </c>
      <c r="G543" s="60">
        <f t="shared" si="28"/>
        <v>0</v>
      </c>
      <c r="H543" s="63">
        <f t="shared" si="29"/>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7"/>
        <v>0</v>
      </c>
      <c r="G544" s="60">
        <f t="shared" si="28"/>
        <v>0</v>
      </c>
      <c r="H544" s="63">
        <f t="shared" si="29"/>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7"/>
        <v>0</v>
      </c>
      <c r="G545" s="60">
        <f t="shared" si="28"/>
        <v>0</v>
      </c>
      <c r="H545" s="63">
        <f t="shared" si="29"/>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7"/>
        <v>0</v>
      </c>
      <c r="G546" s="60">
        <f t="shared" si="28"/>
        <v>0</v>
      </c>
      <c r="H546" s="63">
        <f t="shared" si="29"/>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7"/>
        <v>0</v>
      </c>
      <c r="G547" s="60">
        <f t="shared" si="28"/>
        <v>0</v>
      </c>
      <c r="H547" s="63">
        <f t="shared" si="29"/>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7"/>
        <v>0</v>
      </c>
      <c r="G548" s="60">
        <f t="shared" si="28"/>
        <v>0</v>
      </c>
      <c r="H548" s="63">
        <f t="shared" si="29"/>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7"/>
        <v>0</v>
      </c>
      <c r="G549" s="60">
        <f t="shared" si="28"/>
        <v>0</v>
      </c>
      <c r="H549" s="63">
        <f t="shared" si="29"/>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7"/>
        <v>0</v>
      </c>
      <c r="G550" s="60">
        <f t="shared" si="28"/>
        <v>0</v>
      </c>
      <c r="H550" s="63">
        <f t="shared" si="29"/>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7"/>
        <v>0</v>
      </c>
      <c r="G551" s="60">
        <f t="shared" si="28"/>
        <v>0</v>
      </c>
      <c r="H551" s="63">
        <f t="shared" si="29"/>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7"/>
        <v>0</v>
      </c>
      <c r="G552" s="60">
        <f t="shared" si="28"/>
        <v>0</v>
      </c>
      <c r="H552" s="63">
        <f t="shared" si="29"/>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7"/>
        <v>0</v>
      </c>
      <c r="G553" s="60">
        <f t="shared" si="28"/>
        <v>0</v>
      </c>
      <c r="H553" s="63">
        <f t="shared" si="29"/>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7"/>
        <v>0</v>
      </c>
      <c r="G554" s="60">
        <f t="shared" si="28"/>
        <v>0</v>
      </c>
      <c r="H554" s="63">
        <f t="shared" si="29"/>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7"/>
        <v>0</v>
      </c>
      <c r="G555" s="60">
        <f t="shared" si="28"/>
        <v>0</v>
      </c>
      <c r="H555" s="63">
        <f t="shared" si="29"/>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7"/>
        <v>0</v>
      </c>
      <c r="G556" s="60">
        <f t="shared" si="28"/>
        <v>0</v>
      </c>
      <c r="H556" s="63">
        <f t="shared" si="29"/>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7"/>
        <v>0</v>
      </c>
      <c r="G557" s="60">
        <f t="shared" si="28"/>
        <v>0</v>
      </c>
      <c r="H557" s="63">
        <f t="shared" si="29"/>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7"/>
        <v>0</v>
      </c>
      <c r="G558" s="60">
        <f t="shared" si="28"/>
        <v>0</v>
      </c>
      <c r="H558" s="63">
        <f t="shared" si="29"/>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7"/>
        <v>0</v>
      </c>
      <c r="G559" s="60">
        <f t="shared" si="28"/>
        <v>0</v>
      </c>
      <c r="H559" s="63">
        <f t="shared" si="29"/>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7"/>
        <v>0</v>
      </c>
      <c r="G560" s="60">
        <f t="shared" si="28"/>
        <v>0</v>
      </c>
      <c r="H560" s="63">
        <f t="shared" si="29"/>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7"/>
        <v>0</v>
      </c>
      <c r="G561" s="60">
        <f t="shared" si="28"/>
        <v>0</v>
      </c>
      <c r="H561" s="63">
        <f t="shared" si="29"/>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7"/>
        <v>0</v>
      </c>
      <c r="G562" s="60">
        <f t="shared" si="28"/>
        <v>0</v>
      </c>
      <c r="H562" s="63">
        <f t="shared" si="29"/>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7"/>
        <v>0</v>
      </c>
      <c r="G563" s="60">
        <f t="shared" si="28"/>
        <v>0</v>
      </c>
      <c r="H563" s="63">
        <f t="shared" si="29"/>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7"/>
        <v>0</v>
      </c>
      <c r="G564" s="60">
        <f t="shared" si="28"/>
        <v>0</v>
      </c>
      <c r="H564" s="63">
        <f t="shared" si="29"/>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7"/>
        <v>0</v>
      </c>
      <c r="G565" s="60">
        <f t="shared" si="28"/>
        <v>0</v>
      </c>
      <c r="H565" s="63">
        <f t="shared" si="29"/>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7"/>
        <v>0</v>
      </c>
      <c r="G566" s="60">
        <f t="shared" si="28"/>
        <v>0</v>
      </c>
      <c r="H566" s="63">
        <f t="shared" si="29"/>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7"/>
        <v>0</v>
      </c>
      <c r="G567" s="60">
        <f t="shared" si="28"/>
        <v>0</v>
      </c>
      <c r="H567" s="63">
        <f t="shared" si="29"/>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7"/>
        <v>0</v>
      </c>
      <c r="G568" s="60">
        <f t="shared" si="28"/>
        <v>0</v>
      </c>
      <c r="H568" s="63">
        <f t="shared" si="29"/>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7"/>
        <v>0</v>
      </c>
      <c r="G569" s="60">
        <f t="shared" si="28"/>
        <v>0</v>
      </c>
      <c r="H569" s="63">
        <f t="shared" si="29"/>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7"/>
        <v>0</v>
      </c>
      <c r="G570" s="60">
        <f t="shared" si="28"/>
        <v>0</v>
      </c>
      <c r="H570" s="63">
        <f t="shared" si="29"/>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7"/>
        <v>0</v>
      </c>
      <c r="G571" s="60">
        <f t="shared" si="28"/>
        <v>0</v>
      </c>
      <c r="H571" s="63">
        <f t="shared" si="29"/>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7"/>
        <v>0</v>
      </c>
      <c r="G572" s="60">
        <f t="shared" si="28"/>
        <v>0</v>
      </c>
      <c r="H572" s="63">
        <f t="shared" si="29"/>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7"/>
        <v>0</v>
      </c>
      <c r="G573" s="60">
        <f t="shared" si="28"/>
        <v>0</v>
      </c>
      <c r="H573" s="63">
        <f t="shared" si="29"/>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7"/>
        <v>0</v>
      </c>
      <c r="G574" s="60">
        <f t="shared" si="28"/>
        <v>0</v>
      </c>
      <c r="H574" s="63">
        <f t="shared" si="29"/>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7"/>
        <v>0</v>
      </c>
      <c r="G575" s="60">
        <f t="shared" si="28"/>
        <v>0</v>
      </c>
      <c r="H575" s="63">
        <f t="shared" si="29"/>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7"/>
        <v>0</v>
      </c>
      <c r="G576" s="60">
        <f t="shared" si="28"/>
        <v>0</v>
      </c>
      <c r="H576" s="63">
        <f t="shared" si="29"/>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7"/>
        <v>0</v>
      </c>
      <c r="G577" s="60">
        <f t="shared" si="28"/>
        <v>0</v>
      </c>
      <c r="H577" s="63">
        <f t="shared" si="29"/>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7"/>
        <v>0</v>
      </c>
      <c r="G578" s="60">
        <f t="shared" si="28"/>
        <v>0</v>
      </c>
      <c r="H578" s="63">
        <f t="shared" si="29"/>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7"/>
        <v>0</v>
      </c>
      <c r="G579" s="60">
        <f t="shared" si="28"/>
        <v>0</v>
      </c>
      <c r="H579" s="63">
        <f t="shared" si="29"/>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7"/>
        <v>0</v>
      </c>
      <c r="G580" s="60">
        <f t="shared" si="28"/>
        <v>0</v>
      </c>
      <c r="H580" s="63">
        <f t="shared" si="29"/>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7"/>
        <v>0</v>
      </c>
      <c r="G581" s="60">
        <f t="shared" si="28"/>
        <v>0</v>
      </c>
      <c r="H581" s="63">
        <f t="shared" si="29"/>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7"/>
        <v>0</v>
      </c>
      <c r="G582" s="60">
        <f t="shared" si="28"/>
        <v>0</v>
      </c>
      <c r="H582" s="63">
        <f t="shared" si="29"/>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7"/>
        <v>0</v>
      </c>
      <c r="G583" s="60">
        <f t="shared" si="28"/>
        <v>0</v>
      </c>
      <c r="H583" s="63">
        <f t="shared" si="29"/>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7"/>
        <v>0</v>
      </c>
      <c r="G584" s="60">
        <f t="shared" si="28"/>
        <v>0</v>
      </c>
      <c r="H584" s="63">
        <f t="shared" si="29"/>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7"/>
        <v>0</v>
      </c>
      <c r="G585" s="60">
        <f t="shared" si="28"/>
        <v>0</v>
      </c>
      <c r="H585" s="63">
        <f t="shared" si="29"/>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7"/>
        <v>0</v>
      </c>
      <c r="G586" s="60">
        <f t="shared" si="28"/>
        <v>0</v>
      </c>
      <c r="H586" s="63">
        <f t="shared" si="29"/>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7"/>
        <v>0</v>
      </c>
      <c r="G587" s="60">
        <f t="shared" si="28"/>
        <v>0</v>
      </c>
      <c r="H587" s="63">
        <f t="shared" si="29"/>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7"/>
        <v>0</v>
      </c>
      <c r="G588" s="60">
        <f t="shared" si="28"/>
        <v>0</v>
      </c>
      <c r="H588" s="63">
        <f t="shared" si="29"/>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7"/>
        <v>0</v>
      </c>
      <c r="G589" s="60">
        <f t="shared" si="28"/>
        <v>0</v>
      </c>
      <c r="H589" s="63">
        <f t="shared" si="29"/>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7"/>
        <v>0</v>
      </c>
      <c r="G590" s="60">
        <f t="shared" si="28"/>
        <v>0</v>
      </c>
      <c r="H590" s="63">
        <f t="shared" si="29"/>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7"/>
        <v>0</v>
      </c>
      <c r="G591" s="60">
        <f t="shared" si="28"/>
        <v>0</v>
      </c>
      <c r="H591" s="63">
        <f t="shared" si="29"/>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7"/>
        <v>0</v>
      </c>
      <c r="G592" s="60">
        <f t="shared" si="28"/>
        <v>0</v>
      </c>
      <c r="H592" s="63">
        <f t="shared" si="29"/>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7"/>
        <v>0</v>
      </c>
      <c r="G593" s="60">
        <f t="shared" si="28"/>
        <v>0</v>
      </c>
      <c r="H593" s="63">
        <f t="shared" si="29"/>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7"/>
        <v>0</v>
      </c>
      <c r="G594" s="60">
        <f t="shared" si="28"/>
        <v>0</v>
      </c>
      <c r="H594" s="63">
        <f t="shared" si="29"/>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30">D595*E595</f>
        <v>0</v>
      </c>
      <c r="G595" s="60">
        <f t="shared" ref="G595:G658" si="31">E595*$E$14</f>
        <v>0</v>
      </c>
      <c r="H595" s="63">
        <f t="shared" ref="H595:H658" si="32">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30"/>
        <v>0</v>
      </c>
      <c r="G596" s="60">
        <f t="shared" si="31"/>
        <v>0</v>
      </c>
      <c r="H596" s="63">
        <f t="shared" si="32"/>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30"/>
        <v>0</v>
      </c>
      <c r="G597" s="60">
        <f t="shared" si="31"/>
        <v>0</v>
      </c>
      <c r="H597" s="63">
        <f t="shared" si="32"/>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30"/>
        <v>0</v>
      </c>
      <c r="G598" s="60">
        <f t="shared" si="31"/>
        <v>0</v>
      </c>
      <c r="H598" s="63">
        <f t="shared" si="32"/>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30"/>
        <v>0</v>
      </c>
      <c r="G599" s="60">
        <f t="shared" si="31"/>
        <v>0</v>
      </c>
      <c r="H599" s="63">
        <f t="shared" si="32"/>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30"/>
        <v>0</v>
      </c>
      <c r="G600" s="60">
        <f t="shared" si="31"/>
        <v>0</v>
      </c>
      <c r="H600" s="63">
        <f t="shared" si="32"/>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30"/>
        <v>0</v>
      </c>
      <c r="G601" s="60">
        <f t="shared" si="31"/>
        <v>0</v>
      </c>
      <c r="H601" s="63">
        <f t="shared" si="32"/>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30"/>
        <v>0</v>
      </c>
      <c r="G602" s="60">
        <f t="shared" si="31"/>
        <v>0</v>
      </c>
      <c r="H602" s="63">
        <f t="shared" si="32"/>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30"/>
        <v>0</v>
      </c>
      <c r="G603" s="60">
        <f t="shared" si="31"/>
        <v>0</v>
      </c>
      <c r="H603" s="63">
        <f t="shared" si="32"/>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30"/>
        <v>0</v>
      </c>
      <c r="G604" s="60">
        <f t="shared" si="31"/>
        <v>0</v>
      </c>
      <c r="H604" s="63">
        <f t="shared" si="32"/>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30"/>
        <v>0</v>
      </c>
      <c r="G605" s="60">
        <f t="shared" si="31"/>
        <v>0</v>
      </c>
      <c r="H605" s="63">
        <f t="shared" si="32"/>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30"/>
        <v>0</v>
      </c>
      <c r="G606" s="60">
        <f t="shared" si="31"/>
        <v>0</v>
      </c>
      <c r="H606" s="63">
        <f t="shared" si="32"/>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30"/>
        <v>0</v>
      </c>
      <c r="G607" s="60">
        <f t="shared" si="31"/>
        <v>0</v>
      </c>
      <c r="H607" s="63">
        <f t="shared" si="32"/>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30"/>
        <v>0</v>
      </c>
      <c r="G608" s="60">
        <f t="shared" si="31"/>
        <v>0</v>
      </c>
      <c r="H608" s="63">
        <f t="shared" si="32"/>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30"/>
        <v>0</v>
      </c>
      <c r="G609" s="60">
        <f t="shared" si="31"/>
        <v>0</v>
      </c>
      <c r="H609" s="63">
        <f t="shared" si="32"/>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30"/>
        <v>0</v>
      </c>
      <c r="G610" s="60">
        <f t="shared" si="31"/>
        <v>0</v>
      </c>
      <c r="H610" s="63">
        <f t="shared" si="32"/>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30"/>
        <v>0</v>
      </c>
      <c r="G611" s="60">
        <f t="shared" si="31"/>
        <v>0</v>
      </c>
      <c r="H611" s="63">
        <f t="shared" si="32"/>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30"/>
        <v>0</v>
      </c>
      <c r="G612" s="60">
        <f t="shared" si="31"/>
        <v>0</v>
      </c>
      <c r="H612" s="63">
        <f t="shared" si="32"/>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30"/>
        <v>0</v>
      </c>
      <c r="G613" s="60">
        <f t="shared" si="31"/>
        <v>0</v>
      </c>
      <c r="H613" s="63">
        <f t="shared" si="32"/>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30"/>
        <v>0</v>
      </c>
      <c r="G614" s="60">
        <f t="shared" si="31"/>
        <v>0</v>
      </c>
      <c r="H614" s="63">
        <f t="shared" si="32"/>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30"/>
        <v>0</v>
      </c>
      <c r="G615" s="60">
        <f t="shared" si="31"/>
        <v>0</v>
      </c>
      <c r="H615" s="63">
        <f t="shared" si="32"/>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30"/>
        <v>0</v>
      </c>
      <c r="G616" s="60">
        <f t="shared" si="31"/>
        <v>0</v>
      </c>
      <c r="H616" s="63">
        <f t="shared" si="32"/>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30"/>
        <v>0</v>
      </c>
      <c r="G617" s="60">
        <f t="shared" si="31"/>
        <v>0</v>
      </c>
      <c r="H617" s="63">
        <f t="shared" si="32"/>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30"/>
        <v>0</v>
      </c>
      <c r="G618" s="60">
        <f t="shared" si="31"/>
        <v>0</v>
      </c>
      <c r="H618" s="63">
        <f t="shared" si="32"/>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30"/>
        <v>0</v>
      </c>
      <c r="G619" s="60">
        <f t="shared" si="31"/>
        <v>0</v>
      </c>
      <c r="H619" s="63">
        <f t="shared" si="32"/>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30"/>
        <v>0</v>
      </c>
      <c r="G620" s="60">
        <f t="shared" si="31"/>
        <v>0</v>
      </c>
      <c r="H620" s="63">
        <f t="shared" si="32"/>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30"/>
        <v>0</v>
      </c>
      <c r="G621" s="60">
        <f t="shared" si="31"/>
        <v>0</v>
      </c>
      <c r="H621" s="63">
        <f t="shared" si="32"/>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30"/>
        <v>0</v>
      </c>
      <c r="G622" s="60">
        <f t="shared" si="31"/>
        <v>0</v>
      </c>
      <c r="H622" s="63">
        <f t="shared" si="32"/>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30"/>
        <v>0</v>
      </c>
      <c r="G623" s="60">
        <f t="shared" si="31"/>
        <v>0</v>
      </c>
      <c r="H623" s="63">
        <f t="shared" si="32"/>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30"/>
        <v>0</v>
      </c>
      <c r="G624" s="60">
        <f t="shared" si="31"/>
        <v>0</v>
      </c>
      <c r="H624" s="63">
        <f t="shared" si="32"/>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30"/>
        <v>0</v>
      </c>
      <c r="G625" s="60">
        <f t="shared" si="31"/>
        <v>0</v>
      </c>
      <c r="H625" s="63">
        <f t="shared" si="32"/>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30"/>
        <v>0</v>
      </c>
      <c r="G626" s="60">
        <f t="shared" si="31"/>
        <v>0</v>
      </c>
      <c r="H626" s="63">
        <f t="shared" si="32"/>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30"/>
        <v>0</v>
      </c>
      <c r="G627" s="60">
        <f t="shared" si="31"/>
        <v>0</v>
      </c>
      <c r="H627" s="63">
        <f t="shared" si="32"/>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30"/>
        <v>0</v>
      </c>
      <c r="G628" s="60">
        <f t="shared" si="31"/>
        <v>0</v>
      </c>
      <c r="H628" s="63">
        <f t="shared" si="32"/>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30"/>
        <v>0</v>
      </c>
      <c r="G629" s="60">
        <f t="shared" si="31"/>
        <v>0</v>
      </c>
      <c r="H629" s="63">
        <f t="shared" si="32"/>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30"/>
        <v>0</v>
      </c>
      <c r="G630" s="60">
        <f t="shared" si="31"/>
        <v>0</v>
      </c>
      <c r="H630" s="63">
        <f t="shared" si="32"/>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30"/>
        <v>0</v>
      </c>
      <c r="G631" s="60">
        <f t="shared" si="31"/>
        <v>0</v>
      </c>
      <c r="H631" s="63">
        <f t="shared" si="32"/>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30"/>
        <v>0</v>
      </c>
      <c r="G632" s="60">
        <f t="shared" si="31"/>
        <v>0</v>
      </c>
      <c r="H632" s="63">
        <f t="shared" si="32"/>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30"/>
        <v>0</v>
      </c>
      <c r="G633" s="60">
        <f t="shared" si="31"/>
        <v>0</v>
      </c>
      <c r="H633" s="63">
        <f t="shared" si="32"/>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30"/>
        <v>0</v>
      </c>
      <c r="G634" s="60">
        <f t="shared" si="31"/>
        <v>0</v>
      </c>
      <c r="H634" s="63">
        <f t="shared" si="32"/>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30"/>
        <v>0</v>
      </c>
      <c r="G635" s="60">
        <f t="shared" si="31"/>
        <v>0</v>
      </c>
      <c r="H635" s="63">
        <f t="shared" si="32"/>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30"/>
        <v>0</v>
      </c>
      <c r="G636" s="60">
        <f t="shared" si="31"/>
        <v>0</v>
      </c>
      <c r="H636" s="63">
        <f t="shared" si="32"/>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30"/>
        <v>0</v>
      </c>
      <c r="G637" s="60">
        <f t="shared" si="31"/>
        <v>0</v>
      </c>
      <c r="H637" s="63">
        <f t="shared" si="32"/>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30"/>
        <v>0</v>
      </c>
      <c r="G638" s="60">
        <f t="shared" si="31"/>
        <v>0</v>
      </c>
      <c r="H638" s="63">
        <f t="shared" si="32"/>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30"/>
        <v>0</v>
      </c>
      <c r="G639" s="60">
        <f t="shared" si="31"/>
        <v>0</v>
      </c>
      <c r="H639" s="63">
        <f t="shared" si="32"/>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30"/>
        <v>0</v>
      </c>
      <c r="G640" s="60">
        <f t="shared" si="31"/>
        <v>0</v>
      </c>
      <c r="H640" s="63">
        <f t="shared" si="32"/>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30"/>
        <v>0</v>
      </c>
      <c r="G641" s="60">
        <f t="shared" si="31"/>
        <v>0</v>
      </c>
      <c r="H641" s="63">
        <f t="shared" si="32"/>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30"/>
        <v>0</v>
      </c>
      <c r="G642" s="60">
        <f t="shared" si="31"/>
        <v>0</v>
      </c>
      <c r="H642" s="63">
        <f t="shared" si="32"/>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30"/>
        <v>0</v>
      </c>
      <c r="G643" s="60">
        <f t="shared" si="31"/>
        <v>0</v>
      </c>
      <c r="H643" s="63">
        <f t="shared" si="32"/>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30"/>
        <v>0</v>
      </c>
      <c r="G644" s="60">
        <f t="shared" si="31"/>
        <v>0</v>
      </c>
      <c r="H644" s="63">
        <f t="shared" si="32"/>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30"/>
        <v>0</v>
      </c>
      <c r="G645" s="60">
        <f t="shared" si="31"/>
        <v>0</v>
      </c>
      <c r="H645" s="63">
        <f t="shared" si="32"/>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30"/>
        <v>0</v>
      </c>
      <c r="G646" s="60">
        <f t="shared" si="31"/>
        <v>0</v>
      </c>
      <c r="H646" s="63">
        <f t="shared" si="32"/>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30"/>
        <v>0</v>
      </c>
      <c r="G647" s="60">
        <f t="shared" si="31"/>
        <v>0</v>
      </c>
      <c r="H647" s="63">
        <f t="shared" si="32"/>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30"/>
        <v>0</v>
      </c>
      <c r="G648" s="60">
        <f t="shared" si="31"/>
        <v>0</v>
      </c>
      <c r="H648" s="63">
        <f t="shared" si="32"/>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30"/>
        <v>0</v>
      </c>
      <c r="G649" s="60">
        <f t="shared" si="31"/>
        <v>0</v>
      </c>
      <c r="H649" s="63">
        <f t="shared" si="32"/>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30"/>
        <v>0</v>
      </c>
      <c r="G650" s="60">
        <f t="shared" si="31"/>
        <v>0</v>
      </c>
      <c r="H650" s="63">
        <f t="shared" si="32"/>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30"/>
        <v>0</v>
      </c>
      <c r="G651" s="60">
        <f t="shared" si="31"/>
        <v>0</v>
      </c>
      <c r="H651" s="63">
        <f t="shared" si="32"/>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30"/>
        <v>0</v>
      </c>
      <c r="G652" s="60">
        <f t="shared" si="31"/>
        <v>0</v>
      </c>
      <c r="H652" s="63">
        <f t="shared" si="32"/>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30"/>
        <v>0</v>
      </c>
      <c r="G653" s="60">
        <f t="shared" si="31"/>
        <v>0</v>
      </c>
      <c r="H653" s="63">
        <f t="shared" si="32"/>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30"/>
        <v>0</v>
      </c>
      <c r="G654" s="60">
        <f t="shared" si="31"/>
        <v>0</v>
      </c>
      <c r="H654" s="63">
        <f t="shared" si="32"/>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30"/>
        <v>0</v>
      </c>
      <c r="G655" s="60">
        <f t="shared" si="31"/>
        <v>0</v>
      </c>
      <c r="H655" s="63">
        <f t="shared" si="32"/>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30"/>
        <v>0</v>
      </c>
      <c r="G656" s="60">
        <f t="shared" si="31"/>
        <v>0</v>
      </c>
      <c r="H656" s="63">
        <f t="shared" si="32"/>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30"/>
        <v>0</v>
      </c>
      <c r="G657" s="60">
        <f t="shared" si="31"/>
        <v>0</v>
      </c>
      <c r="H657" s="63">
        <f t="shared" si="32"/>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30"/>
        <v>0</v>
      </c>
      <c r="G658" s="60">
        <f t="shared" si="31"/>
        <v>0</v>
      </c>
      <c r="H658" s="63">
        <f t="shared" si="32"/>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3">D659*E659</f>
        <v>0</v>
      </c>
      <c r="G659" s="60">
        <f t="shared" ref="G659:G722" si="34">E659*$E$14</f>
        <v>0</v>
      </c>
      <c r="H659" s="63">
        <f t="shared" ref="H659:H722" si="35">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3"/>
        <v>0</v>
      </c>
      <c r="G660" s="60">
        <f t="shared" si="34"/>
        <v>0</v>
      </c>
      <c r="H660" s="63">
        <f t="shared" si="35"/>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3"/>
        <v>0</v>
      </c>
      <c r="G661" s="60">
        <f t="shared" si="34"/>
        <v>0</v>
      </c>
      <c r="H661" s="63">
        <f t="shared" si="35"/>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3"/>
        <v>0</v>
      </c>
      <c r="G662" s="60">
        <f t="shared" si="34"/>
        <v>0</v>
      </c>
      <c r="H662" s="63">
        <f t="shared" si="35"/>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3"/>
        <v>0</v>
      </c>
      <c r="G663" s="60">
        <f t="shared" si="34"/>
        <v>0</v>
      </c>
      <c r="H663" s="63">
        <f t="shared" si="35"/>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3"/>
        <v>0</v>
      </c>
      <c r="G664" s="60">
        <f t="shared" si="34"/>
        <v>0</v>
      </c>
      <c r="H664" s="63">
        <f t="shared" si="35"/>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3"/>
        <v>0</v>
      </c>
      <c r="G665" s="60">
        <f t="shared" si="34"/>
        <v>0</v>
      </c>
      <c r="H665" s="63">
        <f t="shared" si="35"/>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3"/>
        <v>0</v>
      </c>
      <c r="G666" s="60">
        <f t="shared" si="34"/>
        <v>0</v>
      </c>
      <c r="H666" s="63">
        <f t="shared" si="35"/>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3"/>
        <v>0</v>
      </c>
      <c r="G667" s="60">
        <f t="shared" si="34"/>
        <v>0</v>
      </c>
      <c r="H667" s="63">
        <f t="shared" si="35"/>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3"/>
        <v>0</v>
      </c>
      <c r="G668" s="60">
        <f t="shared" si="34"/>
        <v>0</v>
      </c>
      <c r="H668" s="63">
        <f t="shared" si="35"/>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3"/>
        <v>0</v>
      </c>
      <c r="G669" s="60">
        <f t="shared" si="34"/>
        <v>0</v>
      </c>
      <c r="H669" s="63">
        <f t="shared" si="35"/>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3"/>
        <v>0</v>
      </c>
      <c r="G670" s="60">
        <f t="shared" si="34"/>
        <v>0</v>
      </c>
      <c r="H670" s="63">
        <f t="shared" si="35"/>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3"/>
        <v>0</v>
      </c>
      <c r="G671" s="60">
        <f t="shared" si="34"/>
        <v>0</v>
      </c>
      <c r="H671" s="63">
        <f t="shared" si="35"/>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3"/>
        <v>0</v>
      </c>
      <c r="G672" s="60">
        <f t="shared" si="34"/>
        <v>0</v>
      </c>
      <c r="H672" s="63">
        <f t="shared" si="35"/>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3"/>
        <v>0</v>
      </c>
      <c r="G673" s="60">
        <f t="shared" si="34"/>
        <v>0</v>
      </c>
      <c r="H673" s="63">
        <f t="shared" si="35"/>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3"/>
        <v>0</v>
      </c>
      <c r="G674" s="60">
        <f t="shared" si="34"/>
        <v>0</v>
      </c>
      <c r="H674" s="63">
        <f t="shared" si="35"/>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3"/>
        <v>0</v>
      </c>
      <c r="G675" s="60">
        <f t="shared" si="34"/>
        <v>0</v>
      </c>
      <c r="H675" s="63">
        <f t="shared" si="35"/>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3"/>
        <v>0</v>
      </c>
      <c r="G676" s="60">
        <f t="shared" si="34"/>
        <v>0</v>
      </c>
      <c r="H676" s="63">
        <f t="shared" si="35"/>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3"/>
        <v>0</v>
      </c>
      <c r="G677" s="60">
        <f t="shared" si="34"/>
        <v>0</v>
      </c>
      <c r="H677" s="63">
        <f t="shared" si="35"/>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3"/>
        <v>0</v>
      </c>
      <c r="G678" s="60">
        <f t="shared" si="34"/>
        <v>0</v>
      </c>
      <c r="H678" s="63">
        <f t="shared" si="35"/>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3"/>
        <v>0</v>
      </c>
      <c r="G679" s="60">
        <f t="shared" si="34"/>
        <v>0</v>
      </c>
      <c r="H679" s="63">
        <f t="shared" si="35"/>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3"/>
        <v>0</v>
      </c>
      <c r="G680" s="60">
        <f t="shared" si="34"/>
        <v>0</v>
      </c>
      <c r="H680" s="63">
        <f t="shared" si="35"/>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3"/>
        <v>0</v>
      </c>
      <c r="G681" s="60">
        <f t="shared" si="34"/>
        <v>0</v>
      </c>
      <c r="H681" s="63">
        <f t="shared" si="35"/>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3"/>
        <v>0</v>
      </c>
      <c r="G682" s="60">
        <f t="shared" si="34"/>
        <v>0</v>
      </c>
      <c r="H682" s="63">
        <f t="shared" si="35"/>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3"/>
        <v>0</v>
      </c>
      <c r="G683" s="60">
        <f t="shared" si="34"/>
        <v>0</v>
      </c>
      <c r="H683" s="63">
        <f t="shared" si="35"/>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3"/>
        <v>0</v>
      </c>
      <c r="G684" s="60">
        <f t="shared" si="34"/>
        <v>0</v>
      </c>
      <c r="H684" s="63">
        <f t="shared" si="35"/>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3"/>
        <v>0</v>
      </c>
      <c r="G685" s="60">
        <f t="shared" si="34"/>
        <v>0</v>
      </c>
      <c r="H685" s="63">
        <f t="shared" si="35"/>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3"/>
        <v>0</v>
      </c>
      <c r="G686" s="60">
        <f t="shared" si="34"/>
        <v>0</v>
      </c>
      <c r="H686" s="63">
        <f t="shared" si="35"/>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3"/>
        <v>0</v>
      </c>
      <c r="G687" s="60">
        <f t="shared" si="34"/>
        <v>0</v>
      </c>
      <c r="H687" s="63">
        <f t="shared" si="35"/>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3"/>
        <v>0</v>
      </c>
      <c r="G688" s="60">
        <f t="shared" si="34"/>
        <v>0</v>
      </c>
      <c r="H688" s="63">
        <f t="shared" si="35"/>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3"/>
        <v>0</v>
      </c>
      <c r="G689" s="60">
        <f t="shared" si="34"/>
        <v>0</v>
      </c>
      <c r="H689" s="63">
        <f t="shared" si="35"/>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3"/>
        <v>0</v>
      </c>
      <c r="G690" s="60">
        <f t="shared" si="34"/>
        <v>0</v>
      </c>
      <c r="H690" s="63">
        <f t="shared" si="35"/>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3"/>
        <v>0</v>
      </c>
      <c r="G691" s="60">
        <f t="shared" si="34"/>
        <v>0</v>
      </c>
      <c r="H691" s="63">
        <f t="shared" si="35"/>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3"/>
        <v>0</v>
      </c>
      <c r="G692" s="60">
        <f t="shared" si="34"/>
        <v>0</v>
      </c>
      <c r="H692" s="63">
        <f t="shared" si="35"/>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3"/>
        <v>0</v>
      </c>
      <c r="G693" s="60">
        <f t="shared" si="34"/>
        <v>0</v>
      </c>
      <c r="H693" s="63">
        <f t="shared" si="35"/>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3"/>
        <v>0</v>
      </c>
      <c r="G694" s="60">
        <f t="shared" si="34"/>
        <v>0</v>
      </c>
      <c r="H694" s="63">
        <f t="shared" si="35"/>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3"/>
        <v>0</v>
      </c>
      <c r="G695" s="60">
        <f t="shared" si="34"/>
        <v>0</v>
      </c>
      <c r="H695" s="63">
        <f t="shared" si="35"/>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3"/>
        <v>0</v>
      </c>
      <c r="G696" s="60">
        <f t="shared" si="34"/>
        <v>0</v>
      </c>
      <c r="H696" s="63">
        <f t="shared" si="35"/>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3"/>
        <v>0</v>
      </c>
      <c r="G697" s="60">
        <f t="shared" si="34"/>
        <v>0</v>
      </c>
      <c r="H697" s="63">
        <f t="shared" si="35"/>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3"/>
        <v>0</v>
      </c>
      <c r="G698" s="60">
        <f t="shared" si="34"/>
        <v>0</v>
      </c>
      <c r="H698" s="63">
        <f t="shared" si="35"/>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3"/>
        <v>0</v>
      </c>
      <c r="G699" s="60">
        <f t="shared" si="34"/>
        <v>0</v>
      </c>
      <c r="H699" s="63">
        <f t="shared" si="35"/>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3"/>
        <v>0</v>
      </c>
      <c r="G700" s="60">
        <f t="shared" si="34"/>
        <v>0</v>
      </c>
      <c r="H700" s="63">
        <f t="shared" si="35"/>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3"/>
        <v>0</v>
      </c>
      <c r="G701" s="60">
        <f t="shared" si="34"/>
        <v>0</v>
      </c>
      <c r="H701" s="63">
        <f t="shared" si="35"/>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3"/>
        <v>0</v>
      </c>
      <c r="G702" s="60">
        <f t="shared" si="34"/>
        <v>0</v>
      </c>
      <c r="H702" s="63">
        <f t="shared" si="35"/>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3"/>
        <v>0</v>
      </c>
      <c r="G703" s="60">
        <f t="shared" si="34"/>
        <v>0</v>
      </c>
      <c r="H703" s="63">
        <f t="shared" si="35"/>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3"/>
        <v>0</v>
      </c>
      <c r="G704" s="60">
        <f t="shared" si="34"/>
        <v>0</v>
      </c>
      <c r="H704" s="63">
        <f t="shared" si="35"/>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3"/>
        <v>0</v>
      </c>
      <c r="G705" s="60">
        <f t="shared" si="34"/>
        <v>0</v>
      </c>
      <c r="H705" s="63">
        <f t="shared" si="35"/>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3"/>
        <v>0</v>
      </c>
      <c r="G706" s="60">
        <f t="shared" si="34"/>
        <v>0</v>
      </c>
      <c r="H706" s="63">
        <f t="shared" si="35"/>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3"/>
        <v>0</v>
      </c>
      <c r="G707" s="60">
        <f t="shared" si="34"/>
        <v>0</v>
      </c>
      <c r="H707" s="63">
        <f t="shared" si="35"/>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3"/>
        <v>0</v>
      </c>
      <c r="G708" s="60">
        <f t="shared" si="34"/>
        <v>0</v>
      </c>
      <c r="H708" s="63">
        <f t="shared" si="35"/>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3"/>
        <v>0</v>
      </c>
      <c r="G709" s="60">
        <f t="shared" si="34"/>
        <v>0</v>
      </c>
      <c r="H709" s="63">
        <f t="shared" si="35"/>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3"/>
        <v>0</v>
      </c>
      <c r="G710" s="60">
        <f t="shared" si="34"/>
        <v>0</v>
      </c>
      <c r="H710" s="63">
        <f t="shared" si="35"/>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3"/>
        <v>0</v>
      </c>
      <c r="G711" s="60">
        <f t="shared" si="34"/>
        <v>0</v>
      </c>
      <c r="H711" s="63">
        <f t="shared" si="35"/>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3"/>
        <v>0</v>
      </c>
      <c r="G712" s="60">
        <f t="shared" si="34"/>
        <v>0</v>
      </c>
      <c r="H712" s="63">
        <f t="shared" si="35"/>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3"/>
        <v>0</v>
      </c>
      <c r="G713" s="60">
        <f t="shared" si="34"/>
        <v>0</v>
      </c>
      <c r="H713" s="63">
        <f t="shared" si="35"/>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3"/>
        <v>0</v>
      </c>
      <c r="G714" s="60">
        <f t="shared" si="34"/>
        <v>0</v>
      </c>
      <c r="H714" s="63">
        <f t="shared" si="35"/>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3"/>
        <v>0</v>
      </c>
      <c r="G715" s="60">
        <f t="shared" si="34"/>
        <v>0</v>
      </c>
      <c r="H715" s="63">
        <f t="shared" si="35"/>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3"/>
        <v>0</v>
      </c>
      <c r="G716" s="60">
        <f t="shared" si="34"/>
        <v>0</v>
      </c>
      <c r="H716" s="63">
        <f t="shared" si="35"/>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3"/>
        <v>0</v>
      </c>
      <c r="G717" s="60">
        <f t="shared" si="34"/>
        <v>0</v>
      </c>
      <c r="H717" s="63">
        <f t="shared" si="35"/>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3"/>
        <v>0</v>
      </c>
      <c r="G718" s="60">
        <f t="shared" si="34"/>
        <v>0</v>
      </c>
      <c r="H718" s="63">
        <f t="shared" si="35"/>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3"/>
        <v>0</v>
      </c>
      <c r="G719" s="60">
        <f t="shared" si="34"/>
        <v>0</v>
      </c>
      <c r="H719" s="63">
        <f t="shared" si="35"/>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3"/>
        <v>0</v>
      </c>
      <c r="G720" s="60">
        <f t="shared" si="34"/>
        <v>0</v>
      </c>
      <c r="H720" s="63">
        <f t="shared" si="35"/>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3"/>
        <v>0</v>
      </c>
      <c r="G721" s="60">
        <f t="shared" si="34"/>
        <v>0</v>
      </c>
      <c r="H721" s="63">
        <f t="shared" si="35"/>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3"/>
        <v>0</v>
      </c>
      <c r="G722" s="60">
        <f t="shared" si="34"/>
        <v>0</v>
      </c>
      <c r="H722" s="63">
        <f t="shared" si="35"/>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6">D723*E723</f>
        <v>0</v>
      </c>
      <c r="G723" s="60">
        <f t="shared" ref="G723:G786" si="37">E723*$E$14</f>
        <v>0</v>
      </c>
      <c r="H723" s="63">
        <f t="shared" ref="H723:H786" si="38">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6"/>
        <v>0</v>
      </c>
      <c r="G724" s="60">
        <f t="shared" si="37"/>
        <v>0</v>
      </c>
      <c r="H724" s="63">
        <f t="shared" si="38"/>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6"/>
        <v>0</v>
      </c>
      <c r="G725" s="60">
        <f t="shared" si="37"/>
        <v>0</v>
      </c>
      <c r="H725" s="63">
        <f t="shared" si="38"/>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6"/>
        <v>0</v>
      </c>
      <c r="G726" s="60">
        <f t="shared" si="37"/>
        <v>0</v>
      </c>
      <c r="H726" s="63">
        <f t="shared" si="38"/>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6"/>
        <v>0</v>
      </c>
      <c r="G727" s="60">
        <f t="shared" si="37"/>
        <v>0</v>
      </c>
      <c r="H727" s="63">
        <f t="shared" si="38"/>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6"/>
        <v>0</v>
      </c>
      <c r="G728" s="60">
        <f t="shared" si="37"/>
        <v>0</v>
      </c>
      <c r="H728" s="63">
        <f t="shared" si="38"/>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6"/>
        <v>0</v>
      </c>
      <c r="G729" s="60">
        <f t="shared" si="37"/>
        <v>0</v>
      </c>
      <c r="H729" s="63">
        <f t="shared" si="38"/>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6"/>
        <v>0</v>
      </c>
      <c r="G730" s="60">
        <f t="shared" si="37"/>
        <v>0</v>
      </c>
      <c r="H730" s="63">
        <f t="shared" si="38"/>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6"/>
        <v>0</v>
      </c>
      <c r="G731" s="60">
        <f t="shared" si="37"/>
        <v>0</v>
      </c>
      <c r="H731" s="63">
        <f t="shared" si="38"/>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6"/>
        <v>0</v>
      </c>
      <c r="G732" s="60">
        <f t="shared" si="37"/>
        <v>0</v>
      </c>
      <c r="H732" s="63">
        <f t="shared" si="38"/>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6"/>
        <v>0</v>
      </c>
      <c r="G733" s="60">
        <f t="shared" si="37"/>
        <v>0</v>
      </c>
      <c r="H733" s="63">
        <f t="shared" si="38"/>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6"/>
        <v>0</v>
      </c>
      <c r="G734" s="60">
        <f t="shared" si="37"/>
        <v>0</v>
      </c>
      <c r="H734" s="63">
        <f t="shared" si="38"/>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6"/>
        <v>0</v>
      </c>
      <c r="G735" s="60">
        <f t="shared" si="37"/>
        <v>0</v>
      </c>
      <c r="H735" s="63">
        <f t="shared" si="38"/>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6"/>
        <v>0</v>
      </c>
      <c r="G736" s="60">
        <f t="shared" si="37"/>
        <v>0</v>
      </c>
      <c r="H736" s="63">
        <f t="shared" si="38"/>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6"/>
        <v>0</v>
      </c>
      <c r="G737" s="60">
        <f t="shared" si="37"/>
        <v>0</v>
      </c>
      <c r="H737" s="63">
        <f t="shared" si="38"/>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6"/>
        <v>0</v>
      </c>
      <c r="G738" s="60">
        <f t="shared" si="37"/>
        <v>0</v>
      </c>
      <c r="H738" s="63">
        <f t="shared" si="38"/>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6"/>
        <v>0</v>
      </c>
      <c r="G739" s="60">
        <f t="shared" si="37"/>
        <v>0</v>
      </c>
      <c r="H739" s="63">
        <f t="shared" si="38"/>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6"/>
        <v>0</v>
      </c>
      <c r="G740" s="60">
        <f t="shared" si="37"/>
        <v>0</v>
      </c>
      <c r="H740" s="63">
        <f t="shared" si="38"/>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6"/>
        <v>0</v>
      </c>
      <c r="G741" s="60">
        <f t="shared" si="37"/>
        <v>0</v>
      </c>
      <c r="H741" s="63">
        <f t="shared" si="38"/>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6"/>
        <v>0</v>
      </c>
      <c r="G742" s="60">
        <f t="shared" si="37"/>
        <v>0</v>
      </c>
      <c r="H742" s="63">
        <f t="shared" si="38"/>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6"/>
        <v>0</v>
      </c>
      <c r="G743" s="60">
        <f t="shared" si="37"/>
        <v>0</v>
      </c>
      <c r="H743" s="63">
        <f t="shared" si="38"/>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6"/>
        <v>0</v>
      </c>
      <c r="G744" s="60">
        <f t="shared" si="37"/>
        <v>0</v>
      </c>
      <c r="H744" s="63">
        <f t="shared" si="38"/>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6"/>
        <v>0</v>
      </c>
      <c r="G745" s="60">
        <f t="shared" si="37"/>
        <v>0</v>
      </c>
      <c r="H745" s="63">
        <f t="shared" si="38"/>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6"/>
        <v>0</v>
      </c>
      <c r="G746" s="60">
        <f t="shared" si="37"/>
        <v>0</v>
      </c>
      <c r="H746" s="63">
        <f t="shared" si="38"/>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6"/>
        <v>0</v>
      </c>
      <c r="G747" s="60">
        <f t="shared" si="37"/>
        <v>0</v>
      </c>
      <c r="H747" s="63">
        <f t="shared" si="38"/>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6"/>
        <v>0</v>
      </c>
      <c r="G748" s="60">
        <f t="shared" si="37"/>
        <v>0</v>
      </c>
      <c r="H748" s="63">
        <f t="shared" si="38"/>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6"/>
        <v>0</v>
      </c>
      <c r="G749" s="60">
        <f t="shared" si="37"/>
        <v>0</v>
      </c>
      <c r="H749" s="63">
        <f t="shared" si="38"/>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6"/>
        <v>0</v>
      </c>
      <c r="G750" s="60">
        <f t="shared" si="37"/>
        <v>0</v>
      </c>
      <c r="H750" s="63">
        <f t="shared" si="38"/>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6"/>
        <v>0</v>
      </c>
      <c r="G751" s="60">
        <f t="shared" si="37"/>
        <v>0</v>
      </c>
      <c r="H751" s="63">
        <f t="shared" si="38"/>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6"/>
        <v>0</v>
      </c>
      <c r="G752" s="60">
        <f t="shared" si="37"/>
        <v>0</v>
      </c>
      <c r="H752" s="63">
        <f t="shared" si="38"/>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6"/>
        <v>0</v>
      </c>
      <c r="G753" s="60">
        <f t="shared" si="37"/>
        <v>0</v>
      </c>
      <c r="H753" s="63">
        <f t="shared" si="38"/>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6"/>
        <v>0</v>
      </c>
      <c r="G754" s="60">
        <f t="shared" si="37"/>
        <v>0</v>
      </c>
      <c r="H754" s="63">
        <f t="shared" si="38"/>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6"/>
        <v>0</v>
      </c>
      <c r="G755" s="60">
        <f t="shared" si="37"/>
        <v>0</v>
      </c>
      <c r="H755" s="63">
        <f t="shared" si="38"/>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6"/>
        <v>0</v>
      </c>
      <c r="G756" s="60">
        <f t="shared" si="37"/>
        <v>0</v>
      </c>
      <c r="H756" s="63">
        <f t="shared" si="38"/>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6"/>
        <v>0</v>
      </c>
      <c r="G757" s="60">
        <f t="shared" si="37"/>
        <v>0</v>
      </c>
      <c r="H757" s="63">
        <f t="shared" si="38"/>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6"/>
        <v>0</v>
      </c>
      <c r="G758" s="60">
        <f t="shared" si="37"/>
        <v>0</v>
      </c>
      <c r="H758" s="63">
        <f t="shared" si="38"/>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6"/>
        <v>0</v>
      </c>
      <c r="G759" s="60">
        <f t="shared" si="37"/>
        <v>0</v>
      </c>
      <c r="H759" s="63">
        <f t="shared" si="38"/>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6"/>
        <v>0</v>
      </c>
      <c r="G760" s="60">
        <f t="shared" si="37"/>
        <v>0</v>
      </c>
      <c r="H760" s="63">
        <f t="shared" si="38"/>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6"/>
        <v>0</v>
      </c>
      <c r="G761" s="60">
        <f t="shared" si="37"/>
        <v>0</v>
      </c>
      <c r="H761" s="63">
        <f t="shared" si="38"/>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6"/>
        <v>0</v>
      </c>
      <c r="G762" s="60">
        <f t="shared" si="37"/>
        <v>0</v>
      </c>
      <c r="H762" s="63">
        <f t="shared" si="38"/>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6"/>
        <v>0</v>
      </c>
      <c r="G763" s="60">
        <f t="shared" si="37"/>
        <v>0</v>
      </c>
      <c r="H763" s="63">
        <f t="shared" si="38"/>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6"/>
        <v>0</v>
      </c>
      <c r="G764" s="60">
        <f t="shared" si="37"/>
        <v>0</v>
      </c>
      <c r="H764" s="63">
        <f t="shared" si="38"/>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6"/>
        <v>0</v>
      </c>
      <c r="G765" s="60">
        <f t="shared" si="37"/>
        <v>0</v>
      </c>
      <c r="H765" s="63">
        <f t="shared" si="38"/>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6"/>
        <v>0</v>
      </c>
      <c r="G766" s="60">
        <f t="shared" si="37"/>
        <v>0</v>
      </c>
      <c r="H766" s="63">
        <f t="shared" si="38"/>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6"/>
        <v>0</v>
      </c>
      <c r="G767" s="60">
        <f t="shared" si="37"/>
        <v>0</v>
      </c>
      <c r="H767" s="63">
        <f t="shared" si="38"/>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6"/>
        <v>0</v>
      </c>
      <c r="G768" s="60">
        <f t="shared" si="37"/>
        <v>0</v>
      </c>
      <c r="H768" s="63">
        <f t="shared" si="38"/>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6"/>
        <v>0</v>
      </c>
      <c r="G769" s="60">
        <f t="shared" si="37"/>
        <v>0</v>
      </c>
      <c r="H769" s="63">
        <f t="shared" si="38"/>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6"/>
        <v>0</v>
      </c>
      <c r="G770" s="60">
        <f t="shared" si="37"/>
        <v>0</v>
      </c>
      <c r="H770" s="63">
        <f t="shared" si="38"/>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6"/>
        <v>0</v>
      </c>
      <c r="G771" s="60">
        <f t="shared" si="37"/>
        <v>0</v>
      </c>
      <c r="H771" s="63">
        <f t="shared" si="38"/>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6"/>
        <v>0</v>
      </c>
      <c r="G772" s="60">
        <f t="shared" si="37"/>
        <v>0</v>
      </c>
      <c r="H772" s="63">
        <f t="shared" si="38"/>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6"/>
        <v>0</v>
      </c>
      <c r="G773" s="60">
        <f t="shared" si="37"/>
        <v>0</v>
      </c>
      <c r="H773" s="63">
        <f t="shared" si="38"/>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6"/>
        <v>0</v>
      </c>
      <c r="G774" s="60">
        <f t="shared" si="37"/>
        <v>0</v>
      </c>
      <c r="H774" s="63">
        <f t="shared" si="38"/>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6"/>
        <v>0</v>
      </c>
      <c r="G775" s="60">
        <f t="shared" si="37"/>
        <v>0</v>
      </c>
      <c r="H775" s="63">
        <f t="shared" si="38"/>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6"/>
        <v>0</v>
      </c>
      <c r="G776" s="60">
        <f t="shared" si="37"/>
        <v>0</v>
      </c>
      <c r="H776" s="63">
        <f t="shared" si="38"/>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6"/>
        <v>0</v>
      </c>
      <c r="G777" s="60">
        <f t="shared" si="37"/>
        <v>0</v>
      </c>
      <c r="H777" s="63">
        <f t="shared" si="38"/>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6"/>
        <v>0</v>
      </c>
      <c r="G778" s="60">
        <f t="shared" si="37"/>
        <v>0</v>
      </c>
      <c r="H778" s="63">
        <f t="shared" si="38"/>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6"/>
        <v>0</v>
      </c>
      <c r="G779" s="60">
        <f t="shared" si="37"/>
        <v>0</v>
      </c>
      <c r="H779" s="63">
        <f t="shared" si="38"/>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6"/>
        <v>0</v>
      </c>
      <c r="G780" s="60">
        <f t="shared" si="37"/>
        <v>0</v>
      </c>
      <c r="H780" s="63">
        <f t="shared" si="38"/>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6"/>
        <v>0</v>
      </c>
      <c r="G781" s="60">
        <f t="shared" si="37"/>
        <v>0</v>
      </c>
      <c r="H781" s="63">
        <f t="shared" si="38"/>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6"/>
        <v>0</v>
      </c>
      <c r="G782" s="60">
        <f t="shared" si="37"/>
        <v>0</v>
      </c>
      <c r="H782" s="63">
        <f t="shared" si="38"/>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6"/>
        <v>0</v>
      </c>
      <c r="G783" s="60">
        <f t="shared" si="37"/>
        <v>0</v>
      </c>
      <c r="H783" s="63">
        <f t="shared" si="38"/>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6"/>
        <v>0</v>
      </c>
      <c r="G784" s="60">
        <f t="shared" si="37"/>
        <v>0</v>
      </c>
      <c r="H784" s="63">
        <f t="shared" si="38"/>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6"/>
        <v>0</v>
      </c>
      <c r="G785" s="60">
        <f t="shared" si="37"/>
        <v>0</v>
      </c>
      <c r="H785" s="63">
        <f t="shared" si="38"/>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6"/>
        <v>0</v>
      </c>
      <c r="G786" s="60">
        <f t="shared" si="37"/>
        <v>0</v>
      </c>
      <c r="H786" s="63">
        <f t="shared" si="38"/>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9">D787*E787</f>
        <v>0</v>
      </c>
      <c r="G787" s="60">
        <f t="shared" ref="G787:G850" si="40">E787*$E$14</f>
        <v>0</v>
      </c>
      <c r="H787" s="63">
        <f t="shared" ref="H787:H850" si="41">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9"/>
        <v>0</v>
      </c>
      <c r="G788" s="60">
        <f t="shared" si="40"/>
        <v>0</v>
      </c>
      <c r="H788" s="63">
        <f t="shared" si="41"/>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9"/>
        <v>0</v>
      </c>
      <c r="G789" s="60">
        <f t="shared" si="40"/>
        <v>0</v>
      </c>
      <c r="H789" s="63">
        <f t="shared" si="41"/>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9"/>
        <v>0</v>
      </c>
      <c r="G790" s="60">
        <f t="shared" si="40"/>
        <v>0</v>
      </c>
      <c r="H790" s="63">
        <f t="shared" si="41"/>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9"/>
        <v>0</v>
      </c>
      <c r="G791" s="60">
        <f t="shared" si="40"/>
        <v>0</v>
      </c>
      <c r="H791" s="63">
        <f t="shared" si="41"/>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9"/>
        <v>0</v>
      </c>
      <c r="G792" s="60">
        <f t="shared" si="40"/>
        <v>0</v>
      </c>
      <c r="H792" s="63">
        <f t="shared" si="41"/>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9"/>
        <v>0</v>
      </c>
      <c r="G793" s="60">
        <f t="shared" si="40"/>
        <v>0</v>
      </c>
      <c r="H793" s="63">
        <f t="shared" si="41"/>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9"/>
        <v>0</v>
      </c>
      <c r="G794" s="60">
        <f t="shared" si="40"/>
        <v>0</v>
      </c>
      <c r="H794" s="63">
        <f t="shared" si="41"/>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9"/>
        <v>0</v>
      </c>
      <c r="G795" s="60">
        <f t="shared" si="40"/>
        <v>0</v>
      </c>
      <c r="H795" s="63">
        <f t="shared" si="41"/>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9"/>
        <v>0</v>
      </c>
      <c r="G796" s="60">
        <f t="shared" si="40"/>
        <v>0</v>
      </c>
      <c r="H796" s="63">
        <f t="shared" si="41"/>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9"/>
        <v>0</v>
      </c>
      <c r="G797" s="60">
        <f t="shared" si="40"/>
        <v>0</v>
      </c>
      <c r="H797" s="63">
        <f t="shared" si="41"/>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9"/>
        <v>0</v>
      </c>
      <c r="G798" s="60">
        <f t="shared" si="40"/>
        <v>0</v>
      </c>
      <c r="H798" s="63">
        <f t="shared" si="41"/>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9"/>
        <v>0</v>
      </c>
      <c r="G799" s="60">
        <f t="shared" si="40"/>
        <v>0</v>
      </c>
      <c r="H799" s="63">
        <f t="shared" si="41"/>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9"/>
        <v>0</v>
      </c>
      <c r="G800" s="60">
        <f t="shared" si="40"/>
        <v>0</v>
      </c>
      <c r="H800" s="63">
        <f t="shared" si="41"/>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9"/>
        <v>0</v>
      </c>
      <c r="G801" s="60">
        <f t="shared" si="40"/>
        <v>0</v>
      </c>
      <c r="H801" s="63">
        <f t="shared" si="41"/>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9"/>
        <v>0</v>
      </c>
      <c r="G802" s="60">
        <f t="shared" si="40"/>
        <v>0</v>
      </c>
      <c r="H802" s="63">
        <f t="shared" si="41"/>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9"/>
        <v>0</v>
      </c>
      <c r="G803" s="60">
        <f t="shared" si="40"/>
        <v>0</v>
      </c>
      <c r="H803" s="63">
        <f t="shared" si="41"/>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9"/>
        <v>0</v>
      </c>
      <c r="G804" s="60">
        <f t="shared" si="40"/>
        <v>0</v>
      </c>
      <c r="H804" s="63">
        <f t="shared" si="41"/>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9"/>
        <v>0</v>
      </c>
      <c r="G805" s="60">
        <f t="shared" si="40"/>
        <v>0</v>
      </c>
      <c r="H805" s="63">
        <f t="shared" si="41"/>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9"/>
        <v>0</v>
      </c>
      <c r="G806" s="60">
        <f t="shared" si="40"/>
        <v>0</v>
      </c>
      <c r="H806" s="63">
        <f t="shared" si="41"/>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9"/>
        <v>0</v>
      </c>
      <c r="G807" s="60">
        <f t="shared" si="40"/>
        <v>0</v>
      </c>
      <c r="H807" s="63">
        <f t="shared" si="41"/>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9"/>
        <v>0</v>
      </c>
      <c r="G808" s="60">
        <f t="shared" si="40"/>
        <v>0</v>
      </c>
      <c r="H808" s="63">
        <f t="shared" si="41"/>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9"/>
        <v>0</v>
      </c>
      <c r="G809" s="60">
        <f t="shared" si="40"/>
        <v>0</v>
      </c>
      <c r="H809" s="63">
        <f t="shared" si="41"/>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9"/>
        <v>0</v>
      </c>
      <c r="G810" s="60">
        <f t="shared" si="40"/>
        <v>0</v>
      </c>
      <c r="H810" s="63">
        <f t="shared" si="41"/>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9"/>
        <v>0</v>
      </c>
      <c r="G811" s="60">
        <f t="shared" si="40"/>
        <v>0</v>
      </c>
      <c r="H811" s="63">
        <f t="shared" si="41"/>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9"/>
        <v>0</v>
      </c>
      <c r="G812" s="60">
        <f t="shared" si="40"/>
        <v>0</v>
      </c>
      <c r="H812" s="63">
        <f t="shared" si="41"/>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9"/>
        <v>0</v>
      </c>
      <c r="G813" s="60">
        <f t="shared" si="40"/>
        <v>0</v>
      </c>
      <c r="H813" s="63">
        <f t="shared" si="41"/>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9"/>
        <v>0</v>
      </c>
      <c r="G814" s="60">
        <f t="shared" si="40"/>
        <v>0</v>
      </c>
      <c r="H814" s="63">
        <f t="shared" si="41"/>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9"/>
        <v>0</v>
      </c>
      <c r="G815" s="60">
        <f t="shared" si="40"/>
        <v>0</v>
      </c>
      <c r="H815" s="63">
        <f t="shared" si="41"/>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9"/>
        <v>0</v>
      </c>
      <c r="G816" s="60">
        <f t="shared" si="40"/>
        <v>0</v>
      </c>
      <c r="H816" s="63">
        <f t="shared" si="41"/>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9"/>
        <v>0</v>
      </c>
      <c r="G817" s="60">
        <f t="shared" si="40"/>
        <v>0</v>
      </c>
      <c r="H817" s="63">
        <f t="shared" si="41"/>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9"/>
        <v>0</v>
      </c>
      <c r="G818" s="60">
        <f t="shared" si="40"/>
        <v>0</v>
      </c>
      <c r="H818" s="63">
        <f t="shared" si="41"/>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9"/>
        <v>0</v>
      </c>
      <c r="G819" s="60">
        <f t="shared" si="40"/>
        <v>0</v>
      </c>
      <c r="H819" s="63">
        <f t="shared" si="41"/>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9"/>
        <v>0</v>
      </c>
      <c r="G820" s="60">
        <f t="shared" si="40"/>
        <v>0</v>
      </c>
      <c r="H820" s="63">
        <f t="shared" si="41"/>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9"/>
        <v>0</v>
      </c>
      <c r="G821" s="60">
        <f t="shared" si="40"/>
        <v>0</v>
      </c>
      <c r="H821" s="63">
        <f t="shared" si="41"/>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9"/>
        <v>0</v>
      </c>
      <c r="G822" s="60">
        <f t="shared" si="40"/>
        <v>0</v>
      </c>
      <c r="H822" s="63">
        <f t="shared" si="41"/>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9"/>
        <v>0</v>
      </c>
      <c r="G823" s="60">
        <f t="shared" si="40"/>
        <v>0</v>
      </c>
      <c r="H823" s="63">
        <f t="shared" si="41"/>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9"/>
        <v>0</v>
      </c>
      <c r="G824" s="60">
        <f t="shared" si="40"/>
        <v>0</v>
      </c>
      <c r="H824" s="63">
        <f t="shared" si="41"/>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9"/>
        <v>0</v>
      </c>
      <c r="G825" s="60">
        <f t="shared" si="40"/>
        <v>0</v>
      </c>
      <c r="H825" s="63">
        <f t="shared" si="41"/>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9"/>
        <v>0</v>
      </c>
      <c r="G826" s="60">
        <f t="shared" si="40"/>
        <v>0</v>
      </c>
      <c r="H826" s="63">
        <f t="shared" si="41"/>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9"/>
        <v>0</v>
      </c>
      <c r="G827" s="60">
        <f t="shared" si="40"/>
        <v>0</v>
      </c>
      <c r="H827" s="63">
        <f t="shared" si="41"/>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9"/>
        <v>0</v>
      </c>
      <c r="G828" s="60">
        <f t="shared" si="40"/>
        <v>0</v>
      </c>
      <c r="H828" s="63">
        <f t="shared" si="41"/>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9"/>
        <v>0</v>
      </c>
      <c r="G829" s="60">
        <f t="shared" si="40"/>
        <v>0</v>
      </c>
      <c r="H829" s="63">
        <f t="shared" si="41"/>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9"/>
        <v>0</v>
      </c>
      <c r="G830" s="60">
        <f t="shared" si="40"/>
        <v>0</v>
      </c>
      <c r="H830" s="63">
        <f t="shared" si="41"/>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9"/>
        <v>0</v>
      </c>
      <c r="G831" s="60">
        <f t="shared" si="40"/>
        <v>0</v>
      </c>
      <c r="H831" s="63">
        <f t="shared" si="41"/>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9"/>
        <v>0</v>
      </c>
      <c r="G832" s="60">
        <f t="shared" si="40"/>
        <v>0</v>
      </c>
      <c r="H832" s="63">
        <f t="shared" si="41"/>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9"/>
        <v>0</v>
      </c>
      <c r="G833" s="60">
        <f t="shared" si="40"/>
        <v>0</v>
      </c>
      <c r="H833" s="63">
        <f t="shared" si="41"/>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9"/>
        <v>0</v>
      </c>
      <c r="G834" s="60">
        <f t="shared" si="40"/>
        <v>0</v>
      </c>
      <c r="H834" s="63">
        <f t="shared" si="41"/>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9"/>
        <v>0</v>
      </c>
      <c r="G835" s="60">
        <f t="shared" si="40"/>
        <v>0</v>
      </c>
      <c r="H835" s="63">
        <f t="shared" si="41"/>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9"/>
        <v>0</v>
      </c>
      <c r="G836" s="60">
        <f t="shared" si="40"/>
        <v>0</v>
      </c>
      <c r="H836" s="63">
        <f t="shared" si="41"/>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9"/>
        <v>0</v>
      </c>
      <c r="G837" s="60">
        <f t="shared" si="40"/>
        <v>0</v>
      </c>
      <c r="H837" s="63">
        <f t="shared" si="41"/>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9"/>
        <v>0</v>
      </c>
      <c r="G838" s="60">
        <f t="shared" si="40"/>
        <v>0</v>
      </c>
      <c r="H838" s="63">
        <f t="shared" si="41"/>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9"/>
        <v>0</v>
      </c>
      <c r="G839" s="60">
        <f t="shared" si="40"/>
        <v>0</v>
      </c>
      <c r="H839" s="63">
        <f t="shared" si="41"/>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9"/>
        <v>0</v>
      </c>
      <c r="G840" s="60">
        <f t="shared" si="40"/>
        <v>0</v>
      </c>
      <c r="H840" s="63">
        <f t="shared" si="41"/>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9"/>
        <v>0</v>
      </c>
      <c r="G841" s="60">
        <f t="shared" si="40"/>
        <v>0</v>
      </c>
      <c r="H841" s="63">
        <f t="shared" si="41"/>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9"/>
        <v>0</v>
      </c>
      <c r="G842" s="60">
        <f t="shared" si="40"/>
        <v>0</v>
      </c>
      <c r="H842" s="63">
        <f t="shared" si="41"/>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9"/>
        <v>0</v>
      </c>
      <c r="G843" s="60">
        <f t="shared" si="40"/>
        <v>0</v>
      </c>
      <c r="H843" s="63">
        <f t="shared" si="41"/>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9"/>
        <v>0</v>
      </c>
      <c r="G844" s="60">
        <f t="shared" si="40"/>
        <v>0</v>
      </c>
      <c r="H844" s="63">
        <f t="shared" si="41"/>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9"/>
        <v>0</v>
      </c>
      <c r="G845" s="60">
        <f t="shared" si="40"/>
        <v>0</v>
      </c>
      <c r="H845" s="63">
        <f t="shared" si="41"/>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9"/>
        <v>0</v>
      </c>
      <c r="G846" s="60">
        <f t="shared" si="40"/>
        <v>0</v>
      </c>
      <c r="H846" s="63">
        <f t="shared" si="41"/>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9"/>
        <v>0</v>
      </c>
      <c r="G847" s="60">
        <f t="shared" si="40"/>
        <v>0</v>
      </c>
      <c r="H847" s="63">
        <f t="shared" si="41"/>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9"/>
        <v>0</v>
      </c>
      <c r="G848" s="60">
        <f t="shared" si="40"/>
        <v>0</v>
      </c>
      <c r="H848" s="63">
        <f t="shared" si="41"/>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9"/>
        <v>0</v>
      </c>
      <c r="G849" s="60">
        <f t="shared" si="40"/>
        <v>0</v>
      </c>
      <c r="H849" s="63">
        <f t="shared" si="41"/>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9"/>
        <v>0</v>
      </c>
      <c r="G850" s="60">
        <f t="shared" si="40"/>
        <v>0</v>
      </c>
      <c r="H850" s="63">
        <f t="shared" si="41"/>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2">D851*E851</f>
        <v>0</v>
      </c>
      <c r="G851" s="60">
        <f t="shared" ref="G851:G914" si="43">E851*$E$14</f>
        <v>0</v>
      </c>
      <c r="H851" s="63">
        <f t="shared" ref="H851:H914" si="44">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2"/>
        <v>0</v>
      </c>
      <c r="G852" s="60">
        <f t="shared" si="43"/>
        <v>0</v>
      </c>
      <c r="H852" s="63">
        <f t="shared" si="44"/>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2"/>
        <v>0</v>
      </c>
      <c r="G853" s="60">
        <f t="shared" si="43"/>
        <v>0</v>
      </c>
      <c r="H853" s="63">
        <f t="shared" si="44"/>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2"/>
        <v>0</v>
      </c>
      <c r="G854" s="60">
        <f t="shared" si="43"/>
        <v>0</v>
      </c>
      <c r="H854" s="63">
        <f t="shared" si="44"/>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2"/>
        <v>0</v>
      </c>
      <c r="G855" s="60">
        <f t="shared" si="43"/>
        <v>0</v>
      </c>
      <c r="H855" s="63">
        <f t="shared" si="44"/>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2"/>
        <v>0</v>
      </c>
      <c r="G856" s="60">
        <f t="shared" si="43"/>
        <v>0</v>
      </c>
      <c r="H856" s="63">
        <f t="shared" si="44"/>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2"/>
        <v>0</v>
      </c>
      <c r="G857" s="60">
        <f t="shared" si="43"/>
        <v>0</v>
      </c>
      <c r="H857" s="63">
        <f t="shared" si="44"/>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2"/>
        <v>0</v>
      </c>
      <c r="G858" s="60">
        <f t="shared" si="43"/>
        <v>0</v>
      </c>
      <c r="H858" s="63">
        <f t="shared" si="44"/>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2"/>
        <v>0</v>
      </c>
      <c r="G859" s="60">
        <f t="shared" si="43"/>
        <v>0</v>
      </c>
      <c r="H859" s="63">
        <f t="shared" si="44"/>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2"/>
        <v>0</v>
      </c>
      <c r="G860" s="60">
        <f t="shared" si="43"/>
        <v>0</v>
      </c>
      <c r="H860" s="63">
        <f t="shared" si="44"/>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2"/>
        <v>0</v>
      </c>
      <c r="G861" s="60">
        <f t="shared" si="43"/>
        <v>0</v>
      </c>
      <c r="H861" s="63">
        <f t="shared" si="44"/>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2"/>
        <v>0</v>
      </c>
      <c r="G862" s="60">
        <f t="shared" si="43"/>
        <v>0</v>
      </c>
      <c r="H862" s="63">
        <f t="shared" si="44"/>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2"/>
        <v>0</v>
      </c>
      <c r="G863" s="60">
        <f t="shared" si="43"/>
        <v>0</v>
      </c>
      <c r="H863" s="63">
        <f t="shared" si="44"/>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2"/>
        <v>0</v>
      </c>
      <c r="G864" s="60">
        <f t="shared" si="43"/>
        <v>0</v>
      </c>
      <c r="H864" s="63">
        <f t="shared" si="44"/>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2"/>
        <v>0</v>
      </c>
      <c r="G865" s="60">
        <f t="shared" si="43"/>
        <v>0</v>
      </c>
      <c r="H865" s="63">
        <f t="shared" si="44"/>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2"/>
        <v>0</v>
      </c>
      <c r="G866" s="60">
        <f t="shared" si="43"/>
        <v>0</v>
      </c>
      <c r="H866" s="63">
        <f t="shared" si="44"/>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2"/>
        <v>0</v>
      </c>
      <c r="G867" s="60">
        <f t="shared" si="43"/>
        <v>0</v>
      </c>
      <c r="H867" s="63">
        <f t="shared" si="44"/>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2"/>
        <v>0</v>
      </c>
      <c r="G868" s="60">
        <f t="shared" si="43"/>
        <v>0</v>
      </c>
      <c r="H868" s="63">
        <f t="shared" si="44"/>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2"/>
        <v>0</v>
      </c>
      <c r="G869" s="60">
        <f t="shared" si="43"/>
        <v>0</v>
      </c>
      <c r="H869" s="63">
        <f t="shared" si="44"/>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2"/>
        <v>0</v>
      </c>
      <c r="G870" s="60">
        <f t="shared" si="43"/>
        <v>0</v>
      </c>
      <c r="H870" s="63">
        <f t="shared" si="44"/>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2"/>
        <v>0</v>
      </c>
      <c r="G871" s="60">
        <f t="shared" si="43"/>
        <v>0</v>
      </c>
      <c r="H871" s="63">
        <f t="shared" si="44"/>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2"/>
        <v>0</v>
      </c>
      <c r="G872" s="60">
        <f t="shared" si="43"/>
        <v>0</v>
      </c>
      <c r="H872" s="63">
        <f t="shared" si="44"/>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2"/>
        <v>0</v>
      </c>
      <c r="G873" s="60">
        <f t="shared" si="43"/>
        <v>0</v>
      </c>
      <c r="H873" s="63">
        <f t="shared" si="44"/>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2"/>
        <v>0</v>
      </c>
      <c r="G874" s="60">
        <f t="shared" si="43"/>
        <v>0</v>
      </c>
      <c r="H874" s="63">
        <f t="shared" si="44"/>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2"/>
        <v>0</v>
      </c>
      <c r="G875" s="60">
        <f t="shared" si="43"/>
        <v>0</v>
      </c>
      <c r="H875" s="63">
        <f t="shared" si="44"/>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2"/>
        <v>0</v>
      </c>
      <c r="G876" s="60">
        <f t="shared" si="43"/>
        <v>0</v>
      </c>
      <c r="H876" s="63">
        <f t="shared" si="44"/>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2"/>
        <v>0</v>
      </c>
      <c r="G877" s="60">
        <f t="shared" si="43"/>
        <v>0</v>
      </c>
      <c r="H877" s="63">
        <f t="shared" si="44"/>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2"/>
        <v>0</v>
      </c>
      <c r="G878" s="60">
        <f t="shared" si="43"/>
        <v>0</v>
      </c>
      <c r="H878" s="63">
        <f t="shared" si="44"/>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2"/>
        <v>0</v>
      </c>
      <c r="G879" s="60">
        <f t="shared" si="43"/>
        <v>0</v>
      </c>
      <c r="H879" s="63">
        <f t="shared" si="44"/>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2"/>
        <v>0</v>
      </c>
      <c r="G880" s="60">
        <f t="shared" si="43"/>
        <v>0</v>
      </c>
      <c r="H880" s="63">
        <f t="shared" si="44"/>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2"/>
        <v>0</v>
      </c>
      <c r="G881" s="60">
        <f t="shared" si="43"/>
        <v>0</v>
      </c>
      <c r="H881" s="63">
        <f t="shared" si="44"/>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2"/>
        <v>0</v>
      </c>
      <c r="G882" s="60">
        <f t="shared" si="43"/>
        <v>0</v>
      </c>
      <c r="H882" s="63">
        <f t="shared" si="44"/>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2"/>
        <v>0</v>
      </c>
      <c r="G883" s="60">
        <f t="shared" si="43"/>
        <v>0</v>
      </c>
      <c r="H883" s="63">
        <f t="shared" si="44"/>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2"/>
        <v>0</v>
      </c>
      <c r="G884" s="60">
        <f t="shared" si="43"/>
        <v>0</v>
      </c>
      <c r="H884" s="63">
        <f t="shared" si="44"/>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2"/>
        <v>0</v>
      </c>
      <c r="G885" s="60">
        <f t="shared" si="43"/>
        <v>0</v>
      </c>
      <c r="H885" s="63">
        <f t="shared" si="44"/>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2"/>
        <v>0</v>
      </c>
      <c r="G886" s="60">
        <f t="shared" si="43"/>
        <v>0</v>
      </c>
      <c r="H886" s="63">
        <f t="shared" si="44"/>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2"/>
        <v>0</v>
      </c>
      <c r="G887" s="60">
        <f t="shared" si="43"/>
        <v>0</v>
      </c>
      <c r="H887" s="63">
        <f t="shared" si="44"/>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2"/>
        <v>0</v>
      </c>
      <c r="G888" s="60">
        <f t="shared" si="43"/>
        <v>0</v>
      </c>
      <c r="H888" s="63">
        <f t="shared" si="44"/>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2"/>
        <v>0</v>
      </c>
      <c r="G889" s="60">
        <f t="shared" si="43"/>
        <v>0</v>
      </c>
      <c r="H889" s="63">
        <f t="shared" si="44"/>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2"/>
        <v>0</v>
      </c>
      <c r="G890" s="60">
        <f t="shared" si="43"/>
        <v>0</v>
      </c>
      <c r="H890" s="63">
        <f t="shared" si="44"/>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2"/>
        <v>0</v>
      </c>
      <c r="G891" s="60">
        <f t="shared" si="43"/>
        <v>0</v>
      </c>
      <c r="H891" s="63">
        <f t="shared" si="44"/>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2"/>
        <v>0</v>
      </c>
      <c r="G892" s="60">
        <f t="shared" si="43"/>
        <v>0</v>
      </c>
      <c r="H892" s="63">
        <f t="shared" si="44"/>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2"/>
        <v>0</v>
      </c>
      <c r="G893" s="60">
        <f t="shared" si="43"/>
        <v>0</v>
      </c>
      <c r="H893" s="63">
        <f t="shared" si="44"/>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2"/>
        <v>0</v>
      </c>
      <c r="G894" s="60">
        <f t="shared" si="43"/>
        <v>0</v>
      </c>
      <c r="H894" s="63">
        <f t="shared" si="44"/>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2"/>
        <v>0</v>
      </c>
      <c r="G895" s="60">
        <f t="shared" si="43"/>
        <v>0</v>
      </c>
      <c r="H895" s="63">
        <f t="shared" si="44"/>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2"/>
        <v>0</v>
      </c>
      <c r="G896" s="60">
        <f t="shared" si="43"/>
        <v>0</v>
      </c>
      <c r="H896" s="63">
        <f t="shared" si="44"/>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2"/>
        <v>0</v>
      </c>
      <c r="G897" s="60">
        <f t="shared" si="43"/>
        <v>0</v>
      </c>
      <c r="H897" s="63">
        <f t="shared" si="44"/>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2"/>
        <v>0</v>
      </c>
      <c r="G898" s="60">
        <f t="shared" si="43"/>
        <v>0</v>
      </c>
      <c r="H898" s="63">
        <f t="shared" si="44"/>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2"/>
        <v>0</v>
      </c>
      <c r="G899" s="60">
        <f t="shared" si="43"/>
        <v>0</v>
      </c>
      <c r="H899" s="63">
        <f t="shared" si="44"/>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2"/>
        <v>0</v>
      </c>
      <c r="G900" s="60">
        <f t="shared" si="43"/>
        <v>0</v>
      </c>
      <c r="H900" s="63">
        <f t="shared" si="44"/>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2"/>
        <v>0</v>
      </c>
      <c r="G901" s="60">
        <f t="shared" si="43"/>
        <v>0</v>
      </c>
      <c r="H901" s="63">
        <f t="shared" si="44"/>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2"/>
        <v>0</v>
      </c>
      <c r="G902" s="60">
        <f t="shared" si="43"/>
        <v>0</v>
      </c>
      <c r="H902" s="63">
        <f t="shared" si="44"/>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2"/>
        <v>0</v>
      </c>
      <c r="G903" s="60">
        <f t="shared" si="43"/>
        <v>0</v>
      </c>
      <c r="H903" s="63">
        <f t="shared" si="44"/>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2"/>
        <v>0</v>
      </c>
      <c r="G904" s="60">
        <f t="shared" si="43"/>
        <v>0</v>
      </c>
      <c r="H904" s="63">
        <f t="shared" si="44"/>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2"/>
        <v>0</v>
      </c>
      <c r="G905" s="60">
        <f t="shared" si="43"/>
        <v>0</v>
      </c>
      <c r="H905" s="63">
        <f t="shared" si="44"/>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2"/>
        <v>0</v>
      </c>
      <c r="G906" s="60">
        <f t="shared" si="43"/>
        <v>0</v>
      </c>
      <c r="H906" s="63">
        <f t="shared" si="44"/>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2"/>
        <v>0</v>
      </c>
      <c r="G907" s="60">
        <f t="shared" si="43"/>
        <v>0</v>
      </c>
      <c r="H907" s="63">
        <f t="shared" si="44"/>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2"/>
        <v>0</v>
      </c>
      <c r="G908" s="60">
        <f t="shared" si="43"/>
        <v>0</v>
      </c>
      <c r="H908" s="63">
        <f t="shared" si="44"/>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2"/>
        <v>0</v>
      </c>
      <c r="G909" s="60">
        <f t="shared" si="43"/>
        <v>0</v>
      </c>
      <c r="H909" s="63">
        <f t="shared" si="44"/>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2"/>
        <v>0</v>
      </c>
      <c r="G910" s="60">
        <f t="shared" si="43"/>
        <v>0</v>
      </c>
      <c r="H910" s="63">
        <f t="shared" si="44"/>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2"/>
        <v>0</v>
      </c>
      <c r="G911" s="60">
        <f t="shared" si="43"/>
        <v>0</v>
      </c>
      <c r="H911" s="63">
        <f t="shared" si="44"/>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2"/>
        <v>0</v>
      </c>
      <c r="G912" s="60">
        <f t="shared" si="43"/>
        <v>0</v>
      </c>
      <c r="H912" s="63">
        <f t="shared" si="44"/>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2"/>
        <v>0</v>
      </c>
      <c r="G913" s="60">
        <f t="shared" si="43"/>
        <v>0</v>
      </c>
      <c r="H913" s="63">
        <f t="shared" si="44"/>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2"/>
        <v>0</v>
      </c>
      <c r="G914" s="60">
        <f t="shared" si="43"/>
        <v>0</v>
      </c>
      <c r="H914" s="63">
        <f t="shared" si="44"/>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5">D915*E915</f>
        <v>0</v>
      </c>
      <c r="G915" s="60">
        <f t="shared" ref="G915:G978" si="46">E915*$E$14</f>
        <v>0</v>
      </c>
      <c r="H915" s="63">
        <f t="shared" ref="H915:H978" si="47">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5"/>
        <v>0</v>
      </c>
      <c r="G916" s="60">
        <f t="shared" si="46"/>
        <v>0</v>
      </c>
      <c r="H916" s="63">
        <f t="shared" si="47"/>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5"/>
        <v>0</v>
      </c>
      <c r="G917" s="60">
        <f t="shared" si="46"/>
        <v>0</v>
      </c>
      <c r="H917" s="63">
        <f t="shared" si="47"/>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5"/>
        <v>0</v>
      </c>
      <c r="G918" s="60">
        <f t="shared" si="46"/>
        <v>0</v>
      </c>
      <c r="H918" s="63">
        <f t="shared" si="47"/>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5"/>
        <v>0</v>
      </c>
      <c r="G919" s="60">
        <f t="shared" si="46"/>
        <v>0</v>
      </c>
      <c r="H919" s="63">
        <f t="shared" si="47"/>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5"/>
        <v>0</v>
      </c>
      <c r="G920" s="60">
        <f t="shared" si="46"/>
        <v>0</v>
      </c>
      <c r="H920" s="63">
        <f t="shared" si="47"/>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5"/>
        <v>0</v>
      </c>
      <c r="G921" s="60">
        <f t="shared" si="46"/>
        <v>0</v>
      </c>
      <c r="H921" s="63">
        <f t="shared" si="47"/>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5"/>
        <v>0</v>
      </c>
      <c r="G922" s="60">
        <f t="shared" si="46"/>
        <v>0</v>
      </c>
      <c r="H922" s="63">
        <f t="shared" si="47"/>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5"/>
        <v>0</v>
      </c>
      <c r="G923" s="60">
        <f t="shared" si="46"/>
        <v>0</v>
      </c>
      <c r="H923" s="63">
        <f t="shared" si="47"/>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5"/>
        <v>0</v>
      </c>
      <c r="G924" s="60">
        <f t="shared" si="46"/>
        <v>0</v>
      </c>
      <c r="H924" s="63">
        <f t="shared" si="47"/>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5"/>
        <v>0</v>
      </c>
      <c r="G925" s="60">
        <f t="shared" si="46"/>
        <v>0</v>
      </c>
      <c r="H925" s="63">
        <f t="shared" si="47"/>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5"/>
        <v>0</v>
      </c>
      <c r="G926" s="60">
        <f t="shared" si="46"/>
        <v>0</v>
      </c>
      <c r="H926" s="63">
        <f t="shared" si="47"/>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5"/>
        <v>0</v>
      </c>
      <c r="G927" s="60">
        <f t="shared" si="46"/>
        <v>0</v>
      </c>
      <c r="H927" s="63">
        <f t="shared" si="47"/>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5"/>
        <v>0</v>
      </c>
      <c r="G928" s="60">
        <f t="shared" si="46"/>
        <v>0</v>
      </c>
      <c r="H928" s="63">
        <f t="shared" si="47"/>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5"/>
        <v>0</v>
      </c>
      <c r="G929" s="60">
        <f t="shared" si="46"/>
        <v>0</v>
      </c>
      <c r="H929" s="63">
        <f t="shared" si="47"/>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5"/>
        <v>0</v>
      </c>
      <c r="G930" s="60">
        <f t="shared" si="46"/>
        <v>0</v>
      </c>
      <c r="H930" s="63">
        <f t="shared" si="47"/>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5"/>
        <v>0</v>
      </c>
      <c r="G931" s="60">
        <f t="shared" si="46"/>
        <v>0</v>
      </c>
      <c r="H931" s="63">
        <f t="shared" si="47"/>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5"/>
        <v>0</v>
      </c>
      <c r="G932" s="60">
        <f t="shared" si="46"/>
        <v>0</v>
      </c>
      <c r="H932" s="63">
        <f t="shared" si="47"/>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5"/>
        <v>0</v>
      </c>
      <c r="G933" s="60">
        <f t="shared" si="46"/>
        <v>0</v>
      </c>
      <c r="H933" s="63">
        <f t="shared" si="47"/>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5"/>
        <v>0</v>
      </c>
      <c r="G934" s="60">
        <f t="shared" si="46"/>
        <v>0</v>
      </c>
      <c r="H934" s="63">
        <f t="shared" si="47"/>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5"/>
        <v>0</v>
      </c>
      <c r="G935" s="60">
        <f t="shared" si="46"/>
        <v>0</v>
      </c>
      <c r="H935" s="63">
        <f t="shared" si="47"/>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5"/>
        <v>0</v>
      </c>
      <c r="G936" s="60">
        <f t="shared" si="46"/>
        <v>0</v>
      </c>
      <c r="H936" s="63">
        <f t="shared" si="47"/>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5"/>
        <v>0</v>
      </c>
      <c r="G937" s="60">
        <f t="shared" si="46"/>
        <v>0</v>
      </c>
      <c r="H937" s="63">
        <f t="shared" si="47"/>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5"/>
        <v>0</v>
      </c>
      <c r="G938" s="60">
        <f t="shared" si="46"/>
        <v>0</v>
      </c>
      <c r="H938" s="63">
        <f t="shared" si="47"/>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5"/>
        <v>0</v>
      </c>
      <c r="G939" s="60">
        <f t="shared" si="46"/>
        <v>0</v>
      </c>
      <c r="H939" s="63">
        <f t="shared" si="47"/>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5"/>
        <v>0</v>
      </c>
      <c r="G940" s="60">
        <f t="shared" si="46"/>
        <v>0</v>
      </c>
      <c r="H940" s="63">
        <f t="shared" si="47"/>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5"/>
        <v>0</v>
      </c>
      <c r="G941" s="60">
        <f t="shared" si="46"/>
        <v>0</v>
      </c>
      <c r="H941" s="63">
        <f t="shared" si="47"/>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5"/>
        <v>0</v>
      </c>
      <c r="G942" s="60">
        <f t="shared" si="46"/>
        <v>0</v>
      </c>
      <c r="H942" s="63">
        <f t="shared" si="47"/>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5"/>
        <v>0</v>
      </c>
      <c r="G943" s="60">
        <f t="shared" si="46"/>
        <v>0</v>
      </c>
      <c r="H943" s="63">
        <f t="shared" si="47"/>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5"/>
        <v>0</v>
      </c>
      <c r="G944" s="60">
        <f t="shared" si="46"/>
        <v>0</v>
      </c>
      <c r="H944" s="63">
        <f t="shared" si="47"/>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5"/>
        <v>0</v>
      </c>
      <c r="G945" s="60">
        <f t="shared" si="46"/>
        <v>0</v>
      </c>
      <c r="H945" s="63">
        <f t="shared" si="47"/>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5"/>
        <v>0</v>
      </c>
      <c r="G946" s="60">
        <f t="shared" si="46"/>
        <v>0</v>
      </c>
      <c r="H946" s="63">
        <f t="shared" si="47"/>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5"/>
        <v>0</v>
      </c>
      <c r="G947" s="60">
        <f t="shared" si="46"/>
        <v>0</v>
      </c>
      <c r="H947" s="63">
        <f t="shared" si="47"/>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5"/>
        <v>0</v>
      </c>
      <c r="G948" s="60">
        <f t="shared" si="46"/>
        <v>0</v>
      </c>
      <c r="H948" s="63">
        <f t="shared" si="47"/>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5"/>
        <v>0</v>
      </c>
      <c r="G949" s="60">
        <f t="shared" si="46"/>
        <v>0</v>
      </c>
      <c r="H949" s="63">
        <f t="shared" si="47"/>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5"/>
        <v>0</v>
      </c>
      <c r="G950" s="60">
        <f t="shared" si="46"/>
        <v>0</v>
      </c>
      <c r="H950" s="63">
        <f t="shared" si="47"/>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5"/>
        <v>0</v>
      </c>
      <c r="G951" s="60">
        <f t="shared" si="46"/>
        <v>0</v>
      </c>
      <c r="H951" s="63">
        <f t="shared" si="47"/>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5"/>
        <v>0</v>
      </c>
      <c r="G952" s="60">
        <f t="shared" si="46"/>
        <v>0</v>
      </c>
      <c r="H952" s="63">
        <f t="shared" si="47"/>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5"/>
        <v>0</v>
      </c>
      <c r="G953" s="60">
        <f t="shared" si="46"/>
        <v>0</v>
      </c>
      <c r="H953" s="63">
        <f t="shared" si="47"/>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5"/>
        <v>0</v>
      </c>
      <c r="G954" s="60">
        <f t="shared" si="46"/>
        <v>0</v>
      </c>
      <c r="H954" s="63">
        <f t="shared" si="47"/>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5"/>
        <v>0</v>
      </c>
      <c r="G955" s="60">
        <f t="shared" si="46"/>
        <v>0</v>
      </c>
      <c r="H955" s="63">
        <f t="shared" si="47"/>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5"/>
        <v>0</v>
      </c>
      <c r="G956" s="60">
        <f t="shared" si="46"/>
        <v>0</v>
      </c>
      <c r="H956" s="63">
        <f t="shared" si="47"/>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5"/>
        <v>0</v>
      </c>
      <c r="G957" s="60">
        <f t="shared" si="46"/>
        <v>0</v>
      </c>
      <c r="H957" s="63">
        <f t="shared" si="47"/>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5"/>
        <v>0</v>
      </c>
      <c r="G958" s="60">
        <f t="shared" si="46"/>
        <v>0</v>
      </c>
      <c r="H958" s="63">
        <f t="shared" si="47"/>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5"/>
        <v>0</v>
      </c>
      <c r="G959" s="60">
        <f t="shared" si="46"/>
        <v>0</v>
      </c>
      <c r="H959" s="63">
        <f t="shared" si="47"/>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5"/>
        <v>0</v>
      </c>
      <c r="G960" s="60">
        <f t="shared" si="46"/>
        <v>0</v>
      </c>
      <c r="H960" s="63">
        <f t="shared" si="47"/>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5"/>
        <v>0</v>
      </c>
      <c r="G961" s="60">
        <f t="shared" si="46"/>
        <v>0</v>
      </c>
      <c r="H961" s="63">
        <f t="shared" si="47"/>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5"/>
        <v>0</v>
      </c>
      <c r="G962" s="60">
        <f t="shared" si="46"/>
        <v>0</v>
      </c>
      <c r="H962" s="63">
        <f t="shared" si="47"/>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5"/>
        <v>0</v>
      </c>
      <c r="G963" s="60">
        <f t="shared" si="46"/>
        <v>0</v>
      </c>
      <c r="H963" s="63">
        <f t="shared" si="47"/>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5"/>
        <v>0</v>
      </c>
      <c r="G964" s="60">
        <f t="shared" si="46"/>
        <v>0</v>
      </c>
      <c r="H964" s="63">
        <f t="shared" si="47"/>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5"/>
        <v>0</v>
      </c>
      <c r="G965" s="60">
        <f t="shared" si="46"/>
        <v>0</v>
      </c>
      <c r="H965" s="63">
        <f t="shared" si="47"/>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5"/>
        <v>0</v>
      </c>
      <c r="G966" s="60">
        <f t="shared" si="46"/>
        <v>0</v>
      </c>
      <c r="H966" s="63">
        <f t="shared" si="47"/>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5"/>
        <v>0</v>
      </c>
      <c r="G967" s="60">
        <f t="shared" si="46"/>
        <v>0</v>
      </c>
      <c r="H967" s="63">
        <f t="shared" si="47"/>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5"/>
        <v>0</v>
      </c>
      <c r="G968" s="60">
        <f t="shared" si="46"/>
        <v>0</v>
      </c>
      <c r="H968" s="63">
        <f t="shared" si="47"/>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5"/>
        <v>0</v>
      </c>
      <c r="G969" s="60">
        <f t="shared" si="46"/>
        <v>0</v>
      </c>
      <c r="H969" s="63">
        <f t="shared" si="47"/>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5"/>
        <v>0</v>
      </c>
      <c r="G970" s="60">
        <f t="shared" si="46"/>
        <v>0</v>
      </c>
      <c r="H970" s="63">
        <f t="shared" si="47"/>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5"/>
        <v>0</v>
      </c>
      <c r="G971" s="60">
        <f t="shared" si="46"/>
        <v>0</v>
      </c>
      <c r="H971" s="63">
        <f t="shared" si="47"/>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5"/>
        <v>0</v>
      </c>
      <c r="G972" s="60">
        <f t="shared" si="46"/>
        <v>0</v>
      </c>
      <c r="H972" s="63">
        <f t="shared" si="47"/>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5"/>
        <v>0</v>
      </c>
      <c r="G973" s="60">
        <f t="shared" si="46"/>
        <v>0</v>
      </c>
      <c r="H973" s="63">
        <f t="shared" si="47"/>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5"/>
        <v>0</v>
      </c>
      <c r="G974" s="60">
        <f t="shared" si="46"/>
        <v>0</v>
      </c>
      <c r="H974" s="63">
        <f t="shared" si="47"/>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5"/>
        <v>0</v>
      </c>
      <c r="G975" s="60">
        <f t="shared" si="46"/>
        <v>0</v>
      </c>
      <c r="H975" s="63">
        <f t="shared" si="47"/>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5"/>
        <v>0</v>
      </c>
      <c r="G976" s="60">
        <f t="shared" si="46"/>
        <v>0</v>
      </c>
      <c r="H976" s="63">
        <f t="shared" si="47"/>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5"/>
        <v>0</v>
      </c>
      <c r="G977" s="60">
        <f t="shared" si="46"/>
        <v>0</v>
      </c>
      <c r="H977" s="63">
        <f t="shared" si="47"/>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5"/>
        <v>0</v>
      </c>
      <c r="G978" s="60">
        <f t="shared" si="46"/>
        <v>0</v>
      </c>
      <c r="H978" s="63">
        <f t="shared" si="47"/>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8">D979*E979</f>
        <v>0</v>
      </c>
      <c r="G979" s="60">
        <f t="shared" ref="G979:G999" si="49">E979*$E$14</f>
        <v>0</v>
      </c>
      <c r="H979" s="63">
        <f t="shared" ref="H979:H998" si="50">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8"/>
        <v>0</v>
      </c>
      <c r="G980" s="60">
        <f t="shared" si="49"/>
        <v>0</v>
      </c>
      <c r="H980" s="63">
        <f t="shared" si="50"/>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8"/>
        <v>0</v>
      </c>
      <c r="G981" s="60">
        <f t="shared" si="49"/>
        <v>0</v>
      </c>
      <c r="H981" s="63">
        <f t="shared" si="50"/>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8"/>
        <v>0</v>
      </c>
      <c r="G982" s="60">
        <f t="shared" si="49"/>
        <v>0</v>
      </c>
      <c r="H982" s="63">
        <f t="shared" si="50"/>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8"/>
        <v>0</v>
      </c>
      <c r="G983" s="60">
        <f t="shared" si="49"/>
        <v>0</v>
      </c>
      <c r="H983" s="63">
        <f t="shared" si="50"/>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8"/>
        <v>0</v>
      </c>
      <c r="G984" s="60">
        <f t="shared" si="49"/>
        <v>0</v>
      </c>
      <c r="H984" s="63">
        <f t="shared" si="50"/>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8"/>
        <v>0</v>
      </c>
      <c r="G985" s="60">
        <f t="shared" si="49"/>
        <v>0</v>
      </c>
      <c r="H985" s="63">
        <f t="shared" si="50"/>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8"/>
        <v>0</v>
      </c>
      <c r="G986" s="60">
        <f t="shared" si="49"/>
        <v>0</v>
      </c>
      <c r="H986" s="63">
        <f t="shared" si="50"/>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8"/>
        <v>0</v>
      </c>
      <c r="G987" s="60">
        <f t="shared" si="49"/>
        <v>0</v>
      </c>
      <c r="H987" s="63">
        <f t="shared" si="50"/>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8"/>
        <v>0</v>
      </c>
      <c r="G988" s="60">
        <f t="shared" si="49"/>
        <v>0</v>
      </c>
      <c r="H988" s="63">
        <f t="shared" si="50"/>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8"/>
        <v>0</v>
      </c>
      <c r="G989" s="60">
        <f t="shared" si="49"/>
        <v>0</v>
      </c>
      <c r="H989" s="63">
        <f t="shared" si="50"/>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8"/>
        <v>0</v>
      </c>
      <c r="G990" s="60">
        <f t="shared" si="49"/>
        <v>0</v>
      </c>
      <c r="H990" s="63">
        <f t="shared" si="50"/>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8"/>
        <v>0</v>
      </c>
      <c r="G991" s="60">
        <f t="shared" si="49"/>
        <v>0</v>
      </c>
      <c r="H991" s="63">
        <f t="shared" si="50"/>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8"/>
        <v>0</v>
      </c>
      <c r="G992" s="60">
        <f t="shared" si="49"/>
        <v>0</v>
      </c>
      <c r="H992" s="63">
        <f t="shared" si="50"/>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8"/>
        <v>0</v>
      </c>
      <c r="G993" s="60">
        <f t="shared" si="49"/>
        <v>0</v>
      </c>
      <c r="H993" s="63">
        <f t="shared" si="50"/>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8"/>
        <v>0</v>
      </c>
      <c r="G994" s="60">
        <f t="shared" si="49"/>
        <v>0</v>
      </c>
      <c r="H994" s="63">
        <f t="shared" si="50"/>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8"/>
        <v>0</v>
      </c>
      <c r="G995" s="60">
        <f t="shared" si="49"/>
        <v>0</v>
      </c>
      <c r="H995" s="63">
        <f t="shared" si="50"/>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8"/>
        <v>0</v>
      </c>
      <c r="G996" s="60">
        <f t="shared" si="49"/>
        <v>0</v>
      </c>
      <c r="H996" s="63">
        <f t="shared" si="50"/>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8"/>
        <v>0</v>
      </c>
      <c r="G997" s="60">
        <f t="shared" si="49"/>
        <v>0</v>
      </c>
      <c r="H997" s="63">
        <f t="shared" si="50"/>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8"/>
        <v>0</v>
      </c>
      <c r="G998" s="68">
        <f t="shared" si="49"/>
        <v>0</v>
      </c>
      <c r="H998" s="63">
        <f t="shared" si="50"/>
        <v>0</v>
      </c>
    </row>
    <row r="999" spans="1:8" s="62" customFormat="1" ht="13.5" thickBot="1">
      <c r="A999" s="69"/>
      <c r="B999" s="70"/>
      <c r="C999" s="70"/>
      <c r="D999" s="71"/>
      <c r="E999" s="72"/>
      <c r="F999" s="72"/>
      <c r="G999" s="73">
        <f t="shared" si="49"/>
        <v>0</v>
      </c>
      <c r="H999" s="74"/>
    </row>
    <row r="1000" spans="1:8" s="62" customFormat="1" ht="13.5" thickTop="1">
      <c r="A1000" s="56" t="s">
        <v>175</v>
      </c>
      <c r="B1000" s="75"/>
      <c r="C1000" s="75"/>
      <c r="D1000" s="76"/>
      <c r="E1000" s="59"/>
      <c r="F1000" s="59">
        <f>SUM(F18:F999)</f>
        <v>195.57</v>
      </c>
      <c r="G1000" s="60"/>
      <c r="H1000" s="61">
        <f t="shared" ref="H1000:H1007" si="51">F1000*$E$14</f>
        <v>7363.2104999999992</v>
      </c>
    </row>
    <row r="1001" spans="1:8" s="62" customFormat="1">
      <c r="A1001" s="56" t="str">
        <f>Invoice!I29</f>
        <v>Shipping cost to Greece via DHL:</v>
      </c>
      <c r="B1001" s="75"/>
      <c r="C1001" s="75"/>
      <c r="D1001" s="76"/>
      <c r="E1001" s="67"/>
      <c r="F1001" s="59">
        <f>Invoice!J29</f>
        <v>19.63</v>
      </c>
      <c r="G1001" s="60"/>
      <c r="H1001" s="61">
        <f t="shared" si="51"/>
        <v>739.06949999999995</v>
      </c>
    </row>
    <row r="1002" spans="1:8" s="62" customFormat="1" hidden="1" outlineLevel="1">
      <c r="A1002" s="56" t="str">
        <f>'[2]Copy paste to Here'!T3</f>
        <v>DISCOUNT</v>
      </c>
      <c r="B1002" s="75"/>
      <c r="C1002" s="75"/>
      <c r="D1002" s="76"/>
      <c r="E1002" s="67"/>
      <c r="F1002" s="59">
        <f>Invoice!J30</f>
        <v>0</v>
      </c>
      <c r="G1002" s="60"/>
      <c r="H1002" s="61">
        <f t="shared" si="51"/>
        <v>0</v>
      </c>
    </row>
    <row r="1003" spans="1:8" s="62" customFormat="1" collapsed="1">
      <c r="A1003" s="56" t="str">
        <f>'[2]Copy paste to Here'!T4</f>
        <v>Total:</v>
      </c>
      <c r="B1003" s="75"/>
      <c r="C1003" s="75"/>
      <c r="D1003" s="76"/>
      <c r="E1003" s="67"/>
      <c r="F1003" s="59">
        <f>SUM(F1000:F1002)</f>
        <v>215.2</v>
      </c>
      <c r="G1003" s="60"/>
      <c r="H1003" s="61">
        <f t="shared" si="51"/>
        <v>8102.2799999999988</v>
      </c>
    </row>
    <row r="1004" spans="1:8" s="62" customFormat="1" hidden="1">
      <c r="A1004" s="56">
        <f>'[2]Copy paste to Here'!T5</f>
        <v>0</v>
      </c>
      <c r="B1004" s="75"/>
      <c r="C1004" s="75"/>
      <c r="D1004" s="76"/>
      <c r="E1004" s="67"/>
      <c r="F1004" s="59">
        <f>'[2]Copy paste to Here'!U5</f>
        <v>0</v>
      </c>
      <c r="G1004" s="60"/>
      <c r="H1004" s="61">
        <f t="shared" si="51"/>
        <v>0</v>
      </c>
    </row>
    <row r="1005" spans="1:8" s="62" customFormat="1" hidden="1">
      <c r="A1005" s="56">
        <f>'[2]Copy paste to Here'!T6</f>
        <v>0</v>
      </c>
      <c r="B1005" s="75"/>
      <c r="C1005" s="75"/>
      <c r="D1005" s="76"/>
      <c r="E1005" s="67"/>
      <c r="F1005" s="59"/>
      <c r="G1005" s="60"/>
      <c r="H1005" s="61">
        <f t="shared" si="51"/>
        <v>0</v>
      </c>
    </row>
    <row r="1006" spans="1:8" s="62" customFormat="1" hidden="1">
      <c r="A1006" s="56">
        <f>'[2]Copy paste to Here'!T7</f>
        <v>0</v>
      </c>
      <c r="B1006" s="75"/>
      <c r="C1006" s="75"/>
      <c r="D1006" s="76"/>
      <c r="E1006" s="67"/>
      <c r="F1006" s="67"/>
      <c r="G1006" s="60"/>
      <c r="H1006" s="61">
        <f t="shared" si="51"/>
        <v>0</v>
      </c>
    </row>
    <row r="1007" spans="1:8" s="62" customFormat="1" hidden="1">
      <c r="A1007" s="56">
        <f>'[2]Copy paste to Here'!T8</f>
        <v>0</v>
      </c>
      <c r="B1007" s="75"/>
      <c r="C1007" s="75"/>
      <c r="D1007" s="76"/>
      <c r="E1007" s="67"/>
      <c r="F1007" s="67"/>
      <c r="G1007" s="68"/>
      <c r="H1007" s="61">
        <f t="shared" si="51"/>
        <v>0</v>
      </c>
    </row>
    <row r="1008" spans="1:8" s="62" customFormat="1" ht="13.5" thickBot="1">
      <c r="A1008" s="77"/>
      <c r="B1008" s="78"/>
      <c r="C1008" s="78"/>
      <c r="D1008" s="79"/>
      <c r="E1008" s="80"/>
      <c r="F1008" s="80"/>
      <c r="G1008" s="81"/>
      <c r="H1008" s="82"/>
    </row>
    <row r="1009" spans="1:8" s="21" customFormat="1">
      <c r="E1009" s="21" t="s">
        <v>176</v>
      </c>
      <c r="H1009" s="83">
        <f>(SUM(H18:H999))</f>
        <v>7363.2104999999992</v>
      </c>
    </row>
    <row r="1010" spans="1:8" s="21" customFormat="1">
      <c r="A1010" s="22"/>
      <c r="E1010" s="21" t="s">
        <v>177</v>
      </c>
      <c r="H1010" s="84">
        <f>(SUMIF($A$1000:$A$1008,"Total:",$H$1000:$H$1008))</f>
        <v>8102.2799999999988</v>
      </c>
    </row>
    <row r="1011" spans="1:8" s="21" customFormat="1">
      <c r="E1011" s="21" t="s">
        <v>178</v>
      </c>
      <c r="H1011" s="85">
        <f>H1013-H1012</f>
        <v>7572.2199999999993</v>
      </c>
    </row>
    <row r="1012" spans="1:8" s="21" customFormat="1">
      <c r="E1012" s="21" t="s">
        <v>179</v>
      </c>
      <c r="H1012" s="85">
        <f>ROUND((H1013*7)/107,2)</f>
        <v>530.05999999999995</v>
      </c>
    </row>
    <row r="1013" spans="1:8" s="21" customFormat="1">
      <c r="E1013" s="22" t="s">
        <v>180</v>
      </c>
      <c r="H1013" s="86">
        <f>ROUND((SUMIF($A$1000:$A$1008,"Total:",$H$1000:$H$1008)),2)</f>
        <v>8102.28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1" priority="28" stopIfTrue="1" operator="equal">
      <formula>0</formula>
    </cfRule>
  </conditionalFormatting>
  <conditionalFormatting sqref="D18:D77 B27:C27 D79:D999">
    <cfRule type="cellIs" dxfId="3" priority="31" stopIfTrue="1" operator="equal">
      <formula>"ALERT"</formula>
    </cfRule>
  </conditionalFormatting>
  <conditionalFormatting sqref="D1000:D1008">
    <cfRule type="cellIs" dxfId="2"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6"/>
  <sheetViews>
    <sheetView workbookViewId="0">
      <selection activeCell="A5" sqref="A5"/>
    </sheetView>
  </sheetViews>
  <sheetFormatPr defaultRowHeight="15"/>
  <sheetData>
    <row r="1" spans="1:1">
      <c r="A1" s="2" t="s">
        <v>607</v>
      </c>
    </row>
    <row r="2" spans="1:1">
      <c r="A2" s="2" t="s">
        <v>715</v>
      </c>
    </row>
    <row r="3" spans="1:1">
      <c r="A3" s="2" t="s">
        <v>654</v>
      </c>
    </row>
    <row r="4" spans="1:1">
      <c r="A4" s="2" t="s">
        <v>726</v>
      </c>
    </row>
    <row r="5" spans="1:1">
      <c r="A5" s="2" t="s">
        <v>720</v>
      </c>
    </row>
    <row r="6" spans="1:1">
      <c r="A6" s="2" t="s">
        <v>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184</v>
      </c>
    </row>
    <row r="6" spans="2:2">
      <c r="B6" s="2" t="s">
        <v>185</v>
      </c>
    </row>
    <row r="7" spans="2:2">
      <c r="B7" s="2" t="s">
        <v>186</v>
      </c>
    </row>
    <row r="8" spans="2:2">
      <c r="B8" s="2" t="s">
        <v>187</v>
      </c>
    </row>
    <row r="9" spans="2:2">
      <c r="B9" s="2" t="s">
        <v>188</v>
      </c>
    </row>
    <row r="10" spans="2:2">
      <c r="B10" s="2" t="s">
        <v>6</v>
      </c>
    </row>
    <row r="11" spans="2:2" ht="15" customHeight="1">
      <c r="B11" s="2" t="s">
        <v>7</v>
      </c>
    </row>
    <row r="12" spans="2:2">
      <c r="B12" s="2" t="s">
        <v>184</v>
      </c>
    </row>
    <row r="13" spans="2:2">
      <c r="B13" s="2" t="s">
        <v>185</v>
      </c>
    </row>
    <row r="14" spans="2:2">
      <c r="B14" s="2" t="s">
        <v>189</v>
      </c>
    </row>
    <row r="15" spans="2:2" ht="15" customHeight="1">
      <c r="B15" s="2" t="s">
        <v>190</v>
      </c>
    </row>
    <row r="16" spans="2:2">
      <c r="B16" s="2" t="s">
        <v>188</v>
      </c>
    </row>
    <row r="17" spans="2:8">
      <c r="B17" s="2" t="s">
        <v>6</v>
      </c>
    </row>
    <row r="18" spans="2:8">
      <c r="B18" s="2" t="s">
        <v>191</v>
      </c>
    </row>
    <row r="19" spans="2:8">
      <c r="B19" s="2" t="s">
        <v>192</v>
      </c>
    </row>
    <row r="20" spans="2:8">
      <c r="B20" s="2" t="s">
        <v>193</v>
      </c>
      <c r="C20" s="2">
        <v>32585</v>
      </c>
    </row>
    <row r="21" spans="2:8">
      <c r="B21" s="2" t="s">
        <v>11</v>
      </c>
      <c r="C21" s="2" t="s">
        <v>194</v>
      </c>
    </row>
    <row r="22" spans="2:8">
      <c r="B22" s="2" t="s">
        <v>195</v>
      </c>
      <c r="C22" s="2" t="s">
        <v>14</v>
      </c>
    </row>
    <row r="23" spans="2:8">
      <c r="B23" s="2" t="s">
        <v>196</v>
      </c>
      <c r="C23" s="2" t="s">
        <v>197</v>
      </c>
      <c r="D23" s="2" t="s">
        <v>198</v>
      </c>
      <c r="E23" s="2" t="s">
        <v>199</v>
      </c>
      <c r="F23" s="2" t="s">
        <v>169</v>
      </c>
      <c r="G23" s="2" t="s">
        <v>200</v>
      </c>
      <c r="H23" s="2" t="s">
        <v>21</v>
      </c>
    </row>
    <row r="24" spans="2:8">
      <c r="B24" s="2">
        <v>2</v>
      </c>
      <c r="C24" s="2" t="s">
        <v>201</v>
      </c>
      <c r="D24" s="2" t="s">
        <v>202</v>
      </c>
      <c r="E24" s="2" t="s">
        <v>25</v>
      </c>
      <c r="F24" s="2" t="s">
        <v>203</v>
      </c>
      <c r="G24" s="2">
        <v>70.52</v>
      </c>
      <c r="H24" s="2">
        <v>141.04</v>
      </c>
    </row>
    <row r="25" spans="2:8">
      <c r="B25" s="2">
        <v>3</v>
      </c>
      <c r="C25" s="2" t="s">
        <v>204</v>
      </c>
      <c r="D25" s="2" t="s">
        <v>205</v>
      </c>
      <c r="E25" s="2" t="s">
        <v>26</v>
      </c>
      <c r="F25" s="2" t="s">
        <v>206</v>
      </c>
      <c r="G25" s="2">
        <v>9.2200000000000006</v>
      </c>
      <c r="H25" s="2">
        <v>27.66</v>
      </c>
    </row>
    <row r="26" spans="2:8">
      <c r="B26" s="2">
        <v>20</v>
      </c>
      <c r="C26" s="2" t="s">
        <v>207</v>
      </c>
      <c r="D26" s="2" t="s">
        <v>27</v>
      </c>
      <c r="E26" s="2" t="s">
        <v>208</v>
      </c>
      <c r="F26" s="2" t="s">
        <v>209</v>
      </c>
      <c r="G26" s="2">
        <v>1.58</v>
      </c>
      <c r="H26" s="2">
        <v>31.6</v>
      </c>
    </row>
    <row r="27" spans="2:8">
      <c r="B27" s="2">
        <v>20</v>
      </c>
      <c r="C27" s="2" t="s">
        <v>207</v>
      </c>
      <c r="D27" s="2" t="s">
        <v>27</v>
      </c>
      <c r="E27" s="2" t="s">
        <v>210</v>
      </c>
      <c r="F27" s="2" t="s">
        <v>209</v>
      </c>
      <c r="G27" s="2">
        <v>1.58</v>
      </c>
      <c r="H27" s="2">
        <v>31.6</v>
      </c>
    </row>
    <row r="28" spans="2:8">
      <c r="B28" s="2">
        <v>20</v>
      </c>
      <c r="C28" s="2" t="s">
        <v>207</v>
      </c>
      <c r="D28" s="2" t="s">
        <v>27</v>
      </c>
      <c r="E28" s="2" t="s">
        <v>211</v>
      </c>
      <c r="F28" s="2" t="s">
        <v>209</v>
      </c>
      <c r="G28" s="2">
        <v>1.58</v>
      </c>
      <c r="H28" s="2">
        <v>31.6</v>
      </c>
    </row>
    <row r="29" spans="2:8">
      <c r="B29" s="2">
        <v>20</v>
      </c>
      <c r="C29" s="2" t="s">
        <v>207</v>
      </c>
      <c r="D29" s="2" t="s">
        <v>27</v>
      </c>
      <c r="E29" s="2" t="s">
        <v>212</v>
      </c>
      <c r="F29" s="2" t="s">
        <v>209</v>
      </c>
      <c r="G29" s="2">
        <v>1.58</v>
      </c>
      <c r="H29" s="2">
        <v>31.6</v>
      </c>
    </row>
    <row r="30" spans="2:8">
      <c r="B30" s="2">
        <v>30</v>
      </c>
      <c r="C30" s="2" t="s">
        <v>213</v>
      </c>
      <c r="D30" s="2" t="s">
        <v>26</v>
      </c>
      <c r="F30" s="2" t="s">
        <v>214</v>
      </c>
      <c r="G30" s="2">
        <v>0.85</v>
      </c>
      <c r="H30" s="2">
        <v>25.5</v>
      </c>
    </row>
    <row r="31" spans="2:8">
      <c r="B31" s="2">
        <v>10</v>
      </c>
      <c r="C31" s="2" t="s">
        <v>215</v>
      </c>
      <c r="D31" s="2" t="s">
        <v>216</v>
      </c>
      <c r="F31" s="2" t="s">
        <v>217</v>
      </c>
      <c r="G31" s="2">
        <v>24.9</v>
      </c>
      <c r="H31" s="2">
        <v>249</v>
      </c>
    </row>
    <row r="32" spans="2:8">
      <c r="B32" s="2">
        <v>10</v>
      </c>
      <c r="C32" s="2" t="s">
        <v>215</v>
      </c>
      <c r="D32" s="2" t="s">
        <v>218</v>
      </c>
      <c r="F32" s="2" t="s">
        <v>217</v>
      </c>
      <c r="G32" s="2">
        <v>26.37</v>
      </c>
      <c r="H32" s="2">
        <v>263.7</v>
      </c>
    </row>
    <row r="33" spans="2:8">
      <c r="B33" s="2">
        <v>20</v>
      </c>
      <c r="C33" s="2" t="s">
        <v>219</v>
      </c>
      <c r="D33" s="2" t="s">
        <v>25</v>
      </c>
      <c r="F33" s="2" t="s">
        <v>220</v>
      </c>
      <c r="G33" s="2">
        <v>20.28</v>
      </c>
      <c r="H33" s="2">
        <v>405.6</v>
      </c>
    </row>
    <row r="34" spans="2:8">
      <c r="B34" s="2">
        <v>40</v>
      </c>
      <c r="C34" s="2" t="s">
        <v>219</v>
      </c>
      <c r="D34" s="2" t="s">
        <v>26</v>
      </c>
      <c r="F34" s="2" t="s">
        <v>220</v>
      </c>
      <c r="G34" s="2">
        <v>25.07</v>
      </c>
      <c r="H34" s="90">
        <v>1002.8</v>
      </c>
    </row>
    <row r="35" spans="2:8">
      <c r="B35" s="2">
        <v>20</v>
      </c>
      <c r="C35" s="2" t="s">
        <v>219</v>
      </c>
      <c r="D35" s="2" t="s">
        <v>27</v>
      </c>
      <c r="F35" s="2" t="s">
        <v>220</v>
      </c>
      <c r="G35" s="2">
        <v>30.75</v>
      </c>
      <c r="H35" s="2">
        <v>615</v>
      </c>
    </row>
    <row r="36" spans="2:8">
      <c r="B36" s="2">
        <v>3</v>
      </c>
      <c r="C36" s="2" t="s">
        <v>221</v>
      </c>
      <c r="F36" s="2" t="s">
        <v>222</v>
      </c>
      <c r="G36" s="2">
        <v>155.41999999999999</v>
      </c>
      <c r="H36" s="2">
        <v>466.26</v>
      </c>
    </row>
    <row r="37" spans="2:8">
      <c r="B37" s="2">
        <v>8</v>
      </c>
      <c r="C37" s="2" t="s">
        <v>223</v>
      </c>
      <c r="D37" s="2" t="s">
        <v>224</v>
      </c>
      <c r="F37" s="2" t="s">
        <v>225</v>
      </c>
      <c r="G37" s="2">
        <v>18.13</v>
      </c>
      <c r="H37" s="2">
        <v>145.04</v>
      </c>
    </row>
    <row r="38" spans="2:8">
      <c r="B38" s="2">
        <v>2</v>
      </c>
      <c r="C38" s="2" t="s">
        <v>223</v>
      </c>
      <c r="D38" s="2" t="s">
        <v>226</v>
      </c>
      <c r="F38" s="2" t="s">
        <v>225</v>
      </c>
      <c r="G38" s="2">
        <v>19.52</v>
      </c>
      <c r="H38" s="2">
        <v>39.04</v>
      </c>
    </row>
    <row r="39" spans="2:8">
      <c r="B39" s="2">
        <v>3</v>
      </c>
      <c r="C39" s="2" t="s">
        <v>223</v>
      </c>
      <c r="D39" s="2" t="s">
        <v>227</v>
      </c>
      <c r="F39" s="2" t="s">
        <v>225</v>
      </c>
      <c r="G39" s="2">
        <v>21.3</v>
      </c>
      <c r="H39" s="2">
        <v>63.9</v>
      </c>
    </row>
    <row r="40" spans="2:8">
      <c r="B40" s="2">
        <v>2</v>
      </c>
      <c r="C40" s="2" t="s">
        <v>223</v>
      </c>
      <c r="D40" s="2" t="s">
        <v>228</v>
      </c>
      <c r="F40" s="2" t="s">
        <v>225</v>
      </c>
      <c r="G40" s="2">
        <v>18.829999999999998</v>
      </c>
      <c r="H40" s="2">
        <v>37.659999999999997</v>
      </c>
    </row>
    <row r="41" spans="2:8">
      <c r="B41" s="2">
        <v>6</v>
      </c>
      <c r="C41" s="2" t="s">
        <v>223</v>
      </c>
      <c r="D41" s="2" t="s">
        <v>229</v>
      </c>
      <c r="F41" s="2" t="s">
        <v>225</v>
      </c>
      <c r="G41" s="2">
        <v>20.22</v>
      </c>
      <c r="H41" s="2">
        <v>121.32</v>
      </c>
    </row>
    <row r="42" spans="2:8">
      <c r="B42" s="2">
        <v>7</v>
      </c>
      <c r="C42" s="2" t="s">
        <v>223</v>
      </c>
      <c r="D42" s="2" t="s">
        <v>230</v>
      </c>
      <c r="F42" s="2" t="s">
        <v>225</v>
      </c>
      <c r="G42" s="2">
        <v>22</v>
      </c>
      <c r="H42" s="2">
        <v>154</v>
      </c>
    </row>
    <row r="43" spans="2:8">
      <c r="B43" s="2">
        <v>10</v>
      </c>
      <c r="C43" s="2" t="s">
        <v>223</v>
      </c>
      <c r="D43" s="2" t="s">
        <v>231</v>
      </c>
      <c r="F43" s="2" t="s">
        <v>225</v>
      </c>
      <c r="G43" s="2">
        <v>19.48</v>
      </c>
      <c r="H43" s="2">
        <v>194.8</v>
      </c>
    </row>
    <row r="44" spans="2:8">
      <c r="B44" s="2">
        <v>8</v>
      </c>
      <c r="C44" s="2" t="s">
        <v>223</v>
      </c>
      <c r="D44" s="2" t="s">
        <v>232</v>
      </c>
      <c r="F44" s="2" t="s">
        <v>225</v>
      </c>
      <c r="G44" s="2">
        <v>20.88</v>
      </c>
      <c r="H44" s="2">
        <v>167.04</v>
      </c>
    </row>
    <row r="45" spans="2:8">
      <c r="B45" s="2">
        <v>9</v>
      </c>
      <c r="C45" s="2" t="s">
        <v>223</v>
      </c>
      <c r="D45" s="2" t="s">
        <v>233</v>
      </c>
      <c r="F45" s="2" t="s">
        <v>225</v>
      </c>
      <c r="G45" s="2">
        <v>22.66</v>
      </c>
      <c r="H45" s="2">
        <v>203.94</v>
      </c>
    </row>
    <row r="46" spans="2:8">
      <c r="B46" s="2">
        <v>1</v>
      </c>
      <c r="C46" s="2" t="s">
        <v>234</v>
      </c>
      <c r="D46" s="2" t="s">
        <v>27</v>
      </c>
      <c r="E46" s="2" t="s">
        <v>107</v>
      </c>
      <c r="F46" s="2" t="s">
        <v>235</v>
      </c>
      <c r="G46" s="2">
        <v>2.64</v>
      </c>
      <c r="H46" s="2">
        <v>2.64</v>
      </c>
    </row>
    <row r="47" spans="2:8">
      <c r="B47" s="2">
        <v>1</v>
      </c>
      <c r="C47" s="2" t="s">
        <v>234</v>
      </c>
      <c r="D47" s="2" t="s">
        <v>27</v>
      </c>
      <c r="E47" s="2" t="s">
        <v>208</v>
      </c>
      <c r="F47" s="2" t="s">
        <v>235</v>
      </c>
      <c r="G47" s="2">
        <v>2.64</v>
      </c>
      <c r="H47" s="2">
        <v>2.64</v>
      </c>
    </row>
    <row r="48" spans="2:8">
      <c r="B48" s="2">
        <v>1</v>
      </c>
      <c r="C48" s="2" t="s">
        <v>234</v>
      </c>
      <c r="D48" s="2" t="s">
        <v>27</v>
      </c>
      <c r="E48" s="2" t="s">
        <v>210</v>
      </c>
      <c r="F48" s="2" t="s">
        <v>235</v>
      </c>
      <c r="G48" s="2">
        <v>2.64</v>
      </c>
      <c r="H48" s="2">
        <v>2.64</v>
      </c>
    </row>
    <row r="49" spans="2:8">
      <c r="B49" s="2">
        <v>1</v>
      </c>
      <c r="C49" s="2" t="s">
        <v>234</v>
      </c>
      <c r="D49" s="2" t="s">
        <v>27</v>
      </c>
      <c r="E49" s="2" t="s">
        <v>211</v>
      </c>
      <c r="F49" s="2" t="s">
        <v>235</v>
      </c>
      <c r="G49" s="2">
        <v>2.64</v>
      </c>
      <c r="H49" s="2">
        <v>2.64</v>
      </c>
    </row>
    <row r="50" spans="2:8">
      <c r="B50" s="2">
        <v>20</v>
      </c>
      <c r="C50" s="2" t="s">
        <v>236</v>
      </c>
      <c r="D50" s="2" t="s">
        <v>237</v>
      </c>
      <c r="F50" s="2" t="s">
        <v>238</v>
      </c>
      <c r="G50" s="2">
        <v>5.37</v>
      </c>
      <c r="H50" s="2">
        <v>107.4</v>
      </c>
    </row>
    <row r="51" spans="2:8">
      <c r="B51" s="2">
        <v>1</v>
      </c>
      <c r="C51" s="2" t="s">
        <v>239</v>
      </c>
      <c r="D51" s="2" t="s">
        <v>240</v>
      </c>
      <c r="E51" s="2" t="s">
        <v>212</v>
      </c>
      <c r="F51" s="2" t="s">
        <v>241</v>
      </c>
      <c r="G51" s="2">
        <v>27.52</v>
      </c>
      <c r="H51" s="2">
        <v>27.52</v>
      </c>
    </row>
    <row r="52" spans="2:8">
      <c r="B52" s="2">
        <v>1</v>
      </c>
      <c r="C52" s="2" t="s">
        <v>239</v>
      </c>
      <c r="D52" s="2" t="s">
        <v>242</v>
      </c>
      <c r="E52" s="2" t="s">
        <v>208</v>
      </c>
      <c r="F52" s="2" t="s">
        <v>241</v>
      </c>
      <c r="G52" s="2">
        <v>251.15</v>
      </c>
      <c r="H52" s="2">
        <v>251.15</v>
      </c>
    </row>
    <row r="53" spans="2:8">
      <c r="B53" s="2">
        <v>20</v>
      </c>
      <c r="C53" s="2" t="s">
        <v>243</v>
      </c>
      <c r="D53" s="2" t="s">
        <v>37</v>
      </c>
      <c r="F53" s="2" t="s">
        <v>244</v>
      </c>
      <c r="G53" s="2">
        <v>0.34</v>
      </c>
      <c r="H53" s="2">
        <v>6.8</v>
      </c>
    </row>
    <row r="54" spans="2:8">
      <c r="B54" s="2">
        <v>10</v>
      </c>
      <c r="C54" s="2" t="s">
        <v>245</v>
      </c>
      <c r="D54" s="2" t="s">
        <v>237</v>
      </c>
      <c r="F54" s="2" t="s">
        <v>246</v>
      </c>
      <c r="G54" s="2">
        <v>1.01</v>
      </c>
      <c r="H54" s="2">
        <v>10.1</v>
      </c>
    </row>
    <row r="55" spans="2:8">
      <c r="B55" s="2">
        <v>5</v>
      </c>
      <c r="C55" s="2" t="s">
        <v>247</v>
      </c>
      <c r="D55" s="2" t="s">
        <v>107</v>
      </c>
      <c r="F55" s="2" t="s">
        <v>248</v>
      </c>
      <c r="G55" s="2">
        <v>1.29</v>
      </c>
      <c r="H55" s="2">
        <v>6.45</v>
      </c>
    </row>
    <row r="56" spans="2:8">
      <c r="B56" s="2">
        <v>5</v>
      </c>
      <c r="C56" s="2" t="s">
        <v>247</v>
      </c>
      <c r="D56" s="2" t="s">
        <v>208</v>
      </c>
      <c r="F56" s="2" t="s">
        <v>248</v>
      </c>
      <c r="G56" s="2">
        <v>1.29</v>
      </c>
      <c r="H56" s="2">
        <v>6.45</v>
      </c>
    </row>
    <row r="57" spans="2:8">
      <c r="B57" s="2">
        <v>2</v>
      </c>
      <c r="C57" s="2" t="s">
        <v>249</v>
      </c>
      <c r="F57" s="2" t="s">
        <v>250</v>
      </c>
      <c r="G57" s="2">
        <v>28.26</v>
      </c>
      <c r="H57" s="2">
        <v>56.52</v>
      </c>
    </row>
    <row r="58" spans="2:8">
      <c r="B58" s="2">
        <v>2</v>
      </c>
      <c r="C58" s="2" t="s">
        <v>251</v>
      </c>
      <c r="F58" s="2" t="s">
        <v>252</v>
      </c>
      <c r="G58" s="2">
        <v>30.09</v>
      </c>
      <c r="H58" s="2">
        <v>60.18</v>
      </c>
    </row>
    <row r="59" spans="2:8">
      <c r="F59" s="2" t="s">
        <v>253</v>
      </c>
      <c r="G59" s="90">
        <v>4992.83</v>
      </c>
    </row>
    <row r="60" spans="2:8">
      <c r="F60" s="2" t="s">
        <v>254</v>
      </c>
      <c r="G60" s="2">
        <v>624.1</v>
      </c>
    </row>
    <row r="61" spans="2:8">
      <c r="F61" s="2" t="s">
        <v>255</v>
      </c>
      <c r="G61" s="90">
        <v>4368.7299999999996</v>
      </c>
    </row>
    <row r="62" spans="2:8">
      <c r="F62" s="2" t="s">
        <v>256</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275</v>
      </c>
    </row>
    <row r="6" spans="2:2">
      <c r="B6" s="2" t="s">
        <v>276</v>
      </c>
    </row>
    <row r="7" spans="2:2">
      <c r="B7" s="2" t="s">
        <v>277</v>
      </c>
    </row>
    <row r="8" spans="2:2">
      <c r="B8" s="2" t="s">
        <v>278</v>
      </c>
    </row>
    <row r="10" spans="2:2">
      <c r="B10" s="2" t="s">
        <v>6</v>
      </c>
    </row>
    <row r="11" spans="2:2" ht="15" customHeight="1">
      <c r="B11" s="2" t="s">
        <v>7</v>
      </c>
    </row>
    <row r="12" spans="2:2">
      <c r="B12" s="2" t="s">
        <v>275</v>
      </c>
    </row>
    <row r="13" spans="2:2">
      <c r="B13" s="2" t="s">
        <v>276</v>
      </c>
    </row>
    <row r="14" spans="2:2">
      <c r="B14" s="2" t="s">
        <v>277</v>
      </c>
    </row>
    <row r="15" spans="2:2" ht="15" customHeight="1">
      <c r="B15" s="2" t="s">
        <v>278</v>
      </c>
    </row>
    <row r="16" spans="2:2">
      <c r="B16" s="2" t="s">
        <v>6</v>
      </c>
    </row>
    <row r="18" spans="2:9">
      <c r="B18" s="2" t="s">
        <v>279</v>
      </c>
    </row>
    <row r="19" spans="2:9">
      <c r="B19" s="2" t="s">
        <v>280</v>
      </c>
    </row>
    <row r="20" spans="2:9">
      <c r="B20" s="2" t="s">
        <v>193</v>
      </c>
      <c r="C20" s="2">
        <v>32609</v>
      </c>
    </row>
    <row r="21" spans="2:9">
      <c r="B21" s="2" t="s">
        <v>11</v>
      </c>
      <c r="C21" s="95">
        <v>44896</v>
      </c>
    </row>
    <row r="22" spans="2:9">
      <c r="B22" s="2" t="s">
        <v>195</v>
      </c>
      <c r="C22" s="2" t="s">
        <v>281</v>
      </c>
    </row>
    <row r="23" spans="2:9">
      <c r="B23" s="2" t="s">
        <v>196</v>
      </c>
      <c r="C23" s="2" t="s">
        <v>197</v>
      </c>
      <c r="D23" s="2" t="s">
        <v>282</v>
      </c>
      <c r="E23" s="2" t="s">
        <v>198</v>
      </c>
      <c r="F23" s="2" t="s">
        <v>199</v>
      </c>
      <c r="G23" s="2" t="s">
        <v>169</v>
      </c>
      <c r="H23" s="2" t="s">
        <v>200</v>
      </c>
      <c r="I23" s="2" t="s">
        <v>21</v>
      </c>
    </row>
    <row r="24" spans="2:9">
      <c r="B24" s="2">
        <v>500</v>
      </c>
      <c r="C24" s="2" t="s">
        <v>283</v>
      </c>
      <c r="D24" s="2" t="s">
        <v>284</v>
      </c>
      <c r="E24" s="2" t="s">
        <v>240</v>
      </c>
      <c r="F24" s="2" t="s">
        <v>237</v>
      </c>
      <c r="G24" s="2" t="s">
        <v>285</v>
      </c>
      <c r="H24" s="2">
        <v>78.430000000000007</v>
      </c>
      <c r="I24" s="90">
        <v>39215</v>
      </c>
    </row>
    <row r="25" spans="2:9">
      <c r="B25" s="2">
        <v>1</v>
      </c>
      <c r="C25" s="2" t="s">
        <v>283</v>
      </c>
      <c r="D25" s="2" t="s">
        <v>284</v>
      </c>
      <c r="E25" s="2" t="s">
        <v>240</v>
      </c>
      <c r="F25" s="2" t="s">
        <v>208</v>
      </c>
      <c r="G25" s="2" t="s">
        <v>285</v>
      </c>
      <c r="H25" s="2">
        <v>78.430000000000007</v>
      </c>
      <c r="I25" s="2">
        <v>78.430000000000007</v>
      </c>
    </row>
    <row r="26" spans="2:9">
      <c r="B26" s="2">
        <v>1</v>
      </c>
      <c r="C26" s="2" t="s">
        <v>283</v>
      </c>
      <c r="D26" s="2" t="s">
        <v>286</v>
      </c>
      <c r="E26" s="2" t="s">
        <v>202</v>
      </c>
      <c r="F26" s="2" t="s">
        <v>208</v>
      </c>
      <c r="G26" s="2" t="s">
        <v>285</v>
      </c>
      <c r="H26" s="2">
        <v>309.60000000000002</v>
      </c>
      <c r="I26" s="2">
        <v>309.60000000000002</v>
      </c>
    </row>
    <row r="27" spans="2:9">
      <c r="B27" s="2">
        <v>1</v>
      </c>
      <c r="C27" s="2" t="s">
        <v>287</v>
      </c>
      <c r="D27" s="2" t="s">
        <v>288</v>
      </c>
      <c r="E27" s="2" t="s">
        <v>27</v>
      </c>
      <c r="G27" s="2" t="s">
        <v>289</v>
      </c>
      <c r="H27" s="2">
        <v>1.0900000000000001</v>
      </c>
      <c r="I27" s="2">
        <v>1.0900000000000001</v>
      </c>
    </row>
    <row r="28" spans="2:9">
      <c r="B28" s="2">
        <v>1</v>
      </c>
      <c r="C28" s="2" t="s">
        <v>290</v>
      </c>
      <c r="D28" s="2" t="s">
        <v>291</v>
      </c>
      <c r="E28" s="2" t="s">
        <v>292</v>
      </c>
      <c r="F28" s="2" t="s">
        <v>237</v>
      </c>
      <c r="G28" s="2" t="s">
        <v>293</v>
      </c>
      <c r="H28" s="2">
        <v>0.93</v>
      </c>
      <c r="I28" s="2">
        <v>0.93</v>
      </c>
    </row>
    <row r="29" spans="2:9">
      <c r="B29" s="2">
        <v>1</v>
      </c>
      <c r="C29" s="2" t="s">
        <v>294</v>
      </c>
      <c r="D29" s="2" t="s">
        <v>295</v>
      </c>
      <c r="E29" s="2" t="s">
        <v>296</v>
      </c>
      <c r="F29" s="2" t="s">
        <v>237</v>
      </c>
      <c r="G29" s="2" t="s">
        <v>297</v>
      </c>
      <c r="H29" s="2">
        <v>0.49</v>
      </c>
      <c r="I29" s="2">
        <v>0.49</v>
      </c>
    </row>
    <row r="30" spans="2:9">
      <c r="B30" s="2">
        <v>1</v>
      </c>
      <c r="C30" s="2" t="s">
        <v>298</v>
      </c>
      <c r="D30" s="2" t="s">
        <v>299</v>
      </c>
      <c r="E30" s="2" t="s">
        <v>25</v>
      </c>
      <c r="F30" s="2" t="s">
        <v>300</v>
      </c>
      <c r="G30" s="2" t="s">
        <v>301</v>
      </c>
      <c r="H30" s="2">
        <v>28.06</v>
      </c>
      <c r="I30" s="2">
        <v>28.06</v>
      </c>
    </row>
    <row r="31" spans="2:9">
      <c r="B31" s="2">
        <v>1</v>
      </c>
      <c r="C31" s="2" t="s">
        <v>302</v>
      </c>
      <c r="D31" s="2" t="s">
        <v>303</v>
      </c>
      <c r="E31" s="2" t="s">
        <v>296</v>
      </c>
      <c r="F31" s="2" t="s">
        <v>237</v>
      </c>
      <c r="G31" s="2" t="s">
        <v>304</v>
      </c>
      <c r="H31" s="2">
        <v>0.63</v>
      </c>
      <c r="I31" s="2">
        <v>0.63</v>
      </c>
    </row>
    <row r="32" spans="2:9">
      <c r="B32" s="2">
        <v>1</v>
      </c>
      <c r="C32" s="2" t="s">
        <v>305</v>
      </c>
      <c r="D32" s="2" t="s">
        <v>306</v>
      </c>
      <c r="E32" s="2" t="s">
        <v>107</v>
      </c>
      <c r="G32" s="2" t="s">
        <v>307</v>
      </c>
      <c r="H32" s="2">
        <v>0.99</v>
      </c>
      <c r="I32" s="2">
        <v>0.99</v>
      </c>
    </row>
    <row r="33" spans="2:9">
      <c r="B33" s="2">
        <v>1</v>
      </c>
      <c r="C33" s="2" t="s">
        <v>305</v>
      </c>
      <c r="D33" s="2" t="s">
        <v>306</v>
      </c>
      <c r="E33" s="2" t="s">
        <v>208</v>
      </c>
      <c r="G33" s="2" t="s">
        <v>307</v>
      </c>
      <c r="H33" s="2">
        <v>0.99</v>
      </c>
      <c r="I33" s="2">
        <v>0.99</v>
      </c>
    </row>
    <row r="34" spans="2:9">
      <c r="B34" s="2">
        <v>1</v>
      </c>
      <c r="C34" s="2" t="s">
        <v>305</v>
      </c>
      <c r="D34" s="2" t="s">
        <v>306</v>
      </c>
      <c r="E34" s="2" t="s">
        <v>210</v>
      </c>
      <c r="G34" s="2" t="s">
        <v>307</v>
      </c>
      <c r="H34" s="2">
        <v>0.99</v>
      </c>
      <c r="I34" s="2">
        <v>0.99</v>
      </c>
    </row>
    <row r="35" spans="2:9">
      <c r="B35" s="2">
        <v>1</v>
      </c>
      <c r="C35" s="2" t="s">
        <v>305</v>
      </c>
      <c r="D35" s="2" t="s">
        <v>306</v>
      </c>
      <c r="E35" s="2" t="s">
        <v>211</v>
      </c>
      <c r="G35" s="2" t="s">
        <v>307</v>
      </c>
      <c r="H35" s="2">
        <v>0.99</v>
      </c>
      <c r="I35" s="2">
        <v>0.99</v>
      </c>
    </row>
    <row r="36" spans="2:9">
      <c r="B36" s="2">
        <v>1</v>
      </c>
      <c r="C36" s="2" t="s">
        <v>305</v>
      </c>
      <c r="D36" s="2" t="s">
        <v>306</v>
      </c>
      <c r="E36" s="2" t="s">
        <v>261</v>
      </c>
      <c r="G36" s="2" t="s">
        <v>307</v>
      </c>
      <c r="H36" s="2">
        <v>0.99</v>
      </c>
      <c r="I36" s="2">
        <v>0.99</v>
      </c>
    </row>
    <row r="37" spans="2:9">
      <c r="B37" s="2">
        <v>1</v>
      </c>
      <c r="C37" s="2" t="s">
        <v>305</v>
      </c>
      <c r="D37" s="2" t="s">
        <v>306</v>
      </c>
      <c r="E37" s="2" t="s">
        <v>212</v>
      </c>
      <c r="G37" s="2" t="s">
        <v>307</v>
      </c>
      <c r="H37" s="2">
        <v>0.99</v>
      </c>
      <c r="I37" s="2">
        <v>0.99</v>
      </c>
    </row>
    <row r="38" spans="2:9">
      <c r="B38" s="2">
        <v>1</v>
      </c>
      <c r="C38" s="2" t="s">
        <v>305</v>
      </c>
      <c r="D38" s="2" t="s">
        <v>306</v>
      </c>
      <c r="E38" s="2" t="s">
        <v>263</v>
      </c>
      <c r="G38" s="2" t="s">
        <v>307</v>
      </c>
      <c r="H38" s="2">
        <v>0.99</v>
      </c>
      <c r="I38" s="2">
        <v>0.99</v>
      </c>
    </row>
    <row r="39" spans="2:9">
      <c r="B39" s="2">
        <v>1</v>
      </c>
      <c r="C39" s="2" t="s">
        <v>305</v>
      </c>
      <c r="D39" s="2" t="s">
        <v>306</v>
      </c>
      <c r="E39" s="2" t="s">
        <v>264</v>
      </c>
      <c r="G39" s="2" t="s">
        <v>307</v>
      </c>
      <c r="H39" s="2">
        <v>0.99</v>
      </c>
      <c r="I39" s="2">
        <v>0.99</v>
      </c>
    </row>
    <row r="40" spans="2:9">
      <c r="B40" s="2">
        <v>1</v>
      </c>
      <c r="C40" s="2" t="s">
        <v>305</v>
      </c>
      <c r="D40" s="2" t="s">
        <v>306</v>
      </c>
      <c r="E40" s="2" t="s">
        <v>265</v>
      </c>
      <c r="G40" s="2" t="s">
        <v>307</v>
      </c>
      <c r="H40" s="2">
        <v>0.99</v>
      </c>
      <c r="I40" s="2">
        <v>0.99</v>
      </c>
    </row>
    <row r="41" spans="2:9">
      <c r="B41" s="2">
        <v>1</v>
      </c>
      <c r="C41" s="2" t="s">
        <v>305</v>
      </c>
      <c r="D41" s="2" t="s">
        <v>306</v>
      </c>
      <c r="E41" s="2" t="s">
        <v>266</v>
      </c>
      <c r="G41" s="2" t="s">
        <v>307</v>
      </c>
      <c r="H41" s="2">
        <v>0.99</v>
      </c>
      <c r="I41" s="2">
        <v>0.99</v>
      </c>
    </row>
    <row r="42" spans="2:9">
      <c r="B42" s="2">
        <v>1</v>
      </c>
      <c r="C42" s="2" t="s">
        <v>305</v>
      </c>
      <c r="D42" s="2" t="s">
        <v>306</v>
      </c>
      <c r="E42" s="2" t="s">
        <v>308</v>
      </c>
      <c r="G42" s="2" t="s">
        <v>307</v>
      </c>
      <c r="H42" s="2">
        <v>0.99</v>
      </c>
      <c r="I42" s="2">
        <v>0.99</v>
      </c>
    </row>
    <row r="43" spans="2:9">
      <c r="B43" s="2">
        <v>1</v>
      </c>
      <c r="C43" s="2" t="s">
        <v>305</v>
      </c>
      <c r="D43" s="2" t="s">
        <v>306</v>
      </c>
      <c r="E43" s="2" t="s">
        <v>267</v>
      </c>
      <c r="G43" s="2" t="s">
        <v>307</v>
      </c>
      <c r="H43" s="2">
        <v>0.99</v>
      </c>
      <c r="I43" s="2">
        <v>0.99</v>
      </c>
    </row>
    <row r="44" spans="2:9">
      <c r="B44" s="2">
        <v>1</v>
      </c>
      <c r="C44" s="2" t="s">
        <v>305</v>
      </c>
      <c r="D44" s="2" t="s">
        <v>306</v>
      </c>
      <c r="E44" s="2" t="s">
        <v>309</v>
      </c>
      <c r="G44" s="2" t="s">
        <v>307</v>
      </c>
      <c r="H44" s="2">
        <v>0.99</v>
      </c>
      <c r="I44" s="2">
        <v>0.99</v>
      </c>
    </row>
    <row r="45" spans="2:9">
      <c r="B45" s="2">
        <v>1</v>
      </c>
      <c r="C45" s="2" t="s">
        <v>310</v>
      </c>
      <c r="D45" s="2" t="s">
        <v>311</v>
      </c>
      <c r="E45" s="2" t="s">
        <v>312</v>
      </c>
      <c r="G45" s="2" t="s">
        <v>313</v>
      </c>
      <c r="H45" s="2">
        <v>2.5299999999999998</v>
      </c>
      <c r="I45" s="2">
        <v>2.5299999999999998</v>
      </c>
    </row>
    <row r="46" spans="2:9">
      <c r="B46" s="2">
        <v>1</v>
      </c>
      <c r="C46" s="2" t="s">
        <v>314</v>
      </c>
      <c r="D46" s="2" t="s">
        <v>315</v>
      </c>
      <c r="G46" s="2" t="s">
        <v>316</v>
      </c>
      <c r="H46" s="2">
        <v>0.79</v>
      </c>
      <c r="I46" s="2">
        <v>0.79</v>
      </c>
    </row>
    <row r="47" spans="2:9">
      <c r="B47" s="2">
        <v>1</v>
      </c>
      <c r="C47" s="2" t="s">
        <v>317</v>
      </c>
      <c r="D47" s="2" t="s">
        <v>318</v>
      </c>
      <c r="E47" s="2" t="s">
        <v>312</v>
      </c>
      <c r="G47" s="2" t="s">
        <v>319</v>
      </c>
      <c r="H47" s="2">
        <v>2.8</v>
      </c>
      <c r="I47" s="2">
        <v>2.8</v>
      </c>
    </row>
    <row r="48" spans="2:9">
      <c r="B48" s="2">
        <v>1</v>
      </c>
      <c r="C48" s="2" t="s">
        <v>320</v>
      </c>
      <c r="D48" s="2" t="s">
        <v>321</v>
      </c>
      <c r="E48" s="2" t="s">
        <v>296</v>
      </c>
      <c r="F48" s="2" t="s">
        <v>237</v>
      </c>
      <c r="G48" s="2" t="s">
        <v>322</v>
      </c>
      <c r="H48" s="2">
        <v>2.17</v>
      </c>
      <c r="I48" s="2">
        <v>2.17</v>
      </c>
    </row>
    <row r="49" spans="2:9">
      <c r="B49" s="2">
        <v>1</v>
      </c>
      <c r="C49" s="2" t="s">
        <v>323</v>
      </c>
      <c r="D49" s="2" t="s">
        <v>324</v>
      </c>
      <c r="E49" s="2" t="s">
        <v>312</v>
      </c>
      <c r="G49" s="2" t="s">
        <v>325</v>
      </c>
      <c r="H49" s="2">
        <v>2.5</v>
      </c>
      <c r="I49" s="2">
        <v>2.5</v>
      </c>
    </row>
    <row r="50" spans="2:9">
      <c r="B50" s="2">
        <v>1</v>
      </c>
      <c r="C50" s="2" t="s">
        <v>326</v>
      </c>
      <c r="D50" s="2" t="s">
        <v>327</v>
      </c>
      <c r="E50" s="2" t="s">
        <v>296</v>
      </c>
      <c r="F50" s="2" t="s">
        <v>237</v>
      </c>
      <c r="G50" s="2" t="s">
        <v>328</v>
      </c>
      <c r="H50" s="2">
        <v>1.93</v>
      </c>
      <c r="I50" s="2">
        <v>1.93</v>
      </c>
    </row>
    <row r="51" spans="2:9">
      <c r="B51" s="2">
        <v>1</v>
      </c>
      <c r="C51" s="2" t="s">
        <v>326</v>
      </c>
      <c r="D51" s="2" t="s">
        <v>327</v>
      </c>
      <c r="E51" s="2" t="s">
        <v>292</v>
      </c>
      <c r="F51" s="2" t="s">
        <v>237</v>
      </c>
      <c r="G51" s="2" t="s">
        <v>328</v>
      </c>
      <c r="H51" s="2">
        <v>1.93</v>
      </c>
      <c r="I51" s="2">
        <v>1.93</v>
      </c>
    </row>
    <row r="52" spans="2:9">
      <c r="B52" s="2">
        <v>1</v>
      </c>
      <c r="C52" s="2" t="s">
        <v>329</v>
      </c>
      <c r="D52" s="2" t="s">
        <v>330</v>
      </c>
      <c r="E52" s="2" t="s">
        <v>312</v>
      </c>
      <c r="G52" s="2" t="s">
        <v>331</v>
      </c>
      <c r="H52" s="2">
        <v>2.93</v>
      </c>
      <c r="I52" s="2">
        <v>2.93</v>
      </c>
    </row>
    <row r="53" spans="2:9">
      <c r="B53" s="2">
        <v>1</v>
      </c>
      <c r="C53" s="2" t="s">
        <v>332</v>
      </c>
      <c r="D53" s="2" t="s">
        <v>333</v>
      </c>
      <c r="E53" s="2" t="s">
        <v>312</v>
      </c>
      <c r="G53" s="2" t="s">
        <v>334</v>
      </c>
      <c r="H53" s="2">
        <v>2.56</v>
      </c>
      <c r="I53" s="2">
        <v>2.56</v>
      </c>
    </row>
    <row r="54" spans="2:9">
      <c r="B54" s="2">
        <v>1</v>
      </c>
      <c r="C54" s="2" t="s">
        <v>335</v>
      </c>
      <c r="D54" s="2" t="s">
        <v>336</v>
      </c>
      <c r="E54" s="2" t="s">
        <v>296</v>
      </c>
      <c r="F54" s="2" t="s">
        <v>237</v>
      </c>
      <c r="G54" s="2" t="s">
        <v>337</v>
      </c>
      <c r="H54" s="2">
        <v>3.42</v>
      </c>
      <c r="I54" s="2">
        <v>3.42</v>
      </c>
    </row>
    <row r="55" spans="2:9">
      <c r="B55" s="2">
        <v>1</v>
      </c>
      <c r="C55" s="2" t="s">
        <v>338</v>
      </c>
      <c r="D55" s="2" t="s">
        <v>339</v>
      </c>
      <c r="E55" s="2" t="s">
        <v>205</v>
      </c>
      <c r="F55" s="2" t="s">
        <v>237</v>
      </c>
      <c r="G55" s="2" t="s">
        <v>340</v>
      </c>
      <c r="H55" s="2">
        <v>11.64</v>
      </c>
      <c r="I55" s="2">
        <v>11.64</v>
      </c>
    </row>
    <row r="56" spans="2:9">
      <c r="B56" s="2">
        <v>1</v>
      </c>
      <c r="C56" s="2" t="s">
        <v>341</v>
      </c>
      <c r="D56" s="2" t="s">
        <v>342</v>
      </c>
      <c r="E56" s="2" t="s">
        <v>296</v>
      </c>
      <c r="F56" s="2" t="s">
        <v>271</v>
      </c>
      <c r="G56" s="2" t="s">
        <v>343</v>
      </c>
      <c r="H56" s="2">
        <v>0.59</v>
      </c>
      <c r="I56" s="2">
        <v>0.59</v>
      </c>
    </row>
    <row r="57" spans="2:9">
      <c r="B57" s="2">
        <v>1</v>
      </c>
      <c r="C57" s="2" t="s">
        <v>344</v>
      </c>
      <c r="D57" s="2" t="s">
        <v>345</v>
      </c>
      <c r="E57" s="2" t="s">
        <v>205</v>
      </c>
      <c r="F57" s="2" t="s">
        <v>346</v>
      </c>
      <c r="G57" s="2" t="s">
        <v>347</v>
      </c>
      <c r="H57" s="2">
        <v>23.4</v>
      </c>
      <c r="I57" s="2">
        <v>23.4</v>
      </c>
    </row>
    <row r="58" spans="2:9">
      <c r="B58" s="2">
        <v>1</v>
      </c>
      <c r="C58" s="2" t="s">
        <v>348</v>
      </c>
      <c r="D58" s="2" t="s">
        <v>349</v>
      </c>
      <c r="E58" s="2" t="s">
        <v>25</v>
      </c>
      <c r="G58" s="2" t="s">
        <v>350</v>
      </c>
      <c r="H58" s="2">
        <v>1.99</v>
      </c>
      <c r="I58" s="2">
        <v>1.99</v>
      </c>
    </row>
    <row r="59" spans="2:9">
      <c r="B59" s="2">
        <v>1</v>
      </c>
      <c r="C59" s="2" t="s">
        <v>351</v>
      </c>
      <c r="D59" s="2" t="s">
        <v>352</v>
      </c>
      <c r="E59" s="2" t="s">
        <v>205</v>
      </c>
      <c r="F59" s="2" t="s">
        <v>107</v>
      </c>
      <c r="G59" s="2" t="s">
        <v>353</v>
      </c>
      <c r="H59" s="2">
        <v>23.4</v>
      </c>
      <c r="I59" s="2">
        <v>23.4</v>
      </c>
    </row>
    <row r="60" spans="2:9">
      <c r="B60" s="2">
        <v>1</v>
      </c>
      <c r="C60" s="2" t="s">
        <v>354</v>
      </c>
      <c r="D60" s="2" t="s">
        <v>355</v>
      </c>
      <c r="E60" s="2" t="s">
        <v>25</v>
      </c>
      <c r="G60" s="2" t="s">
        <v>356</v>
      </c>
      <c r="H60" s="2">
        <v>3.21</v>
      </c>
      <c r="I60" s="2">
        <v>3.21</v>
      </c>
    </row>
    <row r="61" spans="2:9">
      <c r="B61" s="2">
        <v>1</v>
      </c>
      <c r="C61" s="2" t="s">
        <v>357</v>
      </c>
      <c r="D61" s="2" t="s">
        <v>358</v>
      </c>
      <c r="E61" s="2" t="s">
        <v>292</v>
      </c>
      <c r="F61" s="2" t="s">
        <v>211</v>
      </c>
      <c r="G61" s="2" t="s">
        <v>359</v>
      </c>
      <c r="H61" s="2">
        <v>1.55</v>
      </c>
      <c r="I61" s="2">
        <v>1.55</v>
      </c>
    </row>
    <row r="62" spans="2:9">
      <c r="B62" s="2">
        <v>1</v>
      </c>
      <c r="C62" s="2" t="s">
        <v>360</v>
      </c>
      <c r="D62" s="2" t="s">
        <v>361</v>
      </c>
      <c r="E62" s="2" t="s">
        <v>205</v>
      </c>
      <c r="F62" s="2" t="s">
        <v>107</v>
      </c>
      <c r="G62" s="2" t="s">
        <v>362</v>
      </c>
      <c r="H62" s="2">
        <v>23.4</v>
      </c>
      <c r="I62" s="2">
        <v>23.4</v>
      </c>
    </row>
    <row r="63" spans="2:9">
      <c r="B63" s="2">
        <v>1</v>
      </c>
      <c r="C63" s="2" t="s">
        <v>357</v>
      </c>
      <c r="D63" s="2" t="s">
        <v>358</v>
      </c>
      <c r="E63" s="2" t="s">
        <v>292</v>
      </c>
      <c r="F63" s="2" t="s">
        <v>237</v>
      </c>
      <c r="G63" s="2" t="s">
        <v>359</v>
      </c>
      <c r="H63" s="2">
        <v>1.55</v>
      </c>
      <c r="I63" s="2">
        <v>1.55</v>
      </c>
    </row>
    <row r="64" spans="2:9">
      <c r="B64" s="2">
        <v>1</v>
      </c>
      <c r="C64" s="2" t="s">
        <v>363</v>
      </c>
      <c r="D64" s="2" t="s">
        <v>364</v>
      </c>
      <c r="E64" s="2" t="s">
        <v>296</v>
      </c>
      <c r="F64" s="2" t="s">
        <v>237</v>
      </c>
      <c r="G64" s="2" t="s">
        <v>365</v>
      </c>
      <c r="H64" s="2">
        <v>0.74</v>
      </c>
      <c r="I64" s="2">
        <v>0.74</v>
      </c>
    </row>
    <row r="65" spans="2:9">
      <c r="B65" s="2">
        <v>1</v>
      </c>
      <c r="C65" s="2" t="s">
        <v>366</v>
      </c>
      <c r="D65" s="2" t="s">
        <v>367</v>
      </c>
      <c r="E65" s="2" t="s">
        <v>296</v>
      </c>
      <c r="F65" s="2" t="s">
        <v>237</v>
      </c>
      <c r="G65" s="2" t="s">
        <v>368</v>
      </c>
      <c r="H65" s="2">
        <v>1.75</v>
      </c>
      <c r="I65" s="2">
        <v>1.75</v>
      </c>
    </row>
    <row r="66" spans="2:9">
      <c r="B66" s="2">
        <v>1</v>
      </c>
      <c r="C66" s="2" t="s">
        <v>369</v>
      </c>
      <c r="D66" s="2" t="s">
        <v>370</v>
      </c>
      <c r="E66" s="2" t="s">
        <v>292</v>
      </c>
      <c r="F66" s="2" t="s">
        <v>208</v>
      </c>
      <c r="G66" s="2" t="s">
        <v>371</v>
      </c>
      <c r="H66" s="2">
        <v>0.74</v>
      </c>
      <c r="I66" s="2">
        <v>0.74</v>
      </c>
    </row>
    <row r="67" spans="2:9">
      <c r="B67" s="2">
        <v>1</v>
      </c>
      <c r="C67" s="2" t="s">
        <v>372</v>
      </c>
      <c r="D67" s="2" t="s">
        <v>373</v>
      </c>
      <c r="E67" s="2" t="s">
        <v>23</v>
      </c>
      <c r="G67" s="2" t="s">
        <v>374</v>
      </c>
      <c r="H67" s="2">
        <v>2.65</v>
      </c>
      <c r="I67" s="2">
        <v>2.65</v>
      </c>
    </row>
    <row r="68" spans="2:9">
      <c r="B68" s="2">
        <v>1</v>
      </c>
      <c r="C68" s="2" t="s">
        <v>375</v>
      </c>
      <c r="D68" s="2" t="s">
        <v>376</v>
      </c>
      <c r="E68" s="2" t="s">
        <v>296</v>
      </c>
      <c r="F68" s="2" t="s">
        <v>208</v>
      </c>
      <c r="G68" s="2" t="s">
        <v>377</v>
      </c>
      <c r="H68" s="2">
        <v>1.74</v>
      </c>
      <c r="I68" s="2">
        <v>1.74</v>
      </c>
    </row>
    <row r="69" spans="2:9">
      <c r="B69" s="2">
        <v>1</v>
      </c>
      <c r="C69" s="2" t="s">
        <v>378</v>
      </c>
      <c r="D69" s="2" t="s">
        <v>379</v>
      </c>
      <c r="E69" s="2" t="s">
        <v>296</v>
      </c>
      <c r="F69" s="2" t="s">
        <v>237</v>
      </c>
      <c r="G69" s="2" t="s">
        <v>380</v>
      </c>
      <c r="H69" s="2">
        <v>3.34</v>
      </c>
      <c r="I69" s="2">
        <v>3.34</v>
      </c>
    </row>
    <row r="70" spans="2:9">
      <c r="B70" s="2">
        <v>1</v>
      </c>
      <c r="C70" s="2" t="s">
        <v>381</v>
      </c>
      <c r="D70" s="2" t="s">
        <v>382</v>
      </c>
      <c r="E70" s="2" t="s">
        <v>296</v>
      </c>
      <c r="F70" s="2" t="s">
        <v>237</v>
      </c>
      <c r="G70" s="2" t="s">
        <v>383</v>
      </c>
      <c r="H70" s="2">
        <v>2.48</v>
      </c>
      <c r="I70" s="2">
        <v>2.48</v>
      </c>
    </row>
    <row r="71" spans="2:9">
      <c r="B71" s="2">
        <v>1</v>
      </c>
      <c r="C71" s="2" t="s">
        <v>384</v>
      </c>
      <c r="D71" s="2" t="s">
        <v>385</v>
      </c>
      <c r="E71" s="2" t="s">
        <v>25</v>
      </c>
      <c r="G71" s="2" t="s">
        <v>386</v>
      </c>
      <c r="H71" s="2">
        <v>0.39</v>
      </c>
      <c r="I71" s="2">
        <v>0.39</v>
      </c>
    </row>
    <row r="72" spans="2:9">
      <c r="B72" s="2">
        <v>1</v>
      </c>
      <c r="C72" s="2" t="s">
        <v>387</v>
      </c>
      <c r="D72" s="2" t="s">
        <v>388</v>
      </c>
      <c r="E72" s="2" t="s">
        <v>292</v>
      </c>
      <c r="F72" s="2" t="s">
        <v>237</v>
      </c>
      <c r="G72" s="2" t="s">
        <v>389</v>
      </c>
      <c r="H72" s="2">
        <v>1.03</v>
      </c>
      <c r="I72" s="2">
        <v>1.03</v>
      </c>
    </row>
    <row r="73" spans="2:9">
      <c r="B73" s="2">
        <v>1</v>
      </c>
      <c r="C73" s="2" t="s">
        <v>390</v>
      </c>
      <c r="D73" s="2" t="s">
        <v>391</v>
      </c>
      <c r="G73" s="2" t="s">
        <v>392</v>
      </c>
      <c r="H73" s="2">
        <v>4.24</v>
      </c>
      <c r="I73" s="2">
        <v>4.24</v>
      </c>
    </row>
    <row r="74" spans="2:9">
      <c r="B74" s="2">
        <v>1</v>
      </c>
      <c r="C74" s="2" t="s">
        <v>393</v>
      </c>
      <c r="D74" s="2" t="s">
        <v>394</v>
      </c>
      <c r="E74" s="2" t="s">
        <v>107</v>
      </c>
      <c r="G74" s="2" t="s">
        <v>395</v>
      </c>
      <c r="H74" s="2">
        <v>1.69</v>
      </c>
      <c r="I74" s="2">
        <v>1.69</v>
      </c>
    </row>
    <row r="75" spans="2:9">
      <c r="B75" s="2">
        <v>2</v>
      </c>
      <c r="C75" s="2" t="s">
        <v>396</v>
      </c>
      <c r="D75" s="2" t="s">
        <v>397</v>
      </c>
      <c r="E75" s="2" t="s">
        <v>205</v>
      </c>
      <c r="F75" s="2" t="s">
        <v>237</v>
      </c>
      <c r="G75" s="2" t="s">
        <v>398</v>
      </c>
      <c r="H75" s="2">
        <v>11.64</v>
      </c>
      <c r="I75" s="2">
        <v>23.28</v>
      </c>
    </row>
    <row r="76" spans="2:9">
      <c r="B76" s="2">
        <v>1</v>
      </c>
      <c r="C76" s="2" t="s">
        <v>399</v>
      </c>
      <c r="D76" s="2" t="s">
        <v>400</v>
      </c>
      <c r="G76" s="2" t="s">
        <v>401</v>
      </c>
      <c r="H76" s="2">
        <v>3.2</v>
      </c>
      <c r="I76" s="2">
        <v>3.2</v>
      </c>
    </row>
    <row r="77" spans="2:9">
      <c r="B77" s="2">
        <v>62</v>
      </c>
      <c r="C77" s="2" t="s">
        <v>402</v>
      </c>
      <c r="D77" s="2" t="s">
        <v>403</v>
      </c>
      <c r="E77" s="2" t="s">
        <v>292</v>
      </c>
      <c r="F77" s="2" t="s">
        <v>237</v>
      </c>
      <c r="G77" s="2" t="s">
        <v>404</v>
      </c>
      <c r="H77" s="2">
        <v>2.2200000000000002</v>
      </c>
      <c r="I77" s="2">
        <v>137.63999999999999</v>
      </c>
    </row>
    <row r="78" spans="2:9">
      <c r="B78" s="2">
        <v>2</v>
      </c>
      <c r="C78" s="2" t="s">
        <v>405</v>
      </c>
      <c r="D78" s="2" t="s">
        <v>406</v>
      </c>
      <c r="E78" s="2" t="s">
        <v>23</v>
      </c>
      <c r="G78" s="2" t="s">
        <v>407</v>
      </c>
      <c r="H78" s="2">
        <v>0.44</v>
      </c>
      <c r="I78" s="2">
        <v>0.88</v>
      </c>
    </row>
    <row r="79" spans="2:9">
      <c r="B79" s="2">
        <v>2</v>
      </c>
      <c r="C79" s="2" t="s">
        <v>408</v>
      </c>
      <c r="D79" s="2" t="s">
        <v>409</v>
      </c>
      <c r="E79" s="2" t="s">
        <v>292</v>
      </c>
      <c r="F79" s="2" t="s">
        <v>237</v>
      </c>
      <c r="G79" s="2" t="s">
        <v>410</v>
      </c>
      <c r="H79" s="2">
        <v>3.37</v>
      </c>
      <c r="I79" s="2">
        <v>6.74</v>
      </c>
    </row>
    <row r="80" spans="2:9">
      <c r="B80" s="2">
        <v>2</v>
      </c>
      <c r="C80" s="2" t="s">
        <v>411</v>
      </c>
      <c r="D80" s="2" t="s">
        <v>412</v>
      </c>
      <c r="E80" s="2" t="s">
        <v>292</v>
      </c>
      <c r="F80" s="2" t="s">
        <v>237</v>
      </c>
      <c r="G80" s="2" t="s">
        <v>413</v>
      </c>
      <c r="H80" s="2">
        <v>3.47</v>
      </c>
      <c r="I80" s="2">
        <v>6.94</v>
      </c>
    </row>
    <row r="81" spans="2:9">
      <c r="B81" s="2">
        <v>1</v>
      </c>
      <c r="C81" s="2" t="s">
        <v>414</v>
      </c>
      <c r="D81" s="2" t="s">
        <v>415</v>
      </c>
      <c r="E81" s="2" t="s">
        <v>26</v>
      </c>
      <c r="G81" s="2" t="s">
        <v>416</v>
      </c>
      <c r="H81" s="2">
        <v>0.5</v>
      </c>
      <c r="I81" s="2">
        <v>0.5</v>
      </c>
    </row>
    <row r="82" spans="2:9">
      <c r="B82" s="2">
        <v>1</v>
      </c>
      <c r="C82" s="2" t="s">
        <v>417</v>
      </c>
      <c r="D82" s="2" t="s">
        <v>418</v>
      </c>
      <c r="E82" s="2" t="s">
        <v>292</v>
      </c>
      <c r="F82" s="2" t="s">
        <v>237</v>
      </c>
      <c r="G82" s="2" t="s">
        <v>419</v>
      </c>
      <c r="H82" s="2">
        <v>3.37</v>
      </c>
      <c r="I82" s="2">
        <v>3.37</v>
      </c>
    </row>
    <row r="83" spans="2:9">
      <c r="B83" s="2">
        <v>1</v>
      </c>
      <c r="C83" s="2" t="s">
        <v>420</v>
      </c>
      <c r="D83" s="2" t="s">
        <v>421</v>
      </c>
      <c r="E83" s="2" t="s">
        <v>23</v>
      </c>
      <c r="G83" s="2" t="s">
        <v>422</v>
      </c>
      <c r="H83" s="2">
        <v>18.05</v>
      </c>
      <c r="I83" s="2">
        <v>18.05</v>
      </c>
    </row>
    <row r="84" spans="2:9">
      <c r="B84" s="2">
        <v>1</v>
      </c>
      <c r="C84" s="2" t="s">
        <v>423</v>
      </c>
      <c r="D84" s="2" t="s">
        <v>424</v>
      </c>
      <c r="E84" s="2" t="s">
        <v>296</v>
      </c>
      <c r="F84" s="2" t="s">
        <v>237</v>
      </c>
      <c r="G84" s="2" t="s">
        <v>425</v>
      </c>
      <c r="H84" s="2">
        <v>1.79</v>
      </c>
      <c r="I84" s="2">
        <v>1.79</v>
      </c>
    </row>
    <row r="85" spans="2:9">
      <c r="B85" s="2">
        <v>1</v>
      </c>
      <c r="C85" s="2" t="s">
        <v>426</v>
      </c>
      <c r="D85" s="2" t="s">
        <v>427</v>
      </c>
      <c r="E85" s="2" t="s">
        <v>23</v>
      </c>
      <c r="G85" s="2" t="s">
        <v>428</v>
      </c>
      <c r="H85" s="2">
        <v>18.11</v>
      </c>
      <c r="I85" s="2">
        <v>18.11</v>
      </c>
    </row>
    <row r="86" spans="2:9">
      <c r="B86" s="2">
        <v>1</v>
      </c>
      <c r="C86" s="2" t="s">
        <v>426</v>
      </c>
      <c r="D86" s="2" t="s">
        <v>429</v>
      </c>
      <c r="E86" s="2" t="s">
        <v>25</v>
      </c>
      <c r="G86" s="2" t="s">
        <v>428</v>
      </c>
      <c r="H86" s="2">
        <v>19.579999999999998</v>
      </c>
      <c r="I86" s="2">
        <v>19.579999999999998</v>
      </c>
    </row>
    <row r="87" spans="2:9">
      <c r="B87" s="2">
        <v>1</v>
      </c>
      <c r="C87" s="2" t="s">
        <v>426</v>
      </c>
      <c r="D87" s="2" t="s">
        <v>430</v>
      </c>
      <c r="E87" s="2" t="s">
        <v>26</v>
      </c>
      <c r="G87" s="2" t="s">
        <v>428</v>
      </c>
      <c r="H87" s="2">
        <v>21.46</v>
      </c>
      <c r="I87" s="2">
        <v>21.46</v>
      </c>
    </row>
    <row r="88" spans="2:9">
      <c r="B88" s="2">
        <v>1</v>
      </c>
      <c r="C88" s="2" t="s">
        <v>431</v>
      </c>
      <c r="D88" s="2" t="s">
        <v>432</v>
      </c>
      <c r="E88" s="2" t="s">
        <v>25</v>
      </c>
      <c r="G88" s="2" t="s">
        <v>433</v>
      </c>
      <c r="H88" s="2">
        <v>1.8</v>
      </c>
      <c r="I88" s="2">
        <v>1.8</v>
      </c>
    </row>
    <row r="89" spans="2:9">
      <c r="B89" s="2">
        <v>1</v>
      </c>
      <c r="C89" s="2" t="s">
        <v>431</v>
      </c>
      <c r="D89" s="2" t="s">
        <v>432</v>
      </c>
      <c r="E89" s="2" t="s">
        <v>26</v>
      </c>
      <c r="G89" s="2" t="s">
        <v>433</v>
      </c>
      <c r="H89" s="2">
        <v>1.8</v>
      </c>
      <c r="I89" s="2">
        <v>1.8</v>
      </c>
    </row>
    <row r="90" spans="2:9">
      <c r="B90" s="2">
        <v>1</v>
      </c>
      <c r="C90" s="2" t="s">
        <v>431</v>
      </c>
      <c r="D90" s="2" t="s">
        <v>432</v>
      </c>
      <c r="E90" s="2" t="s">
        <v>27</v>
      </c>
      <c r="G90" s="2" t="s">
        <v>433</v>
      </c>
      <c r="H90" s="2">
        <v>1.8</v>
      </c>
      <c r="I90" s="2">
        <v>1.8</v>
      </c>
    </row>
    <row r="91" spans="2:9">
      <c r="B91" s="2">
        <v>2</v>
      </c>
      <c r="C91" s="2" t="s">
        <v>434</v>
      </c>
      <c r="D91" s="2" t="s">
        <v>435</v>
      </c>
      <c r="E91" s="2" t="s">
        <v>23</v>
      </c>
      <c r="G91" s="2" t="s">
        <v>436</v>
      </c>
      <c r="H91" s="2">
        <v>18</v>
      </c>
      <c r="I91" s="2">
        <v>36</v>
      </c>
    </row>
    <row r="92" spans="2:9">
      <c r="B92" s="2">
        <v>1</v>
      </c>
      <c r="C92" s="2" t="s">
        <v>437</v>
      </c>
      <c r="D92" s="2" t="s">
        <v>438</v>
      </c>
      <c r="E92" s="2" t="s">
        <v>23</v>
      </c>
      <c r="G92" s="2" t="s">
        <v>439</v>
      </c>
      <c r="H92" s="2">
        <v>1.1000000000000001</v>
      </c>
      <c r="I92" s="2">
        <v>1.1000000000000001</v>
      </c>
    </row>
    <row r="93" spans="2:9">
      <c r="B93" s="2">
        <v>1</v>
      </c>
      <c r="C93" s="2" t="s">
        <v>440</v>
      </c>
      <c r="D93" s="2" t="s">
        <v>441</v>
      </c>
      <c r="E93" s="2" t="s">
        <v>25</v>
      </c>
      <c r="G93" s="2" t="s">
        <v>442</v>
      </c>
      <c r="H93" s="2">
        <v>0.49</v>
      </c>
      <c r="I93" s="2">
        <v>0.49</v>
      </c>
    </row>
    <row r="94" spans="2:9">
      <c r="B94" s="2">
        <v>1</v>
      </c>
      <c r="C94" s="2" t="s">
        <v>443</v>
      </c>
      <c r="D94" s="2" t="s">
        <v>444</v>
      </c>
      <c r="E94" s="2" t="s">
        <v>26</v>
      </c>
      <c r="G94" s="2" t="s">
        <v>445</v>
      </c>
      <c r="H94" s="2">
        <v>2.83</v>
      </c>
      <c r="I94" s="2">
        <v>2.83</v>
      </c>
    </row>
    <row r="95" spans="2:9">
      <c r="B95" s="2">
        <v>1</v>
      </c>
      <c r="C95" s="2" t="s">
        <v>446</v>
      </c>
      <c r="D95" s="2" t="s">
        <v>447</v>
      </c>
      <c r="E95" s="2" t="s">
        <v>25</v>
      </c>
      <c r="G95" s="2" t="s">
        <v>448</v>
      </c>
      <c r="H95" s="2">
        <v>0.49</v>
      </c>
      <c r="I95" s="2">
        <v>0.49</v>
      </c>
    </row>
    <row r="96" spans="2:9">
      <c r="B96" s="2">
        <v>1</v>
      </c>
      <c r="C96" s="2" t="s">
        <v>449</v>
      </c>
      <c r="D96" s="2" t="s">
        <v>450</v>
      </c>
      <c r="E96" s="2" t="s">
        <v>26</v>
      </c>
      <c r="G96" s="2" t="s">
        <v>451</v>
      </c>
      <c r="H96" s="2">
        <v>2.88</v>
      </c>
      <c r="I96" s="2">
        <v>2.88</v>
      </c>
    </row>
    <row r="97" spans="2:9">
      <c r="B97" s="2">
        <v>1</v>
      </c>
      <c r="C97" s="2" t="s">
        <v>452</v>
      </c>
      <c r="D97" s="2" t="s">
        <v>453</v>
      </c>
      <c r="E97" s="2" t="s">
        <v>28</v>
      </c>
      <c r="G97" s="2" t="s">
        <v>454</v>
      </c>
      <c r="H97" s="2">
        <v>1.03</v>
      </c>
      <c r="I97" s="2">
        <v>1.03</v>
      </c>
    </row>
    <row r="98" spans="2:9">
      <c r="B98" s="2">
        <v>1</v>
      </c>
      <c r="C98" s="2" t="s">
        <v>455</v>
      </c>
      <c r="D98" s="2" t="s">
        <v>456</v>
      </c>
      <c r="E98" s="2" t="s">
        <v>296</v>
      </c>
      <c r="G98" s="2" t="s">
        <v>457</v>
      </c>
      <c r="H98" s="2">
        <v>2.5499999999999998</v>
      </c>
      <c r="I98" s="2">
        <v>2.5499999999999998</v>
      </c>
    </row>
    <row r="99" spans="2:9">
      <c r="B99" s="2">
        <v>1</v>
      </c>
      <c r="C99" s="2" t="s">
        <v>458</v>
      </c>
      <c r="D99" s="2" t="s">
        <v>459</v>
      </c>
      <c r="E99" s="2" t="s">
        <v>460</v>
      </c>
      <c r="G99" s="2" t="s">
        <v>461</v>
      </c>
      <c r="H99" s="2">
        <v>1.24</v>
      </c>
      <c r="I99" s="2">
        <v>1.24</v>
      </c>
    </row>
    <row r="100" spans="2:9">
      <c r="B100" s="2">
        <v>1</v>
      </c>
      <c r="C100" s="2" t="s">
        <v>462</v>
      </c>
      <c r="D100" s="2" t="s">
        <v>463</v>
      </c>
      <c r="G100" s="2" t="s">
        <v>464</v>
      </c>
      <c r="H100" s="2">
        <v>36.97</v>
      </c>
      <c r="I100" s="2">
        <v>36.97</v>
      </c>
    </row>
    <row r="101" spans="2:9">
      <c r="B101" s="2">
        <v>1</v>
      </c>
      <c r="C101" s="2" t="s">
        <v>465</v>
      </c>
      <c r="D101" s="2" t="s">
        <v>466</v>
      </c>
      <c r="E101" s="2" t="s">
        <v>292</v>
      </c>
      <c r="F101" s="2" t="s">
        <v>237</v>
      </c>
      <c r="G101" s="2" t="s">
        <v>467</v>
      </c>
      <c r="H101" s="2">
        <v>1.99</v>
      </c>
      <c r="I101" s="2">
        <v>1.99</v>
      </c>
    </row>
    <row r="102" spans="2:9">
      <c r="B102" s="2">
        <v>1</v>
      </c>
      <c r="C102" s="2" t="s">
        <v>468</v>
      </c>
      <c r="D102" s="2" t="s">
        <v>469</v>
      </c>
      <c r="G102" s="2" t="s">
        <v>470</v>
      </c>
      <c r="H102" s="2">
        <v>34.340000000000003</v>
      </c>
      <c r="I102" s="2">
        <v>34.340000000000003</v>
      </c>
    </row>
    <row r="103" spans="2:9">
      <c r="B103" s="2">
        <v>11</v>
      </c>
      <c r="C103" s="2" t="s">
        <v>471</v>
      </c>
      <c r="D103" s="2" t="s">
        <v>472</v>
      </c>
      <c r="E103" s="2" t="s">
        <v>296</v>
      </c>
      <c r="F103" s="2" t="s">
        <v>271</v>
      </c>
      <c r="G103" s="2" t="s">
        <v>473</v>
      </c>
      <c r="H103" s="2">
        <v>2.2400000000000002</v>
      </c>
      <c r="I103" s="2">
        <v>24.64</v>
      </c>
    </row>
    <row r="104" spans="2:9">
      <c r="B104" s="2">
        <v>1</v>
      </c>
      <c r="C104" s="2" t="s">
        <v>474</v>
      </c>
      <c r="D104" s="2" t="s">
        <v>475</v>
      </c>
      <c r="G104" s="2" t="s">
        <v>476</v>
      </c>
      <c r="H104" s="2">
        <v>39.71</v>
      </c>
      <c r="I104" s="2">
        <v>39.71</v>
      </c>
    </row>
    <row r="105" spans="2:9">
      <c r="B105" s="2">
        <v>1</v>
      </c>
      <c r="C105" s="2" t="s">
        <v>477</v>
      </c>
      <c r="D105" s="2" t="s">
        <v>478</v>
      </c>
      <c r="G105" s="2" t="s">
        <v>479</v>
      </c>
      <c r="H105" s="2">
        <v>35.79</v>
      </c>
      <c r="I105" s="2">
        <v>35.79</v>
      </c>
    </row>
    <row r="106" spans="2:9">
      <c r="B106" s="2">
        <v>1</v>
      </c>
      <c r="C106" s="2" t="s">
        <v>480</v>
      </c>
      <c r="D106" s="2" t="s">
        <v>481</v>
      </c>
      <c r="E106" s="2" t="s">
        <v>482</v>
      </c>
      <c r="G106" s="2" t="s">
        <v>483</v>
      </c>
      <c r="H106" s="2">
        <v>0.16</v>
      </c>
      <c r="I106" s="2">
        <v>0.16</v>
      </c>
    </row>
    <row r="107" spans="2:9">
      <c r="B107" s="2">
        <v>555</v>
      </c>
      <c r="C107" s="2" t="s">
        <v>423</v>
      </c>
      <c r="D107" s="2" t="s">
        <v>424</v>
      </c>
      <c r="E107" s="2" t="s">
        <v>292</v>
      </c>
      <c r="F107" s="2" t="s">
        <v>237</v>
      </c>
      <c r="G107" s="2" t="s">
        <v>425</v>
      </c>
      <c r="H107" s="2">
        <v>1.79</v>
      </c>
      <c r="I107" s="2">
        <v>993.45</v>
      </c>
    </row>
    <row r="108" spans="2:9">
      <c r="B108" s="2">
        <v>4</v>
      </c>
      <c r="C108" s="2" t="s">
        <v>484</v>
      </c>
      <c r="D108" s="2" t="s">
        <v>485</v>
      </c>
      <c r="E108" s="2" t="s">
        <v>292</v>
      </c>
      <c r="F108" s="2" t="s">
        <v>237</v>
      </c>
      <c r="G108" s="2" t="s">
        <v>486</v>
      </c>
      <c r="H108" s="2">
        <v>1.96</v>
      </c>
      <c r="I108" s="2">
        <v>7.84</v>
      </c>
    </row>
    <row r="109" spans="2:9">
      <c r="B109" s="2">
        <v>1</v>
      </c>
      <c r="C109" s="2" t="s">
        <v>487</v>
      </c>
      <c r="D109" s="2" t="s">
        <v>488</v>
      </c>
      <c r="G109" s="2" t="s">
        <v>489</v>
      </c>
      <c r="H109" s="2">
        <v>1.28</v>
      </c>
      <c r="I109" s="2">
        <v>1.28</v>
      </c>
    </row>
    <row r="110" spans="2:9">
      <c r="B110" s="2">
        <v>1</v>
      </c>
      <c r="C110" s="2" t="s">
        <v>490</v>
      </c>
      <c r="D110" s="2" t="s">
        <v>491</v>
      </c>
      <c r="E110" s="2" t="s">
        <v>296</v>
      </c>
      <c r="F110" s="2" t="s">
        <v>237</v>
      </c>
      <c r="G110" s="2" t="s">
        <v>492</v>
      </c>
      <c r="H110" s="2">
        <v>0.8</v>
      </c>
      <c r="I110" s="2">
        <v>0.8</v>
      </c>
    </row>
    <row r="111" spans="2:9">
      <c r="B111" s="2">
        <v>1</v>
      </c>
      <c r="C111" s="2" t="s">
        <v>493</v>
      </c>
      <c r="D111" s="2" t="s">
        <v>494</v>
      </c>
      <c r="G111" s="2" t="s">
        <v>495</v>
      </c>
      <c r="H111" s="2">
        <v>4.24</v>
      </c>
      <c r="I111" s="2">
        <v>4.24</v>
      </c>
    </row>
    <row r="112" spans="2:9">
      <c r="B112" s="2">
        <v>1</v>
      </c>
      <c r="C112" s="2" t="s">
        <v>496</v>
      </c>
      <c r="D112" s="2" t="s">
        <v>497</v>
      </c>
      <c r="E112" s="2" t="s">
        <v>296</v>
      </c>
      <c r="F112" s="2" t="s">
        <v>237</v>
      </c>
      <c r="G112" s="2" t="s">
        <v>498</v>
      </c>
      <c r="H112" s="2">
        <v>0.51</v>
      </c>
      <c r="I112" s="2">
        <v>0.51</v>
      </c>
    </row>
    <row r="113" spans="2:9">
      <c r="B113" s="2">
        <v>1</v>
      </c>
      <c r="C113" s="2" t="s">
        <v>499</v>
      </c>
      <c r="D113" s="2" t="s">
        <v>500</v>
      </c>
      <c r="E113" s="2" t="s">
        <v>296</v>
      </c>
      <c r="F113" s="2" t="s">
        <v>237</v>
      </c>
      <c r="G113" s="2" t="s">
        <v>501</v>
      </c>
      <c r="H113" s="2">
        <v>0.76</v>
      </c>
      <c r="I113" s="2">
        <v>0.76</v>
      </c>
    </row>
    <row r="114" spans="2:9">
      <c r="B114" s="2">
        <v>1</v>
      </c>
      <c r="C114" s="2" t="s">
        <v>502</v>
      </c>
      <c r="D114" s="2" t="s">
        <v>503</v>
      </c>
      <c r="G114" s="2" t="s">
        <v>504</v>
      </c>
      <c r="H114" s="2">
        <v>1.46</v>
      </c>
      <c r="I114" s="2">
        <v>1.46</v>
      </c>
    </row>
    <row r="115" spans="2:9">
      <c r="B115" s="2">
        <v>1</v>
      </c>
      <c r="C115" s="2" t="s">
        <v>505</v>
      </c>
      <c r="D115" s="2" t="s">
        <v>506</v>
      </c>
      <c r="E115" s="2" t="s">
        <v>296</v>
      </c>
      <c r="F115" s="2" t="s">
        <v>237</v>
      </c>
      <c r="G115" s="2" t="s">
        <v>507</v>
      </c>
      <c r="H115" s="2">
        <v>0.48</v>
      </c>
      <c r="I115" s="2">
        <v>0.48</v>
      </c>
    </row>
    <row r="116" spans="2:9">
      <c r="B116" s="2">
        <v>1</v>
      </c>
      <c r="C116" s="2" t="s">
        <v>508</v>
      </c>
      <c r="D116" s="2" t="s">
        <v>509</v>
      </c>
      <c r="G116" s="2" t="s">
        <v>510</v>
      </c>
      <c r="H116" s="2">
        <v>0.69</v>
      </c>
      <c r="I116" s="2">
        <v>0.69</v>
      </c>
    </row>
    <row r="117" spans="2:9">
      <c r="B117" s="2">
        <v>1</v>
      </c>
      <c r="C117" s="2" t="s">
        <v>511</v>
      </c>
      <c r="D117" s="2" t="s">
        <v>512</v>
      </c>
      <c r="E117" s="2" t="s">
        <v>208</v>
      </c>
      <c r="G117" s="2" t="s">
        <v>513</v>
      </c>
      <c r="H117" s="2">
        <v>2.59</v>
      </c>
      <c r="I117" s="2">
        <v>2.59</v>
      </c>
    </row>
    <row r="118" spans="2:9">
      <c r="B118" s="2">
        <v>1</v>
      </c>
      <c r="C118" s="2" t="s">
        <v>514</v>
      </c>
      <c r="D118" s="2" t="s">
        <v>515</v>
      </c>
      <c r="G118" s="2" t="s">
        <v>516</v>
      </c>
      <c r="H118" s="2">
        <v>0.69</v>
      </c>
      <c r="I118" s="2">
        <v>0.69</v>
      </c>
    </row>
    <row r="119" spans="2:9">
      <c r="B119" s="2">
        <v>1</v>
      </c>
      <c r="C119" s="2" t="s">
        <v>517</v>
      </c>
      <c r="D119" s="2" t="s">
        <v>518</v>
      </c>
      <c r="E119" s="2" t="s">
        <v>292</v>
      </c>
      <c r="F119" s="2" t="s">
        <v>519</v>
      </c>
      <c r="G119" s="2" t="s">
        <v>520</v>
      </c>
      <c r="H119" s="2">
        <v>2.4900000000000002</v>
      </c>
      <c r="I119" s="2">
        <v>2.4900000000000002</v>
      </c>
    </row>
    <row r="120" spans="2:9">
      <c r="B120" s="2">
        <v>1</v>
      </c>
      <c r="C120" s="2" t="s">
        <v>521</v>
      </c>
      <c r="D120" s="2" t="s">
        <v>522</v>
      </c>
      <c r="E120" s="2" t="s">
        <v>292</v>
      </c>
      <c r="G120" s="2" t="s">
        <v>523</v>
      </c>
      <c r="H120" s="2">
        <v>10.16</v>
      </c>
      <c r="I120" s="2">
        <v>10.16</v>
      </c>
    </row>
    <row r="121" spans="2:9">
      <c r="B121" s="2">
        <v>1</v>
      </c>
      <c r="C121" s="2" t="s">
        <v>524</v>
      </c>
      <c r="D121" s="2" t="s">
        <v>525</v>
      </c>
      <c r="E121" s="2" t="s">
        <v>296</v>
      </c>
      <c r="F121" s="2" t="s">
        <v>526</v>
      </c>
      <c r="G121" s="2" t="s">
        <v>527</v>
      </c>
      <c r="H121" s="2">
        <v>1.1100000000000001</v>
      </c>
      <c r="I121" s="2">
        <v>1.1100000000000001</v>
      </c>
    </row>
    <row r="122" spans="2:9">
      <c r="B122" s="2">
        <v>1</v>
      </c>
      <c r="C122" s="2" t="s">
        <v>528</v>
      </c>
      <c r="D122" s="2" t="s">
        <v>529</v>
      </c>
      <c r="G122" s="2" t="s">
        <v>530</v>
      </c>
      <c r="H122" s="2">
        <v>28.56</v>
      </c>
      <c r="I122" s="2">
        <v>28.56</v>
      </c>
    </row>
    <row r="123" spans="2:9">
      <c r="B123" s="2">
        <v>1</v>
      </c>
      <c r="C123" s="2" t="s">
        <v>531</v>
      </c>
      <c r="D123" s="2" t="s">
        <v>532</v>
      </c>
      <c r="E123" s="2" t="s">
        <v>292</v>
      </c>
      <c r="F123" s="2" t="s">
        <v>237</v>
      </c>
      <c r="G123" s="2" t="s">
        <v>533</v>
      </c>
      <c r="H123" s="2">
        <v>2.4900000000000002</v>
      </c>
      <c r="I123" s="2">
        <v>2.4900000000000002</v>
      </c>
    </row>
    <row r="124" spans="2:9">
      <c r="B124" s="2">
        <v>1</v>
      </c>
      <c r="C124" s="2" t="s">
        <v>534</v>
      </c>
      <c r="D124" s="2" t="s">
        <v>535</v>
      </c>
      <c r="E124" s="2" t="s">
        <v>25</v>
      </c>
      <c r="G124" s="2" t="s">
        <v>536</v>
      </c>
      <c r="H124" s="2">
        <v>0.85</v>
      </c>
      <c r="I124" s="2">
        <v>0.85</v>
      </c>
    </row>
    <row r="125" spans="2:9">
      <c r="B125" s="2">
        <v>1</v>
      </c>
      <c r="C125" s="2" t="s">
        <v>537</v>
      </c>
      <c r="D125" s="2" t="s">
        <v>538</v>
      </c>
      <c r="E125" s="2" t="s">
        <v>202</v>
      </c>
      <c r="F125" s="2" t="s">
        <v>107</v>
      </c>
      <c r="G125" s="2" t="s">
        <v>539</v>
      </c>
      <c r="H125" s="2">
        <v>49.79</v>
      </c>
      <c r="I125" s="2">
        <v>49.79</v>
      </c>
    </row>
    <row r="126" spans="2:9">
      <c r="B126" s="2">
        <v>1</v>
      </c>
      <c r="C126" s="2" t="s">
        <v>540</v>
      </c>
      <c r="D126" s="2" t="s">
        <v>541</v>
      </c>
      <c r="E126" s="2" t="s">
        <v>202</v>
      </c>
      <c r="F126" s="2" t="s">
        <v>107</v>
      </c>
      <c r="G126" s="2" t="s">
        <v>542</v>
      </c>
      <c r="H126" s="2">
        <v>32.18</v>
      </c>
      <c r="I126" s="2">
        <v>32.18</v>
      </c>
    </row>
    <row r="127" spans="2:9">
      <c r="B127" s="2">
        <v>1</v>
      </c>
      <c r="C127" s="2" t="s">
        <v>543</v>
      </c>
      <c r="D127" s="2" t="s">
        <v>544</v>
      </c>
      <c r="E127" s="2" t="s">
        <v>271</v>
      </c>
      <c r="F127" s="2" t="s">
        <v>545</v>
      </c>
      <c r="G127" s="2" t="s">
        <v>546</v>
      </c>
      <c r="H127" s="2">
        <v>1.29</v>
      </c>
      <c r="I127" s="2">
        <v>1.29</v>
      </c>
    </row>
    <row r="128" spans="2:9">
      <c r="B128" s="2">
        <v>1</v>
      </c>
      <c r="C128" s="2" t="s">
        <v>547</v>
      </c>
      <c r="D128" s="2" t="s">
        <v>548</v>
      </c>
      <c r="E128" s="2" t="s">
        <v>237</v>
      </c>
      <c r="G128" s="2" t="s">
        <v>549</v>
      </c>
      <c r="H128" s="2">
        <v>5.48</v>
      </c>
      <c r="I128" s="2">
        <v>5.48</v>
      </c>
    </row>
    <row r="129" spans="2:9">
      <c r="B129" s="2">
        <v>2</v>
      </c>
      <c r="C129" s="2" t="s">
        <v>550</v>
      </c>
      <c r="D129" s="2" t="s">
        <v>551</v>
      </c>
      <c r="E129" s="2" t="s">
        <v>27</v>
      </c>
      <c r="G129" s="2" t="s">
        <v>552</v>
      </c>
      <c r="H129" s="2">
        <v>1.79</v>
      </c>
      <c r="I129" s="2">
        <v>3.58</v>
      </c>
    </row>
    <row r="130" spans="2:9">
      <c r="B130" s="2">
        <v>1</v>
      </c>
      <c r="C130" s="2" t="s">
        <v>553</v>
      </c>
      <c r="D130" s="2" t="s">
        <v>554</v>
      </c>
      <c r="G130" s="2" t="s">
        <v>555</v>
      </c>
      <c r="H130" s="2">
        <v>2.42</v>
      </c>
      <c r="I130" s="2">
        <v>2.42</v>
      </c>
    </row>
    <row r="131" spans="2:9">
      <c r="B131" s="2">
        <v>1</v>
      </c>
      <c r="C131" s="2" t="s">
        <v>556</v>
      </c>
      <c r="D131" s="2" t="s">
        <v>557</v>
      </c>
      <c r="E131" s="2" t="s">
        <v>23</v>
      </c>
      <c r="G131" s="2" t="s">
        <v>558</v>
      </c>
      <c r="H131" s="2">
        <v>3.57</v>
      </c>
      <c r="I131" s="2">
        <v>3.57</v>
      </c>
    </row>
    <row r="132" spans="2:9">
      <c r="B132" s="2">
        <v>1</v>
      </c>
      <c r="C132" s="2" t="s">
        <v>559</v>
      </c>
      <c r="D132" s="2" t="s">
        <v>560</v>
      </c>
      <c r="E132" s="2" t="s">
        <v>292</v>
      </c>
      <c r="G132" s="2" t="s">
        <v>561</v>
      </c>
      <c r="H132" s="2">
        <v>1.69</v>
      </c>
      <c r="I132" s="2">
        <v>1.69</v>
      </c>
    </row>
    <row r="133" spans="2:9">
      <c r="B133" s="2">
        <v>1</v>
      </c>
      <c r="C133" s="2" t="s">
        <v>562</v>
      </c>
      <c r="D133" s="2" t="s">
        <v>563</v>
      </c>
      <c r="E133" s="2" t="s">
        <v>107</v>
      </c>
      <c r="G133" s="2" t="s">
        <v>564</v>
      </c>
      <c r="H133" s="2">
        <v>0.25</v>
      </c>
      <c r="I133" s="2">
        <v>0.25</v>
      </c>
    </row>
    <row r="134" spans="2:9">
      <c r="B134" s="2">
        <v>1</v>
      </c>
      <c r="C134" s="2" t="s">
        <v>565</v>
      </c>
      <c r="D134" s="2" t="s">
        <v>566</v>
      </c>
      <c r="E134" s="2" t="s">
        <v>208</v>
      </c>
      <c r="G134" s="2" t="s">
        <v>567</v>
      </c>
      <c r="H134" s="2">
        <v>0.59</v>
      </c>
      <c r="I134" s="2">
        <v>0.59</v>
      </c>
    </row>
    <row r="135" spans="2:9">
      <c r="B135" s="2">
        <v>1</v>
      </c>
      <c r="C135" s="2" t="s">
        <v>568</v>
      </c>
      <c r="D135" s="2" t="s">
        <v>569</v>
      </c>
      <c r="E135" s="2" t="s">
        <v>570</v>
      </c>
      <c r="G135" s="2" t="s">
        <v>571</v>
      </c>
      <c r="H135" s="2">
        <v>0.28999999999999998</v>
      </c>
      <c r="I135" s="2">
        <v>0.28999999999999998</v>
      </c>
    </row>
    <row r="136" spans="2:9">
      <c r="B136" s="2">
        <v>1</v>
      </c>
      <c r="C136" s="2" t="s">
        <v>572</v>
      </c>
      <c r="D136" s="2" t="s">
        <v>573</v>
      </c>
      <c r="E136" s="2" t="s">
        <v>292</v>
      </c>
      <c r="G136" s="2" t="s">
        <v>574</v>
      </c>
      <c r="H136" s="2">
        <v>0.43</v>
      </c>
      <c r="I136" s="2">
        <v>0.43</v>
      </c>
    </row>
    <row r="137" spans="2:9">
      <c r="B137" s="2">
        <v>1</v>
      </c>
      <c r="C137" s="2" t="s">
        <v>575</v>
      </c>
      <c r="D137" s="2" t="s">
        <v>576</v>
      </c>
      <c r="E137" s="2" t="s">
        <v>107</v>
      </c>
      <c r="G137" s="2" t="s">
        <v>577</v>
      </c>
      <c r="H137" s="2">
        <v>1.49</v>
      </c>
      <c r="I137" s="2">
        <v>1.49</v>
      </c>
    </row>
    <row r="138" spans="2:9">
      <c r="B138" s="2">
        <v>1</v>
      </c>
      <c r="C138" s="2" t="s">
        <v>578</v>
      </c>
      <c r="D138" s="2" t="s">
        <v>272</v>
      </c>
      <c r="G138" s="2" t="s">
        <v>273</v>
      </c>
      <c r="H138" s="2">
        <v>0.34</v>
      </c>
      <c r="I138" s="2">
        <v>0.34</v>
      </c>
    </row>
    <row r="139" spans="2:9">
      <c r="B139" s="2">
        <v>1</v>
      </c>
      <c r="C139" s="2" t="s">
        <v>579</v>
      </c>
      <c r="D139" s="2" t="s">
        <v>580</v>
      </c>
      <c r="E139" s="2" t="s">
        <v>581</v>
      </c>
      <c r="G139" s="2" t="s">
        <v>582</v>
      </c>
      <c r="H139" s="2">
        <v>0.56999999999999995</v>
      </c>
      <c r="I139" s="2">
        <v>0.56999999999999995</v>
      </c>
    </row>
    <row r="140" spans="2:9">
      <c r="B140" s="2">
        <v>1</v>
      </c>
      <c r="C140" s="2" t="s">
        <v>583</v>
      </c>
      <c r="D140" s="2" t="s">
        <v>584</v>
      </c>
      <c r="E140" s="2" t="s">
        <v>23</v>
      </c>
      <c r="F140" s="2" t="s">
        <v>107</v>
      </c>
      <c r="G140" s="2" t="s">
        <v>585</v>
      </c>
      <c r="H140" s="2">
        <v>1.71</v>
      </c>
      <c r="I140" s="2">
        <v>1.71</v>
      </c>
    </row>
    <row r="141" spans="2:9">
      <c r="B141" s="2">
        <v>1</v>
      </c>
      <c r="C141" s="2" t="s">
        <v>586</v>
      </c>
      <c r="D141" s="2" t="s">
        <v>587</v>
      </c>
      <c r="E141" s="2" t="s">
        <v>588</v>
      </c>
      <c r="F141" s="2" t="s">
        <v>107</v>
      </c>
      <c r="G141" s="2" t="s">
        <v>589</v>
      </c>
      <c r="H141" s="2">
        <v>0.93</v>
      </c>
      <c r="I141" s="2">
        <v>0.93</v>
      </c>
    </row>
    <row r="142" spans="2:9">
      <c r="B142" s="2">
        <v>1</v>
      </c>
      <c r="C142" s="2" t="s">
        <v>590</v>
      </c>
      <c r="D142" s="2" t="s">
        <v>591</v>
      </c>
      <c r="E142" s="2" t="s">
        <v>23</v>
      </c>
      <c r="F142" s="2" t="s">
        <v>107</v>
      </c>
      <c r="G142" s="2" t="s">
        <v>592</v>
      </c>
      <c r="H142" s="2">
        <v>0.28999999999999998</v>
      </c>
      <c r="I142" s="2">
        <v>0.28999999999999998</v>
      </c>
    </row>
    <row r="143" spans="2:9">
      <c r="B143" s="2">
        <v>1</v>
      </c>
      <c r="C143" s="2" t="s">
        <v>100</v>
      </c>
      <c r="D143" s="2" t="s">
        <v>593</v>
      </c>
      <c r="E143" s="2" t="s">
        <v>27</v>
      </c>
      <c r="F143" s="2" t="s">
        <v>107</v>
      </c>
      <c r="G143" s="2" t="s">
        <v>594</v>
      </c>
      <c r="H143" s="2">
        <v>0.99</v>
      </c>
      <c r="I143" s="2">
        <v>0.99</v>
      </c>
    </row>
    <row r="144" spans="2:9">
      <c r="B144" s="2">
        <v>1</v>
      </c>
      <c r="C144" s="2" t="s">
        <v>595</v>
      </c>
      <c r="D144" s="2" t="s">
        <v>596</v>
      </c>
      <c r="E144" s="2" t="s">
        <v>292</v>
      </c>
      <c r="G144" s="2" t="s">
        <v>597</v>
      </c>
      <c r="H144" s="2">
        <v>1.1000000000000001</v>
      </c>
      <c r="I144" s="2">
        <v>1.1000000000000001</v>
      </c>
    </row>
    <row r="145" spans="2:9">
      <c r="B145" s="2">
        <v>1</v>
      </c>
      <c r="C145" s="2" t="s">
        <v>598</v>
      </c>
      <c r="D145" s="2" t="s">
        <v>599</v>
      </c>
      <c r="E145" s="2" t="s">
        <v>23</v>
      </c>
      <c r="F145" s="2" t="s">
        <v>271</v>
      </c>
      <c r="G145" s="2" t="s">
        <v>600</v>
      </c>
      <c r="H145" s="2">
        <v>0.69</v>
      </c>
      <c r="I145" s="2">
        <v>0.69</v>
      </c>
    </row>
    <row r="146" spans="2:9">
      <c r="B146" s="2">
        <v>1</v>
      </c>
      <c r="C146" s="2" t="s">
        <v>601</v>
      </c>
      <c r="D146" s="2" t="s">
        <v>602</v>
      </c>
      <c r="E146" s="2" t="s">
        <v>23</v>
      </c>
      <c r="F146" s="2" t="s">
        <v>271</v>
      </c>
      <c r="G146" s="2" t="s">
        <v>603</v>
      </c>
      <c r="H146" s="2">
        <v>1.19</v>
      </c>
      <c r="I146" s="2">
        <v>1.19</v>
      </c>
    </row>
    <row r="147" spans="2:9">
      <c r="B147" s="2">
        <v>1</v>
      </c>
      <c r="C147" s="2" t="s">
        <v>604</v>
      </c>
      <c r="D147" s="2" t="s">
        <v>605</v>
      </c>
      <c r="E147" s="2" t="s">
        <v>25</v>
      </c>
      <c r="G147" s="2" t="s">
        <v>606</v>
      </c>
      <c r="H147" s="2">
        <v>0.64</v>
      </c>
      <c r="I147" s="2">
        <v>0.64</v>
      </c>
    </row>
    <row r="148" spans="2:9">
      <c r="B148" s="2">
        <v>1</v>
      </c>
      <c r="C148" s="2" t="s">
        <v>607</v>
      </c>
      <c r="D148" s="2" t="s">
        <v>608</v>
      </c>
      <c r="E148" s="2" t="s">
        <v>23</v>
      </c>
      <c r="G148" s="2" t="s">
        <v>609</v>
      </c>
      <c r="H148" s="2">
        <v>0.25</v>
      </c>
      <c r="I148" s="2">
        <v>0.25</v>
      </c>
    </row>
    <row r="149" spans="2:9">
      <c r="B149" s="2">
        <v>4</v>
      </c>
      <c r="C149" s="2" t="s">
        <v>610</v>
      </c>
      <c r="D149" s="2" t="s">
        <v>611</v>
      </c>
      <c r="E149" s="2" t="s">
        <v>25</v>
      </c>
      <c r="F149" s="2" t="s">
        <v>612</v>
      </c>
      <c r="G149" s="2" t="s">
        <v>613</v>
      </c>
      <c r="H149" s="2">
        <v>0.14000000000000001</v>
      </c>
      <c r="I149" s="2">
        <v>0.56000000000000005</v>
      </c>
    </row>
    <row r="150" spans="2:9">
      <c r="B150" s="2">
        <v>1</v>
      </c>
      <c r="C150" s="2" t="s">
        <v>614</v>
      </c>
      <c r="D150" s="2" t="s">
        <v>615</v>
      </c>
      <c r="E150" s="2" t="s">
        <v>25</v>
      </c>
      <c r="F150" s="2" t="s">
        <v>271</v>
      </c>
      <c r="G150" s="2" t="s">
        <v>616</v>
      </c>
      <c r="H150" s="2">
        <v>0.59</v>
      </c>
      <c r="I150" s="2">
        <v>0.59</v>
      </c>
    </row>
    <row r="151" spans="2:9">
      <c r="B151" s="2">
        <v>1</v>
      </c>
      <c r="C151" s="2" t="s">
        <v>617</v>
      </c>
      <c r="D151" s="2" t="s">
        <v>618</v>
      </c>
      <c r="E151" s="2" t="s">
        <v>25</v>
      </c>
      <c r="F151" s="2" t="s">
        <v>107</v>
      </c>
      <c r="G151" s="2" t="s">
        <v>619</v>
      </c>
      <c r="H151" s="2">
        <v>0.64</v>
      </c>
      <c r="I151" s="2">
        <v>0.64</v>
      </c>
    </row>
    <row r="152" spans="2:9">
      <c r="B152" s="2">
        <v>1</v>
      </c>
      <c r="C152" s="2" t="s">
        <v>620</v>
      </c>
      <c r="D152" s="2" t="s">
        <v>621</v>
      </c>
      <c r="E152" s="2" t="s">
        <v>23</v>
      </c>
      <c r="F152" s="2" t="s">
        <v>107</v>
      </c>
      <c r="G152" s="2" t="s">
        <v>622</v>
      </c>
      <c r="H152" s="2">
        <v>0.42</v>
      </c>
      <c r="I152" s="2">
        <v>0.42</v>
      </c>
    </row>
    <row r="153" spans="2:9">
      <c r="B153" s="2">
        <v>1</v>
      </c>
      <c r="C153" s="2" t="s">
        <v>623</v>
      </c>
      <c r="D153" s="2" t="s">
        <v>624</v>
      </c>
      <c r="E153" s="2" t="s">
        <v>271</v>
      </c>
      <c r="G153" s="2" t="s">
        <v>625</v>
      </c>
      <c r="H153" s="2">
        <v>0.39</v>
      </c>
      <c r="I153" s="2">
        <v>0.39</v>
      </c>
    </row>
    <row r="154" spans="2:9">
      <c r="B154" s="2">
        <v>13</v>
      </c>
      <c r="C154" s="2" t="s">
        <v>626</v>
      </c>
      <c r="D154" s="2" t="s">
        <v>627</v>
      </c>
      <c r="E154" s="2" t="s">
        <v>23</v>
      </c>
      <c r="G154" s="2" t="s">
        <v>628</v>
      </c>
      <c r="H154" s="2">
        <v>0.49</v>
      </c>
      <c r="I154" s="2">
        <v>6.37</v>
      </c>
    </row>
    <row r="155" spans="2:9">
      <c r="B155" s="2">
        <v>11</v>
      </c>
      <c r="C155" s="2" t="s">
        <v>629</v>
      </c>
      <c r="D155" s="2" t="s">
        <v>630</v>
      </c>
      <c r="E155" s="2" t="s">
        <v>631</v>
      </c>
      <c r="G155" s="2" t="s">
        <v>632</v>
      </c>
      <c r="H155" s="2">
        <v>0.21</v>
      </c>
      <c r="I155" s="2">
        <v>2.31</v>
      </c>
    </row>
    <row r="156" spans="2:9">
      <c r="B156" s="2">
        <v>1</v>
      </c>
      <c r="C156" s="2" t="s">
        <v>629</v>
      </c>
      <c r="D156" s="2" t="s">
        <v>630</v>
      </c>
      <c r="E156" s="2" t="s">
        <v>633</v>
      </c>
      <c r="G156" s="2" t="s">
        <v>632</v>
      </c>
      <c r="H156" s="2">
        <v>0.21</v>
      </c>
      <c r="I156" s="2">
        <v>0.21</v>
      </c>
    </row>
    <row r="157" spans="2:9">
      <c r="B157" s="2">
        <v>1</v>
      </c>
      <c r="C157" s="2" t="s">
        <v>629</v>
      </c>
      <c r="D157" s="2" t="s">
        <v>630</v>
      </c>
      <c r="E157" s="2" t="s">
        <v>634</v>
      </c>
      <c r="G157" s="2" t="s">
        <v>632</v>
      </c>
      <c r="H157" s="2">
        <v>0.21</v>
      </c>
      <c r="I157" s="2">
        <v>0.21</v>
      </c>
    </row>
    <row r="158" spans="2:9">
      <c r="B158" s="2">
        <v>1</v>
      </c>
      <c r="C158" s="2" t="s">
        <v>629</v>
      </c>
      <c r="D158" s="2" t="s">
        <v>630</v>
      </c>
      <c r="E158" s="2" t="s">
        <v>635</v>
      </c>
      <c r="G158" s="2" t="s">
        <v>632</v>
      </c>
      <c r="H158" s="2">
        <v>0.21</v>
      </c>
      <c r="I158" s="2">
        <v>0.21</v>
      </c>
    </row>
    <row r="159" spans="2:9">
      <c r="B159" s="2">
        <v>11</v>
      </c>
      <c r="C159" s="2" t="s">
        <v>629</v>
      </c>
      <c r="D159" s="2" t="s">
        <v>630</v>
      </c>
      <c r="E159" s="2" t="s">
        <v>636</v>
      </c>
      <c r="G159" s="2" t="s">
        <v>632</v>
      </c>
      <c r="H159" s="2">
        <v>0.21</v>
      </c>
      <c r="I159" s="2">
        <v>2.31</v>
      </c>
    </row>
    <row r="160" spans="2:9">
      <c r="B160" s="2">
        <v>11</v>
      </c>
      <c r="C160" s="2" t="s">
        <v>629</v>
      </c>
      <c r="D160" s="2" t="s">
        <v>630</v>
      </c>
      <c r="E160" s="2" t="s">
        <v>637</v>
      </c>
      <c r="G160" s="2" t="s">
        <v>632</v>
      </c>
      <c r="H160" s="2">
        <v>0.21</v>
      </c>
      <c r="I160" s="2">
        <v>2.31</v>
      </c>
    </row>
    <row r="161" spans="2:9">
      <c r="B161" s="2">
        <v>1</v>
      </c>
      <c r="C161" s="2" t="s">
        <v>629</v>
      </c>
      <c r="D161" s="2" t="s">
        <v>630</v>
      </c>
      <c r="E161" s="2" t="s">
        <v>638</v>
      </c>
      <c r="G161" s="2" t="s">
        <v>632</v>
      </c>
      <c r="H161" s="2">
        <v>0.21</v>
      </c>
      <c r="I161" s="2">
        <v>0.21</v>
      </c>
    </row>
    <row r="162" spans="2:9">
      <c r="B162" s="2">
        <v>11</v>
      </c>
      <c r="C162" s="2" t="s">
        <v>629</v>
      </c>
      <c r="D162" s="2" t="s">
        <v>630</v>
      </c>
      <c r="E162" s="2" t="s">
        <v>639</v>
      </c>
      <c r="G162" s="2" t="s">
        <v>632</v>
      </c>
      <c r="H162" s="2">
        <v>0.21</v>
      </c>
      <c r="I162" s="2">
        <v>2.31</v>
      </c>
    </row>
    <row r="163" spans="2:9">
      <c r="B163" s="2">
        <v>1</v>
      </c>
      <c r="C163" s="2" t="s">
        <v>629</v>
      </c>
      <c r="D163" s="2" t="s">
        <v>630</v>
      </c>
      <c r="E163" s="2" t="s">
        <v>640</v>
      </c>
      <c r="G163" s="2" t="s">
        <v>632</v>
      </c>
      <c r="H163" s="2">
        <v>0.21</v>
      </c>
      <c r="I163" s="2">
        <v>0.21</v>
      </c>
    </row>
    <row r="164" spans="2:9">
      <c r="B164" s="2">
        <v>1</v>
      </c>
      <c r="C164" s="2" t="s">
        <v>629</v>
      </c>
      <c r="D164" s="2" t="s">
        <v>630</v>
      </c>
      <c r="E164" s="2" t="s">
        <v>641</v>
      </c>
      <c r="G164" s="2" t="s">
        <v>632</v>
      </c>
      <c r="H164" s="2">
        <v>0.21</v>
      </c>
      <c r="I164" s="2">
        <v>0.21</v>
      </c>
    </row>
    <row r="165" spans="2:9">
      <c r="B165" s="2">
        <v>1</v>
      </c>
      <c r="C165" s="2" t="s">
        <v>642</v>
      </c>
      <c r="D165" s="2" t="s">
        <v>643</v>
      </c>
      <c r="E165" s="2" t="s">
        <v>633</v>
      </c>
      <c r="G165" s="2" t="s">
        <v>644</v>
      </c>
      <c r="H165" s="2">
        <v>0.14000000000000001</v>
      </c>
      <c r="I165" s="2">
        <v>0.14000000000000001</v>
      </c>
    </row>
    <row r="166" spans="2:9">
      <c r="B166" s="2">
        <v>2</v>
      </c>
      <c r="C166" s="2" t="s">
        <v>75</v>
      </c>
      <c r="D166" s="2" t="s">
        <v>645</v>
      </c>
      <c r="E166" s="2" t="s">
        <v>23</v>
      </c>
      <c r="G166" s="2" t="s">
        <v>646</v>
      </c>
      <c r="H166" s="2">
        <v>0.74</v>
      </c>
      <c r="I166" s="2">
        <v>1.48</v>
      </c>
    </row>
    <row r="167" spans="2:9">
      <c r="B167" s="2">
        <v>1</v>
      </c>
      <c r="C167" s="2" t="s">
        <v>647</v>
      </c>
      <c r="D167" s="2" t="s">
        <v>648</v>
      </c>
      <c r="E167" s="2" t="s">
        <v>649</v>
      </c>
      <c r="G167" s="2" t="s">
        <v>650</v>
      </c>
      <c r="H167" s="2">
        <v>1.49</v>
      </c>
      <c r="I167" s="2">
        <v>1.49</v>
      </c>
    </row>
    <row r="168" spans="2:9">
      <c r="B168" s="2">
        <v>1</v>
      </c>
      <c r="C168" s="2" t="s">
        <v>651</v>
      </c>
      <c r="D168" s="2" t="s">
        <v>652</v>
      </c>
      <c r="E168" s="2" t="s">
        <v>23</v>
      </c>
      <c r="F168" s="2" t="s">
        <v>271</v>
      </c>
      <c r="G168" s="2" t="s">
        <v>653</v>
      </c>
      <c r="H168" s="2">
        <v>0.59</v>
      </c>
      <c r="I168" s="2">
        <v>0.59</v>
      </c>
    </row>
    <row r="169" spans="2:9">
      <c r="B169" s="2">
        <v>1</v>
      </c>
      <c r="C169" s="2" t="s">
        <v>654</v>
      </c>
      <c r="D169" s="2" t="s">
        <v>655</v>
      </c>
      <c r="E169" s="2" t="s">
        <v>23</v>
      </c>
      <c r="G169" s="2" t="s">
        <v>656</v>
      </c>
      <c r="H169" s="2">
        <v>0.16</v>
      </c>
      <c r="I169" s="2">
        <v>0.16</v>
      </c>
    </row>
    <row r="170" spans="2:9">
      <c r="B170" s="96">
        <v>1111</v>
      </c>
      <c r="C170" s="2" t="s">
        <v>654</v>
      </c>
      <c r="D170" s="2" t="s">
        <v>655</v>
      </c>
      <c r="E170" s="2" t="s">
        <v>649</v>
      </c>
      <c r="G170" s="2" t="s">
        <v>656</v>
      </c>
      <c r="H170" s="2">
        <v>0.16</v>
      </c>
      <c r="I170" s="2">
        <v>177.76</v>
      </c>
    </row>
    <row r="171" spans="2:9">
      <c r="B171" s="2">
        <v>1</v>
      </c>
      <c r="C171" s="2" t="s">
        <v>654</v>
      </c>
      <c r="D171" s="2" t="s">
        <v>655</v>
      </c>
      <c r="E171" s="2" t="s">
        <v>25</v>
      </c>
      <c r="G171" s="2" t="s">
        <v>656</v>
      </c>
      <c r="H171" s="2">
        <v>0.16</v>
      </c>
      <c r="I171" s="2">
        <v>0.16</v>
      </c>
    </row>
    <row r="172" spans="2:9">
      <c r="B172" s="2">
        <v>1</v>
      </c>
      <c r="C172" s="2" t="s">
        <v>654</v>
      </c>
      <c r="D172" s="2" t="s">
        <v>655</v>
      </c>
      <c r="E172" s="2" t="s">
        <v>67</v>
      </c>
      <c r="G172" s="2" t="s">
        <v>656</v>
      </c>
      <c r="H172" s="2">
        <v>0.16</v>
      </c>
      <c r="I172" s="2">
        <v>0.16</v>
      </c>
    </row>
    <row r="173" spans="2:9">
      <c r="B173" s="2">
        <v>1</v>
      </c>
      <c r="C173" s="2" t="s">
        <v>654</v>
      </c>
      <c r="D173" s="2" t="s">
        <v>655</v>
      </c>
      <c r="E173" s="2" t="s">
        <v>26</v>
      </c>
      <c r="G173" s="2" t="s">
        <v>656</v>
      </c>
      <c r="H173" s="2">
        <v>0.16</v>
      </c>
      <c r="I173" s="2">
        <v>0.16</v>
      </c>
    </row>
    <row r="174" spans="2:9">
      <c r="B174" s="2">
        <v>1</v>
      </c>
      <c r="C174" s="2" t="s">
        <v>654</v>
      </c>
      <c r="D174" s="2" t="s">
        <v>655</v>
      </c>
      <c r="E174" s="2" t="s">
        <v>90</v>
      </c>
      <c r="G174" s="2" t="s">
        <v>656</v>
      </c>
      <c r="H174" s="2">
        <v>0.16</v>
      </c>
      <c r="I174" s="2">
        <v>0.16</v>
      </c>
    </row>
    <row r="175" spans="2:9">
      <c r="B175" s="2">
        <v>11</v>
      </c>
      <c r="C175" s="2" t="s">
        <v>654</v>
      </c>
      <c r="D175" s="2" t="s">
        <v>655</v>
      </c>
      <c r="E175" s="2" t="s">
        <v>27</v>
      </c>
      <c r="G175" s="2" t="s">
        <v>656</v>
      </c>
      <c r="H175" s="2">
        <v>0.16</v>
      </c>
      <c r="I175" s="2">
        <v>1.76</v>
      </c>
    </row>
    <row r="176" spans="2:9">
      <c r="B176" s="2">
        <v>12</v>
      </c>
      <c r="C176" s="2" t="s">
        <v>654</v>
      </c>
      <c r="D176" s="2" t="s">
        <v>655</v>
      </c>
      <c r="E176" s="2" t="s">
        <v>28</v>
      </c>
      <c r="G176" s="2" t="s">
        <v>656</v>
      </c>
      <c r="H176" s="2">
        <v>0.16</v>
      </c>
      <c r="I176" s="2">
        <v>1.92</v>
      </c>
    </row>
    <row r="177" spans="2:9">
      <c r="B177" s="2">
        <v>1</v>
      </c>
      <c r="C177" s="2" t="s">
        <v>654</v>
      </c>
      <c r="D177" s="2" t="s">
        <v>655</v>
      </c>
      <c r="E177" s="2" t="s">
        <v>29</v>
      </c>
      <c r="G177" s="2" t="s">
        <v>656</v>
      </c>
      <c r="H177" s="2">
        <v>0.16</v>
      </c>
      <c r="I177" s="2">
        <v>0.16</v>
      </c>
    </row>
    <row r="178" spans="2:9">
      <c r="B178" s="2">
        <v>1</v>
      </c>
      <c r="C178" s="2" t="s">
        <v>657</v>
      </c>
      <c r="D178" s="2" t="s">
        <v>658</v>
      </c>
      <c r="G178" s="2" t="s">
        <v>659</v>
      </c>
      <c r="H178" s="2">
        <v>36.119999999999997</v>
      </c>
      <c r="I178" s="2">
        <v>36.119999999999997</v>
      </c>
    </row>
    <row r="179" spans="2:9">
      <c r="B179" s="2">
        <v>1</v>
      </c>
      <c r="C179" s="2" t="s">
        <v>660</v>
      </c>
      <c r="D179" s="2" t="s">
        <v>260</v>
      </c>
      <c r="E179" s="2" t="s">
        <v>25</v>
      </c>
      <c r="F179" s="2" t="s">
        <v>107</v>
      </c>
      <c r="G179" s="2" t="s">
        <v>262</v>
      </c>
      <c r="H179" s="2">
        <v>0.69</v>
      </c>
      <c r="I179" s="2">
        <v>0.69</v>
      </c>
    </row>
    <row r="180" spans="2:9">
      <c r="B180" s="2">
        <v>1</v>
      </c>
      <c r="C180" s="2" t="s">
        <v>660</v>
      </c>
      <c r="D180" s="2" t="s">
        <v>260</v>
      </c>
      <c r="E180" s="2" t="s">
        <v>25</v>
      </c>
      <c r="F180" s="2" t="s">
        <v>208</v>
      </c>
      <c r="G180" s="2" t="s">
        <v>262</v>
      </c>
      <c r="H180" s="2">
        <v>0.69</v>
      </c>
      <c r="I180" s="2">
        <v>0.69</v>
      </c>
    </row>
    <row r="181" spans="2:9">
      <c r="B181" s="2">
        <v>1</v>
      </c>
      <c r="C181" s="2" t="s">
        <v>660</v>
      </c>
      <c r="D181" s="2" t="s">
        <v>260</v>
      </c>
      <c r="E181" s="2" t="s">
        <v>25</v>
      </c>
      <c r="F181" s="2" t="s">
        <v>210</v>
      </c>
      <c r="G181" s="2" t="s">
        <v>262</v>
      </c>
      <c r="H181" s="2">
        <v>0.69</v>
      </c>
      <c r="I181" s="2">
        <v>0.69</v>
      </c>
    </row>
    <row r="182" spans="2:9">
      <c r="B182" s="2">
        <v>1</v>
      </c>
      <c r="C182" s="2" t="s">
        <v>660</v>
      </c>
      <c r="D182" s="2" t="s">
        <v>260</v>
      </c>
      <c r="E182" s="2" t="s">
        <v>25</v>
      </c>
      <c r="F182" s="2" t="s">
        <v>211</v>
      </c>
      <c r="G182" s="2" t="s">
        <v>262</v>
      </c>
      <c r="H182" s="2">
        <v>0.69</v>
      </c>
      <c r="I182" s="2">
        <v>0.69</v>
      </c>
    </row>
    <row r="183" spans="2:9">
      <c r="B183" s="2">
        <v>1</v>
      </c>
      <c r="C183" s="2" t="s">
        <v>660</v>
      </c>
      <c r="D183" s="2" t="s">
        <v>260</v>
      </c>
      <c r="E183" s="2" t="s">
        <v>25</v>
      </c>
      <c r="F183" s="2" t="s">
        <v>261</v>
      </c>
      <c r="G183" s="2" t="s">
        <v>262</v>
      </c>
      <c r="H183" s="2">
        <v>0.69</v>
      </c>
      <c r="I183" s="2">
        <v>0.69</v>
      </c>
    </row>
    <row r="184" spans="2:9">
      <c r="B184" s="2">
        <v>1</v>
      </c>
      <c r="C184" s="2" t="s">
        <v>660</v>
      </c>
      <c r="D184" s="2" t="s">
        <v>260</v>
      </c>
      <c r="E184" s="2" t="s">
        <v>25</v>
      </c>
      <c r="F184" s="2" t="s">
        <v>212</v>
      </c>
      <c r="G184" s="2" t="s">
        <v>262</v>
      </c>
      <c r="H184" s="2">
        <v>0.69</v>
      </c>
      <c r="I184" s="2">
        <v>0.69</v>
      </c>
    </row>
    <row r="185" spans="2:9">
      <c r="B185" s="2">
        <v>1</v>
      </c>
      <c r="C185" s="2" t="s">
        <v>660</v>
      </c>
      <c r="D185" s="2" t="s">
        <v>260</v>
      </c>
      <c r="E185" s="2" t="s">
        <v>25</v>
      </c>
      <c r="F185" s="2" t="s">
        <v>263</v>
      </c>
      <c r="G185" s="2" t="s">
        <v>262</v>
      </c>
      <c r="H185" s="2">
        <v>0.69</v>
      </c>
      <c r="I185" s="2">
        <v>0.69</v>
      </c>
    </row>
    <row r="186" spans="2:9">
      <c r="B186" s="2">
        <v>1</v>
      </c>
      <c r="C186" s="2" t="s">
        <v>660</v>
      </c>
      <c r="D186" s="2" t="s">
        <v>260</v>
      </c>
      <c r="E186" s="2" t="s">
        <v>25</v>
      </c>
      <c r="F186" s="2" t="s">
        <v>264</v>
      </c>
      <c r="G186" s="2" t="s">
        <v>262</v>
      </c>
      <c r="H186" s="2">
        <v>0.69</v>
      </c>
      <c r="I186" s="2">
        <v>0.69</v>
      </c>
    </row>
    <row r="187" spans="2:9">
      <c r="B187" s="2">
        <v>1</v>
      </c>
      <c r="C187" s="2" t="s">
        <v>660</v>
      </c>
      <c r="D187" s="2" t="s">
        <v>260</v>
      </c>
      <c r="E187" s="2" t="s">
        <v>25</v>
      </c>
      <c r="F187" s="2" t="s">
        <v>266</v>
      </c>
      <c r="G187" s="2" t="s">
        <v>262</v>
      </c>
      <c r="H187" s="2">
        <v>0.69</v>
      </c>
      <c r="I187" s="2">
        <v>0.69</v>
      </c>
    </row>
    <row r="188" spans="2:9">
      <c r="B188" s="2">
        <v>1</v>
      </c>
      <c r="C188" s="2" t="s">
        <v>660</v>
      </c>
      <c r="D188" s="2" t="s">
        <v>260</v>
      </c>
      <c r="E188" s="2" t="s">
        <v>25</v>
      </c>
      <c r="F188" s="2" t="s">
        <v>308</v>
      </c>
      <c r="G188" s="2" t="s">
        <v>262</v>
      </c>
      <c r="H188" s="2">
        <v>0.69</v>
      </c>
      <c r="I188" s="2">
        <v>0.69</v>
      </c>
    </row>
    <row r="189" spans="2:9">
      <c r="B189" s="2">
        <v>1</v>
      </c>
      <c r="C189" s="2" t="s">
        <v>660</v>
      </c>
      <c r="D189" s="2" t="s">
        <v>260</v>
      </c>
      <c r="E189" s="2" t="s">
        <v>25</v>
      </c>
      <c r="F189" s="2" t="s">
        <v>267</v>
      </c>
      <c r="G189" s="2" t="s">
        <v>262</v>
      </c>
      <c r="H189" s="2">
        <v>0.69</v>
      </c>
      <c r="I189" s="2">
        <v>0.69</v>
      </c>
    </row>
    <row r="190" spans="2:9">
      <c r="B190" s="2">
        <v>1</v>
      </c>
      <c r="C190" s="2" t="s">
        <v>660</v>
      </c>
      <c r="D190" s="2" t="s">
        <v>260</v>
      </c>
      <c r="E190" s="2" t="s">
        <v>25</v>
      </c>
      <c r="F190" s="2" t="s">
        <v>661</v>
      </c>
      <c r="G190" s="2" t="s">
        <v>262</v>
      </c>
      <c r="H190" s="2">
        <v>0.69</v>
      </c>
      <c r="I190" s="2">
        <v>0.69</v>
      </c>
    </row>
    <row r="191" spans="2:9">
      <c r="B191" s="2">
        <v>1</v>
      </c>
      <c r="C191" s="2" t="s">
        <v>660</v>
      </c>
      <c r="D191" s="2" t="s">
        <v>260</v>
      </c>
      <c r="E191" s="2" t="s">
        <v>25</v>
      </c>
      <c r="F191" s="2" t="s">
        <v>662</v>
      </c>
      <c r="G191" s="2" t="s">
        <v>262</v>
      </c>
      <c r="H191" s="2">
        <v>0.69</v>
      </c>
      <c r="I191" s="2">
        <v>0.69</v>
      </c>
    </row>
    <row r="192" spans="2:9">
      <c r="B192" s="2">
        <v>1</v>
      </c>
      <c r="C192" s="2" t="s">
        <v>660</v>
      </c>
      <c r="D192" s="2" t="s">
        <v>260</v>
      </c>
      <c r="E192" s="2" t="s">
        <v>25</v>
      </c>
      <c r="F192" s="2" t="s">
        <v>309</v>
      </c>
      <c r="G192" s="2" t="s">
        <v>262</v>
      </c>
      <c r="H192" s="2">
        <v>0.69</v>
      </c>
      <c r="I192" s="2">
        <v>0.69</v>
      </c>
    </row>
    <row r="193" spans="2:9">
      <c r="B193" s="2">
        <v>1</v>
      </c>
      <c r="C193" s="2" t="s">
        <v>660</v>
      </c>
      <c r="D193" s="2" t="s">
        <v>260</v>
      </c>
      <c r="E193" s="2" t="s">
        <v>25</v>
      </c>
      <c r="F193" s="2" t="s">
        <v>300</v>
      </c>
      <c r="G193" s="2" t="s">
        <v>262</v>
      </c>
      <c r="H193" s="2">
        <v>0.69</v>
      </c>
      <c r="I193" s="2">
        <v>0.69</v>
      </c>
    </row>
    <row r="194" spans="2:9">
      <c r="B194" s="2">
        <v>1</v>
      </c>
      <c r="C194" s="2" t="s">
        <v>660</v>
      </c>
      <c r="D194" s="2" t="s">
        <v>260</v>
      </c>
      <c r="E194" s="2" t="s">
        <v>26</v>
      </c>
      <c r="F194" s="2" t="s">
        <v>107</v>
      </c>
      <c r="G194" s="2" t="s">
        <v>262</v>
      </c>
      <c r="H194" s="2">
        <v>0.69</v>
      </c>
      <c r="I194" s="2">
        <v>0.69</v>
      </c>
    </row>
    <row r="195" spans="2:9">
      <c r="B195" s="2">
        <v>1</v>
      </c>
      <c r="C195" s="2" t="s">
        <v>660</v>
      </c>
      <c r="D195" s="2" t="s">
        <v>260</v>
      </c>
      <c r="E195" s="2" t="s">
        <v>26</v>
      </c>
      <c r="F195" s="2" t="s">
        <v>208</v>
      </c>
      <c r="G195" s="2" t="s">
        <v>262</v>
      </c>
      <c r="H195" s="2">
        <v>0.69</v>
      </c>
      <c r="I195" s="2">
        <v>0.69</v>
      </c>
    </row>
    <row r="196" spans="2:9">
      <c r="B196" s="2">
        <v>1</v>
      </c>
      <c r="C196" s="2" t="s">
        <v>660</v>
      </c>
      <c r="D196" s="2" t="s">
        <v>260</v>
      </c>
      <c r="E196" s="2" t="s">
        <v>26</v>
      </c>
      <c r="F196" s="2" t="s">
        <v>210</v>
      </c>
      <c r="G196" s="2" t="s">
        <v>262</v>
      </c>
      <c r="H196" s="2">
        <v>0.69</v>
      </c>
      <c r="I196" s="2">
        <v>0.69</v>
      </c>
    </row>
    <row r="197" spans="2:9">
      <c r="B197" s="2">
        <v>1</v>
      </c>
      <c r="C197" s="2" t="s">
        <v>660</v>
      </c>
      <c r="D197" s="2" t="s">
        <v>260</v>
      </c>
      <c r="E197" s="2" t="s">
        <v>26</v>
      </c>
      <c r="F197" s="2" t="s">
        <v>211</v>
      </c>
      <c r="G197" s="2" t="s">
        <v>262</v>
      </c>
      <c r="H197" s="2">
        <v>0.69</v>
      </c>
      <c r="I197" s="2">
        <v>0.69</v>
      </c>
    </row>
    <row r="198" spans="2:9">
      <c r="B198" s="2">
        <v>1</v>
      </c>
      <c r="C198" s="2" t="s">
        <v>660</v>
      </c>
      <c r="D198" s="2" t="s">
        <v>260</v>
      </c>
      <c r="E198" s="2" t="s">
        <v>26</v>
      </c>
      <c r="F198" s="2" t="s">
        <v>261</v>
      </c>
      <c r="G198" s="2" t="s">
        <v>262</v>
      </c>
      <c r="H198" s="2">
        <v>0.69</v>
      </c>
      <c r="I198" s="2">
        <v>0.69</v>
      </c>
    </row>
    <row r="199" spans="2:9">
      <c r="B199" s="2">
        <v>1</v>
      </c>
      <c r="C199" s="2" t="s">
        <v>660</v>
      </c>
      <c r="D199" s="2" t="s">
        <v>260</v>
      </c>
      <c r="E199" s="2" t="s">
        <v>26</v>
      </c>
      <c r="F199" s="2" t="s">
        <v>212</v>
      </c>
      <c r="G199" s="2" t="s">
        <v>262</v>
      </c>
      <c r="H199" s="2">
        <v>0.69</v>
      </c>
      <c r="I199" s="2">
        <v>0.69</v>
      </c>
    </row>
    <row r="200" spans="2:9">
      <c r="B200" s="2">
        <v>1</v>
      </c>
      <c r="C200" s="2" t="s">
        <v>660</v>
      </c>
      <c r="D200" s="2" t="s">
        <v>260</v>
      </c>
      <c r="E200" s="2" t="s">
        <v>26</v>
      </c>
      <c r="F200" s="2" t="s">
        <v>263</v>
      </c>
      <c r="G200" s="2" t="s">
        <v>262</v>
      </c>
      <c r="H200" s="2">
        <v>0.69</v>
      </c>
      <c r="I200" s="2">
        <v>0.69</v>
      </c>
    </row>
    <row r="201" spans="2:9">
      <c r="B201" s="2">
        <v>11</v>
      </c>
      <c r="C201" s="2" t="s">
        <v>660</v>
      </c>
      <c r="D201" s="2" t="s">
        <v>260</v>
      </c>
      <c r="E201" s="2" t="s">
        <v>26</v>
      </c>
      <c r="F201" s="2" t="s">
        <v>264</v>
      </c>
      <c r="G201" s="2" t="s">
        <v>262</v>
      </c>
      <c r="H201" s="2">
        <v>0.69</v>
      </c>
      <c r="I201" s="2">
        <v>7.59</v>
      </c>
    </row>
    <row r="202" spans="2:9">
      <c r="B202" s="2">
        <v>11</v>
      </c>
      <c r="C202" s="2" t="s">
        <v>660</v>
      </c>
      <c r="D202" s="2" t="s">
        <v>260</v>
      </c>
      <c r="E202" s="2" t="s">
        <v>26</v>
      </c>
      <c r="F202" s="2" t="s">
        <v>266</v>
      </c>
      <c r="G202" s="2" t="s">
        <v>262</v>
      </c>
      <c r="H202" s="2">
        <v>0.69</v>
      </c>
      <c r="I202" s="2">
        <v>7.59</v>
      </c>
    </row>
    <row r="203" spans="2:9">
      <c r="B203" s="2">
        <v>1</v>
      </c>
      <c r="C203" s="2" t="s">
        <v>660</v>
      </c>
      <c r="D203" s="2" t="s">
        <v>260</v>
      </c>
      <c r="E203" s="2" t="s">
        <v>26</v>
      </c>
      <c r="F203" s="2" t="s">
        <v>308</v>
      </c>
      <c r="G203" s="2" t="s">
        <v>262</v>
      </c>
      <c r="H203" s="2">
        <v>0.69</v>
      </c>
      <c r="I203" s="2">
        <v>0.69</v>
      </c>
    </row>
    <row r="204" spans="2:9">
      <c r="B204" s="2">
        <v>11</v>
      </c>
      <c r="C204" s="2" t="s">
        <v>660</v>
      </c>
      <c r="D204" s="2" t="s">
        <v>260</v>
      </c>
      <c r="E204" s="2" t="s">
        <v>26</v>
      </c>
      <c r="F204" s="2" t="s">
        <v>661</v>
      </c>
      <c r="G204" s="2" t="s">
        <v>262</v>
      </c>
      <c r="H204" s="2">
        <v>0.69</v>
      </c>
      <c r="I204" s="2">
        <v>7.59</v>
      </c>
    </row>
    <row r="205" spans="2:9">
      <c r="B205" s="2">
        <v>11</v>
      </c>
      <c r="C205" s="2" t="s">
        <v>660</v>
      </c>
      <c r="D205" s="2" t="s">
        <v>260</v>
      </c>
      <c r="E205" s="2" t="s">
        <v>26</v>
      </c>
      <c r="F205" s="2" t="s">
        <v>309</v>
      </c>
      <c r="G205" s="2" t="s">
        <v>262</v>
      </c>
      <c r="H205" s="2">
        <v>0.69</v>
      </c>
      <c r="I205" s="2">
        <v>7.59</v>
      </c>
    </row>
    <row r="206" spans="2:9">
      <c r="B206" s="2">
        <v>11</v>
      </c>
      <c r="C206" s="2" t="s">
        <v>660</v>
      </c>
      <c r="D206" s="2" t="s">
        <v>260</v>
      </c>
      <c r="E206" s="2" t="s">
        <v>26</v>
      </c>
      <c r="F206" s="2" t="s">
        <v>300</v>
      </c>
      <c r="G206" s="2" t="s">
        <v>262</v>
      </c>
      <c r="H206" s="2">
        <v>0.69</v>
      </c>
      <c r="I206" s="2">
        <v>7.59</v>
      </c>
    </row>
    <row r="207" spans="2:9">
      <c r="B207" s="2">
        <v>1</v>
      </c>
      <c r="C207" s="2" t="s">
        <v>660</v>
      </c>
      <c r="D207" s="2" t="s">
        <v>260</v>
      </c>
      <c r="E207" s="2" t="s">
        <v>90</v>
      </c>
      <c r="F207" s="2" t="s">
        <v>107</v>
      </c>
      <c r="G207" s="2" t="s">
        <v>262</v>
      </c>
      <c r="H207" s="2">
        <v>0.69</v>
      </c>
      <c r="I207" s="2">
        <v>0.69</v>
      </c>
    </row>
    <row r="208" spans="2:9">
      <c r="B208" s="2">
        <v>1</v>
      </c>
      <c r="C208" s="2" t="s">
        <v>660</v>
      </c>
      <c r="D208" s="2" t="s">
        <v>260</v>
      </c>
      <c r="E208" s="2" t="s">
        <v>90</v>
      </c>
      <c r="F208" s="2" t="s">
        <v>208</v>
      </c>
      <c r="G208" s="2" t="s">
        <v>262</v>
      </c>
      <c r="H208" s="2">
        <v>0.69</v>
      </c>
      <c r="I208" s="2">
        <v>0.69</v>
      </c>
    </row>
    <row r="209" spans="2:9">
      <c r="B209" s="2">
        <v>1</v>
      </c>
      <c r="C209" s="2" t="s">
        <v>660</v>
      </c>
      <c r="D209" s="2" t="s">
        <v>260</v>
      </c>
      <c r="E209" s="2" t="s">
        <v>90</v>
      </c>
      <c r="F209" s="2" t="s">
        <v>210</v>
      </c>
      <c r="G209" s="2" t="s">
        <v>262</v>
      </c>
      <c r="H209" s="2">
        <v>0.69</v>
      </c>
      <c r="I209" s="2">
        <v>0.69</v>
      </c>
    </row>
    <row r="210" spans="2:9">
      <c r="B210" s="2">
        <v>1</v>
      </c>
      <c r="C210" s="2" t="s">
        <v>660</v>
      </c>
      <c r="D210" s="2" t="s">
        <v>260</v>
      </c>
      <c r="E210" s="2" t="s">
        <v>90</v>
      </c>
      <c r="F210" s="2" t="s">
        <v>211</v>
      </c>
      <c r="G210" s="2" t="s">
        <v>262</v>
      </c>
      <c r="H210" s="2">
        <v>0.69</v>
      </c>
      <c r="I210" s="2">
        <v>0.69</v>
      </c>
    </row>
    <row r="211" spans="2:9">
      <c r="B211" s="2">
        <v>1</v>
      </c>
      <c r="C211" s="2" t="s">
        <v>660</v>
      </c>
      <c r="D211" s="2" t="s">
        <v>260</v>
      </c>
      <c r="E211" s="2" t="s">
        <v>90</v>
      </c>
      <c r="F211" s="2" t="s">
        <v>261</v>
      </c>
      <c r="G211" s="2" t="s">
        <v>262</v>
      </c>
      <c r="H211" s="2">
        <v>0.69</v>
      </c>
      <c r="I211" s="2">
        <v>0.69</v>
      </c>
    </row>
    <row r="212" spans="2:9">
      <c r="B212" s="2">
        <v>1</v>
      </c>
      <c r="C212" s="2" t="s">
        <v>660</v>
      </c>
      <c r="D212" s="2" t="s">
        <v>260</v>
      </c>
      <c r="E212" s="2" t="s">
        <v>90</v>
      </c>
      <c r="F212" s="2" t="s">
        <v>212</v>
      </c>
      <c r="G212" s="2" t="s">
        <v>262</v>
      </c>
      <c r="H212" s="2">
        <v>0.69</v>
      </c>
      <c r="I212" s="2">
        <v>0.69</v>
      </c>
    </row>
    <row r="213" spans="2:9">
      <c r="B213" s="2">
        <v>1</v>
      </c>
      <c r="C213" s="2" t="s">
        <v>660</v>
      </c>
      <c r="D213" s="2" t="s">
        <v>260</v>
      </c>
      <c r="E213" s="2" t="s">
        <v>90</v>
      </c>
      <c r="F213" s="2" t="s">
        <v>263</v>
      </c>
      <c r="G213" s="2" t="s">
        <v>262</v>
      </c>
      <c r="H213" s="2">
        <v>0.69</v>
      </c>
      <c r="I213" s="2">
        <v>0.69</v>
      </c>
    </row>
    <row r="214" spans="2:9">
      <c r="B214" s="2">
        <v>1</v>
      </c>
      <c r="C214" s="2" t="s">
        <v>660</v>
      </c>
      <c r="D214" s="2" t="s">
        <v>260</v>
      </c>
      <c r="E214" s="2" t="s">
        <v>90</v>
      </c>
      <c r="F214" s="2" t="s">
        <v>264</v>
      </c>
      <c r="G214" s="2" t="s">
        <v>262</v>
      </c>
      <c r="H214" s="2">
        <v>0.69</v>
      </c>
      <c r="I214" s="2">
        <v>0.69</v>
      </c>
    </row>
    <row r="215" spans="2:9">
      <c r="B215" s="2">
        <v>1</v>
      </c>
      <c r="C215" s="2" t="s">
        <v>660</v>
      </c>
      <c r="D215" s="2" t="s">
        <v>260</v>
      </c>
      <c r="E215" s="2" t="s">
        <v>90</v>
      </c>
      <c r="F215" s="2" t="s">
        <v>265</v>
      </c>
      <c r="G215" s="2" t="s">
        <v>262</v>
      </c>
      <c r="H215" s="2">
        <v>0.69</v>
      </c>
      <c r="I215" s="2">
        <v>0.69</v>
      </c>
    </row>
    <row r="216" spans="2:9">
      <c r="B216" s="2">
        <v>1</v>
      </c>
      <c r="C216" s="2" t="s">
        <v>660</v>
      </c>
      <c r="D216" s="2" t="s">
        <v>260</v>
      </c>
      <c r="E216" s="2" t="s">
        <v>90</v>
      </c>
      <c r="F216" s="2" t="s">
        <v>266</v>
      </c>
      <c r="G216" s="2" t="s">
        <v>262</v>
      </c>
      <c r="H216" s="2">
        <v>0.69</v>
      </c>
      <c r="I216" s="2">
        <v>0.69</v>
      </c>
    </row>
    <row r="217" spans="2:9">
      <c r="B217" s="2">
        <v>1</v>
      </c>
      <c r="C217" s="2" t="s">
        <v>660</v>
      </c>
      <c r="D217" s="2" t="s">
        <v>260</v>
      </c>
      <c r="E217" s="2" t="s">
        <v>90</v>
      </c>
      <c r="F217" s="2" t="s">
        <v>308</v>
      </c>
      <c r="G217" s="2" t="s">
        <v>262</v>
      </c>
      <c r="H217" s="2">
        <v>0.69</v>
      </c>
      <c r="I217" s="2">
        <v>0.69</v>
      </c>
    </row>
    <row r="218" spans="2:9">
      <c r="B218" s="2">
        <v>1</v>
      </c>
      <c r="C218" s="2" t="s">
        <v>660</v>
      </c>
      <c r="D218" s="2" t="s">
        <v>260</v>
      </c>
      <c r="E218" s="2" t="s">
        <v>90</v>
      </c>
      <c r="F218" s="2" t="s">
        <v>267</v>
      </c>
      <c r="G218" s="2" t="s">
        <v>262</v>
      </c>
      <c r="H218" s="2">
        <v>0.69</v>
      </c>
      <c r="I218" s="2">
        <v>0.69</v>
      </c>
    </row>
    <row r="219" spans="2:9">
      <c r="B219" s="2">
        <v>1</v>
      </c>
      <c r="C219" s="2" t="s">
        <v>660</v>
      </c>
      <c r="D219" s="2" t="s">
        <v>260</v>
      </c>
      <c r="E219" s="2" t="s">
        <v>90</v>
      </c>
      <c r="F219" s="2" t="s">
        <v>661</v>
      </c>
      <c r="G219" s="2" t="s">
        <v>262</v>
      </c>
      <c r="H219" s="2">
        <v>0.69</v>
      </c>
      <c r="I219" s="2">
        <v>0.69</v>
      </c>
    </row>
    <row r="220" spans="2:9">
      <c r="B220" s="2">
        <v>1</v>
      </c>
      <c r="C220" s="2" t="s">
        <v>660</v>
      </c>
      <c r="D220" s="2" t="s">
        <v>260</v>
      </c>
      <c r="E220" s="2" t="s">
        <v>90</v>
      </c>
      <c r="F220" s="2" t="s">
        <v>662</v>
      </c>
      <c r="G220" s="2" t="s">
        <v>262</v>
      </c>
      <c r="H220" s="2">
        <v>0.69</v>
      </c>
      <c r="I220" s="2">
        <v>0.69</v>
      </c>
    </row>
    <row r="221" spans="2:9">
      <c r="B221" s="2">
        <v>1</v>
      </c>
      <c r="C221" s="2" t="s">
        <v>660</v>
      </c>
      <c r="D221" s="2" t="s">
        <v>260</v>
      </c>
      <c r="E221" s="2" t="s">
        <v>90</v>
      </c>
      <c r="F221" s="2" t="s">
        <v>309</v>
      </c>
      <c r="G221" s="2" t="s">
        <v>262</v>
      </c>
      <c r="H221" s="2">
        <v>0.69</v>
      </c>
      <c r="I221" s="2">
        <v>0.69</v>
      </c>
    </row>
    <row r="222" spans="2:9">
      <c r="B222" s="2">
        <v>1</v>
      </c>
      <c r="C222" s="2" t="s">
        <v>660</v>
      </c>
      <c r="D222" s="2" t="s">
        <v>260</v>
      </c>
      <c r="E222" s="2" t="s">
        <v>90</v>
      </c>
      <c r="F222" s="2" t="s">
        <v>268</v>
      </c>
      <c r="G222" s="2" t="s">
        <v>262</v>
      </c>
      <c r="H222" s="2">
        <v>0.69</v>
      </c>
      <c r="I222" s="2">
        <v>0.69</v>
      </c>
    </row>
    <row r="223" spans="2:9">
      <c r="B223" s="2">
        <v>1</v>
      </c>
      <c r="C223" s="2" t="s">
        <v>660</v>
      </c>
      <c r="D223" s="2" t="s">
        <v>260</v>
      </c>
      <c r="E223" s="2" t="s">
        <v>90</v>
      </c>
      <c r="F223" s="2" t="s">
        <v>300</v>
      </c>
      <c r="G223" s="2" t="s">
        <v>262</v>
      </c>
      <c r="H223" s="2">
        <v>0.69</v>
      </c>
      <c r="I223" s="2">
        <v>0.69</v>
      </c>
    </row>
    <row r="224" spans="2:9">
      <c r="B224" s="2">
        <v>1</v>
      </c>
      <c r="C224" s="2" t="s">
        <v>660</v>
      </c>
      <c r="D224" s="2" t="s">
        <v>260</v>
      </c>
      <c r="E224" s="2" t="s">
        <v>27</v>
      </c>
      <c r="F224" s="2" t="s">
        <v>107</v>
      </c>
      <c r="G224" s="2" t="s">
        <v>262</v>
      </c>
      <c r="H224" s="2">
        <v>0.69</v>
      </c>
      <c r="I224" s="2">
        <v>0.69</v>
      </c>
    </row>
    <row r="225" spans="2:9">
      <c r="B225" s="2">
        <v>1</v>
      </c>
      <c r="C225" s="2" t="s">
        <v>660</v>
      </c>
      <c r="D225" s="2" t="s">
        <v>260</v>
      </c>
      <c r="E225" s="2" t="s">
        <v>27</v>
      </c>
      <c r="F225" s="2" t="s">
        <v>208</v>
      </c>
      <c r="G225" s="2" t="s">
        <v>262</v>
      </c>
      <c r="H225" s="2">
        <v>0.69</v>
      </c>
      <c r="I225" s="2">
        <v>0.69</v>
      </c>
    </row>
    <row r="226" spans="2:9">
      <c r="B226" s="2">
        <v>1</v>
      </c>
      <c r="C226" s="2" t="s">
        <v>660</v>
      </c>
      <c r="D226" s="2" t="s">
        <v>260</v>
      </c>
      <c r="E226" s="2" t="s">
        <v>27</v>
      </c>
      <c r="F226" s="2" t="s">
        <v>210</v>
      </c>
      <c r="G226" s="2" t="s">
        <v>262</v>
      </c>
      <c r="H226" s="2">
        <v>0.69</v>
      </c>
      <c r="I226" s="2">
        <v>0.69</v>
      </c>
    </row>
    <row r="227" spans="2:9">
      <c r="B227" s="2">
        <v>1</v>
      </c>
      <c r="C227" s="2" t="s">
        <v>660</v>
      </c>
      <c r="D227" s="2" t="s">
        <v>260</v>
      </c>
      <c r="E227" s="2" t="s">
        <v>27</v>
      </c>
      <c r="F227" s="2" t="s">
        <v>211</v>
      </c>
      <c r="G227" s="2" t="s">
        <v>262</v>
      </c>
      <c r="H227" s="2">
        <v>0.69</v>
      </c>
      <c r="I227" s="2">
        <v>0.69</v>
      </c>
    </row>
    <row r="228" spans="2:9">
      <c r="B228" s="2">
        <v>11</v>
      </c>
      <c r="C228" s="2" t="s">
        <v>660</v>
      </c>
      <c r="D228" s="2" t="s">
        <v>260</v>
      </c>
      <c r="E228" s="2" t="s">
        <v>27</v>
      </c>
      <c r="F228" s="2" t="s">
        <v>212</v>
      </c>
      <c r="G228" s="2" t="s">
        <v>262</v>
      </c>
      <c r="H228" s="2">
        <v>0.69</v>
      </c>
      <c r="I228" s="2">
        <v>7.59</v>
      </c>
    </row>
    <row r="229" spans="2:9">
      <c r="B229" s="2">
        <v>1</v>
      </c>
      <c r="C229" s="2" t="s">
        <v>660</v>
      </c>
      <c r="D229" s="2" t="s">
        <v>260</v>
      </c>
      <c r="E229" s="2" t="s">
        <v>27</v>
      </c>
      <c r="F229" s="2" t="s">
        <v>263</v>
      </c>
      <c r="G229" s="2" t="s">
        <v>262</v>
      </c>
      <c r="H229" s="2">
        <v>0.69</v>
      </c>
      <c r="I229" s="2">
        <v>0.69</v>
      </c>
    </row>
    <row r="230" spans="2:9">
      <c r="B230" s="2">
        <v>1</v>
      </c>
      <c r="C230" s="2" t="s">
        <v>660</v>
      </c>
      <c r="D230" s="2" t="s">
        <v>260</v>
      </c>
      <c r="E230" s="2" t="s">
        <v>27</v>
      </c>
      <c r="F230" s="2" t="s">
        <v>264</v>
      </c>
      <c r="G230" s="2" t="s">
        <v>262</v>
      </c>
      <c r="H230" s="2">
        <v>0.69</v>
      </c>
      <c r="I230" s="2">
        <v>0.69</v>
      </c>
    </row>
    <row r="231" spans="2:9">
      <c r="B231" s="2">
        <v>1</v>
      </c>
      <c r="C231" s="2" t="s">
        <v>660</v>
      </c>
      <c r="D231" s="2" t="s">
        <v>260</v>
      </c>
      <c r="E231" s="2" t="s">
        <v>27</v>
      </c>
      <c r="F231" s="2" t="s">
        <v>265</v>
      </c>
      <c r="G231" s="2" t="s">
        <v>262</v>
      </c>
      <c r="H231" s="2">
        <v>0.69</v>
      </c>
      <c r="I231" s="2">
        <v>0.69</v>
      </c>
    </row>
    <row r="232" spans="2:9">
      <c r="B232" s="2">
        <v>1</v>
      </c>
      <c r="C232" s="2" t="s">
        <v>660</v>
      </c>
      <c r="D232" s="2" t="s">
        <v>260</v>
      </c>
      <c r="E232" s="2" t="s">
        <v>27</v>
      </c>
      <c r="F232" s="2" t="s">
        <v>266</v>
      </c>
      <c r="G232" s="2" t="s">
        <v>262</v>
      </c>
      <c r="H232" s="2">
        <v>0.69</v>
      </c>
      <c r="I232" s="2">
        <v>0.69</v>
      </c>
    </row>
    <row r="233" spans="2:9">
      <c r="B233" s="2">
        <v>1</v>
      </c>
      <c r="C233" s="2" t="s">
        <v>663</v>
      </c>
      <c r="D233" s="2" t="s">
        <v>664</v>
      </c>
      <c r="G233" s="2" t="s">
        <v>665</v>
      </c>
      <c r="H233" s="2">
        <v>37.36</v>
      </c>
      <c r="I233" s="2">
        <v>37.36</v>
      </c>
    </row>
    <row r="234" spans="2:9">
      <c r="B234" s="2">
        <v>2</v>
      </c>
      <c r="C234" s="2" t="s">
        <v>104</v>
      </c>
      <c r="D234" s="2" t="s">
        <v>666</v>
      </c>
      <c r="E234" s="2" t="s">
        <v>23</v>
      </c>
      <c r="G234" s="2" t="s">
        <v>667</v>
      </c>
      <c r="H234" s="2">
        <v>0.16</v>
      </c>
      <c r="I234" s="2">
        <v>0.32</v>
      </c>
    </row>
    <row r="235" spans="2:9">
      <c r="B235" s="2">
        <v>2</v>
      </c>
      <c r="C235" s="2" t="s">
        <v>104</v>
      </c>
      <c r="D235" s="2" t="s">
        <v>666</v>
      </c>
      <c r="E235" s="2" t="s">
        <v>67</v>
      </c>
      <c r="G235" s="2" t="s">
        <v>667</v>
      </c>
      <c r="H235" s="2">
        <v>0.16</v>
      </c>
      <c r="I235" s="2">
        <v>0.32</v>
      </c>
    </row>
    <row r="236" spans="2:9">
      <c r="B236" s="2">
        <v>334</v>
      </c>
      <c r="C236" s="2" t="s">
        <v>104</v>
      </c>
      <c r="D236" s="2" t="s">
        <v>666</v>
      </c>
      <c r="E236" s="2" t="s">
        <v>26</v>
      </c>
      <c r="G236" s="2" t="s">
        <v>667</v>
      </c>
      <c r="H236" s="2">
        <v>0.16</v>
      </c>
      <c r="I236" s="2">
        <v>53.44</v>
      </c>
    </row>
    <row r="237" spans="2:9">
      <c r="B237" s="2">
        <v>1</v>
      </c>
      <c r="C237" s="2" t="s">
        <v>668</v>
      </c>
      <c r="D237" s="2" t="s">
        <v>669</v>
      </c>
      <c r="E237" s="2" t="s">
        <v>23</v>
      </c>
      <c r="F237" s="2" t="s">
        <v>271</v>
      </c>
      <c r="G237" s="2" t="s">
        <v>670</v>
      </c>
      <c r="H237" s="2">
        <v>0.66</v>
      </c>
      <c r="I237" s="2">
        <v>0.66</v>
      </c>
    </row>
    <row r="238" spans="2:9">
      <c r="B238" s="2">
        <v>1</v>
      </c>
      <c r="C238" s="2" t="s">
        <v>668</v>
      </c>
      <c r="D238" s="2" t="s">
        <v>669</v>
      </c>
      <c r="E238" s="2" t="s">
        <v>23</v>
      </c>
      <c r="F238" s="2" t="s">
        <v>671</v>
      </c>
      <c r="G238" s="2" t="s">
        <v>670</v>
      </c>
      <c r="H238" s="2">
        <v>0.66</v>
      </c>
      <c r="I238" s="2">
        <v>0.66</v>
      </c>
    </row>
    <row r="239" spans="2:9">
      <c r="B239" s="2">
        <v>1</v>
      </c>
      <c r="C239" s="2" t="s">
        <v>668</v>
      </c>
      <c r="D239" s="2" t="s">
        <v>669</v>
      </c>
      <c r="E239" s="2" t="s">
        <v>23</v>
      </c>
      <c r="F239" s="2" t="s">
        <v>269</v>
      </c>
      <c r="G239" s="2" t="s">
        <v>670</v>
      </c>
      <c r="H239" s="2">
        <v>0.66</v>
      </c>
      <c r="I239" s="2">
        <v>0.66</v>
      </c>
    </row>
    <row r="240" spans="2:9">
      <c r="B240" s="2">
        <v>1</v>
      </c>
      <c r="C240" s="2" t="s">
        <v>668</v>
      </c>
      <c r="D240" s="2" t="s">
        <v>669</v>
      </c>
      <c r="E240" s="2" t="s">
        <v>23</v>
      </c>
      <c r="F240" s="2" t="s">
        <v>270</v>
      </c>
      <c r="G240" s="2" t="s">
        <v>670</v>
      </c>
      <c r="H240" s="2">
        <v>0.66</v>
      </c>
      <c r="I240" s="2">
        <v>0.66</v>
      </c>
    </row>
    <row r="241" spans="2:9">
      <c r="B241" s="2">
        <v>1</v>
      </c>
      <c r="C241" s="2" t="s">
        <v>668</v>
      </c>
      <c r="D241" s="2" t="s">
        <v>669</v>
      </c>
      <c r="E241" s="2" t="s">
        <v>25</v>
      </c>
      <c r="F241" s="2" t="s">
        <v>271</v>
      </c>
      <c r="G241" s="2" t="s">
        <v>670</v>
      </c>
      <c r="H241" s="2">
        <v>0.66</v>
      </c>
      <c r="I241" s="2">
        <v>0.66</v>
      </c>
    </row>
    <row r="242" spans="2:9">
      <c r="B242" s="2">
        <v>1</v>
      </c>
      <c r="C242" s="2" t="s">
        <v>668</v>
      </c>
      <c r="D242" s="2" t="s">
        <v>669</v>
      </c>
      <c r="E242" s="2" t="s">
        <v>25</v>
      </c>
      <c r="F242" s="2" t="s">
        <v>671</v>
      </c>
      <c r="G242" s="2" t="s">
        <v>670</v>
      </c>
      <c r="H242" s="2">
        <v>0.66</v>
      </c>
      <c r="I242" s="2">
        <v>0.66</v>
      </c>
    </row>
    <row r="243" spans="2:9">
      <c r="B243" s="2">
        <v>1</v>
      </c>
      <c r="C243" s="2" t="s">
        <v>668</v>
      </c>
      <c r="D243" s="2" t="s">
        <v>669</v>
      </c>
      <c r="E243" s="2" t="s">
        <v>25</v>
      </c>
      <c r="F243" s="2" t="s">
        <v>269</v>
      </c>
      <c r="G243" s="2" t="s">
        <v>670</v>
      </c>
      <c r="H243" s="2">
        <v>0.66</v>
      </c>
      <c r="I243" s="2">
        <v>0.66</v>
      </c>
    </row>
    <row r="244" spans="2:9">
      <c r="B244" s="2">
        <v>1</v>
      </c>
      <c r="C244" s="2" t="s">
        <v>668</v>
      </c>
      <c r="D244" s="2" t="s">
        <v>669</v>
      </c>
      <c r="E244" s="2" t="s">
        <v>25</v>
      </c>
      <c r="F244" s="2" t="s">
        <v>270</v>
      </c>
      <c r="G244" s="2" t="s">
        <v>670</v>
      </c>
      <c r="H244" s="2">
        <v>0.66</v>
      </c>
      <c r="I244" s="2">
        <v>0.66</v>
      </c>
    </row>
    <row r="245" spans="2:9">
      <c r="B245" s="2">
        <v>1</v>
      </c>
      <c r="C245" s="2" t="s">
        <v>668</v>
      </c>
      <c r="D245" s="2" t="s">
        <v>669</v>
      </c>
      <c r="E245" s="2" t="s">
        <v>26</v>
      </c>
      <c r="F245" s="2" t="s">
        <v>271</v>
      </c>
      <c r="G245" s="2" t="s">
        <v>670</v>
      </c>
      <c r="H245" s="2">
        <v>0.66</v>
      </c>
      <c r="I245" s="2">
        <v>0.66</v>
      </c>
    </row>
    <row r="246" spans="2:9">
      <c r="B246" s="2">
        <v>1</v>
      </c>
      <c r="C246" s="2" t="s">
        <v>668</v>
      </c>
      <c r="D246" s="2" t="s">
        <v>669</v>
      </c>
      <c r="E246" s="2" t="s">
        <v>26</v>
      </c>
      <c r="F246" s="2" t="s">
        <v>671</v>
      </c>
      <c r="G246" s="2" t="s">
        <v>670</v>
      </c>
      <c r="H246" s="2">
        <v>0.66</v>
      </c>
      <c r="I246" s="2">
        <v>0.66</v>
      </c>
    </row>
    <row r="247" spans="2:9">
      <c r="B247" s="2">
        <v>1</v>
      </c>
      <c r="C247" s="2" t="s">
        <v>668</v>
      </c>
      <c r="D247" s="2" t="s">
        <v>669</v>
      </c>
      <c r="E247" s="2" t="s">
        <v>26</v>
      </c>
      <c r="F247" s="2" t="s">
        <v>269</v>
      </c>
      <c r="G247" s="2" t="s">
        <v>670</v>
      </c>
      <c r="H247" s="2">
        <v>0.66</v>
      </c>
      <c r="I247" s="2">
        <v>0.66</v>
      </c>
    </row>
    <row r="248" spans="2:9">
      <c r="B248" s="2">
        <v>1</v>
      </c>
      <c r="C248" s="2" t="s">
        <v>668</v>
      </c>
      <c r="D248" s="2" t="s">
        <v>669</v>
      </c>
      <c r="E248" s="2" t="s">
        <v>26</v>
      </c>
      <c r="F248" s="2" t="s">
        <v>270</v>
      </c>
      <c r="G248" s="2" t="s">
        <v>670</v>
      </c>
      <c r="H248" s="2">
        <v>0.66</v>
      </c>
      <c r="I248" s="2">
        <v>0.66</v>
      </c>
    </row>
    <row r="249" spans="2:9">
      <c r="B249" s="2">
        <v>1</v>
      </c>
      <c r="C249" s="2" t="s">
        <v>668</v>
      </c>
      <c r="D249" s="2" t="s">
        <v>669</v>
      </c>
      <c r="E249" s="2" t="s">
        <v>27</v>
      </c>
      <c r="F249" s="2" t="s">
        <v>671</v>
      </c>
      <c r="G249" s="2" t="s">
        <v>670</v>
      </c>
      <c r="H249" s="2">
        <v>0.66</v>
      </c>
      <c r="I249" s="2">
        <v>0.66</v>
      </c>
    </row>
    <row r="250" spans="2:9">
      <c r="B250" s="2">
        <v>1</v>
      </c>
      <c r="C250" s="2" t="s">
        <v>672</v>
      </c>
      <c r="D250" s="2" t="s">
        <v>673</v>
      </c>
      <c r="E250" s="2" t="s">
        <v>23</v>
      </c>
      <c r="F250" s="2" t="s">
        <v>271</v>
      </c>
      <c r="G250" s="2" t="s">
        <v>674</v>
      </c>
      <c r="H250" s="2">
        <v>0.61</v>
      </c>
      <c r="I250" s="2">
        <v>0.61</v>
      </c>
    </row>
    <row r="251" spans="2:9">
      <c r="B251" s="2">
        <v>1</v>
      </c>
      <c r="C251" s="2" t="s">
        <v>675</v>
      </c>
      <c r="D251" s="2" t="s">
        <v>676</v>
      </c>
      <c r="E251" s="2" t="s">
        <v>23</v>
      </c>
      <c r="G251" s="2" t="s">
        <v>677</v>
      </c>
      <c r="H251" s="2">
        <v>0.14000000000000001</v>
      </c>
      <c r="I251" s="2">
        <v>0.14000000000000001</v>
      </c>
    </row>
    <row r="252" spans="2:9">
      <c r="B252" s="2">
        <v>1</v>
      </c>
      <c r="C252" s="2" t="s">
        <v>678</v>
      </c>
      <c r="D252" s="2" t="s">
        <v>679</v>
      </c>
      <c r="E252" s="2" t="s">
        <v>271</v>
      </c>
      <c r="G252" s="2" t="s">
        <v>680</v>
      </c>
      <c r="H252" s="2">
        <v>0.14000000000000001</v>
      </c>
      <c r="I252" s="2">
        <v>0.14000000000000001</v>
      </c>
    </row>
    <row r="253" spans="2:9">
      <c r="B253" s="2">
        <v>1</v>
      </c>
      <c r="C253" s="2" t="s">
        <v>681</v>
      </c>
      <c r="D253" s="2" t="s">
        <v>682</v>
      </c>
      <c r="E253" s="2" t="s">
        <v>633</v>
      </c>
      <c r="G253" s="2" t="s">
        <v>683</v>
      </c>
      <c r="H253" s="2">
        <v>0.14000000000000001</v>
      </c>
      <c r="I253" s="2">
        <v>0.14000000000000001</v>
      </c>
    </row>
    <row r="254" spans="2:9">
      <c r="B254" s="2">
        <v>1</v>
      </c>
      <c r="C254" s="2" t="s">
        <v>684</v>
      </c>
      <c r="D254" s="2" t="s">
        <v>685</v>
      </c>
      <c r="G254" s="2" t="s">
        <v>686</v>
      </c>
      <c r="H254" s="2">
        <v>0.14000000000000001</v>
      </c>
      <c r="I254" s="2">
        <v>0.14000000000000001</v>
      </c>
    </row>
    <row r="255" spans="2:9">
      <c r="B255" s="2">
        <v>1</v>
      </c>
      <c r="C255" s="2" t="s">
        <v>687</v>
      </c>
      <c r="D255" s="2" t="s">
        <v>688</v>
      </c>
      <c r="G255" s="2" t="s">
        <v>689</v>
      </c>
      <c r="H255" s="2">
        <v>0.14000000000000001</v>
      </c>
      <c r="I255" s="2">
        <v>0.14000000000000001</v>
      </c>
    </row>
    <row r="256" spans="2:9">
      <c r="B256" s="2">
        <v>1</v>
      </c>
      <c r="C256" s="2" t="s">
        <v>690</v>
      </c>
      <c r="D256" s="2" t="s">
        <v>691</v>
      </c>
      <c r="E256" s="2" t="s">
        <v>26</v>
      </c>
      <c r="F256" s="2" t="s">
        <v>107</v>
      </c>
      <c r="G256" s="2" t="s">
        <v>692</v>
      </c>
      <c r="H256" s="2">
        <v>0.55000000000000004</v>
      </c>
      <c r="I256" s="2">
        <v>0.55000000000000004</v>
      </c>
    </row>
    <row r="257" spans="2:9">
      <c r="B257" s="2">
        <v>1</v>
      </c>
      <c r="C257" s="2" t="s">
        <v>127</v>
      </c>
      <c r="D257" s="2" t="s">
        <v>693</v>
      </c>
      <c r="E257" s="2" t="s">
        <v>26</v>
      </c>
      <c r="F257" s="2" t="s">
        <v>107</v>
      </c>
      <c r="G257" s="2" t="s">
        <v>694</v>
      </c>
      <c r="H257" s="2">
        <v>0.56000000000000005</v>
      </c>
      <c r="I257" s="2">
        <v>0.56000000000000005</v>
      </c>
    </row>
    <row r="258" spans="2:9">
      <c r="B258" s="2">
        <v>1</v>
      </c>
      <c r="C258" s="2" t="s">
        <v>695</v>
      </c>
      <c r="D258" s="2" t="s">
        <v>696</v>
      </c>
      <c r="E258" s="2" t="s">
        <v>697</v>
      </c>
      <c r="G258" s="2" t="s">
        <v>698</v>
      </c>
      <c r="H258" s="2">
        <v>24.43</v>
      </c>
      <c r="I258" s="2">
        <v>24.43</v>
      </c>
    </row>
    <row r="259" spans="2:9">
      <c r="B259" s="2">
        <v>2</v>
      </c>
      <c r="C259" s="2" t="s">
        <v>127</v>
      </c>
      <c r="D259" s="2" t="s">
        <v>693</v>
      </c>
      <c r="E259" s="2" t="s">
        <v>699</v>
      </c>
      <c r="F259" s="2" t="s">
        <v>237</v>
      </c>
      <c r="G259" s="2" t="s">
        <v>694</v>
      </c>
      <c r="H259" s="2">
        <v>0.56000000000000005</v>
      </c>
      <c r="I259" s="2">
        <v>1.1200000000000001</v>
      </c>
    </row>
    <row r="260" spans="2:9">
      <c r="B260" s="2">
        <v>1</v>
      </c>
      <c r="C260" s="2" t="s">
        <v>700</v>
      </c>
      <c r="D260" s="2" t="s">
        <v>701</v>
      </c>
      <c r="E260" s="2" t="s">
        <v>25</v>
      </c>
      <c r="G260" s="2" t="s">
        <v>702</v>
      </c>
      <c r="H260" s="2">
        <v>1.1599999999999999</v>
      </c>
      <c r="I260" s="2">
        <v>1.1599999999999999</v>
      </c>
    </row>
    <row r="261" spans="2:9">
      <c r="F261" s="2" t="s">
        <v>253</v>
      </c>
      <c r="G261" s="90">
        <v>41893.03</v>
      </c>
    </row>
    <row r="262" spans="2:9">
      <c r="F262" s="2" t="s">
        <v>254</v>
      </c>
      <c r="G262" s="90">
        <v>6283.95</v>
      </c>
    </row>
    <row r="263" spans="2:9">
      <c r="F263" s="2" t="s">
        <v>255</v>
      </c>
      <c r="G263" s="90">
        <v>35609.08</v>
      </c>
    </row>
    <row r="264" spans="2:9">
      <c r="F264" s="2" t="s">
        <v>256</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 Customer</vt:lpstr>
      <vt:lpstr>Tax Invoice</vt:lpstr>
      <vt:lpstr>Old Code</vt:lpstr>
      <vt:lpstr>Just data</vt:lpstr>
      <vt:lpstr>Just data 2</vt:lpstr>
      <vt:lpstr>Just Data 3</vt:lpstr>
      <vt:lpstr>Invoice!Print_Area</vt:lpstr>
      <vt:lpstr>'Shipping Invoice Customer'!Print_Area</vt:lpstr>
      <vt:lpstr>'Tax Invoice'!Print_Area</vt:lpstr>
      <vt:lpstr>Invoice!Print_Titles</vt:lpstr>
      <vt:lpstr>'Shipping Invoice Customer'!Print_Titles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2023-09-11T05:21:58Z</cp:lastPrinted>
  <dcterms:created xsi:type="dcterms:W3CDTF">2009-06-02T18:56:54Z</dcterms:created>
  <dcterms:modified xsi:type="dcterms:W3CDTF">2023-09-11T05:21:58Z</dcterms:modified>
</cp:coreProperties>
</file>