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DA52FF14-40CF-4397-BB7D-242879FA51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Invoice!$A$1:$L$39</definedName>
    <definedName name="_xlnm.Print_Area" localSheetId="2">'Shipping Invoice'!$A$1:$M$32</definedName>
    <definedName name="_xlnm.Print_Area" localSheetId="3">'Tax Invoice'!$A$1:$H$1013</definedName>
    <definedName name="_xlnm.Print_Titles" localSheetId="0">Invoice!$2:$22</definedName>
    <definedName name="_xlnm.Print_Titles" localSheetId="2">'Shipping Invoice'!$1:$22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2" i="6" l="1"/>
  <c r="A1001" i="6"/>
  <c r="K29" i="2"/>
  <c r="F1001" i="6" s="1"/>
  <c r="L6" i="7"/>
  <c r="L30" i="7"/>
  <c r="E21" i="6"/>
  <c r="E20" i="6"/>
  <c r="E19" i="6"/>
  <c r="L10" i="7"/>
  <c r="L18" i="7"/>
  <c r="B25" i="7"/>
  <c r="J24" i="7"/>
  <c r="N1" i="6"/>
  <c r="E22" i="6" s="1"/>
  <c r="F1002" i="6"/>
  <c r="D22" i="6"/>
  <c r="B27" i="7" s="1"/>
  <c r="D21" i="6"/>
  <c r="B26" i="7" s="1"/>
  <c r="D20" i="6"/>
  <c r="D19" i="6"/>
  <c r="B24" i="7" s="1"/>
  <c r="D18" i="6"/>
  <c r="B23" i="7" s="1"/>
  <c r="I26" i="5"/>
  <c r="I25" i="5"/>
  <c r="I24" i="5"/>
  <c r="I23" i="5"/>
  <c r="I22" i="5"/>
  <c r="K27" i="2"/>
  <c r="K26" i="2"/>
  <c r="K25" i="2"/>
  <c r="K24" i="2"/>
  <c r="K23" i="2"/>
  <c r="J27" i="7" l="1"/>
  <c r="L27" i="7" s="1"/>
  <c r="K28" i="2"/>
  <c r="K31" i="2" s="1"/>
  <c r="J25" i="7"/>
  <c r="L25" i="7" s="1"/>
  <c r="L24" i="7"/>
  <c r="J26" i="7"/>
  <c r="L26" i="7" s="1"/>
  <c r="J23" i="7"/>
  <c r="L23" i="7" s="1"/>
  <c r="E18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28" i="7" l="1"/>
  <c r="L31" i="7" s="1"/>
  <c r="M11" i="6"/>
  <c r="J35" i="2" s="1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34" i="2" s="1"/>
  <c r="J38" i="2" l="1"/>
  <c r="J36" i="2" s="1"/>
  <c r="J39" i="2"/>
  <c r="J37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<sst xmlns="http://schemas.openxmlformats.org/spreadsheetml/2006/main" count="279" uniqueCount="116">
  <si>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</si>
  <si>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</si>
  <si>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</si>
  <si>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</si>
  <si>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</si>
  <si>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</si>
  <si>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</si>
  <si>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</si>
  <si>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</si>
  <si>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</si>
  <si>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</si>
  <si>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</si>
  <si>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</si>
  <si>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</si>
  <si>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</si>
  <si>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</si>
  <si>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</si>
  <si>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</si>
  <si>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</si>
  <si>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</si>
  <si>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</si>
  <si>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</si>
  <si>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</si>
  <si>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</si>
  <si>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</si>
  <si>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</si>
  <si>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</si>
  <si>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</si>
  <si>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</si>
  <si>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</si>
  <si>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</si>
  <si>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</si>
  <si>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</si>
  <si>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</si>
  <si>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</si>
  <si>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</si>
  <si>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</si>
  <si>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</si>
  <si>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</si>
  <si>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</si>
  <si>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</si>
  <si>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</si>
  <si>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</si>
  <si>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</si>
  <si>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</si>
  <si>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</si>
  <si>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</si>
  <si>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</si>
  <si>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</si>
  <si>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</si>
  <si>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</si>
  <si>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</si>
  <si>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</si>
  <si>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</si>
  <si>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</si>
  <si>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</si>
  <si>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</si>
  <si>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</si>
  <si>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</si>
  <si>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</si>
  <si>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</si>
  <si>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</si>
  <si>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</si>
  <si>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</si>
  <si>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</si>
  <si>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</si>
  <si>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</si>
  <si>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</si>
  <si>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</si>
  <si>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</si>
  <si>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</si>
  <si>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</si>
  <si>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</si>
  <si>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</si>
  <si>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</si>
  <si>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</si>
  <si>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</si>
  <si>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</si>
  <si>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Mina</t>
  </si>
  <si>
    <t>Total Order USD</t>
  </si>
  <si>
    <t>Total Invoice USD</t>
  </si>
  <si>
    <t>Length: 10mm</t>
  </si>
  <si>
    <t>Length: 8mm</t>
  </si>
  <si>
    <t>Length: 12mm</t>
  </si>
  <si>
    <t>Exchange Rate EUR-THB</t>
  </si>
  <si>
    <t>SapphoPiercing</t>
  </si>
  <si>
    <t>Laura Comte</t>
  </si>
  <si>
    <t>90 rue Pierre Renaudel Résidence Moulin d'Ars - Bâtiment C</t>
  </si>
  <si>
    <t>33130 Bègles</t>
  </si>
  <si>
    <t>France</t>
  </si>
  <si>
    <t>Tel: 0671983394</t>
  </si>
  <si>
    <t>Email: sapphopiercing@gmail.com</t>
  </si>
  <si>
    <t>ZULB25</t>
  </si>
  <si>
    <t>ZULB25-F04000</t>
  </si>
  <si>
    <t>EO gas sterilized high polished titanium G23 labret, 1.2mm (16g) with a 2.5mm ball</t>
  </si>
  <si>
    <t>ZUSEGH14</t>
  </si>
  <si>
    <t>ZUSEGH14-F04000</t>
  </si>
  <si>
    <t>EO gas sterilized high polished titanium G23 hinged segment ring, 1.6mm (14g)</t>
  </si>
  <si>
    <t>ZUSEGH14-F06000</t>
  </si>
  <si>
    <t>ZUSEGH14-F08000</t>
  </si>
  <si>
    <t>ZUSEGH16</t>
  </si>
  <si>
    <t>ZUSEGH16-F06000</t>
  </si>
  <si>
    <t>EO gas sterilized high polished titanium G23 hinged segment ring, 1.2mm (16g)</t>
  </si>
  <si>
    <t>56359</t>
  </si>
  <si>
    <t>33130 Bègles, Gironde</t>
  </si>
  <si>
    <t xml:space="preserve">90 rue Pierre Renaudel </t>
  </si>
  <si>
    <t>Résidence Moulin d'Ars - Bâtiment C</t>
  </si>
  <si>
    <t>Shipping cost to France via DHL:</t>
  </si>
  <si>
    <t>COUNTRY OF ORIGIN: THAILAND</t>
  </si>
  <si>
    <t>Stainless steel imitation jewelry: Labrets and Hinged Segment Rings</t>
  </si>
  <si>
    <r>
      <rPr>
        <b/>
        <sz val="10"/>
        <color theme="1"/>
        <rFont val="Arial"/>
        <family val="2"/>
      </rPr>
      <t>Discount 20%</t>
    </r>
    <r>
      <rPr>
        <sz val="10"/>
        <color theme="1"/>
        <rFont val="Arial"/>
        <family val="2"/>
      </rPr>
      <t xml:space="preserve"> due to NEW20 Promotion:</t>
    </r>
  </si>
  <si>
    <t>One Hundred Sixty-One and 64/100 EUR</t>
  </si>
  <si>
    <t>Eighty-One and 00/100 EUR</t>
  </si>
  <si>
    <t>EO gas sterilized high polished labret, 1.2mm (16g) with a 2.5mm ball</t>
  </si>
  <si>
    <t>EO gas sterilized high polished hinged segment ring, 1.6mm (14g)</t>
  </si>
  <si>
    <t>EO gas sterilized high polished hinged segment ring, 1.2mm (16g)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</si>
</sst>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781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</cellStyleXfs>
  <cellXfs count="15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top" wrapText="1"/>
    </xf>
    <xf numFmtId="168" fontId="1" fillId="2" borderId="0" xfId="0" applyNumberFormat="1" applyFont="1" applyFill="1" applyAlignment="1">
      <alignment horizontal="center" vertical="center"/>
    </xf>
    <xf numFmtId="0" fontId="1" fillId="0" borderId="46" xfId="0" applyFont="1" applyBorder="1" applyAlignment="1">
      <alignment horizontal="right" vertical="center"/>
    </xf>
    <xf numFmtId="0" fontId="18" fillId="3" borderId="19" xfId="0" applyFont="1" applyFill="1" applyBorder="1" applyAlignment="1">
      <alignment horizontal="center" vertical="center" wrapText="1"/>
    </xf>
    <xf numFmtId="1" fontId="31" fillId="2" borderId="0" xfId="0" applyNumberFormat="1" applyFont="1" applyFill="1"/>
    <xf numFmtId="0" fontId="1" fillId="0" borderId="46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5781">
    <cellStyle name="Comma 2" xfId="7" xr:uid="{07EBDB42-8F92-4BFB-B91E-1F84BA0118C6}"/>
    <cellStyle name="Comma 2 2" xfId="4409" xr:uid="{150297A4-B598-44A0-B5E6-18EB6CA99D00}"/>
    <cellStyle name="Comma 2 2 2" xfId="4928" xr:uid="{F5240062-0B1B-44B3-B847-E3D4E5E4D1D9}"/>
    <cellStyle name="Comma 2 2 2 2" xfId="5498" xr:uid="{7DB1955C-7633-4EA4-A726-4789D422F17C}"/>
    <cellStyle name="Comma 2 2 3" xfId="4814" xr:uid="{360126DE-0F2F-4D94-80F7-66156B633B41}"/>
    <cellStyle name="Comma 2 2 4" xfId="5518" xr:uid="{6F288DB9-FDEC-4966-8C93-776165682014}"/>
    <cellStyle name="Comma 2 2 5" xfId="5534" xr:uid="{169D1C15-C823-4298-B76A-B8E726BFE757}"/>
    <cellStyle name="Comma 2 2 5 2" xfId="5609" xr:uid="{F73DCD25-4FB6-40C1-90D6-9792C7297F3E}"/>
    <cellStyle name="Comma 2 2 5 3" xfId="5604" xr:uid="{7794CA5D-1C42-428E-96C3-CB82568084FA}"/>
    <cellStyle name="Comma 2 2 6" xfId="5619" xr:uid="{E1184865-9203-4B5C-9BBD-A87A04FF6678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9" xr:uid="{64EE038E-75A2-4A62-8583-01C4C904646C}"/>
    <cellStyle name="Comma 3 2 2 2" xfId="5499" xr:uid="{A6D66A2B-A5B5-4929-9347-603DBFD7570A}"/>
    <cellStyle name="Comma 3 2 3" xfId="5497" xr:uid="{216DA9D6-2882-487E-B7FA-B5C477046B44}"/>
    <cellStyle name="Comma 3 2 4" xfId="5519" xr:uid="{14C19F9C-49C8-4A10-9F79-F3EE4FE2E939}"/>
    <cellStyle name="Comma 3 2 5" xfId="5535" xr:uid="{A13473EF-1B0A-4160-8CC9-5BD686378A24}"/>
    <cellStyle name="Comma 3 2 5 2" xfId="5610" xr:uid="{126286F5-FEF7-402C-9D37-F144F4B6D782}"/>
    <cellStyle name="Comma 3 2 5 3" xfId="5606" xr:uid="{430E05A7-722D-4846-8DE2-F31C5C2870B7}"/>
    <cellStyle name="Comma 3 2 6" xfId="5620" xr:uid="{7FE3117B-EBA7-4F92-9773-7B38FE7B8C83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72" xr:uid="{CE851D56-1C32-4EA1-AC6E-4CE13AACCEF1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08" xr:uid="{026192CC-5218-4F3B-B09D-34715C92CF36}"/>
    <cellStyle name="Currency 11 5 3" xfId="4893" xr:uid="{FA9A8D9C-1916-413B-B957-25D3A68302D0}"/>
    <cellStyle name="Currency 11 5 3 2" xfId="5488" xr:uid="{4078AD68-F9DA-4497-8C96-0CB7BAA37855}"/>
    <cellStyle name="Currency 11 5 3 3" xfId="4930" xr:uid="{E75420BE-92DA-4A94-8537-D12C42FCC457}"/>
    <cellStyle name="Currency 11 5 4" xfId="4870" xr:uid="{E4645623-C767-4BD1-8FA8-8FD9E258FD01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32" xr:uid="{7B645F84-4F61-4077-BF04-7F25B82C2B83}"/>
    <cellStyle name="Currency 13 4" xfId="4295" xr:uid="{BA07601C-D51B-4BC1-8732-754F15EBA5CA}"/>
    <cellStyle name="Currency 13 4 2" xfId="4578" xr:uid="{8EEB68E9-B27C-4202-B3AF-AF92F10EC3A6}"/>
    <cellStyle name="Currency 13 5" xfId="4931" xr:uid="{750A7F27-6E12-4265-872E-A728C1EA890B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5 2 2" xfId="5577" xr:uid="{687E8ABB-42F1-4277-9E59-83BF36764212}"/>
    <cellStyle name="Currency 15 3" xfId="5576" xr:uid="{8BC03C5A-91E2-4568-9B7B-8BE1075E4C2A}"/>
    <cellStyle name="Currency 15 4" xfId="5575" xr:uid="{C92BAFBC-13EB-41B7-9CDF-EB66FFE5E558}"/>
    <cellStyle name="Currency 16" xfId="80" xr:uid="{D026BDDD-3B41-467F-A524-15E03BF425A7}"/>
    <cellStyle name="Currency 16 2" xfId="5642" xr:uid="{91316C38-C655-4547-A251-06B415D738E4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3" xr:uid="{708F619D-EF53-44D6-B046-18D75FDDDF84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C681C15E-F178-497B-B793-25FB8D9C9FBF}"/>
    <cellStyle name="Currency 2 6" xfId="4685" xr:uid="{96BD07C7-8823-46B0-8926-5BE7ED0DCE4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9" xr:uid="{D1B35F5D-C2DE-4AC4-864C-94A16A51D61A}"/>
    <cellStyle name="Currency 4 5 3" xfId="4894" xr:uid="{A2C6BEAB-0509-44E5-A41D-35426D22517C}"/>
    <cellStyle name="Currency 4 5 3 2" xfId="5489" xr:uid="{6AAC9BB8-07D8-45E4-900D-66496BED2404}"/>
    <cellStyle name="Currency 4 5 3 3" xfId="4934" xr:uid="{BB5851E7-7E0D-4552-BA76-9E8CD523B758}"/>
    <cellStyle name="Currency 4 5 4" xfId="4871" xr:uid="{116DB8EA-14B3-4908-9D33-3CE83FEC3259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10" xr:uid="{A9EE9BDC-11BA-427B-AC48-20B9E8708D87}"/>
    <cellStyle name="Currency 5 3 2 2" xfId="5479" xr:uid="{7A3E11A2-F8AC-434F-B8A0-E0F88B817868}"/>
    <cellStyle name="Currency 5 3 2 3" xfId="4936" xr:uid="{30FA18E9-76ED-442B-8134-D58B5F6DCC74}"/>
    <cellStyle name="Currency 5 4" xfId="4935" xr:uid="{FE5F91D8-D619-4841-91CC-A652EB8D3F3B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11" xr:uid="{12FCB54E-4E38-457B-A84D-11CCF457D186}"/>
    <cellStyle name="Currency 6 3 3" xfId="4895" xr:uid="{9C841DB6-503B-47D2-ACB4-BF335B839E14}"/>
    <cellStyle name="Currency 6 3 3 2" xfId="5490" xr:uid="{F69D336D-25BA-4D5A-B59C-3164155C5418}"/>
    <cellStyle name="Currency 6 3 3 3" xfId="4937" xr:uid="{BCDEAAE4-A429-4B8C-B891-A23647A0365A}"/>
    <cellStyle name="Currency 6 3 4" xfId="4872" xr:uid="{358B2F39-FDF8-4DBF-88D7-0312E6B2FDBB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3" xr:uid="{A7A73022-88B7-4136-9A83-AA84ECA30550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74" xr:uid="{4BFE9B4C-8BEA-4F04-B864-BE4882C082AB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12" xr:uid="{7FFE39C3-DF86-4598-9FB5-2B9E7CB694C4}"/>
    <cellStyle name="Currency 9 5 3" xfId="4896" xr:uid="{0A165C4C-6509-476D-9921-5A0019D2F84E}"/>
    <cellStyle name="Currency 9 5 4" xfId="4873" xr:uid="{013314CA-889F-427C-B68A-C7047D2E5696}"/>
    <cellStyle name="Currency 9 6" xfId="4439" xr:uid="{8342876A-405C-4CEC-8691-EE7DFE839E1E}"/>
    <cellStyle name="Hyperlink 2" xfId="6" xr:uid="{6CFFD761-E1C4-4FFC-9C82-FDD569F38491}"/>
    <cellStyle name="Hyperlink 2 2" xfId="5531" xr:uid="{218E4AF1-D83F-4336-B5D1-CBD91B1DA28C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6" xr:uid="{64994921-6C78-4829-862D-E3056CC0B73B}"/>
    <cellStyle name="Hyperlink 4 2 2" xfId="5548" xr:uid="{73508051-3772-4F52-9DE7-C57A0043CD9B}"/>
    <cellStyle name="Hyperlink 4 2 3" xfId="5547" xr:uid="{D7E84EAE-C0EB-4BD8-8926-024B429B37F2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644" xr:uid="{A37782D4-580C-4BC1-B4E6-BFEA092C784C}"/>
    <cellStyle name="Normal 10 10 2 3" xfId="4848" xr:uid="{893EE288-BF80-4D08-B575-D59333701E5A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87" xr:uid="{3B331397-B9EC-4BCC-A990-BFF86D096B5F}"/>
    <cellStyle name="Normal 10 2 2 6 4 3" xfId="4849" xr:uid="{7C47FC47-856A-421C-8A74-8388EE2FE09C}"/>
    <cellStyle name="Normal 10 2 2 6 4 4" xfId="4822" xr:uid="{6F0CDEE1-6F9B-4984-99FC-E99C1B334077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88" xr:uid="{AF1A3310-EF3D-4CDC-A679-252F84E1A52E}"/>
    <cellStyle name="Normal 10 2 3 5 4 3" xfId="4850" xr:uid="{4E921AB0-4E29-4CDA-8B2F-24E88988A0B2}"/>
    <cellStyle name="Normal 10 2 3 5 4 4" xfId="4823" xr:uid="{36DECD2F-CFBF-4DEB-9958-76FA3427A4E6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643" xr:uid="{321D48B1-8B23-494E-AF5C-7C1D04FCF9A3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645" xr:uid="{1A4894B3-ED19-40FD-8766-8EDC6A13891E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86" xr:uid="{7C4CC5A9-6CFA-4780-A326-CA3F832652A3}"/>
    <cellStyle name="Normal 10 2 7 4 3" xfId="4851" xr:uid="{345ED17C-4D81-4B0A-9E9F-CF990118379B}"/>
    <cellStyle name="Normal 10 2 7 4 4" xfId="4821" xr:uid="{AF3A6836-58EE-4DFD-9A9B-91DAFD34CEEA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647" xr:uid="{3169993C-8F51-4276-8FDE-752ADED5DE4E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3" xr:uid="{5124CD8E-6B67-476E-85A5-DEE6D3E2C906}"/>
    <cellStyle name="Normal 10 3 3 2 2 2 3" xfId="4714" xr:uid="{C36DCB10-4672-4272-8EA0-D6FD100CAC61}"/>
    <cellStyle name="Normal 10 3 3 2 2 3" xfId="328" xr:uid="{03EA47A2-FCA6-493E-8BCB-8143C776488D}"/>
    <cellStyle name="Normal 10 3 3 2 2 3 2" xfId="4715" xr:uid="{F408858F-65B2-4FFF-BBCD-3D864EA381E3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16" xr:uid="{B72750AE-AF6E-4B05-9EA3-B23E8F013873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17" xr:uid="{11A65950-893D-487E-9501-D256E20C23C5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18" xr:uid="{B4773B62-BA3C-48BB-832D-CDC808D47CA4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9" xr:uid="{720FDA9A-DAC7-48FA-840C-EA130B1BA688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0" xr:uid="{6D3A485D-66D3-4178-A54E-EF97F653365E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651" xr:uid="{CF4FEDEB-CD9C-456B-AE85-3FC968D3F9B9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652" xr:uid="{952486AA-668B-4934-813A-392365DAF4AA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641" xr:uid="{27381C63-7047-4580-8C61-63B90256DBA4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653" xr:uid="{A9F9838D-86EA-4D9D-8FCF-52CA9166685C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656" xr:uid="{C51124A4-1792-475D-A0A2-07E29092B08D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657" xr:uid="{0619CD66-EBE2-4B85-94D3-DD6336BBC2DC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658" xr:uid="{3BA6C230-291D-408B-8C6D-39FA36807F15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659" xr:uid="{82131124-F28B-43CF-8466-0F5F77FF9DEF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660" xr:uid="{AA4E3684-2F27-42F1-820F-23927ED6B25B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661" xr:uid="{6762D8EC-746A-4C17-8B5A-37E466D7A749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662" xr:uid="{892515E8-04E6-425C-8CB5-73AF2554102E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663" xr:uid="{5FE6110B-310D-4874-AAB7-9360B04F3ECE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664" xr:uid="{F1BEC4FF-6849-478D-9C31-27116875BB04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665" xr:uid="{EB015872-0EF9-4077-B287-9AD58D45EEEE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666" xr:uid="{4C6A3CAB-ABCE-4736-B940-14D2FA1742DB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667" xr:uid="{86C61104-393B-47A4-ADD5-1F410052D6C1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2" xr:uid="{4155D874-82B9-4325-8074-6E9A78C38A37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12" xr:uid="{4E247ED3-A83B-4A8A-83EF-4C6558930072}"/>
    <cellStyle name="Normal 10 9 4" xfId="687" xr:uid="{B2FEB87C-CA84-46E0-B15C-D3D05C2A3E26}"/>
    <cellStyle name="Normal 10 9 4 2" xfId="4785" xr:uid="{B971614F-943F-4427-930C-924FDAC0F9CC}"/>
    <cellStyle name="Normal 10 9 4 3" xfId="4853" xr:uid="{28B6BBEB-D7D5-4366-B174-F61F8841D299}"/>
    <cellStyle name="Normal 10 9 4 4" xfId="4820" xr:uid="{99B3E07E-9C09-4227-A883-F3AF7DD3DFFB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75" xr:uid="{BDA1AB76-77B7-40CE-BED6-054F8DC79815}"/>
    <cellStyle name="Normal 11 3 3" xfId="4897" xr:uid="{FEB101EA-D455-4263-BA57-16F4C86F6127}"/>
    <cellStyle name="Normal 11 3 4" xfId="4874" xr:uid="{7F6FB5FE-88E0-4C88-B7DE-EF9177B754EC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76" xr:uid="{93C8B7E4-3423-4920-9FDE-8D00A11F1BA4}"/>
    <cellStyle name="Normal 13 2 3 3" xfId="4898" xr:uid="{8E275B99-1AE3-4A01-A369-062AFAE4D11A}"/>
    <cellStyle name="Normal 13 2 3 4" xfId="4875" xr:uid="{864957D7-452F-4A99-8E12-1CB41116B09C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9" xr:uid="{B76549F4-5789-480E-B1E3-3AD899FD742F}"/>
    <cellStyle name="Normal 13 3 5" xfId="4899" xr:uid="{9573D6A9-AA29-4DFD-8F79-7DDDB7461178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77" xr:uid="{59D27C46-CA6A-4E63-ACFA-71013DCB5C16}"/>
    <cellStyle name="Normal 14 4 3" xfId="4900" xr:uid="{5332E542-5F83-491F-A6B8-C67FBAA6590F}"/>
    <cellStyle name="Normal 14 4 4" xfId="4876" xr:uid="{B8C1FCC9-B368-4706-97BF-0E8623A8DE9D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90" xr:uid="{0E625C7A-F8A2-4B61-BBDD-192B1C37D290}"/>
    <cellStyle name="Normal 15 3 5" xfId="4902" xr:uid="{460889C0-A8B6-4154-99F2-BC03A6B4D4F9}"/>
    <cellStyle name="Normal 15 4" xfId="4317" xr:uid="{8D39809D-26D4-4C6B-9648-4D8B4EE914CC}"/>
    <cellStyle name="Normal 15 4 2" xfId="4589" xr:uid="{64FD5A7D-8B84-4992-9D1F-34D88340CC06}"/>
    <cellStyle name="Normal 15 4 2 2" xfId="4778" xr:uid="{99A53A03-2D7E-42A5-9FD7-1D95CBB13ACF}"/>
    <cellStyle name="Normal 15 4 3" xfId="4901" xr:uid="{B53C12F7-8377-42E8-B026-2328EEF20B95}"/>
    <cellStyle name="Normal 15 4 4" xfId="4877" xr:uid="{89F676CD-2DC4-4BA0-A25A-CE67323988D7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91" xr:uid="{BF1630A1-6DDF-4543-902D-0169541836B3}"/>
    <cellStyle name="Normal 16 2 5" xfId="4903" xr:uid="{55D85DF9-A010-4AB5-9592-DADE44D45F08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92" xr:uid="{D24415A8-D771-44B5-B223-92342ED83C3A}"/>
    <cellStyle name="Normal 17 2 5" xfId="4904" xr:uid="{5D97A689-AEAC-46D2-AD78-BB11543A7516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9" xr:uid="{EAF75B6A-3447-4C23-9AA8-7320D616F230}"/>
    <cellStyle name="Normal 18 3 3" xfId="4905" xr:uid="{0C47628F-234D-4E89-9E3C-17973D5506AA}"/>
    <cellStyle name="Normal 18 3 4" xfId="4878" xr:uid="{21A70478-5B74-4F43-A26A-12F519CDB381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08" xr:uid="{256A2AA8-7963-4CB4-87E4-5BE7194A0590}"/>
    <cellStyle name="Normal 2 2 3 2 2 2" xfId="4838" xr:uid="{08F023C4-0432-4D4E-BB5F-96D88FAC9442}"/>
    <cellStyle name="Normal 2 2 3 2 2 3" xfId="5520" xr:uid="{72384E4E-557F-4FA1-8CF1-53313E14D70F}"/>
    <cellStyle name="Normal 2 2 3 2 2 4" xfId="5536" xr:uid="{122F415F-F95D-4357-BD00-F8C8C560E037}"/>
    <cellStyle name="Normal 2 2 3 2 3" xfId="4923" xr:uid="{E1D17E2C-FBB7-40FB-A7AB-158C14AC183A}"/>
    <cellStyle name="Normal 2 2 3 2 4" xfId="5478" xr:uid="{A32D3B12-336E-4F93-97D9-046E924B2CC3}"/>
    <cellStyle name="Normal 2 2 3 2 5" xfId="5602" xr:uid="{2845817B-AC28-4BA5-B8AA-7FB64C7A857F}"/>
    <cellStyle name="Normal 2 2 3 3" xfId="4706" xr:uid="{83E54FFE-39EB-42CD-8243-0A4FF8A73669}"/>
    <cellStyle name="Normal 2 2 3 4" xfId="4879" xr:uid="{E21AE72B-3DA0-4B59-AFBB-C4AA2B5AA62A}"/>
    <cellStyle name="Normal 2 2 3 5" xfId="4868" xr:uid="{6EC57FFE-FDE0-4FC0-BC49-245AEB3CC9F3}"/>
    <cellStyle name="Normal 2 2 4" xfId="4324" xr:uid="{8879226F-2111-4565-AF46-876A7BE55D44}"/>
    <cellStyle name="Normal 2 2 4 2" xfId="4595" xr:uid="{2D91A38E-CD3B-44CD-BF6E-21C05E055A25}"/>
    <cellStyle name="Normal 2 2 4 2 2" xfId="4780" xr:uid="{0627716E-D0ED-487D-9211-E1BB4BDD721A}"/>
    <cellStyle name="Normal 2 2 4 3" xfId="4906" xr:uid="{EE68220C-E609-4A4E-89D0-C53454D8E653}"/>
    <cellStyle name="Normal 2 2 4 4" xfId="4880" xr:uid="{EC8409FA-C3AC-4C5F-9142-4A4DFE4A70A9}"/>
    <cellStyle name="Normal 2 2 5" xfId="4454" xr:uid="{598C08F5-11D4-4448-A08A-BF99F7CDF576}"/>
    <cellStyle name="Normal 2 2 5 2" xfId="4837" xr:uid="{D4230EE4-B33F-4EA3-8B9A-6ABC0B76DE7B}"/>
    <cellStyle name="Normal 2 2 6" xfId="4926" xr:uid="{86B55234-265F-495B-9A32-F00E7ED8592E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82" xr:uid="{5F50AD43-4F3B-47D8-A1EB-5CB0B002D7D6}"/>
    <cellStyle name="Normal 2 3 2 3 3" xfId="4908" xr:uid="{CB296DD1-875A-4ED1-8809-9945F0073F1D}"/>
    <cellStyle name="Normal 2 3 2 3 4" xfId="4881" xr:uid="{08517847-ED07-4928-847D-8AFD0AFEA03E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81" xr:uid="{D369CC70-3838-465D-8598-8D59E84BD2BB}"/>
    <cellStyle name="Normal 2 3 6 3" xfId="4907" xr:uid="{18287F50-E268-47E3-9B7C-2BA58C004C9B}"/>
    <cellStyle name="Normal 2 3 6 4" xfId="4882" xr:uid="{B64A2748-ABB0-4D60-B0B9-6C4108C0027F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6" xr:uid="{ABE7E3BD-3685-4864-BB2F-937B8D9BC6E0}"/>
    <cellStyle name="Normal 2 4 4" xfId="4458" xr:uid="{68194DA7-C351-4737-A6E2-1FA81ADAED31}"/>
    <cellStyle name="Normal 2 4 5" xfId="4927" xr:uid="{5B0A3A1B-9A41-4725-8DDF-4E5470921E83}"/>
    <cellStyle name="Normal 2 4 6" xfId="4925" xr:uid="{76FADCE1-C05F-41E9-9959-26E2B11C7969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3" xfId="4543" xr:uid="{4AF2022B-5ED7-4D45-893D-83AF6474317F}"/>
    <cellStyle name="Normal 2 5 3 2" xfId="4809" xr:uid="{E9E36869-18D9-46DC-98E2-357369F20758}"/>
    <cellStyle name="Normal 2 5 3 3" xfId="4919" xr:uid="{56DB053F-4E63-43F4-BFEC-A2CDA94BB1A3}"/>
    <cellStyle name="Normal 2 5 3 4" xfId="5475" xr:uid="{2C8638BE-CA02-4866-B17E-A0BF1EC2BFD3}"/>
    <cellStyle name="Normal 2 5 3 4 2" xfId="5524" xr:uid="{C753A83F-157F-4E1A-B336-D684506CEB7D}"/>
    <cellStyle name="Normal 2 5 4" xfId="4839" xr:uid="{494C98EC-A7F7-4FA7-8E41-C5DC0878BE70}"/>
    <cellStyle name="Normal 2 5 5" xfId="4835" xr:uid="{AF30FDE4-5428-42A6-BBFB-FFFADBAD540E}"/>
    <cellStyle name="Normal 2 5 6" xfId="4834" xr:uid="{4FD8072B-DD9E-43A2-B170-E06CECA4D648}"/>
    <cellStyle name="Normal 2 5 7" xfId="4922" xr:uid="{6E8B1336-90C4-4D43-808D-A0966F0035C7}"/>
    <cellStyle name="Normal 2 5 8" xfId="4892" xr:uid="{419B93DE-114E-44F0-834C-B64D7A9E57B2}"/>
    <cellStyle name="Normal 2 6" xfId="3736" xr:uid="{062F5EAA-23BD-48A8-8B68-75D1E89C1A45}"/>
    <cellStyle name="Normal 2 6 10" xfId="5611" xr:uid="{89CF4A4A-D54E-4EA3-96C4-C3FEF5497B57}"/>
    <cellStyle name="Normal 2 6 2" xfId="4559" xr:uid="{E258376E-FD3C-449C-AEEB-382F70BAADD5}"/>
    <cellStyle name="Normal 2 6 2 2" xfId="4687" xr:uid="{33ECE788-6F5A-48FB-9CD9-68DDDBC21B60}"/>
    <cellStyle name="Normal 2 6 3" xfId="4690" xr:uid="{02FB4EB1-8650-43FA-AB77-28702F060EC3}"/>
    <cellStyle name="Normal 2 6 3 2" xfId="5507" xr:uid="{106442EB-4BC0-4B7D-9F4C-1951A456E226}"/>
    <cellStyle name="Normal 2 6 3 3" xfId="5618" xr:uid="{D40D402B-2184-4452-98D7-88843DD04BBC}"/>
    <cellStyle name="Normal 2 6 4" xfId="4686" xr:uid="{423DB43C-75AF-49D7-BDFE-751ECD87E4C4}"/>
    <cellStyle name="Normal 2 6 4 2" xfId="5572" xr:uid="{EBF4AC04-2EFF-4D48-BED7-E45325507BA4}"/>
    <cellStyle name="Normal 2 6 5" xfId="4832" xr:uid="{95AEE82A-6BD6-4368-A9F7-CB6D4BD5F76D}"/>
    <cellStyle name="Normal 2 6 5 2" xfId="4883" xr:uid="{9A88A99E-65ED-478E-837A-3B0533B2152A}"/>
    <cellStyle name="Normal 2 6 6" xfId="4819" xr:uid="{E20239D7-9F59-4FF5-8F4A-AB5A404BF7E3}"/>
    <cellStyle name="Normal 2 6 7" xfId="5494" xr:uid="{CCFB36CF-0718-43FA-949A-1F8F89773576}"/>
    <cellStyle name="Normal 2 6 8" xfId="5503" xr:uid="{9DA2045D-2152-4062-A5AD-45D04DBD914D}"/>
    <cellStyle name="Normal 2 6 9" xfId="4701" xr:uid="{739B7E8C-F98C-4B58-BAB9-A33ECC2C1B49}"/>
    <cellStyle name="Normal 2 7" xfId="4406" xr:uid="{8D366A65-FEDC-4227-BE49-6A36FE242731}"/>
    <cellStyle name="Normal 2 7 2" xfId="4688" xr:uid="{186E9C9A-91B6-4387-8591-EC2F639B6A69}"/>
    <cellStyle name="Normal 2 7 2 2" xfId="5571" xr:uid="{5F4BC2AD-158C-40FF-8A74-9FF82F44CEE7}"/>
    <cellStyle name="Normal 2 7 2 2 2" xfId="5623" xr:uid="{2F3C0999-62C0-440C-8C5A-57C19F6EE5DB}"/>
    <cellStyle name="Normal 2 7 2 2 3" xfId="5622" xr:uid="{E20E168F-8872-45C4-8418-50AE235CBE61}"/>
    <cellStyle name="Normal 2 7 2 3" xfId="5565" xr:uid="{7EB034B4-A092-4EF4-8F42-3030290B6855}"/>
    <cellStyle name="Normal 2 7 2 3 2" xfId="5631" xr:uid="{BB7890EC-0FCD-4DCA-9213-E14915F721DE}"/>
    <cellStyle name="Normal 2 7 2 4" xfId="5563" xr:uid="{E3F4FAB2-306F-4E65-B473-F75EE61E5ACA}"/>
    <cellStyle name="Normal 2 7 2 5" xfId="4721" xr:uid="{67355A16-0F61-4E3D-B27B-3CDF02D6698F}"/>
    <cellStyle name="Normal 2 7 3" xfId="4840" xr:uid="{D86D1DC8-B434-4596-99FD-387FCE44A5EB}"/>
    <cellStyle name="Normal 2 7 4" xfId="5476" xr:uid="{48E60268-2D21-406C-A38B-80186A64D104}"/>
    <cellStyle name="Normal 2 7 5" xfId="4702" xr:uid="{19C7E4B2-2535-49AC-89A5-CCDBF8C4EB20}"/>
    <cellStyle name="Normal 2 8" xfId="4770" xr:uid="{63F0252E-562A-4767-A4C1-6326358472FC}"/>
    <cellStyle name="Normal 2 8 2" xfId="5638" xr:uid="{CAA1F29A-95AA-45BF-8C3D-1C48822D1E2C}"/>
    <cellStyle name="Normal 2 9" xfId="4836" xr:uid="{948E7F1E-4F8C-452B-B40A-30C9322C0838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05" xr:uid="{688424D0-285F-45B1-B1EC-111FE8B11F19}"/>
    <cellStyle name="Normal 20 2 2 5" xfId="4917" xr:uid="{93809C19-A894-48C2-930B-6FB4634D2A1D}"/>
    <cellStyle name="Normal 20 2 3" xfId="4395" xr:uid="{189E0452-68CF-421D-BC5F-11D3096407C1}"/>
    <cellStyle name="Normal 20 2 3 2" xfId="4656" xr:uid="{BCFCDCE6-5624-4B4E-9CF8-FD91B7D903BB}"/>
    <cellStyle name="Normal 20 2 3 2 2" xfId="5549" xr:uid="{0E4D2DE4-659F-4C47-9DF7-0BA6E7AAC3AE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04" xr:uid="{3F0FF7D1-2C4E-4C52-8D58-1F20509802B6}"/>
    <cellStyle name="Normal 20 2 6" xfId="4916" xr:uid="{821F2A3F-2931-40FA-A265-C0925459A110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3" xr:uid="{31F97EFE-4B62-4CE8-B016-CCCA646E9885}"/>
    <cellStyle name="Normal 20 4 3" xfId="4909" xr:uid="{B2CFB88B-4F89-4666-AF8E-E5334EF11352}"/>
    <cellStyle name="Normal 20 4 4" xfId="4884" xr:uid="{292C37F4-371A-4403-98CE-30615B9E9BCF}"/>
    <cellStyle name="Normal 20 5" xfId="4468" xr:uid="{8FB8BD1E-8933-4262-8885-0601B296D845}"/>
    <cellStyle name="Normal 20 5 2" xfId="5500" xr:uid="{2B13441A-CE69-41EE-8CA5-5AD31FA0E712}"/>
    <cellStyle name="Normal 20 6" xfId="4810" xr:uid="{54873A96-3142-4637-A1BF-35E095DF13E9}"/>
    <cellStyle name="Normal 20 7" xfId="4869" xr:uid="{624AC731-ED03-4973-9C99-A8FAEBFED1AF}"/>
    <cellStyle name="Normal 20 8" xfId="4890" xr:uid="{D1FA41C7-1DB1-4B5B-B614-5B0DE5425E7A}"/>
    <cellStyle name="Normal 20 9" xfId="4889" xr:uid="{F497A69C-83AE-44E4-AAEB-3B83B7AE532E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3" xr:uid="{7F803B89-81E0-4DFB-BE9E-248BB450E40C}"/>
    <cellStyle name="Normal 21 3 2 2" xfId="5528" xr:uid="{CADB332D-2582-4D4C-BA0B-22AD4796E481}"/>
    <cellStyle name="Normal 21 3 3" xfId="4722" xr:uid="{B2D621B2-DFB0-4864-B8BB-5606E0D5CE50}"/>
    <cellStyle name="Normal 21 3 4" xfId="5627" xr:uid="{168734E7-211A-4A2E-8FFF-A27E11E0BC1D}"/>
    <cellStyle name="Normal 21 4" xfId="4469" xr:uid="{BBBF06E8-86E3-4B41-B53F-687957D82874}"/>
    <cellStyle name="Normal 21 4 2" xfId="5529" xr:uid="{34C8F669-6232-458E-AD50-B981CD7CC4B2}"/>
    <cellStyle name="Normal 21 4 2 2" xfId="5607" xr:uid="{32B0C2A9-79CA-4E01-9AAA-4BD4EA03C3AE}"/>
    <cellStyle name="Normal 21 4 2 2 2" xfId="5629" xr:uid="{79CDB788-C6F9-4D85-8BEA-704D099E5F74}"/>
    <cellStyle name="Normal 21 4 2 2 2 2" xfId="5777" xr:uid="{9484962F-CE0A-4E34-AF05-F623C3F41BE7}"/>
    <cellStyle name="Normal 21 4 2 2 2 3" xfId="5775" xr:uid="{88158926-CA81-404B-9E50-1A907CD49956}"/>
    <cellStyle name="Normal 21 4 2 2 2 4" xfId="5772" xr:uid="{6B2B37D9-4C5B-433F-9BFB-E71809E82A23}"/>
    <cellStyle name="Normal 21 4 2 2 3" xfId="5639" xr:uid="{B2166B4D-7FBE-4D4F-BD73-671DE6EC356B}"/>
    <cellStyle name="Normal 21 4 2 2 3 2" xfId="5630" xr:uid="{0D899684-E0F3-4824-AE2E-4B402A44BF38}"/>
    <cellStyle name="Normal 21 4 2 3" xfId="5605" xr:uid="{8D145AA6-7FC8-40DA-A625-D78C072289B5}"/>
    <cellStyle name="Normal 21 4 2 4" xfId="5597" xr:uid="{60CE32B8-B44E-4A25-A517-23BFD52AE25E}"/>
    <cellStyle name="Normal 21 4 2 5" xfId="5595" xr:uid="{92DA217D-0B8D-4097-8231-8D36EEE4CE10}"/>
    <cellStyle name="Normal 21 4 2 6" xfId="5592" xr:uid="{BC8BB8E1-31D0-430B-A1FB-8627A2E9C97E}"/>
    <cellStyle name="Normal 21 4 2 6 2" xfId="5780" xr:uid="{94EA399C-805F-4B13-B440-014BC7ABCD4C}"/>
    <cellStyle name="Normal 21 4 2 7" xfId="5581" xr:uid="{95B5D2D2-F6E5-45B2-8735-94F2857162EB}"/>
    <cellStyle name="Normal 21 4 3" xfId="4793" xr:uid="{791B3E31-01A9-415B-887C-B4994141F71C}"/>
    <cellStyle name="Normal 21 4 3 2" xfId="5628" xr:uid="{C9995613-39B7-41BA-BCF5-7FCF9D0B2A02}"/>
    <cellStyle name="Normal 21 5" xfId="4910" xr:uid="{0F275EBA-EFD6-4255-AC27-1657CAF3431F}"/>
    <cellStyle name="Normal 21 5 2" xfId="5774" xr:uid="{E1E7A8DF-3742-44BA-A85A-5F2BCA20777A}"/>
    <cellStyle name="Normal 21 6" xfId="5648" xr:uid="{FDCB584C-5CF3-4080-82D7-33C870B6D110}"/>
    <cellStyle name="Normal 21 7" xfId="5649" xr:uid="{00B61A0D-BBD0-48E2-9448-8788C5F66AF3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24" xr:uid="{DF46A453-9801-4B02-9C6F-A29941241E55}"/>
    <cellStyle name="Normal 22 3 3" xfId="4487" xr:uid="{A8140693-B090-44C0-A1DB-C305F5FCCC2C}"/>
    <cellStyle name="Normal 22 3 4" xfId="4864" xr:uid="{78F72953-9FCD-455F-A2D5-0E6F2DE856A8}"/>
    <cellStyle name="Normal 22 4" xfId="3668" xr:uid="{1FC7FC2B-4DAF-48EB-BD08-6EBC158583EB}"/>
    <cellStyle name="Normal 22 4 10" xfId="5527" xr:uid="{0FE457FB-B6CD-42D8-973B-B041AF744ACF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3" xr:uid="{B35153AA-76BA-40A2-9791-AAC1E03D251F}"/>
    <cellStyle name="Normal 22 4 3 2 2" xfId="5540" xr:uid="{5242BB6A-9810-4BE3-AC79-81AF25430FB2}"/>
    <cellStyle name="Normal 22 4 3 3" xfId="4921" xr:uid="{4C13F529-A924-45B3-8190-515B5F86AFD9}"/>
    <cellStyle name="Normal 22 4 3 4" xfId="5510" xr:uid="{81A26B0E-733B-483D-A096-CBACF1D8CB32}"/>
    <cellStyle name="Normal 22 4 3 5" xfId="5506" xr:uid="{B48CDEFA-DEED-4BA3-858D-6E3CF7B4C231}"/>
    <cellStyle name="Normal 22 4 3 6" xfId="4794" xr:uid="{92302071-BD93-4C31-8813-58A84334F0BE}"/>
    <cellStyle name="Normal 22 4 4" xfId="4865" xr:uid="{95D95190-3C39-4DB8-8E7C-777F0DF16C98}"/>
    <cellStyle name="Normal 22 4 5" xfId="4824" xr:uid="{DC2BBD2D-B20B-4436-A0AE-B4956023BC69}"/>
    <cellStyle name="Normal 22 4 5 2" xfId="5539" xr:uid="{7AAA3AF5-17B3-4339-984C-04E853119278}"/>
    <cellStyle name="Normal 22 4 5 2 2" xfId="5560" xr:uid="{6BC821BC-E461-48AB-98FE-936FAD7639CA}"/>
    <cellStyle name="Normal 22 4 5 3" xfId="5559" xr:uid="{9717D59B-1C41-4153-BCF8-E34FBC0AED22}"/>
    <cellStyle name="Normal 22 4 6" xfId="4818" xr:uid="{D04D46B2-CB55-4DC7-8FC7-9ABEB84EB12D}"/>
    <cellStyle name="Normal 22 4 7" xfId="4817" xr:uid="{CD23EA41-BED2-4FA4-9B6C-11C4168DF8CA}"/>
    <cellStyle name="Normal 22 4 8" xfId="4816" xr:uid="{D4D457DA-73CE-4947-A4CF-E3A9F36C55C7}"/>
    <cellStyle name="Normal 22 4 9" xfId="4815" xr:uid="{5D78EAF6-AA22-42D8-851F-89EE53E0826C}"/>
    <cellStyle name="Normal 22 5" xfId="4472" xr:uid="{97F37249-F920-4DF6-BF87-0C9CCDCCDF2D}"/>
    <cellStyle name="Normal 22 5 2" xfId="4911" xr:uid="{89C4AD34-5BEE-4754-845E-0553AD1080E7}"/>
    <cellStyle name="Normal 22 6" xfId="5655" xr:uid="{BC30F58E-DEEB-4042-91D7-0654D452D73C}"/>
    <cellStyle name="Normal 22 7" xfId="5650" xr:uid="{FB92F6F3-63C5-40FD-A888-053183980B7F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24" xr:uid="{3F843E24-A131-44E6-AE5B-41263CB5C19D}"/>
    <cellStyle name="Normal 23 2 2 3" xfId="4866" xr:uid="{DC3BFAAE-5C26-47B2-B091-A8A829DC042C}"/>
    <cellStyle name="Normal 23 2 2 4" xfId="4841" xr:uid="{3D8A1B74-5CAB-4533-8C5A-68E3B8F8A8ED}"/>
    <cellStyle name="Normal 23 2 3" xfId="4572" xr:uid="{EA02A35C-556D-4352-B529-8B4731D40F41}"/>
    <cellStyle name="Normal 23 2 3 2" xfId="4825" xr:uid="{53372FC5-17F6-4810-A36A-803D0F9FBB96}"/>
    <cellStyle name="Normal 23 2 4" xfId="4885" xr:uid="{7A53CD18-A355-45D8-9F83-3ECF1C485FE1}"/>
    <cellStyle name="Normal 23 2 5" xfId="5646" xr:uid="{A7373252-CCE0-4437-A156-4C9C33373913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95" xr:uid="{AA98E3F1-E956-4910-80D1-5BA1B6BD9797}"/>
    <cellStyle name="Normal 23 6" xfId="4912" xr:uid="{2F0A8C2C-5CF5-4478-9CFB-F059CB57D2F6}"/>
    <cellStyle name="Normal 23 7" xfId="5654" xr:uid="{D159ED3C-37E3-42F8-9883-E9EF0E06908D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97" xr:uid="{1591D156-B147-4B58-8871-B679809F749D}"/>
    <cellStyle name="Normal 24 2 4 2 2" xfId="5776" xr:uid="{4D600D59-B53D-4A29-93B0-37FB899F0315}"/>
    <cellStyle name="Normal 24 2 4 2 2 2" xfId="5779" xr:uid="{8EF3AAD1-F9CD-47AE-8F50-4212BD08083C}"/>
    <cellStyle name="Normal 24 2 4 2 3" xfId="5637" xr:uid="{3B9753C7-3A3F-48A4-A70A-D4FA3ADDAE85}"/>
    <cellStyle name="Normal 24 2 4 3" xfId="5633" xr:uid="{47A57C5B-E4D6-440B-A00F-19881461694C}"/>
    <cellStyle name="Normal 24 2 5" xfId="4914" xr:uid="{EFD70DBD-CCF3-4663-98A8-46CF2E851B71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96" xr:uid="{083AE438-0EE9-4BEA-A7C9-C89D54422200}"/>
    <cellStyle name="Normal 24 6" xfId="4913" xr:uid="{D8198BB7-99C5-4E57-BB56-77CB9AB6D89A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9" xr:uid="{27BB7011-0C2F-4511-8F66-95A214DB11C1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98" xr:uid="{F0B4B2D5-9057-4F2E-A51C-C75B6B46F516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07" xr:uid="{CFACA088-D521-44EE-AB50-CFB317DB8B36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3 2" xfId="5574" xr:uid="{F252FD4A-BA85-49FA-A9DD-EE284EBF61F2}"/>
    <cellStyle name="Normal 27 4" xfId="4693" xr:uid="{306A489E-91C3-49AF-BA40-826F7E5B53F8}"/>
    <cellStyle name="Normal 27 5" xfId="5492" xr:uid="{C21C3FAD-56C0-4544-9946-CCDBE8A76BCA}"/>
    <cellStyle name="Normal 27 5 2" xfId="5543" xr:uid="{75B7DB2C-E75E-4D09-A4B3-76265858DB22}"/>
    <cellStyle name="Normal 27 6" xfId="4812" xr:uid="{30F1C27F-D92F-4C42-A758-6C4080E27C6D}"/>
    <cellStyle name="Normal 27 7" xfId="5504" xr:uid="{6D737FE6-30FA-49C5-BC8F-356EACF921A7}"/>
    <cellStyle name="Normal 27 8" xfId="4704" xr:uid="{B60017B9-95F5-49FF-B153-BD1AF3AC4C0A}"/>
    <cellStyle name="Normal 27 9" xfId="5612" xr:uid="{AA8C6F25-8048-4D66-A664-744E18A83B63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2 3 2" xfId="5591" xr:uid="{6692DAB5-E077-4483-878B-8C03553614F1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692" xr:uid="{0F6A7A0E-B317-4D07-BB0C-61AAA2241A96}"/>
    <cellStyle name="Normal 3 2 5 2 2" xfId="5566" xr:uid="{DF671CAB-5824-4EC6-B85E-812F4907D0F6}"/>
    <cellStyle name="Normal 3 2 5 2 3" xfId="5564" xr:uid="{E284BE78-D15D-4B26-9B68-8F80630691BA}"/>
    <cellStyle name="Normal 3 2 5 2 4" xfId="4771" xr:uid="{26417BB7-CD1B-4BE7-AF09-F5FE279F17C7}"/>
    <cellStyle name="Normal 3 2 5 3" xfId="5477" xr:uid="{925E3801-3E46-4DD8-8B4F-9F62184DBE7F}"/>
    <cellStyle name="Normal 3 2 5 4" xfId="4703" xr:uid="{1A2D357A-C5DB-48D5-A12F-CB6C583DD86E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3" xr:uid="{FFF4D311-8CBC-490D-8F51-BCA528A31801}"/>
    <cellStyle name="Normal 3 4 2 2 2" xfId="5558" xr:uid="{95D1C85A-3F99-4032-B051-9D397F28E4E8}"/>
    <cellStyle name="Normal 3 4 2 2 3" xfId="5556" xr:uid="{A9F41978-1398-41E5-87B9-9313AE1790CA}"/>
    <cellStyle name="Normal 3 4 2 3" xfId="5557" xr:uid="{AC5C14DE-BDD2-46A8-A55A-0E78D5E51035}"/>
    <cellStyle name="Normal 3 4 2 3 2" xfId="5771" xr:uid="{ED75A131-04F6-4DDE-B471-62AC526BEF19}"/>
    <cellStyle name="Normal 3 4 2 4" xfId="5561" xr:uid="{7663E4B8-A039-4902-AFD6-B28D1CE8D420}"/>
    <cellStyle name="Normal 3 4 2 4 2" xfId="5668" xr:uid="{92D9BDFE-C98C-4570-B4D9-BE802D3B769E}"/>
    <cellStyle name="Normal 3 4 2 5" xfId="5554" xr:uid="{CB9C01B1-5F50-475F-BB2C-58F2763CB3DB}"/>
    <cellStyle name="Normal 3 4 3" xfId="4560" xr:uid="{6FE9DBBC-F0C4-4131-937D-B504FC092390}"/>
    <cellStyle name="Normal 3 4 3 2" xfId="5587" xr:uid="{99760EFA-B88A-40D9-8DDE-886104ACFFB7}"/>
    <cellStyle name="Normal 3 4 3 2 2" xfId="5621" xr:uid="{B8B92D00-7EAD-45F3-8CBA-1546D04331E7}"/>
    <cellStyle name="Normal 3 4 3 2 3" xfId="5669" xr:uid="{ACAC9F92-1DFA-456C-B2B0-2ADA9F9814D7}"/>
    <cellStyle name="Normal 3 4 3 2 3 2" xfId="5634" xr:uid="{E855D884-C0D6-41B3-AA2B-8CF01D1D1333}"/>
    <cellStyle name="Normal 3 5" xfId="4287" xr:uid="{046AE01D-A4D4-47BC-A4B9-2FC83F7E5298}"/>
    <cellStyle name="Normal 3 5 2" xfId="4573" xr:uid="{2C41BE8F-B6A0-4666-A092-ED91F048346C}"/>
    <cellStyle name="Normal 3 5 2 2" xfId="4844" xr:uid="{A58F5DC6-6AB1-4B2E-8B67-CAC6BEA4E730}"/>
    <cellStyle name="Normal 3 5 2 2 2" xfId="5615" xr:uid="{0EDAC7D2-D00F-4E16-88A7-36B5B898F935}"/>
    <cellStyle name="Normal 3 5 2 3" xfId="5614" xr:uid="{2FF9FD1A-8727-40E1-AF41-18007A18A4A8}"/>
    <cellStyle name="Normal 3 5 2 4" xfId="5613" xr:uid="{3D670791-157E-4EBD-949E-103E1111ECB4}"/>
    <cellStyle name="Normal 3 5 3" xfId="4918" xr:uid="{034ADB08-7670-4FFC-9447-D2A72AEB8550}"/>
    <cellStyle name="Normal 3 5 4" xfId="4886" xr:uid="{3B4E08D5-7C61-40E9-88AB-2264D857522C}"/>
    <cellStyle name="Normal 3 6" xfId="83" xr:uid="{EC173372-2831-41ED-88C4-207DAEED39E8}"/>
    <cellStyle name="Normal 3 6 2" xfId="5508" xr:uid="{252159BA-B4B0-4B6B-994A-D1691B20C9F4}"/>
    <cellStyle name="Normal 3 6 2 2" xfId="5505" xr:uid="{10228A04-998C-427D-A12C-9F28A4C3AFD3}"/>
    <cellStyle name="Normal 3 6 2 3" xfId="5583" xr:uid="{264FE844-4BCE-457F-8281-4F5C8997E809}"/>
    <cellStyle name="Normal 3 6 3" xfId="4842" xr:uid="{3D7E2C20-6537-477B-8EB5-42168D649306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55" xr:uid="{E77A3045-8CDD-42D6-BBB6-292A40330407}"/>
    <cellStyle name="Normal 4 2 2 2 2 3" xfId="5553" xr:uid="{925978CC-2959-49B1-A6C4-C3DA1524D371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25" xr:uid="{31450B9A-CCEC-4645-BCC2-C923695E20D3}"/>
    <cellStyle name="Normal 4 2 3 2 2 2" xfId="5578" xr:uid="{74E1B7AF-CDAA-432C-BA3A-DEEF31F36628}"/>
    <cellStyle name="Normal 4 2 3 2 3" xfId="5521" xr:uid="{DB086592-2971-4CCB-97C9-0B6F49D22E23}"/>
    <cellStyle name="Normal 4 2 3 3" xfId="4566" xr:uid="{BE4FC7CD-F34D-4F1B-96B8-4C951C03170E}"/>
    <cellStyle name="Normal 4 2 3 3 2" xfId="4726" xr:uid="{7FBA555F-E8C8-4731-BB62-015E2127871C}"/>
    <cellStyle name="Normal 4 2 3 4" xfId="4727" xr:uid="{E4D3FB15-53D2-4DB1-B75D-A21DCA7654B2}"/>
    <cellStyle name="Normal 4 2 3 5" xfId="4728" xr:uid="{72BCE5AC-39B6-4CFA-932D-A43E51755795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9" xr:uid="{74CEB4FD-F06B-448B-91D1-B1148C9C4A10}"/>
    <cellStyle name="Normal 4 2 4 2 3" xfId="4867" xr:uid="{8667019C-1C5F-4FEF-9AB5-0B2FE847D46C}"/>
    <cellStyle name="Normal 4 2 4 2 3 2" xfId="5670" xr:uid="{5AC4F980-464E-4A94-B61E-C5461880DEEB}"/>
    <cellStyle name="Normal 4 2 4 2 4" xfId="4833" xr:uid="{8BCF7446-24D7-47E9-BB2A-7AF5E7E98FC5}"/>
    <cellStyle name="Normal 4 2 4 3" xfId="4567" xr:uid="{12E74042-91BB-4385-858A-F89982E395B7}"/>
    <cellStyle name="Normal 4 2 4 3 2" xfId="4799" xr:uid="{5AECF1C7-C76D-40AE-8659-DE305771C7BE}"/>
    <cellStyle name="Normal 4 2 4 3 2 2" xfId="5594" xr:uid="{BC392B37-3BC9-4AC1-ADDF-6C51037B3E23}"/>
    <cellStyle name="Normal 4 2 4 3 2 3" xfId="5593" xr:uid="{000FE19C-BE5A-42FD-B824-EEAD73697031}"/>
    <cellStyle name="Normal 4 2 4 3 2 4" xfId="5579" xr:uid="{42A70C6C-53B7-43E8-8623-518CCE80CCDF}"/>
    <cellStyle name="Normal 4 2 4 3 2 5" xfId="5635" xr:uid="{7EE5423E-947A-4F6C-8FF7-956311E2A901}"/>
    <cellStyle name="Normal 4 2 4 3 2 6" xfId="5588" xr:uid="{08BAA13A-3B79-465C-9CEF-4A4A46DA08D7}"/>
    <cellStyle name="Normal 4 2 4 3 3" xfId="5584" xr:uid="{6790E441-2B8E-4E02-99CB-A8A95AFEED07}"/>
    <cellStyle name="Normal 4 2 4 4" xfId="4887" xr:uid="{074C8450-B7DD-444E-BEFD-348A1C3D34D3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4B6EF4BA-1B8F-4C86-AED1-22D34E9FD436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05" xr:uid="{98209FD5-816B-4FBF-B8B5-FFFAB27D6554}"/>
    <cellStyle name="Normal 4 3 4" xfId="699" xr:uid="{76085EC5-0529-4D74-A1F6-0D35DFA8D307}"/>
    <cellStyle name="Normal 4 3 4 2" xfId="4482" xr:uid="{CA580C14-4467-4359-83FA-4F1DD5AAABF4}"/>
    <cellStyle name="Normal 4 3 4 2 2" xfId="5532" xr:uid="{6A85A633-CA05-417B-B33F-16565F6DB076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25" xr:uid="{35E6A115-4E24-43D7-980F-ECB54D4C057E}"/>
    <cellStyle name="Normal 4 4" xfId="3738" xr:uid="{FD6CD9AE-9EA2-45AF-84AA-DCD5B84564E0}"/>
    <cellStyle name="Normal 4 4 2" xfId="4281" xr:uid="{519939FC-48BF-4502-9F01-34B063D97408}"/>
    <cellStyle name="Normal 4 4 2 2" xfId="5511" xr:uid="{129ABFF5-8E77-46C6-B864-D7CF3126D986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3" xr:uid="{D8A19845-1101-47B7-B858-C035FA5626A4}"/>
    <cellStyle name="Normal 4 4 4 2 2" xfId="5608" xr:uid="{00CB8FA0-1B7C-47BC-8767-1A02A78A1F49}"/>
    <cellStyle name="Normal 4 4 4 2 2 2" xfId="5773" xr:uid="{67542F88-FF68-4C15-9DC6-86942984AAEA}"/>
    <cellStyle name="Normal 4 4 4 2 2 3" xfId="5640" xr:uid="{75B06214-2165-4A50-9A67-2F5026D097F7}"/>
    <cellStyle name="Normal 4 4 4 2 3" xfId="5603" xr:uid="{33E4F834-7EC1-4648-9FBA-B006C0DE009B}"/>
    <cellStyle name="Normal 4 4 4 2 4" xfId="5598" xr:uid="{1C0AA2E5-CF97-472B-98DE-F5CAACE357B5}"/>
    <cellStyle name="Normal 4 4 4 2 5" xfId="5596" xr:uid="{4D4E7DEC-866F-4B2C-88CC-A52794C1D2FB}"/>
    <cellStyle name="Normal 4 4 4 2 6" xfId="5580" xr:uid="{68235560-2235-429E-9E31-6BDEF794767D}"/>
    <cellStyle name="Normal 4 4 4 2 6 2" xfId="5778" xr:uid="{198C6065-9ED4-4F7B-9164-59C89995079A}"/>
    <cellStyle name="Normal 4 4 4 2 7" xfId="5582" xr:uid="{96DA3347-36BE-4F8A-9914-A61F27D35B0D}"/>
    <cellStyle name="Normal 4 4 4 3" xfId="4920" xr:uid="{52757D06-1E87-41EE-B514-B7FC48196204}"/>
    <cellStyle name="Normal 4 4 5" xfId="5522" xr:uid="{87946066-3624-410B-B5B1-0E6780CEACCF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5152C545-C6A7-4028-B3D1-E7F6CE2A61F4}"/>
    <cellStyle name="Normal 4 9" xfId="5617" xr:uid="{C93A03EF-973D-4488-88CD-4AAEA9C4A268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45 2" xfId="5496" xr:uid="{D276C356-525C-473A-977C-55F3B333DADF}"/>
    <cellStyle name="Normal 45 2 2" xfId="5616" xr:uid="{47ED6266-A509-40F8-8A1F-1168B042DCF5}"/>
    <cellStyle name="Normal 45 3" xfId="5495" xr:uid="{223F7E69-8746-42F1-8C6F-430E4042CFD2}"/>
    <cellStyle name="Normal 45 4" xfId="5569" xr:uid="{C71D7DC7-CB24-4390-B274-A15E92EE15EF}"/>
    <cellStyle name="Normal 45 5" xfId="4847" xr:uid="{37E43A50-6FE8-4F4F-9613-EA680872A456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671" xr:uid="{476332C9-5BC4-4140-8FF6-A816488BF1BC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54" xr:uid="{45F50199-B718-4353-A128-492C1A877E71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13" xr:uid="{9CE104BA-C40E-4506-A805-2A969C706EF1}"/>
    <cellStyle name="Normal 5 11 4" xfId="722" xr:uid="{808FA53A-B689-4E59-8801-716276933DAC}"/>
    <cellStyle name="Normal 5 11 4 2" xfId="4800" xr:uid="{AF7DBACE-F036-42EC-BACF-7572B397B3D9}"/>
    <cellStyle name="Normal 5 11 4 3" xfId="4855" xr:uid="{998DFC59-BD67-438D-82E8-3C4FAFA1577C}"/>
    <cellStyle name="Normal 5 11 4 4" xfId="4826" xr:uid="{79358AF9-CCEE-4E76-AC5A-28C3E4C5DE27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672" xr:uid="{0565EABF-88B6-4502-8E44-0BE4D5229441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0" xr:uid="{94C3CB6D-A0AC-4AF3-99CC-662244E21D90}"/>
    <cellStyle name="Normal 5 2" xfId="71" xr:uid="{5FD15914-3F03-4756-83EA-A0A5DDC3F081}"/>
    <cellStyle name="Normal 5 2 2" xfId="3731" xr:uid="{84FC1069-AC15-48C7-8402-933A81DDC88B}"/>
    <cellStyle name="Normal 5 2 2 10" xfId="4697" xr:uid="{F278041F-3841-415A-80AE-B99A9884F40E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2 4 2" xfId="5568" xr:uid="{323B8302-C893-46EE-852B-D01DB27B1F3F}"/>
    <cellStyle name="Normal 5 2 2 2 4 3" xfId="5562" xr:uid="{926B9964-3909-4066-AA36-CA1C601FD19A}"/>
    <cellStyle name="Normal 5 2 2 2 4 4" xfId="4845" xr:uid="{F96752CC-F13C-4D71-9853-5B7F1166F6A9}"/>
    <cellStyle name="Normal 5 2 2 2 5" xfId="5473" xr:uid="{E666B52B-81A0-4A83-B133-421CAAD0AD8E}"/>
    <cellStyle name="Normal 5 2 2 2 6" xfId="4698" xr:uid="{0E25D13B-3AAE-40E4-8959-74C8222E806E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6" xfId="4669" xr:uid="{E3D19BF5-984A-4121-9905-EBD76747A9C8}"/>
    <cellStyle name="Normal 5 2 2 7" xfId="5501" xr:uid="{ACE6D196-B86B-4E83-BE60-ED96F659BEE7}"/>
    <cellStyle name="Normal 5 2 2 8" xfId="5541" xr:uid="{B06FE781-EA80-43A4-B9C3-5D27AC06D329}"/>
    <cellStyle name="Normal 5 2 2 9" xfId="5537" xr:uid="{526A1796-EC7D-47A6-AAE3-01BD1F336501}"/>
    <cellStyle name="Normal 5 2 3" xfId="4379" xr:uid="{3D93D95F-1BD9-416C-9A99-DD561FAA9933}"/>
    <cellStyle name="Normal 5 2 3 10" xfId="4699" xr:uid="{875988DC-3AEC-4F79-853B-463FEBC647BD}"/>
    <cellStyle name="Normal 5 2 3 2" xfId="4645" xr:uid="{76A8864A-5186-4FC7-A979-D53475351AAC}"/>
    <cellStyle name="Normal 5 2 3 2 2" xfId="4679" xr:uid="{02B9BA72-4774-4C5A-83A9-F9522C16BE45}"/>
    <cellStyle name="Normal 5 2 3 2 3" xfId="4678" xr:uid="{B53041F6-BF8A-4893-BCA8-1486D3743D32}"/>
    <cellStyle name="Normal 5 2 3 2 3 2" xfId="5545" xr:uid="{C39BE695-80AA-4265-93EF-7D2801D5C42E}"/>
    <cellStyle name="Normal 5 2 3 2 3 3" xfId="5567" xr:uid="{2D91C449-B7D7-49AE-9BB7-4E6201422C27}"/>
    <cellStyle name="Normal 5 2 3 2 3 4" xfId="4784" xr:uid="{7E0C9F75-66FE-4289-B59E-F353C92C96C2}"/>
    <cellStyle name="Normal 5 2 3 2 4" xfId="5474" xr:uid="{509D8474-377F-4942-8265-D7BB7B8074F3}"/>
    <cellStyle name="Normal 5 2 3 2 4 2" xfId="5544" xr:uid="{2D1ACD45-E7A3-4363-A2BF-52BA770329E6}"/>
    <cellStyle name="Normal 5 2 3 2 5" xfId="4700" xr:uid="{75298EFE-E419-4EB5-B247-B63FF59827EF}"/>
    <cellStyle name="Normal 5 2 3 3" xfId="4680" xr:uid="{830CD712-D3FB-4CC9-B3D9-FBA5CD180CD1}"/>
    <cellStyle name="Normal 5 2 3 3 2" xfId="4915" xr:uid="{F6E9FF92-4030-4EF8-8AAA-0E451A9ED5C4}"/>
    <cellStyle name="Normal 5 2 3 4" xfId="4695" xr:uid="{5680DFCB-D6B2-405A-BEE8-DA86CBEA5EF2}"/>
    <cellStyle name="Normal 5 2 3 4 2" xfId="4888" xr:uid="{C7E4CC41-AC7A-4D46-BF29-C048AFE2C04C}"/>
    <cellStyle name="Normal 5 2 3 4 3" xfId="5573" xr:uid="{BBE1BFF4-8B2E-47B5-9AD7-9C8024E7973C}"/>
    <cellStyle name="Normal 5 2 3 5" xfId="4677" xr:uid="{5EE9E920-35C7-4D62-BF4D-8A37A1A65C59}"/>
    <cellStyle name="Normal 5 2 3 6" xfId="5493" xr:uid="{566F10A8-91BF-4930-A9A1-FDF22479798D}"/>
    <cellStyle name="Normal 5 2 3 7" xfId="5502" xr:uid="{46ECCA3E-D551-4651-887D-AB413E8DC05B}"/>
    <cellStyle name="Normal 5 2 3 8" xfId="5542" xr:uid="{ECECA770-9B6E-43B7-A623-FD22A28C62AB}"/>
    <cellStyle name="Normal 5 2 3 9" xfId="5538" xr:uid="{2FA74AD5-5740-4599-A54B-4CE6D23EE4BF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5 4 2" xfId="5625" xr:uid="{4B358BCE-4B82-44D6-9B2D-10AC216A4909}"/>
    <cellStyle name="Normal 5 4 2 2 6" xfId="769" xr:uid="{6A8BD8C2-5928-4641-8165-C9FAA2DD54A4}"/>
    <cellStyle name="Normal 5 4 2 2 6 2" xfId="3853" xr:uid="{4236472F-32BA-49D8-B9CA-B1B0A5AF63E3}"/>
    <cellStyle name="Normal 5 4 2 2 6 3" xfId="5550" xr:uid="{702710A1-5BEB-499A-91B1-C740231AC6C0}"/>
    <cellStyle name="Normal 5 4 2 2 6 3 2" xfId="5599" xr:uid="{FD5ADD47-4643-4576-8CCB-23DF7A10CAA9}"/>
    <cellStyle name="Normal 5 4 2 2 6 3 3" xfId="5632" xr:uid="{EFF978E0-174C-4CC0-8460-1F3C40683C4F}"/>
    <cellStyle name="Normal 5 4 2 2 6 3 4" xfId="5589" xr:uid="{06B0581C-EF90-4905-AD15-DBFA940FD121}"/>
    <cellStyle name="Normal 5 4 2 2 6 4" xfId="5585" xr:uid="{FD7D406B-4B9C-465F-90E7-BBAD3D2E56CA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07" xr:uid="{EF9843F6-DFB8-4B88-8BD0-397B11A53735}"/>
    <cellStyle name="Normal 5 4 2 6 4 3" xfId="4856" xr:uid="{1E4AF96E-263D-4DBF-BA10-0103E6C961BD}"/>
    <cellStyle name="Normal 5 4 2 6 4 4" xfId="4831" xr:uid="{79157DD5-A322-4454-876B-9E470D9C6677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52" xr:uid="{E78B1E5F-A4E0-40E2-A489-454E78EB2936}"/>
    <cellStyle name="Normal 5 4 3 2 4 3 2" xfId="5600" xr:uid="{47D93FE7-AD68-4AD8-82BB-92F2A7F64851}"/>
    <cellStyle name="Normal 5 4 3 2 4 3 3" xfId="5636" xr:uid="{D8FEC2D9-7DB8-41EE-A8FF-381F77D34C92}"/>
    <cellStyle name="Normal 5 4 3 2 4 3 4" xfId="5590" xr:uid="{EC58F83E-F6E3-4042-9500-04E80AA7B51C}"/>
    <cellStyle name="Normal 5 4 3 2 4 4" xfId="5586" xr:uid="{F8D01045-342F-4B90-ADBD-76D39C49B38B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673" xr:uid="{A481144A-FEE9-4030-A284-CC8DBB2312F1}"/>
    <cellStyle name="Normal 5 4 4 4 3" xfId="850" xr:uid="{2A3BDC76-02AD-46D7-BDFA-73D54EE30ABB}"/>
    <cellStyle name="Normal 5 4 4 4 3 2" xfId="5626" xr:uid="{35803A92-E3F5-4FC9-9602-D7C16E347EC8}"/>
    <cellStyle name="Normal 5 4 4 4 4" xfId="851" xr:uid="{36E31E65-9939-4FC0-BBD7-D204B86FD075}"/>
    <cellStyle name="Normal 5 4 4 4 5" xfId="5551" xr:uid="{74581183-7BA5-4B5E-8381-8C2BF24835A1}"/>
    <cellStyle name="Normal 5 4 4 5" xfId="852" xr:uid="{489E6B3D-E185-4A11-8C73-3FFC40F8A126}"/>
    <cellStyle name="Normal 5 4 4 5 2" xfId="5674" xr:uid="{E5C29628-CA4D-46D4-93EF-4F91CE8CE8E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06" xr:uid="{45E0FD64-A1C5-4060-B85B-A8DB1B092C10}"/>
    <cellStyle name="Normal 5 4 7 4 3" xfId="4857" xr:uid="{ECBC0040-4376-4B23-B988-083E99A77F28}"/>
    <cellStyle name="Normal 5 4 7 4 4" xfId="4830" xr:uid="{B435B6F5-01CD-460A-B114-2318572F7FE1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675" xr:uid="{95EB1D07-C7B6-46B1-9853-FB1481CC2DB9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0" xr:uid="{68E9F48A-B3E8-4E29-A317-ABF311BE7F71}"/>
    <cellStyle name="Normal 5 5 3 2 2 2 3" xfId="4731" xr:uid="{364BFBCE-4CF1-4EB0-BA7B-37DC5BDFD767}"/>
    <cellStyle name="Normal 5 5 3 2 2 3" xfId="955" xr:uid="{0B9A5734-1A3C-4682-8F6A-A2961F3F3809}"/>
    <cellStyle name="Normal 5 5 3 2 2 3 2" xfId="4732" xr:uid="{9952938E-7DD5-45AE-9A76-ABB2037C4BB1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3" xr:uid="{82DE013F-2798-430B-8281-029765268D92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34" xr:uid="{FC49C3B6-638F-458A-B14F-00DADC31A5F3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35" xr:uid="{789BA1EA-8190-4DD8-9CE2-70130DBE1943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36" xr:uid="{E0F03C78-76C1-498D-BD3E-36C4C4E40298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37" xr:uid="{3F1F909E-2DF9-4C1E-B257-545CF81BBDFA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676" xr:uid="{36ED6E2C-4FE6-4081-8256-9FFA8197C09F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677" xr:uid="{21B9B7B4-3032-44CD-80EF-C6A526547389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678" xr:uid="{0CD0616F-2ECA-4F74-8508-B1C7D39D71E9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679" xr:uid="{31853BCD-716C-4447-983E-E66AD17E90B5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680" xr:uid="{A084B79F-B7EE-46A3-83C5-26399F7F6419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681" xr:uid="{4E990345-1B06-49DB-BC15-C443EFFB1BE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682" xr:uid="{4E67DEFA-3281-4461-B60F-CD8B5CA897DA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683" xr:uid="{A12F0969-B70B-42CD-B36C-AD383BDA2518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684" xr:uid="{5BD2A6AF-7293-455F-943D-394AB0AB096C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685" xr:uid="{33AF16F6-DA4B-4A69-B8B2-CD8847894120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686" xr:uid="{EFD78E20-67D2-4AB0-98A2-08AB94B02CEF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687" xr:uid="{14B8DAA9-C9C1-4ED4-BEA8-E530943E9D21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688" xr:uid="{B831328E-AD06-4F36-9D4E-BBCCFFA4EF2B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689" xr:uid="{0B497D2D-1401-4C2A-B54C-9C64CC2F4130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690" xr:uid="{1EFB59B3-AFE1-4BAB-94CF-C96FDA0EB2E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1" xr:uid="{8B5CA23E-AF06-4F7B-8A35-EDC3CE00DDA4}"/>
    <cellStyle name="Normal 6 10 2 3" xfId="1299" xr:uid="{78ED2972-A832-4B12-A26A-7E53F0E44244}"/>
    <cellStyle name="Normal 6 10 2 4" xfId="1300" xr:uid="{70F04B64-70C0-4A7D-9AFB-9BD63129E3AD}"/>
    <cellStyle name="Normal 6 10 2 5" xfId="5523" xr:uid="{770A1ACC-C6E5-4EEC-9D5E-2B4F3AB07D8D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691" xr:uid="{DCC90715-F4E7-4BE6-9AED-D57FBDE5B215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3 5" xfId="5491" xr:uid="{FAAAE262-3ADB-459B-A9BF-0F32101372D2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692" xr:uid="{74A5BE75-FB9D-49D7-A12A-56A74C6F45E0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693" xr:uid="{510E2C49-35FC-447B-BB43-B312A977FE53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5 6 2" xfId="5601" xr:uid="{61093B3E-DF4D-4C7D-A3BF-829C11216FAA}"/>
    <cellStyle name="Normal 6 3 5 7" xfId="5570" xr:uid="{9EA27542-056A-4DB4-88EB-9B4E145BA064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46" xr:uid="{FDAC18FE-D5EC-4128-8544-27F962C2E7E0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3 2" xfId="5624" xr:uid="{FEEC9593-5965-4215-AC91-4AB841B2C2C9}"/>
    <cellStyle name="Normal 6 3 8 4" xfId="1462" xr:uid="{DF24A8E8-2876-44D0-97BD-059D66DD2E20}"/>
    <cellStyle name="Normal 6 3 9" xfId="1463" xr:uid="{862CBFEE-1709-4966-AA21-1FCE76124FC4}"/>
    <cellStyle name="Normal 6 3 9 2" xfId="4891" xr:uid="{874E33BC-E7D1-425C-A2A5-BB14ADB4316A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694" xr:uid="{E7CBCAA8-A600-43EE-A545-DDEA51B171CF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38" xr:uid="{C8432D56-5ED8-4648-863F-357B2A66652F}"/>
    <cellStyle name="Normal 6 4 3 2 2 2 3" xfId="4739" xr:uid="{2AA513CD-AB14-4787-8D9C-B8E631F9DC3A}"/>
    <cellStyle name="Normal 6 4 3 2 2 3" xfId="1535" xr:uid="{54EDD147-8464-49D6-9FD8-FBE229AE6C84}"/>
    <cellStyle name="Normal 6 4 3 2 2 3 2" xfId="4740" xr:uid="{8229DFF8-3CA4-467A-A61D-90D7A02385C2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41" xr:uid="{A331DAF7-0DEF-4D4E-A4AE-FD134F33416F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42" xr:uid="{C52D8922-E6B9-41EB-BC64-EB245BF9D401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3" xr:uid="{DBFDB12F-52BB-44A9-96AB-C04CE1DAD05C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44" xr:uid="{D337F5E8-1EC6-42E0-B643-445428E6794E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45" xr:uid="{91A2859D-80B9-4AF9-9ABB-D555BD57B401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8" xr:uid="{73391EC0-3B27-49F2-B1D0-03BFFC32FEA4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695" xr:uid="{E34BD2DF-E67C-4D83-95A2-7184CF025747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696" xr:uid="{E4F9DFFC-77F2-4964-B967-BFB04CA8EFC6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697" xr:uid="{3932EBD1-94AA-4921-8702-390C9D5974F5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698" xr:uid="{2F684BB5-97B5-4E5F-A215-5DE9DFF702FC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699" xr:uid="{D525809F-0D8A-4808-BF12-12E67A0CC163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700" xr:uid="{29A4CDCA-83CC-4A47-943E-0C16324773BD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701" xr:uid="{233E7C20-790B-4D34-BDDE-014763E91A63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702" xr:uid="{03638B2D-9241-4FA3-A362-B53FDA733418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703" xr:uid="{122C33B0-102E-46AA-8F85-2FCBE1B7A828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704" xr:uid="{5B9F506F-4CF7-40E1-8A4B-EDA30281C22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705" xr:uid="{6B1D027F-B4CF-4759-8065-325278CAAA38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706" xr:uid="{648305F6-1421-4E0B-89F4-40790FA56125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707" xr:uid="{BCB91B54-B171-405F-8E9F-6F069EA95DD9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708" xr:uid="{478A0923-2B7F-4892-8231-6644D50F184C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709" xr:uid="{8FDA18BA-CB87-4703-BD99-AD5558A55918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710" xr:uid="{6459A721-47C7-4F18-A39C-B9D6F3717485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711" xr:uid="{4D7C0B2E-1AD6-4E23-ADE6-90E2B7DFE23D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712" xr:uid="{F05DB051-74FF-4D1C-A328-25092C97D8C1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713" xr:uid="{8C67B7BB-7722-4D1F-BF39-89DA66821116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802" xr:uid="{EAED0CAF-D305-4158-B5F4-1B37A4BD7573}"/>
    <cellStyle name="Normal 7 2 7 4 3" xfId="4859" xr:uid="{D735DDBA-D050-4B88-9A1C-83569604E779}"/>
    <cellStyle name="Normal 7 2 7 4 4" xfId="4828" xr:uid="{577D60B3-7B2C-446E-8F05-C54D2A991843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714" xr:uid="{7F5F574D-5620-4F5E-ADB0-22B1C4F9170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46" xr:uid="{3E5D6BCD-0732-4030-8B55-7277B3D6C137}"/>
    <cellStyle name="Normal 7 3 3 2 2 2 3" xfId="4747" xr:uid="{0F1695F2-72CF-418F-8030-B9A596C72964}"/>
    <cellStyle name="Normal 7 3 3 2 2 3" xfId="2119" xr:uid="{59EE3DA1-DB0B-4770-AA07-504ACC639355}"/>
    <cellStyle name="Normal 7 3 3 2 2 3 2" xfId="4748" xr:uid="{E45A534B-6D48-4DBC-AE4D-4AC1A8A9F186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9" xr:uid="{C1794FA4-9D2B-487B-A5DE-CC4625E28946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50" xr:uid="{43CEF929-D6BD-47A7-B090-08DF17925B9C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1" xr:uid="{3074A89E-F105-4C97-B207-95E20921C137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52" xr:uid="{C93F074F-F9AD-4CCB-AC87-BCE6CD102CE3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3" xr:uid="{CAE86F67-2387-4EDD-838D-464AEE78F635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715" xr:uid="{3DF4B329-C868-4384-B75D-EF77994D35F4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716" xr:uid="{C6EB1F04-7650-440F-823F-6861318D913D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717" xr:uid="{520156EC-C797-4AAF-9F8E-CF33085BBAD1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718" xr:uid="{268F1442-F06B-4AD2-8A78-70678B66814A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719" xr:uid="{108CFA07-36C5-43FB-9916-B4354A436A0B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720" xr:uid="{AEA46BE5-4ED8-47E8-B2EA-B5F953060B1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721" xr:uid="{F8411185-E9E5-4AF6-9B9D-0E91FB27B2DB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722" xr:uid="{58DE5CCD-5C67-4ADE-B8B6-797567C134C6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723" xr:uid="{CD4AF2CF-E0BC-4984-9966-7141E2B19A3A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724" xr:uid="{00C51E49-8ED8-4E37-AB50-F6421E985DEC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725" xr:uid="{7F4579DD-1D6A-46B4-A36F-0853CEA232C9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726" xr:uid="{E9343880-0610-47F1-9234-6BD89499FE20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727" xr:uid="{7F5183D6-2873-4642-88D5-03DFC78C60FF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728" xr:uid="{09B716AA-1BFD-4EBA-868D-A0946E8F1EA0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729" xr:uid="{F84AFDD8-DE07-4BE9-8AD1-3B6B4AC6A683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730" xr:uid="{D7DFE041-A18D-434C-869B-CFD599A901E3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0" xr:uid="{DC407575-2CCD-4E73-93BE-9D3EBFFBBFA8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14" xr:uid="{55C240B0-5155-42A0-BDE0-9B3E5354B84A}"/>
    <cellStyle name="Normal 7 9 4" xfId="2478" xr:uid="{E54CEC28-D8CE-4A63-B422-E849457E4CFD}"/>
    <cellStyle name="Normal 7 9 4 2" xfId="4801" xr:uid="{9395E07B-BD42-466B-9539-74AFC6F9C718}"/>
    <cellStyle name="Normal 7 9 4 3" xfId="4861" xr:uid="{F805471E-1D14-4961-916E-FBB1B25DCB0B}"/>
    <cellStyle name="Normal 7 9 4 4" xfId="4827" xr:uid="{33F3B406-C89E-4953-9770-41625A18A1B3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731" xr:uid="{39AEA6E5-DE6A-44C9-A2AB-62F63F40D0C5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732" xr:uid="{880C7FD6-F3E4-4240-AF64-ECF4878B0806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733" xr:uid="{FB01CAD8-16C7-44EF-9C99-FD3C22DB7398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734" xr:uid="{C92DC712-69F1-4A50-B6BD-1D02FDCA26F5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54" xr:uid="{608F6230-B410-4EFC-94BA-A64E26C1C11A}"/>
    <cellStyle name="Normal 8 3 3 2 2 2 3" xfId="4755" xr:uid="{3D72DCF1-B14B-4164-AFCD-0B9743C4AED2}"/>
    <cellStyle name="Normal 8 3 3 2 2 3" xfId="2711" xr:uid="{61611B3B-040E-4461-B4C8-0DDB13582815}"/>
    <cellStyle name="Normal 8 3 3 2 2 3 2" xfId="4756" xr:uid="{563A6A30-20D0-4C2E-BC4F-BCA57AD6FFF4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57" xr:uid="{6A079CBF-0E43-47C5-A8D6-215A38389A02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58" xr:uid="{B27929F9-E4EE-4B2E-B9EB-9691AAFBDB90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9" xr:uid="{88EB2013-8E18-48F4-B31E-55312182DFE1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60" xr:uid="{F9A9E72D-7DFF-4C23-A28B-E00E45082E0F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1" xr:uid="{0DD597B3-99E3-4834-8BE8-C4A0099D924F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735" xr:uid="{B1713232-4609-4C97-B2C3-698923069634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736" xr:uid="{E112D120-F4BA-41E8-B9B2-76962F2D9F50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737" xr:uid="{6C0A8C4E-993A-4088-8D7B-9C86C9F31664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738" xr:uid="{36DA6BC3-A0B1-4D50-8B5E-7DD040739B19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739" xr:uid="{518A4ED3-493E-4433-8111-1E099F0D0820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740" xr:uid="{687B1180-300F-4331-909B-2E7F12974134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741" xr:uid="{709E90B1-FF45-4092-8A2E-26F7262D8A0D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742" xr:uid="{9D6BB2F7-0463-492B-A322-3A41212041EC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743" xr:uid="{FA7E3010-8FE7-49CC-B4FD-B2CBAD48DE96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744" xr:uid="{5C3CE90B-965E-4E84-9970-4F5059798A72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745" xr:uid="{A5D5E300-C658-46BB-B0F7-E7159DBB2F06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746" xr:uid="{E0DFE932-9BF7-44CA-9045-7D3E43CB89B3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747" xr:uid="{EA0724FD-8681-4571-8AE5-9824BDC7BE7D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748" xr:uid="{CA082852-7471-4072-A369-9E7EB55175C8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749" xr:uid="{B444971B-33AE-4D12-AEE1-204342884E63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750" xr:uid="{4E916462-24AA-43CB-89DB-2DD69A8C695D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2" xr:uid="{61FA087E-353D-4F96-8BBB-8112F7BB152B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5" xr:uid="{4B439CC2-8149-4E1C-AD66-5DD93CDB2D31}"/>
    <cellStyle name="Normal 8 9 4" xfId="3070" xr:uid="{536FF2B0-038F-4AE5-9FE7-52C6BA46A005}"/>
    <cellStyle name="Normal 8 9 4 2" xfId="4803" xr:uid="{BEF70889-7957-40F2-811A-DC9D7D2B8EEB}"/>
    <cellStyle name="Normal 8 9 4 3" xfId="4863" xr:uid="{7A3C9C43-46B4-4956-88A7-ECE6D15AAA95}"/>
    <cellStyle name="Normal 8 9 4 4" xfId="4829" xr:uid="{0607F87D-4B84-4D40-80C4-8A5B6C1A8E42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751" xr:uid="{581A6F72-7E8E-41E4-BE0A-48DC549F9B2B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8" xr:uid="{3ED2A531-53D5-4540-8772-CBA57F7031B0}"/>
    <cellStyle name="Normal 9 3 3 3 2 2 3" xfId="4238" xr:uid="{5EC2DB2A-3429-4C68-9A9E-182529ED8F67}"/>
    <cellStyle name="Normal 9 3 3 3 2 2 3 2" xfId="4939" xr:uid="{8E1FD76A-CCAD-49A7-9CFF-56B1B6A4981F}"/>
    <cellStyle name="Normal 9 3 3 3 2 3" xfId="3175" xr:uid="{85E4EB72-0899-4CDE-B2A3-D779D0CB8684}"/>
    <cellStyle name="Normal 9 3 3 3 2 3 2" xfId="4239" xr:uid="{0D35D169-A9E1-4217-A710-3312CC798062}"/>
    <cellStyle name="Normal 9 3 3 3 2 3 2 2" xfId="4941" xr:uid="{18E148D2-FB84-49AF-9DCB-14F806A1E94B}"/>
    <cellStyle name="Normal 9 3 3 3 2 3 3" xfId="4940" xr:uid="{0A441BF2-3D22-478E-A3D5-F60914B86B5E}"/>
    <cellStyle name="Normal 9 3 3 3 2 4" xfId="3176" xr:uid="{FF234467-C34C-4526-9E6D-A8AAC1711BAD}"/>
    <cellStyle name="Normal 9 3 3 3 2 4 2" xfId="4942" xr:uid="{4B49DA62-FC5B-4DAE-B2BF-A98B4F120760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5" xr:uid="{972FAB1B-74D0-432E-8E78-4C07BA4B1CB3}"/>
    <cellStyle name="Normal 9 3 3 3 3 2 3" xfId="4944" xr:uid="{25192459-34AF-4BB6-93ED-C5C01070248D}"/>
    <cellStyle name="Normal 9 3 3 3 3 3" xfId="4242" xr:uid="{75AF3F6B-4569-446D-9042-B4223F0A5F58}"/>
    <cellStyle name="Normal 9 3 3 3 3 3 2" xfId="4946" xr:uid="{FE845E3E-7E58-4611-A768-2D9DAA9CD47A}"/>
    <cellStyle name="Normal 9 3 3 3 3 4" xfId="4943" xr:uid="{40E0909F-8567-4703-A6E3-EA0C9C800A5A}"/>
    <cellStyle name="Normal 9 3 3 3 4" xfId="3178" xr:uid="{FAA61678-B95A-4658-BF1B-C0F2FEF8E4A4}"/>
    <cellStyle name="Normal 9 3 3 3 4 2" xfId="4243" xr:uid="{327ADF0C-6426-4F53-9C38-1819753EFB63}"/>
    <cellStyle name="Normal 9 3 3 3 4 2 2" xfId="4948" xr:uid="{5FEF17E5-2528-4630-BCF4-688F1C6B51A9}"/>
    <cellStyle name="Normal 9 3 3 3 4 3" xfId="4947" xr:uid="{8F2F6F51-D33F-492E-8D13-DEFC5452E03A}"/>
    <cellStyle name="Normal 9 3 3 3 5" xfId="3179" xr:uid="{09A1ACBC-C0CB-4C1A-8729-8B9CDF8C6C5B}"/>
    <cellStyle name="Normal 9 3 3 3 5 2" xfId="4949" xr:uid="{09CFFC76-78CF-416D-BC79-52C18127EF8B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3" xr:uid="{861B67AC-AF1B-40F3-A42C-F34F601693BE}"/>
    <cellStyle name="Normal 9 3 3 4 2 2 3" xfId="4952" xr:uid="{E0D627AD-EFCE-40A8-8066-DA7F1CC25C93}"/>
    <cellStyle name="Normal 9 3 3 4 2 3" xfId="4246" xr:uid="{6C0DE8CA-5730-4C8F-A9EC-F72076C6D58A}"/>
    <cellStyle name="Normal 9 3 3 4 2 3 2" xfId="4954" xr:uid="{364175BB-72F5-4215-9935-978764C24877}"/>
    <cellStyle name="Normal 9 3 3 4 2 4" xfId="4951" xr:uid="{5D263A95-7761-4DD9-957D-91170B6488E3}"/>
    <cellStyle name="Normal 9 3 3 4 3" xfId="3182" xr:uid="{635E208F-86A3-4AB7-9738-B6A06CB3C906}"/>
    <cellStyle name="Normal 9 3 3 4 3 2" xfId="4247" xr:uid="{A8D1A167-6002-4C17-84E2-4A455CFC55EE}"/>
    <cellStyle name="Normal 9 3 3 4 3 2 2" xfId="4956" xr:uid="{EFB60385-F7CD-4FF3-9805-A93EE092C0AC}"/>
    <cellStyle name="Normal 9 3 3 4 3 3" xfId="4955" xr:uid="{1C8A18B6-3E0A-4DF8-91E9-9E041F9FE4E1}"/>
    <cellStyle name="Normal 9 3 3 4 4" xfId="3183" xr:uid="{E098A52F-FD89-44CF-9487-669FF6468F75}"/>
    <cellStyle name="Normal 9 3 3 4 4 2" xfId="4957" xr:uid="{6F72A685-FDDD-4A34-99FC-4C16A8170E9A}"/>
    <cellStyle name="Normal 9 3 3 4 5" xfId="4950" xr:uid="{66257B39-955A-404C-A629-6A6D363DF47B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0" xr:uid="{C9B6EC42-B17C-4456-BFA0-7EBD7CC33B4A}"/>
    <cellStyle name="Normal 9 3 3 5 2 3" xfId="4959" xr:uid="{2D94DBF5-DE0C-4E32-B8AD-0E48AA2FD545}"/>
    <cellStyle name="Normal 9 3 3 5 3" xfId="3186" xr:uid="{F5A394A9-821F-408B-884A-6587DD2A7753}"/>
    <cellStyle name="Normal 9 3 3 5 3 2" xfId="4961" xr:uid="{905FC6C2-7DE8-484A-8ECC-7A5F952ECCCF}"/>
    <cellStyle name="Normal 9 3 3 5 4" xfId="3187" xr:uid="{673F3A29-4FF4-449F-A591-44EDFB635A51}"/>
    <cellStyle name="Normal 9 3 3 5 4 2" xfId="4962" xr:uid="{86EE37E2-5648-4D3C-A9CD-179F5334CDC6}"/>
    <cellStyle name="Normal 9 3 3 5 5" xfId="4958" xr:uid="{A3A160F6-D4C7-46A9-87AB-ABBCDCA4D2FF}"/>
    <cellStyle name="Normal 9 3 3 6" xfId="3188" xr:uid="{C450359E-1F3A-45B5-A2FF-BCCF081E102A}"/>
    <cellStyle name="Normal 9 3 3 6 2" xfId="4249" xr:uid="{E3FDC8C8-FEA9-4756-B2B8-70E5900D1294}"/>
    <cellStyle name="Normal 9 3 3 6 2 2" xfId="4964" xr:uid="{C6956EF8-9063-460C-BC11-4B81A6EC6EB2}"/>
    <cellStyle name="Normal 9 3 3 6 3" xfId="4963" xr:uid="{29DC03A9-6161-417B-8BED-A9AFEF655E73}"/>
    <cellStyle name="Normal 9 3 3 7" xfId="3189" xr:uid="{B65396C8-6144-4577-B70A-7A0F4766CBEF}"/>
    <cellStyle name="Normal 9 3 3 7 2" xfId="4965" xr:uid="{D873AF49-CE9E-4D12-984E-7674191437DB}"/>
    <cellStyle name="Normal 9 3 3 8" xfId="3190" xr:uid="{49F58DF3-23CF-40F1-B1C5-BF29FD744974}"/>
    <cellStyle name="Normal 9 3 3 8 2" xfId="4966" xr:uid="{FD11EB00-2764-4383-A046-C1F57B9F5267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1" xr:uid="{18954F5E-4B46-4181-A032-5F78AE46F46F}"/>
    <cellStyle name="Normal 9 3 4 2 2 2 3" xfId="4970" xr:uid="{A0CE1FC0-8081-43A1-BF35-9E8C7B3D3742}"/>
    <cellStyle name="Normal 9 3 4 2 2 3" xfId="3195" xr:uid="{402E439A-DB24-4ED0-9CC6-488A5F999901}"/>
    <cellStyle name="Normal 9 3 4 2 2 3 2" xfId="4972" xr:uid="{D98AA6B6-23D4-4D71-BBAB-409DC4CCE48B}"/>
    <cellStyle name="Normal 9 3 4 2 2 4" xfId="3196" xr:uid="{56B6DAED-1368-4989-BC5D-03577D2F313D}"/>
    <cellStyle name="Normal 9 3 4 2 2 4 2" xfId="4973" xr:uid="{4818081A-01CD-4B30-81CF-0A9D71BBC6D2}"/>
    <cellStyle name="Normal 9 3 4 2 2 5" xfId="4969" xr:uid="{55788964-44E3-485D-8295-97E7AB9E4223}"/>
    <cellStyle name="Normal 9 3 4 2 3" xfId="3197" xr:uid="{AE0C72F5-C65C-40F8-997A-BE82FE4AAEF2}"/>
    <cellStyle name="Normal 9 3 4 2 3 2" xfId="4251" xr:uid="{74522319-1DFD-4241-AD02-C95B2C2F3055}"/>
    <cellStyle name="Normal 9 3 4 2 3 2 2" xfId="4975" xr:uid="{11754F40-18FA-4272-B921-CB267DBDBB2C}"/>
    <cellStyle name="Normal 9 3 4 2 3 3" xfId="4974" xr:uid="{FFA51BB6-A232-44AA-8BC6-674A9F91A667}"/>
    <cellStyle name="Normal 9 3 4 2 4" xfId="3198" xr:uid="{1964B088-DD81-4689-8774-DC35D99AC0A7}"/>
    <cellStyle name="Normal 9 3 4 2 4 2" xfId="4976" xr:uid="{963ABBF2-8B6D-4A70-882B-85E7BB669C03}"/>
    <cellStyle name="Normal 9 3 4 2 5" xfId="3199" xr:uid="{85AA862A-566A-4298-95CA-001900BFF469}"/>
    <cellStyle name="Normal 9 3 4 2 5 2" xfId="4977" xr:uid="{C052C23A-65EC-443A-A283-3018A2FEE816}"/>
    <cellStyle name="Normal 9 3 4 2 6" xfId="4968" xr:uid="{E345563C-7EAA-4E1E-916A-BB0FB484B879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0" xr:uid="{2C03A28C-B2E3-4321-A9F4-527E77C214D9}"/>
    <cellStyle name="Normal 9 3 4 3 2 3" xfId="4979" xr:uid="{D075CA52-0786-4B7C-B05A-02484D1021A1}"/>
    <cellStyle name="Normal 9 3 4 3 3" xfId="3202" xr:uid="{859E553D-2322-4DB5-9E80-3DCC002E1CE7}"/>
    <cellStyle name="Normal 9 3 4 3 3 2" xfId="4981" xr:uid="{C850E2C6-4944-4B33-AF6B-7D19BC42710C}"/>
    <cellStyle name="Normal 9 3 4 3 4" xfId="3203" xr:uid="{C9E2BC69-2D11-4B5E-8793-867FEC47FD74}"/>
    <cellStyle name="Normal 9 3 4 3 4 2" xfId="4982" xr:uid="{3A98A2A2-8B8C-4BD8-B438-A1E9BFC80BCB}"/>
    <cellStyle name="Normal 9 3 4 3 5" xfId="4978" xr:uid="{4CF296CF-1686-4F68-8CBD-19D8B411070C}"/>
    <cellStyle name="Normal 9 3 4 4" xfId="3204" xr:uid="{B7E52E64-CF8F-4FA1-BD38-E40D2DE1CA8F}"/>
    <cellStyle name="Normal 9 3 4 4 2" xfId="3205" xr:uid="{6A5A9A9D-6477-4EC3-91D0-8634064021F4}"/>
    <cellStyle name="Normal 9 3 4 4 2 2" xfId="4984" xr:uid="{E2B9854A-2EA4-4580-B4EE-68FDD4F553FA}"/>
    <cellStyle name="Normal 9 3 4 4 2 2 2" xfId="5752" xr:uid="{E86A3845-98E4-4979-A533-0B8E7BE37C08}"/>
    <cellStyle name="Normal 9 3 4 4 3" xfId="3206" xr:uid="{BE61994C-C61D-45B9-A15A-8CA2F75F275C}"/>
    <cellStyle name="Normal 9 3 4 4 3 2" xfId="4985" xr:uid="{687EBA7B-3E05-4BA5-BF6F-1B890D549406}"/>
    <cellStyle name="Normal 9 3 4 4 4" xfId="3207" xr:uid="{38B0C644-8565-442D-8A70-0CDFD71267BE}"/>
    <cellStyle name="Normal 9 3 4 4 4 2" xfId="4986" xr:uid="{2C02FECA-FCD7-4379-944E-0C06C09CC025}"/>
    <cellStyle name="Normal 9 3 4 4 5" xfId="4983" xr:uid="{532BEC33-7830-400F-A132-BDDAC77374CB}"/>
    <cellStyle name="Normal 9 3 4 5" xfId="3208" xr:uid="{F3E6D4C4-EA5D-43E6-AA16-6FCFED5CAC01}"/>
    <cellStyle name="Normal 9 3 4 5 2" xfId="4987" xr:uid="{24636DDE-C6A6-4D4B-B070-05BFC11B4161}"/>
    <cellStyle name="Normal 9 3 4 5 2 2" xfId="5753" xr:uid="{5E7C392A-2A00-4437-B6B9-4BA97D9EFBA4}"/>
    <cellStyle name="Normal 9 3 4 6" xfId="3209" xr:uid="{803A3E4C-71C6-4C73-BF27-0215576BC0DE}"/>
    <cellStyle name="Normal 9 3 4 6 2" xfId="4988" xr:uid="{643B6799-7BB7-45C6-8AE9-E6C476A0E208}"/>
    <cellStyle name="Normal 9 3 4 7" xfId="3210" xr:uid="{2D7083F8-557C-4B17-B563-D93C0384D675}"/>
    <cellStyle name="Normal 9 3 4 7 2" xfId="4989" xr:uid="{D85E5764-6799-42BA-AA09-382E6EBC95FE}"/>
    <cellStyle name="Normal 9 3 4 8" xfId="4967" xr:uid="{244F509B-1885-45BE-99C8-67181CFF1654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94" xr:uid="{791EB319-DDB8-464B-9212-963FA1A5E12A}"/>
    <cellStyle name="Normal 9 3 5 2 2 2 3" xfId="4993" xr:uid="{0FA581A1-D63D-44DD-8DAF-DBFB3948C177}"/>
    <cellStyle name="Normal 9 3 5 2 2 3" xfId="4255" xr:uid="{CDCA4BF1-82E3-45DD-8C87-BEDE17AF3A01}"/>
    <cellStyle name="Normal 9 3 5 2 2 3 2" xfId="4995" xr:uid="{0DDD87E4-7E57-4C36-8244-C3B8FE32415E}"/>
    <cellStyle name="Normal 9 3 5 2 2 4" xfId="4992" xr:uid="{7E3845B4-4922-4AE0-B410-F4D403828C0A}"/>
    <cellStyle name="Normal 9 3 5 2 3" xfId="3214" xr:uid="{E9D1AAEF-09A2-445F-BED7-13D463E938FC}"/>
    <cellStyle name="Normal 9 3 5 2 3 2" xfId="4256" xr:uid="{2E65939E-F180-4EF8-9329-2AEA0F8150D2}"/>
    <cellStyle name="Normal 9 3 5 2 3 2 2" xfId="4997" xr:uid="{175780D1-E130-4B77-B5B0-A54454E638DF}"/>
    <cellStyle name="Normal 9 3 5 2 3 3" xfId="4996" xr:uid="{B6A40E1B-DD10-49B9-BF0A-456F54BF782F}"/>
    <cellStyle name="Normal 9 3 5 2 4" xfId="3215" xr:uid="{B907F800-23B2-472F-AB26-899EAA492952}"/>
    <cellStyle name="Normal 9 3 5 2 4 2" xfId="4998" xr:uid="{EF42CAFE-8388-449E-BD6E-998737BD95D5}"/>
    <cellStyle name="Normal 9 3 5 2 5" xfId="4991" xr:uid="{3BB65055-6DCA-4051-8BC6-BA834A26B2AC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1" xr:uid="{BAA2A8AF-CCD2-4670-BD40-114BA9617699}"/>
    <cellStyle name="Normal 9 3 5 3 2 3" xfId="5000" xr:uid="{C626970B-D2F3-412A-9FB6-8D9721872AA1}"/>
    <cellStyle name="Normal 9 3 5 3 3" xfId="3218" xr:uid="{D376B54B-4288-4988-92BA-FE9EEEB32519}"/>
    <cellStyle name="Normal 9 3 5 3 3 2" xfId="5002" xr:uid="{FEBA90FF-D725-4A97-B655-648B5F395BC9}"/>
    <cellStyle name="Normal 9 3 5 3 4" xfId="3219" xr:uid="{7B79ED67-678A-4700-95E9-FD42624D2D91}"/>
    <cellStyle name="Normal 9 3 5 3 4 2" xfId="5003" xr:uid="{B49BDDE1-D647-4543-A1B8-7442FC78FD6B}"/>
    <cellStyle name="Normal 9 3 5 3 5" xfId="4999" xr:uid="{46606B78-CE25-4E70-A3EB-C1A87038F824}"/>
    <cellStyle name="Normal 9 3 5 4" xfId="3220" xr:uid="{E37FD5A4-8D85-4AF9-8746-2A27AD14D583}"/>
    <cellStyle name="Normal 9 3 5 4 2" xfId="4258" xr:uid="{D6C9FA30-B072-4839-ACB0-40FDE19D79FB}"/>
    <cellStyle name="Normal 9 3 5 4 2 2" xfId="5005" xr:uid="{F0A37E36-E77A-4CCF-ABD1-40D0A059128B}"/>
    <cellStyle name="Normal 9 3 5 4 3" xfId="5004" xr:uid="{4F968A40-3619-45A8-A16E-2CD715D9EC73}"/>
    <cellStyle name="Normal 9 3 5 5" xfId="3221" xr:uid="{81B55BE6-F6F2-41F3-B85B-B0837804FE64}"/>
    <cellStyle name="Normal 9 3 5 5 2" xfId="5006" xr:uid="{06DB40BA-0049-4B6E-B7B8-2473AD9C4DFA}"/>
    <cellStyle name="Normal 9 3 5 6" xfId="3222" xr:uid="{3A11D87E-9994-4FC6-809F-B4E217F15DB3}"/>
    <cellStyle name="Normal 9 3 5 6 2" xfId="5007" xr:uid="{9D0C2946-7D34-4EF4-BC4B-A9AD3926A9F8}"/>
    <cellStyle name="Normal 9 3 5 7" xfId="4990" xr:uid="{4C1D4015-F997-4689-9B39-634389A34A44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1" xr:uid="{8D340955-D5CB-4021-BB72-B8FAEEF1D6D8}"/>
    <cellStyle name="Normal 9 3 6 2 2 3" xfId="5010" xr:uid="{D06020B5-B497-428F-86C1-E738F8FC5CF6}"/>
    <cellStyle name="Normal 9 3 6 2 3" xfId="3226" xr:uid="{BFB16D22-425E-4A4C-9E8B-76A55139CE48}"/>
    <cellStyle name="Normal 9 3 6 2 3 2" xfId="5012" xr:uid="{A97B0AE4-E7C8-4C0F-B482-EAF7F776E7C3}"/>
    <cellStyle name="Normal 9 3 6 2 4" xfId="3227" xr:uid="{DEE05BC0-CAED-4A4E-AA58-32B1C758C8FE}"/>
    <cellStyle name="Normal 9 3 6 2 4 2" xfId="5013" xr:uid="{9827B54B-3295-4F2F-BEFF-1629204D3FDD}"/>
    <cellStyle name="Normal 9 3 6 2 5" xfId="5009" xr:uid="{50B331F3-EC62-4568-B239-8001FFB9F801}"/>
    <cellStyle name="Normal 9 3 6 3" xfId="3228" xr:uid="{9B268206-27D9-4036-B757-17A679EBF9F6}"/>
    <cellStyle name="Normal 9 3 6 3 2" xfId="4260" xr:uid="{F4A59E7F-A319-4A3D-BDFE-4A802922E196}"/>
    <cellStyle name="Normal 9 3 6 3 2 2" xfId="5015" xr:uid="{3CF7B129-FF32-41D6-BA07-78864A7A7BB6}"/>
    <cellStyle name="Normal 9 3 6 3 3" xfId="5014" xr:uid="{AE552174-21D5-48F1-96AB-5848B54BD8FC}"/>
    <cellStyle name="Normal 9 3 6 4" xfId="3229" xr:uid="{2A25F579-A2F9-4E80-98F9-BE1CA3AA2300}"/>
    <cellStyle name="Normal 9 3 6 4 2" xfId="5016" xr:uid="{CFCB9BFC-8B54-45C0-AE79-B205B048C27C}"/>
    <cellStyle name="Normal 9 3 6 5" xfId="3230" xr:uid="{A38065C7-B910-4346-8B42-57F6B4E3B824}"/>
    <cellStyle name="Normal 9 3 6 5 2" xfId="5017" xr:uid="{5966BF38-A50F-4CCC-AD02-71AE39F76F40}"/>
    <cellStyle name="Normal 9 3 6 6" xfId="5008" xr:uid="{2A4FD556-7EBB-4AB3-8317-BE57185226E9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0" xr:uid="{86114CC1-6888-4B1A-9314-0397FFD64400}"/>
    <cellStyle name="Normal 9 3 7 2 3" xfId="5019" xr:uid="{6BA02F0B-36C5-495B-AB3D-42358843A007}"/>
    <cellStyle name="Normal 9 3 7 3" xfId="3233" xr:uid="{38775F42-C864-4A35-9A6E-6EB8D771FAB3}"/>
    <cellStyle name="Normal 9 3 7 3 2" xfId="5021" xr:uid="{10669475-2E5F-4DA8-983C-C982695EA56E}"/>
    <cellStyle name="Normal 9 3 7 4" xfId="3234" xr:uid="{7F377F1D-7586-4C1C-AC60-FA8942F86B23}"/>
    <cellStyle name="Normal 9 3 7 4 2" xfId="5022" xr:uid="{645D1F2E-7319-40A8-8977-6C52A429D30E}"/>
    <cellStyle name="Normal 9 3 7 5" xfId="5018" xr:uid="{142C396F-A83E-441D-8EF9-82725E43870D}"/>
    <cellStyle name="Normal 9 3 8" xfId="3235" xr:uid="{3EE253FF-82BE-49E8-B59F-DC9BEF7DAF32}"/>
    <cellStyle name="Normal 9 3 8 2" xfId="3236" xr:uid="{41429C95-83AF-4EE0-A816-07E56C62A355}"/>
    <cellStyle name="Normal 9 3 8 2 2" xfId="5024" xr:uid="{41FE9BD1-0DDB-46EA-AC23-50FC2FF08E87}"/>
    <cellStyle name="Normal 9 3 8 3" xfId="3237" xr:uid="{F8F46510-84F2-451B-872B-5E61B548F04B}"/>
    <cellStyle name="Normal 9 3 8 3 2" xfId="5025" xr:uid="{DCCB407B-5EA4-418B-AB48-2EB3CE234B3A}"/>
    <cellStyle name="Normal 9 3 8 4" xfId="3238" xr:uid="{5B25F764-DE19-4C03-9C12-57F7E42DB5E6}"/>
    <cellStyle name="Normal 9 3 8 4 2" xfId="5026" xr:uid="{A2880AE4-129E-40B1-993B-3CFB7A36D179}"/>
    <cellStyle name="Normal 9 3 8 5" xfId="5023" xr:uid="{409250C1-3034-4D2C-9E4E-EA53F57B05A6}"/>
    <cellStyle name="Normal 9 3 9" xfId="3239" xr:uid="{4F151668-A318-42FE-9B66-03C6CECE435F}"/>
    <cellStyle name="Normal 9 3 9 2" xfId="5027" xr:uid="{0AB0F34A-808F-4586-8590-39309FAE91CF}"/>
    <cellStyle name="Normal 9 4" xfId="3240" xr:uid="{B36AF820-063D-4106-AA68-C19939629719}"/>
    <cellStyle name="Normal 9 4 10" xfId="3241" xr:uid="{05587996-56E9-472F-9AEA-D541525D9EDB}"/>
    <cellStyle name="Normal 9 4 10 2" xfId="5029" xr:uid="{4DF40FA0-7ED9-4A42-B62F-0EA6C9C1E6A7}"/>
    <cellStyle name="Normal 9 4 11" xfId="3242" xr:uid="{D10EDA6B-A4CA-4A9B-A25A-EB03B9568D01}"/>
    <cellStyle name="Normal 9 4 11 2" xfId="5030" xr:uid="{1EFC0305-1375-416C-8AED-ADCA68888F7F}"/>
    <cellStyle name="Normal 9 4 12" xfId="5028" xr:uid="{4671E453-D220-4436-AD8B-44A20ECC06C1}"/>
    <cellStyle name="Normal 9 4 2" xfId="3243" xr:uid="{8AC80D2C-D820-4EC4-8604-A26386C0B4D5}"/>
    <cellStyle name="Normal 9 4 2 10" xfId="5031" xr:uid="{CA95C1D4-8ED6-47C3-B037-7CB1D34BB09C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6" xr:uid="{5ADC00C4-30F1-494C-AB65-761E304CD8E9}"/>
    <cellStyle name="Normal 9 4 2 2 2 2 2 3" xfId="5035" xr:uid="{8302E6F6-F4D4-4A6B-82E9-8BE79D28E5C6}"/>
    <cellStyle name="Normal 9 4 2 2 2 2 3" xfId="3248" xr:uid="{4EC5BD16-BFA6-4F0A-8F5C-336B40266A81}"/>
    <cellStyle name="Normal 9 4 2 2 2 2 3 2" xfId="5037" xr:uid="{A16031F3-CFA9-4FF7-9462-139BB7433265}"/>
    <cellStyle name="Normal 9 4 2 2 2 2 4" xfId="3249" xr:uid="{61228715-DA0D-4526-8B76-26E7220A911F}"/>
    <cellStyle name="Normal 9 4 2 2 2 2 4 2" xfId="5038" xr:uid="{0BFBD5AD-DEED-4B45-82D1-71C4F3FD4240}"/>
    <cellStyle name="Normal 9 4 2 2 2 2 5" xfId="5034" xr:uid="{C4A3488F-1D23-4673-9500-AD4E8349C537}"/>
    <cellStyle name="Normal 9 4 2 2 2 3" xfId="3250" xr:uid="{044B7EE5-169B-45B6-BB06-F969673A29EC}"/>
    <cellStyle name="Normal 9 4 2 2 2 3 2" xfId="3251" xr:uid="{9934C75E-97DC-4A5F-92D9-9BB9518D6B7A}"/>
    <cellStyle name="Normal 9 4 2 2 2 3 2 2" xfId="5040" xr:uid="{8DBF8B28-F2B5-4E80-B03A-AD8CB73AF132}"/>
    <cellStyle name="Normal 9 4 2 2 2 3 3" xfId="3252" xr:uid="{CC6D834B-C4D9-4194-84D9-E271FA2738D2}"/>
    <cellStyle name="Normal 9 4 2 2 2 3 3 2" xfId="5041" xr:uid="{32B9BEA2-0264-4933-A9C1-61B9D66512A2}"/>
    <cellStyle name="Normal 9 4 2 2 2 3 4" xfId="3253" xr:uid="{C0DFF6F1-8303-4F5C-BA12-2A0C67856970}"/>
    <cellStyle name="Normal 9 4 2 2 2 3 4 2" xfId="5042" xr:uid="{72F8860E-0B41-475F-8AE0-B1034FDC0908}"/>
    <cellStyle name="Normal 9 4 2 2 2 3 5" xfId="5039" xr:uid="{3CD554BA-CA21-4ED2-956A-0D321D013F6C}"/>
    <cellStyle name="Normal 9 4 2 2 2 4" xfId="3254" xr:uid="{8E6B803C-95FC-4CC7-BD71-A248E7196F0B}"/>
    <cellStyle name="Normal 9 4 2 2 2 4 2" xfId="5043" xr:uid="{6F7E06D1-A80C-48B7-B475-845AD12E426D}"/>
    <cellStyle name="Normal 9 4 2 2 2 5" xfId="3255" xr:uid="{1586594D-1969-4E74-AE57-6F0C25308D6E}"/>
    <cellStyle name="Normal 9 4 2 2 2 5 2" xfId="5044" xr:uid="{5ED7733E-2F64-4FF7-82BD-E63DB9FA17ED}"/>
    <cellStyle name="Normal 9 4 2 2 2 6" xfId="3256" xr:uid="{8EF72C3A-1B20-4919-A3FF-7A4971B0B7F8}"/>
    <cellStyle name="Normal 9 4 2 2 2 6 2" xfId="5045" xr:uid="{2EC69089-6693-490B-86FB-2CACEEB8BF2B}"/>
    <cellStyle name="Normal 9 4 2 2 2 7" xfId="5033" xr:uid="{3DA53FBD-1403-422F-AE22-13C5AD62D657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8" xr:uid="{406C77FE-E407-42FD-B274-0BF3EE2A72C8}"/>
    <cellStyle name="Normal 9 4 2 2 3 2 3" xfId="3260" xr:uid="{6F8DDBC6-3E3A-40CD-A4F4-C1180DC5667B}"/>
    <cellStyle name="Normal 9 4 2 2 3 2 3 2" xfId="5049" xr:uid="{5A38D5F3-E9E4-4D3C-B926-8D36B1FB491B}"/>
    <cellStyle name="Normal 9 4 2 2 3 2 4" xfId="3261" xr:uid="{219981AE-239B-4A9A-8E59-0EE983D2BF3D}"/>
    <cellStyle name="Normal 9 4 2 2 3 2 4 2" xfId="5050" xr:uid="{6E3BD9BD-4909-4D57-BF83-1005E90FD0CB}"/>
    <cellStyle name="Normal 9 4 2 2 3 2 5" xfId="5047" xr:uid="{284D9490-A2C1-44C7-AB9E-04B10E790824}"/>
    <cellStyle name="Normal 9 4 2 2 3 3" xfId="3262" xr:uid="{23E1501E-7B04-40CD-A487-2F219F247E65}"/>
    <cellStyle name="Normal 9 4 2 2 3 3 2" xfId="5051" xr:uid="{601768EE-75B1-4294-B6C8-9BD748058335}"/>
    <cellStyle name="Normal 9 4 2 2 3 4" xfId="3263" xr:uid="{E1B79620-2A9C-4A0F-B2AD-3E033A2CE8F8}"/>
    <cellStyle name="Normal 9 4 2 2 3 4 2" xfId="5052" xr:uid="{86B5240F-B4BF-41DF-9F76-40DA09135D6A}"/>
    <cellStyle name="Normal 9 4 2 2 3 5" xfId="3264" xr:uid="{110D809D-0BC3-46CD-B72B-711780E9050F}"/>
    <cellStyle name="Normal 9 4 2 2 3 5 2" xfId="5053" xr:uid="{9CA0845D-DD34-4E8E-B151-9F3F8F4B6F55}"/>
    <cellStyle name="Normal 9 4 2 2 3 6" xfId="5046" xr:uid="{156B8F53-4AF5-4426-AD7E-8CDAE4F7A52C}"/>
    <cellStyle name="Normal 9 4 2 2 4" xfId="3265" xr:uid="{B8C2EED8-CB66-47A1-ADA3-DD4BA98651F3}"/>
    <cellStyle name="Normal 9 4 2 2 4 2" xfId="3266" xr:uid="{0BC5AF3E-CC97-466E-ACF1-9AA392D62128}"/>
    <cellStyle name="Normal 9 4 2 2 4 2 2" xfId="5055" xr:uid="{B6ECB14D-A3F8-4330-B122-627ECB2D9104}"/>
    <cellStyle name="Normal 9 4 2 2 4 2 2 2" xfId="5754" xr:uid="{2A75797A-D820-4685-AC20-39B5140CE5FE}"/>
    <cellStyle name="Normal 9 4 2 2 4 3" xfId="3267" xr:uid="{17E09A5C-8A59-4EB1-8865-BE6EC04B6B60}"/>
    <cellStyle name="Normal 9 4 2 2 4 3 2" xfId="5056" xr:uid="{F0DBB5B2-B56A-43A5-A1E4-E1A16DD4BA17}"/>
    <cellStyle name="Normal 9 4 2 2 4 4" xfId="3268" xr:uid="{71E5044D-E050-4A67-87BB-3B7AEAEEA0E1}"/>
    <cellStyle name="Normal 9 4 2 2 4 4 2" xfId="5057" xr:uid="{965CAD69-3197-46CC-B70E-4A4478DB3DE2}"/>
    <cellStyle name="Normal 9 4 2 2 4 5" xfId="5054" xr:uid="{610A8AF2-C503-4E4B-90FE-D234A5CFD4CC}"/>
    <cellStyle name="Normal 9 4 2 2 5" xfId="3269" xr:uid="{A1A31F0E-5E48-40A1-A790-F81542757042}"/>
    <cellStyle name="Normal 9 4 2 2 5 2" xfId="3270" xr:uid="{B07BD559-0B0D-479E-8705-6D1395CB3079}"/>
    <cellStyle name="Normal 9 4 2 2 5 2 2" xfId="5059" xr:uid="{EA8E8F52-A338-4753-9F78-49A62618910C}"/>
    <cellStyle name="Normal 9 4 2 2 5 3" xfId="3271" xr:uid="{D696B72D-DA5D-432D-B7FC-060A1F34C1ED}"/>
    <cellStyle name="Normal 9 4 2 2 5 3 2" xfId="5060" xr:uid="{6D470071-4D19-4B95-9A97-758A87100841}"/>
    <cellStyle name="Normal 9 4 2 2 5 4" xfId="3272" xr:uid="{13EBF954-1F08-4D3B-B5FA-D19F1D84E502}"/>
    <cellStyle name="Normal 9 4 2 2 5 4 2" xfId="5061" xr:uid="{1211B3CF-B629-4FF2-87A9-AE2090634E77}"/>
    <cellStyle name="Normal 9 4 2 2 5 5" xfId="5058" xr:uid="{9F42FDEE-234D-4D14-A1AA-B8ADD145F196}"/>
    <cellStyle name="Normal 9 4 2 2 6" xfId="3273" xr:uid="{FAF572B2-5516-4FEC-B5D0-D8BB079B286A}"/>
    <cellStyle name="Normal 9 4 2 2 6 2" xfId="5062" xr:uid="{6AF6D0E1-73FA-42B0-A3F6-5E860437AF0B}"/>
    <cellStyle name="Normal 9 4 2 2 7" xfId="3274" xr:uid="{8B112F79-1278-4631-81D6-9972DA2AC6D9}"/>
    <cellStyle name="Normal 9 4 2 2 7 2" xfId="5063" xr:uid="{2F3574F2-CE9B-4B95-B506-30EEA89E7684}"/>
    <cellStyle name="Normal 9 4 2 2 8" xfId="3275" xr:uid="{6CF4D569-8D5B-414E-922F-009464BABB7D}"/>
    <cellStyle name="Normal 9 4 2 2 8 2" xfId="5064" xr:uid="{BF01BFEB-68F2-489C-B4B1-F05C1E4ABDA0}"/>
    <cellStyle name="Normal 9 4 2 2 9" xfId="5032" xr:uid="{414D4424-76E3-4CC0-9816-CC908333D9E2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9" xr:uid="{BDE4BEC2-FCF5-4A4D-BFAC-B3EFB29A02BF}"/>
    <cellStyle name="Normal 9 4 2 3 2 2 2 3" xfId="5068" xr:uid="{D9657521-A1C1-4294-9541-96EA549307B6}"/>
    <cellStyle name="Normal 9 4 2 3 2 2 3" xfId="4265" xr:uid="{2ECDEDAD-A212-4492-8F74-A6CEEF34DDEA}"/>
    <cellStyle name="Normal 9 4 2 3 2 2 3 2" xfId="5070" xr:uid="{E0C11C46-6847-4098-850F-2A69586D4E7D}"/>
    <cellStyle name="Normal 9 4 2 3 2 2 4" xfId="5067" xr:uid="{F59AAA28-8357-46CC-9169-79AFB56208EA}"/>
    <cellStyle name="Normal 9 4 2 3 2 3" xfId="3279" xr:uid="{8CDEB715-07C0-4FE4-A61E-49CC1FB8EB0C}"/>
    <cellStyle name="Normal 9 4 2 3 2 3 2" xfId="4266" xr:uid="{49793AFE-CA67-4B52-AE66-F411EC6ECE11}"/>
    <cellStyle name="Normal 9 4 2 3 2 3 2 2" xfId="5072" xr:uid="{20385416-7543-4DB7-9467-F5E222D163D3}"/>
    <cellStyle name="Normal 9 4 2 3 2 3 3" xfId="5071" xr:uid="{F5B74A63-37AC-465D-B8CF-F6FA21C7284E}"/>
    <cellStyle name="Normal 9 4 2 3 2 4" xfId="3280" xr:uid="{6813B584-FABB-43CA-AEE4-24CDD72D4F7D}"/>
    <cellStyle name="Normal 9 4 2 3 2 4 2" xfId="5073" xr:uid="{601687C2-0ECF-4D08-A813-B80292CCAB0C}"/>
    <cellStyle name="Normal 9 4 2 3 2 5" xfId="5066" xr:uid="{ABC70B04-D7FF-46C1-A717-82D1F77E26C6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6" xr:uid="{3CDCDE9F-20BC-4707-8208-5822C5165B71}"/>
    <cellStyle name="Normal 9 4 2 3 3 2 3" xfId="5075" xr:uid="{326C36E2-23BC-4FC5-804E-21ECBC2A2412}"/>
    <cellStyle name="Normal 9 4 2 3 3 3" xfId="3283" xr:uid="{ABFF89AF-85E3-46C9-B362-41EEC11E2AEE}"/>
    <cellStyle name="Normal 9 4 2 3 3 3 2" xfId="5077" xr:uid="{F7D59515-0EC5-4C88-8C2E-CB5AEC37474F}"/>
    <cellStyle name="Normal 9 4 2 3 3 4" xfId="3284" xr:uid="{549A0934-7F38-4FBF-B25D-0C11B396FC8C}"/>
    <cellStyle name="Normal 9 4 2 3 3 4 2" xfId="5078" xr:uid="{DBDDBFE7-88A0-4D06-8D9C-69C3D37931BC}"/>
    <cellStyle name="Normal 9 4 2 3 3 5" xfId="5074" xr:uid="{2F1058B8-D3D7-4F90-9CE6-5057592148E6}"/>
    <cellStyle name="Normal 9 4 2 3 4" xfId="3285" xr:uid="{EE1C93E9-6800-4BBD-A6DA-7EAAA8FB2FD6}"/>
    <cellStyle name="Normal 9 4 2 3 4 2" xfId="4268" xr:uid="{D58037FC-2370-4193-A0C1-F8E06A91FC04}"/>
    <cellStyle name="Normal 9 4 2 3 4 2 2" xfId="5080" xr:uid="{50F4440A-1DBF-476C-BB39-CC43C15BE928}"/>
    <cellStyle name="Normal 9 4 2 3 4 3" xfId="5079" xr:uid="{2CE35ED0-D385-4214-9074-94F50D7D9933}"/>
    <cellStyle name="Normal 9 4 2 3 5" xfId="3286" xr:uid="{E8C37C29-FD4B-49BC-8E22-AC2EBE7DF593}"/>
    <cellStyle name="Normal 9 4 2 3 5 2" xfId="5081" xr:uid="{7CC78C8B-D8F7-4979-AA3C-60194EB058B0}"/>
    <cellStyle name="Normal 9 4 2 3 6" xfId="3287" xr:uid="{906AEEC2-8CF4-473F-99C6-F43E29750A31}"/>
    <cellStyle name="Normal 9 4 2 3 6 2" xfId="5082" xr:uid="{4930A763-EC9B-443E-8AC1-7A4249D062CE}"/>
    <cellStyle name="Normal 9 4 2 3 7" xfId="5065" xr:uid="{4DC3F8C0-0BD8-4686-8A64-F57A2E095290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6" xr:uid="{9CEDED7F-A6A4-42D7-91D5-FA3F309152E1}"/>
    <cellStyle name="Normal 9 4 2 4 2 2 3" xfId="5085" xr:uid="{9410AB1A-8206-4D8E-ADA9-EA5A5E223137}"/>
    <cellStyle name="Normal 9 4 2 4 2 3" xfId="3291" xr:uid="{B5DF5C07-B2AB-4224-A98B-82ABF32D17FE}"/>
    <cellStyle name="Normal 9 4 2 4 2 3 2" xfId="5087" xr:uid="{7809B0CE-5330-444D-97D4-1E64593268A2}"/>
    <cellStyle name="Normal 9 4 2 4 2 4" xfId="3292" xr:uid="{E3649021-61EE-422C-820F-959F7B2F146A}"/>
    <cellStyle name="Normal 9 4 2 4 2 4 2" xfId="5088" xr:uid="{BD8DC80A-3E45-4FBD-8B53-3F9B2EC2DDF7}"/>
    <cellStyle name="Normal 9 4 2 4 2 5" xfId="5084" xr:uid="{16AA89D0-58E1-40B8-B415-C1841B9D1B3B}"/>
    <cellStyle name="Normal 9 4 2 4 3" xfId="3293" xr:uid="{A9E734C7-CD7B-445D-A574-47F4C6690C6E}"/>
    <cellStyle name="Normal 9 4 2 4 3 2" xfId="4270" xr:uid="{4F7E71AF-2EBC-4F6C-BBB1-729B073D06F1}"/>
    <cellStyle name="Normal 9 4 2 4 3 2 2" xfId="5090" xr:uid="{1A77CCDA-DCB8-4462-B56D-633D6C070A17}"/>
    <cellStyle name="Normal 9 4 2 4 3 3" xfId="5089" xr:uid="{D62DE187-0023-4693-855E-65115B17D89B}"/>
    <cellStyle name="Normal 9 4 2 4 4" xfId="3294" xr:uid="{DC7FEBBA-CC56-40D6-96FC-5EF4CE97DDAF}"/>
    <cellStyle name="Normal 9 4 2 4 4 2" xfId="5091" xr:uid="{08058FD4-2215-4AB9-874B-E0F3EE5E4674}"/>
    <cellStyle name="Normal 9 4 2 4 5" xfId="3295" xr:uid="{8DE7B1EA-9A22-4B40-B828-D5462898E796}"/>
    <cellStyle name="Normal 9 4 2 4 5 2" xfId="5092" xr:uid="{AD718056-AB55-4398-99C4-A3CD5B6B3240}"/>
    <cellStyle name="Normal 9 4 2 4 6" xfId="5083" xr:uid="{3DF81226-C936-4229-82F1-036C85B9722B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5" xr:uid="{2CBE4AB3-9AEE-4B4A-8E43-B7E0D7E6B68D}"/>
    <cellStyle name="Normal 9 4 2 5 2 3" xfId="5094" xr:uid="{6D3F0733-595A-4AD9-A9E8-07338834CD93}"/>
    <cellStyle name="Normal 9 4 2 5 3" xfId="3298" xr:uid="{515F52F5-1FF6-4780-AB0D-57AC1901353A}"/>
    <cellStyle name="Normal 9 4 2 5 3 2" xfId="5096" xr:uid="{80AF6437-0DF5-4959-978A-355C0FBBBA06}"/>
    <cellStyle name="Normal 9 4 2 5 4" xfId="3299" xr:uid="{E7E48E44-7E34-4478-905F-783CE06C0F36}"/>
    <cellStyle name="Normal 9 4 2 5 4 2" xfId="5097" xr:uid="{8BD3359F-E829-40BC-A8BA-4A4CE6112895}"/>
    <cellStyle name="Normal 9 4 2 5 5" xfId="5093" xr:uid="{021BA65C-E0ED-4523-8B79-5AD20A08FDCF}"/>
    <cellStyle name="Normal 9 4 2 6" xfId="3300" xr:uid="{5C803D0A-6AEB-4A8F-8E80-8D3622118DA2}"/>
    <cellStyle name="Normal 9 4 2 6 2" xfId="3301" xr:uid="{EBA2872D-81A5-4177-BD14-9D3F5247FA3D}"/>
    <cellStyle name="Normal 9 4 2 6 2 2" xfId="5099" xr:uid="{F5124B8D-0787-4A3E-890F-81E387403053}"/>
    <cellStyle name="Normal 9 4 2 6 3" xfId="3302" xr:uid="{30B89C50-1B50-431D-AE16-A9B691624786}"/>
    <cellStyle name="Normal 9 4 2 6 3 2" xfId="5100" xr:uid="{086AF40A-65D2-4996-9DE9-3BBF6AC56090}"/>
    <cellStyle name="Normal 9 4 2 6 4" xfId="3303" xr:uid="{E02EA51D-AE4E-4A27-B385-1D45F1D7B0F0}"/>
    <cellStyle name="Normal 9 4 2 6 4 2" xfId="5101" xr:uid="{9CC5AC3B-D15A-41B7-8BB5-92A9A4A9A482}"/>
    <cellStyle name="Normal 9 4 2 6 5" xfId="5098" xr:uid="{8AE29754-7BAE-4B62-AD72-747634738283}"/>
    <cellStyle name="Normal 9 4 2 7" xfId="3304" xr:uid="{717EC764-6200-4781-9DBE-7AE01DC492DD}"/>
    <cellStyle name="Normal 9 4 2 7 2" xfId="5102" xr:uid="{5836CDAA-5647-416F-8541-AD7A6BB37D7B}"/>
    <cellStyle name="Normal 9 4 2 8" xfId="3305" xr:uid="{D54AE50E-6751-456D-B814-0BC1D4404099}"/>
    <cellStyle name="Normal 9 4 2 8 2" xfId="5103" xr:uid="{5A47B632-72B1-4507-B7FB-C863AE94A92C}"/>
    <cellStyle name="Normal 9 4 2 9" xfId="3306" xr:uid="{B26C6B3A-C714-4834-A076-37A046B30935}"/>
    <cellStyle name="Normal 9 4 2 9 2" xfId="5104" xr:uid="{DE9AADE0-F8CA-4CA8-B96E-21DC809772DE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2" xr:uid="{217221C0-D7FD-482D-B5AC-5F53209566CD}"/>
    <cellStyle name="Normal 9 4 3 2 2 2 2 2 2" xfId="5480" xr:uid="{38DFD89D-EAEA-4ABD-B125-C01B984BB96D}"/>
    <cellStyle name="Normal 9 4 3 2 2 2 2 2 3" xfId="5109" xr:uid="{58F75B50-3C5D-4FBB-9C55-3D9993494576}"/>
    <cellStyle name="Normal 9 4 3 2 2 2 3" xfId="4763" xr:uid="{94E5290A-E01E-4A86-9087-67B3ADB93CE7}"/>
    <cellStyle name="Normal 9 4 3 2 2 2 3 2" xfId="5481" xr:uid="{94DBDC6A-8752-40CE-8254-0C14FC1BBED5}"/>
    <cellStyle name="Normal 9 4 3 2 2 2 3 3" xfId="5108" xr:uid="{1B097FED-649A-4EDF-B3AE-C42BAD7A152F}"/>
    <cellStyle name="Normal 9 4 3 2 2 3" xfId="3311" xr:uid="{11006371-3CA0-4985-B591-71D72B539045}"/>
    <cellStyle name="Normal 9 4 3 2 2 3 2" xfId="4764" xr:uid="{F229BA4B-D0A1-442A-BC9A-B4F094448EAB}"/>
    <cellStyle name="Normal 9 4 3 2 2 3 2 2" xfId="5482" xr:uid="{F9EDE3A4-6201-45C0-B70E-EF477547C447}"/>
    <cellStyle name="Normal 9 4 3 2 2 3 2 3" xfId="5110" xr:uid="{DC00FF89-25CF-4127-9EA7-FD184DE4152F}"/>
    <cellStyle name="Normal 9 4 3 2 2 4" xfId="3312" xr:uid="{E62A273D-F6D5-433E-B6BD-74AE87A1D16D}"/>
    <cellStyle name="Normal 9 4 3 2 2 4 2" xfId="5111" xr:uid="{FFE17D72-4052-458B-A5AE-3546E305CE72}"/>
    <cellStyle name="Normal 9 4 3 2 2 5" xfId="5107" xr:uid="{CB1956A6-4B1E-4FD9-97E3-79FAA49411E2}"/>
    <cellStyle name="Normal 9 4 3 2 3" xfId="3313" xr:uid="{CDF820E3-1F8D-4790-8EBB-F35BAB48E074}"/>
    <cellStyle name="Normal 9 4 3 2 3 2" xfId="3314" xr:uid="{C6D6D191-4345-4124-95DB-DA72114A04AD}"/>
    <cellStyle name="Normal 9 4 3 2 3 2 2" xfId="4765" xr:uid="{0004F2D8-7EF3-47F2-BF82-59530103D1B0}"/>
    <cellStyle name="Normal 9 4 3 2 3 2 2 2" xfId="5483" xr:uid="{F109571B-DDA7-4B84-AA96-1C72B88EB0F2}"/>
    <cellStyle name="Normal 9 4 3 2 3 2 2 3" xfId="5113" xr:uid="{80FC1CB8-174F-44B5-8CE7-976288927245}"/>
    <cellStyle name="Normal 9 4 3 2 3 3" xfId="3315" xr:uid="{F82A6596-11F2-4F37-AE15-33682F6E3CCA}"/>
    <cellStyle name="Normal 9 4 3 2 3 3 2" xfId="5114" xr:uid="{0AFCAD17-E166-4AB7-9BB0-2F5E94B825DC}"/>
    <cellStyle name="Normal 9 4 3 2 3 4" xfId="3316" xr:uid="{93A4C50D-082E-4EAA-80B5-ABA592ACE146}"/>
    <cellStyle name="Normal 9 4 3 2 3 4 2" xfId="5115" xr:uid="{B3147108-BBA0-4E85-A319-74C29992CAF1}"/>
    <cellStyle name="Normal 9 4 3 2 3 5" xfId="5112" xr:uid="{9A9E05CA-4674-463E-895D-D33ED9B15272}"/>
    <cellStyle name="Normal 9 4 3 2 4" xfId="3317" xr:uid="{0989A098-235A-42A9-8FF4-60D3A72B6897}"/>
    <cellStyle name="Normal 9 4 3 2 4 2" xfId="4766" xr:uid="{F8D74524-B9B1-46C1-8974-2B9D706040BA}"/>
    <cellStyle name="Normal 9 4 3 2 4 2 2" xfId="5484" xr:uid="{2ECB04B8-E42E-441B-A206-F44F6829171C}"/>
    <cellStyle name="Normal 9 4 3 2 4 2 3" xfId="5116" xr:uid="{0F89EEE8-5AA5-43F8-8130-F3F7B2386B51}"/>
    <cellStyle name="Normal 9 4 3 2 5" xfId="3318" xr:uid="{74781C37-F52E-4614-9623-0B5315CC4C21}"/>
    <cellStyle name="Normal 9 4 3 2 5 2" xfId="5117" xr:uid="{0704C7B6-6FBD-4D40-9894-4814D3CFFAFB}"/>
    <cellStyle name="Normal 9 4 3 2 6" xfId="3319" xr:uid="{47557503-8191-4F66-A55C-0066518F1329}"/>
    <cellStyle name="Normal 9 4 3 2 6 2" xfId="5118" xr:uid="{C73F041E-B74E-4515-9427-AF0FD8506682}"/>
    <cellStyle name="Normal 9 4 3 2 7" xfId="5106" xr:uid="{DEE9BD64-B995-4E9D-BDD4-48BD00180F3A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67" xr:uid="{AD39F3E4-A9D9-438D-8316-D6811FCB83E5}"/>
    <cellStyle name="Normal 9 4 3 3 2 2 2 2" xfId="5485" xr:uid="{515D4382-ED91-4B78-A249-013DF0CFBAF2}"/>
    <cellStyle name="Normal 9 4 3 3 2 2 2 3" xfId="5121" xr:uid="{C52F7A40-FE83-4DD5-A009-D47336F03708}"/>
    <cellStyle name="Normal 9 4 3 3 2 3" xfId="3323" xr:uid="{7540B3B3-BE63-4382-8788-035841DB8000}"/>
    <cellStyle name="Normal 9 4 3 3 2 3 2" xfId="5122" xr:uid="{D311D55B-2B01-4D9E-A757-3237B869E990}"/>
    <cellStyle name="Normal 9 4 3 3 2 4" xfId="3324" xr:uid="{4D05D9EA-2B64-4F3B-97E4-EE0965D522EA}"/>
    <cellStyle name="Normal 9 4 3 3 2 4 2" xfId="5123" xr:uid="{805C8C6F-E743-4A0C-97D9-33AB099BEC53}"/>
    <cellStyle name="Normal 9 4 3 3 2 5" xfId="5120" xr:uid="{71286C34-A0F3-4213-9DA6-EFF18B07FD4C}"/>
    <cellStyle name="Normal 9 4 3 3 3" xfId="3325" xr:uid="{1695321A-5755-4761-9344-30D1F8022A20}"/>
    <cellStyle name="Normal 9 4 3 3 3 2" xfId="4768" xr:uid="{12943B62-32A8-48A1-B42D-7E2D04E8A934}"/>
    <cellStyle name="Normal 9 4 3 3 3 2 2" xfId="5486" xr:uid="{11EBB828-322B-480D-83B9-59CDE069A003}"/>
    <cellStyle name="Normal 9 4 3 3 3 2 3" xfId="5124" xr:uid="{938FC52D-09EE-4860-9EDD-EE06148CA164}"/>
    <cellStyle name="Normal 9 4 3 3 4" xfId="3326" xr:uid="{E5D4892A-4307-46D8-9909-A239FFC90172}"/>
    <cellStyle name="Normal 9 4 3 3 4 2" xfId="5125" xr:uid="{AAE5AFAE-F244-44A6-B65C-89FA46A8E2AA}"/>
    <cellStyle name="Normal 9 4 3 3 5" xfId="3327" xr:uid="{4FF37372-DFBC-4372-9252-087A62240A77}"/>
    <cellStyle name="Normal 9 4 3 3 5 2" xfId="5126" xr:uid="{F3F7DF19-F268-4BC4-AC8C-7F0B4F9A6A0E}"/>
    <cellStyle name="Normal 9 4 3 3 6" xfId="5119" xr:uid="{88770B5A-9542-4D4E-BE1A-76A0ECF9125F}"/>
    <cellStyle name="Normal 9 4 3 4" xfId="3328" xr:uid="{B65728D1-7259-48BA-B3D2-BD4C2CBF7246}"/>
    <cellStyle name="Normal 9 4 3 4 2" xfId="3329" xr:uid="{BE4EE3B0-ECF7-4EF0-ADD3-F7F9BC0D8FBD}"/>
    <cellStyle name="Normal 9 4 3 4 2 2" xfId="4769" xr:uid="{C836CB81-1DA7-46B0-B2E4-C286887B8620}"/>
    <cellStyle name="Normal 9 4 3 4 2 2 2" xfId="5487" xr:uid="{7C33B0E3-0F72-41DB-9D91-48D2323B49F8}"/>
    <cellStyle name="Normal 9 4 3 4 2 2 3" xfId="5128" xr:uid="{F7586099-D2C1-4807-ABC5-7B401748A93A}"/>
    <cellStyle name="Normal 9 4 3 4 3" xfId="3330" xr:uid="{B566C851-B38D-41FF-BF26-4880290593F5}"/>
    <cellStyle name="Normal 9 4 3 4 3 2" xfId="5129" xr:uid="{DFE71961-0692-4408-8065-26D47298B01F}"/>
    <cellStyle name="Normal 9 4 3 4 4" xfId="3331" xr:uid="{C4DF18AD-95DD-4803-8718-861871550545}"/>
    <cellStyle name="Normal 9 4 3 4 4 2" xfId="5130" xr:uid="{23EE51C7-78CD-4D88-8356-AF0AFE8519F5}"/>
    <cellStyle name="Normal 9 4 3 4 5" xfId="5127" xr:uid="{95549668-523E-4203-B909-5985B5CE999E}"/>
    <cellStyle name="Normal 9 4 3 5" xfId="3332" xr:uid="{6BE34A0C-5247-4E0E-8C18-CBEF482FD451}"/>
    <cellStyle name="Normal 9 4 3 5 2" xfId="3333" xr:uid="{69C0B82B-E59E-451D-8DA8-F3B070829995}"/>
    <cellStyle name="Normal 9 4 3 5 2 2" xfId="5132" xr:uid="{AEFD621A-9583-46B8-ABF6-7F768DF9222D}"/>
    <cellStyle name="Normal 9 4 3 5 3" xfId="3334" xr:uid="{C658907C-AF6D-45D3-88AB-E4B8019AE96D}"/>
    <cellStyle name="Normal 9 4 3 5 3 2" xfId="5133" xr:uid="{345DFB14-E2C5-4BBA-B0D8-B655123BC431}"/>
    <cellStyle name="Normal 9 4 3 5 4" xfId="3335" xr:uid="{8BAF2CE6-A7BF-40F0-8222-1362BA7F2706}"/>
    <cellStyle name="Normal 9 4 3 5 4 2" xfId="5134" xr:uid="{15010CD4-DCFE-4502-B442-38B82EF970B6}"/>
    <cellStyle name="Normal 9 4 3 5 5" xfId="5131" xr:uid="{AB2844FA-5E8C-4C9A-AC83-0A71E575E967}"/>
    <cellStyle name="Normal 9 4 3 6" xfId="3336" xr:uid="{663F01B0-33FA-4D39-B6E1-F587E2B0AF15}"/>
    <cellStyle name="Normal 9 4 3 6 2" xfId="5135" xr:uid="{24CAEAEE-411A-4CD2-AB3B-12D4E3B195FE}"/>
    <cellStyle name="Normal 9 4 3 7" xfId="3337" xr:uid="{ED672016-18E9-4ABB-90F2-C09EC1FDC260}"/>
    <cellStyle name="Normal 9 4 3 7 2" xfId="5136" xr:uid="{FCBB78ED-510A-491C-BCBE-6AC02DB19C85}"/>
    <cellStyle name="Normal 9 4 3 8" xfId="3338" xr:uid="{818A346A-71F6-4324-9525-50E86AB2A0BA}"/>
    <cellStyle name="Normal 9 4 3 8 2" xfId="5137" xr:uid="{016E6B0A-2E2B-4822-B1E1-0C0604B21736}"/>
    <cellStyle name="Normal 9 4 3 9" xfId="5105" xr:uid="{99355A09-0FB7-44E4-98CF-120A28F6F974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2" xr:uid="{0C3E8A8D-7B7E-4C80-BEF5-AF7BB1F31440}"/>
    <cellStyle name="Normal 9 4 4 2 2 2 3" xfId="5141" xr:uid="{AC447F48-475A-4276-9A35-B403AAD4A4F4}"/>
    <cellStyle name="Normal 9 4 4 2 2 3" xfId="3343" xr:uid="{1B8C1CF7-E5C9-4880-B588-E7606850BBF2}"/>
    <cellStyle name="Normal 9 4 4 2 2 3 2" xfId="5143" xr:uid="{1D0BF647-C13F-4D03-B86F-39449F634A4F}"/>
    <cellStyle name="Normal 9 4 4 2 2 4" xfId="3344" xr:uid="{A6BBA61C-2B58-4B6A-8522-D19F9275B174}"/>
    <cellStyle name="Normal 9 4 4 2 2 4 2" xfId="5144" xr:uid="{5043C2BC-C5D1-4BE7-A49E-4D51BBEE99C3}"/>
    <cellStyle name="Normal 9 4 4 2 2 5" xfId="5140" xr:uid="{7646D727-4F94-46BD-95F0-F200790A8482}"/>
    <cellStyle name="Normal 9 4 4 2 3" xfId="3345" xr:uid="{58AD18EB-8B28-4CCF-A2F5-A6C00EBA9C96}"/>
    <cellStyle name="Normal 9 4 4 2 3 2" xfId="4274" xr:uid="{7633241B-2A2F-4012-9F3C-417098F53043}"/>
    <cellStyle name="Normal 9 4 4 2 3 2 2" xfId="5146" xr:uid="{50FD1E43-C934-4141-A42D-61683F4FEC31}"/>
    <cellStyle name="Normal 9 4 4 2 3 3" xfId="5145" xr:uid="{64002D66-1BB3-4333-96F4-83A056EB42D6}"/>
    <cellStyle name="Normal 9 4 4 2 4" xfId="3346" xr:uid="{3F26112B-9D0F-4391-92B1-84B930FB740C}"/>
    <cellStyle name="Normal 9 4 4 2 4 2" xfId="5147" xr:uid="{68C884F7-A2BF-44BC-A202-CE240451A02B}"/>
    <cellStyle name="Normal 9 4 4 2 5" xfId="3347" xr:uid="{97EBE7D5-F65F-460B-9708-FD331A512542}"/>
    <cellStyle name="Normal 9 4 4 2 5 2" xfId="5148" xr:uid="{04EEC4E3-3260-44E7-AACE-1AAD7F9A77AC}"/>
    <cellStyle name="Normal 9 4 4 2 6" xfId="5139" xr:uid="{13A9EFA3-6CEF-42F9-9840-C460D5877653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1" xr:uid="{A46FCF1F-D66A-4DC5-9346-1AE6B98E015F}"/>
    <cellStyle name="Normal 9 4 4 3 2 3" xfId="5150" xr:uid="{D36334C8-0FD2-4488-9944-BEDC058DE73B}"/>
    <cellStyle name="Normal 9 4 4 3 3" xfId="3350" xr:uid="{677283A2-FBAA-4A7D-BF93-5C581F8828B9}"/>
    <cellStyle name="Normal 9 4 4 3 3 2" xfId="5152" xr:uid="{3DE35AA0-03C7-4C2D-B7C7-E14AA312869A}"/>
    <cellStyle name="Normal 9 4 4 3 4" xfId="3351" xr:uid="{086C0F03-BD4C-4343-9F4F-C5C72CC9C108}"/>
    <cellStyle name="Normal 9 4 4 3 4 2" xfId="5153" xr:uid="{A0FA5903-2DB6-4A54-85CB-074112FCCF51}"/>
    <cellStyle name="Normal 9 4 4 3 5" xfId="5149" xr:uid="{448BD841-FCEA-447A-92DA-D3288FC62FF9}"/>
    <cellStyle name="Normal 9 4 4 4" xfId="3352" xr:uid="{373083DB-45F7-467D-8220-0D1AFD273947}"/>
    <cellStyle name="Normal 9 4 4 4 2" xfId="3353" xr:uid="{321DF2AC-9CAD-420A-9817-3F63C8157AEA}"/>
    <cellStyle name="Normal 9 4 4 4 2 2" xfId="5155" xr:uid="{659EDBAB-C53F-48D4-B0C7-6737718432FC}"/>
    <cellStyle name="Normal 9 4 4 4 3" xfId="3354" xr:uid="{B396A407-E763-4E74-9620-D29DAC74A0C9}"/>
    <cellStyle name="Normal 9 4 4 4 3 2" xfId="5156" xr:uid="{046ADE82-EDE5-4AA8-8AB0-2698DC04DADD}"/>
    <cellStyle name="Normal 9 4 4 4 4" xfId="3355" xr:uid="{49057117-C5D1-4F54-9358-182822105648}"/>
    <cellStyle name="Normal 9 4 4 4 4 2" xfId="5157" xr:uid="{04AE469F-D7FE-40EC-AEB5-32551BB7E33A}"/>
    <cellStyle name="Normal 9 4 4 4 5" xfId="5154" xr:uid="{A094DA5D-616E-4B7F-B5FB-0E813656CA32}"/>
    <cellStyle name="Normal 9 4 4 5" xfId="3356" xr:uid="{C64D3DB9-8FB5-481D-8C0E-356859EB31C3}"/>
    <cellStyle name="Normal 9 4 4 5 2" xfId="5158" xr:uid="{E9180ECB-0038-4379-835F-091FEEE16C4E}"/>
    <cellStyle name="Normal 9 4 4 6" xfId="3357" xr:uid="{CE611F52-669B-4434-9538-3DE5D1953BF8}"/>
    <cellStyle name="Normal 9 4 4 6 2" xfId="5159" xr:uid="{904E386C-C131-4021-AB6C-E8B9E3999CC3}"/>
    <cellStyle name="Normal 9 4 4 7" xfId="3358" xr:uid="{E42AA119-7F29-4E69-B4D7-3893569B3A67}"/>
    <cellStyle name="Normal 9 4 4 7 2" xfId="5160" xr:uid="{9F173BEF-BBDF-4A49-808B-7CB888AC5E88}"/>
    <cellStyle name="Normal 9 4 4 8" xfId="5138" xr:uid="{A15D7944-196B-4533-ADE9-0A7CA5DD063B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64" xr:uid="{16D70346-D8B3-4B18-892A-6D5EA772DC25}"/>
    <cellStyle name="Normal 9 4 5 2 2 3" xfId="5163" xr:uid="{B46FC432-0FE7-431A-92DB-E1A49EB68246}"/>
    <cellStyle name="Normal 9 4 5 2 3" xfId="3362" xr:uid="{DC9331B7-1C1E-4DEF-8ACA-BBB92E1435CA}"/>
    <cellStyle name="Normal 9 4 5 2 3 2" xfId="5165" xr:uid="{BD1B2F2F-9293-41D9-9163-503BC4A44CDF}"/>
    <cellStyle name="Normal 9 4 5 2 4" xfId="3363" xr:uid="{A08CA7CB-1D88-4572-B0F9-EF195DDDD5C2}"/>
    <cellStyle name="Normal 9 4 5 2 4 2" xfId="5166" xr:uid="{68C7155A-2DCD-4106-B3BD-639295177359}"/>
    <cellStyle name="Normal 9 4 5 2 5" xfId="5162" xr:uid="{B9B61128-3307-4396-B731-3D75EE0F11B2}"/>
    <cellStyle name="Normal 9 4 5 3" xfId="3364" xr:uid="{A1E9C33C-C94E-4FFB-BAAF-493B0788A2C1}"/>
    <cellStyle name="Normal 9 4 5 3 2" xfId="3365" xr:uid="{3876BB89-BE58-496A-92CB-3F4DBDAC9F60}"/>
    <cellStyle name="Normal 9 4 5 3 2 2" xfId="5168" xr:uid="{EDC4D917-22E4-4150-B527-167767BF6423}"/>
    <cellStyle name="Normal 9 4 5 3 3" xfId="3366" xr:uid="{F73D1800-06A9-4D99-8554-9DB4BC2DCF62}"/>
    <cellStyle name="Normal 9 4 5 3 3 2" xfId="5169" xr:uid="{24F13D50-F5A9-4E53-B05C-ADEDFA403519}"/>
    <cellStyle name="Normal 9 4 5 3 4" xfId="3367" xr:uid="{41C66C3B-088B-4235-9A2A-04856B8649BA}"/>
    <cellStyle name="Normal 9 4 5 3 4 2" xfId="5170" xr:uid="{0C75316E-55E3-4445-81DC-2DAA6ED90BCC}"/>
    <cellStyle name="Normal 9 4 5 3 5" xfId="5167" xr:uid="{933D0426-E766-4264-8A50-5EF039BD3E4B}"/>
    <cellStyle name="Normal 9 4 5 4" xfId="3368" xr:uid="{E2116F0C-A7ED-4018-B37E-6460DD191EFB}"/>
    <cellStyle name="Normal 9 4 5 4 2" xfId="5171" xr:uid="{5E3B4838-728B-45E2-950E-9BBE9B5C7588}"/>
    <cellStyle name="Normal 9 4 5 5" xfId="3369" xr:uid="{10597110-38DF-4F4E-BF64-F79F5D4481D5}"/>
    <cellStyle name="Normal 9 4 5 5 2" xfId="5172" xr:uid="{6D65E9BD-A3EE-4BE8-AB1D-17BBF311BFAF}"/>
    <cellStyle name="Normal 9 4 5 6" xfId="3370" xr:uid="{6193CB2F-0D4F-4003-B651-78D0486386BF}"/>
    <cellStyle name="Normal 9 4 5 6 2" xfId="5173" xr:uid="{ACBC2B19-8755-467D-8856-A9EC4DC1846C}"/>
    <cellStyle name="Normal 9 4 5 7" xfId="5161" xr:uid="{F05DFEFD-69F9-42F5-94E9-63B97195CAFD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6" xr:uid="{1664E086-200D-41B9-9953-680AE11FD7AF}"/>
    <cellStyle name="Normal 9 4 6 2 3" xfId="3374" xr:uid="{936E98DF-DA76-41C5-997F-EDEF1086A88A}"/>
    <cellStyle name="Normal 9 4 6 2 3 2" xfId="5177" xr:uid="{3163E1E6-F8F2-4E69-B9CC-7CF30D5562FC}"/>
    <cellStyle name="Normal 9 4 6 2 4" xfId="3375" xr:uid="{D86FE3C7-4910-4F6A-AFE5-FB872984644E}"/>
    <cellStyle name="Normal 9 4 6 2 4 2" xfId="5178" xr:uid="{C0E72D81-F4A9-418E-AD2E-E6E875A9E754}"/>
    <cellStyle name="Normal 9 4 6 2 5" xfId="5175" xr:uid="{AE4F5704-195F-4D86-BB2C-101F46F7E2E5}"/>
    <cellStyle name="Normal 9 4 6 3" xfId="3376" xr:uid="{7D42B768-6197-45F7-A266-F5094882D122}"/>
    <cellStyle name="Normal 9 4 6 3 2" xfId="5179" xr:uid="{00479D13-6BAA-47AA-8487-43DC0F4F9040}"/>
    <cellStyle name="Normal 9 4 6 4" xfId="3377" xr:uid="{7DB71026-A14B-43C5-8F56-41602DDF0746}"/>
    <cellStyle name="Normal 9 4 6 4 2" xfId="5180" xr:uid="{B6FAC377-B7D8-4CBD-ADD5-57CD0E26329E}"/>
    <cellStyle name="Normal 9 4 6 5" xfId="3378" xr:uid="{331CA8AB-5B2B-4241-B49C-65027FE1626C}"/>
    <cellStyle name="Normal 9 4 6 5 2" xfId="5181" xr:uid="{E99F50DD-194C-4B30-AB58-A49E34A215EE}"/>
    <cellStyle name="Normal 9 4 6 6" xfId="5174" xr:uid="{E26499B5-120E-480A-967E-C0657845C5E3}"/>
    <cellStyle name="Normal 9 4 7" xfId="3379" xr:uid="{23E879BA-5EDE-4527-B83F-BD3E7C5CD9E1}"/>
    <cellStyle name="Normal 9 4 7 2" xfId="3380" xr:uid="{FE6BB645-9DCD-439A-AA54-1D20CA64AABA}"/>
    <cellStyle name="Normal 9 4 7 2 2" xfId="5183" xr:uid="{2FBD1014-61A8-4D76-ABDF-92F13D190A68}"/>
    <cellStyle name="Normal 9 4 7 3" xfId="3381" xr:uid="{63EACFD9-C165-4BCD-83BB-E9C03CCCBB36}"/>
    <cellStyle name="Normal 9 4 7 3 2" xfId="5184" xr:uid="{FEE9A65F-797F-428C-BABC-BACA327A7D9E}"/>
    <cellStyle name="Normal 9 4 7 4" xfId="3382" xr:uid="{A237818C-2634-4E2F-A320-E14CE2E43306}"/>
    <cellStyle name="Normal 9 4 7 4 2" xfId="5185" xr:uid="{7131C20D-8DC2-4695-9080-ED75233CCB4E}"/>
    <cellStyle name="Normal 9 4 7 5" xfId="5182" xr:uid="{33026FF8-D1B5-48F0-84DD-F0A8CCC6874D}"/>
    <cellStyle name="Normal 9 4 8" xfId="3383" xr:uid="{4B3F0F96-7698-4C1B-9352-DFB8A143B4C0}"/>
    <cellStyle name="Normal 9 4 8 2" xfId="3384" xr:uid="{1652C9F7-EF06-4CE0-89E5-AD33D943B7C8}"/>
    <cellStyle name="Normal 9 4 8 2 2" xfId="5187" xr:uid="{82F37778-E7F2-4EB5-B3DE-71F28E678C48}"/>
    <cellStyle name="Normal 9 4 8 3" xfId="3385" xr:uid="{42C48E4C-0A45-4969-A540-285C636278BC}"/>
    <cellStyle name="Normal 9 4 8 3 2" xfId="5188" xr:uid="{4D46840E-DD60-478E-989F-9317D776999E}"/>
    <cellStyle name="Normal 9 4 8 4" xfId="3386" xr:uid="{6ED60723-E769-4128-AB65-7053B9A54F85}"/>
    <cellStyle name="Normal 9 4 8 4 2" xfId="5189" xr:uid="{AD6BFF01-7F78-4368-8AB3-607C752AA191}"/>
    <cellStyle name="Normal 9 4 8 5" xfId="5186" xr:uid="{7051FF50-4F54-45D8-8121-490F91F7E4B8}"/>
    <cellStyle name="Normal 9 4 9" xfId="3387" xr:uid="{0A0D880C-0BFC-41C8-B227-974676FB3A25}"/>
    <cellStyle name="Normal 9 4 9 2" xfId="5190" xr:uid="{940F4044-0314-4BFA-9805-97BF6010EC19}"/>
    <cellStyle name="Normal 9 5" xfId="3388" xr:uid="{F86CC073-51FB-4947-B60F-A224C8F5AAAD}"/>
    <cellStyle name="Normal 9 5 10" xfId="3389" xr:uid="{A9761081-2313-4CCE-946F-97186494E246}"/>
    <cellStyle name="Normal 9 5 10 2" xfId="5192" xr:uid="{1D7CAF54-ACA2-42E4-B1C9-0ACEBDE88D0D}"/>
    <cellStyle name="Normal 9 5 11" xfId="3390" xr:uid="{D20600A0-E03E-4CBD-8164-D0D21344248F}"/>
    <cellStyle name="Normal 9 5 11 2" xfId="5193" xr:uid="{F8C3B132-55BF-42D5-97A8-714F4C85C8FB}"/>
    <cellStyle name="Normal 9 5 12" xfId="5191" xr:uid="{6CA6AFC1-5115-48BB-AB35-F34D29F2F285}"/>
    <cellStyle name="Normal 9 5 2" xfId="3391" xr:uid="{A630278B-53B1-4F67-ABBD-AD5D7E85E57A}"/>
    <cellStyle name="Normal 9 5 2 10" xfId="5194" xr:uid="{E7F36895-14F8-4DE3-A4A0-8ABF0087D3CD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8" xr:uid="{0AF6EE20-04A3-4977-9101-BD5462FAEBB6}"/>
    <cellStyle name="Normal 9 5 2 2 2 2 2 2 2" xfId="5755" xr:uid="{2B6830B9-7A07-43DC-8FA7-31141567374C}"/>
    <cellStyle name="Normal 9 5 2 2 2 2 3" xfId="3396" xr:uid="{3E2CCF73-B1F9-4F05-80C1-CDC65940B91F}"/>
    <cellStyle name="Normal 9 5 2 2 2 2 3 2" xfId="5199" xr:uid="{BE74D2EF-D9D5-401A-B6F4-C311F11A667F}"/>
    <cellStyle name="Normal 9 5 2 2 2 2 4" xfId="3397" xr:uid="{BF6CCD5E-E621-4573-AA38-665E2F75835D}"/>
    <cellStyle name="Normal 9 5 2 2 2 2 4 2" xfId="5200" xr:uid="{45508972-965B-475A-A2B6-FC2E218F74D3}"/>
    <cellStyle name="Normal 9 5 2 2 2 2 5" xfId="5197" xr:uid="{45782A4F-3A1C-4F14-AA88-5528BBD1AC78}"/>
    <cellStyle name="Normal 9 5 2 2 2 3" xfId="3398" xr:uid="{52C60F68-7D3D-4FAB-9822-F8D800416909}"/>
    <cellStyle name="Normal 9 5 2 2 2 3 2" xfId="3399" xr:uid="{A7D84D49-75C3-492F-8483-A4BA44E1ED1E}"/>
    <cellStyle name="Normal 9 5 2 2 2 3 2 2" xfId="5202" xr:uid="{7F43EC16-653B-4B03-BC67-41C773CD9AF9}"/>
    <cellStyle name="Normal 9 5 2 2 2 3 3" xfId="3400" xr:uid="{DEB0BFC0-6AC8-47D9-B90F-FD577C17CA56}"/>
    <cellStyle name="Normal 9 5 2 2 2 3 3 2" xfId="5203" xr:uid="{159203A4-2006-4F0D-9B0F-9A21BB597FE1}"/>
    <cellStyle name="Normal 9 5 2 2 2 3 4" xfId="3401" xr:uid="{03CA0861-E115-40D7-AD98-93C13EA8709B}"/>
    <cellStyle name="Normal 9 5 2 2 2 3 4 2" xfId="5204" xr:uid="{1199D1B7-34D6-4EDE-96CF-1CB59D508E95}"/>
    <cellStyle name="Normal 9 5 2 2 2 3 5" xfId="5201" xr:uid="{BA9BB8A9-5B26-486A-B784-1E418180CC21}"/>
    <cellStyle name="Normal 9 5 2 2 2 4" xfId="3402" xr:uid="{5D86A963-245A-49A6-A2B1-B654F7A5EFF0}"/>
    <cellStyle name="Normal 9 5 2 2 2 4 2" xfId="5205" xr:uid="{E85FDC22-4A78-49D4-AC77-32C45EFFB603}"/>
    <cellStyle name="Normal 9 5 2 2 2 5" xfId="3403" xr:uid="{0D7CCE81-E84A-4D9A-80E7-BF2B58D2C1DD}"/>
    <cellStyle name="Normal 9 5 2 2 2 5 2" xfId="5206" xr:uid="{2A28245B-374E-4540-BEBE-3216BF2FAC14}"/>
    <cellStyle name="Normal 9 5 2 2 2 6" xfId="3404" xr:uid="{FE0A2B1A-1FB6-4859-A93A-8CAF03C86E3D}"/>
    <cellStyle name="Normal 9 5 2 2 2 6 2" xfId="5207" xr:uid="{B9A4E7AB-7ED1-4319-B70D-2A602C82E5B6}"/>
    <cellStyle name="Normal 9 5 2 2 2 7" xfId="5196" xr:uid="{EF15047A-0177-4945-B3C6-517D082A632E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0" xr:uid="{48E91D3C-688B-41B9-B341-C9DD468649A4}"/>
    <cellStyle name="Normal 9 5 2 2 3 2 3" xfId="3408" xr:uid="{460C8630-68AB-426D-9D9D-763D724AF965}"/>
    <cellStyle name="Normal 9 5 2 2 3 2 3 2" xfId="5211" xr:uid="{A19D11D2-8A16-4B97-AA66-0947100473CC}"/>
    <cellStyle name="Normal 9 5 2 2 3 2 4" xfId="3409" xr:uid="{D555BAE4-2377-4ABA-9575-DA6DB052A73A}"/>
    <cellStyle name="Normal 9 5 2 2 3 2 4 2" xfId="5212" xr:uid="{A689895B-5D78-4DC1-9AC7-9FEC3306CFEC}"/>
    <cellStyle name="Normal 9 5 2 2 3 2 5" xfId="5209" xr:uid="{D664E83D-CE54-4C4E-B18E-B363B9DD3601}"/>
    <cellStyle name="Normal 9 5 2 2 3 3" xfId="3410" xr:uid="{C505AA95-563E-408B-A1CC-731CD37B53A9}"/>
    <cellStyle name="Normal 9 5 2 2 3 3 2" xfId="5213" xr:uid="{94635BBD-7CB1-4891-8E46-59C11E4113DE}"/>
    <cellStyle name="Normal 9 5 2 2 3 4" xfId="3411" xr:uid="{D68FF109-AC44-43B9-9469-DF21F3BAECA0}"/>
    <cellStyle name="Normal 9 5 2 2 3 4 2" xfId="5214" xr:uid="{51F12CA2-42CE-42D4-A523-F6E3386BDD24}"/>
    <cellStyle name="Normal 9 5 2 2 3 5" xfId="3412" xr:uid="{48D2BC56-2EE9-4334-A763-D2EDC87911F4}"/>
    <cellStyle name="Normal 9 5 2 2 3 5 2" xfId="5215" xr:uid="{B9D1EB81-A301-46D2-8EB9-20244AEFBDD6}"/>
    <cellStyle name="Normal 9 5 2 2 3 6" xfId="5208" xr:uid="{6E58628B-3090-42E5-A11B-B7DC32FD2317}"/>
    <cellStyle name="Normal 9 5 2 2 4" xfId="3413" xr:uid="{19746D52-1266-4886-850F-DE49B8F1E5D1}"/>
    <cellStyle name="Normal 9 5 2 2 4 2" xfId="3414" xr:uid="{8F02253D-2DA7-4DF7-AB36-0A15BE33DDCE}"/>
    <cellStyle name="Normal 9 5 2 2 4 2 2" xfId="5217" xr:uid="{294B3BCB-0A89-4632-9312-16D77390FD39}"/>
    <cellStyle name="Normal 9 5 2 2 4 2 2 2" xfId="5756" xr:uid="{CB3F5894-7971-417A-8017-72997A614BDC}"/>
    <cellStyle name="Normal 9 5 2 2 4 3" xfId="3415" xr:uid="{A1462127-7D09-4D1D-AA9D-AF764FEC13B9}"/>
    <cellStyle name="Normal 9 5 2 2 4 3 2" xfId="5218" xr:uid="{E4551465-94C7-4DCA-8603-265A6F454EA4}"/>
    <cellStyle name="Normal 9 5 2 2 4 4" xfId="3416" xr:uid="{E5FC1265-8147-4DBD-94DB-054BA3D935D8}"/>
    <cellStyle name="Normal 9 5 2 2 4 4 2" xfId="5219" xr:uid="{66906F7C-449E-42DC-9CC5-CB3692D762EC}"/>
    <cellStyle name="Normal 9 5 2 2 4 5" xfId="5216" xr:uid="{1455AF30-518E-4D69-B831-2FB7BB8F40A1}"/>
    <cellStyle name="Normal 9 5 2 2 5" xfId="3417" xr:uid="{D1030FEA-03C9-49A7-8E62-BABCB3AB477F}"/>
    <cellStyle name="Normal 9 5 2 2 5 2" xfId="3418" xr:uid="{9EF967B1-DD50-422B-9C1C-8D416AF67331}"/>
    <cellStyle name="Normal 9 5 2 2 5 2 2" xfId="5221" xr:uid="{2219D04E-E8E5-4BF2-AD50-B9BF048E0F11}"/>
    <cellStyle name="Normal 9 5 2 2 5 3" xfId="3419" xr:uid="{3ADD6D94-AD84-40E9-A436-ABE7AEFFDEE9}"/>
    <cellStyle name="Normal 9 5 2 2 5 3 2" xfId="5222" xr:uid="{9008266B-BE3E-4B54-8531-9C567E6DF221}"/>
    <cellStyle name="Normal 9 5 2 2 5 4" xfId="3420" xr:uid="{EBC5E9A4-78A2-4167-A8DF-A6150A067C14}"/>
    <cellStyle name="Normal 9 5 2 2 5 4 2" xfId="5223" xr:uid="{F5981F7C-A721-4DE0-8EC3-BAE40FB801F1}"/>
    <cellStyle name="Normal 9 5 2 2 5 5" xfId="5220" xr:uid="{7C09056B-6ECB-4013-BD03-0D92AF2BD578}"/>
    <cellStyle name="Normal 9 5 2 2 6" xfId="3421" xr:uid="{5E5DB2A2-9827-4596-869F-B8830BBB12B8}"/>
    <cellStyle name="Normal 9 5 2 2 6 2" xfId="5224" xr:uid="{D4BF27AA-A17E-462A-8750-B266477829D7}"/>
    <cellStyle name="Normal 9 5 2 2 7" xfId="3422" xr:uid="{88D7E271-7BDB-49C9-AD74-416A73ED543D}"/>
    <cellStyle name="Normal 9 5 2 2 7 2" xfId="5225" xr:uid="{0123D321-164F-47C1-BE67-83F7D03C2D00}"/>
    <cellStyle name="Normal 9 5 2 2 8" xfId="3423" xr:uid="{08E1DCC5-DF73-4598-A21C-A13B18CBF928}"/>
    <cellStyle name="Normal 9 5 2 2 8 2" xfId="5226" xr:uid="{73F4080A-5249-4225-8B40-BE1BB27D809D}"/>
    <cellStyle name="Normal 9 5 2 2 9" xfId="5195" xr:uid="{6B92C5E8-5C3B-4C37-9814-775BDA1061E2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9" xr:uid="{3E8C2612-D884-495F-B390-EACA125DB1E6}"/>
    <cellStyle name="Normal 9 5 2 3 2 2 2 2" xfId="5757" xr:uid="{B131B5F0-4C59-4A4A-99E8-01B3C345E990}"/>
    <cellStyle name="Normal 9 5 2 3 2 3" xfId="3427" xr:uid="{6CAF1EA0-5483-45FF-99E2-B6981CAE9767}"/>
    <cellStyle name="Normal 9 5 2 3 2 3 2" xfId="5230" xr:uid="{D7343F45-6E96-457D-B9C2-42293557A2BE}"/>
    <cellStyle name="Normal 9 5 2 3 2 4" xfId="3428" xr:uid="{B47E8974-458C-4AF9-84CC-34D421E180D2}"/>
    <cellStyle name="Normal 9 5 2 3 2 4 2" xfId="5231" xr:uid="{5F69B778-6697-47E6-9E44-4660A32E07EF}"/>
    <cellStyle name="Normal 9 5 2 3 2 5" xfId="5228" xr:uid="{BB385A44-D31B-4391-91BA-DBB341739339}"/>
    <cellStyle name="Normal 9 5 2 3 3" xfId="3429" xr:uid="{DF70A764-65AE-4A06-B0C3-C0EA68E39D1E}"/>
    <cellStyle name="Normal 9 5 2 3 3 2" xfId="3430" xr:uid="{33B9A006-230F-4430-AD81-0A1828F7FF73}"/>
    <cellStyle name="Normal 9 5 2 3 3 2 2" xfId="5233" xr:uid="{1E0C909A-DD68-41F3-9558-CE357ECA9295}"/>
    <cellStyle name="Normal 9 5 2 3 3 3" xfId="3431" xr:uid="{4C6CE248-1EA7-4D82-AF72-DBF364689ED2}"/>
    <cellStyle name="Normal 9 5 2 3 3 3 2" xfId="5234" xr:uid="{CA58A0D0-F596-4265-B1AD-1DE3B95F6F85}"/>
    <cellStyle name="Normal 9 5 2 3 3 4" xfId="3432" xr:uid="{95A18C9F-E989-4B20-93A6-3A5BC6326BF0}"/>
    <cellStyle name="Normal 9 5 2 3 3 4 2" xfId="5235" xr:uid="{2305CF3A-7667-4BB9-8B48-D246F91DFBF6}"/>
    <cellStyle name="Normal 9 5 2 3 3 5" xfId="5232" xr:uid="{50C1EA8B-8042-4B96-9741-2307C0423E7F}"/>
    <cellStyle name="Normal 9 5 2 3 4" xfId="3433" xr:uid="{63CBE5E3-3D73-45AA-8C1D-E37B4B46874E}"/>
    <cellStyle name="Normal 9 5 2 3 4 2" xfId="5236" xr:uid="{B63C0CF8-03CC-4A65-BEE5-EDC7B78DAB87}"/>
    <cellStyle name="Normal 9 5 2 3 5" xfId="3434" xr:uid="{50BFB28E-AADF-4B76-ABA7-97EA3ECBB478}"/>
    <cellStyle name="Normal 9 5 2 3 5 2" xfId="5237" xr:uid="{B46A00EA-D8FB-4662-8C8F-5D6C25E1C4C8}"/>
    <cellStyle name="Normal 9 5 2 3 6" xfId="3435" xr:uid="{9AFBB40A-5FA7-4E06-8CB0-CD5FD46CC394}"/>
    <cellStyle name="Normal 9 5 2 3 6 2" xfId="5238" xr:uid="{180D5DF2-A787-4338-8661-7CBD5A8BC6D4}"/>
    <cellStyle name="Normal 9 5 2 3 7" xfId="5227" xr:uid="{5EA0C776-764C-4B7F-960C-5547755237B5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1" xr:uid="{FC8CDF11-2A33-4CC1-9823-B0AD31F5196C}"/>
    <cellStyle name="Normal 9 5 2 4 2 3" xfId="3439" xr:uid="{99513CF1-4434-4648-9370-365F77384D49}"/>
    <cellStyle name="Normal 9 5 2 4 2 3 2" xfId="5242" xr:uid="{D5DDAA47-895D-4388-AECE-524566B729DE}"/>
    <cellStyle name="Normal 9 5 2 4 2 4" xfId="3440" xr:uid="{0BFD76FB-8B12-4A52-80B3-C930DD07FDA4}"/>
    <cellStyle name="Normal 9 5 2 4 2 4 2" xfId="5243" xr:uid="{3AA8DE7E-3D4E-4B00-B53C-8447F30864C3}"/>
    <cellStyle name="Normal 9 5 2 4 2 5" xfId="5240" xr:uid="{E9961076-40A2-44E3-8431-20047E928B65}"/>
    <cellStyle name="Normal 9 5 2 4 3" xfId="3441" xr:uid="{558C0A5C-B690-4755-A11B-3995B5942152}"/>
    <cellStyle name="Normal 9 5 2 4 3 2" xfId="5244" xr:uid="{548CC5B1-45AB-421C-9ACF-F48883483F43}"/>
    <cellStyle name="Normal 9 5 2 4 4" xfId="3442" xr:uid="{731FAB44-C035-4434-BBC2-78D19177F876}"/>
    <cellStyle name="Normal 9 5 2 4 4 2" xfId="5245" xr:uid="{F2D93224-7F7E-4F44-B232-2270C1EF7235}"/>
    <cellStyle name="Normal 9 5 2 4 5" xfId="3443" xr:uid="{5287E35C-CA63-49C4-85CA-9AC4CE3047F9}"/>
    <cellStyle name="Normal 9 5 2 4 5 2" xfId="5246" xr:uid="{5BD41948-E3B1-4A49-A7E8-358891525D81}"/>
    <cellStyle name="Normal 9 5 2 4 6" xfId="5239" xr:uid="{E13F3361-CD93-4485-A6EE-3F561309BDE3}"/>
    <cellStyle name="Normal 9 5 2 5" xfId="3444" xr:uid="{E41A2246-1F45-4D76-B522-E10C396DE870}"/>
    <cellStyle name="Normal 9 5 2 5 2" xfId="3445" xr:uid="{9C71CA7C-6CFE-4080-AE49-38B843637FEB}"/>
    <cellStyle name="Normal 9 5 2 5 2 2" xfId="5248" xr:uid="{D4F5CD94-261D-4599-9C16-A709036327A2}"/>
    <cellStyle name="Normal 9 5 2 5 2 2 2" xfId="5758" xr:uid="{E5BB6CFA-D81F-4372-80BA-82056C305D24}"/>
    <cellStyle name="Normal 9 5 2 5 3" xfId="3446" xr:uid="{0CF0622F-4418-4EC2-ACF3-0B81D498B5AD}"/>
    <cellStyle name="Normal 9 5 2 5 3 2" xfId="5249" xr:uid="{DD995AAC-807A-457A-BDD9-B97BAE300EDD}"/>
    <cellStyle name="Normal 9 5 2 5 4" xfId="3447" xr:uid="{A6E4643C-6A1B-4B6B-A850-222E09D6CCA6}"/>
    <cellStyle name="Normal 9 5 2 5 4 2" xfId="5250" xr:uid="{59D7C124-BFD3-4958-9493-97ED1B58D1F8}"/>
    <cellStyle name="Normal 9 5 2 5 5" xfId="5247" xr:uid="{4369753F-CB74-4DA3-8E32-5B4E782FB423}"/>
    <cellStyle name="Normal 9 5 2 6" xfId="3448" xr:uid="{8C110C3A-907B-435A-A8AA-D24C4B1366CE}"/>
    <cellStyle name="Normal 9 5 2 6 2" xfId="3449" xr:uid="{8568CA61-10C1-4A67-BF81-74C3A75566F2}"/>
    <cellStyle name="Normal 9 5 2 6 2 2" xfId="5252" xr:uid="{CB6F593F-93E9-4D2C-A324-2A919380541A}"/>
    <cellStyle name="Normal 9 5 2 6 3" xfId="3450" xr:uid="{29A4313F-8949-45E4-B984-92A0944FDCE2}"/>
    <cellStyle name="Normal 9 5 2 6 3 2" xfId="5253" xr:uid="{D3C5BE82-1A36-416D-AE05-0221DF6CC915}"/>
    <cellStyle name="Normal 9 5 2 6 4" xfId="3451" xr:uid="{0325FD9A-847A-43EE-B727-CD6655DBABC1}"/>
    <cellStyle name="Normal 9 5 2 6 4 2" xfId="5254" xr:uid="{6A9591EC-4A0F-4480-A902-8967ABB49EAB}"/>
    <cellStyle name="Normal 9 5 2 6 5" xfId="5251" xr:uid="{FF9B987A-4FC9-4144-BC07-75AC78268C79}"/>
    <cellStyle name="Normal 9 5 2 7" xfId="3452" xr:uid="{E9633376-09FD-480B-B8E6-E2BBB4C54C9C}"/>
    <cellStyle name="Normal 9 5 2 7 2" xfId="5255" xr:uid="{61AFA73D-7593-4E5C-8C91-74CD476543AB}"/>
    <cellStyle name="Normal 9 5 2 8" xfId="3453" xr:uid="{24667192-8A7F-4C78-B8E0-8EA511051635}"/>
    <cellStyle name="Normal 9 5 2 8 2" xfId="5256" xr:uid="{397D3CF7-EFC0-4A91-8AA8-1B3E9D240A94}"/>
    <cellStyle name="Normal 9 5 2 9" xfId="3454" xr:uid="{A3859758-B49F-42CD-A0B5-055EE9E68BF6}"/>
    <cellStyle name="Normal 9 5 2 9 2" xfId="5257" xr:uid="{5BEB0025-60E1-45AF-A2F8-F60A9B5C8971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2" xr:uid="{AE93DA30-90F3-4D6B-BA22-7E131192666F}"/>
    <cellStyle name="Normal 9 5 3 2 2 2 3" xfId="5261" xr:uid="{6B63F414-1136-4028-8CC6-BAE534B9F689}"/>
    <cellStyle name="Normal 9 5 3 2 2 3" xfId="3459" xr:uid="{81EDA8D9-CE06-4943-BBD1-3133299612F3}"/>
    <cellStyle name="Normal 9 5 3 2 2 3 2" xfId="5263" xr:uid="{00FECF39-CBF8-4E33-826A-54B251AACAB3}"/>
    <cellStyle name="Normal 9 5 3 2 2 4" xfId="3460" xr:uid="{9B9702E4-91CA-4288-83C4-823B366BBDE5}"/>
    <cellStyle name="Normal 9 5 3 2 2 4 2" xfId="5264" xr:uid="{B756EB72-1A2D-4FCC-ADB0-EEE9ED6F71AB}"/>
    <cellStyle name="Normal 9 5 3 2 2 5" xfId="5260" xr:uid="{5532A31E-9B04-4F14-AFD2-3ECF7567A384}"/>
    <cellStyle name="Normal 9 5 3 2 3" xfId="3461" xr:uid="{215002A9-D445-4D5A-AE79-C3D1F42472E5}"/>
    <cellStyle name="Normal 9 5 3 2 3 2" xfId="3462" xr:uid="{3B61D4E9-2E45-4B2B-8CF2-01515EE8EC5B}"/>
    <cellStyle name="Normal 9 5 3 2 3 2 2" xfId="5266" xr:uid="{60899E84-840A-4090-A949-11742C6BFE15}"/>
    <cellStyle name="Normal 9 5 3 2 3 3" xfId="3463" xr:uid="{1F61B04B-9527-40FF-BE3D-CA384975FB41}"/>
    <cellStyle name="Normal 9 5 3 2 3 3 2" xfId="5267" xr:uid="{9D8E870E-5181-4003-A3A2-DEE3C36B2A44}"/>
    <cellStyle name="Normal 9 5 3 2 3 4" xfId="3464" xr:uid="{8882092E-0D1E-4D0E-907F-194906559D1A}"/>
    <cellStyle name="Normal 9 5 3 2 3 4 2" xfId="5268" xr:uid="{BB2B5E4D-1CF8-4AE0-BB46-16A22F7AF165}"/>
    <cellStyle name="Normal 9 5 3 2 3 5" xfId="5265" xr:uid="{D3D8B0DE-8F21-460A-8A4C-4AA74F6D9516}"/>
    <cellStyle name="Normal 9 5 3 2 4" xfId="3465" xr:uid="{411F4421-ABEA-461A-9058-E8CD9798B9E8}"/>
    <cellStyle name="Normal 9 5 3 2 4 2" xfId="5269" xr:uid="{E7728BDE-E78C-44B0-BE98-0DC6D2DC69B6}"/>
    <cellStyle name="Normal 9 5 3 2 5" xfId="3466" xr:uid="{0B02444B-F6A2-462A-9062-3C95251D624E}"/>
    <cellStyle name="Normal 9 5 3 2 5 2" xfId="5270" xr:uid="{15733ABC-73F7-4182-A0CA-C3802AA58064}"/>
    <cellStyle name="Normal 9 5 3 2 6" xfId="3467" xr:uid="{65C3478D-E36D-4799-9007-A7B5C1DE94A4}"/>
    <cellStyle name="Normal 9 5 3 2 6 2" xfId="5271" xr:uid="{758CB002-9E85-4483-93B9-4D057DEA42EA}"/>
    <cellStyle name="Normal 9 5 3 2 7" xfId="5259" xr:uid="{CEAC127C-9294-4858-AE11-B33CAF6B3171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74" xr:uid="{B025BDAE-C6AA-4803-B5CA-9C184DBA23DD}"/>
    <cellStyle name="Normal 9 5 3 3 2 3" xfId="3471" xr:uid="{9DD214D2-D70D-43B5-B6D3-39A6668C3BA7}"/>
    <cellStyle name="Normal 9 5 3 3 2 3 2" xfId="5275" xr:uid="{D7DA2EB8-3364-4C7E-BA73-0041A5912B91}"/>
    <cellStyle name="Normal 9 5 3 3 2 4" xfId="3472" xr:uid="{4CAC0FFB-A3DC-46A0-853A-11ACB7CC7939}"/>
    <cellStyle name="Normal 9 5 3 3 2 4 2" xfId="5276" xr:uid="{C3033161-135D-4935-A0A6-9E5D54965CE7}"/>
    <cellStyle name="Normal 9 5 3 3 2 5" xfId="5273" xr:uid="{93A387BB-9E9A-4ED8-A6DF-8C79C90649B1}"/>
    <cellStyle name="Normal 9 5 3 3 3" xfId="3473" xr:uid="{E5026B54-9B89-4D83-A174-5D07F5E2155D}"/>
    <cellStyle name="Normal 9 5 3 3 3 2" xfId="5277" xr:uid="{1C3A168A-CBF1-489D-BA08-1DB618CF517C}"/>
    <cellStyle name="Normal 9 5 3 3 4" xfId="3474" xr:uid="{E062739B-F646-405F-8385-F898B790ECB5}"/>
    <cellStyle name="Normal 9 5 3 3 4 2" xfId="5278" xr:uid="{A412744F-77A6-441B-A6E9-5F0435105645}"/>
    <cellStyle name="Normal 9 5 3 3 5" xfId="3475" xr:uid="{F5D30213-279D-4255-A0DE-3F69F4F403A7}"/>
    <cellStyle name="Normal 9 5 3 3 5 2" xfId="5279" xr:uid="{C283F37E-7BF5-4824-BACC-17A3EA672766}"/>
    <cellStyle name="Normal 9 5 3 3 6" xfId="5272" xr:uid="{E0295926-9F01-4B80-972F-362916F1FB58}"/>
    <cellStyle name="Normal 9 5 3 4" xfId="3476" xr:uid="{2956DDAD-978D-48AC-8E58-46D23C8B510F}"/>
    <cellStyle name="Normal 9 5 3 4 2" xfId="3477" xr:uid="{D1FFA0D6-70DA-4217-8381-68FE55181D90}"/>
    <cellStyle name="Normal 9 5 3 4 2 2" xfId="5281" xr:uid="{9F1F4B21-FE0E-4164-AEBE-2605A4BE2813}"/>
    <cellStyle name="Normal 9 5 3 4 2 2 2" xfId="5759" xr:uid="{54472AF0-13F1-47D6-90C9-C9DDBDE683B7}"/>
    <cellStyle name="Normal 9 5 3 4 3" xfId="3478" xr:uid="{900533C0-49E9-4916-B9A3-32FDDAE42CF6}"/>
    <cellStyle name="Normal 9 5 3 4 3 2" xfId="5282" xr:uid="{CAB9BEEF-5BDA-4AC8-8090-51B04AACBA1A}"/>
    <cellStyle name="Normal 9 5 3 4 4" xfId="3479" xr:uid="{D7820F01-9A4B-4F9C-B399-F6C809DC336F}"/>
    <cellStyle name="Normal 9 5 3 4 4 2" xfId="5283" xr:uid="{A964B7EE-66A8-41C6-884E-DACDF29FDA68}"/>
    <cellStyle name="Normal 9 5 3 4 5" xfId="5280" xr:uid="{8B78BA57-CF95-425A-BEE1-3C8AF6A62B1E}"/>
    <cellStyle name="Normal 9 5 3 5" xfId="3480" xr:uid="{7CB31839-CB84-4E61-8E87-49120194112E}"/>
    <cellStyle name="Normal 9 5 3 5 2" xfId="3481" xr:uid="{78CD7958-FB10-470E-9ADC-A9F616CE1DA8}"/>
    <cellStyle name="Normal 9 5 3 5 2 2" xfId="5285" xr:uid="{E7D35620-ADB6-4EDB-A92B-F682592DE792}"/>
    <cellStyle name="Normal 9 5 3 5 3" xfId="3482" xr:uid="{7A44180B-DC9E-4628-AA2C-D511A3E1A4DB}"/>
    <cellStyle name="Normal 9 5 3 5 3 2" xfId="5286" xr:uid="{4984F67A-4276-4E77-9678-4A8B8004B16F}"/>
    <cellStyle name="Normal 9 5 3 5 4" xfId="3483" xr:uid="{C065D9EF-3BF9-4395-869B-985EBB592D22}"/>
    <cellStyle name="Normal 9 5 3 5 4 2" xfId="5287" xr:uid="{4AEE487A-473C-41D2-8EEE-14A2FB07FC18}"/>
    <cellStyle name="Normal 9 5 3 5 5" xfId="5284" xr:uid="{0FDBF8D7-D62D-49FC-979E-C51DDFD75B94}"/>
    <cellStyle name="Normal 9 5 3 6" xfId="3484" xr:uid="{8069611D-FE07-40C2-A3F2-F7AADA426843}"/>
    <cellStyle name="Normal 9 5 3 6 2" xfId="5288" xr:uid="{7220B4DD-ABEC-4413-A65F-DC35D3241C65}"/>
    <cellStyle name="Normal 9 5 3 7" xfId="3485" xr:uid="{E409B1D1-567A-4E09-ADFE-5127B91B5C13}"/>
    <cellStyle name="Normal 9 5 3 7 2" xfId="5289" xr:uid="{CD69A04A-4237-412E-A58D-5E1C62B0618A}"/>
    <cellStyle name="Normal 9 5 3 8" xfId="3486" xr:uid="{AD8E4184-C5B5-42A8-95BB-6AF790A5515D}"/>
    <cellStyle name="Normal 9 5 3 8 2" xfId="5290" xr:uid="{F194497B-FCCE-47D3-BB67-EDF2EE51B216}"/>
    <cellStyle name="Normal 9 5 3 9" xfId="5258" xr:uid="{83963325-BEDA-4DB0-AD3B-38A2CADCDD08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94" xr:uid="{CB43FFF2-F80F-418C-9A9C-745EF4DE3EE3}"/>
    <cellStyle name="Normal 9 5 4 2 2 3" xfId="3491" xr:uid="{F4965547-5CE4-4099-98C1-719E32EC737E}"/>
    <cellStyle name="Normal 9 5 4 2 2 3 2" xfId="5295" xr:uid="{E569EB50-4912-4B31-8392-EB124D63F2F6}"/>
    <cellStyle name="Normal 9 5 4 2 2 4" xfId="3492" xr:uid="{CAFDA8F3-4445-4C8B-9D75-ED2E1F9C4D20}"/>
    <cellStyle name="Normal 9 5 4 2 2 4 2" xfId="5296" xr:uid="{5175DB31-A258-460C-B752-4949DFC852C9}"/>
    <cellStyle name="Normal 9 5 4 2 2 5" xfId="5293" xr:uid="{6E8A881D-41CE-4E72-ABEA-04E7E5D7532A}"/>
    <cellStyle name="Normal 9 5 4 2 3" xfId="3493" xr:uid="{ABEBAA1B-2EFC-4D53-91C2-CFB8E892C35D}"/>
    <cellStyle name="Normal 9 5 4 2 3 2" xfId="5297" xr:uid="{DA6F196F-F413-47BD-B4B6-1224C9F3C9AB}"/>
    <cellStyle name="Normal 9 5 4 2 4" xfId="3494" xr:uid="{F80B5EA7-759F-4D1A-BE47-A48DFBB52A17}"/>
    <cellStyle name="Normal 9 5 4 2 4 2" xfId="5298" xr:uid="{8580E338-F07E-4918-8706-5C508341A843}"/>
    <cellStyle name="Normal 9 5 4 2 5" xfId="3495" xr:uid="{8290C90D-43B6-427D-AB95-609FE562B116}"/>
    <cellStyle name="Normal 9 5 4 2 5 2" xfId="5299" xr:uid="{82584574-394D-4340-9ECB-1F6B88CBC178}"/>
    <cellStyle name="Normal 9 5 4 2 6" xfId="5292" xr:uid="{8CBF9055-F661-417C-8C3F-3847B634A8FA}"/>
    <cellStyle name="Normal 9 5 4 3" xfId="3496" xr:uid="{F50801D6-FC22-40E5-A00A-61F4FB8F1128}"/>
    <cellStyle name="Normal 9 5 4 3 2" xfId="3497" xr:uid="{39EF0002-E058-4ADE-9EE2-B1CCF3F38BC8}"/>
    <cellStyle name="Normal 9 5 4 3 2 2" xfId="5301" xr:uid="{EB35B9E4-F8FD-4BBD-BB69-D1260873C8EF}"/>
    <cellStyle name="Normal 9 5 4 3 3" xfId="3498" xr:uid="{34CA5CF6-F299-4624-8DA9-F03519E3BC52}"/>
    <cellStyle name="Normal 9 5 4 3 3 2" xfId="5302" xr:uid="{0B4CA4EF-3BD4-4490-89EA-7CF5C12FC97A}"/>
    <cellStyle name="Normal 9 5 4 3 4" xfId="3499" xr:uid="{39A6F213-740F-4718-A632-93D5AE134FC9}"/>
    <cellStyle name="Normal 9 5 4 3 4 2" xfId="5303" xr:uid="{A29A8AB6-6FF0-4831-8884-9DB9ABC85605}"/>
    <cellStyle name="Normal 9 5 4 3 5" xfId="5300" xr:uid="{CF8B2E8E-83CA-47FC-830C-1752E23C1B83}"/>
    <cellStyle name="Normal 9 5 4 4" xfId="3500" xr:uid="{2C9BBD38-6AEB-49E7-BA39-C871B7F700AA}"/>
    <cellStyle name="Normal 9 5 4 4 2" xfId="3501" xr:uid="{681755ED-F5DC-433D-B04E-19D20F0825CC}"/>
    <cellStyle name="Normal 9 5 4 4 2 2" xfId="5305" xr:uid="{4127241F-1984-48EC-8395-124A544C760E}"/>
    <cellStyle name="Normal 9 5 4 4 3" xfId="3502" xr:uid="{A023CC44-368B-47B8-88A1-E0BBB93BA094}"/>
    <cellStyle name="Normal 9 5 4 4 3 2" xfId="5306" xr:uid="{C1D32225-E1FF-4D2B-A918-3DCE157CCA30}"/>
    <cellStyle name="Normal 9 5 4 4 4" xfId="3503" xr:uid="{2498BC5C-214B-434F-BC73-5368B7617698}"/>
    <cellStyle name="Normal 9 5 4 4 4 2" xfId="5307" xr:uid="{5EB92E41-F33C-4EF0-B6CA-E8FEA2554EDC}"/>
    <cellStyle name="Normal 9 5 4 4 5" xfId="5304" xr:uid="{483620C4-E81C-43C9-ACD5-48BE1928B322}"/>
    <cellStyle name="Normal 9 5 4 5" xfId="3504" xr:uid="{8446262D-E7F7-4258-9D75-FCC787D28D67}"/>
    <cellStyle name="Normal 9 5 4 5 2" xfId="5308" xr:uid="{6FF3F574-4CC2-46BB-9FDE-1A43B0CEF3F5}"/>
    <cellStyle name="Normal 9 5 4 6" xfId="3505" xr:uid="{77E3D96C-E4D1-4F59-B251-4F8906AAB81D}"/>
    <cellStyle name="Normal 9 5 4 6 2" xfId="5309" xr:uid="{FFBE015A-D99C-4586-848D-71E8F54C01A9}"/>
    <cellStyle name="Normal 9 5 4 7" xfId="3506" xr:uid="{32671DA6-9AD3-4086-BD12-3784DE729229}"/>
    <cellStyle name="Normal 9 5 4 7 2" xfId="5310" xr:uid="{A313AA13-D905-48D5-974C-D8073A2C8DFB}"/>
    <cellStyle name="Normal 9 5 4 8" xfId="5291" xr:uid="{BED754F0-2AA6-4EE9-94D8-72FA2D5F0A88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3" xr:uid="{CF44F904-3163-45A6-A227-480A2B623022}"/>
    <cellStyle name="Normal 9 5 5 2 3" xfId="3510" xr:uid="{C7D3BD57-3ACF-4D97-BA3E-A4BF37669E8D}"/>
    <cellStyle name="Normal 9 5 5 2 3 2" xfId="5314" xr:uid="{332FF22F-1E8B-4508-A8A3-DEDBB5B7335D}"/>
    <cellStyle name="Normal 9 5 5 2 4" xfId="3511" xr:uid="{8DA4C761-7A49-4571-8A1D-72507E79E84E}"/>
    <cellStyle name="Normal 9 5 5 2 4 2" xfId="5315" xr:uid="{1855A695-0341-4269-BFE3-7B776BE09F7B}"/>
    <cellStyle name="Normal 9 5 5 2 5" xfId="5312" xr:uid="{FFF27D64-AD84-42D9-94CF-7489B3E6E96F}"/>
    <cellStyle name="Normal 9 5 5 3" xfId="3512" xr:uid="{2BE788CD-4950-456F-8B23-3AA8AD516D7B}"/>
    <cellStyle name="Normal 9 5 5 3 2" xfId="3513" xr:uid="{44C72F3C-AE61-4366-B44B-8ACA85C34C2A}"/>
    <cellStyle name="Normal 9 5 5 3 2 2" xfId="5317" xr:uid="{517A7A66-FF60-4193-8E85-5D7B28061606}"/>
    <cellStyle name="Normal 9 5 5 3 3" xfId="3514" xr:uid="{0ED9306D-CB61-424E-8173-2CCDE6CAA260}"/>
    <cellStyle name="Normal 9 5 5 3 3 2" xfId="5318" xr:uid="{1634CBE9-CD64-40D2-BBA0-E050DA5B21BE}"/>
    <cellStyle name="Normal 9 5 5 3 4" xfId="3515" xr:uid="{E66B88EB-697F-46E7-AF5B-304EDB839CEE}"/>
    <cellStyle name="Normal 9 5 5 3 4 2" xfId="5319" xr:uid="{0AC4C7DF-0D31-47B8-BB67-2EDDF21890DA}"/>
    <cellStyle name="Normal 9 5 5 3 5" xfId="5316" xr:uid="{9A15AD45-B697-43C8-8EB2-720EA47C5F9B}"/>
    <cellStyle name="Normal 9 5 5 4" xfId="3516" xr:uid="{E57C5B06-B711-49E3-BBE2-CD6C41D017AC}"/>
    <cellStyle name="Normal 9 5 5 4 2" xfId="5320" xr:uid="{37146148-2500-4F9A-A5F3-782344BAA719}"/>
    <cellStyle name="Normal 9 5 5 5" xfId="3517" xr:uid="{20BC3070-137A-4FE4-86CB-626E81A8A232}"/>
    <cellStyle name="Normal 9 5 5 5 2" xfId="5321" xr:uid="{330EBA23-136F-457B-BC00-85B98249728C}"/>
    <cellStyle name="Normal 9 5 5 6" xfId="3518" xr:uid="{5C5464CF-3BBC-4985-967F-F6E6B54E4410}"/>
    <cellStyle name="Normal 9 5 5 6 2" xfId="5322" xr:uid="{AFDF91EC-4876-401E-9D80-3021E83D0FD6}"/>
    <cellStyle name="Normal 9 5 5 7" xfId="5311" xr:uid="{F3AFFAA8-E81B-4F65-B00F-01B013DCDEBA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5" xr:uid="{C5CDA849-C091-4028-BDAB-46DADA14E70E}"/>
    <cellStyle name="Normal 9 5 6 2 3" xfId="3522" xr:uid="{006A5A07-34F7-42CB-A581-0731DEA5CD09}"/>
    <cellStyle name="Normal 9 5 6 2 3 2" xfId="5326" xr:uid="{1F3FD7B1-CC2B-403E-AC66-D24D0DE233E8}"/>
    <cellStyle name="Normal 9 5 6 2 4" xfId="3523" xr:uid="{9FB6EDE4-ABB1-4D30-B3C6-2868CB304DE9}"/>
    <cellStyle name="Normal 9 5 6 2 4 2" xfId="5327" xr:uid="{3430F364-F5B3-4693-8369-A5E5B3C9CA0A}"/>
    <cellStyle name="Normal 9 5 6 2 5" xfId="5324" xr:uid="{800F2D1D-AB88-4CA0-8B2A-9FF583694CEA}"/>
    <cellStyle name="Normal 9 5 6 3" xfId="3524" xr:uid="{70D31E7D-8D35-44B6-B356-31B307F95A5E}"/>
    <cellStyle name="Normal 9 5 6 3 2" xfId="5328" xr:uid="{B811A5D9-F8D3-4783-BEE4-5EF844EC54DD}"/>
    <cellStyle name="Normal 9 5 6 4" xfId="3525" xr:uid="{59D60B76-2E95-4932-908E-B4A988E02ED0}"/>
    <cellStyle name="Normal 9 5 6 4 2" xfId="5329" xr:uid="{9A8911FB-4F15-4FAC-B6B8-C712F928AC27}"/>
    <cellStyle name="Normal 9 5 6 5" xfId="3526" xr:uid="{53C37F21-B8FF-4570-A5B6-899519EC1C2C}"/>
    <cellStyle name="Normal 9 5 6 5 2" xfId="5330" xr:uid="{778C7F6E-7A8B-4AEF-971C-C2D203FB17B9}"/>
    <cellStyle name="Normal 9 5 6 6" xfId="5323" xr:uid="{4CB888B4-C833-495A-A529-889241FF9528}"/>
    <cellStyle name="Normal 9 5 7" xfId="3527" xr:uid="{8A32F5F6-6741-43EE-B908-023D31B5CDEF}"/>
    <cellStyle name="Normal 9 5 7 2" xfId="3528" xr:uid="{0BFFC645-E101-4F53-AA74-A74675214F22}"/>
    <cellStyle name="Normal 9 5 7 2 2" xfId="5332" xr:uid="{03A6B9F3-E736-48CF-AB82-883CF51F22C1}"/>
    <cellStyle name="Normal 9 5 7 3" xfId="3529" xr:uid="{6C2490A9-054E-46AA-BD0E-B1E151926868}"/>
    <cellStyle name="Normal 9 5 7 3 2" xfId="5333" xr:uid="{EABA90E4-FB36-4C0C-A403-A233256C9E5C}"/>
    <cellStyle name="Normal 9 5 7 4" xfId="3530" xr:uid="{ED3CC8C0-21C6-4A1E-BC3F-94506ED26F43}"/>
    <cellStyle name="Normal 9 5 7 4 2" xfId="5334" xr:uid="{773CD682-2832-4133-885C-98A45182EC3F}"/>
    <cellStyle name="Normal 9 5 7 5" xfId="5331" xr:uid="{D6861E41-5176-4377-9DE3-E249438EE88C}"/>
    <cellStyle name="Normal 9 5 8" xfId="3531" xr:uid="{6C98A002-3128-4D4F-83EE-6C28969DC451}"/>
    <cellStyle name="Normal 9 5 8 2" xfId="3532" xr:uid="{DC28BC4D-8758-49D8-B680-B0944F67D6B4}"/>
    <cellStyle name="Normal 9 5 8 2 2" xfId="5336" xr:uid="{545A0CC4-07D8-4ECE-84C1-DBD55660E391}"/>
    <cellStyle name="Normal 9 5 8 3" xfId="3533" xr:uid="{268D54E0-77E2-4619-B8E2-87A0033AA1BC}"/>
    <cellStyle name="Normal 9 5 8 3 2" xfId="5337" xr:uid="{7348BAB8-2188-4438-9689-29D7EC1FEE84}"/>
    <cellStyle name="Normal 9 5 8 4" xfId="3534" xr:uid="{94538C98-43EE-4226-9D9A-8F6193FFF09B}"/>
    <cellStyle name="Normal 9 5 8 4 2" xfId="5338" xr:uid="{A4265CB6-EEDC-4DED-B25C-E45F516F18B3}"/>
    <cellStyle name="Normal 9 5 8 5" xfId="5335" xr:uid="{E922CB70-15E3-4125-BD41-8E83ECBAEEC5}"/>
    <cellStyle name="Normal 9 5 9" xfId="3535" xr:uid="{50615741-9D37-4C1F-A470-C55E03F6F494}"/>
    <cellStyle name="Normal 9 5 9 2" xfId="5339" xr:uid="{03686395-ECE1-4C28-8109-779F73C9E196}"/>
    <cellStyle name="Normal 9 6" xfId="3536" xr:uid="{BFF50448-C313-459F-A1AE-C47CB71FEEAF}"/>
    <cellStyle name="Normal 9 6 10" xfId="5340" xr:uid="{39EC5621-76C6-460A-B9EF-DCAE3A6BB8F7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44" xr:uid="{A658E6B4-3C90-4CDE-8736-4CE7DFD89D5C}"/>
    <cellStyle name="Normal 9 6 2 2 2 2 2 2" xfId="5760" xr:uid="{85888CD2-1E97-4C51-826D-7BFF0C813C92}"/>
    <cellStyle name="Normal 9 6 2 2 2 3" xfId="3541" xr:uid="{73779289-A292-487E-B418-CBD91DC2C29B}"/>
    <cellStyle name="Normal 9 6 2 2 2 3 2" xfId="5345" xr:uid="{1837E6EE-9212-4C4A-B170-DEDB17882C5D}"/>
    <cellStyle name="Normal 9 6 2 2 2 4" xfId="3542" xr:uid="{73DBD49D-6AE8-49DC-8480-11C32F4CC6D8}"/>
    <cellStyle name="Normal 9 6 2 2 2 4 2" xfId="5346" xr:uid="{9F67D505-5ED2-4949-A22A-B194970C1D32}"/>
    <cellStyle name="Normal 9 6 2 2 2 5" xfId="5343" xr:uid="{042A1481-FAFD-4401-9BDB-0F246E444154}"/>
    <cellStyle name="Normal 9 6 2 2 3" xfId="3543" xr:uid="{7BA9F422-CD62-4268-82F0-C92AB9933DCF}"/>
    <cellStyle name="Normal 9 6 2 2 3 2" xfId="3544" xr:uid="{5377CFB1-BB37-4FE4-AB9C-531370EB18D3}"/>
    <cellStyle name="Normal 9 6 2 2 3 2 2" xfId="5348" xr:uid="{B0B533E5-D88C-4571-862E-77E39B1E0551}"/>
    <cellStyle name="Normal 9 6 2 2 3 3" xfId="3545" xr:uid="{6DE34F42-A5F4-48D8-B3CF-462084457B73}"/>
    <cellStyle name="Normal 9 6 2 2 3 3 2" xfId="5349" xr:uid="{16E2D969-9DE8-49D3-B5BD-1279D3861120}"/>
    <cellStyle name="Normal 9 6 2 2 3 4" xfId="3546" xr:uid="{6D549EB1-AE7E-45A6-8D6A-4E41FABAA8D3}"/>
    <cellStyle name="Normal 9 6 2 2 3 4 2" xfId="5350" xr:uid="{CEC78E91-2EF9-4698-A9D1-8EB5C513FC43}"/>
    <cellStyle name="Normal 9 6 2 2 3 5" xfId="5347" xr:uid="{9FF7BF7D-0163-4513-9761-6219CAADAA46}"/>
    <cellStyle name="Normal 9 6 2 2 4" xfId="3547" xr:uid="{25C44FEE-C857-454C-9628-80136D3143C4}"/>
    <cellStyle name="Normal 9 6 2 2 4 2" xfId="5351" xr:uid="{34596701-46BF-46D2-8C19-48B06F3B5601}"/>
    <cellStyle name="Normal 9 6 2 2 5" xfId="3548" xr:uid="{BB987446-C94E-4745-8998-FC992F40EDDE}"/>
    <cellStyle name="Normal 9 6 2 2 5 2" xfId="5352" xr:uid="{5D997AAF-B02B-4EFB-838F-40A7F6C46B3C}"/>
    <cellStyle name="Normal 9 6 2 2 6" xfId="3549" xr:uid="{7D423F21-B260-4FB8-84D8-F006CDBDBE2B}"/>
    <cellStyle name="Normal 9 6 2 2 6 2" xfId="5353" xr:uid="{1892A2BE-0243-4566-B810-D99F4EF2D48A}"/>
    <cellStyle name="Normal 9 6 2 2 7" xfId="5342" xr:uid="{459764CF-6CD6-4CFD-802D-E1FA81D4CCFA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6" xr:uid="{5D00D4A1-B45A-4DFA-93A6-91F2053FF0A0}"/>
    <cellStyle name="Normal 9 6 2 3 2 3" xfId="3553" xr:uid="{976C345C-BF81-4A56-AF4A-BA19F53385F9}"/>
    <cellStyle name="Normal 9 6 2 3 2 3 2" xfId="5357" xr:uid="{C3FDF0E1-CFCB-405A-9A4B-FB91F98E4D78}"/>
    <cellStyle name="Normal 9 6 2 3 2 4" xfId="3554" xr:uid="{DAE3C33D-9F68-41A1-9BC4-BF63BBC05322}"/>
    <cellStyle name="Normal 9 6 2 3 2 4 2" xfId="5358" xr:uid="{34F83AFF-42CA-4F50-8F10-8BEC5897F29A}"/>
    <cellStyle name="Normal 9 6 2 3 2 5" xfId="5355" xr:uid="{85D7A575-CC3A-4FE0-AE5C-0AC7FA0E7677}"/>
    <cellStyle name="Normal 9 6 2 3 3" xfId="3555" xr:uid="{6569709C-1DB4-4379-B9F1-707848279119}"/>
    <cellStyle name="Normal 9 6 2 3 3 2" xfId="5359" xr:uid="{3BCEA2A0-1C65-4834-B8E3-9B2FB6ED6E89}"/>
    <cellStyle name="Normal 9 6 2 3 4" xfId="3556" xr:uid="{473A70A9-1D27-41DD-BEB5-C40510E5B886}"/>
    <cellStyle name="Normal 9 6 2 3 4 2" xfId="5360" xr:uid="{FC027160-3FFC-406B-B796-CE8DC3AA8A17}"/>
    <cellStyle name="Normal 9 6 2 3 5" xfId="3557" xr:uid="{469C6613-360F-4DC0-926E-953A820A56D9}"/>
    <cellStyle name="Normal 9 6 2 3 5 2" xfId="5361" xr:uid="{9F069DE5-1B51-43C9-A686-DD907968F957}"/>
    <cellStyle name="Normal 9 6 2 3 6" xfId="5354" xr:uid="{0391D6F9-E5A2-4A30-8457-93E97654C626}"/>
    <cellStyle name="Normal 9 6 2 4" xfId="3558" xr:uid="{181F9A72-7F71-4BF4-8374-2655C19FD2BE}"/>
    <cellStyle name="Normal 9 6 2 4 2" xfId="3559" xr:uid="{EDE0ADEA-01DF-4D01-8810-40EF343715F5}"/>
    <cellStyle name="Normal 9 6 2 4 2 2" xfId="5363" xr:uid="{0F465391-0212-4252-87DE-A4C765776870}"/>
    <cellStyle name="Normal 9 6 2 4 2 2 2" xfId="5761" xr:uid="{E3DA88C2-03F4-4266-85AE-B43E4F85DF92}"/>
    <cellStyle name="Normal 9 6 2 4 3" xfId="3560" xr:uid="{7D46754F-1AC8-42A2-8351-AC704A273C3E}"/>
    <cellStyle name="Normal 9 6 2 4 3 2" xfId="5364" xr:uid="{143B58AA-5CFB-47A4-A957-45D89851BE5C}"/>
    <cellStyle name="Normal 9 6 2 4 4" xfId="3561" xr:uid="{BBFBAE1F-7778-4D57-8216-8BAA1EB684FC}"/>
    <cellStyle name="Normal 9 6 2 4 4 2" xfId="5365" xr:uid="{C07403F9-AB90-4CFA-9B12-DDBC5A1065A9}"/>
    <cellStyle name="Normal 9 6 2 4 5" xfId="5362" xr:uid="{F4A0B54F-8856-4ABD-AEEE-C690CAEE2BDA}"/>
    <cellStyle name="Normal 9 6 2 5" xfId="3562" xr:uid="{58A1AE35-8B69-4A2D-956A-33769B503AC6}"/>
    <cellStyle name="Normal 9 6 2 5 2" xfId="3563" xr:uid="{831D0774-7BEE-40E5-9751-35C17D08B1A5}"/>
    <cellStyle name="Normal 9 6 2 5 2 2" xfId="5367" xr:uid="{E253C410-35C6-4C3F-B9B2-16C8F1A0FDA6}"/>
    <cellStyle name="Normal 9 6 2 5 3" xfId="3564" xr:uid="{EABD4579-EDCC-49DC-ADE2-BB733F24C981}"/>
    <cellStyle name="Normal 9 6 2 5 3 2" xfId="5368" xr:uid="{F8784019-22EB-4490-A379-3560E112D338}"/>
    <cellStyle name="Normal 9 6 2 5 4" xfId="3565" xr:uid="{E9050EC4-9E3F-4864-9B10-478686ED3916}"/>
    <cellStyle name="Normal 9 6 2 5 4 2" xfId="5369" xr:uid="{35715874-DD44-4E0F-A9C3-3B4310C37258}"/>
    <cellStyle name="Normal 9 6 2 5 5" xfId="5366" xr:uid="{9EBF65BE-B01E-452E-A9EA-3E3FD8BDE424}"/>
    <cellStyle name="Normal 9 6 2 6" xfId="3566" xr:uid="{4B33F863-1C38-4324-AA75-D196B7579E80}"/>
    <cellStyle name="Normal 9 6 2 6 2" xfId="5370" xr:uid="{30821987-0445-45C1-8125-8FD4E3609176}"/>
    <cellStyle name="Normal 9 6 2 7" xfId="3567" xr:uid="{B14AE6E0-C2EF-4B6C-A994-A48E33E70A9A}"/>
    <cellStyle name="Normal 9 6 2 7 2" xfId="5371" xr:uid="{A447F37B-C54B-4E72-A778-CC456B25DC58}"/>
    <cellStyle name="Normal 9 6 2 8" xfId="3568" xr:uid="{DD756611-FAB7-48F1-88C5-282241F09FE9}"/>
    <cellStyle name="Normal 9 6 2 8 2" xfId="5372" xr:uid="{D9746133-7A5E-4411-AEC6-4A62BF571C9E}"/>
    <cellStyle name="Normal 9 6 2 9" xfId="5341" xr:uid="{17967CB3-00DA-47EF-987B-ACE4F9A814BB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5" xr:uid="{7601E433-892D-43A1-B790-5CFD108E6AF4}"/>
    <cellStyle name="Normal 9 6 3 2 2 2 2" xfId="5762" xr:uid="{FDE7656F-C3D0-4514-B7F9-0F09CB2A8CB6}"/>
    <cellStyle name="Normal 9 6 3 2 3" xfId="3572" xr:uid="{A3BFEEC4-8F30-4186-BD82-2A46424EE3FD}"/>
    <cellStyle name="Normal 9 6 3 2 3 2" xfId="5376" xr:uid="{42FD76F0-72B0-4470-8DC4-13EC0E2BC24E}"/>
    <cellStyle name="Normal 9 6 3 2 4" xfId="3573" xr:uid="{8BB588AC-2F51-46D3-B387-FE3A8D84AA87}"/>
    <cellStyle name="Normal 9 6 3 2 4 2" xfId="5377" xr:uid="{391BCEE8-C2CE-4B2B-A52D-5AC791C49133}"/>
    <cellStyle name="Normal 9 6 3 2 5" xfId="5374" xr:uid="{4415573D-DE2D-4559-8DD0-7920A472DBC1}"/>
    <cellStyle name="Normal 9 6 3 3" xfId="3574" xr:uid="{6DB1D84B-B945-407A-836E-297729974FE9}"/>
    <cellStyle name="Normal 9 6 3 3 2" xfId="3575" xr:uid="{6B0D7E83-9998-4BBE-B9BE-62EC78B57D03}"/>
    <cellStyle name="Normal 9 6 3 3 2 2" xfId="5379" xr:uid="{0F14FE7D-60C9-4798-B375-373EC3DF2F80}"/>
    <cellStyle name="Normal 9 6 3 3 3" xfId="3576" xr:uid="{B48D4A7B-667B-4F43-9694-BDA9AF1FF268}"/>
    <cellStyle name="Normal 9 6 3 3 3 2" xfId="5380" xr:uid="{0CF0A6F6-9FEE-4EC8-8FEE-010038904C40}"/>
    <cellStyle name="Normal 9 6 3 3 4" xfId="3577" xr:uid="{473FF0FD-BB7F-4164-B806-DFA303720F70}"/>
    <cellStyle name="Normal 9 6 3 3 4 2" xfId="5381" xr:uid="{4D80A45D-F88B-41C0-865E-E669DD2283BA}"/>
    <cellStyle name="Normal 9 6 3 3 5" xfId="5378" xr:uid="{222B6813-CFE4-4E70-9BF4-B070E06D28F3}"/>
    <cellStyle name="Normal 9 6 3 4" xfId="3578" xr:uid="{6FC633F9-6940-468A-81F1-10EF4C3C73D6}"/>
    <cellStyle name="Normal 9 6 3 4 2" xfId="5382" xr:uid="{8CA8115A-2A34-4A7A-99AF-76B8DA7C9C14}"/>
    <cellStyle name="Normal 9 6 3 5" xfId="3579" xr:uid="{CEFE2E24-082C-401F-8910-15BEA397F712}"/>
    <cellStyle name="Normal 9 6 3 5 2" xfId="5383" xr:uid="{63D3FB9A-6E2D-4C35-A66D-4CEEB4D7C410}"/>
    <cellStyle name="Normal 9 6 3 6" xfId="3580" xr:uid="{CBF0593B-4FC3-4CEE-9D56-F5B4D4CD827A}"/>
    <cellStyle name="Normal 9 6 3 6 2" xfId="5384" xr:uid="{282C1E7E-4AC1-43C9-998F-2AFD8E1F78E3}"/>
    <cellStyle name="Normal 9 6 3 7" xfId="5373" xr:uid="{8BFA0192-A26C-4C1B-9E22-69B0BDEDA824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7" xr:uid="{22BDEDE5-1F8C-4D49-BA38-DA1ABBF04EED}"/>
    <cellStyle name="Normal 9 6 4 2 3" xfId="3584" xr:uid="{DC61F81A-6DF7-4700-94A5-B9EB382707BC}"/>
    <cellStyle name="Normal 9 6 4 2 3 2" xfId="5388" xr:uid="{8B1F3B21-6410-4929-A55D-E0B3718584DD}"/>
    <cellStyle name="Normal 9 6 4 2 4" xfId="3585" xr:uid="{67AA95AB-FDFD-43D6-A665-5C710A2C2282}"/>
    <cellStyle name="Normal 9 6 4 2 4 2" xfId="5389" xr:uid="{EC134FE2-A193-40D7-A6FB-272F5FD8C75A}"/>
    <cellStyle name="Normal 9 6 4 2 5" xfId="5386" xr:uid="{BEBDCF63-1C5C-42F6-853E-258DFB1FCC79}"/>
    <cellStyle name="Normal 9 6 4 3" xfId="3586" xr:uid="{809A3D4A-684F-44B2-A252-AAC9427708E6}"/>
    <cellStyle name="Normal 9 6 4 3 2" xfId="5390" xr:uid="{B486A839-1108-4F04-9A57-9CA02662EEB1}"/>
    <cellStyle name="Normal 9 6 4 4" xfId="3587" xr:uid="{10B8F45D-7267-48A3-9B6F-985E233549E9}"/>
    <cellStyle name="Normal 9 6 4 4 2" xfId="5391" xr:uid="{CE5983F1-4830-4923-92B1-FB7FA1F2F48D}"/>
    <cellStyle name="Normal 9 6 4 5" xfId="3588" xr:uid="{94E968E2-C4B9-4661-8E26-BAC486FBD715}"/>
    <cellStyle name="Normal 9 6 4 5 2" xfId="5392" xr:uid="{3EE6DA5C-F32E-4C72-AEC8-072A964B3BF5}"/>
    <cellStyle name="Normal 9 6 4 6" xfId="5385" xr:uid="{8162E42D-3526-412F-9101-ACA07552E8AE}"/>
    <cellStyle name="Normal 9 6 5" xfId="3589" xr:uid="{D7DEA669-35E8-4386-9E39-652110E46899}"/>
    <cellStyle name="Normal 9 6 5 2" xfId="3590" xr:uid="{36EBB53C-B0AA-48BB-99D7-8DDFC815D542}"/>
    <cellStyle name="Normal 9 6 5 2 2" xfId="5394" xr:uid="{1A806277-73EE-4ADC-88DD-45CDC92F5DFA}"/>
    <cellStyle name="Normal 9 6 5 2 2 2" xfId="5763" xr:uid="{80A949D4-5DBC-440E-978A-A8879FC56120}"/>
    <cellStyle name="Normal 9 6 5 3" xfId="3591" xr:uid="{F07DB241-45F7-4040-A12A-34D633E5E2FB}"/>
    <cellStyle name="Normal 9 6 5 3 2" xfId="5395" xr:uid="{DE2D3BEE-FD3E-429F-A20B-B2887BF89C7D}"/>
    <cellStyle name="Normal 9 6 5 4" xfId="3592" xr:uid="{90897537-06F6-458A-A62D-EDC6187BEB9D}"/>
    <cellStyle name="Normal 9 6 5 4 2" xfId="5396" xr:uid="{73241B13-0E09-4776-AF40-99A23AC3A982}"/>
    <cellStyle name="Normal 9 6 5 5" xfId="5393" xr:uid="{27D578CC-A712-4A1B-86E8-BC5852A53012}"/>
    <cellStyle name="Normal 9 6 6" xfId="3593" xr:uid="{E64DE26C-5E9A-47A0-BE60-B36039D521E8}"/>
    <cellStyle name="Normal 9 6 6 2" xfId="3594" xr:uid="{FAE45BA7-BEF7-4442-9F63-8C356B78A5CB}"/>
    <cellStyle name="Normal 9 6 6 2 2" xfId="5398" xr:uid="{CF406570-F908-4044-A545-250AC152D9F7}"/>
    <cellStyle name="Normal 9 6 6 3" xfId="3595" xr:uid="{67AAB308-2EB9-44EA-B33D-8F1A69C94B6F}"/>
    <cellStyle name="Normal 9 6 6 3 2" xfId="5399" xr:uid="{42855A36-F67C-4F0A-A93F-D82E081162A6}"/>
    <cellStyle name="Normal 9 6 6 4" xfId="3596" xr:uid="{6FFD0B3E-2192-4836-B579-95842BC39CF3}"/>
    <cellStyle name="Normal 9 6 6 4 2" xfId="5400" xr:uid="{1FF4B2A3-F9EC-4BE4-A5A2-77B5D9BE3063}"/>
    <cellStyle name="Normal 9 6 6 5" xfId="5397" xr:uid="{05B492A6-057C-427A-B11B-9229CF7FDE32}"/>
    <cellStyle name="Normal 9 6 7" xfId="3597" xr:uid="{9019F92E-C065-46D0-A6FF-9D9B80A657F1}"/>
    <cellStyle name="Normal 9 6 7 2" xfId="5401" xr:uid="{83BA4919-7961-42B4-AFC2-EFE8BB57796B}"/>
    <cellStyle name="Normal 9 6 8" xfId="3598" xr:uid="{193ABBD1-F4F9-45CF-AA0D-DBB3F8B2B385}"/>
    <cellStyle name="Normal 9 6 8 2" xfId="5402" xr:uid="{8001C20C-B1BC-467C-ADB0-DCC770B10810}"/>
    <cellStyle name="Normal 9 6 9" xfId="3599" xr:uid="{00B2B5A6-9F51-4D64-8277-75B17B08B9B8}"/>
    <cellStyle name="Normal 9 6 9 2" xfId="5403" xr:uid="{FD60882C-543C-4B2B-94B6-86472619266D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8" xr:uid="{EA4C81EE-3DD3-4725-8CB7-6EBF6918B737}"/>
    <cellStyle name="Normal 9 7 2 2 2 3" xfId="5407" xr:uid="{8CEDF9CF-C31C-4FE8-90AA-5A1B1631FA31}"/>
    <cellStyle name="Normal 9 7 2 2 3" xfId="3604" xr:uid="{2E626BC5-1911-4CBB-A85B-3BF05DED003B}"/>
    <cellStyle name="Normal 9 7 2 2 3 2" xfId="5409" xr:uid="{43D60705-BC02-4718-BDB0-93AB92BF6816}"/>
    <cellStyle name="Normal 9 7 2 2 4" xfId="3605" xr:uid="{09E9B784-B6A2-4EEF-B74B-EA06208DCDD2}"/>
    <cellStyle name="Normal 9 7 2 2 4 2" xfId="5410" xr:uid="{6718555D-6B19-4CFC-BD4B-ADBC178AA1BC}"/>
    <cellStyle name="Normal 9 7 2 2 5" xfId="5406" xr:uid="{D5D56635-884E-4B01-9042-914AF945D549}"/>
    <cellStyle name="Normal 9 7 2 3" xfId="3606" xr:uid="{2961A527-A5A0-4FD6-91A2-96A85005EF31}"/>
    <cellStyle name="Normal 9 7 2 3 2" xfId="3607" xr:uid="{C678F8B2-AE8A-4663-BB19-19B928427025}"/>
    <cellStyle name="Normal 9 7 2 3 2 2" xfId="5412" xr:uid="{D4D6B73C-6523-40C4-9124-FCF15A9A9583}"/>
    <cellStyle name="Normal 9 7 2 3 3" xfId="3608" xr:uid="{1BD4EB06-3217-45DB-9510-4F91E919C856}"/>
    <cellStyle name="Normal 9 7 2 3 3 2" xfId="5413" xr:uid="{7E29502B-7A45-4881-9123-85105FE1BD0C}"/>
    <cellStyle name="Normal 9 7 2 3 4" xfId="3609" xr:uid="{D25A23E5-F06B-4DB6-B767-ECEDD31CA078}"/>
    <cellStyle name="Normal 9 7 2 3 4 2" xfId="5414" xr:uid="{8990406D-86AB-4152-884C-50486058D608}"/>
    <cellStyle name="Normal 9 7 2 3 5" xfId="5411" xr:uid="{F141CD56-6BB1-441E-9625-B453277BA5E2}"/>
    <cellStyle name="Normal 9 7 2 4" xfId="3610" xr:uid="{DC9C7B3B-D56A-4400-9BA6-0A8D4B5DAF0A}"/>
    <cellStyle name="Normal 9 7 2 4 2" xfId="5415" xr:uid="{DB277A2D-6EF4-4A0A-8016-337A1FB378E3}"/>
    <cellStyle name="Normal 9 7 2 5" xfId="3611" xr:uid="{74A854AA-BE3C-4C1B-9BF3-D1A85778D077}"/>
    <cellStyle name="Normal 9 7 2 5 2" xfId="5416" xr:uid="{22B1C3AD-D70D-4D49-BC79-11AAEFFF5234}"/>
    <cellStyle name="Normal 9 7 2 6" xfId="3612" xr:uid="{3667CF48-1370-49B0-BD9F-7E88100CB84A}"/>
    <cellStyle name="Normal 9 7 2 6 2" xfId="5417" xr:uid="{C7F60F61-5486-4124-90CE-8E309955654E}"/>
    <cellStyle name="Normal 9 7 2 7" xfId="5405" xr:uid="{4FF57847-8982-40CE-B13A-658609BE6C7B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0" xr:uid="{B41E1124-0D69-40B4-8A7E-4F2CE033C1A9}"/>
    <cellStyle name="Normal 9 7 3 2 3" xfId="3616" xr:uid="{07D563BF-E801-40FD-BCB1-8E3E3262EB12}"/>
    <cellStyle name="Normal 9 7 3 2 3 2" xfId="5421" xr:uid="{1A908BFE-1F58-42F6-BE07-C4362F62D4DC}"/>
    <cellStyle name="Normal 9 7 3 2 4" xfId="3617" xr:uid="{06CEE252-CBBE-4CD0-B330-2852D613814B}"/>
    <cellStyle name="Normal 9 7 3 2 4 2" xfId="5422" xr:uid="{351DAE4E-2AD2-4679-B18A-58FD3C18C830}"/>
    <cellStyle name="Normal 9 7 3 2 5" xfId="5419" xr:uid="{EB703F1E-7239-4120-B94C-8E46750C5DE0}"/>
    <cellStyle name="Normal 9 7 3 3" xfId="3618" xr:uid="{DA496EC0-5ADD-4BE0-8356-91A5D643329E}"/>
    <cellStyle name="Normal 9 7 3 3 2" xfId="5423" xr:uid="{6DDB6233-3470-4B96-8D74-88665EBFB280}"/>
    <cellStyle name="Normal 9 7 3 4" xfId="3619" xr:uid="{594CA94A-87A5-477C-91B4-BBA60C6CE123}"/>
    <cellStyle name="Normal 9 7 3 4 2" xfId="5424" xr:uid="{1FDD05D5-7D79-4130-B94D-B87CEFB9F159}"/>
    <cellStyle name="Normal 9 7 3 5" xfId="3620" xr:uid="{C427076E-FB01-4841-9F79-6F2E93744E88}"/>
    <cellStyle name="Normal 9 7 3 5 2" xfId="5425" xr:uid="{55538C39-DB31-4593-8B6E-3F138EE25DAD}"/>
    <cellStyle name="Normal 9 7 3 6" xfId="5418" xr:uid="{2C6A91E9-513D-4C43-B2FE-42377A5EB10B}"/>
    <cellStyle name="Normal 9 7 4" xfId="3621" xr:uid="{6C9E7BAF-4D63-4E99-9949-9CEC7B4D8A4B}"/>
    <cellStyle name="Normal 9 7 4 2" xfId="3622" xr:uid="{7DD27DF7-9311-4DC5-8455-F4C930942613}"/>
    <cellStyle name="Normal 9 7 4 2 2" xfId="5427" xr:uid="{CCC36161-7B96-4090-933C-72656420BC03}"/>
    <cellStyle name="Normal 9 7 4 2 2 2" xfId="5764" xr:uid="{3BAF5DFE-F734-484D-9806-89D5E68C78D9}"/>
    <cellStyle name="Normal 9 7 4 3" xfId="3623" xr:uid="{B1CD8D0A-5EF7-4EC4-BE0B-DAC542A55B63}"/>
    <cellStyle name="Normal 9 7 4 3 2" xfId="5428" xr:uid="{200DC4E8-65AD-4AAA-8665-EA95780214BB}"/>
    <cellStyle name="Normal 9 7 4 4" xfId="3624" xr:uid="{0E6BF897-F229-445E-BE94-B9A3678ECC6D}"/>
    <cellStyle name="Normal 9 7 4 4 2" xfId="5429" xr:uid="{CE17A771-B66D-426D-B550-FAE88B81259D}"/>
    <cellStyle name="Normal 9 7 4 5" xfId="5426" xr:uid="{F9C14D56-45A8-44AB-96F9-0D1CD1CBC2F7}"/>
    <cellStyle name="Normal 9 7 5" xfId="3625" xr:uid="{5BFF3073-2034-4E17-B505-FB1B98FEC907}"/>
    <cellStyle name="Normal 9 7 5 2" xfId="3626" xr:uid="{8BBDB8FF-BF98-44D1-9134-F685BB7E95F9}"/>
    <cellStyle name="Normal 9 7 5 2 2" xfId="5431" xr:uid="{3DCF3248-2DB8-4DEB-A8FC-5B41DB80273C}"/>
    <cellStyle name="Normal 9 7 5 3" xfId="3627" xr:uid="{32A4342F-C2A6-41F5-9DAE-027E60F571BE}"/>
    <cellStyle name="Normal 9 7 5 3 2" xfId="5432" xr:uid="{A0656B4D-97CF-41BC-85E7-1063562800AD}"/>
    <cellStyle name="Normal 9 7 5 4" xfId="3628" xr:uid="{6003E606-2178-4B8D-A56E-9468325110C8}"/>
    <cellStyle name="Normal 9 7 5 4 2" xfId="5433" xr:uid="{6A5B62A9-E36A-4764-BA49-5E7A848FEC30}"/>
    <cellStyle name="Normal 9 7 5 5" xfId="5430" xr:uid="{C2162B18-3C1A-4936-B0CE-2F1C52056F80}"/>
    <cellStyle name="Normal 9 7 6" xfId="3629" xr:uid="{7A13BAFB-B33D-4667-BB7B-C7427265176B}"/>
    <cellStyle name="Normal 9 7 6 2" xfId="5434" xr:uid="{278FF1E9-9258-4648-A05A-FC342D5D8290}"/>
    <cellStyle name="Normal 9 7 7" xfId="3630" xr:uid="{857833F3-4206-4BF2-9D86-9D386834CCA9}"/>
    <cellStyle name="Normal 9 7 7 2" xfId="5435" xr:uid="{597D9B35-58ED-4B62-824E-214E79F431C4}"/>
    <cellStyle name="Normal 9 7 8" xfId="3631" xr:uid="{9A139019-200B-440C-9D85-1AB73A6A4C56}"/>
    <cellStyle name="Normal 9 7 8 2" xfId="5436" xr:uid="{587CF459-AC88-4C8B-8B8A-228FCB386FC5}"/>
    <cellStyle name="Normal 9 7 9" xfId="5404" xr:uid="{1FA48A80-7582-4EB8-9D3A-4A6C09499CC7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0" xr:uid="{FC5D31F9-8E17-4156-A68F-CCAD5A0095E1}"/>
    <cellStyle name="Normal 9 8 2 2 2 2 2" xfId="5765" xr:uid="{EB969D3E-CF57-45A0-B0F2-A3D09F513A4C}"/>
    <cellStyle name="Normal 9 8 2 2 3" xfId="3636" xr:uid="{6E272C3E-45E8-47C3-BCC0-AD2244A388E1}"/>
    <cellStyle name="Normal 9 8 2 2 3 2" xfId="5441" xr:uid="{8D03FC83-06A1-4458-B0FE-0B23CB18A9C6}"/>
    <cellStyle name="Normal 9 8 2 2 4" xfId="3637" xr:uid="{B7A78CC0-CA37-45B4-8144-865D08256F04}"/>
    <cellStyle name="Normal 9 8 2 2 4 2" xfId="5442" xr:uid="{63922BB6-4BD8-4AAB-B34D-140D7CE5D9A2}"/>
    <cellStyle name="Normal 9 8 2 2 5" xfId="5439" xr:uid="{E7A1E5CF-C6A1-46F3-9159-73C0A94B8F65}"/>
    <cellStyle name="Normal 9 8 2 3" xfId="3638" xr:uid="{9E900116-C839-4B36-A322-5A7509900B5B}"/>
    <cellStyle name="Normal 9 8 2 3 2" xfId="5443" xr:uid="{376280F5-4995-45A0-9950-82C24DE4F3FE}"/>
    <cellStyle name="Normal 9 8 2 3 2 2" xfId="5766" xr:uid="{3D5DC0D6-5A05-4459-9C51-26B68C0C0EB1}"/>
    <cellStyle name="Normal 9 8 2 4" xfId="3639" xr:uid="{5D88517C-88EB-4F3C-A06A-0E1703FA1B1D}"/>
    <cellStyle name="Normal 9 8 2 4 2" xfId="5444" xr:uid="{3F762B88-8D77-4822-B312-B474C981981C}"/>
    <cellStyle name="Normal 9 8 2 5" xfId="3640" xr:uid="{05896BB6-F57E-4BB4-8743-2CC4BBCB32F6}"/>
    <cellStyle name="Normal 9 8 2 5 2" xfId="5445" xr:uid="{BEF1EE45-88FC-4E5C-BB1E-81CD77C11C69}"/>
    <cellStyle name="Normal 9 8 2 6" xfId="5438" xr:uid="{61BBEA4E-FF34-4969-8E1F-1F3A1AD43BC6}"/>
    <cellStyle name="Normal 9 8 3" xfId="3641" xr:uid="{4649D1C1-078F-4EF0-9BFE-6F402EF00446}"/>
    <cellStyle name="Normal 9 8 3 2" xfId="3642" xr:uid="{B7AB93C7-A568-4481-BF6B-21860DBE6121}"/>
    <cellStyle name="Normal 9 8 3 2 2" xfId="5447" xr:uid="{CF9280F1-B9F7-4B68-8AC7-830850E2A651}"/>
    <cellStyle name="Normal 9 8 3 2 2 2" xfId="5767" xr:uid="{B18E342F-8948-4ABB-BBC7-F177BAC2970B}"/>
    <cellStyle name="Normal 9 8 3 3" xfId="3643" xr:uid="{21304D52-FDBA-4FB2-86CB-5694683F5861}"/>
    <cellStyle name="Normal 9 8 3 3 2" xfId="5448" xr:uid="{5F1664B9-1AC4-4C81-BF84-A7EB13992076}"/>
    <cellStyle name="Normal 9 8 3 4" xfId="3644" xr:uid="{CD15FEAC-5CA3-4DD2-BC2E-E23BAB659DD4}"/>
    <cellStyle name="Normal 9 8 3 4 2" xfId="5449" xr:uid="{C8AB233E-7405-404E-A422-2A15A56F1436}"/>
    <cellStyle name="Normal 9 8 3 5" xfId="5446" xr:uid="{EE10191A-47BC-4B34-8BB8-BBD96CEC1D10}"/>
    <cellStyle name="Normal 9 8 4" xfId="3645" xr:uid="{3F650EE3-B876-4D70-92E8-CB73D1CF7880}"/>
    <cellStyle name="Normal 9 8 4 2" xfId="3646" xr:uid="{68B66646-06E1-43D4-8153-99BC8B0FA796}"/>
    <cellStyle name="Normal 9 8 4 2 2" xfId="5451" xr:uid="{524F6A6B-144D-4BEF-8CFD-D7AB74DB1C4F}"/>
    <cellStyle name="Normal 9 8 4 2 2 2" xfId="5768" xr:uid="{312453DE-94A9-4AE4-B0EA-3B7B3CAD161B}"/>
    <cellStyle name="Normal 9 8 4 3" xfId="3647" xr:uid="{641C0901-22F5-473D-ABA3-BD85B4BCD562}"/>
    <cellStyle name="Normal 9 8 4 3 2" xfId="5452" xr:uid="{D840BE90-0960-4C07-9CA4-B9700833BC79}"/>
    <cellStyle name="Normal 9 8 4 4" xfId="3648" xr:uid="{6802E739-3394-4E66-A9F2-00C11CC3469B}"/>
    <cellStyle name="Normal 9 8 4 4 2" xfId="5453" xr:uid="{D1A84256-BB39-4BBA-BDEF-3F1307867C75}"/>
    <cellStyle name="Normal 9 8 4 5" xfId="5450" xr:uid="{7D9212A9-8689-4C17-90B7-4A96CFABE91D}"/>
    <cellStyle name="Normal 9 8 5" xfId="3649" xr:uid="{3C041058-318B-41A5-ADBB-64D04DE98204}"/>
    <cellStyle name="Normal 9 8 5 2" xfId="5454" xr:uid="{41D8A2EC-252C-4760-927A-4B56A1F75A18}"/>
    <cellStyle name="Normal 9 8 5 2 2" xfId="5769" xr:uid="{257A8035-D49A-477C-B307-A5E0A1FEC587}"/>
    <cellStyle name="Normal 9 8 6" xfId="3650" xr:uid="{3C1DC8F7-43B5-4D9B-9135-4F5AF94799F7}"/>
    <cellStyle name="Normal 9 8 6 2" xfId="5455" xr:uid="{F0657D8E-0745-4F6A-9CAC-8D085D4FAD81}"/>
    <cellStyle name="Normal 9 8 7" xfId="3651" xr:uid="{1CC99482-1D33-4992-AD22-6BDA4BC0AB3E}"/>
    <cellStyle name="Normal 9 8 7 2" xfId="5456" xr:uid="{CD58EB31-DC9E-4759-B45C-3CC880C27764}"/>
    <cellStyle name="Normal 9 8 8" xfId="5437" xr:uid="{2232D023-EDD2-4E66-8BBB-75B05F06E049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9" xr:uid="{B9D0EB03-F5C5-42C6-8FFB-F526983D4077}"/>
    <cellStyle name="Normal 9 9 2 2 2 2" xfId="5770" xr:uid="{A60C0600-7D36-4CC8-93AA-942568A77194}"/>
    <cellStyle name="Normal 9 9 2 3" xfId="3655" xr:uid="{62CBCAAE-7869-4256-80FB-05F1A173D00B}"/>
    <cellStyle name="Normal 9 9 2 3 2" xfId="5460" xr:uid="{474A7395-05C3-46ED-8FDA-89EE8A706F27}"/>
    <cellStyle name="Normal 9 9 2 4" xfId="3656" xr:uid="{66BC08DA-6A39-47E5-A59E-0956FD36FF0D}"/>
    <cellStyle name="Normal 9 9 2 4 2" xfId="5461" xr:uid="{8813B405-054D-46A5-9AB1-0F021F76AEB9}"/>
    <cellStyle name="Normal 9 9 2 5" xfId="5458" xr:uid="{75CB7033-4671-4CC6-BE99-4016BE56E517}"/>
    <cellStyle name="Normal 9 9 3" xfId="3657" xr:uid="{DBF7B777-3095-48FD-825C-02FC4A36C6D7}"/>
    <cellStyle name="Normal 9 9 3 2" xfId="3658" xr:uid="{82F64612-5806-4225-9C43-0EB75720D7EE}"/>
    <cellStyle name="Normal 9 9 3 2 2" xfId="5463" xr:uid="{92821970-731E-4285-B9A4-202167128226}"/>
    <cellStyle name="Normal 9 9 3 3" xfId="3659" xr:uid="{10D810C2-F585-4B39-84DC-0F01552EC093}"/>
    <cellStyle name="Normal 9 9 3 3 2" xfId="5464" xr:uid="{AF656259-764B-4F4C-8F66-E59CE7775AD6}"/>
    <cellStyle name="Normal 9 9 3 4" xfId="3660" xr:uid="{A5385F0A-72D7-4655-B04D-B81B1552A410}"/>
    <cellStyle name="Normal 9 9 3 4 2" xfId="5465" xr:uid="{D31327CF-60CA-4337-901C-819F1A2DEEE4}"/>
    <cellStyle name="Normal 9 9 3 5" xfId="5462" xr:uid="{BC8546E3-627A-4B2B-8773-50EB2B7821B2}"/>
    <cellStyle name="Normal 9 9 4" xfId="3661" xr:uid="{99D6C685-704D-47F2-9F39-005F0D0475EA}"/>
    <cellStyle name="Normal 9 9 4 2" xfId="5466" xr:uid="{D8C579EB-8279-4FAE-AB99-C80402D36591}"/>
    <cellStyle name="Normal 9 9 5" xfId="3662" xr:uid="{7C324A39-4404-45C2-843C-B46208813AB4}"/>
    <cellStyle name="Normal 9 9 5 2" xfId="5467" xr:uid="{3822C43C-B41A-4331-A731-1B317598C367}"/>
    <cellStyle name="Normal 9 9 6" xfId="3663" xr:uid="{B741073B-D48B-446D-BDDB-AF93464E6262}"/>
    <cellStyle name="Normal 9 9 6 2" xfId="5468" xr:uid="{D7DF903A-976E-4950-BE39-D036EE894A79}"/>
    <cellStyle name="Normal 9 9 7" xfId="5457" xr:uid="{7D96937C-C066-4DA0-9A32-E520F61397DD}"/>
    <cellStyle name="Percent 2" xfId="79" xr:uid="{750081A1-93E2-4099-B6D5-52DA3EB8C718}"/>
    <cellStyle name="Percent 2 2" xfId="5469" xr:uid="{59F0FD82-3E13-4594-9EDB-BCA8A480A975}"/>
    <cellStyle name="Гиперссылка 2" xfId="4" xr:uid="{49BAA0F8-B3D3-41B5-87DD-435502328B29}"/>
    <cellStyle name="Гиперссылка 2 2" xfId="5470" xr:uid="{ED083CA1-5E13-419F-AAFC-4078861537E2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2" xr:uid="{23A25362-5A86-42DF-8F19-1846CBABE4DC}"/>
    <cellStyle name="Обычный 2 3" xfId="5471" xr:uid="{785B1A89-E783-43F5-BF37-8B616B99E5E7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\\NEWSERVER3\Dropbox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39"/>
  <sheetViews>
    <sheetView tabSelected="1" zoomScale="90" zoomScaleNormal="90" workbookViewId="0">
      <selection activeCell="Q31" sqref="Q31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32" t="s">
        <v>12</v>
      </c>
      <c r="L2" s="94"/>
    </row>
    <row r="3" spans="1:12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94"/>
    </row>
    <row r="4" spans="1:12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94"/>
    </row>
    <row r="5" spans="1:12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85" t="s">
        <v>56</v>
      </c>
      <c r="L5" s="94"/>
    </row>
    <row r="6" spans="1:12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47" t="s">
        <v>103</v>
      </c>
      <c r="L6" s="94"/>
    </row>
    <row r="7" spans="1:12">
      <c r="A7" s="93"/>
      <c r="B7" s="126" t="s">
        <v>11</v>
      </c>
      <c r="C7" s="125"/>
      <c r="D7" s="125"/>
      <c r="E7" s="125"/>
      <c r="F7" s="125"/>
      <c r="G7" s="125"/>
      <c r="H7" s="125"/>
      <c r="I7" s="125"/>
      <c r="J7" s="125"/>
      <c r="K7" s="148"/>
      <c r="L7" s="94"/>
    </row>
    <row r="8" spans="1:12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85" t="s">
        <v>70</v>
      </c>
      <c r="L9" s="94"/>
    </row>
    <row r="10" spans="1:12" ht="15" customHeight="1">
      <c r="A10" s="93"/>
      <c r="B10" s="93" t="s">
        <v>85</v>
      </c>
      <c r="C10" s="125"/>
      <c r="D10" s="125"/>
      <c r="E10" s="94"/>
      <c r="F10" s="125"/>
      <c r="G10" s="94"/>
      <c r="H10" s="95"/>
      <c r="I10" s="95" t="s">
        <v>85</v>
      </c>
      <c r="J10" s="125"/>
      <c r="K10" s="144">
        <v>45590</v>
      </c>
      <c r="L10" s="94"/>
    </row>
    <row r="11" spans="1:12">
      <c r="A11" s="93"/>
      <c r="B11" s="93" t="s">
        <v>86</v>
      </c>
      <c r="C11" s="125"/>
      <c r="D11" s="125"/>
      <c r="E11" s="94"/>
      <c r="F11" s="125"/>
      <c r="G11" s="94"/>
      <c r="H11" s="95"/>
      <c r="I11" s="95" t="s">
        <v>86</v>
      </c>
      <c r="J11" s="125"/>
      <c r="K11" s="145"/>
      <c r="L11" s="94"/>
    </row>
    <row r="12" spans="1:12">
      <c r="A12" s="93"/>
      <c r="B12" s="93" t="s">
        <v>105</v>
      </c>
      <c r="C12" s="125"/>
      <c r="D12" s="125"/>
      <c r="E12" s="94"/>
      <c r="F12" s="125"/>
      <c r="G12" s="94"/>
      <c r="H12" s="95"/>
      <c r="I12" s="95" t="s">
        <v>105</v>
      </c>
      <c r="J12" s="125"/>
      <c r="K12" s="125"/>
      <c r="L12" s="94"/>
    </row>
    <row r="13" spans="1:12">
      <c r="A13" s="93"/>
      <c r="B13" s="93" t="s">
        <v>106</v>
      </c>
      <c r="C13" s="125"/>
      <c r="D13" s="125"/>
      <c r="E13" s="94"/>
      <c r="F13" s="125"/>
      <c r="G13" s="94"/>
      <c r="H13" s="95"/>
      <c r="I13" s="95" t="s">
        <v>106</v>
      </c>
      <c r="J13" s="125"/>
      <c r="K13" s="85" t="s">
        <v>3</v>
      </c>
      <c r="L13" s="94"/>
    </row>
    <row r="14" spans="1:12" ht="15" customHeight="1">
      <c r="A14" s="93"/>
      <c r="B14" s="93" t="s">
        <v>104</v>
      </c>
      <c r="C14" s="125"/>
      <c r="D14" s="125"/>
      <c r="E14" s="94"/>
      <c r="F14" s="125"/>
      <c r="G14" s="94"/>
      <c r="H14" s="95"/>
      <c r="I14" s="95" t="s">
        <v>104</v>
      </c>
      <c r="J14" s="125"/>
      <c r="K14" s="144">
        <v>45589</v>
      </c>
      <c r="L14" s="94"/>
    </row>
    <row r="15" spans="1:12" ht="15" customHeight="1">
      <c r="A15" s="93"/>
      <c r="B15" s="93" t="s">
        <v>89</v>
      </c>
      <c r="C15" s="125"/>
      <c r="D15" s="125"/>
      <c r="E15" s="94"/>
      <c r="F15" s="125"/>
      <c r="G15" s="94"/>
      <c r="H15" s="95"/>
      <c r="I15" s="95" t="s">
        <v>89</v>
      </c>
      <c r="J15" s="125"/>
      <c r="K15" s="146"/>
      <c r="L15" s="94"/>
    </row>
    <row r="16" spans="1:12" ht="15" customHeight="1">
      <c r="A16" s="93"/>
      <c r="B16" s="6"/>
      <c r="C16" s="7"/>
      <c r="D16" s="7"/>
      <c r="E16" s="8"/>
      <c r="F16" s="7"/>
      <c r="G16" s="8"/>
      <c r="H16" s="95"/>
      <c r="I16" s="9"/>
      <c r="J16" s="125"/>
      <c r="K16" s="138"/>
      <c r="L16" s="94"/>
    </row>
    <row r="17" spans="1:12" ht="15" customHeight="1">
      <c r="A17" s="93"/>
      <c r="B17" s="125"/>
      <c r="C17" s="125"/>
      <c r="D17" s="125"/>
      <c r="E17" s="125"/>
      <c r="F17" s="125"/>
      <c r="G17" s="125"/>
      <c r="H17" s="125"/>
      <c r="I17" s="125"/>
      <c r="J17" s="128" t="s">
        <v>71</v>
      </c>
      <c r="K17" s="134">
        <v>44669</v>
      </c>
      <c r="L17" s="94"/>
    </row>
    <row r="18" spans="1:12">
      <c r="A18" s="93"/>
      <c r="B18" s="125" t="s">
        <v>90</v>
      </c>
      <c r="C18" s="125"/>
      <c r="D18" s="125"/>
      <c r="E18" s="125"/>
      <c r="F18" s="125"/>
      <c r="G18" s="125"/>
      <c r="H18" s="125"/>
      <c r="I18" s="125"/>
      <c r="J18" s="128" t="s">
        <v>14</v>
      </c>
      <c r="K18" s="134" t="s">
        <v>78</v>
      </c>
      <c r="L18" s="94"/>
    </row>
    <row r="19" spans="1:12" ht="18">
      <c r="A19" s="93"/>
      <c r="B19" s="125" t="s">
        <v>91</v>
      </c>
      <c r="C19" s="125"/>
      <c r="D19" s="125"/>
      <c r="E19" s="125"/>
      <c r="F19" s="125"/>
      <c r="G19" s="125"/>
      <c r="H19" s="125"/>
      <c r="I19" s="125"/>
      <c r="J19" s="127" t="s">
        <v>64</v>
      </c>
      <c r="K19" s="90" t="s">
        <v>5</v>
      </c>
      <c r="L19" s="94"/>
    </row>
    <row r="20" spans="1:12">
      <c r="A20" s="93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94"/>
    </row>
    <row r="21" spans="1:12">
      <c r="A21" s="93"/>
      <c r="B21" s="86" t="s">
        <v>57</v>
      </c>
      <c r="C21" s="86" t="s">
        <v>58</v>
      </c>
      <c r="D21" s="96" t="s">
        <v>69</v>
      </c>
      <c r="E21" s="96" t="s">
        <v>73</v>
      </c>
      <c r="F21" s="96" t="s">
        <v>59</v>
      </c>
      <c r="G21" s="149" t="s">
        <v>60</v>
      </c>
      <c r="H21" s="150"/>
      <c r="I21" s="86" t="s">
        <v>40</v>
      </c>
      <c r="J21" s="121" t="s">
        <v>61</v>
      </c>
      <c r="K21" s="86" t="s">
        <v>4</v>
      </c>
      <c r="L21" s="94"/>
    </row>
    <row r="22" spans="1:12">
      <c r="A22" s="93"/>
      <c r="B22" s="98"/>
      <c r="C22" s="98"/>
      <c r="D22" s="99"/>
      <c r="E22" s="99"/>
      <c r="F22" s="99"/>
      <c r="G22" s="151"/>
      <c r="H22" s="152"/>
      <c r="I22" s="98" t="s">
        <v>13</v>
      </c>
      <c r="J22" s="122"/>
      <c r="K22" s="98"/>
      <c r="L22" s="94"/>
    </row>
    <row r="23" spans="1:12" ht="24">
      <c r="A23" s="93"/>
      <c r="B23" s="100">
        <v>15</v>
      </c>
      <c r="C23" s="110" t="s">
        <v>92</v>
      </c>
      <c r="D23" s="106" t="s">
        <v>92</v>
      </c>
      <c r="E23" s="112" t="s">
        <v>93</v>
      </c>
      <c r="F23" s="106" t="s">
        <v>82</v>
      </c>
      <c r="G23" s="153"/>
      <c r="H23" s="154"/>
      <c r="I23" s="107" t="s">
        <v>94</v>
      </c>
      <c r="J23" s="123">
        <v>1.45</v>
      </c>
      <c r="K23" s="104">
        <f>J23*B23</f>
        <v>21.75</v>
      </c>
      <c r="L23" s="97"/>
    </row>
    <row r="24" spans="1:12" ht="24">
      <c r="A24" s="93"/>
      <c r="B24" s="100">
        <v>10</v>
      </c>
      <c r="C24" s="110" t="s">
        <v>95</v>
      </c>
      <c r="D24" s="106" t="s">
        <v>95</v>
      </c>
      <c r="E24" s="112" t="s">
        <v>96</v>
      </c>
      <c r="F24" s="106" t="s">
        <v>82</v>
      </c>
      <c r="G24" s="153"/>
      <c r="H24" s="154"/>
      <c r="I24" s="107" t="s">
        <v>97</v>
      </c>
      <c r="J24" s="123">
        <v>3.2</v>
      </c>
      <c r="K24" s="104">
        <f>J24*B24</f>
        <v>32</v>
      </c>
      <c r="L24" s="97"/>
    </row>
    <row r="25" spans="1:12" ht="24">
      <c r="A25" s="93"/>
      <c r="B25" s="100">
        <v>10</v>
      </c>
      <c r="C25" s="110" t="s">
        <v>95</v>
      </c>
      <c r="D25" s="106" t="s">
        <v>95</v>
      </c>
      <c r="E25" s="112" t="s">
        <v>98</v>
      </c>
      <c r="F25" s="106" t="s">
        <v>81</v>
      </c>
      <c r="G25" s="153"/>
      <c r="H25" s="154"/>
      <c r="I25" s="107" t="s">
        <v>97</v>
      </c>
      <c r="J25" s="123">
        <v>3.2</v>
      </c>
      <c r="K25" s="104">
        <f>J25*B25</f>
        <v>32</v>
      </c>
      <c r="L25" s="97"/>
    </row>
    <row r="26" spans="1:12" ht="24">
      <c r="A26" s="93"/>
      <c r="B26" s="100">
        <v>10</v>
      </c>
      <c r="C26" s="110" t="s">
        <v>95</v>
      </c>
      <c r="D26" s="106" t="s">
        <v>95</v>
      </c>
      <c r="E26" s="112" t="s">
        <v>99</v>
      </c>
      <c r="F26" s="106" t="s">
        <v>83</v>
      </c>
      <c r="G26" s="153"/>
      <c r="H26" s="154"/>
      <c r="I26" s="107" t="s">
        <v>97</v>
      </c>
      <c r="J26" s="123">
        <v>3.2</v>
      </c>
      <c r="K26" s="104">
        <f>J26*B26</f>
        <v>32</v>
      </c>
      <c r="L26" s="97"/>
    </row>
    <row r="27" spans="1:12" ht="24">
      <c r="A27" s="93"/>
      <c r="B27" s="101">
        <v>30</v>
      </c>
      <c r="C27" s="111" t="s">
        <v>100</v>
      </c>
      <c r="D27" s="108" t="s">
        <v>100</v>
      </c>
      <c r="E27" s="113" t="s">
        <v>101</v>
      </c>
      <c r="F27" s="108" t="s">
        <v>81</v>
      </c>
      <c r="G27" s="155"/>
      <c r="H27" s="156"/>
      <c r="I27" s="109" t="s">
        <v>102</v>
      </c>
      <c r="J27" s="124">
        <v>2.81</v>
      </c>
      <c r="K27" s="105">
        <f>J27*B27</f>
        <v>84.3</v>
      </c>
      <c r="L27" s="97"/>
    </row>
    <row r="28" spans="1:12">
      <c r="A28" s="93"/>
      <c r="B28" s="135"/>
      <c r="C28" s="125"/>
      <c r="D28" s="125"/>
      <c r="E28" s="125"/>
      <c r="F28" s="125"/>
      <c r="G28" s="125"/>
      <c r="H28" s="125"/>
      <c r="I28" s="125"/>
      <c r="J28" s="137" t="s">
        <v>62</v>
      </c>
      <c r="K28" s="133">
        <f>SUM(K23:K27)</f>
        <v>202.05</v>
      </c>
      <c r="L28" s="97"/>
    </row>
    <row r="29" spans="1:12">
      <c r="A29" s="93"/>
      <c r="B29" s="125"/>
      <c r="C29" s="125"/>
      <c r="D29" s="125"/>
      <c r="E29" s="125"/>
      <c r="F29" s="125"/>
      <c r="G29" s="125"/>
      <c r="H29" s="125"/>
      <c r="I29" s="125"/>
      <c r="J29" s="142" t="s">
        <v>110</v>
      </c>
      <c r="K29" s="133">
        <f>ROUND(K28*-0.2,2)</f>
        <v>-40.409999999999997</v>
      </c>
      <c r="L29" s="97"/>
    </row>
    <row r="30" spans="1:12" outlineLevel="1">
      <c r="A30" s="93"/>
      <c r="B30" s="125"/>
      <c r="C30" s="125"/>
      <c r="D30" s="125"/>
      <c r="E30" s="125"/>
      <c r="F30" s="125"/>
      <c r="G30" s="125"/>
      <c r="H30" s="125"/>
      <c r="I30" s="125"/>
      <c r="J30" s="139" t="s">
        <v>107</v>
      </c>
      <c r="K30" s="133">
        <v>0</v>
      </c>
      <c r="L30" s="97"/>
    </row>
    <row r="31" spans="1:12">
      <c r="A31" s="93"/>
      <c r="B31" s="125"/>
      <c r="C31" s="125"/>
      <c r="D31" s="125"/>
      <c r="E31" s="125"/>
      <c r="F31" s="125"/>
      <c r="G31" s="125"/>
      <c r="H31" s="125"/>
      <c r="I31" s="125"/>
      <c r="J31" s="130" t="s">
        <v>63</v>
      </c>
      <c r="K31" s="133">
        <f>SUM(K28:K30)</f>
        <v>161.64000000000001</v>
      </c>
      <c r="L31" s="97"/>
    </row>
    <row r="32" spans="1:12">
      <c r="A32" s="6"/>
      <c r="B32" s="143" t="s">
        <v>111</v>
      </c>
      <c r="C32" s="143"/>
      <c r="D32" s="143"/>
      <c r="E32" s="143"/>
      <c r="F32" s="143"/>
      <c r="G32" s="143"/>
      <c r="H32" s="143"/>
      <c r="I32" s="143"/>
      <c r="J32" s="143"/>
      <c r="K32" s="143"/>
      <c r="L32" s="8"/>
    </row>
    <row r="34" spans="9:10">
      <c r="I34" s="1" t="s">
        <v>84</v>
      </c>
      <c r="J34" s="79">
        <f>'Tax Invoice'!E14</f>
        <v>36.07</v>
      </c>
    </row>
    <row r="35" spans="9:10">
      <c r="I35" s="1" t="s">
        <v>74</v>
      </c>
      <c r="J35" s="79">
        <f>'Tax Invoice'!M11</f>
        <v>33.5</v>
      </c>
    </row>
    <row r="36" spans="9:10">
      <c r="I36" s="1" t="s">
        <v>79</v>
      </c>
      <c r="J36" s="79">
        <f>J38/J35</f>
        <v>217.55055223880598</v>
      </c>
    </row>
    <row r="37" spans="9:10">
      <c r="I37" s="1" t="s">
        <v>80</v>
      </c>
      <c r="J37" s="79">
        <f>J39/J35</f>
        <v>174.0404417910448</v>
      </c>
    </row>
    <row r="38" spans="9:10">
      <c r="I38" s="1" t="s">
        <v>75</v>
      </c>
      <c r="J38" s="79">
        <f>K28*J34</f>
        <v>7287.9435000000003</v>
      </c>
    </row>
    <row r="39" spans="9:10">
      <c r="I39" s="1" t="s">
        <v>76</v>
      </c>
      <c r="J39" s="79">
        <f>K31*J34</f>
        <v>5830.354800000001</v>
      </c>
    </row>
  </sheetData>
  <mergeCells count="11">
    <mergeCell ref="B32:K32"/>
    <mergeCell ref="K10:K11"/>
    <mergeCell ref="K14:K15"/>
    <mergeCell ref="K6:K7"/>
    <mergeCell ref="G21:H21"/>
    <mergeCell ref="G22:H22"/>
    <mergeCell ref="G23:H23"/>
    <mergeCell ref="G24:H24"/>
    <mergeCell ref="G25:H25"/>
    <mergeCell ref="G26:H26"/>
    <mergeCell ref="G27:H27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  <ignoredErrors>
    <ignoredError sqref="K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26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75</v>
      </c>
      <c r="O1" t="s">
        <v>15</v>
      </c>
      <c r="T1" t="s">
        <v>62</v>
      </c>
      <c r="U1">
        <v>202.05</v>
      </c>
    </row>
    <row r="2" spans="1:21" ht="15.75">
      <c r="A2" s="93"/>
      <c r="B2" s="131" t="s">
        <v>6</v>
      </c>
      <c r="C2" s="125"/>
      <c r="D2" s="125"/>
      <c r="E2" s="125"/>
      <c r="F2" s="125"/>
      <c r="G2" s="125"/>
      <c r="H2" s="125"/>
      <c r="I2" s="132" t="s">
        <v>12</v>
      </c>
      <c r="J2" s="94"/>
    </row>
    <row r="3" spans="1:2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94"/>
    </row>
    <row r="4" spans="1:2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94"/>
    </row>
    <row r="5" spans="1:21">
      <c r="A5" s="93"/>
      <c r="B5" s="126" t="s">
        <v>9</v>
      </c>
      <c r="C5" s="125"/>
      <c r="D5" s="125"/>
      <c r="E5" s="125"/>
      <c r="F5" s="125"/>
      <c r="G5" s="125"/>
      <c r="H5" s="125"/>
      <c r="I5" s="85" t="s">
        <v>56</v>
      </c>
      <c r="J5" s="94"/>
    </row>
    <row r="6" spans="1:21">
      <c r="A6" s="93"/>
      <c r="B6" s="126" t="s">
        <v>10</v>
      </c>
      <c r="C6" s="125"/>
      <c r="D6" s="125"/>
      <c r="E6" s="125"/>
      <c r="F6" s="125"/>
      <c r="G6" s="125"/>
      <c r="H6" s="125"/>
      <c r="I6" s="147"/>
      <c r="J6" s="94"/>
    </row>
    <row r="7" spans="1:21">
      <c r="A7" s="93"/>
      <c r="B7" s="126" t="s">
        <v>11</v>
      </c>
      <c r="C7" s="125"/>
      <c r="D7" s="125"/>
      <c r="E7" s="125"/>
      <c r="F7" s="125"/>
      <c r="G7" s="125"/>
      <c r="H7" s="125"/>
      <c r="I7" s="157"/>
      <c r="J7" s="94"/>
    </row>
    <row r="8" spans="1:21">
      <c r="A8" s="93"/>
      <c r="B8" s="125"/>
      <c r="C8" s="125"/>
      <c r="D8" s="125"/>
      <c r="E8" s="125"/>
      <c r="F8" s="125"/>
      <c r="G8" s="125"/>
      <c r="H8" s="125"/>
      <c r="I8" s="125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5"/>
      <c r="I9" s="85" t="s">
        <v>70</v>
      </c>
      <c r="J9" s="94"/>
    </row>
    <row r="10" spans="1:21">
      <c r="A10" s="93"/>
      <c r="B10" s="93" t="s">
        <v>85</v>
      </c>
      <c r="C10" s="125"/>
      <c r="D10" s="125"/>
      <c r="E10" s="94"/>
      <c r="F10" s="95"/>
      <c r="G10" s="95" t="s">
        <v>85</v>
      </c>
      <c r="H10" s="125"/>
      <c r="I10" s="144"/>
      <c r="J10" s="94"/>
    </row>
    <row r="11" spans="1:21">
      <c r="A11" s="93"/>
      <c r="B11" s="93" t="s">
        <v>86</v>
      </c>
      <c r="C11" s="125"/>
      <c r="D11" s="125"/>
      <c r="E11" s="94"/>
      <c r="F11" s="95"/>
      <c r="G11" s="95" t="s">
        <v>86</v>
      </c>
      <c r="H11" s="125"/>
      <c r="I11" s="145"/>
      <c r="J11" s="94"/>
    </row>
    <row r="12" spans="1:21">
      <c r="A12" s="93"/>
      <c r="B12" s="93" t="s">
        <v>87</v>
      </c>
      <c r="C12" s="125"/>
      <c r="D12" s="125"/>
      <c r="E12" s="94"/>
      <c r="F12" s="95"/>
      <c r="G12" s="95" t="s">
        <v>87</v>
      </c>
      <c r="H12" s="125"/>
      <c r="I12" s="125"/>
      <c r="J12" s="94"/>
    </row>
    <row r="13" spans="1:21">
      <c r="A13" s="93"/>
      <c r="B13" s="93" t="s">
        <v>88</v>
      </c>
      <c r="C13" s="125"/>
      <c r="D13" s="125"/>
      <c r="E13" s="94"/>
      <c r="F13" s="95"/>
      <c r="G13" s="95" t="s">
        <v>88</v>
      </c>
      <c r="H13" s="125"/>
      <c r="I13" s="85" t="s">
        <v>3</v>
      </c>
      <c r="J13" s="94"/>
    </row>
    <row r="14" spans="1:21">
      <c r="A14" s="93"/>
      <c r="B14" s="93" t="s">
        <v>89</v>
      </c>
      <c r="C14" s="125"/>
      <c r="D14" s="125"/>
      <c r="E14" s="94"/>
      <c r="F14" s="95"/>
      <c r="G14" s="95" t="s">
        <v>89</v>
      </c>
      <c r="H14" s="125"/>
      <c r="I14" s="144">
        <v>45589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5"/>
      <c r="I15" s="146"/>
      <c r="J15" s="94"/>
    </row>
    <row r="16" spans="1:21">
      <c r="A16" s="93"/>
      <c r="B16" s="125"/>
      <c r="C16" s="125"/>
      <c r="D16" s="125"/>
      <c r="E16" s="125"/>
      <c r="F16" s="125"/>
      <c r="G16" s="125"/>
      <c r="H16" s="128" t="s">
        <v>71</v>
      </c>
      <c r="I16" s="134">
        <v>44669</v>
      </c>
      <c r="J16" s="94"/>
    </row>
    <row r="17" spans="1:10">
      <c r="A17" s="93"/>
      <c r="B17" s="125" t="s">
        <v>90</v>
      </c>
      <c r="C17" s="125"/>
      <c r="D17" s="125"/>
      <c r="E17" s="125"/>
      <c r="F17" s="125"/>
      <c r="G17" s="125"/>
      <c r="H17" s="128" t="s">
        <v>14</v>
      </c>
      <c r="I17" s="134" t="s">
        <v>78</v>
      </c>
      <c r="J17" s="94"/>
    </row>
    <row r="18" spans="1:10" ht="18">
      <c r="A18" s="93"/>
      <c r="B18" s="125" t="s">
        <v>91</v>
      </c>
      <c r="C18" s="125"/>
      <c r="D18" s="125"/>
      <c r="E18" s="125"/>
      <c r="F18" s="125"/>
      <c r="G18" s="125"/>
      <c r="H18" s="127" t="s">
        <v>64</v>
      </c>
      <c r="I18" s="90" t="s">
        <v>5</v>
      </c>
      <c r="J18" s="94"/>
    </row>
    <row r="19" spans="1:10">
      <c r="A19" s="93"/>
      <c r="B19" s="125"/>
      <c r="C19" s="125"/>
      <c r="D19" s="125"/>
      <c r="E19" s="125"/>
      <c r="F19" s="125"/>
      <c r="G19" s="125"/>
      <c r="H19" s="125"/>
      <c r="I19" s="125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49" t="s">
        <v>60</v>
      </c>
      <c r="F20" s="150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1"/>
      <c r="F21" s="152"/>
      <c r="G21" s="98" t="s">
        <v>13</v>
      </c>
      <c r="H21" s="98"/>
      <c r="I21" s="98"/>
      <c r="J21" s="94"/>
    </row>
    <row r="22" spans="1:10" ht="132">
      <c r="A22" s="93"/>
      <c r="B22" s="100">
        <v>15</v>
      </c>
      <c r="C22" s="110" t="s">
        <v>92</v>
      </c>
      <c r="D22" s="106" t="s">
        <v>82</v>
      </c>
      <c r="E22" s="153"/>
      <c r="F22" s="154"/>
      <c r="G22" s="107" t="s">
        <v>94</v>
      </c>
      <c r="H22" s="102">
        <v>1.45</v>
      </c>
      <c r="I22" s="104">
        <f>H22*B22</f>
        <v>21.75</v>
      </c>
      <c r="J22" s="97"/>
    </row>
    <row r="23" spans="1:10" ht="132">
      <c r="A23" s="93"/>
      <c r="B23" s="100">
        <v>10</v>
      </c>
      <c r="C23" s="110" t="s">
        <v>95</v>
      </c>
      <c r="D23" s="106" t="s">
        <v>82</v>
      </c>
      <c r="E23" s="153"/>
      <c r="F23" s="154"/>
      <c r="G23" s="107" t="s">
        <v>97</v>
      </c>
      <c r="H23" s="102">
        <v>3.2</v>
      </c>
      <c r="I23" s="104">
        <f>H23*B23</f>
        <v>32</v>
      </c>
      <c r="J23" s="97"/>
    </row>
    <row r="24" spans="1:10" ht="132">
      <c r="A24" s="93"/>
      <c r="B24" s="100">
        <v>10</v>
      </c>
      <c r="C24" s="110" t="s">
        <v>95</v>
      </c>
      <c r="D24" s="106" t="s">
        <v>81</v>
      </c>
      <c r="E24" s="153"/>
      <c r="F24" s="154"/>
      <c r="G24" s="107" t="s">
        <v>97</v>
      </c>
      <c r="H24" s="102">
        <v>3.2</v>
      </c>
      <c r="I24" s="104">
        <f>H24*B24</f>
        <v>32</v>
      </c>
      <c r="J24" s="97"/>
    </row>
    <row r="25" spans="1:10" ht="132">
      <c r="A25" s="93"/>
      <c r="B25" s="100">
        <v>10</v>
      </c>
      <c r="C25" s="110" t="s">
        <v>95</v>
      </c>
      <c r="D25" s="106" t="s">
        <v>83</v>
      </c>
      <c r="E25" s="153"/>
      <c r="F25" s="154"/>
      <c r="G25" s="107" t="s">
        <v>97</v>
      </c>
      <c r="H25" s="102">
        <v>3.2</v>
      </c>
      <c r="I25" s="104">
        <f>H25*B25</f>
        <v>32</v>
      </c>
      <c r="J25" s="97"/>
    </row>
    <row r="26" spans="1:10" ht="132">
      <c r="A26" s="93"/>
      <c r="B26" s="101">
        <v>30</v>
      </c>
      <c r="C26" s="111" t="s">
        <v>100</v>
      </c>
      <c r="D26" s="108" t="s">
        <v>81</v>
      </c>
      <c r="E26" s="155"/>
      <c r="F26" s="156"/>
      <c r="G26" s="109" t="s">
        <v>102</v>
      </c>
      <c r="H26" s="103">
        <v>2.81</v>
      </c>
      <c r="I26" s="105">
        <f>H26*B26</f>
        <v>84.3</v>
      </c>
      <c r="J26" s="97"/>
    </row>
  </sheetData>
  <mergeCells count="10">
    <mergeCell ref="E25:F25"/>
    <mergeCell ref="E26:F26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39"/>
  <sheetViews>
    <sheetView zoomScale="90" zoomScaleNormal="90" workbookViewId="0">
      <selection activeCell="V24" sqref="V24"/>
    </sheetView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v>0.4</v>
      </c>
      <c r="P1" t="s">
        <v>51</v>
      </c>
    </row>
    <row r="2" spans="1:16" ht="15.75" customHeight="1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25"/>
      <c r="L2" s="132" t="s">
        <v>12</v>
      </c>
      <c r="M2" s="94"/>
      <c r="O2">
        <v>202.05</v>
      </c>
      <c r="P2" t="s">
        <v>52</v>
      </c>
    </row>
    <row r="3" spans="1:16" ht="12.75" customHeight="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94"/>
      <c r="O3">
        <v>202.05</v>
      </c>
      <c r="P3" t="s">
        <v>53</v>
      </c>
    </row>
    <row r="4" spans="1:16" ht="12.75" customHeight="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94"/>
    </row>
    <row r="5" spans="1:16" ht="12.75" customHeight="1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125"/>
      <c r="L5" s="85" t="s">
        <v>56</v>
      </c>
      <c r="M5" s="94"/>
    </row>
    <row r="6" spans="1:16" ht="12.75" customHeight="1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25"/>
      <c r="L6" s="158" t="str">
        <f>IF(Invoice!K6&lt;&gt;"", Invoice!K6, "")</f>
        <v>56359</v>
      </c>
      <c r="M6" s="94"/>
    </row>
    <row r="7" spans="1:16" ht="12.75" customHeight="1">
      <c r="A7" s="93"/>
      <c r="B7" s="126"/>
      <c r="C7" s="125"/>
      <c r="D7" s="125"/>
      <c r="E7" s="125"/>
      <c r="F7" s="125"/>
      <c r="G7" s="125"/>
      <c r="H7" s="125"/>
      <c r="I7" s="125"/>
      <c r="J7" s="125"/>
      <c r="K7" s="125"/>
      <c r="L7" s="157"/>
      <c r="M7" s="94"/>
    </row>
    <row r="8" spans="1:16" ht="12.75" customHeight="1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125"/>
      <c r="L9" s="85" t="s">
        <v>70</v>
      </c>
      <c r="M9" s="94"/>
    </row>
    <row r="10" spans="1:16" ht="15" customHeight="1">
      <c r="A10" s="93"/>
      <c r="B10" s="93" t="s">
        <v>85</v>
      </c>
      <c r="C10" s="125"/>
      <c r="D10" s="125"/>
      <c r="E10" s="94"/>
      <c r="F10" s="125"/>
      <c r="G10" s="94"/>
      <c r="H10" s="95"/>
      <c r="I10" s="95" t="s">
        <v>85</v>
      </c>
      <c r="J10" s="125"/>
      <c r="K10" s="125"/>
      <c r="L10" s="144">
        <f>IF(Invoice!K10&lt;&gt;"",Invoice!K10,"")</f>
        <v>45590</v>
      </c>
      <c r="M10" s="94"/>
    </row>
    <row r="11" spans="1:16" ht="12.75" customHeight="1">
      <c r="A11" s="93"/>
      <c r="B11" s="93" t="s">
        <v>86</v>
      </c>
      <c r="C11" s="125"/>
      <c r="D11" s="125"/>
      <c r="E11" s="94"/>
      <c r="F11" s="125"/>
      <c r="G11" s="94"/>
      <c r="H11" s="95"/>
      <c r="I11" s="95" t="s">
        <v>86</v>
      </c>
      <c r="J11" s="125"/>
      <c r="K11" s="125"/>
      <c r="L11" s="145"/>
      <c r="M11" s="94"/>
    </row>
    <row r="12" spans="1:16" ht="12.75" customHeight="1">
      <c r="A12" s="93"/>
      <c r="B12" s="93" t="s">
        <v>105</v>
      </c>
      <c r="C12" s="125"/>
      <c r="D12" s="125"/>
      <c r="E12" s="94"/>
      <c r="F12" s="125"/>
      <c r="G12" s="94"/>
      <c r="H12" s="95"/>
      <c r="I12" s="95" t="s">
        <v>105</v>
      </c>
      <c r="J12" s="125"/>
      <c r="K12" s="125"/>
      <c r="L12" s="125"/>
      <c r="M12" s="94"/>
    </row>
    <row r="13" spans="1:16" ht="12.75" customHeight="1">
      <c r="A13" s="93"/>
      <c r="B13" s="93" t="s">
        <v>106</v>
      </c>
      <c r="C13" s="125"/>
      <c r="D13" s="125"/>
      <c r="E13" s="94"/>
      <c r="F13" s="125"/>
      <c r="G13" s="94"/>
      <c r="H13" s="95"/>
      <c r="I13" s="95" t="s">
        <v>106</v>
      </c>
      <c r="J13" s="125"/>
      <c r="K13" s="125"/>
      <c r="L13" s="85" t="s">
        <v>3</v>
      </c>
      <c r="M13" s="94"/>
    </row>
    <row r="14" spans="1:16" ht="15" customHeight="1">
      <c r="A14" s="93"/>
      <c r="B14" s="93" t="s">
        <v>104</v>
      </c>
      <c r="C14" s="125"/>
      <c r="D14" s="125"/>
      <c r="E14" s="94"/>
      <c r="F14" s="125"/>
      <c r="G14" s="94"/>
      <c r="H14" s="95"/>
      <c r="I14" s="95" t="s">
        <v>104</v>
      </c>
      <c r="J14" s="125"/>
      <c r="K14" s="125"/>
      <c r="L14" s="144">
        <v>45589</v>
      </c>
      <c r="M14" s="94"/>
    </row>
    <row r="15" spans="1:16" ht="15" customHeight="1">
      <c r="A15" s="93"/>
      <c r="B15" s="93" t="s">
        <v>89</v>
      </c>
      <c r="C15" s="125"/>
      <c r="D15" s="125"/>
      <c r="E15" s="94"/>
      <c r="F15" s="125"/>
      <c r="G15" s="94"/>
      <c r="H15" s="95"/>
      <c r="I15" s="95" t="s">
        <v>89</v>
      </c>
      <c r="J15" s="125"/>
      <c r="K15" s="125"/>
      <c r="L15" s="146"/>
      <c r="M15" s="94"/>
    </row>
    <row r="16" spans="1:16" ht="15" customHeight="1">
      <c r="A16" s="93"/>
      <c r="B16" s="6"/>
      <c r="C16" s="7"/>
      <c r="D16" s="7"/>
      <c r="E16" s="8"/>
      <c r="F16" s="7"/>
      <c r="G16" s="8"/>
      <c r="H16" s="95"/>
      <c r="I16" s="9"/>
      <c r="J16" s="125"/>
      <c r="K16" s="125"/>
      <c r="L16" s="138"/>
      <c r="M16" s="94"/>
    </row>
    <row r="17" spans="1:13" ht="15" customHeight="1">
      <c r="A17" s="93"/>
      <c r="B17" s="125"/>
      <c r="C17" s="125"/>
      <c r="D17" s="125"/>
      <c r="E17" s="125"/>
      <c r="F17" s="125"/>
      <c r="G17" s="125"/>
      <c r="H17" s="125"/>
      <c r="I17" s="125"/>
      <c r="J17" s="128" t="s">
        <v>71</v>
      </c>
      <c r="K17" s="128" t="s">
        <v>71</v>
      </c>
      <c r="L17" s="134">
        <v>44669</v>
      </c>
      <c r="M17" s="94"/>
    </row>
    <row r="18" spans="1:13" ht="12.75" customHeight="1">
      <c r="A18" s="93"/>
      <c r="B18" s="125" t="s">
        <v>90</v>
      </c>
      <c r="C18" s="125"/>
      <c r="D18" s="125"/>
      <c r="E18" s="125"/>
      <c r="F18" s="125"/>
      <c r="G18" s="125"/>
      <c r="H18" s="125"/>
      <c r="I18" s="125"/>
      <c r="J18" s="128" t="s">
        <v>14</v>
      </c>
      <c r="K18" s="128" t="s">
        <v>14</v>
      </c>
      <c r="L18" s="134" t="str">
        <f>IF(Invoice!K18&lt;&gt;"",Invoice!K18,"")</f>
        <v>Mina</v>
      </c>
      <c r="M18" s="94"/>
    </row>
    <row r="19" spans="1:13" ht="18" customHeight="1">
      <c r="A19" s="93"/>
      <c r="B19" s="125" t="s">
        <v>91</v>
      </c>
      <c r="C19" s="125"/>
      <c r="D19" s="125"/>
      <c r="E19" s="125"/>
      <c r="F19" s="125"/>
      <c r="G19" s="125"/>
      <c r="H19" s="125"/>
      <c r="I19" s="125"/>
      <c r="J19" s="127" t="s">
        <v>64</v>
      </c>
      <c r="K19" s="127" t="s">
        <v>64</v>
      </c>
      <c r="L19" s="90" t="s">
        <v>5</v>
      </c>
      <c r="M19" s="94"/>
    </row>
    <row r="20" spans="1:13" ht="12.75" customHeight="1">
      <c r="A20" s="93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94"/>
    </row>
    <row r="21" spans="1:13" ht="12.75" customHeight="1">
      <c r="A21" s="93"/>
      <c r="B21" s="86" t="s">
        <v>57</v>
      </c>
      <c r="C21" s="86" t="s">
        <v>58</v>
      </c>
      <c r="D21" s="96" t="s">
        <v>69</v>
      </c>
      <c r="E21" s="96" t="s">
        <v>73</v>
      </c>
      <c r="F21" s="96" t="s">
        <v>59</v>
      </c>
      <c r="G21" s="149" t="s">
        <v>60</v>
      </c>
      <c r="H21" s="150"/>
      <c r="I21" s="86" t="s">
        <v>40</v>
      </c>
      <c r="J21" s="121" t="s">
        <v>61</v>
      </c>
      <c r="K21" s="86" t="s">
        <v>61</v>
      </c>
      <c r="L21" s="86" t="s">
        <v>4</v>
      </c>
      <c r="M21" s="94"/>
    </row>
    <row r="22" spans="1:13" ht="25.5">
      <c r="A22" s="93"/>
      <c r="B22" s="98"/>
      <c r="C22" s="98"/>
      <c r="D22" s="99"/>
      <c r="E22" s="99"/>
      <c r="F22" s="99"/>
      <c r="G22" s="151"/>
      <c r="H22" s="152"/>
      <c r="I22" s="140" t="s">
        <v>109</v>
      </c>
      <c r="J22" s="122"/>
      <c r="K22" s="98"/>
      <c r="L22" s="98"/>
      <c r="M22" s="94"/>
    </row>
    <row r="23" spans="1:13" ht="24" customHeight="1">
      <c r="A23" s="93"/>
      <c r="B23" s="100">
        <f>'Tax Invoice'!D18</f>
        <v>15</v>
      </c>
      <c r="C23" s="110" t="s">
        <v>92</v>
      </c>
      <c r="D23" s="106" t="s">
        <v>92</v>
      </c>
      <c r="E23" s="112" t="s">
        <v>93</v>
      </c>
      <c r="F23" s="106" t="s">
        <v>82</v>
      </c>
      <c r="G23" s="153"/>
      <c r="H23" s="154"/>
      <c r="I23" s="107" t="s">
        <v>113</v>
      </c>
      <c r="J23" s="123">
        <f>ROUNDUP(K23*$O$1,2)</f>
        <v>0.57999999999999996</v>
      </c>
      <c r="K23" s="102">
        <v>1.45</v>
      </c>
      <c r="L23" s="104">
        <f>J23*B23</f>
        <v>8.6999999999999993</v>
      </c>
      <c r="M23" s="97"/>
    </row>
    <row r="24" spans="1:13" ht="24" customHeight="1">
      <c r="A24" s="93"/>
      <c r="B24" s="100">
        <f>'Tax Invoice'!D19</f>
        <v>10</v>
      </c>
      <c r="C24" s="110" t="s">
        <v>95</v>
      </c>
      <c r="D24" s="106" t="s">
        <v>95</v>
      </c>
      <c r="E24" s="112" t="s">
        <v>96</v>
      </c>
      <c r="F24" s="106" t="s">
        <v>82</v>
      </c>
      <c r="G24" s="153"/>
      <c r="H24" s="154"/>
      <c r="I24" s="107" t="s">
        <v>114</v>
      </c>
      <c r="J24" s="123">
        <f>ROUNDUP(K24*$O$1,2)</f>
        <v>1.28</v>
      </c>
      <c r="K24" s="102">
        <v>3.2</v>
      </c>
      <c r="L24" s="104">
        <f>J24*B24</f>
        <v>12.8</v>
      </c>
      <c r="M24" s="97"/>
    </row>
    <row r="25" spans="1:13" ht="24" customHeight="1">
      <c r="A25" s="93"/>
      <c r="B25" s="100">
        <f>'Tax Invoice'!D20</f>
        <v>10</v>
      </c>
      <c r="C25" s="110" t="s">
        <v>95</v>
      </c>
      <c r="D25" s="106" t="s">
        <v>95</v>
      </c>
      <c r="E25" s="112" t="s">
        <v>98</v>
      </c>
      <c r="F25" s="106" t="s">
        <v>81</v>
      </c>
      <c r="G25" s="153"/>
      <c r="H25" s="154"/>
      <c r="I25" s="107" t="s">
        <v>114</v>
      </c>
      <c r="J25" s="123">
        <f>ROUNDUP(K25*$O$1,2)</f>
        <v>1.28</v>
      </c>
      <c r="K25" s="102">
        <v>3.2</v>
      </c>
      <c r="L25" s="104">
        <f>J25*B25</f>
        <v>12.8</v>
      </c>
      <c r="M25" s="97"/>
    </row>
    <row r="26" spans="1:13" ht="24" customHeight="1">
      <c r="A26" s="93"/>
      <c r="B26" s="100">
        <f>'Tax Invoice'!D21</f>
        <v>10</v>
      </c>
      <c r="C26" s="110" t="s">
        <v>95</v>
      </c>
      <c r="D26" s="106" t="s">
        <v>95</v>
      </c>
      <c r="E26" s="112" t="s">
        <v>99</v>
      </c>
      <c r="F26" s="106" t="s">
        <v>83</v>
      </c>
      <c r="G26" s="153"/>
      <c r="H26" s="154"/>
      <c r="I26" s="107" t="s">
        <v>114</v>
      </c>
      <c r="J26" s="123">
        <f>ROUNDUP(K26*$O$1,2)</f>
        <v>1.28</v>
      </c>
      <c r="K26" s="102">
        <v>3.2</v>
      </c>
      <c r="L26" s="104">
        <f>J26*B26</f>
        <v>12.8</v>
      </c>
      <c r="M26" s="97"/>
    </row>
    <row r="27" spans="1:13" ht="24" customHeight="1">
      <c r="A27" s="93"/>
      <c r="B27" s="101">
        <f>'Tax Invoice'!D22</f>
        <v>30</v>
      </c>
      <c r="C27" s="111" t="s">
        <v>100</v>
      </c>
      <c r="D27" s="108" t="s">
        <v>100</v>
      </c>
      <c r="E27" s="113" t="s">
        <v>101</v>
      </c>
      <c r="F27" s="108" t="s">
        <v>81</v>
      </c>
      <c r="G27" s="155"/>
      <c r="H27" s="156"/>
      <c r="I27" s="109" t="s">
        <v>115</v>
      </c>
      <c r="J27" s="124">
        <f>ROUNDUP(K27*$O$1,2)</f>
        <v>1.1300000000000001</v>
      </c>
      <c r="K27" s="103">
        <v>2.81</v>
      </c>
      <c r="L27" s="105">
        <f>J27*B27</f>
        <v>33.900000000000006</v>
      </c>
      <c r="M27" s="97"/>
    </row>
    <row r="28" spans="1:13" ht="12.75" customHeight="1">
      <c r="A28" s="93"/>
      <c r="B28" s="135"/>
      <c r="C28" s="125"/>
      <c r="D28" s="125"/>
      <c r="E28" s="125"/>
      <c r="F28" s="125"/>
      <c r="G28" s="125"/>
      <c r="H28" s="125"/>
      <c r="I28" s="125"/>
      <c r="J28" s="137" t="s">
        <v>62</v>
      </c>
      <c r="K28" s="130" t="s">
        <v>62</v>
      </c>
      <c r="L28" s="133">
        <f>SUM(L23:L27)</f>
        <v>81</v>
      </c>
      <c r="M28" s="97"/>
    </row>
    <row r="29" spans="1:13" ht="12.75" customHeight="1">
      <c r="A29" s="93"/>
      <c r="B29" s="125"/>
      <c r="C29" s="125"/>
      <c r="D29" s="125"/>
      <c r="E29" s="125"/>
      <c r="F29" s="125"/>
      <c r="G29" s="125"/>
      <c r="H29" s="125"/>
      <c r="I29" s="125"/>
      <c r="J29" s="139" t="s">
        <v>107</v>
      </c>
      <c r="K29" s="129" t="s">
        <v>54</v>
      </c>
      <c r="L29" s="133">
        <v>0</v>
      </c>
      <c r="M29" s="97"/>
    </row>
    <row r="30" spans="1:13" ht="12.75" hidden="1" customHeight="1" outlineLevel="1">
      <c r="A30" s="93"/>
      <c r="B30" s="125"/>
      <c r="C30" s="125"/>
      <c r="D30" s="125"/>
      <c r="E30" s="125"/>
      <c r="F30" s="125"/>
      <c r="G30" s="125"/>
      <c r="H30" s="125"/>
      <c r="I30" s="125"/>
      <c r="J30" s="130" t="s">
        <v>55</v>
      </c>
      <c r="K30" s="130" t="s">
        <v>55</v>
      </c>
      <c r="L30" s="133">
        <f>Invoice!K30</f>
        <v>0</v>
      </c>
      <c r="M30" s="97"/>
    </row>
    <row r="31" spans="1:13" ht="12.75" customHeight="1" collapsed="1">
      <c r="A31" s="93"/>
      <c r="B31" s="141" t="s">
        <v>108</v>
      </c>
      <c r="C31" s="125"/>
      <c r="D31" s="125"/>
      <c r="E31" s="125"/>
      <c r="F31" s="125"/>
      <c r="G31" s="125"/>
      <c r="H31" s="125"/>
      <c r="I31" s="125"/>
      <c r="J31" s="130" t="s">
        <v>63</v>
      </c>
      <c r="K31" s="130" t="s">
        <v>63</v>
      </c>
      <c r="L31" s="133">
        <f>SUM(L28:L30)</f>
        <v>81</v>
      </c>
      <c r="M31" s="97"/>
    </row>
    <row r="32" spans="1:13" ht="12.75" customHeight="1">
      <c r="A32" s="6"/>
      <c r="B32" s="143" t="s">
        <v>112</v>
      </c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8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</sheetData>
  <mergeCells count="11">
    <mergeCell ref="B32:L32"/>
    <mergeCell ref="G25:H25"/>
    <mergeCell ref="G26:H26"/>
    <mergeCell ref="G27:H27"/>
    <mergeCell ref="L6:L7"/>
    <mergeCell ref="L10:L11"/>
    <mergeCell ref="L14:L15"/>
    <mergeCell ref="G21:H21"/>
    <mergeCell ref="G22:H22"/>
    <mergeCell ref="G23:H23"/>
    <mergeCell ref="G24:H24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>
      <selection activeCell="K6" sqref="K6"/>
    </sheetView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202.05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v>45595</v>
      </c>
      <c r="H3" s="136"/>
      <c r="N3" s="15">
        <v>202.05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EUR</v>
      </c>
    </row>
    <row r="10" spans="1:15" s="15" customFormat="1" ht="13.5" thickBot="1">
      <c r="A10" s="28" t="str">
        <f>'Copy paste to Here'!G10</f>
        <v>SapphoPiercing</v>
      </c>
      <c r="B10" s="29"/>
      <c r="C10" s="29"/>
      <c r="D10" s="29"/>
      <c r="F10" s="30" t="str">
        <f>'Copy paste to Here'!B10</f>
        <v>SapphoPiercing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Laura Comte</v>
      </c>
      <c r="B11" s="34"/>
      <c r="C11" s="34"/>
      <c r="D11" s="34"/>
      <c r="F11" s="35" t="str">
        <f>'Copy paste to Here'!B11</f>
        <v>Laura Comte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33.5</v>
      </c>
    </row>
    <row r="12" spans="1:15" s="15" customFormat="1" ht="15.75" thickBot="1">
      <c r="A12" s="33" t="str">
        <f>'Copy paste to Here'!G12</f>
        <v>90 rue Pierre Renaudel Résidence Moulin d'Ars - Bâtiment C</v>
      </c>
      <c r="B12" s="34"/>
      <c r="C12" s="34"/>
      <c r="D12" s="34"/>
      <c r="E12" s="77"/>
      <c r="F12" s="35" t="str">
        <f>'Copy paste to Here'!B12</f>
        <v>90 rue Pierre Renaudel Résidence Moulin d'Ars - Bâtiment C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36.07</v>
      </c>
    </row>
    <row r="13" spans="1:15" s="15" customFormat="1" ht="15.75" thickBot="1">
      <c r="A13" s="33" t="str">
        <f>'Copy paste to Here'!G13</f>
        <v>33130 Bègles</v>
      </c>
      <c r="B13" s="34"/>
      <c r="C13" s="34"/>
      <c r="D13" s="34"/>
      <c r="E13" s="91" t="s">
        <v>5</v>
      </c>
      <c r="F13" s="35" t="str">
        <f>'Copy paste to Here'!B13</f>
        <v>33130 Bègles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43.36</v>
      </c>
    </row>
    <row r="14" spans="1:15" s="15" customFormat="1" ht="15.75" thickBot="1">
      <c r="A14" s="33" t="str">
        <f>'Copy paste to Here'!G14</f>
        <v>France</v>
      </c>
      <c r="B14" s="34"/>
      <c r="C14" s="34"/>
      <c r="D14" s="34"/>
      <c r="E14" s="91">
        <f>VLOOKUP(J9,$L$10:$M$17,2,FALSE)</f>
        <v>36.07</v>
      </c>
      <c r="F14" s="35" t="str">
        <f>'Copy paste to Here'!B14</f>
        <v>France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21.63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23.89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19.75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EUR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EO gas sterilized high polished titanium G23 labret, 1.2mm (16g) with a 2.5mm ballLength: 8mm</v>
      </c>
      <c r="B18" s="49" t="str">
        <f>'Copy paste to Here'!C22</f>
        <v>ZULB25</v>
      </c>
      <c r="C18" s="50" t="s">
        <v>92</v>
      </c>
      <c r="D18" s="50">
        <f>Invoice!B23</f>
        <v>15</v>
      </c>
      <c r="E18" s="51">
        <f>'Shipping Invoice'!K23*$N$1</f>
        <v>1.45</v>
      </c>
      <c r="F18" s="51">
        <f>D18*E18</f>
        <v>21.75</v>
      </c>
      <c r="G18" s="52">
        <f>E18*$E$14</f>
        <v>52.301499999999997</v>
      </c>
      <c r="H18" s="53">
        <f>D18*G18</f>
        <v>784.52249999999992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EO gas sterilized high polished titanium G23 hinged segment ring, 1.6mm (14g)Length: 8mm</v>
      </c>
      <c r="B19" s="49" t="str">
        <f>'Copy paste to Here'!C23</f>
        <v>ZUSEGH14</v>
      </c>
      <c r="C19" s="50" t="s">
        <v>95</v>
      </c>
      <c r="D19" s="50">
        <f>Invoice!B24</f>
        <v>10</v>
      </c>
      <c r="E19" s="51">
        <f>'Shipping Invoice'!K24*$N$1</f>
        <v>3.2</v>
      </c>
      <c r="F19" s="51">
        <f t="shared" ref="F19:F82" si="0">D19*E19</f>
        <v>32</v>
      </c>
      <c r="G19" s="52">
        <f t="shared" ref="G19:G82" si="1">E19*$E$14</f>
        <v>115.42400000000001</v>
      </c>
      <c r="H19" s="55">
        <f t="shared" ref="H19:H82" si="2">D19*G19</f>
        <v>1154.24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EO gas sterilized high polished titanium G23 hinged segment ring, 1.6mm (14g)Length: 10mm</v>
      </c>
      <c r="B20" s="49" t="str">
        <f>'Copy paste to Here'!C24</f>
        <v>ZUSEGH14</v>
      </c>
      <c r="C20" s="50" t="s">
        <v>95</v>
      </c>
      <c r="D20" s="50">
        <f>Invoice!B25</f>
        <v>10</v>
      </c>
      <c r="E20" s="51">
        <f>'Shipping Invoice'!K25*$N$1</f>
        <v>3.2</v>
      </c>
      <c r="F20" s="51">
        <f t="shared" si="0"/>
        <v>32</v>
      </c>
      <c r="G20" s="52">
        <f t="shared" si="1"/>
        <v>115.42400000000001</v>
      </c>
      <c r="H20" s="55">
        <f t="shared" si="2"/>
        <v>1154.24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EO gas sterilized high polished titanium G23 hinged segment ring, 1.6mm (14g)Length: 12mm</v>
      </c>
      <c r="B21" s="49" t="str">
        <f>'Copy paste to Here'!C25</f>
        <v>ZUSEGH14</v>
      </c>
      <c r="C21" s="50" t="s">
        <v>95</v>
      </c>
      <c r="D21" s="50">
        <f>Invoice!B26</f>
        <v>10</v>
      </c>
      <c r="E21" s="51">
        <f>'Shipping Invoice'!K26*$N$1</f>
        <v>3.2</v>
      </c>
      <c r="F21" s="51">
        <f t="shared" si="0"/>
        <v>32</v>
      </c>
      <c r="G21" s="52">
        <f t="shared" si="1"/>
        <v>115.42400000000001</v>
      </c>
      <c r="H21" s="55">
        <f t="shared" si="2"/>
        <v>1154.24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EO gas sterilized high polished titanium G23 hinged segment ring, 1.2mm (16g)Length: 10mm</v>
      </c>
      <c r="B22" s="49" t="str">
        <f>'Copy paste to Here'!C26</f>
        <v>ZUSEGH16</v>
      </c>
      <c r="C22" s="50" t="s">
        <v>100</v>
      </c>
      <c r="D22" s="50">
        <f>Invoice!B27</f>
        <v>30</v>
      </c>
      <c r="E22" s="51">
        <f>'Shipping Invoice'!K27*$N$1</f>
        <v>2.81</v>
      </c>
      <c r="F22" s="51">
        <f t="shared" si="0"/>
        <v>84.3</v>
      </c>
      <c r="G22" s="52">
        <f t="shared" si="1"/>
        <v>101.3567</v>
      </c>
      <c r="H22" s="55">
        <f t="shared" si="2"/>
        <v>3040.701</v>
      </c>
    </row>
    <row r="23" spans="1:13" s="54" customFormat="1" hidden="1">
      <c r="A23" s="48" t="str">
        <f>IF(LEN('Copy paste to Here'!G27) &gt; 5, CONCATENATE('Copy paste to Here'!G27, 'Copy paste to Here'!D27, 'Copy paste to Here'!E27), "Empty Cell")</f>
        <v>Empty Cell</v>
      </c>
      <c r="B23" s="49">
        <f>'Copy paste to Here'!C27</f>
        <v>0</v>
      </c>
      <c r="C23" s="50"/>
      <c r="D23" s="50"/>
      <c r="E23" s="51"/>
      <c r="F23" s="51">
        <f t="shared" si="0"/>
        <v>0</v>
      </c>
      <c r="G23" s="52">
        <f t="shared" si="1"/>
        <v>0</v>
      </c>
      <c r="H23" s="55">
        <f t="shared" si="2"/>
        <v>0</v>
      </c>
    </row>
    <row r="24" spans="1:13" s="54" customFormat="1" hidden="1">
      <c r="A24" s="48" t="str">
        <f>IF(LEN('Copy paste to Here'!G28) &gt; 5, CONCATENATE('Copy paste to Here'!G28, 'Copy paste to Here'!D28, 'Copy paste to Here'!E28), "Empty Cell")</f>
        <v>Empty Cell</v>
      </c>
      <c r="B24" s="49">
        <f>'Copy paste to Here'!C28</f>
        <v>0</v>
      </c>
      <c r="C24" s="50"/>
      <c r="D24" s="50"/>
      <c r="E24" s="51"/>
      <c r="F24" s="51">
        <f t="shared" si="0"/>
        <v>0</v>
      </c>
      <c r="G24" s="52">
        <f t="shared" si="1"/>
        <v>0</v>
      </c>
      <c r="H24" s="55">
        <f t="shared" si="2"/>
        <v>0</v>
      </c>
    </row>
    <row r="25" spans="1:13" s="54" customFormat="1" hidden="1">
      <c r="A25" s="48" t="str">
        <f>IF(LEN('Copy paste to Here'!G29) &gt; 5, CONCATENATE('Copy paste to Here'!G29, 'Copy paste to Here'!D29, 'Copy paste to Here'!E29), "Empty Cell")</f>
        <v>Empty Cell</v>
      </c>
      <c r="B25" s="49">
        <f>'Copy paste to Here'!C29</f>
        <v>0</v>
      </c>
      <c r="C25" s="50"/>
      <c r="D25" s="50"/>
      <c r="E25" s="51"/>
      <c r="F25" s="51">
        <f t="shared" si="0"/>
        <v>0</v>
      </c>
      <c r="G25" s="52">
        <f t="shared" si="1"/>
        <v>0</v>
      </c>
      <c r="H25" s="55">
        <f t="shared" si="2"/>
        <v>0</v>
      </c>
    </row>
    <row r="26" spans="1:13" s="54" customFormat="1" hidden="1">
      <c r="A26" s="48" t="str">
        <f>IF(LEN('Copy paste to Here'!G30) &gt; 5, CONCATENATE('Copy paste to Here'!G30, 'Copy paste to Here'!D30, 'Copy paste to Here'!E30), "Empty Cell")</f>
        <v>Empty Cell</v>
      </c>
      <c r="B26" s="49">
        <f>'Copy paste to Here'!C30</f>
        <v>0</v>
      </c>
      <c r="C26" s="50"/>
      <c r="D26" s="50"/>
      <c r="E26" s="51"/>
      <c r="F26" s="51">
        <f t="shared" si="0"/>
        <v>0</v>
      </c>
      <c r="G26" s="52">
        <f t="shared" si="1"/>
        <v>0</v>
      </c>
      <c r="H26" s="55">
        <f t="shared" si="2"/>
        <v>0</v>
      </c>
    </row>
    <row r="27" spans="1:13" s="54" customFormat="1" hidden="1">
      <c r="A27" s="48" t="str">
        <f>IF(LEN('Copy paste to Here'!G31) &gt; 5, CONCATENATE('Copy paste to Here'!G31, 'Copy paste to Here'!D31, 'Copy paste to Here'!E31), "Empty Cell")</f>
        <v>Empty Cell</v>
      </c>
      <c r="B27" s="49">
        <f>'Copy paste to Here'!C31</f>
        <v>0</v>
      </c>
      <c r="C27" s="50"/>
      <c r="D27" s="50"/>
      <c r="E27" s="51"/>
      <c r="F27" s="51">
        <f t="shared" si="0"/>
        <v>0</v>
      </c>
      <c r="G27" s="52">
        <f t="shared" si="1"/>
        <v>0</v>
      </c>
      <c r="H27" s="55">
        <f t="shared" si="2"/>
        <v>0</v>
      </c>
    </row>
    <row r="28" spans="1:13" s="54" customFormat="1" hidden="1">
      <c r="A28" s="48" t="str">
        <f>IF(LEN('Copy paste to Here'!G32) &gt; 5, CONCATENATE('Copy paste to Here'!G32, 'Copy paste to Here'!D32, 'Copy paste to Here'!E32), "Empty Cell")</f>
        <v>Empty Cell</v>
      </c>
      <c r="B28" s="49">
        <f>'Copy paste to Here'!C32</f>
        <v>0</v>
      </c>
      <c r="C28" s="50"/>
      <c r="D28" s="50"/>
      <c r="E28" s="51"/>
      <c r="F28" s="51">
        <f t="shared" si="0"/>
        <v>0</v>
      </c>
      <c r="G28" s="52">
        <f t="shared" si="1"/>
        <v>0</v>
      </c>
      <c r="H28" s="55">
        <f t="shared" si="2"/>
        <v>0</v>
      </c>
    </row>
    <row r="29" spans="1:13" s="54" customFormat="1" hidden="1">
      <c r="A29" s="48" t="str">
        <f>IF(LEN('Copy paste to Here'!G33) &gt; 5, CONCATENATE('Copy paste to Here'!G33, 'Copy paste to Here'!D33, 'Copy paste to Here'!E33), "Empty Cell")</f>
        <v>Empty Cell</v>
      </c>
      <c r="B29" s="49">
        <f>'Copy paste to Here'!C33</f>
        <v>0</v>
      </c>
      <c r="C29" s="50"/>
      <c r="D29" s="50"/>
      <c r="E29" s="51"/>
      <c r="F29" s="51">
        <f t="shared" si="0"/>
        <v>0</v>
      </c>
      <c r="G29" s="52">
        <f t="shared" si="1"/>
        <v>0</v>
      </c>
      <c r="H29" s="55">
        <f t="shared" si="2"/>
        <v>0</v>
      </c>
    </row>
    <row r="30" spans="1:13" s="54" customFormat="1" hidden="1">
      <c r="A30" s="48" t="str">
        <f>IF(LEN('Copy paste to Here'!G34) &gt; 5, CONCATENATE('Copy paste to Here'!G34, 'Copy paste to Here'!D34, 'Copy paste to Here'!E34), "Empty Cell")</f>
        <v>Empty Cell</v>
      </c>
      <c r="B30" s="49">
        <f>'Copy paste to Here'!C34</f>
        <v>0</v>
      </c>
      <c r="C30" s="50"/>
      <c r="D30" s="50"/>
      <c r="E30" s="51"/>
      <c r="F30" s="51">
        <f t="shared" si="0"/>
        <v>0</v>
      </c>
      <c r="G30" s="52">
        <f t="shared" si="1"/>
        <v>0</v>
      </c>
      <c r="H30" s="55">
        <f t="shared" si="2"/>
        <v>0</v>
      </c>
    </row>
    <row r="31" spans="1:13" s="54" customFormat="1" hidden="1">
      <c r="A31" s="48" t="str">
        <f>IF(LEN('Copy paste to Here'!G35) &gt; 5, CONCATENATE('Copy paste to Here'!G35, 'Copy paste to Here'!D35, 'Copy paste to Here'!E35), "Empty Cell")</f>
        <v>Empty Cell</v>
      </c>
      <c r="B31" s="49">
        <f>'Copy paste to Here'!C35</f>
        <v>0</v>
      </c>
      <c r="C31" s="50"/>
      <c r="D31" s="50"/>
      <c r="E31" s="51"/>
      <c r="F31" s="51">
        <f t="shared" si="0"/>
        <v>0</v>
      </c>
      <c r="G31" s="52">
        <f t="shared" si="1"/>
        <v>0</v>
      </c>
      <c r="H31" s="55">
        <f t="shared" si="2"/>
        <v>0</v>
      </c>
    </row>
    <row r="32" spans="1:13" s="54" customFormat="1" hidden="1">
      <c r="A32" s="48" t="str">
        <f>IF(LEN('Copy paste to Here'!G36) &gt; 5, CONCATENATE('Copy paste to Here'!G36, 'Copy paste to Here'!D36, 'Copy paste to Here'!E36), "Empty Cell")</f>
        <v>Empty Cell</v>
      </c>
      <c r="B32" s="49">
        <f>'Copy paste to Here'!C36</f>
        <v>0</v>
      </c>
      <c r="C32" s="50"/>
      <c r="D32" s="50"/>
      <c r="E32" s="51"/>
      <c r="F32" s="51">
        <f t="shared" si="0"/>
        <v>0</v>
      </c>
      <c r="G32" s="52">
        <f t="shared" si="1"/>
        <v>0</v>
      </c>
      <c r="H32" s="55">
        <f t="shared" si="2"/>
        <v>0</v>
      </c>
    </row>
    <row r="33" spans="1:8" s="54" customFormat="1" hidden="1">
      <c r="A33" s="48" t="str">
        <f>IF(LEN('Copy paste to Here'!G37) &gt; 5, CONCATENATE('Copy paste to Here'!G37, 'Copy paste to Here'!D37, 'Copy paste to Here'!E37), "Empty Cell")</f>
        <v>Empty Cell</v>
      </c>
      <c r="B33" s="49">
        <f>'Copy paste to Here'!C37</f>
        <v>0</v>
      </c>
      <c r="C33" s="50"/>
      <c r="D33" s="50"/>
      <c r="E33" s="51"/>
      <c r="F33" s="51">
        <f t="shared" si="0"/>
        <v>0</v>
      </c>
      <c r="G33" s="52">
        <f t="shared" si="1"/>
        <v>0</v>
      </c>
      <c r="H33" s="55">
        <f t="shared" si="2"/>
        <v>0</v>
      </c>
    </row>
    <row r="34" spans="1:8" s="54" customFormat="1" hidden="1">
      <c r="A34" s="48" t="str">
        <f>IF(LEN('Copy paste to Here'!G38) &gt; 5, CONCATENATE('Copy paste to Here'!G38, 'Copy paste to Here'!D38, 'Copy paste to Here'!E38), "Empty Cell")</f>
        <v>Empty Cell</v>
      </c>
      <c r="B34" s="49">
        <f>'Copy paste to Here'!C38</f>
        <v>0</v>
      </c>
      <c r="C34" s="50"/>
      <c r="D34" s="50"/>
      <c r="E34" s="51"/>
      <c r="F34" s="51">
        <f t="shared" si="0"/>
        <v>0</v>
      </c>
      <c r="G34" s="52">
        <f t="shared" si="1"/>
        <v>0</v>
      </c>
      <c r="H34" s="55">
        <f t="shared" si="2"/>
        <v>0</v>
      </c>
    </row>
    <row r="35" spans="1:8" s="54" customFormat="1" hidden="1">
      <c r="A35" s="48" t="str">
        <f>IF(LEN('Copy paste to Here'!G39) &gt; 5, CONCATENATE('Copy paste to Here'!G39, 'Copy paste to Here'!D39, 'Copy paste to Here'!E39), "Empty Cell")</f>
        <v>Empty Cell</v>
      </c>
      <c r="B35" s="49">
        <f>'Copy paste to Here'!C39</f>
        <v>0</v>
      </c>
      <c r="C35" s="50"/>
      <c r="D35" s="50"/>
      <c r="E35" s="51"/>
      <c r="F35" s="51">
        <f t="shared" si="0"/>
        <v>0</v>
      </c>
      <c r="G35" s="52">
        <f t="shared" si="1"/>
        <v>0</v>
      </c>
      <c r="H35" s="55">
        <f t="shared" si="2"/>
        <v>0</v>
      </c>
    </row>
    <row r="36" spans="1:8" s="54" customFormat="1" hidden="1">
      <c r="A36" s="48" t="str">
        <f>IF(LEN('Copy paste to Here'!G40) &gt; 5, CONCATENATE('Copy paste to Here'!G40, 'Copy paste to Here'!D40, 'Copy paste to Here'!E40), "Empty Cell")</f>
        <v>Empty Cell</v>
      </c>
      <c r="B36" s="49">
        <f>'Copy paste to Here'!C40</f>
        <v>0</v>
      </c>
      <c r="C36" s="50"/>
      <c r="D36" s="50"/>
      <c r="E36" s="51"/>
      <c r="F36" s="51">
        <f t="shared" si="0"/>
        <v>0</v>
      </c>
      <c r="G36" s="52">
        <f t="shared" si="1"/>
        <v>0</v>
      </c>
      <c r="H36" s="55">
        <f t="shared" si="2"/>
        <v>0</v>
      </c>
    </row>
    <row r="37" spans="1:8" s="54" customFormat="1" hidden="1">
      <c r="A37" s="48" t="str">
        <f>IF(LEN('Copy paste to Here'!G41) &gt; 5, CONCATENATE('Copy paste to Here'!G41, 'Copy paste to Here'!D41, 'Copy paste to Here'!E41), "Empty Cell")</f>
        <v>Empty Cell</v>
      </c>
      <c r="B37" s="49">
        <f>'Copy paste to Here'!C41</f>
        <v>0</v>
      </c>
      <c r="C37" s="50"/>
      <c r="D37" s="50"/>
      <c r="E37" s="51"/>
      <c r="F37" s="51">
        <f t="shared" si="0"/>
        <v>0</v>
      </c>
      <c r="G37" s="52">
        <f t="shared" si="1"/>
        <v>0</v>
      </c>
      <c r="H37" s="55">
        <f t="shared" si="2"/>
        <v>0</v>
      </c>
    </row>
    <row r="38" spans="1:8" s="54" customFormat="1" hidden="1">
      <c r="A38" s="48" t="str">
        <f>IF(LEN('Copy paste to Here'!G42) &gt; 5, CONCATENATE('Copy paste to Here'!G42, 'Copy paste to Here'!D42, 'Copy paste to Here'!E42), "Empty Cell")</f>
        <v>Empty Cell</v>
      </c>
      <c r="B38" s="49">
        <f>'Copy paste to Here'!C42</f>
        <v>0</v>
      </c>
      <c r="C38" s="50"/>
      <c r="D38" s="50"/>
      <c r="E38" s="51"/>
      <c r="F38" s="51">
        <f t="shared" si="0"/>
        <v>0</v>
      </c>
      <c r="G38" s="52">
        <f t="shared" si="1"/>
        <v>0</v>
      </c>
      <c r="H38" s="55">
        <f t="shared" si="2"/>
        <v>0</v>
      </c>
    </row>
    <row r="39" spans="1:8" s="54" customFormat="1" hidden="1">
      <c r="A39" s="48" t="str">
        <f>IF(LEN('Copy paste to Here'!G43) &gt; 5, CONCATENATE('Copy paste to Here'!G43, 'Copy paste to Here'!D43, 'Copy paste to Here'!E43), "Empty Cell")</f>
        <v>Empty Cell</v>
      </c>
      <c r="B39" s="49">
        <f>'Copy paste to Here'!C43</f>
        <v>0</v>
      </c>
      <c r="C39" s="50"/>
      <c r="D39" s="50"/>
      <c r="E39" s="51"/>
      <c r="F39" s="51">
        <f t="shared" si="0"/>
        <v>0</v>
      </c>
      <c r="G39" s="52">
        <f t="shared" si="1"/>
        <v>0</v>
      </c>
      <c r="H39" s="55">
        <f t="shared" si="2"/>
        <v>0</v>
      </c>
    </row>
    <row r="40" spans="1:8" s="54" customFormat="1" hidden="1">
      <c r="A40" s="48" t="str">
        <f>IF(LEN('Copy paste to Here'!G44) &gt; 5, CONCATENATE('Copy paste to Here'!G44, 'Copy paste to Here'!D44, 'Copy paste to Here'!E44), "Empty Cell")</f>
        <v>Empty Cell</v>
      </c>
      <c r="B40" s="49">
        <f>'Copy paste to Here'!C44</f>
        <v>0</v>
      </c>
      <c r="C40" s="50"/>
      <c r="D40" s="50"/>
      <c r="E40" s="51"/>
      <c r="F40" s="51">
        <f t="shared" si="0"/>
        <v>0</v>
      </c>
      <c r="G40" s="52">
        <f t="shared" si="1"/>
        <v>0</v>
      </c>
      <c r="H40" s="55">
        <f t="shared" si="2"/>
        <v>0</v>
      </c>
    </row>
    <row r="41" spans="1:8" s="54" customFormat="1" hidden="1">
      <c r="A41" s="48" t="str">
        <f>IF(LEN('Copy paste to Here'!G45) &gt; 5, CONCATENATE('Copy paste to Here'!G45, 'Copy paste to Here'!D45, 'Copy paste to Here'!E45), "Empty Cell")</f>
        <v>Empty Cell</v>
      </c>
      <c r="B41" s="49">
        <f>'Copy paste to Here'!C45</f>
        <v>0</v>
      </c>
      <c r="C41" s="50"/>
      <c r="D41" s="50"/>
      <c r="E41" s="51"/>
      <c r="F41" s="51">
        <f t="shared" si="0"/>
        <v>0</v>
      </c>
      <c r="G41" s="52">
        <f t="shared" si="1"/>
        <v>0</v>
      </c>
      <c r="H41" s="55">
        <f t="shared" si="2"/>
        <v>0</v>
      </c>
    </row>
    <row r="42" spans="1:8" s="54" customFormat="1" hidden="1">
      <c r="A42" s="48" t="str">
        <f>IF(LEN('Copy paste to Here'!G46) &gt; 5, CONCATENATE('Copy paste to Here'!G46, 'Copy paste to Here'!D46, 'Copy paste to Here'!E46), "Empty Cell")</f>
        <v>Empty Cell</v>
      </c>
      <c r="B42" s="49">
        <f>'Copy paste to Here'!C46</f>
        <v>0</v>
      </c>
      <c r="C42" s="50"/>
      <c r="D42" s="50"/>
      <c r="E42" s="51"/>
      <c r="F42" s="51">
        <f t="shared" si="0"/>
        <v>0</v>
      </c>
      <c r="G42" s="52">
        <f t="shared" si="1"/>
        <v>0</v>
      </c>
      <c r="H42" s="55">
        <f t="shared" si="2"/>
        <v>0</v>
      </c>
    </row>
    <row r="43" spans="1:8" s="54" customFormat="1" hidden="1">
      <c r="A43" s="48" t="str">
        <f>IF(LEN('Copy paste to Here'!G47) &gt; 5, CONCATENATE('Copy paste to Here'!G47, 'Copy paste to Here'!D47, 'Copy paste to Here'!E47), "Empty Cell")</f>
        <v>Empty Cell</v>
      </c>
      <c r="B43" s="49">
        <f>'Copy paste to Here'!C47</f>
        <v>0</v>
      </c>
      <c r="C43" s="50"/>
      <c r="D43" s="50"/>
      <c r="E43" s="51"/>
      <c r="F43" s="51">
        <f t="shared" si="0"/>
        <v>0</v>
      </c>
      <c r="G43" s="52">
        <f t="shared" si="1"/>
        <v>0</v>
      </c>
      <c r="H43" s="55">
        <f t="shared" si="2"/>
        <v>0</v>
      </c>
    </row>
    <row r="44" spans="1:8" s="54" customFormat="1" hidden="1">
      <c r="A44" s="48" t="str">
        <f>IF(LEN('Copy paste to Here'!G48) &gt; 5, CONCATENATE('Copy paste to Here'!G48, 'Copy paste to Here'!D48, 'Copy paste to Here'!E48), "Empty Cell")</f>
        <v>Empty Cell</v>
      </c>
      <c r="B44" s="49">
        <f>'Copy paste to Here'!C48</f>
        <v>0</v>
      </c>
      <c r="C44" s="50"/>
      <c r="D44" s="50"/>
      <c r="E44" s="51"/>
      <c r="F44" s="51">
        <f t="shared" si="0"/>
        <v>0</v>
      </c>
      <c r="G44" s="52">
        <f t="shared" si="1"/>
        <v>0</v>
      </c>
      <c r="H44" s="55">
        <f t="shared" si="2"/>
        <v>0</v>
      </c>
    </row>
    <row r="45" spans="1:8" s="54" customFormat="1" hidden="1">
      <c r="A45" s="48" t="str">
        <f>IF(LEN('Copy paste to Here'!G49) &gt; 5, CONCATENATE('Copy paste to Here'!G49, 'Copy paste to Here'!D49, 'Copy paste to Here'!E49), "Empty Cell")</f>
        <v>Empty Cell</v>
      </c>
      <c r="B45" s="49">
        <f>'Copy paste to Here'!C49</f>
        <v>0</v>
      </c>
      <c r="C45" s="50"/>
      <c r="D45" s="50"/>
      <c r="E45" s="51"/>
      <c r="F45" s="51">
        <f t="shared" si="0"/>
        <v>0</v>
      </c>
      <c r="G45" s="52">
        <f t="shared" si="1"/>
        <v>0</v>
      </c>
      <c r="H45" s="55">
        <f t="shared" si="2"/>
        <v>0</v>
      </c>
    </row>
    <row r="46" spans="1:8" s="54" customFormat="1" hidden="1">
      <c r="A46" s="48" t="str">
        <f>IF(LEN('Copy paste to Here'!G50) &gt; 5, CONCATENATE('Copy paste to Here'!G50, 'Copy paste to Here'!D50, 'Copy paste to Here'!E50), "Empty Cell")</f>
        <v>Empty Cell</v>
      </c>
      <c r="B46" s="49">
        <f>'Copy paste to Here'!C50</f>
        <v>0</v>
      </c>
      <c r="C46" s="50"/>
      <c r="D46" s="50"/>
      <c r="E46" s="51"/>
      <c r="F46" s="51">
        <f t="shared" si="0"/>
        <v>0</v>
      </c>
      <c r="G46" s="52">
        <f t="shared" si="1"/>
        <v>0</v>
      </c>
      <c r="H46" s="55">
        <f t="shared" si="2"/>
        <v>0</v>
      </c>
    </row>
    <row r="47" spans="1:8" s="54" customFormat="1" hidden="1">
      <c r="A47" s="48" t="str">
        <f>IF(LEN('Copy paste to Here'!G51) &gt; 5, CONCATENATE('Copy paste to Here'!G51, 'Copy paste to Here'!D51, 'Copy paste to Here'!E51), "Empty Cell")</f>
        <v>Empty Cell</v>
      </c>
      <c r="B47" s="49">
        <f>'Copy paste to Here'!C51</f>
        <v>0</v>
      </c>
      <c r="C47" s="50"/>
      <c r="D47" s="50"/>
      <c r="E47" s="51"/>
      <c r="F47" s="51">
        <f t="shared" si="0"/>
        <v>0</v>
      </c>
      <c r="G47" s="52">
        <f t="shared" si="1"/>
        <v>0</v>
      </c>
      <c r="H47" s="55">
        <f t="shared" si="2"/>
        <v>0</v>
      </c>
    </row>
    <row r="48" spans="1:8" s="54" customFormat="1" hidden="1">
      <c r="A48" s="48" t="str">
        <f>IF((LEN('Copy paste to Here'!G52))&gt;5,((CONCATENATE('Copy paste to Here'!G52," &amp; ",'Copy paste to Here'!D52,"  &amp;  ",'Copy paste to Here'!E52))),"Empty Cell")</f>
        <v>Empty Cell</v>
      </c>
      <c r="B48" s="49">
        <f>'Copy paste to Here'!C52</f>
        <v>0</v>
      </c>
      <c r="C48" s="50"/>
      <c r="D48" s="50"/>
      <c r="E48" s="51"/>
      <c r="F48" s="51">
        <f t="shared" si="0"/>
        <v>0</v>
      </c>
      <c r="G48" s="52">
        <f t="shared" si="1"/>
        <v>0</v>
      </c>
      <c r="H48" s="55">
        <f t="shared" si="2"/>
        <v>0</v>
      </c>
    </row>
    <row r="49" spans="1:8" s="54" customFormat="1" hidden="1">
      <c r="A49" s="48" t="str">
        <f>IF((LEN('Copy paste to Here'!G53))&gt;5,((CONCATENATE('Copy paste to Here'!G53," &amp; ",'Copy paste to Here'!D53,"  &amp;  ",'Copy paste to Here'!E53))),"Empty Cell")</f>
        <v>Empty Cell</v>
      </c>
      <c r="B49" s="49">
        <f>'Copy paste to Here'!C53</f>
        <v>0</v>
      </c>
      <c r="C49" s="50"/>
      <c r="D49" s="50"/>
      <c r="E49" s="51"/>
      <c r="F49" s="51">
        <f t="shared" si="0"/>
        <v>0</v>
      </c>
      <c r="G49" s="52">
        <f t="shared" si="1"/>
        <v>0</v>
      </c>
      <c r="H49" s="55">
        <f t="shared" si="2"/>
        <v>0</v>
      </c>
    </row>
    <row r="50" spans="1:8" s="54" customFormat="1" hidden="1">
      <c r="A50" s="48" t="str">
        <f>IF((LEN('Copy paste to Here'!G54))&gt;5,((CONCATENATE('Copy paste to Here'!G54," &amp; ",'Copy paste to Here'!D54,"  &amp;  ",'Copy paste to Here'!E54))),"Empty Cell")</f>
        <v>Empty Cell</v>
      </c>
      <c r="B50" s="49">
        <f>'Copy paste to Here'!C54</f>
        <v>0</v>
      </c>
      <c r="C50" s="50"/>
      <c r="D50" s="50"/>
      <c r="E50" s="51"/>
      <c r="F50" s="51">
        <f t="shared" si="0"/>
        <v>0</v>
      </c>
      <c r="G50" s="52">
        <f t="shared" si="1"/>
        <v>0</v>
      </c>
      <c r="H50" s="55">
        <f t="shared" si="2"/>
        <v>0</v>
      </c>
    </row>
    <row r="51" spans="1:8" s="54" customFormat="1" hidden="1">
      <c r="A51" s="48" t="str">
        <f>IF((LEN('Copy paste to Here'!G55))&gt;5,((CONCATENATE('Copy paste to Here'!G55," &amp; ",'Copy paste to Here'!D55,"  &amp;  ",'Copy paste to Here'!E55))),"Empty Cell")</f>
        <v>Empty Cell</v>
      </c>
      <c r="B51" s="49">
        <f>'Copy paste to Here'!C55</f>
        <v>0</v>
      </c>
      <c r="C51" s="50"/>
      <c r="D51" s="50"/>
      <c r="E51" s="51"/>
      <c r="F51" s="51">
        <f t="shared" si="0"/>
        <v>0</v>
      </c>
      <c r="G51" s="52">
        <f t="shared" si="1"/>
        <v>0</v>
      </c>
      <c r="H51" s="55">
        <f t="shared" si="2"/>
        <v>0</v>
      </c>
    </row>
    <row r="52" spans="1:8" s="54" customFormat="1" hidden="1">
      <c r="A52" s="48" t="str">
        <f>IF((LEN('Copy paste to Here'!G56))&gt;5,((CONCATENATE('Copy paste to Here'!G56," &amp; ",'Copy paste to Here'!D56,"  &amp;  ",'Copy paste to Here'!E56))),"Empty Cell")</f>
        <v>Empty Cell</v>
      </c>
      <c r="B52" s="49">
        <f>'Copy paste to Here'!C56</f>
        <v>0</v>
      </c>
      <c r="C52" s="50"/>
      <c r="D52" s="50"/>
      <c r="E52" s="51"/>
      <c r="F52" s="51">
        <f t="shared" si="0"/>
        <v>0</v>
      </c>
      <c r="G52" s="52">
        <f t="shared" si="1"/>
        <v>0</v>
      </c>
      <c r="H52" s="55">
        <f t="shared" si="2"/>
        <v>0</v>
      </c>
    </row>
    <row r="53" spans="1:8" s="54" customFormat="1" hidden="1">
      <c r="A53" s="48" t="str">
        <f>IF((LEN('Copy paste to Here'!G57))&gt;5,((CONCATENATE('Copy paste to Here'!G57," &amp; ",'Copy paste to Here'!D57,"  &amp;  ",'Copy paste to Here'!E57))),"Empty Cell")</f>
        <v>Empty Cell</v>
      </c>
      <c r="B53" s="49">
        <f>'Copy paste to Here'!C57</f>
        <v>0</v>
      </c>
      <c r="C53" s="50"/>
      <c r="D53" s="50"/>
      <c r="E53" s="51"/>
      <c r="F53" s="51">
        <f t="shared" si="0"/>
        <v>0</v>
      </c>
      <c r="G53" s="52">
        <f t="shared" si="1"/>
        <v>0</v>
      </c>
      <c r="H53" s="55">
        <f t="shared" si="2"/>
        <v>0</v>
      </c>
    </row>
    <row r="54" spans="1:8" s="54" customFormat="1" hidden="1">
      <c r="A54" s="48" t="str">
        <f>IF((LEN('Copy paste to Here'!G58))&gt;5,((CONCATENATE('Copy paste to Here'!G58," &amp; ",'Copy paste to Here'!D58,"  &amp;  ",'Copy paste to Here'!E58))),"Empty Cell")</f>
        <v>Empty Cell</v>
      </c>
      <c r="B54" s="49">
        <f>'Copy paste to Here'!C58</f>
        <v>0</v>
      </c>
      <c r="C54" s="50"/>
      <c r="D54" s="50"/>
      <c r="E54" s="51"/>
      <c r="F54" s="51">
        <f t="shared" si="0"/>
        <v>0</v>
      </c>
      <c r="G54" s="52">
        <f t="shared" si="1"/>
        <v>0</v>
      </c>
      <c r="H54" s="55">
        <f t="shared" si="2"/>
        <v>0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202.05</v>
      </c>
      <c r="G1000" s="52"/>
      <c r="H1000" s="53">
        <f t="shared" ref="H1000:H1007" si="49">F1000*$E$14</f>
        <v>7287.9435000000003</v>
      </c>
    </row>
    <row r="1001" spans="1:14" s="54" customFormat="1">
      <c r="A1001" s="48" t="str">
        <f>Invoice!J29</f>
        <v>Discount 20% due to NEW20 Promotion:</v>
      </c>
      <c r="B1001" s="67"/>
      <c r="C1001" s="68"/>
      <c r="D1001" s="68"/>
      <c r="E1001" s="116"/>
      <c r="F1001" s="51">
        <f>Invoice!K29</f>
        <v>-40.409999999999997</v>
      </c>
      <c r="G1001" s="52"/>
      <c r="H1001" s="53">
        <f t="shared" si="49"/>
        <v>-1457.5886999999998</v>
      </c>
    </row>
    <row r="1002" spans="1:14" s="54" customFormat="1" outlineLevel="1">
      <c r="A1002" s="48" t="str">
        <f>Invoice!J30</f>
        <v>Shipping cost to France via DHL:</v>
      </c>
      <c r="B1002" s="67"/>
      <c r="C1002" s="68"/>
      <c r="D1002" s="68"/>
      <c r="E1002" s="116"/>
      <c r="F1002" s="51">
        <f>Invoice!K30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161.64000000000001</v>
      </c>
      <c r="G1003" s="52"/>
      <c r="H1003" s="53">
        <f t="shared" si="49"/>
        <v>5830.354800000001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7287.9434999999994</v>
      </c>
    </row>
    <row r="1010" spans="1:8" s="15" customFormat="1">
      <c r="A1010" s="16"/>
      <c r="E1010" s="15" t="s">
        <v>47</v>
      </c>
      <c r="H1010" s="118">
        <f>(SUMIF($A$1000:$A$1008,"Total:",$H$1000:$H$1008))</f>
        <v>5830.354800000001</v>
      </c>
    </row>
    <row r="1011" spans="1:8" s="15" customFormat="1">
      <c r="E1011" s="15" t="s">
        <v>48</v>
      </c>
      <c r="H1011" s="119">
        <f>H1013-H1012</f>
        <v>5448.93</v>
      </c>
    </row>
    <row r="1012" spans="1:8" s="15" customFormat="1">
      <c r="E1012" s="15" t="s">
        <v>49</v>
      </c>
      <c r="H1012" s="119">
        <f>ROUND((H1013*7)/107,2)</f>
        <v>381.42</v>
      </c>
    </row>
    <row r="1013" spans="1:8" s="15" customFormat="1">
      <c r="E1013" s="16" t="s">
        <v>50</v>
      </c>
      <c r="H1013" s="120">
        <f>ROUND((SUMIF($A$1000:$A$1008,"Total:",$H$1000:$H$1008)),2)</f>
        <v>5830.35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8" stopIfTrue="1" operator="containsText" text="Empty Cell">
      <formula>NOT(ISERROR(SEARCH("Empty Cell",A18)))</formula>
    </cfRule>
  </conditionalFormatting>
  <conditionalFormatting sqref="C18:D77 B27 C79:D999">
    <cfRule type="cellIs" dxfId="3" priority="13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7" stopIfTrue="1" operator="equal">
      <formula>0</formula>
    </cfRule>
  </conditionalFormatting>
  <conditionalFormatting sqref="F10:F15 B18:H77 D79:H1001 B79:C1007 D1002 F1002:H1002 D1003:H1007">
    <cfRule type="cellIs" dxfId="0" priority="12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5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92</v>
      </c>
      <c r="B1" s="2" t="s">
        <v>93</v>
      </c>
    </row>
    <row r="2" spans="1:2">
      <c r="A2" s="2" t="s">
        <v>95</v>
      </c>
      <c r="B2" s="2" t="s">
        <v>96</v>
      </c>
    </row>
    <row r="3" spans="1:2">
      <c r="A3" s="2" t="s">
        <v>95</v>
      </c>
      <c r="B3" s="2" t="s">
        <v>98</v>
      </c>
    </row>
    <row r="4" spans="1:2">
      <c r="A4" s="2" t="s">
        <v>95</v>
      </c>
      <c r="B4" s="2" t="s">
        <v>99</v>
      </c>
    </row>
    <row r="5" spans="1:2">
      <c r="A5" s="2" t="s">
        <v>100</v>
      </c>
      <c r="B5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2024-10-30T09:41:18Z</cp:lastPrinted>
  <dcterms:created xsi:type="dcterms:W3CDTF">2009-06-02T18:56:54Z</dcterms:created>
  <dcterms:modified xsi:type="dcterms:W3CDTF">2024-10-30T09:45:43Z</dcterms:modified>
</cp:coreProperties>
</file>