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0556DDD-48F7-4B31-B3EC-52D239234574}"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Invoice!$A$1:$K$332</definedName>
    <definedName name="_xlnm.Print_Area" localSheetId="3">'Shipping Invoice'!$A$1:$L$321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7" i="2" l="1"/>
  <c r="K319" i="7" l="1"/>
  <c r="E312" i="6"/>
  <c r="E311" i="6"/>
  <c r="E310" i="6"/>
  <c r="E309" i="6"/>
  <c r="E308" i="6"/>
  <c r="E307" i="6"/>
  <c r="E303" i="6"/>
  <c r="E302" i="6"/>
  <c r="E301" i="6"/>
  <c r="E300" i="6"/>
  <c r="E299" i="6"/>
  <c r="E298" i="6"/>
  <c r="E296" i="6"/>
  <c r="E295" i="6"/>
  <c r="E294" i="6"/>
  <c r="E293" i="6"/>
  <c r="E292" i="6"/>
  <c r="E291" i="6"/>
  <c r="E287" i="6"/>
  <c r="E286" i="6"/>
  <c r="E285" i="6"/>
  <c r="E284" i="6"/>
  <c r="E283" i="6"/>
  <c r="E282" i="6"/>
  <c r="E280" i="6"/>
  <c r="E279" i="6"/>
  <c r="E278" i="6"/>
  <c r="E277" i="6"/>
  <c r="E276" i="6"/>
  <c r="E275" i="6"/>
  <c r="E271" i="6"/>
  <c r="E270" i="6"/>
  <c r="E269" i="6"/>
  <c r="E268" i="6"/>
  <c r="E267" i="6"/>
  <c r="E266" i="6"/>
  <c r="E264" i="6"/>
  <c r="E263" i="6"/>
  <c r="E262" i="6"/>
  <c r="E261" i="6"/>
  <c r="E260" i="6"/>
  <c r="E259" i="6"/>
  <c r="E255" i="6"/>
  <c r="E254" i="6"/>
  <c r="E253" i="6"/>
  <c r="E252" i="6"/>
  <c r="E251" i="6"/>
  <c r="E250" i="6"/>
  <c r="E248" i="6"/>
  <c r="E247" i="6"/>
  <c r="E246" i="6"/>
  <c r="E245" i="6"/>
  <c r="E244" i="6"/>
  <c r="E243" i="6"/>
  <c r="E239" i="6"/>
  <c r="E238" i="6"/>
  <c r="E237" i="6"/>
  <c r="E236" i="6"/>
  <c r="E235" i="6"/>
  <c r="E234" i="6"/>
  <c r="E232" i="6"/>
  <c r="E231" i="6"/>
  <c r="E230" i="6"/>
  <c r="E229" i="6"/>
  <c r="E228" i="6"/>
  <c r="E227" i="6"/>
  <c r="E223" i="6"/>
  <c r="E222" i="6"/>
  <c r="E221" i="6"/>
  <c r="E220" i="6"/>
  <c r="E219" i="6"/>
  <c r="E218" i="6"/>
  <c r="E216" i="6"/>
  <c r="E215" i="6"/>
  <c r="E214" i="6"/>
  <c r="E213" i="6"/>
  <c r="E212" i="6"/>
  <c r="E211" i="6"/>
  <c r="E207" i="6"/>
  <c r="E206" i="6"/>
  <c r="E205" i="6"/>
  <c r="E204" i="6"/>
  <c r="E203" i="6"/>
  <c r="E202" i="6"/>
  <c r="E200" i="6"/>
  <c r="E199" i="6"/>
  <c r="E198" i="6"/>
  <c r="E197" i="6"/>
  <c r="E196" i="6"/>
  <c r="E195" i="6"/>
  <c r="E191" i="6"/>
  <c r="E190" i="6"/>
  <c r="E189" i="6"/>
  <c r="E188" i="6"/>
  <c r="E187" i="6"/>
  <c r="E186" i="6"/>
  <c r="E184" i="6"/>
  <c r="E183" i="6"/>
  <c r="E182" i="6"/>
  <c r="E181" i="6"/>
  <c r="E180" i="6"/>
  <c r="E179" i="6"/>
  <c r="E175" i="6"/>
  <c r="E174" i="6"/>
  <c r="E173" i="6"/>
  <c r="E172" i="6"/>
  <c r="E171" i="6"/>
  <c r="E170" i="6"/>
  <c r="E168" i="6"/>
  <c r="E167" i="6"/>
  <c r="E166" i="6"/>
  <c r="E165" i="6"/>
  <c r="E164" i="6"/>
  <c r="E163" i="6"/>
  <c r="E159" i="6"/>
  <c r="E158" i="6"/>
  <c r="E157" i="6"/>
  <c r="E156" i="6"/>
  <c r="E155" i="6"/>
  <c r="E154" i="6"/>
  <c r="E152" i="6"/>
  <c r="E151" i="6"/>
  <c r="E150" i="6"/>
  <c r="E149" i="6"/>
  <c r="E148" i="6"/>
  <c r="E147" i="6"/>
  <c r="E143" i="6"/>
  <c r="E142" i="6"/>
  <c r="E141" i="6"/>
  <c r="E140" i="6"/>
  <c r="E139" i="6"/>
  <c r="E138" i="6"/>
  <c r="E136" i="6"/>
  <c r="E135" i="6"/>
  <c r="E134" i="6"/>
  <c r="E133" i="6"/>
  <c r="E132" i="6"/>
  <c r="E131" i="6"/>
  <c r="E127" i="6"/>
  <c r="E126" i="6"/>
  <c r="E125" i="6"/>
  <c r="E124" i="6"/>
  <c r="E123" i="6"/>
  <c r="E122" i="6"/>
  <c r="E120" i="6"/>
  <c r="E119" i="6"/>
  <c r="E118" i="6"/>
  <c r="E117" i="6"/>
  <c r="E116" i="6"/>
  <c r="E115" i="6"/>
  <c r="E111" i="6"/>
  <c r="E110" i="6"/>
  <c r="E109" i="6"/>
  <c r="E108" i="6"/>
  <c r="E107" i="6"/>
  <c r="E106" i="6"/>
  <c r="E104" i="6"/>
  <c r="E103" i="6"/>
  <c r="E102" i="6"/>
  <c r="E101" i="6"/>
  <c r="E100" i="6"/>
  <c r="E99" i="6"/>
  <c r="E95" i="6"/>
  <c r="E94" i="6"/>
  <c r="E93" i="6"/>
  <c r="E92" i="6"/>
  <c r="E91" i="6"/>
  <c r="E90" i="6"/>
  <c r="E88" i="6"/>
  <c r="E87" i="6"/>
  <c r="E86" i="6"/>
  <c r="E85" i="6"/>
  <c r="E84" i="6"/>
  <c r="E83" i="6"/>
  <c r="E79" i="6"/>
  <c r="E78" i="6"/>
  <c r="E77" i="6"/>
  <c r="E76" i="6"/>
  <c r="E75" i="6"/>
  <c r="E74" i="6"/>
  <c r="E72" i="6"/>
  <c r="E71" i="6"/>
  <c r="E70" i="6"/>
  <c r="E69" i="6"/>
  <c r="E68" i="6"/>
  <c r="E67" i="6"/>
  <c r="E63" i="6"/>
  <c r="E62" i="6"/>
  <c r="E61" i="6"/>
  <c r="E60" i="6"/>
  <c r="E59" i="6"/>
  <c r="E58" i="6"/>
  <c r="E56" i="6"/>
  <c r="E55" i="6"/>
  <c r="E54" i="6"/>
  <c r="E53" i="6"/>
  <c r="E52" i="6"/>
  <c r="E51" i="6"/>
  <c r="E47" i="6"/>
  <c r="E46" i="6"/>
  <c r="E45" i="6"/>
  <c r="E44" i="6"/>
  <c r="E43" i="6"/>
  <c r="E42" i="6"/>
  <c r="E40" i="6"/>
  <c r="E39" i="6"/>
  <c r="E38" i="6"/>
  <c r="E37" i="6"/>
  <c r="E36" i="6"/>
  <c r="E35" i="6"/>
  <c r="E31" i="6"/>
  <c r="E30" i="6"/>
  <c r="E29" i="6"/>
  <c r="E28" i="6"/>
  <c r="E27" i="6"/>
  <c r="E26" i="6"/>
  <c r="E24" i="6"/>
  <c r="E23" i="6"/>
  <c r="E22" i="6"/>
  <c r="E21" i="6"/>
  <c r="E20" i="6"/>
  <c r="E19" i="6"/>
  <c r="K14" i="7"/>
  <c r="K17" i="7"/>
  <c r="K10" i="7"/>
  <c r="I316" i="7"/>
  <c r="I315" i="7"/>
  <c r="I314" i="7"/>
  <c r="I312" i="7"/>
  <c r="I308" i="7"/>
  <c r="I306" i="7"/>
  <c r="I304" i="7"/>
  <c r="I300" i="7"/>
  <c r="I299" i="7"/>
  <c r="I298" i="7"/>
  <c r="I296" i="7"/>
  <c r="I292" i="7"/>
  <c r="I290" i="7"/>
  <c r="I288" i="7"/>
  <c r="I284" i="7"/>
  <c r="I283" i="7"/>
  <c r="I281" i="7"/>
  <c r="B280" i="7"/>
  <c r="I278" i="7"/>
  <c r="I276" i="7"/>
  <c r="I274" i="7"/>
  <c r="I270" i="7"/>
  <c r="I269" i="7"/>
  <c r="I268" i="7"/>
  <c r="I266" i="7"/>
  <c r="B264" i="7"/>
  <c r="I263" i="7"/>
  <c r="I262" i="7"/>
  <c r="I260" i="7"/>
  <c r="I256" i="7"/>
  <c r="I255" i="7"/>
  <c r="I253" i="7"/>
  <c r="I250" i="7"/>
  <c r="I247" i="7"/>
  <c r="B245" i="7"/>
  <c r="I244" i="7"/>
  <c r="I243" i="7"/>
  <c r="I242" i="7"/>
  <c r="B240" i="7"/>
  <c r="K240" i="7" s="1"/>
  <c r="I240" i="7"/>
  <c r="I237" i="7"/>
  <c r="I235" i="7"/>
  <c r="I233" i="7"/>
  <c r="I229" i="7"/>
  <c r="B228" i="7"/>
  <c r="I228" i="7"/>
  <c r="I226" i="7"/>
  <c r="I225" i="7"/>
  <c r="I223" i="7"/>
  <c r="I221" i="7"/>
  <c r="I219" i="7"/>
  <c r="B216" i="7"/>
  <c r="I216" i="7"/>
  <c r="I215" i="7"/>
  <c r="I214" i="7"/>
  <c r="I212" i="7"/>
  <c r="I211" i="7"/>
  <c r="I208" i="7"/>
  <c r="I207" i="7"/>
  <c r="I205" i="7"/>
  <c r="I204" i="7"/>
  <c r="I201" i="7"/>
  <c r="I200" i="7"/>
  <c r="I199" i="7"/>
  <c r="I197" i="7"/>
  <c r="I196" i="7"/>
  <c r="I193" i="7"/>
  <c r="B192" i="7"/>
  <c r="I192" i="7"/>
  <c r="I190" i="7"/>
  <c r="I189" i="7"/>
  <c r="I186" i="7"/>
  <c r="I185" i="7"/>
  <c r="I184" i="7"/>
  <c r="I182" i="7"/>
  <c r="I181" i="7"/>
  <c r="I178" i="7"/>
  <c r="I177" i="7"/>
  <c r="I175" i="7"/>
  <c r="I174" i="7"/>
  <c r="I171" i="7"/>
  <c r="I170" i="7"/>
  <c r="I169" i="7"/>
  <c r="I167" i="7"/>
  <c r="I166" i="7"/>
  <c r="I163" i="7"/>
  <c r="I162" i="7"/>
  <c r="I161" i="7"/>
  <c r="I159" i="7"/>
  <c r="I158" i="7"/>
  <c r="I155" i="7"/>
  <c r="I154" i="7"/>
  <c r="I153" i="7"/>
  <c r="I152" i="7"/>
  <c r="I151" i="7"/>
  <c r="I149" i="7"/>
  <c r="I148" i="7"/>
  <c r="I147" i="7"/>
  <c r="I145" i="7"/>
  <c r="I144" i="7"/>
  <c r="I141" i="7"/>
  <c r="I140" i="7"/>
  <c r="I138" i="7"/>
  <c r="I137" i="7"/>
  <c r="I134" i="7"/>
  <c r="I133" i="7"/>
  <c r="I132" i="7"/>
  <c r="I130" i="7"/>
  <c r="I129" i="7"/>
  <c r="I126" i="7"/>
  <c r="B125" i="7"/>
  <c r="I125" i="7"/>
  <c r="I123" i="7"/>
  <c r="I122" i="7"/>
  <c r="I119" i="7"/>
  <c r="I118" i="7"/>
  <c r="I117" i="7"/>
  <c r="I115" i="7"/>
  <c r="I114" i="7"/>
  <c r="B112" i="7"/>
  <c r="I112" i="7"/>
  <c r="I111" i="7"/>
  <c r="I110" i="7"/>
  <c r="I108" i="7"/>
  <c r="I107" i="7"/>
  <c r="I104" i="7"/>
  <c r="I103" i="7"/>
  <c r="I101" i="7"/>
  <c r="I100" i="7"/>
  <c r="I97" i="7"/>
  <c r="I96" i="7"/>
  <c r="I94" i="7"/>
  <c r="I93" i="7"/>
  <c r="I90" i="7"/>
  <c r="I89" i="7"/>
  <c r="I88" i="7"/>
  <c r="I86" i="7"/>
  <c r="I85" i="7"/>
  <c r="I82" i="7"/>
  <c r="I81" i="7"/>
  <c r="B80" i="7"/>
  <c r="I79" i="7"/>
  <c r="I78" i="7"/>
  <c r="I75" i="7"/>
  <c r="I74" i="7"/>
  <c r="I73" i="7"/>
  <c r="I72" i="7"/>
  <c r="I71" i="7"/>
  <c r="I68" i="7"/>
  <c r="I67" i="7"/>
  <c r="I66" i="7"/>
  <c r="I65" i="7"/>
  <c r="I64" i="7"/>
  <c r="I61" i="7"/>
  <c r="I60" i="7"/>
  <c r="I59" i="7"/>
  <c r="I57" i="7"/>
  <c r="I56" i="7"/>
  <c r="I53" i="7"/>
  <c r="I52" i="7"/>
  <c r="I51" i="7"/>
  <c r="I49" i="7"/>
  <c r="I46" i="7"/>
  <c r="I45" i="7"/>
  <c r="I44" i="7"/>
  <c r="I43" i="7"/>
  <c r="I42" i="7"/>
  <c r="I41" i="7"/>
  <c r="I39" i="7"/>
  <c r="I38" i="7"/>
  <c r="I37" i="7"/>
  <c r="I35" i="7"/>
  <c r="I34" i="7"/>
  <c r="I32" i="7"/>
  <c r="I31" i="7"/>
  <c r="I30" i="7"/>
  <c r="I29" i="7"/>
  <c r="I28" i="7"/>
  <c r="I27" i="7"/>
  <c r="I24" i="7"/>
  <c r="I23" i="7"/>
  <c r="I22" i="7"/>
  <c r="N1" i="7"/>
  <c r="I303" i="7" s="1"/>
  <c r="N1" i="6"/>
  <c r="E297" i="6" s="1"/>
  <c r="F1002" i="6"/>
  <c r="D312" i="6"/>
  <c r="B316" i="7" s="1"/>
  <c r="D311" i="6"/>
  <c r="B315" i="7" s="1"/>
  <c r="K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K299" i="7" s="1"/>
  <c r="D294" i="6"/>
  <c r="B298" i="7" s="1"/>
  <c r="D293" i="6"/>
  <c r="B297" i="7" s="1"/>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K281" i="7" s="1"/>
  <c r="D276" i="6"/>
  <c r="D275" i="6"/>
  <c r="B279" i="7" s="1"/>
  <c r="D274" i="6"/>
  <c r="B278" i="7" s="1"/>
  <c r="D273" i="6"/>
  <c r="B277" i="7" s="1"/>
  <c r="D272" i="6"/>
  <c r="B276" i="7" s="1"/>
  <c r="D271" i="6"/>
  <c r="B275" i="7" s="1"/>
  <c r="D270" i="6"/>
  <c r="B274" i="7" s="1"/>
  <c r="K274" i="7" s="1"/>
  <c r="D269" i="6"/>
  <c r="B273" i="7" s="1"/>
  <c r="D268" i="6"/>
  <c r="B272" i="7" s="1"/>
  <c r="D267" i="6"/>
  <c r="B271" i="7" s="1"/>
  <c r="D266" i="6"/>
  <c r="B270" i="7" s="1"/>
  <c r="D265" i="6"/>
  <c r="B269" i="7" s="1"/>
  <c r="D264" i="6"/>
  <c r="B268" i="7" s="1"/>
  <c r="D263" i="6"/>
  <c r="B267" i="7" s="1"/>
  <c r="D262" i="6"/>
  <c r="B266" i="7" s="1"/>
  <c r="D261" i="6"/>
  <c r="B265" i="7" s="1"/>
  <c r="D260" i="6"/>
  <c r="D259" i="6"/>
  <c r="B263" i="7" s="1"/>
  <c r="K263" i="7" s="1"/>
  <c r="D258" i="6"/>
  <c r="B262" i="7" s="1"/>
  <c r="D257" i="6"/>
  <c r="B261" i="7" s="1"/>
  <c r="D256" i="6"/>
  <c r="B260" i="7" s="1"/>
  <c r="D255" i="6"/>
  <c r="B259" i="7" s="1"/>
  <c r="D254" i="6"/>
  <c r="B258" i="7" s="1"/>
  <c r="D253" i="6"/>
  <c r="B257" i="7" s="1"/>
  <c r="D252" i="6"/>
  <c r="B256" i="7" s="1"/>
  <c r="K256" i="7" s="1"/>
  <c r="D251" i="6"/>
  <c r="B255" i="7" s="1"/>
  <c r="D250" i="6"/>
  <c r="B254" i="7" s="1"/>
  <c r="D249" i="6"/>
  <c r="B253" i="7" s="1"/>
  <c r="D248" i="6"/>
  <c r="B252" i="7" s="1"/>
  <c r="D247" i="6"/>
  <c r="B251" i="7" s="1"/>
  <c r="D246" i="6"/>
  <c r="B250" i="7" s="1"/>
  <c r="D245" i="6"/>
  <c r="B249" i="7" s="1"/>
  <c r="D244" i="6"/>
  <c r="B248" i="7" s="1"/>
  <c r="D243" i="6"/>
  <c r="B247" i="7" s="1"/>
  <c r="K247" i="7" s="1"/>
  <c r="D242" i="6"/>
  <c r="B246" i="7" s="1"/>
  <c r="D241" i="6"/>
  <c r="D240" i="6"/>
  <c r="B244" i="7" s="1"/>
  <c r="D239" i="6"/>
  <c r="B243" i="7" s="1"/>
  <c r="K243" i="7" s="1"/>
  <c r="D238" i="6"/>
  <c r="B242" i="7" s="1"/>
  <c r="D237" i="6"/>
  <c r="B241" i="7" s="1"/>
  <c r="D236" i="6"/>
  <c r="D235" i="6"/>
  <c r="B239" i="7" s="1"/>
  <c r="D234" i="6"/>
  <c r="B238" i="7" s="1"/>
  <c r="D233" i="6"/>
  <c r="B237" i="7" s="1"/>
  <c r="D232" i="6"/>
  <c r="B236" i="7" s="1"/>
  <c r="D231" i="6"/>
  <c r="B235" i="7" s="1"/>
  <c r="D230" i="6"/>
  <c r="B234" i="7" s="1"/>
  <c r="D229" i="6"/>
  <c r="B233" i="7" s="1"/>
  <c r="K233" i="7" s="1"/>
  <c r="D228" i="6"/>
  <c r="B232" i="7" s="1"/>
  <c r="D227" i="6"/>
  <c r="B231" i="7" s="1"/>
  <c r="D226" i="6"/>
  <c r="B230" i="7" s="1"/>
  <c r="D225" i="6"/>
  <c r="B229" i="7" s="1"/>
  <c r="D224" i="6"/>
  <c r="D223" i="6"/>
  <c r="B227" i="7" s="1"/>
  <c r="D222" i="6"/>
  <c r="B226" i="7" s="1"/>
  <c r="K226" i="7" s="1"/>
  <c r="D221" i="6"/>
  <c r="B225" i="7" s="1"/>
  <c r="K225" i="7" s="1"/>
  <c r="D220" i="6"/>
  <c r="B224" i="7" s="1"/>
  <c r="D219" i="6"/>
  <c r="B223" i="7" s="1"/>
  <c r="D218" i="6"/>
  <c r="B222" i="7" s="1"/>
  <c r="D217" i="6"/>
  <c r="B221" i="7" s="1"/>
  <c r="D216" i="6"/>
  <c r="B220" i="7" s="1"/>
  <c r="D215" i="6"/>
  <c r="B219" i="7" s="1"/>
  <c r="D214" i="6"/>
  <c r="B218" i="7" s="1"/>
  <c r="D213" i="6"/>
  <c r="B217" i="7" s="1"/>
  <c r="D212" i="6"/>
  <c r="D211" i="6"/>
  <c r="B215" i="7" s="1"/>
  <c r="K215" i="7" s="1"/>
  <c r="D210" i="6"/>
  <c r="B214" i="7" s="1"/>
  <c r="D209" i="6"/>
  <c r="B213" i="7" s="1"/>
  <c r="D208" i="6"/>
  <c r="B212" i="7" s="1"/>
  <c r="D207" i="6"/>
  <c r="B211" i="7" s="1"/>
  <c r="K211" i="7" s="1"/>
  <c r="D206" i="6"/>
  <c r="B210" i="7" s="1"/>
  <c r="D205" i="6"/>
  <c r="B209" i="7" s="1"/>
  <c r="D204" i="6"/>
  <c r="B208" i="7" s="1"/>
  <c r="D203" i="6"/>
  <c r="B207" i="7" s="1"/>
  <c r="D202" i="6"/>
  <c r="B206" i="7" s="1"/>
  <c r="D201" i="6"/>
  <c r="B205" i="7" s="1"/>
  <c r="D200" i="6"/>
  <c r="B204" i="7" s="1"/>
  <c r="K204" i="7" s="1"/>
  <c r="D199" i="6"/>
  <c r="B203" i="7" s="1"/>
  <c r="D198" i="6"/>
  <c r="B202" i="7" s="1"/>
  <c r="D197" i="6"/>
  <c r="B201" i="7" s="1"/>
  <c r="K201" i="7" s="1"/>
  <c r="D196" i="6"/>
  <c r="B200" i="7" s="1"/>
  <c r="D195" i="6"/>
  <c r="B199" i="7" s="1"/>
  <c r="D194" i="6"/>
  <c r="B198" i="7" s="1"/>
  <c r="D193" i="6"/>
  <c r="B197" i="7" s="1"/>
  <c r="D192" i="6"/>
  <c r="B196" i="7" s="1"/>
  <c r="K196" i="7" s="1"/>
  <c r="D191" i="6"/>
  <c r="B195" i="7" s="1"/>
  <c r="D190" i="6"/>
  <c r="B194" i="7" s="1"/>
  <c r="D189" i="6"/>
  <c r="B193" i="7" s="1"/>
  <c r="K193" i="7" s="1"/>
  <c r="D188" i="6"/>
  <c r="D187" i="6"/>
  <c r="B191" i="7" s="1"/>
  <c r="D186" i="6"/>
  <c r="B190" i="7" s="1"/>
  <c r="D185" i="6"/>
  <c r="B189" i="7" s="1"/>
  <c r="K189" i="7" s="1"/>
  <c r="D184" i="6"/>
  <c r="B188" i="7" s="1"/>
  <c r="D183" i="6"/>
  <c r="B187" i="7" s="1"/>
  <c r="D182" i="6"/>
  <c r="B186" i="7" s="1"/>
  <c r="D181" i="6"/>
  <c r="B185" i="7" s="1"/>
  <c r="K185" i="7" s="1"/>
  <c r="D180" i="6"/>
  <c r="B184" i="7" s="1"/>
  <c r="D179" i="6"/>
  <c r="B183" i="7" s="1"/>
  <c r="D178" i="6"/>
  <c r="B182" i="7" s="1"/>
  <c r="D177" i="6"/>
  <c r="B181" i="7" s="1"/>
  <c r="K181" i="7" s="1"/>
  <c r="D176" i="6"/>
  <c r="B180" i="7" s="1"/>
  <c r="D175" i="6"/>
  <c r="B179" i="7" s="1"/>
  <c r="D174" i="6"/>
  <c r="B178" i="7" s="1"/>
  <c r="K178" i="7" s="1"/>
  <c r="D173" i="6"/>
  <c r="B177" i="7" s="1"/>
  <c r="K177" i="7" s="1"/>
  <c r="D172" i="6"/>
  <c r="B176" i="7" s="1"/>
  <c r="D171" i="6"/>
  <c r="B175" i="7" s="1"/>
  <c r="D170" i="6"/>
  <c r="B174" i="7" s="1"/>
  <c r="K174" i="7" s="1"/>
  <c r="D169" i="6"/>
  <c r="B173" i="7" s="1"/>
  <c r="D168" i="6"/>
  <c r="B172" i="7" s="1"/>
  <c r="D167" i="6"/>
  <c r="B171" i="7" s="1"/>
  <c r="K171" i="7" s="1"/>
  <c r="D166" i="6"/>
  <c r="B170" i="7" s="1"/>
  <c r="D165" i="6"/>
  <c r="B169" i="7" s="1"/>
  <c r="D164" i="6"/>
  <c r="B168" i="7" s="1"/>
  <c r="D163" i="6"/>
  <c r="B167" i="7" s="1"/>
  <c r="K167" i="7" s="1"/>
  <c r="D162" i="6"/>
  <c r="B166" i="7" s="1"/>
  <c r="K166" i="7" s="1"/>
  <c r="D161" i="6"/>
  <c r="B165" i="7" s="1"/>
  <c r="D160" i="6"/>
  <c r="B164" i="7" s="1"/>
  <c r="D159" i="6"/>
  <c r="B163" i="7" s="1"/>
  <c r="K163" i="7" s="1"/>
  <c r="D158" i="6"/>
  <c r="B162" i="7" s="1"/>
  <c r="K162" i="7" s="1"/>
  <c r="D157" i="6"/>
  <c r="B161" i="7" s="1"/>
  <c r="K161" i="7" s="1"/>
  <c r="D156" i="6"/>
  <c r="B160" i="7" s="1"/>
  <c r="D155" i="6"/>
  <c r="B159" i="7" s="1"/>
  <c r="D154" i="6"/>
  <c r="B158" i="7" s="1"/>
  <c r="K158" i="7" s="1"/>
  <c r="D153" i="6"/>
  <c r="B157" i="7" s="1"/>
  <c r="D152" i="6"/>
  <c r="B156" i="7" s="1"/>
  <c r="D151" i="6"/>
  <c r="B155" i="7" s="1"/>
  <c r="K155" i="7" s="1"/>
  <c r="D150" i="6"/>
  <c r="B154" i="7" s="1"/>
  <c r="D149" i="6"/>
  <c r="B153" i="7" s="1"/>
  <c r="D148" i="6"/>
  <c r="B152" i="7" s="1"/>
  <c r="D147" i="6"/>
  <c r="B151" i="7" s="1"/>
  <c r="K151" i="7" s="1"/>
  <c r="D146" i="6"/>
  <c r="B150" i="7" s="1"/>
  <c r="D145" i="6"/>
  <c r="B149" i="7" s="1"/>
  <c r="D144" i="6"/>
  <c r="B148" i="7" s="1"/>
  <c r="K148" i="7" s="1"/>
  <c r="D143" i="6"/>
  <c r="B147" i="7" s="1"/>
  <c r="D142" i="6"/>
  <c r="B146" i="7" s="1"/>
  <c r="D141" i="6"/>
  <c r="B145" i="7" s="1"/>
  <c r="K145" i="7" s="1"/>
  <c r="D140" i="6"/>
  <c r="B144" i="7" s="1"/>
  <c r="K144" i="7" s="1"/>
  <c r="D139" i="6"/>
  <c r="B143" i="7" s="1"/>
  <c r="D138" i="6"/>
  <c r="B142" i="7" s="1"/>
  <c r="D137" i="6"/>
  <c r="B141" i="7" s="1"/>
  <c r="D136" i="6"/>
  <c r="B140" i="7" s="1"/>
  <c r="D135" i="6"/>
  <c r="B139" i="7" s="1"/>
  <c r="D134" i="6"/>
  <c r="B138" i="7" s="1"/>
  <c r="D133" i="6"/>
  <c r="B137" i="7" s="1"/>
  <c r="K137" i="7" s="1"/>
  <c r="D132" i="6"/>
  <c r="B136" i="7" s="1"/>
  <c r="D131" i="6"/>
  <c r="B135" i="7" s="1"/>
  <c r="D130" i="6"/>
  <c r="B134" i="7" s="1"/>
  <c r="D129" i="6"/>
  <c r="B133" i="7" s="1"/>
  <c r="K133" i="7" s="1"/>
  <c r="D128" i="6"/>
  <c r="B132" i="7" s="1"/>
  <c r="D127" i="6"/>
  <c r="B131" i="7" s="1"/>
  <c r="D126" i="6"/>
  <c r="B130" i="7" s="1"/>
  <c r="K130" i="7" s="1"/>
  <c r="D125" i="6"/>
  <c r="B129" i="7" s="1"/>
  <c r="K129" i="7" s="1"/>
  <c r="D124" i="6"/>
  <c r="B128" i="7" s="1"/>
  <c r="D123" i="6"/>
  <c r="B127" i="7" s="1"/>
  <c r="D122" i="6"/>
  <c r="B126" i="7" s="1"/>
  <c r="D121" i="6"/>
  <c r="D120" i="6"/>
  <c r="B124" i="7" s="1"/>
  <c r="D119" i="6"/>
  <c r="B123" i="7" s="1"/>
  <c r="K123" i="7" s="1"/>
  <c r="D118" i="6"/>
  <c r="B122" i="7" s="1"/>
  <c r="K122" i="7" s="1"/>
  <c r="D117" i="6"/>
  <c r="B121" i="7" s="1"/>
  <c r="D116" i="6"/>
  <c r="B120" i="7" s="1"/>
  <c r="D115" i="6"/>
  <c r="B119" i="7" s="1"/>
  <c r="K119" i="7" s="1"/>
  <c r="D114" i="6"/>
  <c r="B118" i="7" s="1"/>
  <c r="K118" i="7" s="1"/>
  <c r="D113" i="6"/>
  <c r="B117" i="7" s="1"/>
  <c r="D112" i="6"/>
  <c r="B116" i="7" s="1"/>
  <c r="D111" i="6"/>
  <c r="B115" i="7" s="1"/>
  <c r="D110" i="6"/>
  <c r="B114" i="7" s="1"/>
  <c r="K114" i="7" s="1"/>
  <c r="D109" i="6"/>
  <c r="B113" i="7" s="1"/>
  <c r="D108" i="6"/>
  <c r="D107" i="6"/>
  <c r="B111" i="7" s="1"/>
  <c r="K111" i="7" s="1"/>
  <c r="D106" i="6"/>
  <c r="B110" i="7" s="1"/>
  <c r="D105" i="6"/>
  <c r="B109" i="7" s="1"/>
  <c r="D104" i="6"/>
  <c r="B108" i="7" s="1"/>
  <c r="D103" i="6"/>
  <c r="B107" i="7" s="1"/>
  <c r="K107" i="7" s="1"/>
  <c r="D102" i="6"/>
  <c r="B106" i="7" s="1"/>
  <c r="D101" i="6"/>
  <c r="B105" i="7" s="1"/>
  <c r="D100" i="6"/>
  <c r="B104" i="7" s="1"/>
  <c r="D99" i="6"/>
  <c r="B103" i="7" s="1"/>
  <c r="D98" i="6"/>
  <c r="B102" i="7" s="1"/>
  <c r="D97" i="6"/>
  <c r="B101" i="7" s="1"/>
  <c r="D96" i="6"/>
  <c r="B100" i="7" s="1"/>
  <c r="K100" i="7" s="1"/>
  <c r="D95" i="6"/>
  <c r="B99" i="7" s="1"/>
  <c r="D94" i="6"/>
  <c r="B98" i="7" s="1"/>
  <c r="D93" i="6"/>
  <c r="B97" i="7" s="1"/>
  <c r="K97" i="7" s="1"/>
  <c r="D92" i="6"/>
  <c r="B96" i="7" s="1"/>
  <c r="D91" i="6"/>
  <c r="B95" i="7" s="1"/>
  <c r="D90" i="6"/>
  <c r="B94" i="7" s="1"/>
  <c r="D89" i="6"/>
  <c r="B93" i="7" s="1"/>
  <c r="K93" i="7" s="1"/>
  <c r="D88" i="6"/>
  <c r="B92" i="7" s="1"/>
  <c r="D87" i="6"/>
  <c r="B91" i="7" s="1"/>
  <c r="D86" i="6"/>
  <c r="B90" i="7" s="1"/>
  <c r="D85" i="6"/>
  <c r="B89" i="7" s="1"/>
  <c r="K89" i="7" s="1"/>
  <c r="D84" i="6"/>
  <c r="B88" i="7" s="1"/>
  <c r="D83" i="6"/>
  <c r="B87" i="7" s="1"/>
  <c r="D82" i="6"/>
  <c r="B86" i="7" s="1"/>
  <c r="D81" i="6"/>
  <c r="B85" i="7" s="1"/>
  <c r="K85" i="7" s="1"/>
  <c r="D80" i="6"/>
  <c r="B84" i="7" s="1"/>
  <c r="D79" i="6"/>
  <c r="B83" i="7" s="1"/>
  <c r="D78" i="6"/>
  <c r="B82" i="7" s="1"/>
  <c r="K82" i="7" s="1"/>
  <c r="D77" i="6"/>
  <c r="B81" i="7" s="1"/>
  <c r="K81" i="7" s="1"/>
  <c r="D76" i="6"/>
  <c r="D75" i="6"/>
  <c r="B79" i="7" s="1"/>
  <c r="K79" i="7" s="1"/>
  <c r="D74" i="6"/>
  <c r="B78" i="7" s="1"/>
  <c r="K78" i="7" s="1"/>
  <c r="D73" i="6"/>
  <c r="B77" i="7" s="1"/>
  <c r="D72" i="6"/>
  <c r="B76" i="7" s="1"/>
  <c r="D71" i="6"/>
  <c r="B75" i="7" s="1"/>
  <c r="K75" i="7" s="1"/>
  <c r="D70" i="6"/>
  <c r="B74" i="7" s="1"/>
  <c r="K74" i="7" s="1"/>
  <c r="D69" i="6"/>
  <c r="B73" i="7" s="1"/>
  <c r="K73" i="7" s="1"/>
  <c r="D68" i="6"/>
  <c r="B72" i="7" s="1"/>
  <c r="D67" i="6"/>
  <c r="B71" i="7" s="1"/>
  <c r="K71" i="7" s="1"/>
  <c r="D66" i="6"/>
  <c r="B70" i="7" s="1"/>
  <c r="D65" i="6"/>
  <c r="B69" i="7" s="1"/>
  <c r="D64" i="6"/>
  <c r="B68" i="7" s="1"/>
  <c r="D63" i="6"/>
  <c r="B67" i="7" s="1"/>
  <c r="K67" i="7" s="1"/>
  <c r="D62" i="6"/>
  <c r="B66" i="7" s="1"/>
  <c r="D61" i="6"/>
  <c r="B65" i="7" s="1"/>
  <c r="D60" i="6"/>
  <c r="B64" i="7" s="1"/>
  <c r="K64" i="7" s="1"/>
  <c r="D59" i="6"/>
  <c r="B63" i="7" s="1"/>
  <c r="D58" i="6"/>
  <c r="B62" i="7" s="1"/>
  <c r="D57" i="6"/>
  <c r="B61" i="7" s="1"/>
  <c r="D56" i="6"/>
  <c r="B60" i="7" s="1"/>
  <c r="K60" i="7" s="1"/>
  <c r="D55" i="6"/>
  <c r="B59" i="7" s="1"/>
  <c r="D54" i="6"/>
  <c r="B58" i="7" s="1"/>
  <c r="D53" i="6"/>
  <c r="B57" i="7" s="1"/>
  <c r="K57" i="7" s="1"/>
  <c r="D52" i="6"/>
  <c r="B56" i="7" s="1"/>
  <c r="K56" i="7" s="1"/>
  <c r="D51" i="6"/>
  <c r="B55" i="7" s="1"/>
  <c r="D50" i="6"/>
  <c r="B54" i="7" s="1"/>
  <c r="D49" i="6"/>
  <c r="B53" i="7" s="1"/>
  <c r="D48" i="6"/>
  <c r="B52" i="7" s="1"/>
  <c r="D47" i="6"/>
  <c r="B51" i="7" s="1"/>
  <c r="D46" i="6"/>
  <c r="B50" i="7" s="1"/>
  <c r="D45" i="6"/>
  <c r="B49" i="7" s="1"/>
  <c r="K49" i="7" s="1"/>
  <c r="D44" i="6"/>
  <c r="B48" i="7" s="1"/>
  <c r="D43" i="6"/>
  <c r="B47" i="7" s="1"/>
  <c r="D42" i="6"/>
  <c r="B46" i="7" s="1"/>
  <c r="D41" i="6"/>
  <c r="B45" i="7" s="1"/>
  <c r="K45" i="7" s="1"/>
  <c r="D40" i="6"/>
  <c r="B44" i="7" s="1"/>
  <c r="D39" i="6"/>
  <c r="B43" i="7" s="1"/>
  <c r="K43" i="7" s="1"/>
  <c r="D38" i="6"/>
  <c r="B42" i="7" s="1"/>
  <c r="D37" i="6"/>
  <c r="B41" i="7" s="1"/>
  <c r="K41" i="7" s="1"/>
  <c r="D36" i="6"/>
  <c r="B40" i="7" s="1"/>
  <c r="D35" i="6"/>
  <c r="B39" i="7" s="1"/>
  <c r="K39" i="7" s="1"/>
  <c r="D34" i="6"/>
  <c r="B38" i="7" s="1"/>
  <c r="D33" i="6"/>
  <c r="B37" i="7" s="1"/>
  <c r="D32" i="6"/>
  <c r="B36" i="7" s="1"/>
  <c r="D31" i="6"/>
  <c r="B35" i="7" s="1"/>
  <c r="K35" i="7" s="1"/>
  <c r="D30" i="6"/>
  <c r="B34" i="7" s="1"/>
  <c r="K34" i="7" s="1"/>
  <c r="D29" i="6"/>
  <c r="B33" i="7" s="1"/>
  <c r="D28" i="6"/>
  <c r="B32" i="7" s="1"/>
  <c r="D27" i="6"/>
  <c r="B31" i="7" s="1"/>
  <c r="K31" i="7" s="1"/>
  <c r="D26" i="6"/>
  <c r="B30" i="7" s="1"/>
  <c r="D25" i="6"/>
  <c r="B29" i="7" s="1"/>
  <c r="K29" i="7" s="1"/>
  <c r="D24" i="6"/>
  <c r="B28" i="7" s="1"/>
  <c r="D23" i="6"/>
  <c r="B27" i="7" s="1"/>
  <c r="K27" i="7" s="1"/>
  <c r="D22" i="6"/>
  <c r="B26" i="7" s="1"/>
  <c r="D21" i="6"/>
  <c r="B25" i="7" s="1"/>
  <c r="D20" i="6"/>
  <c r="B24" i="7" s="1"/>
  <c r="D19" i="6"/>
  <c r="B23" i="7" s="1"/>
  <c r="K23" i="7" s="1"/>
  <c r="D18" i="6"/>
  <c r="B22" i="7" s="1"/>
  <c r="G3" i="6"/>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317" i="2" l="1"/>
  <c r="J319" i="2" s="1"/>
  <c r="K183" i="7"/>
  <c r="K199" i="7"/>
  <c r="K24" i="7"/>
  <c r="K88" i="7"/>
  <c r="K104" i="7"/>
  <c r="K120" i="7"/>
  <c r="K184" i="7"/>
  <c r="K200" i="7"/>
  <c r="K296" i="7"/>
  <c r="K312" i="7"/>
  <c r="I58" i="7"/>
  <c r="K72" i="7"/>
  <c r="I87" i="7"/>
  <c r="K87" i="7" s="1"/>
  <c r="I102" i="7"/>
  <c r="I116" i="7"/>
  <c r="I131" i="7"/>
  <c r="I146" i="7"/>
  <c r="I160" i="7"/>
  <c r="K160" i="7" s="1"/>
  <c r="I176" i="7"/>
  <c r="K176" i="7" s="1"/>
  <c r="I191" i="7"/>
  <c r="K191" i="7" s="1"/>
  <c r="I206" i="7"/>
  <c r="K206" i="7" s="1"/>
  <c r="I220" i="7"/>
  <c r="I234" i="7"/>
  <c r="I248" i="7"/>
  <c r="I261" i="7"/>
  <c r="I275" i="7"/>
  <c r="K275" i="7" s="1"/>
  <c r="I289" i="7"/>
  <c r="K289" i="7" s="1"/>
  <c r="I305" i="7"/>
  <c r="K153" i="7"/>
  <c r="K248" i="7"/>
  <c r="K42" i="7"/>
  <c r="K58" i="7"/>
  <c r="K90" i="7"/>
  <c r="K106" i="7"/>
  <c r="K138" i="7"/>
  <c r="K154" i="7"/>
  <c r="K170" i="7"/>
  <c r="K186" i="7"/>
  <c r="K202" i="7"/>
  <c r="K218" i="7"/>
  <c r="K234" i="7"/>
  <c r="K250" i="7"/>
  <c r="K266" i="7"/>
  <c r="K298" i="7"/>
  <c r="K314" i="7"/>
  <c r="K103" i="7"/>
  <c r="K192" i="7"/>
  <c r="K207" i="7"/>
  <c r="I222" i="7"/>
  <c r="K222" i="7" s="1"/>
  <c r="I236" i="7"/>
  <c r="I249" i="7"/>
  <c r="K262" i="7"/>
  <c r="I277" i="7"/>
  <c r="I291" i="7"/>
  <c r="I307" i="7"/>
  <c r="K307" i="7" s="1"/>
  <c r="K219" i="7"/>
  <c r="K105" i="7"/>
  <c r="K59" i="7"/>
  <c r="K187" i="7"/>
  <c r="K235" i="7"/>
  <c r="K283" i="7"/>
  <c r="K28" i="7"/>
  <c r="K44" i="7"/>
  <c r="K108" i="7"/>
  <c r="K140" i="7"/>
  <c r="K156" i="7"/>
  <c r="K220" i="7"/>
  <c r="K236" i="7"/>
  <c r="K268" i="7"/>
  <c r="K300" i="7"/>
  <c r="K316" i="7"/>
  <c r="K32" i="7"/>
  <c r="I47" i="7"/>
  <c r="K47" i="7" s="1"/>
  <c r="I62" i="7"/>
  <c r="K62" i="7" s="1"/>
  <c r="I76" i="7"/>
  <c r="K76" i="7" s="1"/>
  <c r="I91" i="7"/>
  <c r="I105" i="7"/>
  <c r="I120" i="7"/>
  <c r="I135" i="7"/>
  <c r="K135" i="7" s="1"/>
  <c r="I150" i="7"/>
  <c r="K150" i="7" s="1"/>
  <c r="I164" i="7"/>
  <c r="I179" i="7"/>
  <c r="I194" i="7"/>
  <c r="I209" i="7"/>
  <c r="K223" i="7"/>
  <c r="I238" i="7"/>
  <c r="K238" i="7" s="1"/>
  <c r="I251" i="7"/>
  <c r="K251" i="7" s="1"/>
  <c r="I264" i="7"/>
  <c r="K264" i="7" s="1"/>
  <c r="I279" i="7"/>
  <c r="K279" i="7" s="1"/>
  <c r="I293" i="7"/>
  <c r="I309" i="7"/>
  <c r="K61" i="7"/>
  <c r="K173" i="7"/>
  <c r="K205" i="7"/>
  <c r="K221" i="7"/>
  <c r="K237" i="7"/>
  <c r="K253" i="7"/>
  <c r="K269" i="7"/>
  <c r="I33" i="7"/>
  <c r="K33" i="7" s="1"/>
  <c r="I48" i="7"/>
  <c r="I63" i="7"/>
  <c r="I77" i="7"/>
  <c r="K77" i="7" s="1"/>
  <c r="I92" i="7"/>
  <c r="K92" i="7" s="1"/>
  <c r="I106" i="7"/>
  <c r="I121" i="7"/>
  <c r="K121" i="7" s="1"/>
  <c r="I136" i="7"/>
  <c r="K136" i="7" s="1"/>
  <c r="I165" i="7"/>
  <c r="I180" i="7"/>
  <c r="I195" i="7"/>
  <c r="I210" i="7"/>
  <c r="K210" i="7" s="1"/>
  <c r="I224" i="7"/>
  <c r="K224" i="7" s="1"/>
  <c r="I239" i="7"/>
  <c r="K239" i="7" s="1"/>
  <c r="I252" i="7"/>
  <c r="I280" i="7"/>
  <c r="I294" i="7"/>
  <c r="I310" i="7"/>
  <c r="K169" i="7"/>
  <c r="K91" i="7"/>
  <c r="K30" i="7"/>
  <c r="K46" i="7"/>
  <c r="K94" i="7"/>
  <c r="K110" i="7"/>
  <c r="K126" i="7"/>
  <c r="K142" i="7"/>
  <c r="K190" i="7"/>
  <c r="K270" i="7"/>
  <c r="K252" i="7"/>
  <c r="I265" i="7"/>
  <c r="K265" i="7" s="1"/>
  <c r="K280" i="7"/>
  <c r="I295" i="7"/>
  <c r="K295" i="7" s="1"/>
  <c r="I311" i="7"/>
  <c r="K311" i="7" s="1"/>
  <c r="K209" i="7"/>
  <c r="K63" i="7"/>
  <c r="K159" i="7"/>
  <c r="K255" i="7"/>
  <c r="K287" i="7"/>
  <c r="K249" i="7"/>
  <c r="K175" i="7"/>
  <c r="K303" i="7"/>
  <c r="K48" i="7"/>
  <c r="K208" i="7"/>
  <c r="K288" i="7"/>
  <c r="K304" i="7"/>
  <c r="I36" i="7"/>
  <c r="I50" i="7"/>
  <c r="K65" i="7"/>
  <c r="I80" i="7"/>
  <c r="K80" i="7" s="1"/>
  <c r="I95" i="7"/>
  <c r="K95" i="7" s="1"/>
  <c r="I109" i="7"/>
  <c r="K109" i="7" s="1"/>
  <c r="I124" i="7"/>
  <c r="K124" i="7" s="1"/>
  <c r="I139" i="7"/>
  <c r="K139" i="7" s="1"/>
  <c r="K152" i="7"/>
  <c r="I168" i="7"/>
  <c r="K168" i="7" s="1"/>
  <c r="I183" i="7"/>
  <c r="I198" i="7"/>
  <c r="I213" i="7"/>
  <c r="I227" i="7"/>
  <c r="I241" i="7"/>
  <c r="I254" i="7"/>
  <c r="K254" i="7" s="1"/>
  <c r="I267" i="7"/>
  <c r="K267" i="7" s="1"/>
  <c r="I282" i="7"/>
  <c r="K282" i="7" s="1"/>
  <c r="I297" i="7"/>
  <c r="K297" i="7" s="1"/>
  <c r="I313" i="7"/>
  <c r="K313" i="7" s="1"/>
  <c r="K146" i="7"/>
  <c r="K194" i="7"/>
  <c r="K258" i="7"/>
  <c r="K290" i="7"/>
  <c r="K306" i="7"/>
  <c r="K96" i="7"/>
  <c r="K125" i="7"/>
  <c r="K228" i="7"/>
  <c r="K66" i="7"/>
  <c r="K131" i="7"/>
  <c r="K284" i="7"/>
  <c r="K305" i="7"/>
  <c r="K227" i="7"/>
  <c r="K291" i="7"/>
  <c r="K36" i="7"/>
  <c r="K52" i="7"/>
  <c r="K68" i="7"/>
  <c r="K116" i="7"/>
  <c r="K132" i="7"/>
  <c r="K164" i="7"/>
  <c r="K180" i="7"/>
  <c r="K212" i="7"/>
  <c r="K244" i="7"/>
  <c r="K260" i="7"/>
  <c r="K276" i="7"/>
  <c r="K292" i="7"/>
  <c r="K308" i="7"/>
  <c r="I25" i="7"/>
  <c r="K25" i="7" s="1"/>
  <c r="I40" i="7"/>
  <c r="K40" i="7" s="1"/>
  <c r="I54" i="7"/>
  <c r="K54" i="7" s="1"/>
  <c r="I69" i="7"/>
  <c r="I83" i="7"/>
  <c r="K83" i="7" s="1"/>
  <c r="I98" i="7"/>
  <c r="K112" i="7"/>
  <c r="I127" i="7"/>
  <c r="K127" i="7" s="1"/>
  <c r="I142" i="7"/>
  <c r="I156" i="7"/>
  <c r="I172" i="7"/>
  <c r="K172" i="7" s="1"/>
  <c r="I187" i="7"/>
  <c r="I202" i="7"/>
  <c r="K216" i="7"/>
  <c r="I230" i="7"/>
  <c r="I245" i="7"/>
  <c r="I257" i="7"/>
  <c r="I271" i="7"/>
  <c r="K271" i="7" s="1"/>
  <c r="I285" i="7"/>
  <c r="K285" i="7" s="1"/>
  <c r="I301" i="7"/>
  <c r="K301" i="7" s="1"/>
  <c r="K241" i="7"/>
  <c r="K50" i="7"/>
  <c r="K242" i="7"/>
  <c r="K147" i="7"/>
  <c r="K195" i="7"/>
  <c r="K141" i="7"/>
  <c r="K37" i="7"/>
  <c r="K53" i="7"/>
  <c r="K69" i="7"/>
  <c r="K101" i="7"/>
  <c r="K117" i="7"/>
  <c r="K149" i="7"/>
  <c r="K165" i="7"/>
  <c r="K197" i="7"/>
  <c r="K213" i="7"/>
  <c r="K229" i="7"/>
  <c r="K261" i="7"/>
  <c r="K277" i="7"/>
  <c r="K293" i="7"/>
  <c r="K309" i="7"/>
  <c r="I26" i="7"/>
  <c r="K26" i="7" s="1"/>
  <c r="I55" i="7"/>
  <c r="K55" i="7" s="1"/>
  <c r="I70" i="7"/>
  <c r="K70" i="7" s="1"/>
  <c r="I84" i="7"/>
  <c r="K84" i="7" s="1"/>
  <c r="I99" i="7"/>
  <c r="K99" i="7" s="1"/>
  <c r="I113" i="7"/>
  <c r="K113" i="7" s="1"/>
  <c r="I128" i="7"/>
  <c r="K128" i="7" s="1"/>
  <c r="I143" i="7"/>
  <c r="K143" i="7" s="1"/>
  <c r="I157" i="7"/>
  <c r="K157" i="7" s="1"/>
  <c r="I173" i="7"/>
  <c r="I188" i="7"/>
  <c r="K188" i="7" s="1"/>
  <c r="I203" i="7"/>
  <c r="K203" i="7" s="1"/>
  <c r="I217" i="7"/>
  <c r="K217" i="7" s="1"/>
  <c r="I231" i="7"/>
  <c r="K231" i="7" s="1"/>
  <c r="K245" i="7"/>
  <c r="I258" i="7"/>
  <c r="I272" i="7"/>
  <c r="K272" i="7" s="1"/>
  <c r="I286" i="7"/>
  <c r="K286" i="7" s="1"/>
  <c r="I302" i="7"/>
  <c r="K302" i="7" s="1"/>
  <c r="K257" i="7"/>
  <c r="K98" i="7"/>
  <c r="K51" i="7"/>
  <c r="K115" i="7"/>
  <c r="K179" i="7"/>
  <c r="K259" i="7"/>
  <c r="K38" i="7"/>
  <c r="K86" i="7"/>
  <c r="K102" i="7"/>
  <c r="K134" i="7"/>
  <c r="K182" i="7"/>
  <c r="K198" i="7"/>
  <c r="K214" i="7"/>
  <c r="K230" i="7"/>
  <c r="K246" i="7"/>
  <c r="K278" i="7"/>
  <c r="K294" i="7"/>
  <c r="K310" i="7"/>
  <c r="I218" i="7"/>
  <c r="I232" i="7"/>
  <c r="K232" i="7" s="1"/>
  <c r="I246" i="7"/>
  <c r="I259" i="7"/>
  <c r="I273" i="7"/>
  <c r="K273" i="7" s="1"/>
  <c r="I287" i="7"/>
  <c r="E32" i="6"/>
  <c r="E48" i="6"/>
  <c r="E64" i="6"/>
  <c r="E80" i="6"/>
  <c r="E96" i="6"/>
  <c r="E112" i="6"/>
  <c r="E128" i="6"/>
  <c r="E144" i="6"/>
  <c r="E160" i="6"/>
  <c r="E176" i="6"/>
  <c r="E192" i="6"/>
  <c r="E208" i="6"/>
  <c r="E224" i="6"/>
  <c r="E240" i="6"/>
  <c r="E256" i="6"/>
  <c r="E272" i="6"/>
  <c r="E288" i="6"/>
  <c r="E304" i="6"/>
  <c r="E33" i="6"/>
  <c r="E49" i="6"/>
  <c r="E65" i="6"/>
  <c r="E81" i="6"/>
  <c r="E97" i="6"/>
  <c r="E113" i="6"/>
  <c r="E129" i="6"/>
  <c r="E145" i="6"/>
  <c r="E161" i="6"/>
  <c r="E177" i="6"/>
  <c r="E193" i="6"/>
  <c r="E209" i="6"/>
  <c r="E225" i="6"/>
  <c r="E241" i="6"/>
  <c r="E257" i="6"/>
  <c r="E273" i="6"/>
  <c r="E289" i="6"/>
  <c r="E305" i="6"/>
  <c r="E18" i="6"/>
  <c r="E34" i="6"/>
  <c r="E50" i="6"/>
  <c r="E66" i="6"/>
  <c r="E82" i="6"/>
  <c r="E98" i="6"/>
  <c r="E114" i="6"/>
  <c r="E130" i="6"/>
  <c r="E146" i="6"/>
  <c r="E162" i="6"/>
  <c r="E178" i="6"/>
  <c r="E194" i="6"/>
  <c r="E210" i="6"/>
  <c r="E226" i="6"/>
  <c r="E242" i="6"/>
  <c r="E258" i="6"/>
  <c r="E274" i="6"/>
  <c r="E290" i="6"/>
  <c r="E306" i="6"/>
  <c r="E25" i="6"/>
  <c r="E41" i="6"/>
  <c r="E57" i="6"/>
  <c r="E73" i="6"/>
  <c r="E89" i="6"/>
  <c r="E105" i="6"/>
  <c r="E121" i="6"/>
  <c r="E137" i="6"/>
  <c r="E153" i="6"/>
  <c r="E169" i="6"/>
  <c r="E185" i="6"/>
  <c r="E201" i="6"/>
  <c r="E217" i="6"/>
  <c r="E233" i="6"/>
  <c r="E249" i="6"/>
  <c r="E265" i="6"/>
  <c r="E281" i="6"/>
  <c r="B317" i="7"/>
  <c r="K22" i="7"/>
  <c r="J321" i="2"/>
  <c r="I332" i="2" s="1"/>
  <c r="M11" i="6"/>
  <c r="I325" i="2" s="1"/>
  <c r="K318" i="7" l="1"/>
  <c r="F1001" i="6"/>
  <c r="K317" i="7"/>
  <c r="K32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28" i="2" l="1"/>
  <c r="I326" i="2" s="1"/>
  <c r="I329" i="2"/>
  <c r="I32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<sst xmlns="http://schemas.openxmlformats.org/spreadsheetml/2006/main" count="6052" uniqueCount="1030">
  <si>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</si>
  <si>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</si>
  <si>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</si>
  <si>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</si>
  <si>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</si>
  <si>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</si>
  <si>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</si>
  <si>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</si>
  <si>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</si>
  <si>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</si>
  <si>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</si>
  <si>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</si>
  <si>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</si>
  <si>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</si>
  <si>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</si>
  <si>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</si>
  <si>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</si>
  <si>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</si>
  <si>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</si>
  <si>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</si>
  <si>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</si>
  <si>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</si>
  <si>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</si>
  <si>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</si>
  <si>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</si>
  <si>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</si>
  <si>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</si>
  <si>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</si>
  <si>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</si>
  <si>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</si>
  <si>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</si>
  <si>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</si>
  <si>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</si>
  <si>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</si>
  <si>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</si>
  <si>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</si>
  <si>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</si>
  <si>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</si>
  <si>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</si>
  <si>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</si>
  <si>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</si>
  <si>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</si>
  <si>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</si>
  <si>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</si>
  <si>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</si>
  <si>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</si>
  <si>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</si>
  <si>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</si>
  <si>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</si>
  <si>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</si>
  <si>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</si>
  <si>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</si>
  <si>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</si>
  <si>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</si>
  <si>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</si>
  <si>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</si>
  <si>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</si>
  <si>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</si>
  <si>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</si>
  <si>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</si>
  <si>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</si>
  <si>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</si>
  <si>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</si>
  <si>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</si>
  <si>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</si>
  <si>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</si>
  <si>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</si>
  <si>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</si>
  <si>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</si>
  <si>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</si>
  <si>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</si>
  <si>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</si>
  <si>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</si>
  <si>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</si>
  <si>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</si>
  <si>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</si>
  <si>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</si>
  <si>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</si>
  <si>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</si>
  <si>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</si>
  <si>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</si>
  <si>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</si>
  <si>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</si>
  <si>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</si>
  <si>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</si>
  <si>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</si>
  <si>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</si>
  <si>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</si>
  <si>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</si>
  <si>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</si>
  <si>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</si>
  <si>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</si>
  <si>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</si>
  <si>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</si>
  <si>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</si>
  <si>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</si>
  <si>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</si>
  <si>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</si>
  <si>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</si>
  <si>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</si>
  <si>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</si>
  <si>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</si>
  <si>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</si>
  <si>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</si>
  <si>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</si>
  <si>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</si>
  <si>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</si>
  <si>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</si>
  <si>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</si>
  <si>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</si>
  <si>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</si>
  <si>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</si>
  <si>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</si>
  <si>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</si>
  <si>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</si>
  <si>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</si>
  <si>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</si>
  <si>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</si>
  <si>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</si>
  <si>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</si>
  <si>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</si>
  <si>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</si>
  <si>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</si>
  <si>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</si>
  <si>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</si>
  <si>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</si>
  <si>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</si>
  <si>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</si>
  <si>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</si>
  <si>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</si>
  <si>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</si>
  <si>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</si>
  <si>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</si>
  <si>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</si>
  <si>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</si>
  <si>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</si>
  <si>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</si>
  <si>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</si>
  <si>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</si>
  <si>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</si>
  <si>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</si>
  <si>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</si>
  <si>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</si>
  <si>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</si>
  <si>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</si>
  <si>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</si>
  <si>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</si>
  <si>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</si>
  <si>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</si>
  <si>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</si>
  <si>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</si>
  <si>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</si>
  <si>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</si>
  <si>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</si>
  <si>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</si>
  <si>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</si>
  <si>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</si>
  <si>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</si>
  <si>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</si>
  <si>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</si>
  <si>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</si>
  <si>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</si>
  <si>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</si>
  <si>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</si>
  <si>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</si>
  <si>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</si>
  <si>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</si>
  <si>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</si>
  <si>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</si>
  <si>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</si>
  <si>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</si>
  <si>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</si>
  <si>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</si>
  <si>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</si>
  <si>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</si>
  <si>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</si>
  <si>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</si>
  <si>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</si>
  <si>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</si>
  <si>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</si>
  <si>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</si>
  <si>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</si>
  <si>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</si>
  <si>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</si>
  <si>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</si>
  <si>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</si>
  <si>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</si>
  <si>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</si>
  <si>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</si>
  <si>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</si>
  <si>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</si>
  <si>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</si>
  <si>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</si>
  <si>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</si>
  <si>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</si>
  <si>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</si>
  <si>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</si>
  <si>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</si>
  <si>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</si>
  <si>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</si>
  <si>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</si>
  <si>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</si>
  <si>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</si>
  <si>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</si>
  <si>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</si>
  <si>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</si>
  <si>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</si>
  <si>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</si>
  <si>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</si>
  <si>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</si>
  <si>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</si>
  <si>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</si>
  <si>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</si>
  <si>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</si>
  <si>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</si>
  <si>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</si>
  <si>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</si>
  <si>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</si>
  <si>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</si>
  <si>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</si>
  <si>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</si>
  <si>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</si>
  <si>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</si>
  <si>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</si>
  <si>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</si>
  <si>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</si>
  <si>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</si>
  <si>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</si>
  <si>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</si>
  <si>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</si>
  <si>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</si>
  <si>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</si>
  <si>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</si>
  <si>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</si>
  <si>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</si>
  <si>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</si>
  <si>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</si>
  <si>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</si>
  <si>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</si>
  <si>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</si>
  <si>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</si>
  <si>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</si>
  <si>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</si>
  <si>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</si>
  <si>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</si>
  <si>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</si>
  <si>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</si>
  <si>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</si>
  <si>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</si>
  <si>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</si>
  <si>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</si>
  <si>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</si>
  <si>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</si>
  <si>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</si>
  <si>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</si>
  <si>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</si>
  <si>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</si>
  <si>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</si>
  <si>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</si>
  <si>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</si>
  <si>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</si>
  <si>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</si>
  <si>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</si>
  <si>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</si>
  <si>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</si>
  <si>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</si>
  <si>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</si>
  <si>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</si>
  <si>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</si>
  <si>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</si>
  <si>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</si>
  <si>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</si>
  <si>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</si>
  <si>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</si>
  <si>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</si>
  <si>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</si>
  <si>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</si>
  <si>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</si>
  <si>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</si>
  <si>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</si>
  <si>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</si>
  <si>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</si>
  <si>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</si>
  <si>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</si>
  <si>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</si>
  <si>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</si>
  <si>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</si>
  <si>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</si>
  <si>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</si>
  <si>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</si>
  <si>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</si>
  <si>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</si>
  <si>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</si>
  <si>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</si>
  <si>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</si>
  <si>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</si>
  <si>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</si>
  <si>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</si>
  <si>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</si>
  <si>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</si>
  <si>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</si>
  <si>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</si>
  <si>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</si>
  <si>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</si>
  <si>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</si>
  <si>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</si>
  <si>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</si>
  <si>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</si>
  <si>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</si>
  <si>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</si>
  <si>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</si>
  <si>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</si>
  <si>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</si>
  <si>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</si>
  <si>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</si>
  <si>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</si>
  <si>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</si>
  <si>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</si>
  <si>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</si>
  <si>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</si>
  <si>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</si>
  <si>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</si>
  <si>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</si>
  <si>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</si>
  <si>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</si>
  <si>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</si>
  <si>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</si>
  <si>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</si>
  <si>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</si>
  <si>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</si>
  <si>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</si>
  <si>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</si>
  <si>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</si>
  <si>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</si>
  <si>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</si>
  <si>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</si>
  <si>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</si>
  <si>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</si>
  <si>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</si>
  <si>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</si>
  <si>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</si>
  <si>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</si>
  <si>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</si>
  <si>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</si>
  <si>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</si>
  <si>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</si>
  <si>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</si>
  <si>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</si>
  <si>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</si>
  <si>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</si>
  <si>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</si>
  <si>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</si>
  <si>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</si>
  <si>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</si>
  <si>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</si>
  <si>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</si>
  <si>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</si>
  <si>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</si>
  <si>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</si>
  <si>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</si>
  <si>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</si>
  <si>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</si>
  <si>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</si>
  <si>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</si>
  <si>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</si>
  <si>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</si>
  <si>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</si>
  <si>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</si>
  <si>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</si>
  <si>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</si>
  <si>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</si>
  <si>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</si>
  <si>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</si>
  <si>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</si>
  <si>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</si>
  <si>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</si>
  <si>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</si>
  <si>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</si>
  <si>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</si>
  <si>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</si>
  <si>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</si>
  <si>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</si>
  <si>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</si>
  <si>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</si>
  <si>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</si>
  <si>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</si>
  <si>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</si>
  <si>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</si>
  <si>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</si>
  <si>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</si>
  <si>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</si>
  <si>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</si>
  <si>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</si>
  <si>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</si>
  <si>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</si>
  <si>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</si>
  <si>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</si>
  <si>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</si>
  <si>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</si>
  <si>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</si>
  <si>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</si>
  <si>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</si>
  <si>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</si>
  <si>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</si>
  <si>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</si>
  <si>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</si>
  <si>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</si>
  <si>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</si>
  <si>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</si>
  <si>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</si>
  <si>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</si>
  <si>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</si>
  <si>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</si>
  <si>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</si>
  <si>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</si>
  <si>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</si>
  <si>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</si>
  <si>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</si>
  <si>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</si>
  <si>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</si>
  <si>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</si>
  <si>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</si>
  <si>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</si>
  <si>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</si>
  <si>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</si>
  <si>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</si>
  <si>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</si>
  <si>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</si>
  <si>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</si>
  <si>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</si>
  <si>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</si>
  <si>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</si>
  <si>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</si>
  <si>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</si>
  <si>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</si>
  <si>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</si>
  <si>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</si>
  <si>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</si>
  <si>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</si>
  <si>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</si>
  <si>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</si>
  <si>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</si>
  <si>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</si>
  <si>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</si>
  <si>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</si>
  <si>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</si>
  <si>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</si>
  <si>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</si>
  <si>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</si>
  <si>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</si>
  <si>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</si>
  <si>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</si>
  <si>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</si>
  <si>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</si>
  <si>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</si>
  <si>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</si>
  <si>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</si>
  <si>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</si>
  <si>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</si>
  <si>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</si>
  <si>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</si>
  <si>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</si>
  <si>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</si>
  <si>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</si>
  <si>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</si>
  <si>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</si>
  <si>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</si>
  <si>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</si>
  <si>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</si>
  <si>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</si>
  <si>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</si>
  <si>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</si>
  <si>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</si>
  <si>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</si>
  <si>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</si>
  <si>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</si>
  <si>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</si>
  <si>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</si>
  <si>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</si>
  <si>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</si>
  <si>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</si>
  <si>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</si>
  <si>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</si>
  <si>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</si>
  <si>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</si>
  <si>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</si>
  <si>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</si>
  <si>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</si>
  <si>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</si>
  <si>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</si>
  <si>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</si>
  <si>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</si>
  <si>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</si>
  <si>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</si>
  <si>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</si>
  <si>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</si>
  <si>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</si>
  <si>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</si>
  <si>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</si>
  <si>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</si>
  <si>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</si>
  <si>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</si>
  <si>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</si>
  <si>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</si>
  <si>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</si>
  <si>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</si>
  <si>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</si>
  <si>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</si>
  <si>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</si>
  <si>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</si>
  <si>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</si>
  <si>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</si>
  <si>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</si>
  <si>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</si>
  <si>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</si>
  <si>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</si>
  <si>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</si>
  <si>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</si>
  <si>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</si>
  <si>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</si>
  <si>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</si>
  <si>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</si>
  <si>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</si>
  <si>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</si>
  <si>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</si>
  <si>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</si>
  <si>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</si>
  <si>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</si>
  <si>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</si>
  <si>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</si>
  <si>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</si>
  <si>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</si>
  <si>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</si>
  <si>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</si>
  <si>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</si>
  <si>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</si>
  <si>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</si>
  <si>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</si>
  <si>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</si>
  <si>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</si>
  <si>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</si>
  <si>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</si>
  <si>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</si>
  <si>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</si>
  <si>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</si>
  <si>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</si>
  <si>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</si>
  <si>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</si>
  <si>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</si>
  <si>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</si>
  <si>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</si>
  <si>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</si>
  <si>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</si>
  <si>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</si>
  <si>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</si>
  <si>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</si>
  <si>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</si>
  <si>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</si>
  <si>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</si>
  <si>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</si>
  <si>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</si>
  <si>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</si>
  <si>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</si>
  <si>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</si>
  <si>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</si>
  <si>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</si>
  <si>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</si>
  <si>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</si>
  <si>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</si>
  <si>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</si>
  <si>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</si>
  <si>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</si>
  <si>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</si>
  <si>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</si>
  <si>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</si>
  <si>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</si>
  <si>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</si>
  <si>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</si>
  <si>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</si>
  <si>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</si>
  <si>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</si>
  <si>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</si>
  <si>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</si>
  <si>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</si>
  <si>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</si>
  <si>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</si>
  <si>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</si>
  <si>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</si>
  <si>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</si>
  <si>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</si>
  <si>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</si>
  <si>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</si>
  <si>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</si>
  <si>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</si>
  <si>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</si>
  <si>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</si>
  <si>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</si>
  <si>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</si>
  <si>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</si>
  <si>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</si>
  <si>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</si>
  <si>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</si>
  <si>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</si>
  <si>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</si>
  <si>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</si>
  <si>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</si>
  <si>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</si>
  <si>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</si>
  <si>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</si>
  <si>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</si>
  <si>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</si>
  <si>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</si>
  <si>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</si>
  <si>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</si>
  <si>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</si>
  <si>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</si>
  <si>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</si>
  <si>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</si>
  <si>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</si>
  <si>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</si>
  <si>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</si>
  <si>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</si>
  <si>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</si>
  <si>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</si>
  <si>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</si>
  <si>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</si>
  <si>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</si>
  <si>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</si>
  <si>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</si>
  <si>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</si>
  <si>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</si>
  <si>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</si>
  <si>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</si>
  <si>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</si>
  <si>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</si>
  <si>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</si>
  <si>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</si>
  <si>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</si>
  <si>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</si>
  <si>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</si>
  <si>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</si>
  <si>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</si>
  <si>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</si>
  <si>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</si>
  <si>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</si>
  <si>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</si>
  <si>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</si>
  <si>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</si>
  <si>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</si>
  <si>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</si>
  <si>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</si>
  <si>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</si>
  <si>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</si>
  <si>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</si>
  <si>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</si>
  <si>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</si>
  <si>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</si>
  <si>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</si>
  <si>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</si>
  <si>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</si>
  <si>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</si>
  <si>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</si>
  <si>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</si>
  <si>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</si>
  <si>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</si>
  <si>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</si>
  <si>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</si>
  <si>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</si>
  <si>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</si>
  <si>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</si>
  <si>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</si>
  <si>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</si>
  <si>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</si>
  <si>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</si>
  <si>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</si>
  <si>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</si>
  <si>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</si>
  <si>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</si>
  <si>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</si>
  <si>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</si>
  <si>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</si>
  <si>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</si>
  <si>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</si>
  <si>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</si>
  <si>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</si>
  <si>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</si>
  <si>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</si>
  <si>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</si>
  <si>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</si>
  <si>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</si>
  <si>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</si>
  <si>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</si>
  <si>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</si>
  <si>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</si>
  <si>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</si>
  <si>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</si>
  <si>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</si>
  <si>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</si>
  <si>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</si>
  <si>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</si>
  <si>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</si>
  <si>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</si>
  <si>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</si>
  <si>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</si>
  <si>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</si>
  <si>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</si>
  <si>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</si>
  <si>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</si>
  <si>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</si>
  <si>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</si>
  <si>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</si>
  <si>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</si>
  <si>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</si>
  <si>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</si>
  <si>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High polished surgical steel hinged segment ring, 16g (1.2mm)</t>
  </si>
  <si>
    <t>PVD plated surgical steel hinged segment ring, 16g (1.2mm)</t>
  </si>
  <si>
    <t>Total Order USD</t>
  </si>
  <si>
    <t>Total Invoice USD</t>
  </si>
  <si>
    <t>Scherazade</t>
  </si>
  <si>
    <t>Eckard Sinning</t>
  </si>
  <si>
    <t>Kamp 10</t>
  </si>
  <si>
    <t>49074 Osnabrueck</t>
  </si>
  <si>
    <t>Germany</t>
  </si>
  <si>
    <t>Tel: +4954158049563</t>
  </si>
  <si>
    <t>Email: pascal.sinning@gmx.de</t>
  </si>
  <si>
    <t>Size: 9mm</t>
  </si>
  <si>
    <t>AGSEL22</t>
  </si>
  <si>
    <t>925 silver seamless ring, 22g (0.6mm) - outer diameter</t>
  </si>
  <si>
    <t>BBNPHZ</t>
  </si>
  <si>
    <t>316L steel nipple barbell, 14g (1.6mm) with two forward facing 5mm heart shaped CZs in prong set (prong sets made from 925 Silver plated brass)</t>
  </si>
  <si>
    <t>BBNPT5C</t>
  </si>
  <si>
    <t>Anodized surgical steel nipple barbell, 14g (1.6mm) with two 5mm multi jewel balls</t>
  </si>
  <si>
    <t>BBTNPC</t>
  </si>
  <si>
    <t>Anodized 316L steel barbell, 1.6mm (14g) with two forward facing 5mm jewel balls</t>
  </si>
  <si>
    <t>Color: Rose-gold</t>
  </si>
  <si>
    <t>BNRDZ8JBT</t>
  </si>
  <si>
    <t>BNRDZ8T</t>
  </si>
  <si>
    <t>BNT1CGH</t>
  </si>
  <si>
    <t>Color: Black Anodized w/ Clear crystal</t>
  </si>
  <si>
    <t>Color: Rainbow Anodized w/ Clear crystal</t>
  </si>
  <si>
    <t>Color: Gold Anodized w/ Clear crystal</t>
  </si>
  <si>
    <t>BXNS9</t>
  </si>
  <si>
    <t>Box with 40 pcs. of anodized surgical steel nose screws, 20g (0.8mm) with 2mm round crystal tops in clear color</t>
  </si>
  <si>
    <t>CBETFO4</t>
  </si>
  <si>
    <t>Color: Black anodized</t>
  </si>
  <si>
    <t>Anodized 316L steel circular barbell, 16g (1.2mm) with two 4mm frosted steel balls</t>
  </si>
  <si>
    <t>ERHOP</t>
  </si>
  <si>
    <t>Pair of high polished stainless steel hinged hoop huggies</t>
  </si>
  <si>
    <t>FPG</t>
  </si>
  <si>
    <t>Gauge: 6mm</t>
  </si>
  <si>
    <t>Mirror polished surgical steel screw-fit flesh tunnel</t>
  </si>
  <si>
    <t>Gauge: 10mm</t>
  </si>
  <si>
    <t>FTPG</t>
  </si>
  <si>
    <t>Gauge: 8mm</t>
  </si>
  <si>
    <t>PVD plated surgical steel screw-fit flesh tunnel</t>
  </si>
  <si>
    <t>Gauge: 12mm</t>
  </si>
  <si>
    <t>GPHMB9</t>
  </si>
  <si>
    <t>GPM9</t>
  </si>
  <si>
    <t>925 silver nose hoop, 22g (0.6mm) with real 18k gold plating and a closure ball and a 1.5mm round crystals</t>
  </si>
  <si>
    <t>Sterling silver seamless ring, 20g (0.8mm) with real 18k gold plating and an outer diameter of 6mm to 12mm</t>
  </si>
  <si>
    <t>GPSEL22</t>
  </si>
  <si>
    <t>18k Gold plated 925 silver seamless ring, 22g (0.6mm) - outer diameter</t>
  </si>
  <si>
    <t>GPZ15M</t>
  </si>
  <si>
    <t>925 silver nose hoop, 22g (0.6mm) with real 18k gold plating and a closure ball and a 1.5mm prong set round CZ stone</t>
  </si>
  <si>
    <t>HFMX</t>
  </si>
  <si>
    <t>Sterling silver seamless nose hoop, 22g (0.6mm) with crystals flower in two colors in the middle</t>
  </si>
  <si>
    <t>Cz Color: Aquamarine</t>
  </si>
  <si>
    <t>Cz Color: Peridot</t>
  </si>
  <si>
    <t>HMB9</t>
  </si>
  <si>
    <t>Crystal Color: Citrine</t>
  </si>
  <si>
    <t>MCD473</t>
  </si>
  <si>
    <t>MCD543</t>
  </si>
  <si>
    <t>Surgical steel belly banana, 14g (1.6mm) with an 8mm bezel set jewel ball and a dangling crystal chain (dangling part is made from silver plated brass)</t>
  </si>
  <si>
    <t>MCD713</t>
  </si>
  <si>
    <t>316L steel belly banana, 14g (1.6mm) with an 8mm prong set CZ stone and a dangling long drop shaped Swarovski crystal</t>
  </si>
  <si>
    <t>MDK652</t>
  </si>
  <si>
    <t>MFR3</t>
  </si>
  <si>
    <t>3mm multi-crystal ferido glued ball with resin cover and 16g (1.2mm) threading (sold per pcs)</t>
  </si>
  <si>
    <t>MFR6</t>
  </si>
  <si>
    <t>6mm multi-crystal ferido glued balls with resin cover and 14g (1.6mm) threading (sold per pcs)</t>
  </si>
  <si>
    <t>MFR8</t>
  </si>
  <si>
    <t>8mm multi-crystal ferido glued balls with resin cover and 14g (1.6mm) threading (sold per pcs)</t>
  </si>
  <si>
    <t>NR11RG</t>
  </si>
  <si>
    <t>NR11RS</t>
  </si>
  <si>
    <t>Real rose gold plated 925 sterling silver nose hoop, 20g (0.8mm) with a Balinese wire design and a 2mm fixed ball and an outer diameter of 10mm</t>
  </si>
  <si>
    <t>NR15RS</t>
  </si>
  <si>
    <t>Real rose gold plated 925 sterling silver nose hoop, 20g (0.8mm) with a Balinese wire design and an outer diameter of 10mm</t>
  </si>
  <si>
    <t>NR17RG</t>
  </si>
  <si>
    <t>NR17RS</t>
  </si>
  <si>
    <t>Real rose gold plated 925 sterling silver nose hoop, 20g (0.8mm) with a Balinese wire design and a 3mm fixed ball and an outer diameter of 10mm</t>
  </si>
  <si>
    <t>NR36RG</t>
  </si>
  <si>
    <t>NR37</t>
  </si>
  <si>
    <t>NR37RG</t>
  </si>
  <si>
    <t>NR37RS</t>
  </si>
  <si>
    <t>NS01RG</t>
  </si>
  <si>
    <t>NS05RG</t>
  </si>
  <si>
    <t>NSCBT25</t>
  </si>
  <si>
    <t>Anodized 316L steel nose screw, 20g (0.8mm) with 2.5mm round top with bezel set crystal</t>
  </si>
  <si>
    <t>NSTC</t>
  </si>
  <si>
    <t>Anodized surgical steel nose screw, 20g (0.8mm) with 2mm round crystal tops</t>
  </si>
  <si>
    <t>NSTCOP</t>
  </si>
  <si>
    <t>Anodized 316L steel nose screw, 20g (0.8mm) with 1.5mm round synthetic opal top</t>
  </si>
  <si>
    <t>NYCB2518</t>
  </si>
  <si>
    <t>17mm unbent surgical steel nose stud,18g (1.0mm) with 2.5mm round top with bezel set crystal</t>
  </si>
  <si>
    <t>One pair of plain 925 sterling silver hoop earrings, 1.2mm thickness</t>
  </si>
  <si>
    <t>Size: 14mm</t>
  </si>
  <si>
    <t>PHOCA</t>
  </si>
  <si>
    <t>One pair of 925 sterling silver hoop earrings, 1.2mm (16g) with diamond cut design, outer diameter from 10mm to 12mm</t>
  </si>
  <si>
    <t>PHOD35</t>
  </si>
  <si>
    <t xml:space="preserve">Plain 925 sterling silver helix hoop earring, 16g (1.2mm) with a silver cross dangling (sold per pcs.) </t>
  </si>
  <si>
    <t>PHOD36</t>
  </si>
  <si>
    <t>Plain 925 sterling silver helix hoop earring, 16g (1.2mm) with a silver bird dangling (sold per pcs.)</t>
  </si>
  <si>
    <t>PHOD39</t>
  </si>
  <si>
    <t>Plain 925 sterling silver helix hoop earring, 16g (1.2mm) with plain silver hamsa dangling (sold per pcs.)</t>
  </si>
  <si>
    <t>PHOD40</t>
  </si>
  <si>
    <t>Plain 925 sterling silver helix hoop earring, 16g (1.2mm) with a silver hamsa dangling (sold per pcs.)</t>
  </si>
  <si>
    <t>PHOD44</t>
  </si>
  <si>
    <t>Plain 925 sterling silver helix hoop earring, 16g (1.2mm) with a silver bird wing dangling (sold per pcs.)</t>
  </si>
  <si>
    <t>PHOL</t>
  </si>
  <si>
    <t>One pair of plain 925 sterling silver hoop earrings, 1.5mm thickness</t>
  </si>
  <si>
    <t>Size: 16mm</t>
  </si>
  <si>
    <t>PHORG</t>
  </si>
  <si>
    <t>One pair of 925 sterling silver hollow hoop earrings, 16g (1.2mm) with real 18k gold plating</t>
  </si>
  <si>
    <t>PHORS</t>
  </si>
  <si>
    <t>One pair of 925 sterling silver hollow hoop earrings thickness, 16g (1.2mm) with real rose gold plating</t>
  </si>
  <si>
    <t>PHOXA</t>
  </si>
  <si>
    <t>One pair of 925 silver Bali design black oxidized hoop earrings style A</t>
  </si>
  <si>
    <t>One pair of 925 silver Bali design black oxidized hoop earrings style C</t>
  </si>
  <si>
    <t>RSSEL20</t>
  </si>
  <si>
    <t>925 sterling silver seamless ring, 20g (0.8mm) with real rose gold plating</t>
  </si>
  <si>
    <t>SEGH18</t>
  </si>
  <si>
    <t>Length: 5mm</t>
  </si>
  <si>
    <t>High polished surgical steel hinged segment ring, 18g (1.0mm)</t>
  </si>
  <si>
    <t>SEGH20</t>
  </si>
  <si>
    <t>High polished surgical steel hinged segment ring, 20g (0.8mm)</t>
  </si>
  <si>
    <t>SEGHT18</t>
  </si>
  <si>
    <t xml:space="preserve">PVD plated surgical steel hinged segment ring, 18g (1.0mm) </t>
  </si>
  <si>
    <t>SEGHTT18</t>
  </si>
  <si>
    <t>Rose gold PVD plated surgical steel hinged segment ring, 18g (1mm)</t>
  </si>
  <si>
    <t>SELT22</t>
  </si>
  <si>
    <t>PVD plated 316L steel seamless nose ring hoop, 0.6mm (22g) with an inner diameter of 6mm to 12mm</t>
  </si>
  <si>
    <t>SGSH11</t>
  </si>
  <si>
    <t>Gauge: 1.2mm - 6mm length</t>
  </si>
  <si>
    <t>316L steel hinged segment ring, 1.2mm (16g) and 1.0mm (18g) with side facing CNC set Cubic Zirconia (CZ) stones at the side, inner diameter from 6mm to 12mm</t>
  </si>
  <si>
    <t>Gauge: 1.2mm - 7mm length</t>
  </si>
  <si>
    <t>Gauge: 1.2mm - 9mm length</t>
  </si>
  <si>
    <t>Gauge: 1.2mm - 10mm length</t>
  </si>
  <si>
    <t>SGSH12</t>
  </si>
  <si>
    <t>316L steel hinged segment ring, 1.2mm (16g) with plain ring and twisted wire ring design, inner diameter from 8mm to 12mm</t>
  </si>
  <si>
    <t>SGSH18</t>
  </si>
  <si>
    <t>316L steel hinged segment ring, 1.2mm (16g) side facing CNC set round Cubic Zirconia (CZ) stones, chain balls design, and inner diameter from 8mm to 10mm</t>
  </si>
  <si>
    <t>SGSH43</t>
  </si>
  <si>
    <t>316L steel hinged segment ring, 1.2mm (16g) with CNC set Cubic Zirconia (CZ) stones, chain balls design on the front ring, and inner diameter from 8mm to 10mm</t>
  </si>
  <si>
    <t>SGSH6</t>
  </si>
  <si>
    <t>316L steel hinged segment ring, 1.2mm (16g) with triple rings design and inner diameter from 8mm to 12mm</t>
  </si>
  <si>
    <t>SGSH8</t>
  </si>
  <si>
    <t>316L steel hinged segment ring, 1.2mm (16g) with double rings design and inner diameter from 8mm to 12mm</t>
  </si>
  <si>
    <t>SGTSH10</t>
  </si>
  <si>
    <t>Color: Gold Anodized w/ Clear CZ</t>
  </si>
  <si>
    <t>Anodized 316L steel hinged segment ring, 1.2mm (16g) with outward facing CNC set Cubic Zirconia (CZ) stones, inner diameter from 6mm to 12mm</t>
  </si>
  <si>
    <t>SGTSH12</t>
  </si>
  <si>
    <t>Anodized 316L steel hinged segment ring, 1.2mm (16g) with plain ring and twisted wire ring design, inner diameter from 8mm to 12mm</t>
  </si>
  <si>
    <t>SGTSH16</t>
  </si>
  <si>
    <t>Gold anodized 316L steel hinged segment ring, 1.2mm (16g) with chain balls design and inner diameter from 8mm to 10mm</t>
  </si>
  <si>
    <t>SGTSH18</t>
  </si>
  <si>
    <t>Anodized 316L steel hinged segment ring, 1.2mm (16g) with side facing CNC set round Cubic Zirconia (CZ) stones, chain balls design, and inner diameter from 8mm to 10mm</t>
  </si>
  <si>
    <t>SGTSH20</t>
  </si>
  <si>
    <t>Anodized 316L steel hinged segment ring, 1.2mm (16g) with twisted wire design and inner diameter from 8mm to 12mm</t>
  </si>
  <si>
    <t>SGTSH4</t>
  </si>
  <si>
    <t>Gold PVD plated 316L steel hinged segment ring, 1.2mm (16g) with multi balls design and inner diameter from 8mm and 12mm</t>
  </si>
  <si>
    <t>SGTSH6</t>
  </si>
  <si>
    <t>PVD plated 316L steel hinged segment ring, 1.2mm (16g) with triple rings design and inner diameter from 8mm to 12mm</t>
  </si>
  <si>
    <t>SGTSH8</t>
  </si>
  <si>
    <t>PVD plated 316L steel hinged segment ring, 1.2mm (16g) with double rings design and inner diameter from 8mm to 12mm</t>
  </si>
  <si>
    <t>SIUT</t>
  </si>
  <si>
    <t>Silicone Ultra Thin double flared flesh tunnel</t>
  </si>
  <si>
    <t>Gauge: 14mm</t>
  </si>
  <si>
    <t>Gauge: 16mm</t>
  </si>
  <si>
    <t>Gauge: 20mm</t>
  </si>
  <si>
    <t>Gauge: 25mm</t>
  </si>
  <si>
    <t>SNST</t>
  </si>
  <si>
    <t>SNYBT20</t>
  </si>
  <si>
    <t>XBT2</t>
  </si>
  <si>
    <t>Pack of 10 pcs. of 2mm anodized surgical steel balls with threading 1.2mm (16g)</t>
  </si>
  <si>
    <t>XBT5G</t>
  </si>
  <si>
    <t>Pack of 10 pcs. of 5mm anodized surgical steel balls with threading 1.6mm (14g)</t>
  </si>
  <si>
    <t>XBT6G</t>
  </si>
  <si>
    <t>Pack of 10 pcs. of 6mm anodized surgical steel balls with threading 1.6mm (14g)</t>
  </si>
  <si>
    <t>XFOBAL3</t>
  </si>
  <si>
    <t>Pack of 10 pcs. of 3mm Surgical steel ball with a frosted effect surface - 1.2mm threading (16g)</t>
  </si>
  <si>
    <t>XFOBT3G</t>
  </si>
  <si>
    <t>Pack of 10 pcs. of 3mm PVD plated 316L steel ball with a frosted effect surface - 1.6mm threading (14g)</t>
  </si>
  <si>
    <t>XFOBTT3S</t>
  </si>
  <si>
    <t>Pack of 10 pcs. of 3mm Rose gold plated 316L steel ball with a frosted effect surface - 1.2mm threading (16g)</t>
  </si>
  <si>
    <t>XJBT3S</t>
  </si>
  <si>
    <t>Pack of 10 pcs. of 3mm anodized surgical steel balls with bezel set crystal and with 1.2mm threading (16g)</t>
  </si>
  <si>
    <t>Color: Gold Anodized w/ AB crystal</t>
  </si>
  <si>
    <t>Color: Gold Anodized w/ Aquamarine crystal</t>
  </si>
  <si>
    <t>XJBTT3G</t>
  </si>
  <si>
    <t>Pack of 10 pcs. of 3mm Rose gold PVD plated 316L steel balls with bezel set crystal and with 1.6mm threading (14g)</t>
  </si>
  <si>
    <t>XJBTT3S</t>
  </si>
  <si>
    <t>Pack of 10 pcs. of 3mm Rose gold PVD plated 316L steel balls with bezel set crystal and with 1.2mm threading (16g)</t>
  </si>
  <si>
    <t>XJBTT4S</t>
  </si>
  <si>
    <t>Pack of 10 pcs. of 4mm Rose gold PVD plated 316L steel balls with bezel set crystal and with 1.2mm threading (16g)</t>
  </si>
  <si>
    <t>XJBTT6G</t>
  </si>
  <si>
    <t>Pack of 10 pcs. of 6mm Rose gold PVD plated 316L steel balls with bezel set crystal and with 1.6mm threading (14g)</t>
  </si>
  <si>
    <t>XMJBT4</t>
  </si>
  <si>
    <t>Pack of 10 pcs. of 4mm anodized 316L steel multi-jewel balls, 14g (1.6mm) with 1 big top crystal and 4 small crystals on the sides - threading, 14g (1.6mm)</t>
  </si>
  <si>
    <t>XMJBT4S</t>
  </si>
  <si>
    <t>Pack of 10 pcs. of 4mm anodized 316L steel multi-jewel balls, 16g (1.2mm) with 1 big top crystal and 4 small crystals on the sides</t>
  </si>
  <si>
    <t>AGSEL20G</t>
  </si>
  <si>
    <t>AGSEL20B</t>
  </si>
  <si>
    <t>AGSEL22G</t>
  </si>
  <si>
    <t>AGSEL22B</t>
  </si>
  <si>
    <t>ERHOP8</t>
  </si>
  <si>
    <t>ERHOP10</t>
  </si>
  <si>
    <t>ERHOP12</t>
  </si>
  <si>
    <t>ERHOP14</t>
  </si>
  <si>
    <t>ERHOP16</t>
  </si>
  <si>
    <t>ERHOP18</t>
  </si>
  <si>
    <t>ERHOP20</t>
  </si>
  <si>
    <t>FPG2</t>
  </si>
  <si>
    <t>FPG00</t>
  </si>
  <si>
    <t>FTPG0</t>
  </si>
  <si>
    <t>FTPG00</t>
  </si>
  <si>
    <t>FTPG1/2</t>
  </si>
  <si>
    <t>GP05M9</t>
  </si>
  <si>
    <t>GP06M9</t>
  </si>
  <si>
    <t>GPSEL20E</t>
  </si>
  <si>
    <t>GPSEL20A</t>
  </si>
  <si>
    <t>GPSEL20G</t>
  </si>
  <si>
    <t>GPSEL20B</t>
  </si>
  <si>
    <t>GPSEL22A</t>
  </si>
  <si>
    <t>GPSEL22G</t>
  </si>
  <si>
    <t>GPSEL22B</t>
  </si>
  <si>
    <t>GP05Z15M</t>
  </si>
  <si>
    <t>GP06Z15M</t>
  </si>
  <si>
    <t>HFM8X</t>
  </si>
  <si>
    <t>HFM10X</t>
  </si>
  <si>
    <t>PHO10</t>
  </si>
  <si>
    <t>PHO12</t>
  </si>
  <si>
    <t>PHO14</t>
  </si>
  <si>
    <t>PHOCA10</t>
  </si>
  <si>
    <t>PHOCA12</t>
  </si>
  <si>
    <t>PHOD35B</t>
  </si>
  <si>
    <t>PHOD36B</t>
  </si>
  <si>
    <t>PHOD39B</t>
  </si>
  <si>
    <t>PHOD40C</t>
  </si>
  <si>
    <t>PHOD44C</t>
  </si>
  <si>
    <t>PHOL10</t>
  </si>
  <si>
    <t>PHOL12</t>
  </si>
  <si>
    <t>PHOL14</t>
  </si>
  <si>
    <t>PHOL16</t>
  </si>
  <si>
    <t>PHORG8</t>
  </si>
  <si>
    <t>PHORG10</t>
  </si>
  <si>
    <t>PHORG12</t>
  </si>
  <si>
    <t>PHORS10</t>
  </si>
  <si>
    <t>PHORS14</t>
  </si>
  <si>
    <t>PHOX10A</t>
  </si>
  <si>
    <t>PHOX14A</t>
  </si>
  <si>
    <t>RSSEL20G</t>
  </si>
  <si>
    <t>SGSH11D</t>
  </si>
  <si>
    <t>SGSH11F</t>
  </si>
  <si>
    <t>SGSH11G</t>
  </si>
  <si>
    <t>SGSH11B</t>
  </si>
  <si>
    <t>SGSH12A</t>
  </si>
  <si>
    <t>SGSH12B</t>
  </si>
  <si>
    <t>SGSH18D</t>
  </si>
  <si>
    <t>SGSH18A</t>
  </si>
  <si>
    <t>SGSH18B</t>
  </si>
  <si>
    <t>SGSH43X16S8</t>
  </si>
  <si>
    <t>SGSH43X16S10</t>
  </si>
  <si>
    <t>SGSH6A</t>
  </si>
  <si>
    <t>SGSH8A</t>
  </si>
  <si>
    <t>SGTSH10D</t>
  </si>
  <si>
    <t>SGTSH12A</t>
  </si>
  <si>
    <t>SGTSH12B</t>
  </si>
  <si>
    <t>SGTSH16A</t>
  </si>
  <si>
    <t>SGTSH16B</t>
  </si>
  <si>
    <t>SGTSH18A</t>
  </si>
  <si>
    <t>SGTSH18B</t>
  </si>
  <si>
    <t>SGTSH20D</t>
  </si>
  <si>
    <t>SGTSH20A</t>
  </si>
  <si>
    <t>SGTSH20B</t>
  </si>
  <si>
    <t>SGTSH4A</t>
  </si>
  <si>
    <t>SGTSH4B</t>
  </si>
  <si>
    <t>SGTSH4C</t>
  </si>
  <si>
    <t>SGTSH6A</t>
  </si>
  <si>
    <t>SGTSH6B</t>
  </si>
  <si>
    <t>SGTSH8A</t>
  </si>
  <si>
    <t>SGTSH8B</t>
  </si>
  <si>
    <t>SIUT2</t>
  </si>
  <si>
    <t>SIUT0</t>
  </si>
  <si>
    <t>SIUT00</t>
  </si>
  <si>
    <t>SIUT1/2</t>
  </si>
  <si>
    <t>SIUT9/16</t>
  </si>
  <si>
    <t>SIUT5/8</t>
  </si>
  <si>
    <t>SIUT13/16</t>
  </si>
  <si>
    <t>SIUT1</t>
  </si>
  <si>
    <t>One Thousand Two Hundred Thirteen and 74 cents EUR</t>
  </si>
  <si>
    <t>PVD plated 316L steel casting belly banana, 1.6mm (14g) with 8mm prong set Cubic Zirconia (CZ) stone and a 5mm bezel set jewel upper ball - length 3/8'' (10mm)</t>
  </si>
  <si>
    <t>PVD plated 316L steel casting belly banana, 1.6mm (14g) with 8mm prong set Cubic Zirconia (CZ) stone and 5mm plain upper ball - length 3/8'' (10mm)</t>
  </si>
  <si>
    <t>PVD plated surgical steel belly banana, 14g (1.6m) with a upper 5mm plain anodized steel ball and a lower 8mm jewel ball and with a hoop to connect dangling parts - length 3/8'' (10mm)</t>
  </si>
  <si>
    <t>18k gold plated 925 silver seamless nose hoop, 22g (0.6mm) with four 1.5mm round color crystals and an outer diameter of 3/8'' (10mm)</t>
  </si>
  <si>
    <t>925 sterling silver seamless nose hoop, 22g (0.6mm) with four 1.5mm round color crystals and an outer diameter of 3/8'' (10mm)</t>
  </si>
  <si>
    <t>Surgical steel belly banana, 14g (1.6mm) with an 8mm bezel set jewel ball and a dangling crystal studded marijuana leaf - length 3/8'' (10mm)</t>
  </si>
  <si>
    <t>PVD plated surgical steel belly banana, 14g (1.6mm) with a upper 5mm plain ball and a lower 8mm jewel ball with dangling anodized handcuffs - length 3/8'' (10mm)</t>
  </si>
  <si>
    <t>18k gold plated sterling silver nose hoop, 20g (0.8mm) with a Balinese wire design and a 2mm fixed ball - an outer diameter of 3/8'' (10mm)</t>
  </si>
  <si>
    <t>18k gold plated sterling silver nose hoop, 20g (0.8mm) with a Balinese wire design and a 3mm fixed ball - an outer diameter of 3/8'' (10mm)</t>
  </si>
  <si>
    <t>18k gold plated 925 silver nose hoop, 22g (0.6mm) with triple 2mm fixed balls and an outer diameter of 3/8''(10mm) - 1 piece</t>
  </si>
  <si>
    <t>925 sterling silver nose hoop, 22g (0.6mm) with seven 2mm fixed balls and an outer diameter of 3/8''(10mm) - 1 piece</t>
  </si>
  <si>
    <t>18K gold plated 925 silver nose hoop, 22g (0.6mm) with seven 2mm fixed balls and an outer diameter of 3/8''(10mm) - 1 piece</t>
  </si>
  <si>
    <t>Rose gold plated 925 silver nose hoop, 22g (0.6mm) with seven 2mm fixed balls and an outer diameter of 3/8''(10mm) - 1 piece</t>
  </si>
  <si>
    <t>Sterling Silver endless nose hoop with real 18kt gold plating, 22g (0.6mm) with an outer diameter of 5/16'' ( 8mm) - 1 piece</t>
  </si>
  <si>
    <t>Sterling Silver nose hoop, 22g (0.6mm) real gold 18k plated ball and an outer diameter of 5/16'' (8mm) - 1 piece</t>
  </si>
  <si>
    <t>Anodized surgical steel ''Bend it yourself'' nose stud, 20g (0.8mm) with a 2mm round crystal tops - length 17mm</t>
  </si>
  <si>
    <t>PVD plated 316L steel ''Bend it yourself'' nose stud, 20g (0.8mm) with a 2mm ball shaped top</t>
  </si>
  <si>
    <t>Exchange Rate EUR-THB</t>
  </si>
  <si>
    <t>Sunny</t>
  </si>
  <si>
    <t>Store Credit from last Invoice:</t>
  </si>
  <si>
    <t>Free Shipping to Germany via FedEx due to order over 350USD:</t>
  </si>
  <si>
    <t>Discount (3% for Orders over 800 USD) :</t>
  </si>
  <si>
    <t>REFUND</t>
  </si>
  <si>
    <t>Customer Prepaid</t>
  </si>
  <si>
    <t xml:space="preserve">Stainless steel imitation jewelry </t>
  </si>
  <si>
    <t xml:space="preserve">Eori Nr. : DE 786 216 4 </t>
  </si>
  <si>
    <t>PRODUCT OF THAILAND</t>
  </si>
  <si>
    <t>HTS - A7117.19.9000: Imitation jewelry of base metal</t>
  </si>
  <si>
    <t>pcs</t>
  </si>
  <si>
    <t>One Thousand One Hundred Thirty Three and 39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</si>
</sst>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
      <b/>
      <sz val="11"/>
      <color theme="1"/>
      <name val="Arial"/>
      <family val="2"/>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xf numFmtId="0" fontId="8" fillId="0" borderId="0"/>
    <xf numFmtId="0" fontId="8" fillId="0" borderId="0"/>
    <xf numFmtId="0" fontId="8" fillId="0" borderId="0"/>
    <xf numFmtId="43"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1" fillId="0" borderId="0" applyNumberFormat="0" applyFill="0" applyBorder="0" applyAlignment="0" applyProtection="0"/>
  </cellStyleXfs>
  <cellXfs count="16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39" fillId="0" borderId="0" xfId="0" applyNumberFormat="1" applyFont="1"/>
    <xf numFmtId="169" fontId="4" fillId="0" borderId="0" xfId="0" applyNumberFormat="1" applyFont="1"/>
    <xf numFmtId="0" fontId="4" fillId="0" borderId="0" xfId="0" applyFont="1" applyAlignment="1">
      <alignment horizontal="right" wrapText="1"/>
    </xf>
    <xf numFmtId="1" fontId="6" fillId="4" borderId="9" xfId="0" applyNumberFormat="1" applyFont="1" applyFill="1" applyBorder="1" applyAlignment="1">
      <alignment vertical="top" wrapText="1"/>
    </xf>
    <xf numFmtId="1" fontId="4" fillId="4" borderId="19" xfId="0" applyNumberFormat="1" applyFont="1" applyFill="1" applyBorder="1" applyAlignment="1">
      <alignment vertical="top" wrapText="1"/>
    </xf>
    <xf numFmtId="2" fontId="21" fillId="4" borderId="19" xfId="0" applyNumberFormat="1" applyFont="1" applyFill="1" applyBorder="1" applyAlignment="1">
      <alignment horizontal="right" vertical="top" wrapText="1"/>
    </xf>
    <xf numFmtId="2" fontId="4" fillId="4" borderId="19" xfId="0" applyNumberFormat="1" applyFont="1" applyFill="1" applyBorder="1" applyAlignment="1">
      <alignment horizontal="right" vertical="top" wrapText="1"/>
    </xf>
    <xf numFmtId="1" fontId="6" fillId="4" borderId="19" xfId="0" applyNumberFormat="1" applyFont="1" applyFill="1" applyBorder="1" applyAlignment="1">
      <alignment vertical="top" wrapText="1"/>
    </xf>
    <xf numFmtId="1" fontId="21" fillId="4" borderId="19" xfId="0" applyNumberFormat="1" applyFont="1" applyFill="1" applyBorder="1" applyAlignment="1">
      <alignment horizontal="center" vertical="top" wrapText="1"/>
    </xf>
    <xf numFmtId="0" fontId="21" fillId="2" borderId="20" xfId="65" applyFont="1" applyFill="1" applyBorder="1"/>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0">
    <cellStyle name="Comma 2" xfId="7" xr:uid="{EA1B7F6F-6AA1-4AEE-9581-62C2324AFE59}"/>
    <cellStyle name="Comma 2 2" xfId="4435" xr:uid="{888865F4-1E3D-4453-BCE9-09BE1AC70555}"/>
    <cellStyle name="Comma 2 2 2" xfId="4761" xr:uid="{74EF1C2A-DCDF-4A22-AE0D-84C25C739968}"/>
    <cellStyle name="Comma 2 2 2 2" xfId="5332" xr:uid="{94548784-1F90-4321-A807-FD8FD68E5BA0}"/>
    <cellStyle name="Comma 2 2 3" xfId="4665" xr:uid="{0201B2A0-7F8E-4790-9F9A-D877AA3E818D}"/>
    <cellStyle name="Comma 2 2 4" xfId="5349" xr:uid="{26CB5369-9110-4B3C-B933-9957DEEF45FF}"/>
    <cellStyle name="Comma 3" xfId="4289" xr:uid="{538115CF-F4F3-4ABF-8D46-D489E165F582}"/>
    <cellStyle name="Comma 3 2" xfId="4436" xr:uid="{063F284D-1F79-431B-A167-CCAAD92511E4}"/>
    <cellStyle name="Comma 3 2 2" xfId="4762" xr:uid="{45C63720-43AA-470F-A8BF-DD25B2F3073B}"/>
    <cellStyle name="Comma 3 2 2 2" xfId="5333" xr:uid="{C250F7A6-8DD5-419C-8AB9-498C49AA8199}"/>
    <cellStyle name="Comma 3 2 3" xfId="5331" xr:uid="{6A9DEBEE-75FE-4108-BA54-ED9528544A39}"/>
    <cellStyle name="Comma 3 2 4" xfId="5350" xr:uid="{9183060F-41A1-46F8-B5AF-F57DF71B30B3}"/>
    <cellStyle name="Currency 10" xfId="8" xr:uid="{6E4AD61C-8C64-44F1-A82F-789669131750}"/>
    <cellStyle name="Currency 10 2" xfId="9" xr:uid="{AA0ED004-C310-4144-8336-75E9AFAC5689}"/>
    <cellStyle name="Currency 10 2 2" xfId="3665" xr:uid="{6A8D4A71-37F8-498C-8EA6-CBA55EB69B64}"/>
    <cellStyle name="Currency 10 2 2 2" xfId="4599" xr:uid="{CB75E4B3-07A1-4F83-A325-15787C3A4291}"/>
    <cellStyle name="Currency 10 2 3" xfId="4515" xr:uid="{AE0DF4BA-7170-4E6D-A2E9-67B016E2AAB8}"/>
    <cellStyle name="Currency 10 3" xfId="10" xr:uid="{87129056-ED43-430C-AA6C-5A92D3657DDE}"/>
    <cellStyle name="Currency 10 3 2" xfId="3666" xr:uid="{BA10AC6F-5382-4D9A-8FB3-7E63C6BD1E97}"/>
    <cellStyle name="Currency 10 3 2 2" xfId="4600" xr:uid="{AC8BAE2A-FB46-47DA-A35D-A6E3658ADD36}"/>
    <cellStyle name="Currency 10 3 3" xfId="4516" xr:uid="{2CD9F693-4DA7-4E89-B15F-AB0E5AD2D71C}"/>
    <cellStyle name="Currency 10 4" xfId="3667" xr:uid="{C7A135B6-EE02-4EC2-8CE0-2C5849A06BC7}"/>
    <cellStyle name="Currency 10 4 2" xfId="4601" xr:uid="{660CC181-9534-4436-8B28-A127F4BC4F2A}"/>
    <cellStyle name="Currency 10 5" xfId="4441" xr:uid="{CDF41A57-3DAD-41B7-9A72-ED75421FDC9D}"/>
    <cellStyle name="Currency 10 6" xfId="4514" xr:uid="{3B29083D-47BC-4C46-B262-26E66FA7A0A9}"/>
    <cellStyle name="Currency 11" xfId="11" xr:uid="{1746C0D4-06EF-4423-AC78-AA7E8454DB3C}"/>
    <cellStyle name="Currency 11 2" xfId="12" xr:uid="{DAEF4D9A-43E2-4690-AE3A-8AF39766F351}"/>
    <cellStyle name="Currency 11 2 2" xfId="3668" xr:uid="{EB6ABF0D-DB01-4673-8388-467C5900022E}"/>
    <cellStyle name="Currency 11 2 2 2" xfId="4602" xr:uid="{2A2A69A1-052F-42C3-8123-242745D4FE92}"/>
    <cellStyle name="Currency 11 2 3" xfId="4518" xr:uid="{934DC87C-0C23-4F56-A40B-8F554E3DFAA5}"/>
    <cellStyle name="Currency 11 3" xfId="13" xr:uid="{F6C2F3FD-810E-414A-A68E-C2351D9A663E}"/>
    <cellStyle name="Currency 11 3 2" xfId="3669" xr:uid="{B9150E0E-0D2E-4B32-8554-3006D56F9891}"/>
    <cellStyle name="Currency 11 3 2 2" xfId="4603" xr:uid="{62F9BE17-3428-44BD-B7E6-3884D486DF0F}"/>
    <cellStyle name="Currency 11 3 3" xfId="4519" xr:uid="{34D1CC34-A548-47AC-AB55-8A629FE2E381}"/>
    <cellStyle name="Currency 11 4" xfId="3670" xr:uid="{35A6B834-B735-438A-8B14-82EF657D0B51}"/>
    <cellStyle name="Currency 11 4 2" xfId="4604" xr:uid="{5316DDD2-E67D-4170-B1DF-86A5928E02E7}"/>
    <cellStyle name="Currency 11 5" xfId="4290" xr:uid="{270DD83C-05A6-48B5-BE6A-F83AB7FF56C1}"/>
    <cellStyle name="Currency 11 5 2" xfId="4442" xr:uid="{EC0EE3C4-9B7C-416A-9234-47DA9AC7C5B5}"/>
    <cellStyle name="Currency 11 5 3" xfId="4726" xr:uid="{0C27AAAC-4C6C-422F-8BE8-51937F4F6F21}"/>
    <cellStyle name="Currency 11 5 3 2" xfId="5321" xr:uid="{A30C8A87-9421-4C37-A0B1-B1A61D340F48}"/>
    <cellStyle name="Currency 11 5 3 3" xfId="4763" xr:uid="{8EBB8E5F-AF04-484B-8A7A-DFD287163DBB}"/>
    <cellStyle name="Currency 11 5 4" xfId="4703" xr:uid="{D21413F9-6D5E-481C-A24D-0A6FB6C132A5}"/>
    <cellStyle name="Currency 11 6" xfId="4517" xr:uid="{BBDECC81-C8C0-4141-9226-72FB5220D338}"/>
    <cellStyle name="Currency 12" xfId="14" xr:uid="{65C12E04-17B6-465D-8279-90345DC69436}"/>
    <cellStyle name="Currency 12 2" xfId="15" xr:uid="{9CC34E2E-5025-4796-91DE-7C15034A7084}"/>
    <cellStyle name="Currency 12 2 2" xfId="3671" xr:uid="{6EA8975D-1FFF-4FF8-A79D-B2D8EB213D99}"/>
    <cellStyle name="Currency 12 2 2 2" xfId="4605" xr:uid="{71F6CA20-8026-4321-B096-DF42AB14F043}"/>
    <cellStyle name="Currency 12 2 3" xfId="4521" xr:uid="{2E2621AB-6CE2-479B-8055-A3146CD46FC7}"/>
    <cellStyle name="Currency 12 3" xfId="3672" xr:uid="{4C22D9BF-4DC0-4F99-B8F7-DA145C91EDA5}"/>
    <cellStyle name="Currency 12 3 2" xfId="4606" xr:uid="{AF751CD2-29CB-4548-B4F1-2C95F091B3F0}"/>
    <cellStyle name="Currency 12 4" xfId="4520" xr:uid="{4FFADDBC-4981-4D3F-A90D-4526552E3BF0}"/>
    <cellStyle name="Currency 13" xfId="16" xr:uid="{3381281B-3DFD-4877-AABA-1EC5917F9368}"/>
    <cellStyle name="Currency 13 2" xfId="4292" xr:uid="{42CD0C3D-C3DC-49F2-A590-21D25774F23A}"/>
    <cellStyle name="Currency 13 3" xfId="4293" xr:uid="{CCFFFDC1-C7DA-4B22-AF37-274020E4CF0B}"/>
    <cellStyle name="Currency 13 3 2" xfId="4765" xr:uid="{2D3929A6-E2ED-40A6-9BB8-C38F0C32133A}"/>
    <cellStyle name="Currency 13 4" xfId="4291" xr:uid="{33F5FC91-F11F-45A7-8D4C-3F556168D4B0}"/>
    <cellStyle name="Currency 13 5" xfId="4764" xr:uid="{89D1584C-34E7-40A5-AF0E-A036C4B03608}"/>
    <cellStyle name="Currency 14" xfId="17" xr:uid="{0BBE846C-0114-45D6-A513-F61F39092236}"/>
    <cellStyle name="Currency 14 2" xfId="3673" xr:uid="{D6CA740C-B3E4-416B-A836-799C761644A7}"/>
    <cellStyle name="Currency 14 2 2" xfId="4607" xr:uid="{274DEE9E-A6B4-43F0-AEE2-094C9BCCB4BD}"/>
    <cellStyle name="Currency 14 3" xfId="4522" xr:uid="{5CDFDD80-1F6C-443B-A248-BEDFEAB3E6E8}"/>
    <cellStyle name="Currency 15" xfId="4385" xr:uid="{E9537A68-B8F5-4778-AB9E-64516C4C6819}"/>
    <cellStyle name="Currency 15 2" xfId="5355" xr:uid="{9A50CAF8-C63B-40CA-89F9-BB51EF092783}"/>
    <cellStyle name="Currency 17" xfId="4294" xr:uid="{22A76E73-3128-4139-8A1F-30897AD661F8}"/>
    <cellStyle name="Currency 2" xfId="18" xr:uid="{EDC64269-CB1C-4EBB-8CFD-FC9E2A160FAC}"/>
    <cellStyle name="Currency 2 2" xfId="19" xr:uid="{57892BF8-8F46-4655-9037-09AE7098F521}"/>
    <cellStyle name="Currency 2 2 2" xfId="20" xr:uid="{D4E57984-DA3C-4682-9BAA-A9510B56A737}"/>
    <cellStyle name="Currency 2 2 2 2" xfId="21" xr:uid="{B2C1CCEE-067B-4208-8DAD-4F5DE1F91F0D}"/>
    <cellStyle name="Currency 2 2 2 2 2" xfId="4766" xr:uid="{EE10D349-66CC-43F8-9AC4-DA49262919D8}"/>
    <cellStyle name="Currency 2 2 2 3" xfId="22" xr:uid="{46A96568-4918-40C8-BAB5-B9F928100A88}"/>
    <cellStyle name="Currency 2 2 2 3 2" xfId="3674" xr:uid="{02EBE342-3DC0-4AA8-A7A2-B00F505A7BFE}"/>
    <cellStyle name="Currency 2 2 2 3 2 2" xfId="4608" xr:uid="{D1764F7F-5C42-4DF1-8B52-CCD3B9F30030}"/>
    <cellStyle name="Currency 2 2 2 3 3" xfId="4525" xr:uid="{18F31804-469F-435D-83AE-1E769BECEBC4}"/>
    <cellStyle name="Currency 2 2 2 4" xfId="3675" xr:uid="{A503FDA6-3E25-4D21-99E9-E004635B9361}"/>
    <cellStyle name="Currency 2 2 2 4 2" xfId="4609" xr:uid="{CE70DC97-E6D7-4642-BD19-F3C2A8DADF72}"/>
    <cellStyle name="Currency 2 2 2 5" xfId="4524" xr:uid="{2B247F2E-63D0-47F4-B28E-0FB5D8C224ED}"/>
    <cellStyle name="Currency 2 2 3" xfId="3676" xr:uid="{5C13D8AF-4965-4948-A1A0-5AFCA01240AB}"/>
    <cellStyle name="Currency 2 2 3 2" xfId="4610" xr:uid="{03CDA984-11EE-4C04-BA72-AEF7CF3E05A8}"/>
    <cellStyle name="Currency 2 2 4" xfId="4523" xr:uid="{12C41225-F302-43FA-AA18-8053BD38990B}"/>
    <cellStyle name="Currency 2 3" xfId="23" xr:uid="{5005D605-630A-4B37-BCD0-403A7CF844C1}"/>
    <cellStyle name="Currency 2 3 2" xfId="3677" xr:uid="{A5C77727-C890-4598-A2FF-96AD1073B3F3}"/>
    <cellStyle name="Currency 2 3 2 2" xfId="4611" xr:uid="{FC541639-FE0A-40C0-BC0B-AEDA9AE61556}"/>
    <cellStyle name="Currency 2 3 3" xfId="4526" xr:uid="{0A2E0484-EAF6-4F9C-ABC8-71C81DF693A1}"/>
    <cellStyle name="Currency 2 4" xfId="3678" xr:uid="{748BED43-C74C-41F9-B096-B6D7710BBD44}"/>
    <cellStyle name="Currency 2 4 2" xfId="4418" xr:uid="{4AAEF55C-2CC1-41AD-8B8B-2CFD55A9C35A}"/>
    <cellStyle name="Currency 2 5" xfId="4419" xr:uid="{D81A025D-E20D-40B4-B9EE-8BF9BA895A79}"/>
    <cellStyle name="Currency 2 5 2" xfId="4420" xr:uid="{405C236C-18B5-4119-B362-155EB374934E}"/>
    <cellStyle name="Currency 2 6" xfId="4421" xr:uid="{63060723-73C5-43DB-B004-0F5D1EF9B762}"/>
    <cellStyle name="Currency 3" xfId="24" xr:uid="{71A942E3-2906-472B-9CEB-A3F960FFAB1A}"/>
    <cellStyle name="Currency 3 2" xfId="25" xr:uid="{59A9CFAE-1E5F-41EB-AA62-1A71F4382FD2}"/>
    <cellStyle name="Currency 3 2 2" xfId="3679" xr:uid="{1DEBE3EE-0F11-4201-94C5-160A6411C306}"/>
    <cellStyle name="Currency 3 2 2 2" xfId="4612" xr:uid="{435EB4C7-BFBA-481F-B40A-CFAA8163F296}"/>
    <cellStyle name="Currency 3 2 3" xfId="4528" xr:uid="{A8A222B8-3A56-4DE1-B4BE-42E21294F133}"/>
    <cellStyle name="Currency 3 3" xfId="26" xr:uid="{9B4EA01B-1226-4741-9ACF-16F356A3A68E}"/>
    <cellStyle name="Currency 3 3 2" xfId="3680" xr:uid="{F4CA1ED9-6E51-4CD9-AA75-BC5B65892FE6}"/>
    <cellStyle name="Currency 3 3 2 2" xfId="4613" xr:uid="{BBBE7F97-47EC-4D42-9E37-1F152D78ED91}"/>
    <cellStyle name="Currency 3 3 3" xfId="4529" xr:uid="{BCFBAB74-ABD6-4B91-8471-8F75351BD545}"/>
    <cellStyle name="Currency 3 4" xfId="27" xr:uid="{46829B2D-71E1-4B50-87AA-81DCBA524848}"/>
    <cellStyle name="Currency 3 4 2" xfId="3681" xr:uid="{D4A09CBE-697D-4FA7-B843-78156E7B2137}"/>
    <cellStyle name="Currency 3 4 2 2" xfId="4614" xr:uid="{F592CC8B-E49C-4275-8A53-6E6106FE5887}"/>
    <cellStyle name="Currency 3 4 3" xfId="4530" xr:uid="{6F6CCD51-C7E0-417F-BC29-B93BD01AF31F}"/>
    <cellStyle name="Currency 3 5" xfId="3682" xr:uid="{29648444-6392-4754-89F0-5221ECCD951C}"/>
    <cellStyle name="Currency 3 5 2" xfId="4615" xr:uid="{824BF96F-F0F1-44AE-AF00-5E20840BA7B8}"/>
    <cellStyle name="Currency 3 6" xfId="4527" xr:uid="{74E1FF78-8A13-4B33-973C-3F2BA29B5673}"/>
    <cellStyle name="Currency 4" xfId="28" xr:uid="{5EA3C0CC-0069-47DA-8090-B572D50E9097}"/>
    <cellStyle name="Currency 4 2" xfId="29" xr:uid="{05D5ABD6-EDB5-43BD-A0CB-B903A57F60C4}"/>
    <cellStyle name="Currency 4 2 2" xfId="3683" xr:uid="{97A089DB-808D-416F-86F8-A5467A243D1B}"/>
    <cellStyle name="Currency 4 2 2 2" xfId="4616" xr:uid="{B92ED49F-9328-41CF-9C26-9B8837875367}"/>
    <cellStyle name="Currency 4 2 3" xfId="4532" xr:uid="{E79B4449-753D-4A25-802F-477FE0615808}"/>
    <cellStyle name="Currency 4 3" xfId="30" xr:uid="{807B4785-F6A7-4812-989D-B472346F7B15}"/>
    <cellStyle name="Currency 4 3 2" xfId="3684" xr:uid="{93C9AB83-078A-4B15-971B-25771094911E}"/>
    <cellStyle name="Currency 4 3 2 2" xfId="4617" xr:uid="{D8007BF6-8228-4A9E-AA4D-8104671C0059}"/>
    <cellStyle name="Currency 4 3 3" xfId="4533" xr:uid="{803CDEC2-F817-4919-AB05-C61BC2060191}"/>
    <cellStyle name="Currency 4 4" xfId="3685" xr:uid="{68A12492-835B-46D7-9F08-10CA6305490B}"/>
    <cellStyle name="Currency 4 4 2" xfId="4618" xr:uid="{F2F9A58B-99E9-4B5E-9731-1636CE7FE411}"/>
    <cellStyle name="Currency 4 5" xfId="4295" xr:uid="{E3E6F9D8-CD66-4668-8781-B2C3E54F2467}"/>
    <cellStyle name="Currency 4 5 2" xfId="4443" xr:uid="{4A973F2D-D33A-4E8F-A490-B0045659A996}"/>
    <cellStyle name="Currency 4 5 3" xfId="4727" xr:uid="{A0948A01-98D0-4CE4-B8EF-9CDD805A2E92}"/>
    <cellStyle name="Currency 4 5 3 2" xfId="5322" xr:uid="{5D5BAEEB-8615-4C61-A697-7BEEA56ABE9C}"/>
    <cellStyle name="Currency 4 5 3 3" xfId="4767" xr:uid="{A733B767-CFDB-431D-82EE-708E841B111C}"/>
    <cellStyle name="Currency 4 5 4" xfId="4704" xr:uid="{C29414CF-744F-4F03-951D-27B05227F8E7}"/>
    <cellStyle name="Currency 4 6" xfId="4531" xr:uid="{C1ECA4A4-F092-45A3-93D9-D3E4077AA930}"/>
    <cellStyle name="Currency 5" xfId="31" xr:uid="{3C0A9B76-AE64-4751-A180-8E67F4E89EB0}"/>
    <cellStyle name="Currency 5 2" xfId="32" xr:uid="{6903E4C4-AB21-4B5C-B098-5386CF34115D}"/>
    <cellStyle name="Currency 5 2 2" xfId="3686" xr:uid="{375F7159-FEEA-45AE-95CC-2506B22C3BF6}"/>
    <cellStyle name="Currency 5 2 2 2" xfId="4619" xr:uid="{5C694D5A-28C6-4DE9-9EA2-847C7B621D11}"/>
    <cellStyle name="Currency 5 2 3" xfId="4534" xr:uid="{14EBE92B-2D62-4B8D-93D3-8629BCC94294}"/>
    <cellStyle name="Currency 5 3" xfId="4296" xr:uid="{7753E4B7-85A7-49B5-AD47-FE84DCDFD683}"/>
    <cellStyle name="Currency 5 3 2" xfId="4444" xr:uid="{1B319F08-B240-481C-81BD-B58ED9A56570}"/>
    <cellStyle name="Currency 5 3 2 2" xfId="5312" xr:uid="{8B01A9B7-CEF0-4E3C-B8F7-D18362BD17F7}"/>
    <cellStyle name="Currency 5 3 2 3" xfId="4769" xr:uid="{65C73057-86F5-44D3-8445-58BF9530BBEC}"/>
    <cellStyle name="Currency 5 4" xfId="4768" xr:uid="{5925DB23-DD5F-4C16-A37B-BBF0A702ABB5}"/>
    <cellStyle name="Currency 6" xfId="33" xr:uid="{C5686B87-7401-467B-BA3F-58127C17A03D}"/>
    <cellStyle name="Currency 6 2" xfId="3687" xr:uid="{3962254C-9B3E-422A-9145-DB81D9560A95}"/>
    <cellStyle name="Currency 6 2 2" xfId="4620" xr:uid="{E4FC1EBD-71CD-4C43-A2BD-2C3DBE51C80C}"/>
    <cellStyle name="Currency 6 3" xfId="4297" xr:uid="{2CF756D4-F955-4789-84EF-087EBE56084F}"/>
    <cellStyle name="Currency 6 3 2" xfId="4445" xr:uid="{63B9DEEB-46BF-469F-98D2-E0F4FCFAEF17}"/>
    <cellStyle name="Currency 6 3 3" xfId="4728" xr:uid="{EB9C549F-3E9B-44AA-83B3-F8099659D1AC}"/>
    <cellStyle name="Currency 6 3 3 2" xfId="5323" xr:uid="{6B1B96C7-7C46-44D9-90A7-ECFEF494E0DA}"/>
    <cellStyle name="Currency 6 3 3 3" xfId="4770" xr:uid="{B026C5DD-4537-4084-8B44-62497ED73C1D}"/>
    <cellStyle name="Currency 6 3 4" xfId="4705" xr:uid="{99CCC3B7-7D8C-468B-B607-56EB09F7D82F}"/>
    <cellStyle name="Currency 6 4" xfId="4535" xr:uid="{0237FE4E-151A-418B-A0A6-F431833506C2}"/>
    <cellStyle name="Currency 7" xfId="34" xr:uid="{CBF4ED43-B50C-4288-8780-1C4CB282FFFD}"/>
    <cellStyle name="Currency 7 2" xfId="35" xr:uid="{B6591A8B-6097-496F-AD6D-D75D56C14C7B}"/>
    <cellStyle name="Currency 7 2 2" xfId="3688" xr:uid="{A1F3982B-C50A-4396-908B-366A81AA3417}"/>
    <cellStyle name="Currency 7 2 2 2" xfId="4621" xr:uid="{23C067E9-50C5-430E-A03B-1186EA01BC5A}"/>
    <cellStyle name="Currency 7 2 3" xfId="4537" xr:uid="{DA02E14A-CB39-499B-99A7-4245CE63E994}"/>
    <cellStyle name="Currency 7 3" xfId="3689" xr:uid="{4EBE4327-5A47-419B-BC14-D520243067C5}"/>
    <cellStyle name="Currency 7 3 2" xfId="4622" xr:uid="{C76D6D70-7278-4123-A229-6EEC030CF113}"/>
    <cellStyle name="Currency 7 4" xfId="4446" xr:uid="{9D30F5AD-B29C-4744-A367-A4FD1D7102A6}"/>
    <cellStyle name="Currency 7 5" xfId="4536" xr:uid="{C9ED274B-CEA8-4FAB-AB40-FB24729E3C91}"/>
    <cellStyle name="Currency 8" xfId="36" xr:uid="{3C8E5905-90E1-4024-8B59-25833773D10C}"/>
    <cellStyle name="Currency 8 2" xfId="37" xr:uid="{E44C6E24-B236-46DF-8AED-BADC69840E2B}"/>
    <cellStyle name="Currency 8 2 2" xfId="3690" xr:uid="{C3D2CBBF-6271-46DD-8EDC-D119C456CDC6}"/>
    <cellStyle name="Currency 8 2 2 2" xfId="4623" xr:uid="{3D03969E-5EF3-48EA-9B4E-A30F0FCA5A9C}"/>
    <cellStyle name="Currency 8 2 3" xfId="4539" xr:uid="{9B9ADBDB-C781-408D-9DC2-5BE414B878B6}"/>
    <cellStyle name="Currency 8 3" xfId="38" xr:uid="{682D51D1-9A63-4B3C-B132-FF016831AD75}"/>
    <cellStyle name="Currency 8 3 2" xfId="3691" xr:uid="{9250E5EB-C562-40D7-8E48-B89C82789120}"/>
    <cellStyle name="Currency 8 3 2 2" xfId="4624" xr:uid="{3B84E0CE-2C71-4C90-903B-AC7D03357689}"/>
    <cellStyle name="Currency 8 3 3" xfId="4540" xr:uid="{C52EAFED-0948-481F-937A-E2BCA76780BE}"/>
    <cellStyle name="Currency 8 4" xfId="39" xr:uid="{D6B5B757-3931-4E14-89E3-168D580E2C40}"/>
    <cellStyle name="Currency 8 4 2" xfId="3692" xr:uid="{A5335D97-D43F-478E-A802-CBAFD795A913}"/>
    <cellStyle name="Currency 8 4 2 2" xfId="4625" xr:uid="{4EB71CD8-EADC-4D7B-A2F7-C255B0896DA5}"/>
    <cellStyle name="Currency 8 4 3" xfId="4541" xr:uid="{C535A06C-FF1C-49AD-8281-23C24BB68162}"/>
    <cellStyle name="Currency 8 5" xfId="3693" xr:uid="{203090D4-3137-4301-892E-56F219525D0C}"/>
    <cellStyle name="Currency 8 5 2" xfId="4626" xr:uid="{0CDE3365-78C6-4256-83ED-A79A97CC3692}"/>
    <cellStyle name="Currency 8 6" xfId="4447" xr:uid="{28BB1A08-1CB0-4252-8EBA-7DD69A217D0D}"/>
    <cellStyle name="Currency 8 7" xfId="4538" xr:uid="{5E8F014C-F2CA-4DB4-B831-2415A718B685}"/>
    <cellStyle name="Currency 9" xfId="40" xr:uid="{284E61EC-1FEA-4F5E-8957-D237D27DD8F7}"/>
    <cellStyle name="Currency 9 2" xfId="41" xr:uid="{5626917D-1035-4072-82DB-D2F11A6D5AE4}"/>
    <cellStyle name="Currency 9 2 2" xfId="3694" xr:uid="{29140349-45B0-42A1-8C9D-DA65C4608682}"/>
    <cellStyle name="Currency 9 2 2 2" xfId="4627" xr:uid="{E458CC2D-CAC2-4F5B-BA63-C35A0CB26C02}"/>
    <cellStyle name="Currency 9 2 3" xfId="4543" xr:uid="{17E73112-FDFD-45DC-9FE9-FBD44ED6CEAC}"/>
    <cellStyle name="Currency 9 3" xfId="42" xr:uid="{16544E87-CB6D-4B66-B12C-EF50C2E8DADE}"/>
    <cellStyle name="Currency 9 3 2" xfId="3695" xr:uid="{4860C571-20C9-469F-9C73-F478F9521676}"/>
    <cellStyle name="Currency 9 3 2 2" xfId="4628" xr:uid="{52C6BDA0-F34D-43AD-AB69-66FFA796813A}"/>
    <cellStyle name="Currency 9 3 3" xfId="4544" xr:uid="{3A14CD77-C0F6-4219-925C-9A52B7CF4815}"/>
    <cellStyle name="Currency 9 4" xfId="3696" xr:uid="{FADB0575-FD28-46DB-ACA6-92FEF86C10B8}"/>
    <cellStyle name="Currency 9 4 2" xfId="4629" xr:uid="{750E4C06-4255-4058-8866-E50CA48B5E40}"/>
    <cellStyle name="Currency 9 5" xfId="4298" xr:uid="{4BBA7E37-E5D9-4A55-93EB-B22D34BFB0D6}"/>
    <cellStyle name="Currency 9 5 2" xfId="4448" xr:uid="{A1394ED3-1A70-45D5-8D06-80CA72BD38B1}"/>
    <cellStyle name="Currency 9 5 3" xfId="4729" xr:uid="{59703B01-CCDF-403F-978F-6DE441764F0A}"/>
    <cellStyle name="Currency 9 5 4" xfId="4706" xr:uid="{9D79EB95-1EE1-4414-B71D-8233888D3D64}"/>
    <cellStyle name="Currency 9 6" xfId="4542" xr:uid="{4890A022-6C63-40EB-8618-75F3E8A2EF1B}"/>
    <cellStyle name="Hyperlink 2" xfId="6" xr:uid="{6CFFD761-E1C4-4FFC-9C82-FDD569F38491}"/>
    <cellStyle name="Hyperlink 2 2" xfId="5359" xr:uid="{D3019283-0C6B-4981-A502-21BF31775C08}"/>
    <cellStyle name="Hyperlink 3" xfId="43" xr:uid="{F15BCC56-A54C-4D37-B2CF-369C98DBC573}"/>
    <cellStyle name="Hyperlink 3 2" xfId="4386" xr:uid="{178FE139-71A5-4B38-9092-21A578FA6181}"/>
    <cellStyle name="Hyperlink 3 3" xfId="4299" xr:uid="{07596CA2-BC27-49FA-AB5B-A4A6E80FACF4}"/>
    <cellStyle name="Hyperlink 4" xfId="4300" xr:uid="{7E46A250-EE63-48CE-A4DB-53657D1B6117}"/>
    <cellStyle name="Hyperlink 4 2" xfId="5353" xr:uid="{EC451F4E-0A82-41EA-925E-85633778C072}"/>
    <cellStyle name="Normal" xfId="0" builtinId="0"/>
    <cellStyle name="Normal 10" xfId="44" xr:uid="{D11049B2-3A2B-48D3-B22A-FEA8491EBCB1}"/>
    <cellStyle name="Normal 10 10" xfId="93" xr:uid="{2B409869-1E9F-456C-B113-C52A3148AF4A}"/>
    <cellStyle name="Normal 10 10 2" xfId="94" xr:uid="{645F608E-9576-4D68-B1D5-CDB9ABD1865A}"/>
    <cellStyle name="Normal 10 10 2 2" xfId="4302" xr:uid="{0730F67F-68EF-4B2B-A20E-7575581E204B}"/>
    <cellStyle name="Normal 10 10 2 3" xfId="4681" xr:uid="{D450BA2B-C0E5-4636-8981-94689A7430C1}"/>
    <cellStyle name="Normal 10 10 3" xfId="95" xr:uid="{02E88E4C-7C0F-4AA3-B811-AC25E9B4C348}"/>
    <cellStyle name="Normal 10 10 4" xfId="96" xr:uid="{A282C3C7-43DE-4075-9E4E-9949B6B20214}"/>
    <cellStyle name="Normal 10 11" xfId="97" xr:uid="{4B98C839-2974-4620-996F-DCF948048772}"/>
    <cellStyle name="Normal 10 11 2" xfId="98" xr:uid="{24721C59-2B14-4587-8828-8BDA3139DA3E}"/>
    <cellStyle name="Normal 10 11 3" xfId="99" xr:uid="{E1EBECBC-79CC-41B3-AB7B-30F0EC3856AC}"/>
    <cellStyle name="Normal 10 11 4" xfId="100" xr:uid="{4369B569-326A-49C6-A798-1E05DE54833B}"/>
    <cellStyle name="Normal 10 12" xfId="101" xr:uid="{CB2F3E06-E827-40E8-BEC8-A5704DFBF73E}"/>
    <cellStyle name="Normal 10 12 2" xfId="102" xr:uid="{02E07316-FF37-4530-9F67-793AE4F4A417}"/>
    <cellStyle name="Normal 10 13" xfId="103" xr:uid="{82E9AEE9-AA96-4538-9128-AE7BB1F6501A}"/>
    <cellStyle name="Normal 10 14" xfId="104" xr:uid="{85A191B1-9460-413B-8383-1F8D02BD9A73}"/>
    <cellStyle name="Normal 10 15" xfId="105" xr:uid="{4E052F38-37CF-4785-B81A-DAA4931B8C67}"/>
    <cellStyle name="Normal 10 2" xfId="45" xr:uid="{DF85FA96-1FEA-4787-BC2F-31F281336982}"/>
    <cellStyle name="Normal 10 2 10" xfId="106" xr:uid="{DF92DA35-9988-439C-A3AE-25F29BF113F1}"/>
    <cellStyle name="Normal 10 2 11" xfId="107" xr:uid="{F9E48713-3196-4675-BBC9-483BE348BF1D}"/>
    <cellStyle name="Normal 10 2 2" xfId="108" xr:uid="{7DE173DB-12B3-49C6-BBE2-49E4A85A35B4}"/>
    <cellStyle name="Normal 10 2 2 2" xfId="109" xr:uid="{59EFE3DD-C12E-4432-B078-B65746B7B527}"/>
    <cellStyle name="Normal 10 2 2 2 2" xfId="110" xr:uid="{2DC7D7B3-1235-4934-A249-8F820607A00C}"/>
    <cellStyle name="Normal 10 2 2 2 2 2" xfId="111" xr:uid="{AC12F82D-5E00-4BAA-B895-C29CBA78B5C0}"/>
    <cellStyle name="Normal 10 2 2 2 2 2 2" xfId="112" xr:uid="{A3D061E6-B2DC-4776-8001-2F4375B6B7F9}"/>
    <cellStyle name="Normal 10 2 2 2 2 2 2 2" xfId="3738" xr:uid="{663A0322-BAC2-4AF1-9FBF-E524018A95C6}"/>
    <cellStyle name="Normal 10 2 2 2 2 2 2 2 2" xfId="3739" xr:uid="{8E42E965-1C24-426F-A148-74E21117D34D}"/>
    <cellStyle name="Normal 10 2 2 2 2 2 2 3" xfId="3740" xr:uid="{E758A6B1-6184-48E1-825D-999ED3D8F3A7}"/>
    <cellStyle name="Normal 10 2 2 2 2 2 3" xfId="113" xr:uid="{F76F7E56-D342-497C-97D1-641367502571}"/>
    <cellStyle name="Normal 10 2 2 2 2 2 3 2" xfId="3741" xr:uid="{2EA1B71B-B34F-4838-8882-9E0D6F9651EF}"/>
    <cellStyle name="Normal 10 2 2 2 2 2 4" xfId="114" xr:uid="{3402AD0B-64BC-43C1-B312-4EEF5667C801}"/>
    <cellStyle name="Normal 10 2 2 2 2 3" xfId="115" xr:uid="{F0D6C0B7-315F-4761-9653-A11B85BC6E5C}"/>
    <cellStyle name="Normal 10 2 2 2 2 3 2" xfId="116" xr:uid="{FEE8A3C3-21FB-4ADB-B8CB-45707C8A7F67}"/>
    <cellStyle name="Normal 10 2 2 2 2 3 2 2" xfId="3742" xr:uid="{CC6BDA39-33A9-4736-A00D-2CBCD39DF290}"/>
    <cellStyle name="Normal 10 2 2 2 2 3 3" xfId="117" xr:uid="{9678B7C4-6696-4BFE-AC0A-BC23B83ABB78}"/>
    <cellStyle name="Normal 10 2 2 2 2 3 4" xfId="118" xr:uid="{AA2AFD91-7A15-4959-9881-D3DBC0DB31B6}"/>
    <cellStyle name="Normal 10 2 2 2 2 4" xfId="119" xr:uid="{6038DAF4-7E74-49EB-9632-8BD2B9F937D6}"/>
    <cellStyle name="Normal 10 2 2 2 2 4 2" xfId="3743" xr:uid="{079437E2-CE2F-44F7-A7A0-A11038819D7A}"/>
    <cellStyle name="Normal 10 2 2 2 2 5" xfId="120" xr:uid="{A32547DE-E324-4F91-9152-43D8E59DE96B}"/>
    <cellStyle name="Normal 10 2 2 2 2 6" xfId="121" xr:uid="{9705B019-BD61-43A6-9617-64CDA76C77D7}"/>
    <cellStyle name="Normal 10 2 2 2 3" xfId="122" xr:uid="{0F52E8E7-2D5C-4963-80B0-4C963FE8CC74}"/>
    <cellStyle name="Normal 10 2 2 2 3 2" xfId="123" xr:uid="{BAD7F57A-91B6-4E3B-841A-8EE32645BA6A}"/>
    <cellStyle name="Normal 10 2 2 2 3 2 2" xfId="124" xr:uid="{39EB171D-5323-4F42-8C64-38B71277B13F}"/>
    <cellStyle name="Normal 10 2 2 2 3 2 2 2" xfId="3744" xr:uid="{7F61087B-00CA-4D07-8230-0ADA48D15BE0}"/>
    <cellStyle name="Normal 10 2 2 2 3 2 2 2 2" xfId="3745" xr:uid="{4B03E292-309C-4FF6-92B6-07918F484817}"/>
    <cellStyle name="Normal 10 2 2 2 3 2 2 3" xfId="3746" xr:uid="{FD3621F8-9206-4345-AD98-9B4F6A7B3B47}"/>
    <cellStyle name="Normal 10 2 2 2 3 2 3" xfId="125" xr:uid="{A5ECD6DF-102F-4BDB-BF01-FD0DBA79444A}"/>
    <cellStyle name="Normal 10 2 2 2 3 2 3 2" xfId="3747" xr:uid="{247E2ACA-3F9E-4082-8972-9329970EC89A}"/>
    <cellStyle name="Normal 10 2 2 2 3 2 4" xfId="126" xr:uid="{2D5E142E-D432-42FD-B306-22F63BF9437E}"/>
    <cellStyle name="Normal 10 2 2 2 3 3" xfId="127" xr:uid="{CB217BB9-B895-4F7A-9182-7E434ACB9F80}"/>
    <cellStyle name="Normal 10 2 2 2 3 3 2" xfId="3748" xr:uid="{717E4032-26A6-4D3D-9859-896525E37835}"/>
    <cellStyle name="Normal 10 2 2 2 3 3 2 2" xfId="3749" xr:uid="{82C020B4-A92F-4767-9609-9D9D95BF9762}"/>
    <cellStyle name="Normal 10 2 2 2 3 3 3" xfId="3750" xr:uid="{4F5DCD5B-7B53-4C60-8F34-53E973CF7258}"/>
    <cellStyle name="Normal 10 2 2 2 3 4" xfId="128" xr:uid="{BCE10470-99BA-44E0-9E17-0EA14EE84ABB}"/>
    <cellStyle name="Normal 10 2 2 2 3 4 2" xfId="3751" xr:uid="{D2569FC0-A7D4-4305-8553-1885ECC1BDE2}"/>
    <cellStyle name="Normal 10 2 2 2 3 5" xfId="129" xr:uid="{1D15D9F9-DDA4-47EA-967A-1FEF2F1B2CB8}"/>
    <cellStyle name="Normal 10 2 2 2 4" xfId="130" xr:uid="{1CB7D19D-A7B0-4189-8132-BD9481533666}"/>
    <cellStyle name="Normal 10 2 2 2 4 2" xfId="131" xr:uid="{4904C31B-4ACE-4B04-9BA1-34642613936E}"/>
    <cellStyle name="Normal 10 2 2 2 4 2 2" xfId="3752" xr:uid="{DF559FC4-EB48-4A0B-A6FE-CE31A8EF1473}"/>
    <cellStyle name="Normal 10 2 2 2 4 2 2 2" xfId="3753" xr:uid="{B6583632-5876-475D-B4AB-BB610ABCF825}"/>
    <cellStyle name="Normal 10 2 2 2 4 2 3" xfId="3754" xr:uid="{5370B2DA-7314-4D1B-A11E-860FB808DD96}"/>
    <cellStyle name="Normal 10 2 2 2 4 3" xfId="132" xr:uid="{98286569-C0BE-48DB-8E0E-97E040DDD07B}"/>
    <cellStyle name="Normal 10 2 2 2 4 3 2" xfId="3755" xr:uid="{AE0E4872-4F68-44FD-90B6-299A3339B57E}"/>
    <cellStyle name="Normal 10 2 2 2 4 4" xfId="133" xr:uid="{AE4C4B00-763A-42D1-A7EF-C0EA17DECB99}"/>
    <cellStyle name="Normal 10 2 2 2 5" xfId="134" xr:uid="{555E14E8-B75E-46AA-B83E-CD9B565166CF}"/>
    <cellStyle name="Normal 10 2 2 2 5 2" xfId="135" xr:uid="{387D1D2C-6D76-4E0A-BEC0-A2A522A93584}"/>
    <cellStyle name="Normal 10 2 2 2 5 2 2" xfId="3756" xr:uid="{A8D9CD03-28E5-4CA5-A3C0-98A182E53BBF}"/>
    <cellStyle name="Normal 10 2 2 2 5 3" xfId="136" xr:uid="{57313E3C-05C7-48F1-8291-86CBEFC24A4E}"/>
    <cellStyle name="Normal 10 2 2 2 5 4" xfId="137" xr:uid="{F0E42292-11D3-46DF-A8DA-11CEC8473275}"/>
    <cellStyle name="Normal 10 2 2 2 6" xfId="138" xr:uid="{C4AE053F-16AB-47E2-B35F-FB6205339D4C}"/>
    <cellStyle name="Normal 10 2 2 2 6 2" xfId="3757" xr:uid="{F8A15040-6D6E-4B80-92F2-EB6A2B98C713}"/>
    <cellStyle name="Normal 10 2 2 2 7" xfId="139" xr:uid="{89ED0550-74BD-4981-9FAA-1D49CE1DD478}"/>
    <cellStyle name="Normal 10 2 2 2 8" xfId="140" xr:uid="{34C2C31B-4EC2-43FB-B072-A3C86C4C80BD}"/>
    <cellStyle name="Normal 10 2 2 3" xfId="141" xr:uid="{73F841A9-6083-4154-9EF3-84FE4E3A47BF}"/>
    <cellStyle name="Normal 10 2 2 3 2" xfId="142" xr:uid="{6E015DFF-41E3-49CF-B914-8235F4941FC5}"/>
    <cellStyle name="Normal 10 2 2 3 2 2" xfId="143" xr:uid="{D36D7819-DE93-4B92-9063-F328D7B44C2C}"/>
    <cellStyle name="Normal 10 2 2 3 2 2 2" xfId="3758" xr:uid="{C92E75E4-8BAA-4488-863A-5055676B0575}"/>
    <cellStyle name="Normal 10 2 2 3 2 2 2 2" xfId="3759" xr:uid="{A47B9769-9A7D-46C2-A257-E3B5E8B42020}"/>
    <cellStyle name="Normal 10 2 2 3 2 2 3" xfId="3760" xr:uid="{32C59FF2-605B-48B2-A1DA-BB7BDEA44B43}"/>
    <cellStyle name="Normal 10 2 2 3 2 3" xfId="144" xr:uid="{CEA7FB9A-7915-4BDB-B7D9-9D62C90EDFE7}"/>
    <cellStyle name="Normal 10 2 2 3 2 3 2" xfId="3761" xr:uid="{F5821568-341A-4E19-8DD0-9E51A95AB0FA}"/>
    <cellStyle name="Normal 10 2 2 3 2 4" xfId="145" xr:uid="{B28FF985-689F-4EC3-8279-F957319C45C3}"/>
    <cellStyle name="Normal 10 2 2 3 3" xfId="146" xr:uid="{E4381B56-EB3C-4EB6-952E-34C5DCB19B25}"/>
    <cellStyle name="Normal 10 2 2 3 3 2" xfId="147" xr:uid="{CE4059D4-EB53-4DDA-83EC-C9276F7247C5}"/>
    <cellStyle name="Normal 10 2 2 3 3 2 2" xfId="3762" xr:uid="{47B755C6-D656-4D34-9144-4C8416ED54E7}"/>
    <cellStyle name="Normal 10 2 2 3 3 3" xfId="148" xr:uid="{218A8705-1653-4AA4-827B-7BFF5B295405}"/>
    <cellStyle name="Normal 10 2 2 3 3 4" xfId="149" xr:uid="{E1F41B50-7E78-41DF-9266-E83515ACFEB5}"/>
    <cellStyle name="Normal 10 2 2 3 4" xfId="150" xr:uid="{45B2A68A-BBEC-4FDD-B242-C03F78E01EBD}"/>
    <cellStyle name="Normal 10 2 2 3 4 2" xfId="3763" xr:uid="{66B83BCD-3547-4BCD-B4B8-FEF0166CEE59}"/>
    <cellStyle name="Normal 10 2 2 3 5" xfId="151" xr:uid="{8A1DFB9D-A34F-455F-B381-FC7343C7596D}"/>
    <cellStyle name="Normal 10 2 2 3 6" xfId="152" xr:uid="{8C51232C-3519-4F9D-A091-210D657FAFB0}"/>
    <cellStyle name="Normal 10 2 2 4" xfId="153" xr:uid="{C307DB50-BFCD-4C53-AE00-AFBE3B23AA0D}"/>
    <cellStyle name="Normal 10 2 2 4 2" xfId="154" xr:uid="{67DCF1B0-4E00-4CDE-BFE3-518F99A085EF}"/>
    <cellStyle name="Normal 10 2 2 4 2 2" xfId="155" xr:uid="{C688A6AD-53DD-4FFC-BE74-6756D1152938}"/>
    <cellStyle name="Normal 10 2 2 4 2 2 2" xfId="3764" xr:uid="{A4AFE245-1D25-4D49-A458-9480AC350ABE}"/>
    <cellStyle name="Normal 10 2 2 4 2 2 2 2" xfId="3765" xr:uid="{087BC199-659A-46A9-9381-FBA482425C20}"/>
    <cellStyle name="Normal 10 2 2 4 2 2 3" xfId="3766" xr:uid="{33FE3469-DDE0-4C8A-AB15-16D0F4262E17}"/>
    <cellStyle name="Normal 10 2 2 4 2 3" xfId="156" xr:uid="{54C70525-0E93-4F19-9DAE-AB3FE220FD3C}"/>
    <cellStyle name="Normal 10 2 2 4 2 3 2" xfId="3767" xr:uid="{6E409E1B-37CB-4669-83B5-07CA0C1524B3}"/>
    <cellStyle name="Normal 10 2 2 4 2 4" xfId="157" xr:uid="{A4A7F30D-C874-4C66-BBFB-411009B8B632}"/>
    <cellStyle name="Normal 10 2 2 4 3" xfId="158" xr:uid="{E001ABB3-EF8E-4234-90A1-DD95879F7C41}"/>
    <cellStyle name="Normal 10 2 2 4 3 2" xfId="3768" xr:uid="{EB24D560-9E93-477B-ADBF-90D4A1978299}"/>
    <cellStyle name="Normal 10 2 2 4 3 2 2" xfId="3769" xr:uid="{03693848-42F9-476D-83F2-9D831989A24D}"/>
    <cellStyle name="Normal 10 2 2 4 3 3" xfId="3770" xr:uid="{EA9E4DD7-1A61-480E-9321-05DB1C6F7D4A}"/>
    <cellStyle name="Normal 10 2 2 4 4" xfId="159" xr:uid="{9C665D2D-00C0-4733-AB3A-D303E8D0720E}"/>
    <cellStyle name="Normal 10 2 2 4 4 2" xfId="3771" xr:uid="{8C8E7874-5696-41FD-9B76-34D8739478CD}"/>
    <cellStyle name="Normal 10 2 2 4 5" xfId="160" xr:uid="{7B9398EA-8931-4036-BEA6-E71C94C0F67B}"/>
    <cellStyle name="Normal 10 2 2 5" xfId="161" xr:uid="{88482771-3041-415A-B4F3-55F24E219D21}"/>
    <cellStyle name="Normal 10 2 2 5 2" xfId="162" xr:uid="{36A979B4-FF34-4D0A-AC50-8295EFDC06ED}"/>
    <cellStyle name="Normal 10 2 2 5 2 2" xfId="3772" xr:uid="{30B67FED-CACC-4AD0-A41D-3B3D93AF8604}"/>
    <cellStyle name="Normal 10 2 2 5 2 2 2" xfId="3773" xr:uid="{10C475CF-F293-44AD-9DDA-607609A4B485}"/>
    <cellStyle name="Normal 10 2 2 5 2 3" xfId="3774" xr:uid="{3D3C36B3-1A9E-4552-955B-470B9FA538E2}"/>
    <cellStyle name="Normal 10 2 2 5 3" xfId="163" xr:uid="{8A92A611-CA35-4742-8AA8-9046F26111CC}"/>
    <cellStyle name="Normal 10 2 2 5 3 2" xfId="3775" xr:uid="{217E6D2A-FECD-42DF-9F53-D3E597BC862F}"/>
    <cellStyle name="Normal 10 2 2 5 4" xfId="164" xr:uid="{8226D478-3F82-4A44-B8EB-757747496A01}"/>
    <cellStyle name="Normal 10 2 2 6" xfId="165" xr:uid="{032F5A6A-40D7-4F3A-8E60-C975E593AEEF}"/>
    <cellStyle name="Normal 10 2 2 6 2" xfId="166" xr:uid="{A4C99A89-2718-49E9-A914-A7DDD1031239}"/>
    <cellStyle name="Normal 10 2 2 6 2 2" xfId="3776" xr:uid="{A10EA66B-F0ED-4AA3-82EA-A086DB5DD89D}"/>
    <cellStyle name="Normal 10 2 2 6 2 3" xfId="4304" xr:uid="{52E5A3D1-94DA-47DB-94C4-B997D64414BC}"/>
    <cellStyle name="Normal 10 2 2 6 3" xfId="167" xr:uid="{1EC5CE56-F0C4-4081-8A19-EB749835A941}"/>
    <cellStyle name="Normal 10 2 2 6 4" xfId="168" xr:uid="{1CD74365-BC9E-4A4E-9B4B-979272028968}"/>
    <cellStyle name="Normal 10 2 2 6 4 2" xfId="4568" xr:uid="{C62A9148-0558-43F6-A475-7684F319CF44}"/>
    <cellStyle name="Normal 10 2 2 6 4 3" xfId="4682" xr:uid="{937A9C8E-8D4D-4692-BE1B-A9D8E27B3160}"/>
    <cellStyle name="Normal 10 2 2 6 4 4" xfId="4660" xr:uid="{8F89663B-FFEA-4C53-9788-B2719336E8B2}"/>
    <cellStyle name="Normal 10 2 2 7" xfId="169" xr:uid="{6CA0B8B2-526B-44AC-9F5E-B3187D62A9AB}"/>
    <cellStyle name="Normal 10 2 2 7 2" xfId="3777" xr:uid="{11971BBF-A2C8-4330-98F4-F97068B6B4FF}"/>
    <cellStyle name="Normal 10 2 2 8" xfId="170" xr:uid="{4537282C-7901-41C3-858D-9F633429C341}"/>
    <cellStyle name="Normal 10 2 2 9" xfId="171" xr:uid="{5D4BEB0C-363F-41A6-A96E-2FDE94CFD5F4}"/>
    <cellStyle name="Normal 10 2 3" xfId="172" xr:uid="{12737218-2158-41CC-BE30-1D23B9EE6431}"/>
    <cellStyle name="Normal 10 2 3 2" xfId="173" xr:uid="{1AE44D60-B941-49DD-B764-C2511BF5EFA7}"/>
    <cellStyle name="Normal 10 2 3 2 2" xfId="174" xr:uid="{552C2FDD-3DFD-4D9D-88DE-326B8FA32CAA}"/>
    <cellStyle name="Normal 10 2 3 2 2 2" xfId="175" xr:uid="{B1DC4AEC-D788-4AC3-96AA-2932273CFE54}"/>
    <cellStyle name="Normal 10 2 3 2 2 2 2" xfId="3778" xr:uid="{55853744-9BD2-44A6-8A2E-C82DE8856D87}"/>
    <cellStyle name="Normal 10 2 3 2 2 2 2 2" xfId="3779" xr:uid="{AF85B466-95B8-4076-A0CE-249750510AD1}"/>
    <cellStyle name="Normal 10 2 3 2 2 2 3" xfId="3780" xr:uid="{4DD25690-4F79-48CB-B4C6-263360F65F4D}"/>
    <cellStyle name="Normal 10 2 3 2 2 3" xfId="176" xr:uid="{5007BD34-A666-496F-8165-7DBCA3705338}"/>
    <cellStyle name="Normal 10 2 3 2 2 3 2" xfId="3781" xr:uid="{38C1AD08-C334-4CBD-90C7-39FB2EC44E2E}"/>
    <cellStyle name="Normal 10 2 3 2 2 4" xfId="177" xr:uid="{9BBCE908-2F5C-430B-BE5D-41CF802877E4}"/>
    <cellStyle name="Normal 10 2 3 2 3" xfId="178" xr:uid="{28FFBFF3-24FD-4171-ADE5-44DFCBDFC8C6}"/>
    <cellStyle name="Normal 10 2 3 2 3 2" xfId="179" xr:uid="{5DEDF9BD-37AE-4BB7-963E-BD83B3243548}"/>
    <cellStyle name="Normal 10 2 3 2 3 2 2" xfId="3782" xr:uid="{93C46F8C-F4B9-4ACB-9C40-3448F77ABF79}"/>
    <cellStyle name="Normal 10 2 3 2 3 3" xfId="180" xr:uid="{8F693C56-838E-44F3-9219-0D50B1620A5F}"/>
    <cellStyle name="Normal 10 2 3 2 3 4" xfId="181" xr:uid="{804E892B-B62D-48C3-9DFF-9198D35C5359}"/>
    <cellStyle name="Normal 10 2 3 2 4" xfId="182" xr:uid="{ED4D7A33-3943-44B7-86E0-010EDBD0196B}"/>
    <cellStyle name="Normal 10 2 3 2 4 2" xfId="3783" xr:uid="{4114B44E-1514-44E7-AA11-4F16DD6912AD}"/>
    <cellStyle name="Normal 10 2 3 2 5" xfId="183" xr:uid="{19C02168-B598-43BE-86EA-0245E590D7C0}"/>
    <cellStyle name="Normal 10 2 3 2 6" xfId="184" xr:uid="{123C23A9-3052-4A85-BFC8-5D809813CBEE}"/>
    <cellStyle name="Normal 10 2 3 3" xfId="185" xr:uid="{7BB2D0F3-8385-4DFB-8584-89D674EF2AF5}"/>
    <cellStyle name="Normal 10 2 3 3 2" xfId="186" xr:uid="{D4BC9B16-CEFD-46E3-B5A0-C3A15B349776}"/>
    <cellStyle name="Normal 10 2 3 3 2 2" xfId="187" xr:uid="{CD4FD574-FAEC-4DDB-9099-A470A93486FA}"/>
    <cellStyle name="Normal 10 2 3 3 2 2 2" xfId="3784" xr:uid="{0D070E8B-7748-48C4-B4BC-91DE6D34E39A}"/>
    <cellStyle name="Normal 10 2 3 3 2 2 2 2" xfId="3785" xr:uid="{E0061001-161A-43D1-84D1-D66E930294D3}"/>
    <cellStyle name="Normal 10 2 3 3 2 2 3" xfId="3786" xr:uid="{4BEC2D56-F94B-42C7-B829-A02B71E54DB5}"/>
    <cellStyle name="Normal 10 2 3 3 2 3" xfId="188" xr:uid="{7135D2BD-F6E6-4584-9388-52DFEC7DF419}"/>
    <cellStyle name="Normal 10 2 3 3 2 3 2" xfId="3787" xr:uid="{FBB3E61F-8C97-4267-BC89-18452E364317}"/>
    <cellStyle name="Normal 10 2 3 3 2 4" xfId="189" xr:uid="{00185D77-AB00-4367-BE25-92D58EE4BB8F}"/>
    <cellStyle name="Normal 10 2 3 3 3" xfId="190" xr:uid="{952AEF08-7F5C-4D5F-88BB-ED4DA1A56E88}"/>
    <cellStyle name="Normal 10 2 3 3 3 2" xfId="3788" xr:uid="{B2DD16D6-5719-4D5D-89EC-82D6C684B313}"/>
    <cellStyle name="Normal 10 2 3 3 3 2 2" xfId="3789" xr:uid="{2750DB80-6C40-4967-AE91-3823B38BAA34}"/>
    <cellStyle name="Normal 10 2 3 3 3 3" xfId="3790" xr:uid="{3B9A433A-E31E-4332-8200-D15D1A3DC508}"/>
    <cellStyle name="Normal 10 2 3 3 4" xfId="191" xr:uid="{369CF767-5F2F-410E-9F3B-FBD0A44EADC9}"/>
    <cellStyle name="Normal 10 2 3 3 4 2" xfId="3791" xr:uid="{CC78D791-C5FD-473D-BD14-A61A605FC6B1}"/>
    <cellStyle name="Normal 10 2 3 3 5" xfId="192" xr:uid="{932682C6-19FA-443C-BB0C-3511A72FE4DB}"/>
    <cellStyle name="Normal 10 2 3 4" xfId="193" xr:uid="{E039158E-B2E5-4263-98EE-3C7724C65165}"/>
    <cellStyle name="Normal 10 2 3 4 2" xfId="194" xr:uid="{492C0E29-7C7B-40FC-91C8-EF9B2CA9A2E5}"/>
    <cellStyle name="Normal 10 2 3 4 2 2" xfId="3792" xr:uid="{4394D8E1-2BEE-41AC-85A0-ADD0B23BBD2B}"/>
    <cellStyle name="Normal 10 2 3 4 2 2 2" xfId="3793" xr:uid="{A2961BD4-AE2A-4A0C-B49F-4874DA62492E}"/>
    <cellStyle name="Normal 10 2 3 4 2 3" xfId="3794" xr:uid="{4F29F37E-BB21-417F-A55C-87EECC69A74A}"/>
    <cellStyle name="Normal 10 2 3 4 3" xfId="195" xr:uid="{D56D7F0C-47C0-487C-AC04-E93A0EDE657A}"/>
    <cellStyle name="Normal 10 2 3 4 3 2" xfId="3795" xr:uid="{FDD44D26-5556-4192-A93E-6F06BEEB5B7B}"/>
    <cellStyle name="Normal 10 2 3 4 4" xfId="196" xr:uid="{1CEB3D6E-1933-4900-8C25-813A12BFD632}"/>
    <cellStyle name="Normal 10 2 3 5" xfId="197" xr:uid="{8D1F44FC-81E2-4DD6-A6EE-F7158BD3A9EC}"/>
    <cellStyle name="Normal 10 2 3 5 2" xfId="198" xr:uid="{A36B3CDD-B6E1-4CA2-B13B-057DB95F3B6A}"/>
    <cellStyle name="Normal 10 2 3 5 2 2" xfId="3796" xr:uid="{C8C9E266-DCA9-42DF-9D67-2A2DF5622DFF}"/>
    <cellStyle name="Normal 10 2 3 5 2 3" xfId="4305" xr:uid="{8252257D-001C-49E0-983F-B73BF79FBD93}"/>
    <cellStyle name="Normal 10 2 3 5 3" xfId="199" xr:uid="{3DB4D848-5991-400A-9BA4-9529A995D215}"/>
    <cellStyle name="Normal 10 2 3 5 4" xfId="200" xr:uid="{932FA299-164B-439A-82EF-4FE3872A8067}"/>
    <cellStyle name="Normal 10 2 3 5 4 2" xfId="4569" xr:uid="{3ABDAAD8-F375-4578-8EDB-67AEC3EC713A}"/>
    <cellStyle name="Normal 10 2 3 5 4 3" xfId="4683" xr:uid="{4EFD0F5C-2ED2-45C6-ADCC-C4BBB4ADEAEF}"/>
    <cellStyle name="Normal 10 2 3 5 4 4" xfId="4654" xr:uid="{A247E827-069E-489C-9079-8E26F30AA65F}"/>
    <cellStyle name="Normal 10 2 3 6" xfId="201" xr:uid="{57FEAC54-9241-48F5-82C5-E623167CFCA0}"/>
    <cellStyle name="Normal 10 2 3 6 2" xfId="3797" xr:uid="{7452CDE0-DFE8-4FAD-B244-B494C8C697AC}"/>
    <cellStyle name="Normal 10 2 3 7" xfId="202" xr:uid="{50C2D4A9-B548-43FB-B3C3-14A1DD4C5E5F}"/>
    <cellStyle name="Normal 10 2 3 8" xfId="203" xr:uid="{1433C67B-DFB1-4FAD-9095-D2A9D78D43D2}"/>
    <cellStyle name="Normal 10 2 4" xfId="204" xr:uid="{7C3CF0B9-6652-4CEA-B289-DF2C581222A4}"/>
    <cellStyle name="Normal 10 2 4 2" xfId="205" xr:uid="{AD8043CC-42C7-4DB0-9941-3D59C633FD1A}"/>
    <cellStyle name="Normal 10 2 4 2 2" xfId="206" xr:uid="{6E9B77D9-256C-4E86-92BC-21CDA46984DF}"/>
    <cellStyle name="Normal 10 2 4 2 2 2" xfId="207" xr:uid="{85F7568A-950D-432C-B1D8-EAC33523F844}"/>
    <cellStyle name="Normal 10 2 4 2 2 2 2" xfId="3798" xr:uid="{F03FB308-A562-4C8A-A7D5-837FC670CFF8}"/>
    <cellStyle name="Normal 10 2 4 2 2 3" xfId="208" xr:uid="{27F148AC-F2BC-4606-AE33-0D015994481D}"/>
    <cellStyle name="Normal 10 2 4 2 2 4" xfId="209" xr:uid="{A05AC9BC-6ABC-4977-9A79-C899568CA976}"/>
    <cellStyle name="Normal 10 2 4 2 3" xfId="210" xr:uid="{A96278D5-A78B-4BD3-8CE9-1E22BF7A3A12}"/>
    <cellStyle name="Normal 10 2 4 2 3 2" xfId="3799" xr:uid="{75237611-5E48-4406-92AF-10B19972B10D}"/>
    <cellStyle name="Normal 10 2 4 2 4" xfId="211" xr:uid="{694F85D8-F554-42A5-9785-41733A919396}"/>
    <cellStyle name="Normal 10 2 4 2 5" xfId="212" xr:uid="{679C859A-6B91-473A-8A5A-49E5C5C63208}"/>
    <cellStyle name="Normal 10 2 4 3" xfId="213" xr:uid="{9458ED4B-2A9D-4D07-87AE-230B1038BB5A}"/>
    <cellStyle name="Normal 10 2 4 3 2" xfId="214" xr:uid="{FA16AC36-A208-4CA0-8AF4-4F59E0DA8060}"/>
    <cellStyle name="Normal 10 2 4 3 2 2" xfId="3800" xr:uid="{7B6075B2-4BA6-489C-806E-C88FBAC3BE6F}"/>
    <cellStyle name="Normal 10 2 4 3 3" xfId="215" xr:uid="{162093A8-C2F2-48BA-A812-3CAC41599E16}"/>
    <cellStyle name="Normal 10 2 4 3 4" xfId="216" xr:uid="{FABFD180-ECA4-4F75-820F-5647D4DE22FF}"/>
    <cellStyle name="Normal 10 2 4 4" xfId="217" xr:uid="{DD20D145-01C2-4A35-A768-3BCF5CBF072B}"/>
    <cellStyle name="Normal 10 2 4 4 2" xfId="218" xr:uid="{EF3EEF60-19C1-4D55-97F0-9FFA4EAA1282}"/>
    <cellStyle name="Normal 10 2 4 4 3" xfId="219" xr:uid="{B111120F-42CD-4F1B-A42C-8EF9EA8B6F64}"/>
    <cellStyle name="Normal 10 2 4 4 4" xfId="220" xr:uid="{DEB32221-189D-48AB-BB68-06CE63B7C958}"/>
    <cellStyle name="Normal 10 2 4 5" xfId="221" xr:uid="{1E79E1D4-8225-42DA-A84D-F7E5B631F795}"/>
    <cellStyle name="Normal 10 2 4 6" xfId="222" xr:uid="{876D0626-B846-4DBC-BA8A-C20F71DF2BF2}"/>
    <cellStyle name="Normal 10 2 4 7" xfId="223" xr:uid="{F935F8D5-7349-4B88-B344-D6C58043D19F}"/>
    <cellStyle name="Normal 10 2 5" xfId="224" xr:uid="{EA910AF4-5BDD-4020-8DD2-753460FF2947}"/>
    <cellStyle name="Normal 10 2 5 2" xfId="225" xr:uid="{156E9FFB-FA84-4B9E-96F0-BDB8A169BCBE}"/>
    <cellStyle name="Normal 10 2 5 2 2" xfId="226" xr:uid="{6EA0FF94-D5B6-4462-AE24-97127C2C2BB0}"/>
    <cellStyle name="Normal 10 2 5 2 2 2" xfId="3801" xr:uid="{E4AC8690-D256-49A4-95E5-45F80499A393}"/>
    <cellStyle name="Normal 10 2 5 2 2 2 2" xfId="3802" xr:uid="{3B9B9A13-6235-4024-BC91-21D8A29ED170}"/>
    <cellStyle name="Normal 10 2 5 2 2 3" xfId="3803" xr:uid="{5424A623-2761-46C4-A6A6-8BAE2FAE2B93}"/>
    <cellStyle name="Normal 10 2 5 2 3" xfId="227" xr:uid="{C5A7361B-04A8-4D79-93D0-6E02E8563F5C}"/>
    <cellStyle name="Normal 10 2 5 2 3 2" xfId="3804" xr:uid="{86DBE376-EE1C-4219-8DF3-DCA60405B918}"/>
    <cellStyle name="Normal 10 2 5 2 4" xfId="228" xr:uid="{7344EB2A-80FB-4227-B49F-FA0180D86D95}"/>
    <cellStyle name="Normal 10 2 5 3" xfId="229" xr:uid="{DBF77087-8278-47B8-9368-1A5AEF2B64A1}"/>
    <cellStyle name="Normal 10 2 5 3 2" xfId="230" xr:uid="{FCB1B394-3221-4F3A-B017-3E27B8BCA62E}"/>
    <cellStyle name="Normal 10 2 5 3 2 2" xfId="3805" xr:uid="{0781F651-EA73-4B06-8D7B-C314A5C75851}"/>
    <cellStyle name="Normal 10 2 5 3 3" xfId="231" xr:uid="{1F787873-5F04-4968-9065-FF4E4DE60439}"/>
    <cellStyle name="Normal 10 2 5 3 4" xfId="232" xr:uid="{0F068C52-BAA3-4427-B1A4-94E80B942E7F}"/>
    <cellStyle name="Normal 10 2 5 4" xfId="233" xr:uid="{A783F140-18AF-48D1-871F-4B9D7210858E}"/>
    <cellStyle name="Normal 10 2 5 4 2" xfId="3806" xr:uid="{D9AEA7FB-40A6-443E-9C49-12E005F0D45E}"/>
    <cellStyle name="Normal 10 2 5 5" xfId="234" xr:uid="{BC5E2451-034A-4708-A26A-188D9FBD1FE8}"/>
    <cellStyle name="Normal 10 2 5 6" xfId="235" xr:uid="{87167D3E-F11C-47B9-B1E4-CA54FA3006AB}"/>
    <cellStyle name="Normal 10 2 6" xfId="236" xr:uid="{B2FF24BE-06C3-49F7-959D-0E4DEF2B785A}"/>
    <cellStyle name="Normal 10 2 6 2" xfId="237" xr:uid="{D66B0972-B9AB-4311-98EC-95B3CC843F0E}"/>
    <cellStyle name="Normal 10 2 6 2 2" xfId="238" xr:uid="{20A36B5E-B989-4360-AF3A-A82831AD7A95}"/>
    <cellStyle name="Normal 10 2 6 2 2 2" xfId="3807" xr:uid="{D1B98C53-4F32-42FC-8352-EC877D44D216}"/>
    <cellStyle name="Normal 10 2 6 2 3" xfId="239" xr:uid="{D942F763-412F-4710-BE39-883CCC3ABD26}"/>
    <cellStyle name="Normal 10 2 6 2 4" xfId="240" xr:uid="{AC9190C9-286A-4015-89D2-C9059466969C}"/>
    <cellStyle name="Normal 10 2 6 3" xfId="241" xr:uid="{88818D69-12BF-46FA-8AD4-22842D6D4331}"/>
    <cellStyle name="Normal 10 2 6 3 2" xfId="3808" xr:uid="{ED5BA77A-1206-4989-9F1C-10D1D2EFF49A}"/>
    <cellStyle name="Normal 10 2 6 4" xfId="242" xr:uid="{C561777C-7006-4EF9-A71F-410713001ACC}"/>
    <cellStyle name="Normal 10 2 6 5" xfId="243" xr:uid="{5B08D375-5EB9-471C-B287-976EFC820168}"/>
    <cellStyle name="Normal 10 2 7" xfId="244" xr:uid="{28E75F79-621B-4023-8E0E-248E559EC113}"/>
    <cellStyle name="Normal 10 2 7 2" xfId="245" xr:uid="{4F2C0A45-ACB3-4613-92F8-F13494856E28}"/>
    <cellStyle name="Normal 10 2 7 2 2" xfId="3809" xr:uid="{2043F51D-F79F-4699-AB53-CA7C1E7BDCD8}"/>
    <cellStyle name="Normal 10 2 7 2 3" xfId="4303" xr:uid="{646FF31B-2656-4C26-A2AB-719E41C5D25F}"/>
    <cellStyle name="Normal 10 2 7 3" xfId="246" xr:uid="{28ECA652-6D5C-4300-8E10-2A2626CC2FD2}"/>
    <cellStyle name="Normal 10 2 7 4" xfId="247" xr:uid="{53D58AE7-C71F-4858-8C48-A8C3B5E92113}"/>
    <cellStyle name="Normal 10 2 7 4 2" xfId="4567" xr:uid="{49A3C496-2F63-48FA-B3DA-18771076ADB9}"/>
    <cellStyle name="Normal 10 2 7 4 3" xfId="4684" xr:uid="{03BF8AAA-E21F-4D16-8E3E-6BC2C5F3F646}"/>
    <cellStyle name="Normal 10 2 7 4 4" xfId="4659" xr:uid="{A3EC2170-C0E8-4B40-AD79-7E40BCDA5CDB}"/>
    <cellStyle name="Normal 10 2 8" xfId="248" xr:uid="{C3497519-2429-4993-AE61-8BF8E5749B60}"/>
    <cellStyle name="Normal 10 2 8 2" xfId="249" xr:uid="{3B5B6EF3-D1F4-43CC-8BD3-B815A4A1836E}"/>
    <cellStyle name="Normal 10 2 8 3" xfId="250" xr:uid="{22AB38C8-D319-4F7B-94EE-8C85B8AD1595}"/>
    <cellStyle name="Normal 10 2 8 4" xfId="251" xr:uid="{42C8DF32-66E0-4DDA-A41E-06574579110A}"/>
    <cellStyle name="Normal 10 2 9" xfId="252" xr:uid="{EEEE3F85-3EA9-4DCC-AA16-2E4C1BFB0B3F}"/>
    <cellStyle name="Normal 10 3" xfId="253" xr:uid="{D6110DF7-9D33-469A-8A97-7C19BD340AD5}"/>
    <cellStyle name="Normal 10 3 10" xfId="254" xr:uid="{098B851C-ECD8-4E1D-B81F-3319029658BF}"/>
    <cellStyle name="Normal 10 3 11" xfId="255" xr:uid="{E2CC313D-D3B8-4F99-8DE7-0456DE357080}"/>
    <cellStyle name="Normal 10 3 2" xfId="256" xr:uid="{A3030870-BA33-4D14-A67C-639A47537E22}"/>
    <cellStyle name="Normal 10 3 2 2" xfId="257" xr:uid="{C760A026-8790-4E8C-BA90-3CB1942E43E8}"/>
    <cellStyle name="Normal 10 3 2 2 2" xfId="258" xr:uid="{20A3A013-848C-4240-A159-BC6EA16DCEA5}"/>
    <cellStyle name="Normal 10 3 2 2 2 2" xfId="259" xr:uid="{579A061D-8684-4A01-BD1C-FDDFF20D3E71}"/>
    <cellStyle name="Normal 10 3 2 2 2 2 2" xfId="260" xr:uid="{4A490876-35FF-4ECB-ADC8-850BF680B918}"/>
    <cellStyle name="Normal 10 3 2 2 2 2 2 2" xfId="3810" xr:uid="{D6818B45-BD5C-4F98-84C4-03675687F8EA}"/>
    <cellStyle name="Normal 10 3 2 2 2 2 3" xfId="261" xr:uid="{2F25688A-79C3-448A-BA30-DA26340131D3}"/>
    <cellStyle name="Normal 10 3 2 2 2 2 4" xfId="262" xr:uid="{DBD18CDE-A944-4AAF-80D1-71C3A5984368}"/>
    <cellStyle name="Normal 10 3 2 2 2 3" xfId="263" xr:uid="{F5375811-E8EF-471E-9784-7864C425858B}"/>
    <cellStyle name="Normal 10 3 2 2 2 3 2" xfId="264" xr:uid="{3652ADC9-52ED-4178-BF9F-EF985CFBF297}"/>
    <cellStyle name="Normal 10 3 2 2 2 3 3" xfId="265" xr:uid="{9174152F-6893-44B9-BF1F-7669770580BC}"/>
    <cellStyle name="Normal 10 3 2 2 2 3 4" xfId="266" xr:uid="{2334E800-39BE-4387-BC9E-BBD973F10FB6}"/>
    <cellStyle name="Normal 10 3 2 2 2 4" xfId="267" xr:uid="{59F6B9BC-6990-4B39-89F8-861040FA2F1F}"/>
    <cellStyle name="Normal 10 3 2 2 2 5" xfId="268" xr:uid="{59B25812-130C-4701-978D-F636CC3E0409}"/>
    <cellStyle name="Normal 10 3 2 2 2 6" xfId="269" xr:uid="{2E8C7405-2E4B-4E61-B795-EF2E90B6724C}"/>
    <cellStyle name="Normal 10 3 2 2 3" xfId="270" xr:uid="{FF5BD045-AB83-4A9F-B932-5BA327ECEDDA}"/>
    <cellStyle name="Normal 10 3 2 2 3 2" xfId="271" xr:uid="{297BCC7B-0A00-4EBB-8C1A-969B0F570B96}"/>
    <cellStyle name="Normal 10 3 2 2 3 2 2" xfId="272" xr:uid="{399ADDD2-2D57-410B-A500-EAAEB1B1E55F}"/>
    <cellStyle name="Normal 10 3 2 2 3 2 3" xfId="273" xr:uid="{04769029-16AC-41C4-BC66-8BF9E376C6BB}"/>
    <cellStyle name="Normal 10 3 2 2 3 2 4" xfId="274" xr:uid="{636A1D0B-3A4D-4483-A20B-EBDDD8F34176}"/>
    <cellStyle name="Normal 10 3 2 2 3 3" xfId="275" xr:uid="{92DD42F5-BD50-4F83-A8D9-CC630CE2CA2E}"/>
    <cellStyle name="Normal 10 3 2 2 3 4" xfId="276" xr:uid="{85E2AAEC-43A2-4171-89AB-5AB9E9B54A55}"/>
    <cellStyle name="Normal 10 3 2 2 3 5" xfId="277" xr:uid="{579ACDD8-54C1-441B-9E76-77A1D40FCCAB}"/>
    <cellStyle name="Normal 10 3 2 2 4" xfId="278" xr:uid="{DC7D7F73-D4CF-4883-880B-71968C362E64}"/>
    <cellStyle name="Normal 10 3 2 2 4 2" xfId="279" xr:uid="{22995F22-C3F1-4D24-921F-DCB08965ED37}"/>
    <cellStyle name="Normal 10 3 2 2 4 3" xfId="280" xr:uid="{35863C03-C053-4F45-B69E-3FB243B1747C}"/>
    <cellStyle name="Normal 10 3 2 2 4 4" xfId="281" xr:uid="{9E39E4B9-C7A2-4B71-94E2-B8E78115E2D9}"/>
    <cellStyle name="Normal 10 3 2 2 5" xfId="282" xr:uid="{4C6C2E18-6356-4B06-99CA-530D8DD2EB0D}"/>
    <cellStyle name="Normal 10 3 2 2 5 2" xfId="283" xr:uid="{85616EF4-2526-4C42-B40A-70173B691272}"/>
    <cellStyle name="Normal 10 3 2 2 5 3" xfId="284" xr:uid="{CBF82E99-168F-467F-9006-FE3E5C99A78E}"/>
    <cellStyle name="Normal 10 3 2 2 5 4" xfId="285" xr:uid="{4EBBABEA-8226-4875-BA5A-B49478363027}"/>
    <cellStyle name="Normal 10 3 2 2 6" xfId="286" xr:uid="{7BB051D7-E028-4ADC-815A-2BB6C5652058}"/>
    <cellStyle name="Normal 10 3 2 2 7" xfId="287" xr:uid="{000CC8C5-750A-4809-BED0-37B5DDABC9FA}"/>
    <cellStyle name="Normal 10 3 2 2 8" xfId="288" xr:uid="{E497A703-4691-49BA-91F8-7820566A28CB}"/>
    <cellStyle name="Normal 10 3 2 3" xfId="289" xr:uid="{81FE7685-5C4C-4A7E-9BC1-C3FFA1006AB2}"/>
    <cellStyle name="Normal 10 3 2 3 2" xfId="290" xr:uid="{5B696630-9190-461C-8B96-8A098EE51BF5}"/>
    <cellStyle name="Normal 10 3 2 3 2 2" xfId="291" xr:uid="{815FEE2A-E775-4AF0-B730-F636F32AAF22}"/>
    <cellStyle name="Normal 10 3 2 3 2 2 2" xfId="3811" xr:uid="{E645D1F5-B599-4FEF-88C7-6A8E01FEF76D}"/>
    <cellStyle name="Normal 10 3 2 3 2 2 2 2" xfId="3812" xr:uid="{6EE18504-6488-4428-B1AE-E75F0C57C776}"/>
    <cellStyle name="Normal 10 3 2 3 2 2 3" xfId="3813" xr:uid="{08381C8B-274A-4619-BAE3-7447B9018A70}"/>
    <cellStyle name="Normal 10 3 2 3 2 3" xfId="292" xr:uid="{2B3E1DE6-0044-42D1-9AEF-90CFE6BFB0F6}"/>
    <cellStyle name="Normal 10 3 2 3 2 3 2" xfId="3814" xr:uid="{1B145895-B2E2-406E-85F9-87AD62007E8E}"/>
    <cellStyle name="Normal 10 3 2 3 2 4" xfId="293" xr:uid="{AD1F43E0-ACFF-4B2D-A225-47AC24720156}"/>
    <cellStyle name="Normal 10 3 2 3 3" xfId="294" xr:uid="{D1B27096-D8DE-44CE-ADAF-A050F1485153}"/>
    <cellStyle name="Normal 10 3 2 3 3 2" xfId="295" xr:uid="{691C3054-6584-4644-866D-36FF500FA89C}"/>
    <cellStyle name="Normal 10 3 2 3 3 2 2" xfId="3815" xr:uid="{B736EB53-2164-42CA-993C-3E022761FA69}"/>
    <cellStyle name="Normal 10 3 2 3 3 3" xfId="296" xr:uid="{3B87C8AB-3076-4ECD-B7D5-B1F2DD630CC4}"/>
    <cellStyle name="Normal 10 3 2 3 3 4" xfId="297" xr:uid="{1BAEDE84-0444-4045-8645-A94BF743656F}"/>
    <cellStyle name="Normal 10 3 2 3 4" xfId="298" xr:uid="{77A97062-DEC7-4DCF-BE3C-611BE2CC2A56}"/>
    <cellStyle name="Normal 10 3 2 3 4 2" xfId="3816" xr:uid="{8514ECD5-2585-4568-8DC9-71A12D0A2134}"/>
    <cellStyle name="Normal 10 3 2 3 5" xfId="299" xr:uid="{39985D1E-80E0-4A80-973B-5B4EEEC1BD56}"/>
    <cellStyle name="Normal 10 3 2 3 6" xfId="300" xr:uid="{56B71DC0-0AAC-4633-98F3-68A99F7F89AF}"/>
    <cellStyle name="Normal 10 3 2 4" xfId="301" xr:uid="{782AE80B-1A62-4FC0-9579-15DC797BFB3A}"/>
    <cellStyle name="Normal 10 3 2 4 2" xfId="302" xr:uid="{C3244E14-26D1-497C-9FDB-8B09894D0E2C}"/>
    <cellStyle name="Normal 10 3 2 4 2 2" xfId="303" xr:uid="{2612286C-B66E-4F96-B103-DE1A9ADF129D}"/>
    <cellStyle name="Normal 10 3 2 4 2 2 2" xfId="3817" xr:uid="{65BC26D5-9B83-498E-8978-625C69F63A06}"/>
    <cellStyle name="Normal 10 3 2 4 2 3" xfId="304" xr:uid="{1F036851-FCCF-48B7-B2BC-22F56527F3B2}"/>
    <cellStyle name="Normal 10 3 2 4 2 4" xfId="305" xr:uid="{19AED72E-1513-4583-87E6-B2D4CC57ED35}"/>
    <cellStyle name="Normal 10 3 2 4 3" xfId="306" xr:uid="{8CA77620-27B9-47D3-9796-5C15928F9DDE}"/>
    <cellStyle name="Normal 10 3 2 4 3 2" xfId="3818" xr:uid="{E1AA5B15-1AE0-4F4C-B3A5-74E656AE90B7}"/>
    <cellStyle name="Normal 10 3 2 4 4" xfId="307" xr:uid="{BFE49C6D-F276-4651-9DC7-3CE3C37B95A0}"/>
    <cellStyle name="Normal 10 3 2 4 5" xfId="308" xr:uid="{E9657199-6EF6-4ABC-86DC-E422E49EE77E}"/>
    <cellStyle name="Normal 10 3 2 5" xfId="309" xr:uid="{23C255D5-6C75-4545-99EB-3C23E92DA9CB}"/>
    <cellStyle name="Normal 10 3 2 5 2" xfId="310" xr:uid="{88C862C6-9614-4BB9-9FF3-5C9064A55F56}"/>
    <cellStyle name="Normal 10 3 2 5 2 2" xfId="3819" xr:uid="{2308D260-95DD-41D9-90D6-DE69A9FB554F}"/>
    <cellStyle name="Normal 10 3 2 5 3" xfId="311" xr:uid="{7261AED2-1C62-4051-955D-2FE792112493}"/>
    <cellStyle name="Normal 10 3 2 5 4" xfId="312" xr:uid="{CBE3144B-136F-436A-9CD2-B750AA4AA44A}"/>
    <cellStyle name="Normal 10 3 2 6" xfId="313" xr:uid="{EE80FEE1-AB07-4BF2-B3B4-1CDE659B4BD0}"/>
    <cellStyle name="Normal 10 3 2 6 2" xfId="314" xr:uid="{98BF8EF7-5F23-4E22-A726-980752BC48D7}"/>
    <cellStyle name="Normal 10 3 2 6 3" xfId="315" xr:uid="{861B2955-0563-4FB3-97BB-7ECCCC5D7774}"/>
    <cellStyle name="Normal 10 3 2 6 4" xfId="316" xr:uid="{28A4A4EA-9E6E-4583-B41E-28B6E7C33CF2}"/>
    <cellStyle name="Normal 10 3 2 7" xfId="317" xr:uid="{3203F986-B0CE-497B-B258-28E643738DEE}"/>
    <cellStyle name="Normal 10 3 2 8" xfId="318" xr:uid="{F6EE1798-DE6C-4CFD-AD82-84AFD26FAA40}"/>
    <cellStyle name="Normal 10 3 2 9" xfId="319" xr:uid="{441A71B3-A111-4B07-AEC1-C68C40E7AE3F}"/>
    <cellStyle name="Normal 10 3 3" xfId="320" xr:uid="{EB63937B-773E-4296-8C41-7ADAAAF5DA9A}"/>
    <cellStyle name="Normal 10 3 3 2" xfId="321" xr:uid="{6BCBAAFE-9CC6-4C27-B88F-EE74A38ACF9C}"/>
    <cellStyle name="Normal 10 3 3 2 2" xfId="322" xr:uid="{B61940D3-58F4-47B5-B3DF-F21DD4D6D085}"/>
    <cellStyle name="Normal 10 3 3 2 2 2" xfId="323" xr:uid="{B18D4433-D496-426E-9CBA-EDC04A3828DF}"/>
    <cellStyle name="Normal 10 3 3 2 2 2 2" xfId="3820" xr:uid="{E7EB4867-A3A9-4A9C-AF22-CC6D838972C8}"/>
    <cellStyle name="Normal 10 3 3 2 2 2 2 2" xfId="4449" xr:uid="{7DC18B62-C057-4253-844C-C90601EEE228}"/>
    <cellStyle name="Normal 10 3 3 2 2 2 3" xfId="4450" xr:uid="{9282205A-E344-4255-8176-A292BDE76703}"/>
    <cellStyle name="Normal 10 3 3 2 2 3" xfId="324" xr:uid="{51D9CF62-FE0B-49DE-8D61-6F40FA4BD565}"/>
    <cellStyle name="Normal 10 3 3 2 2 3 2" xfId="4451" xr:uid="{E9A27047-5B69-47E6-B618-16374B3AE7F3}"/>
    <cellStyle name="Normal 10 3 3 2 2 4" xfId="325" xr:uid="{126741BB-8236-4558-A72D-AAD6DF5B25D0}"/>
    <cellStyle name="Normal 10 3 3 2 3" xfId="326" xr:uid="{EA959C14-664B-42D0-AB93-DE3BF222991A}"/>
    <cellStyle name="Normal 10 3 3 2 3 2" xfId="327" xr:uid="{649FBB37-DF03-45ED-847A-C31A8FB1F353}"/>
    <cellStyle name="Normal 10 3 3 2 3 2 2" xfId="4452" xr:uid="{41AC5970-102E-4B01-A50D-B25C9ED1B7FB}"/>
    <cellStyle name="Normal 10 3 3 2 3 3" xfId="328" xr:uid="{D216B49A-B872-404C-9346-C5497ACEC4D7}"/>
    <cellStyle name="Normal 10 3 3 2 3 4" xfId="329" xr:uid="{DAD4E4DE-4C19-44A7-BFAC-5338DDDF061E}"/>
    <cellStyle name="Normal 10 3 3 2 4" xfId="330" xr:uid="{049DB146-F7EA-453B-AC29-DF8346166721}"/>
    <cellStyle name="Normal 10 3 3 2 4 2" xfId="4453" xr:uid="{6BACEF8D-FD75-4A0F-A9BD-AE92E1DA029E}"/>
    <cellStyle name="Normal 10 3 3 2 5" xfId="331" xr:uid="{241EB8EF-8FCB-4887-AFAE-DBEC15AB8D65}"/>
    <cellStyle name="Normal 10 3 3 2 6" xfId="332" xr:uid="{5741D42D-7357-48C3-9F32-5232810D9B94}"/>
    <cellStyle name="Normal 10 3 3 3" xfId="333" xr:uid="{CA428B68-4096-4EC8-BFEF-A832030EB75A}"/>
    <cellStyle name="Normal 10 3 3 3 2" xfId="334" xr:uid="{5C3064AD-EC54-4D8A-A94D-8193DAC0BC0C}"/>
    <cellStyle name="Normal 10 3 3 3 2 2" xfId="335" xr:uid="{F12B16E6-74EA-4A50-B490-B1FAB220BB6B}"/>
    <cellStyle name="Normal 10 3 3 3 2 2 2" xfId="4454" xr:uid="{4A249040-C97E-4288-B0E9-282F209561B6}"/>
    <cellStyle name="Normal 10 3 3 3 2 3" xfId="336" xr:uid="{E9DAE546-FF6B-459D-A9BE-4E631657BDE8}"/>
    <cellStyle name="Normal 10 3 3 3 2 4" xfId="337" xr:uid="{40E27175-6055-43A4-8F9C-0D46CEC379C7}"/>
    <cellStyle name="Normal 10 3 3 3 3" xfId="338" xr:uid="{A4BE8D41-468F-42F0-A4D0-D658511E3ACF}"/>
    <cellStyle name="Normal 10 3 3 3 3 2" xfId="4455" xr:uid="{3B4DC2CC-28F3-46C8-A3E7-1CBBFA34548C}"/>
    <cellStyle name="Normal 10 3 3 3 4" xfId="339" xr:uid="{7A920FA2-EF82-4E1C-BFB4-92E35D85D0EF}"/>
    <cellStyle name="Normal 10 3 3 3 5" xfId="340" xr:uid="{D3A4CCA8-2153-4755-8285-3DD3B5423308}"/>
    <cellStyle name="Normal 10 3 3 4" xfId="341" xr:uid="{4AE6A30B-3D08-4D4E-9772-93D33032DA82}"/>
    <cellStyle name="Normal 10 3 3 4 2" xfId="342" xr:uid="{C2C09A85-6DB1-48D8-8E87-45B589DFE519}"/>
    <cellStyle name="Normal 10 3 3 4 2 2" xfId="4456" xr:uid="{22AE3011-0FC5-4CD8-8F42-97FFF5A2B644}"/>
    <cellStyle name="Normal 10 3 3 4 3" xfId="343" xr:uid="{8185D8BC-B495-4565-B883-BC4CBBF7E0B4}"/>
    <cellStyle name="Normal 10 3 3 4 4" xfId="344" xr:uid="{26C824B3-900E-478E-8AF9-741A20D4A057}"/>
    <cellStyle name="Normal 10 3 3 5" xfId="345" xr:uid="{3AB77EFF-606B-4CD0-879B-2367AE7CB39A}"/>
    <cellStyle name="Normal 10 3 3 5 2" xfId="346" xr:uid="{89D21B0E-533C-4FD6-BDD3-7F63EDBE8D5E}"/>
    <cellStyle name="Normal 10 3 3 5 3" xfId="347" xr:uid="{4754B36C-9ACE-48AA-B637-DC00B4766D88}"/>
    <cellStyle name="Normal 10 3 3 5 4" xfId="348" xr:uid="{7C32CC93-7EF1-46B4-A462-BD55D316DEA9}"/>
    <cellStyle name="Normal 10 3 3 6" xfId="349" xr:uid="{02371986-C3FE-49DE-ABBC-43788517F57E}"/>
    <cellStyle name="Normal 10 3 3 7" xfId="350" xr:uid="{6B649402-9791-4693-93F4-46A9A2460F80}"/>
    <cellStyle name="Normal 10 3 3 8" xfId="351" xr:uid="{FDA14066-276C-40AF-9156-A7BCD52223F9}"/>
    <cellStyle name="Normal 10 3 4" xfId="352" xr:uid="{F1B3B754-2254-4B2F-836B-A8D6A525ACA4}"/>
    <cellStyle name="Normal 10 3 4 2" xfId="353" xr:uid="{AB75944E-9FE7-4B71-8E6B-1047BCABFCD5}"/>
    <cellStyle name="Normal 10 3 4 2 2" xfId="354" xr:uid="{31A37D0B-EE4F-4C95-AEC0-16A6E5E885DF}"/>
    <cellStyle name="Normal 10 3 4 2 2 2" xfId="355" xr:uid="{2D21CC87-D9FC-4213-BE89-95D4089D2F59}"/>
    <cellStyle name="Normal 10 3 4 2 2 2 2" xfId="3821" xr:uid="{D0365389-0E05-477F-A97C-93B9C41D1412}"/>
    <cellStyle name="Normal 10 3 4 2 2 3" xfId="356" xr:uid="{C94C79C5-34AB-4CFA-AFFB-D7F77009C8D8}"/>
    <cellStyle name="Normal 10 3 4 2 2 4" xfId="357" xr:uid="{CD1C20A6-2E2A-4613-9A40-F3472CE860D0}"/>
    <cellStyle name="Normal 10 3 4 2 3" xfId="358" xr:uid="{BBBD94BF-B0B5-4B05-AF6A-B144EF4F1872}"/>
    <cellStyle name="Normal 10 3 4 2 3 2" xfId="3822" xr:uid="{CE545802-9E70-4F23-A968-A272A8219461}"/>
    <cellStyle name="Normal 10 3 4 2 4" xfId="359" xr:uid="{08751C8D-0C03-44E5-B4C3-C5E4F380114C}"/>
    <cellStyle name="Normal 10 3 4 2 5" xfId="360" xr:uid="{C17C5577-C385-4FF3-9D40-256F3E27CB89}"/>
    <cellStyle name="Normal 10 3 4 3" xfId="361" xr:uid="{900C5C48-464C-4B09-B792-8CDD73630E51}"/>
    <cellStyle name="Normal 10 3 4 3 2" xfId="362" xr:uid="{8D5124B3-D5AD-438C-8406-B4550C881128}"/>
    <cellStyle name="Normal 10 3 4 3 2 2" xfId="3823" xr:uid="{56238535-DF74-4127-BE17-6408C1AA4363}"/>
    <cellStyle name="Normal 10 3 4 3 3" xfId="363" xr:uid="{FEC4C541-614C-4F9A-B37B-A6ABF57551A1}"/>
    <cellStyle name="Normal 10 3 4 3 4" xfId="364" xr:uid="{7FE8DACD-E138-4DC3-9E6C-19CEC900FE60}"/>
    <cellStyle name="Normal 10 3 4 4" xfId="365" xr:uid="{A8174A85-F363-4A13-BB95-447D767C33C5}"/>
    <cellStyle name="Normal 10 3 4 4 2" xfId="366" xr:uid="{6536AF9C-012C-402E-A22C-DE29F71B969D}"/>
    <cellStyle name="Normal 10 3 4 4 3" xfId="367" xr:uid="{CB50BE49-114B-45AC-8047-7F60D2FCEA02}"/>
    <cellStyle name="Normal 10 3 4 4 4" xfId="368" xr:uid="{CFD49D31-7BF1-4A1B-99CB-2ECCFBD7FDDD}"/>
    <cellStyle name="Normal 10 3 4 5" xfId="369" xr:uid="{7EBD43AD-B894-443C-8BDD-1D0E98AF18A8}"/>
    <cellStyle name="Normal 10 3 4 6" xfId="370" xr:uid="{A1C87BA3-A73F-4D4A-8C2D-D54B274A8887}"/>
    <cellStyle name="Normal 10 3 4 7" xfId="371" xr:uid="{4F320D80-6BF2-4864-9313-E53D9CFFD1B7}"/>
    <cellStyle name="Normal 10 3 5" xfId="372" xr:uid="{98271676-3C39-46E0-B4D4-7EA5E2D55F01}"/>
    <cellStyle name="Normal 10 3 5 2" xfId="373" xr:uid="{C3543C22-A5DE-45E8-8620-192BD9267AFD}"/>
    <cellStyle name="Normal 10 3 5 2 2" xfId="374" xr:uid="{BF24BEC1-6329-4130-B066-84A1C83BBAF4}"/>
    <cellStyle name="Normal 10 3 5 2 2 2" xfId="3824" xr:uid="{DF761EB4-7FCF-482A-851C-6D91FA2F3F35}"/>
    <cellStyle name="Normal 10 3 5 2 3" xfId="375" xr:uid="{3B49D695-C369-4ECE-A5C5-BB668423EFB9}"/>
    <cellStyle name="Normal 10 3 5 2 4" xfId="376" xr:uid="{D6FBA2FC-77BE-4999-BE99-7CF3B76CBE78}"/>
    <cellStyle name="Normal 10 3 5 3" xfId="377" xr:uid="{C6F2EBB5-B59C-4CB7-A755-BDCEEEC9E29E}"/>
    <cellStyle name="Normal 10 3 5 3 2" xfId="378" xr:uid="{D97B4E0A-A75B-4C5B-A43A-1BF8D7FE879F}"/>
    <cellStyle name="Normal 10 3 5 3 3" xfId="379" xr:uid="{311B7F62-DC35-4B31-96B7-6735A5BB8E47}"/>
    <cellStyle name="Normal 10 3 5 3 4" xfId="380" xr:uid="{E4241C21-7B91-41E3-9921-2BCEAC630A7E}"/>
    <cellStyle name="Normal 10 3 5 4" xfId="381" xr:uid="{A1FAA87F-E0F6-4B0D-B3A7-39F4D8B3FEF5}"/>
    <cellStyle name="Normal 10 3 5 5" xfId="382" xr:uid="{B4AF3BB6-BA3E-47CE-9B55-B20581AADF2E}"/>
    <cellStyle name="Normal 10 3 5 6" xfId="383" xr:uid="{3C3B74DB-3CAA-4F0D-8A62-72BDB58ABEE1}"/>
    <cellStyle name="Normal 10 3 6" xfId="384" xr:uid="{5E992060-D48D-4528-B80A-503363E3F1C8}"/>
    <cellStyle name="Normal 10 3 6 2" xfId="385" xr:uid="{01487CBA-A9EC-4AD5-ACCD-575B010DC484}"/>
    <cellStyle name="Normal 10 3 6 2 2" xfId="386" xr:uid="{C42BFFEF-4FD0-41F0-BAEB-33B0853A6DC0}"/>
    <cellStyle name="Normal 10 3 6 2 3" xfId="387" xr:uid="{44C65961-CAB9-4C67-8653-398E913B7546}"/>
    <cellStyle name="Normal 10 3 6 2 4" xfId="388" xr:uid="{1B719CA5-4B94-4C3C-90CF-0D6C89D3913C}"/>
    <cellStyle name="Normal 10 3 6 3" xfId="389" xr:uid="{125672C4-FB98-4DFA-A8A8-E366E379D585}"/>
    <cellStyle name="Normal 10 3 6 4" xfId="390" xr:uid="{C3245C9B-FB64-4EB3-8411-209501059072}"/>
    <cellStyle name="Normal 10 3 6 5" xfId="391" xr:uid="{9C3E849C-CF48-46FF-B58E-23B7DF73C302}"/>
    <cellStyle name="Normal 10 3 7" xfId="392" xr:uid="{905E286D-CAC3-4FD8-883F-54F7B7ACEC8A}"/>
    <cellStyle name="Normal 10 3 7 2" xfId="393" xr:uid="{76B9182B-FC31-469F-8B54-6F15E33D3CD9}"/>
    <cellStyle name="Normal 10 3 7 3" xfId="394" xr:uid="{D1E73076-0B92-4991-A0E4-9F7051F42ECA}"/>
    <cellStyle name="Normal 10 3 7 4" xfId="395" xr:uid="{14D414EF-1E0B-461B-85A0-D9F57FD3DF7B}"/>
    <cellStyle name="Normal 10 3 8" xfId="396" xr:uid="{7C5001EF-6225-4CF9-B0D9-1B78FBC86C9A}"/>
    <cellStyle name="Normal 10 3 8 2" xfId="397" xr:uid="{284A8079-7F64-45B0-935A-C91A6FA15EC2}"/>
    <cellStyle name="Normal 10 3 8 3" xfId="398" xr:uid="{E5D1C659-BAD7-4B8E-AA69-CE0E02D6CDAB}"/>
    <cellStyle name="Normal 10 3 8 4" xfId="399" xr:uid="{FE776BAF-97AA-4E08-8B31-4626F23408ED}"/>
    <cellStyle name="Normal 10 3 9" xfId="400" xr:uid="{306D79BC-FC73-488A-96C4-4D608527CF7A}"/>
    <cellStyle name="Normal 10 4" xfId="401" xr:uid="{C427A72E-C6A9-4C17-8E48-36385F9D8687}"/>
    <cellStyle name="Normal 10 4 10" xfId="402" xr:uid="{E33DC7DB-52D8-4DF3-8728-55F416511104}"/>
    <cellStyle name="Normal 10 4 11" xfId="403" xr:uid="{D8CFDDC8-447C-4D2D-B94E-91DFE75A0CD5}"/>
    <cellStyle name="Normal 10 4 2" xfId="404" xr:uid="{E61329E8-6ED8-43DF-81F5-B77CA586FDA2}"/>
    <cellStyle name="Normal 10 4 2 2" xfId="405" xr:uid="{4373DC78-173E-4076-8AD3-147C929134EF}"/>
    <cellStyle name="Normal 10 4 2 2 2" xfId="406" xr:uid="{BD59E26A-2A36-4FEA-AFF0-DA7B452A6485}"/>
    <cellStyle name="Normal 10 4 2 2 2 2" xfId="407" xr:uid="{05B54363-8B61-426F-826D-1F33F6567F5B}"/>
    <cellStyle name="Normal 10 4 2 2 2 2 2" xfId="408" xr:uid="{9C054456-A42D-40AB-9DDF-2CD82E94EF88}"/>
    <cellStyle name="Normal 10 4 2 2 2 2 3" xfId="409" xr:uid="{DC5216F8-3E8C-4B8A-A120-EABA4382B365}"/>
    <cellStyle name="Normal 10 4 2 2 2 2 4" xfId="410" xr:uid="{A65123F1-65F9-4F12-A450-EEDF309F6394}"/>
    <cellStyle name="Normal 10 4 2 2 2 3" xfId="411" xr:uid="{E4F41FBF-6AED-44C8-B8E2-791744280C0E}"/>
    <cellStyle name="Normal 10 4 2 2 2 3 2" xfId="412" xr:uid="{79AFF86D-EC4D-4DCF-A034-5BC4C32A03D3}"/>
    <cellStyle name="Normal 10 4 2 2 2 3 3" xfId="413" xr:uid="{589C1B3D-4F90-4D7A-96CC-0076E08BD49B}"/>
    <cellStyle name="Normal 10 4 2 2 2 3 4" xfId="414" xr:uid="{B816259B-B6AC-4E35-9D9C-AC3742CA2861}"/>
    <cellStyle name="Normal 10 4 2 2 2 4" xfId="415" xr:uid="{374EF528-FC0E-4A40-9521-DE236FE1E1AB}"/>
    <cellStyle name="Normal 10 4 2 2 2 5" xfId="416" xr:uid="{D806DD28-2BB4-4EF3-B590-5D9C8E366A5E}"/>
    <cellStyle name="Normal 10 4 2 2 2 6" xfId="417" xr:uid="{28BFA301-E1C4-4319-8204-27D92D18D426}"/>
    <cellStyle name="Normal 10 4 2 2 3" xfId="418" xr:uid="{1E21A2F8-EEC5-412B-B853-853C7B0DE38D}"/>
    <cellStyle name="Normal 10 4 2 2 3 2" xfId="419" xr:uid="{5E4542E6-C764-47BB-9E06-898203C9B36D}"/>
    <cellStyle name="Normal 10 4 2 2 3 2 2" xfId="420" xr:uid="{A013F1E9-0259-4893-93B1-D48887E72A1F}"/>
    <cellStyle name="Normal 10 4 2 2 3 2 3" xfId="421" xr:uid="{9D9EB39A-DC21-4604-AE26-821E25D8D73D}"/>
    <cellStyle name="Normal 10 4 2 2 3 2 4" xfId="422" xr:uid="{502B4CBA-D2D9-46F5-9C83-40FD2B9718EF}"/>
    <cellStyle name="Normal 10 4 2 2 3 3" xfId="423" xr:uid="{1B93D976-7898-43EE-B970-A3171E18EE63}"/>
    <cellStyle name="Normal 10 4 2 2 3 4" xfId="424" xr:uid="{D1C2EB1E-368F-452E-9055-F667C1EEB7A6}"/>
    <cellStyle name="Normal 10 4 2 2 3 5" xfId="425" xr:uid="{2174CE3B-26C3-4B89-BECE-042D7D614425}"/>
    <cellStyle name="Normal 10 4 2 2 4" xfId="426" xr:uid="{A935E423-27E7-4077-B686-1A1D75BA4C09}"/>
    <cellStyle name="Normal 10 4 2 2 4 2" xfId="427" xr:uid="{37893E80-F2B4-48E2-81AD-F00005615507}"/>
    <cellStyle name="Normal 10 4 2 2 4 3" xfId="428" xr:uid="{D0ADD389-12CD-4EDD-B9E7-B5BC6F0CA9D9}"/>
    <cellStyle name="Normal 10 4 2 2 4 4" xfId="429" xr:uid="{599EA78F-FC38-465E-9747-4C07CD03F3B1}"/>
    <cellStyle name="Normal 10 4 2 2 5" xfId="430" xr:uid="{260B7ED4-87CA-47F1-94B2-7B4768F3CA92}"/>
    <cellStyle name="Normal 10 4 2 2 5 2" xfId="431" xr:uid="{896A3CF0-6993-491C-87C8-A475ACCB69C5}"/>
    <cellStyle name="Normal 10 4 2 2 5 3" xfId="432" xr:uid="{2AC50BDA-76D5-4527-8E31-8C2B9713C187}"/>
    <cellStyle name="Normal 10 4 2 2 5 4" xfId="433" xr:uid="{63EB6559-CB13-4DDF-B70E-B0CC3D9F89C7}"/>
    <cellStyle name="Normal 10 4 2 2 6" xfId="434" xr:uid="{FE6E4015-936A-4B5B-8E9D-771C54FC1A59}"/>
    <cellStyle name="Normal 10 4 2 2 7" xfId="435" xr:uid="{3FD02AC2-9841-4782-95B6-F8CD5B37A1DC}"/>
    <cellStyle name="Normal 10 4 2 2 8" xfId="436" xr:uid="{B33F811F-EF41-4F66-AF29-A56256E6AD0A}"/>
    <cellStyle name="Normal 10 4 2 3" xfId="437" xr:uid="{397FEC12-8B6E-4920-AF81-CFAF9606483D}"/>
    <cellStyle name="Normal 10 4 2 3 2" xfId="438" xr:uid="{ED36C8AB-939F-4300-934C-F083622DA660}"/>
    <cellStyle name="Normal 10 4 2 3 2 2" xfId="439" xr:uid="{772DFAD0-9A29-4709-A8B3-A0E7D7D31F7B}"/>
    <cellStyle name="Normal 10 4 2 3 2 3" xfId="440" xr:uid="{FE6FB989-4A0D-46C7-B0D8-6F8E63B303F4}"/>
    <cellStyle name="Normal 10 4 2 3 2 4" xfId="441" xr:uid="{C63BA3F8-0EBA-4E77-9FE4-57D22FE0CFA8}"/>
    <cellStyle name="Normal 10 4 2 3 3" xfId="442" xr:uid="{585CF25A-6B56-4BF7-B14C-DA8BFA7010D6}"/>
    <cellStyle name="Normal 10 4 2 3 3 2" xfId="443" xr:uid="{FA1880DF-65AF-4185-B14D-05AEC56A03F9}"/>
    <cellStyle name="Normal 10 4 2 3 3 3" xfId="444" xr:uid="{2466EBFE-D012-4264-9935-F7312E50536E}"/>
    <cellStyle name="Normal 10 4 2 3 3 4" xfId="445" xr:uid="{CDEB56A6-49BD-461D-8A3E-5D66359FEA46}"/>
    <cellStyle name="Normal 10 4 2 3 4" xfId="446" xr:uid="{4EB7B71D-E70E-46BF-8B3E-B9D78B87A38C}"/>
    <cellStyle name="Normal 10 4 2 3 5" xfId="447" xr:uid="{70FF0151-DA85-4A53-AC3F-69783BE5960B}"/>
    <cellStyle name="Normal 10 4 2 3 6" xfId="448" xr:uid="{DE299C9B-8D4C-4AAB-91F0-6F4D4F1803FC}"/>
    <cellStyle name="Normal 10 4 2 4" xfId="449" xr:uid="{05166AF2-9CD5-4FE3-B280-A228C1836390}"/>
    <cellStyle name="Normal 10 4 2 4 2" xfId="450" xr:uid="{6AA19E72-71B0-46EF-9A9A-2947CB4248A4}"/>
    <cellStyle name="Normal 10 4 2 4 2 2" xfId="451" xr:uid="{9ECDF520-AF93-4FAC-945C-257FFA6AF707}"/>
    <cellStyle name="Normal 10 4 2 4 2 3" xfId="452" xr:uid="{90206604-86AA-41FC-893C-06E78644A1F3}"/>
    <cellStyle name="Normal 10 4 2 4 2 4" xfId="453" xr:uid="{BCD3C007-204B-4B4E-B902-35998D35752B}"/>
    <cellStyle name="Normal 10 4 2 4 3" xfId="454" xr:uid="{0176704C-2A48-4908-A8AC-830049B76C52}"/>
    <cellStyle name="Normal 10 4 2 4 4" xfId="455" xr:uid="{83BF752B-2A65-4A23-9843-AD0EB67C6D07}"/>
    <cellStyle name="Normal 10 4 2 4 5" xfId="456" xr:uid="{41939E79-10B7-4E63-B721-363D23489847}"/>
    <cellStyle name="Normal 10 4 2 5" xfId="457" xr:uid="{E35C1699-09AA-4CEE-B360-B47D9C53DB7E}"/>
    <cellStyle name="Normal 10 4 2 5 2" xfId="458" xr:uid="{92D49C65-0AB2-4AB4-95C9-3B1EECB2ACE5}"/>
    <cellStyle name="Normal 10 4 2 5 3" xfId="459" xr:uid="{B58A9C08-6B57-409C-9890-929B7E7F9EDC}"/>
    <cellStyle name="Normal 10 4 2 5 4" xfId="460" xr:uid="{7DF88381-DD10-4191-8182-98C22F04D4AB}"/>
    <cellStyle name="Normal 10 4 2 6" xfId="461" xr:uid="{0F006D85-BBB0-4577-8CB7-B1AA6F4EAEC5}"/>
    <cellStyle name="Normal 10 4 2 6 2" xfId="462" xr:uid="{07F284DC-16D4-4632-AC8C-7E2C18F629DF}"/>
    <cellStyle name="Normal 10 4 2 6 3" xfId="463" xr:uid="{7AA7DED4-9440-4CCB-99F0-127380328A0A}"/>
    <cellStyle name="Normal 10 4 2 6 4" xfId="464" xr:uid="{BC77517D-6C70-40B0-B6D3-45A98766D9C0}"/>
    <cellStyle name="Normal 10 4 2 7" xfId="465" xr:uid="{D296FC14-EE6A-4CCB-B5F8-D5505D7759F0}"/>
    <cellStyle name="Normal 10 4 2 8" xfId="466" xr:uid="{C24445DD-15FD-4993-9C8C-D2EDBCEE7EEE}"/>
    <cellStyle name="Normal 10 4 2 9" xfId="467" xr:uid="{DCF0D66B-1752-4876-B3E4-AF932610BED1}"/>
    <cellStyle name="Normal 10 4 3" xfId="468" xr:uid="{985CAADE-7FC6-4AEF-BA61-02C97B899B35}"/>
    <cellStyle name="Normal 10 4 3 2" xfId="469" xr:uid="{400896F2-1A5C-4E34-912F-C91BD16EE2C1}"/>
    <cellStyle name="Normal 10 4 3 2 2" xfId="470" xr:uid="{82AD6395-273C-44BB-8CDC-1798C3DBBF6C}"/>
    <cellStyle name="Normal 10 4 3 2 2 2" xfId="471" xr:uid="{EB894C54-0CB8-4828-9A40-0A835E8BD45C}"/>
    <cellStyle name="Normal 10 4 3 2 2 2 2" xfId="3825" xr:uid="{BD7BA698-E86D-4498-9ECA-F1F4344E1197}"/>
    <cellStyle name="Normal 10 4 3 2 2 3" xfId="472" xr:uid="{07699EDD-8A9E-4CE4-99E1-4FE43973BACA}"/>
    <cellStyle name="Normal 10 4 3 2 2 4" xfId="473" xr:uid="{77E0267B-4DD4-4CF0-A078-4FA4FBACEE1C}"/>
    <cellStyle name="Normal 10 4 3 2 3" xfId="474" xr:uid="{0D10F3F3-502A-4831-BF0D-E9E365B3716F}"/>
    <cellStyle name="Normal 10 4 3 2 3 2" xfId="475" xr:uid="{AAE0757E-F458-46FE-9D7E-BA4167598467}"/>
    <cellStyle name="Normal 10 4 3 2 3 3" xfId="476" xr:uid="{BD86092F-A3F3-415E-A966-D260CE80A0E3}"/>
    <cellStyle name="Normal 10 4 3 2 3 4" xfId="477" xr:uid="{7113D9DD-BA14-406C-92F2-3671A0C838CD}"/>
    <cellStyle name="Normal 10 4 3 2 4" xfId="478" xr:uid="{4E69C0CD-3AB8-4121-A9F5-017D3B247593}"/>
    <cellStyle name="Normal 10 4 3 2 5" xfId="479" xr:uid="{FF750A87-08C4-4ECB-8FA7-51C8C7CFB9FC}"/>
    <cellStyle name="Normal 10 4 3 2 6" xfId="480" xr:uid="{F151E5DC-1FF5-49B2-B594-269B1D276886}"/>
    <cellStyle name="Normal 10 4 3 3" xfId="481" xr:uid="{A89AC303-4CDC-4C7A-9913-435C4EAB0470}"/>
    <cellStyle name="Normal 10 4 3 3 2" xfId="482" xr:uid="{DA87101B-B865-4666-89DD-91901166DF91}"/>
    <cellStyle name="Normal 10 4 3 3 2 2" xfId="483" xr:uid="{2F81ADFE-06B2-429D-BF21-1C2FE145397D}"/>
    <cellStyle name="Normal 10 4 3 3 2 3" xfId="484" xr:uid="{251E718A-54BD-4382-BAF0-DECB2545F8C4}"/>
    <cellStyle name="Normal 10 4 3 3 2 4" xfId="485" xr:uid="{851F8BBC-D458-4752-A633-F0407AAD2DAF}"/>
    <cellStyle name="Normal 10 4 3 3 3" xfId="486" xr:uid="{FDFC7841-300B-47DB-AD87-EC37460BA9BF}"/>
    <cellStyle name="Normal 10 4 3 3 4" xfId="487" xr:uid="{F750E3FD-C382-4C84-A0CA-F517E43A9643}"/>
    <cellStyle name="Normal 10 4 3 3 5" xfId="488" xr:uid="{696E6793-88AC-48F7-86B8-8EDFA8E75111}"/>
    <cellStyle name="Normal 10 4 3 4" xfId="489" xr:uid="{C6C8DC03-5BFF-401F-9186-1222247D33DC}"/>
    <cellStyle name="Normal 10 4 3 4 2" xfId="490" xr:uid="{9B17C9F8-D95A-485B-BCD0-B211A2D65E9C}"/>
    <cellStyle name="Normal 10 4 3 4 3" xfId="491" xr:uid="{55B83F2C-3D41-49AF-A286-F992CED79979}"/>
    <cellStyle name="Normal 10 4 3 4 4" xfId="492" xr:uid="{10A3CD33-F2DA-4FBB-A084-ED48E5F4F653}"/>
    <cellStyle name="Normal 10 4 3 5" xfId="493" xr:uid="{044DB83E-8024-4FE6-B14A-22C3B1F9F4FC}"/>
    <cellStyle name="Normal 10 4 3 5 2" xfId="494" xr:uid="{2817E4EB-FD8F-4565-85B6-291DF49D6692}"/>
    <cellStyle name="Normal 10 4 3 5 3" xfId="495" xr:uid="{391B143C-75A4-4E42-9EBC-BF0FE28721B8}"/>
    <cellStyle name="Normal 10 4 3 5 4" xfId="496" xr:uid="{0116C3B1-4A4C-4CE1-B2C7-204DECD6FC91}"/>
    <cellStyle name="Normal 10 4 3 6" xfId="497" xr:uid="{720EC84D-C8D8-4C58-BEB4-7955D368D070}"/>
    <cellStyle name="Normal 10 4 3 7" xfId="498" xr:uid="{5D59095F-3433-46CE-85D0-9EDAFFC8C591}"/>
    <cellStyle name="Normal 10 4 3 8" xfId="499" xr:uid="{E8198FCF-1D11-4652-844A-555AB4C2418A}"/>
    <cellStyle name="Normal 10 4 4" xfId="500" xr:uid="{2936147A-0318-451D-AAF2-A9E89B0A15DB}"/>
    <cellStyle name="Normal 10 4 4 2" xfId="501" xr:uid="{5E49E62F-4079-4E59-BD3E-E2369D135116}"/>
    <cellStyle name="Normal 10 4 4 2 2" xfId="502" xr:uid="{4E690E1C-B180-4839-91C7-CED17A8F8ECC}"/>
    <cellStyle name="Normal 10 4 4 2 2 2" xfId="503" xr:uid="{D74D607B-5801-4D22-A89F-7DFD12A88389}"/>
    <cellStyle name="Normal 10 4 4 2 2 3" xfId="504" xr:uid="{F5BF5BA9-256D-49AD-9BD6-FCBFE31EC790}"/>
    <cellStyle name="Normal 10 4 4 2 2 4" xfId="505" xr:uid="{4003A901-1A95-4A2D-97BB-708A46E082E6}"/>
    <cellStyle name="Normal 10 4 4 2 3" xfId="506" xr:uid="{466717C0-CB5E-4AEA-8230-70B5EEA8CB47}"/>
    <cellStyle name="Normal 10 4 4 2 4" xfId="507" xr:uid="{1EE9FF12-7C90-4CD0-A297-4E640CD99357}"/>
    <cellStyle name="Normal 10 4 4 2 5" xfId="508" xr:uid="{02262145-B156-4F96-880F-58EE2F5C1907}"/>
    <cellStyle name="Normal 10 4 4 3" xfId="509" xr:uid="{60C71FAF-9787-439A-96D9-BE9874824205}"/>
    <cellStyle name="Normal 10 4 4 3 2" xfId="510" xr:uid="{3329E9F9-AC91-4F61-B8E3-B05C9C0B9572}"/>
    <cellStyle name="Normal 10 4 4 3 3" xfId="511" xr:uid="{A3650763-0015-4DA8-9F5D-E86CBA0D10C6}"/>
    <cellStyle name="Normal 10 4 4 3 4" xfId="512" xr:uid="{773FEA67-093E-4007-99C5-7362C90E4CB2}"/>
    <cellStyle name="Normal 10 4 4 4" xfId="513" xr:uid="{355F8DA0-30A4-4DC3-AD8D-DCCDCE3F47E8}"/>
    <cellStyle name="Normal 10 4 4 4 2" xfId="514" xr:uid="{376CF093-EABB-4D84-B354-31C4395B0C64}"/>
    <cellStyle name="Normal 10 4 4 4 3" xfId="515" xr:uid="{A92F728E-2CA5-4FEB-B2D7-2E1B54FCC37E}"/>
    <cellStyle name="Normal 10 4 4 4 4" xfId="516" xr:uid="{5CBF006D-ED3E-4B16-9ADA-9E4B043323C9}"/>
    <cellStyle name="Normal 10 4 4 5" xfId="517" xr:uid="{47F40ECE-38E6-4E04-A9A3-073AF1ECF8ED}"/>
    <cellStyle name="Normal 10 4 4 6" xfId="518" xr:uid="{7576B6B8-73F7-441C-A62C-8AE55B370420}"/>
    <cellStyle name="Normal 10 4 4 7" xfId="519" xr:uid="{D3CF1460-948F-4C26-B519-D9093A90F0CF}"/>
    <cellStyle name="Normal 10 4 5" xfId="520" xr:uid="{9F5845A0-7BD0-47CA-9C47-C9BC5693AF5C}"/>
    <cellStyle name="Normal 10 4 5 2" xfId="521" xr:uid="{EEC29716-001A-4A86-B330-B4B254062003}"/>
    <cellStyle name="Normal 10 4 5 2 2" xfId="522" xr:uid="{5FDB15B1-DF4C-4F87-81A2-B7C4C711B738}"/>
    <cellStyle name="Normal 10 4 5 2 3" xfId="523" xr:uid="{491AA943-D08E-4F9D-9B4B-467E27254F20}"/>
    <cellStyle name="Normal 10 4 5 2 4" xfId="524" xr:uid="{C3FC55F3-6090-486D-BD9C-963BF722C468}"/>
    <cellStyle name="Normal 10 4 5 3" xfId="525" xr:uid="{FD22376D-D0E2-4B58-BE4C-E7E4079ABA0A}"/>
    <cellStyle name="Normal 10 4 5 3 2" xfId="526" xr:uid="{CB44ED35-7716-49B5-A2A5-7DBF036B0FA8}"/>
    <cellStyle name="Normal 10 4 5 3 3" xfId="527" xr:uid="{F3AB1F57-9EA9-4611-AFD4-10755223689D}"/>
    <cellStyle name="Normal 10 4 5 3 4" xfId="528" xr:uid="{EE04CE94-524A-41DA-9F0F-2BC9600ED98D}"/>
    <cellStyle name="Normal 10 4 5 4" xfId="529" xr:uid="{D80885DE-6800-4055-A938-80CFA22A3BD3}"/>
    <cellStyle name="Normal 10 4 5 5" xfId="530" xr:uid="{A9F47C05-ED98-47F6-836C-C8FFB7774205}"/>
    <cellStyle name="Normal 10 4 5 6" xfId="531" xr:uid="{24C21463-3A76-4C69-B09F-6FE07662E38B}"/>
    <cellStyle name="Normal 10 4 6" xfId="532" xr:uid="{E81C2063-5DEA-4137-8FE7-BCCEA484B65C}"/>
    <cellStyle name="Normal 10 4 6 2" xfId="533" xr:uid="{C00D24CE-C753-4CAD-8E5F-B2BFF552CADE}"/>
    <cellStyle name="Normal 10 4 6 2 2" xfId="534" xr:uid="{D6FEE1B0-E6DA-4388-B997-F8835160EFCD}"/>
    <cellStyle name="Normal 10 4 6 2 3" xfId="535" xr:uid="{DE7A16D1-B5A2-41C1-B81C-5B2FAD10B539}"/>
    <cellStyle name="Normal 10 4 6 2 4" xfId="536" xr:uid="{BA1DD561-95CA-41E0-894B-1F146EC19358}"/>
    <cellStyle name="Normal 10 4 6 3" xfId="537" xr:uid="{1C93C728-DB24-4025-B50B-872E69B51D67}"/>
    <cellStyle name="Normal 10 4 6 4" xfId="538" xr:uid="{98809D4F-306E-445E-A622-265D4A0F17F6}"/>
    <cellStyle name="Normal 10 4 6 5" xfId="539" xr:uid="{47899E9E-2E29-4D23-AC64-613AE956CFAE}"/>
    <cellStyle name="Normal 10 4 7" xfId="540" xr:uid="{BF7D5058-A255-4E6E-9ADD-EC7DA7C9A3D9}"/>
    <cellStyle name="Normal 10 4 7 2" xfId="541" xr:uid="{556223E0-95EB-46DB-83E0-2CE894173B37}"/>
    <cellStyle name="Normal 10 4 7 3" xfId="542" xr:uid="{838D0B45-E229-40FB-8E6E-529676A662DD}"/>
    <cellStyle name="Normal 10 4 7 4" xfId="543" xr:uid="{34971AA2-43FD-43B7-BFA6-AF407AF57FD7}"/>
    <cellStyle name="Normal 10 4 8" xfId="544" xr:uid="{6E08781B-5543-4A72-8C9D-DC6A3C8749BD}"/>
    <cellStyle name="Normal 10 4 8 2" xfId="545" xr:uid="{668FBBF4-A712-4399-9585-F1FB46D68CEE}"/>
    <cellStyle name="Normal 10 4 8 3" xfId="546" xr:uid="{32233C18-31AE-470F-A61E-D527C191EAB6}"/>
    <cellStyle name="Normal 10 4 8 4" xfId="547" xr:uid="{52CB41B6-8DFE-42CC-AA5F-E27D29F2D6D5}"/>
    <cellStyle name="Normal 10 4 9" xfId="548" xr:uid="{704DFF97-A3AF-4DE8-8F7C-2149ECD23782}"/>
    <cellStyle name="Normal 10 5" xfId="549" xr:uid="{036F5AE0-5EBB-4597-9C14-378E41A43DD9}"/>
    <cellStyle name="Normal 10 5 2" xfId="550" xr:uid="{CF97B062-1147-4013-B93F-F60BE0232308}"/>
    <cellStyle name="Normal 10 5 2 2" xfId="551" xr:uid="{9D6BD6C8-917C-4867-96E0-1BC5B2BB8923}"/>
    <cellStyle name="Normal 10 5 2 2 2" xfId="552" xr:uid="{847C7C81-2081-4ABC-B753-64E457E168B8}"/>
    <cellStyle name="Normal 10 5 2 2 2 2" xfId="553" xr:uid="{2AB73E1F-F769-41F1-B62D-E97A7CB14857}"/>
    <cellStyle name="Normal 10 5 2 2 2 3" xfId="554" xr:uid="{EB8867CA-F8AF-413F-AEAE-BF95E7C39891}"/>
    <cellStyle name="Normal 10 5 2 2 2 4" xfId="555" xr:uid="{53F44FF0-6CA3-4F03-ADD1-FADC2E4AF148}"/>
    <cellStyle name="Normal 10 5 2 2 3" xfId="556" xr:uid="{717029FD-CA69-4366-9B3A-73EC484A686C}"/>
    <cellStyle name="Normal 10 5 2 2 3 2" xfId="557" xr:uid="{13730751-196C-4F77-BB5C-B991AE11DBB6}"/>
    <cellStyle name="Normal 10 5 2 2 3 3" xfId="558" xr:uid="{20893128-B1FA-42F1-8D03-A6A753619560}"/>
    <cellStyle name="Normal 10 5 2 2 3 4" xfId="559" xr:uid="{8CDE7B39-F896-4A62-928A-3AA1E1A22135}"/>
    <cellStyle name="Normal 10 5 2 2 4" xfId="560" xr:uid="{4461B25B-D0E6-454D-9CB7-AFB68B47A8C9}"/>
    <cellStyle name="Normal 10 5 2 2 5" xfId="561" xr:uid="{2BA80DCC-EB18-4D7A-B937-B9FF45A194D0}"/>
    <cellStyle name="Normal 10 5 2 2 6" xfId="562" xr:uid="{70CAE689-1822-4A89-9C82-DE1647FBD8C1}"/>
    <cellStyle name="Normal 10 5 2 3" xfId="563" xr:uid="{31135BE8-0E9D-4066-B5A7-94891EF088B2}"/>
    <cellStyle name="Normal 10 5 2 3 2" xfId="564" xr:uid="{C20B9A34-E38C-4B60-8DCF-4C8C643EFD8A}"/>
    <cellStyle name="Normal 10 5 2 3 2 2" xfId="565" xr:uid="{34F751BA-6ED9-46CE-B083-1CA274A4125F}"/>
    <cellStyle name="Normal 10 5 2 3 2 3" xfId="566" xr:uid="{460D33B4-FC38-4DAC-BB97-B42FD4A321E9}"/>
    <cellStyle name="Normal 10 5 2 3 2 4" xfId="567" xr:uid="{E69DC281-1096-4785-9DA1-3884E010571A}"/>
    <cellStyle name="Normal 10 5 2 3 3" xfId="568" xr:uid="{CC15CADA-62F8-4826-8A2A-E75A6157F830}"/>
    <cellStyle name="Normal 10 5 2 3 4" xfId="569" xr:uid="{090B88A2-CA58-4786-8BC1-13023670A1B5}"/>
    <cellStyle name="Normal 10 5 2 3 5" xfId="570" xr:uid="{CABEDD47-9116-42BC-8E83-041B145CCAFA}"/>
    <cellStyle name="Normal 10 5 2 4" xfId="571" xr:uid="{E208DACC-977F-438A-B5B2-31D043B8937A}"/>
    <cellStyle name="Normal 10 5 2 4 2" xfId="572" xr:uid="{A2724B4D-487A-40ED-A327-4DC047E38A48}"/>
    <cellStyle name="Normal 10 5 2 4 3" xfId="573" xr:uid="{8773627D-6836-4682-9E9C-25BFB72CFCCC}"/>
    <cellStyle name="Normal 10 5 2 4 4" xfId="574" xr:uid="{7D57AF9F-FB6F-40F7-B14A-70F639437644}"/>
    <cellStyle name="Normal 10 5 2 5" xfId="575" xr:uid="{DEEB0AFC-ABBA-476E-A97F-226324F7C513}"/>
    <cellStyle name="Normal 10 5 2 5 2" xfId="576" xr:uid="{0558B3DB-A4C0-48C4-9585-7B4C57497F41}"/>
    <cellStyle name="Normal 10 5 2 5 3" xfId="577" xr:uid="{7DB1E46A-978C-4986-A170-53762A9A39A4}"/>
    <cellStyle name="Normal 10 5 2 5 4" xfId="578" xr:uid="{B7F4FBC7-6745-4588-AA2C-01A6CFFFF95C}"/>
    <cellStyle name="Normal 10 5 2 6" xfId="579" xr:uid="{F00C7493-2B08-4A80-89C6-62053803C3BD}"/>
    <cellStyle name="Normal 10 5 2 7" xfId="580" xr:uid="{437607D6-4F0D-4703-8A0E-13A1FA9B819B}"/>
    <cellStyle name="Normal 10 5 2 8" xfId="581" xr:uid="{A596AF31-CEC9-449B-8AE9-1F38D4F77035}"/>
    <cellStyle name="Normal 10 5 3" xfId="582" xr:uid="{4281CCE8-BF31-4160-83F9-AF6E18CBA3B2}"/>
    <cellStyle name="Normal 10 5 3 2" xfId="583" xr:uid="{63D43E64-6C30-4569-B43F-7087A519693D}"/>
    <cellStyle name="Normal 10 5 3 2 2" xfId="584" xr:uid="{7742B3A1-6350-4266-9F7F-7A4597450431}"/>
    <cellStyle name="Normal 10 5 3 2 3" xfId="585" xr:uid="{09C77095-48FF-4E15-9C7C-B032083A6DD9}"/>
    <cellStyle name="Normal 10 5 3 2 4" xfId="586" xr:uid="{C76A3526-71B4-4049-B65F-3279629DE171}"/>
    <cellStyle name="Normal 10 5 3 3" xfId="587" xr:uid="{B2C6C8BC-E6EE-4601-815D-6BDB89174431}"/>
    <cellStyle name="Normal 10 5 3 3 2" xfId="588" xr:uid="{2CDB1023-DACB-46FF-9E17-270761C26DE7}"/>
    <cellStyle name="Normal 10 5 3 3 3" xfId="589" xr:uid="{440AB504-4B0B-4380-90D6-8AEC0336B60D}"/>
    <cellStyle name="Normal 10 5 3 3 4" xfId="590" xr:uid="{3F2B1CCE-8BB1-480B-BC07-C150DAF2BBF2}"/>
    <cellStyle name="Normal 10 5 3 4" xfId="591" xr:uid="{2DE2B593-6DF5-4265-990D-B127FE629490}"/>
    <cellStyle name="Normal 10 5 3 5" xfId="592" xr:uid="{FBDC87FA-9D21-4C07-8506-AEB0A8759953}"/>
    <cellStyle name="Normal 10 5 3 6" xfId="593" xr:uid="{D5FDB414-81D9-41EE-B54D-9D0CA8886B05}"/>
    <cellStyle name="Normal 10 5 4" xfId="594" xr:uid="{C6F91F80-D25A-443B-AE30-A17E753E48FA}"/>
    <cellStyle name="Normal 10 5 4 2" xfId="595" xr:uid="{6812BD17-F454-4CA8-BB99-AB5DB3AA44DE}"/>
    <cellStyle name="Normal 10 5 4 2 2" xfId="596" xr:uid="{3B70F7BC-E9A6-4C53-B3B2-84FABE723016}"/>
    <cellStyle name="Normal 10 5 4 2 3" xfId="597" xr:uid="{33ADE1AD-88E9-460F-8D39-8778857EF365}"/>
    <cellStyle name="Normal 10 5 4 2 4" xfId="598" xr:uid="{3E78D8FC-2F86-48F4-B8C5-B6783F9FB994}"/>
    <cellStyle name="Normal 10 5 4 3" xfId="599" xr:uid="{4B9ECCEC-7A0B-4D76-AC0E-7D16FFC9C84A}"/>
    <cellStyle name="Normal 10 5 4 4" xfId="600" xr:uid="{341D9855-4B10-4D24-B428-E2546D9C5BA0}"/>
    <cellStyle name="Normal 10 5 4 5" xfId="601" xr:uid="{EB534E4F-FEE9-41AC-AC77-E275BDC2A8B8}"/>
    <cellStyle name="Normal 10 5 5" xfId="602" xr:uid="{F97DEF74-8D3B-4827-8287-54903673E558}"/>
    <cellStyle name="Normal 10 5 5 2" xfId="603" xr:uid="{D5CF0D88-A302-46C8-B8C2-A105930E5CCA}"/>
    <cellStyle name="Normal 10 5 5 3" xfId="604" xr:uid="{3823B2AA-94DA-4165-859B-105A849C09BF}"/>
    <cellStyle name="Normal 10 5 5 4" xfId="605" xr:uid="{5C86B067-B5AF-4585-A328-21540B870E4D}"/>
    <cellStyle name="Normal 10 5 6" xfId="606" xr:uid="{2F534440-0F9F-4785-9AE8-4EE8FACD8D8A}"/>
    <cellStyle name="Normal 10 5 6 2" xfId="607" xr:uid="{9B10060B-55B9-40F9-AD38-FF8D0DF7E084}"/>
    <cellStyle name="Normal 10 5 6 3" xfId="608" xr:uid="{C4F06B9F-D35E-4C80-B0AC-3A093D55B99E}"/>
    <cellStyle name="Normal 10 5 6 4" xfId="609" xr:uid="{61EC5069-534C-4A35-A3EC-6306348EC8C6}"/>
    <cellStyle name="Normal 10 5 7" xfId="610" xr:uid="{9C37856E-5C88-4D77-8D0F-F603B8F7C957}"/>
    <cellStyle name="Normal 10 5 8" xfId="611" xr:uid="{27CA3DDD-8E9C-490D-9509-D877EFDFE7AD}"/>
    <cellStyle name="Normal 10 5 9" xfId="612" xr:uid="{74923607-B910-4C81-BFAB-102FAE3B48FA}"/>
    <cellStyle name="Normal 10 6" xfId="613" xr:uid="{6DB71862-CE1B-4679-96D3-5B3994BE9CBA}"/>
    <cellStyle name="Normal 10 6 2" xfId="614" xr:uid="{01799947-84F5-440F-850D-153534BDE77E}"/>
    <cellStyle name="Normal 10 6 2 2" xfId="615" xr:uid="{444FCA67-5B73-43D0-8052-120F63A30C2B}"/>
    <cellStyle name="Normal 10 6 2 2 2" xfId="616" xr:uid="{5384D3F7-BED9-4724-B359-0A9B8BE8481C}"/>
    <cellStyle name="Normal 10 6 2 2 2 2" xfId="3826" xr:uid="{51B75202-CA32-4776-BC75-2330299B4E92}"/>
    <cellStyle name="Normal 10 6 2 2 3" xfId="617" xr:uid="{2DB26005-65B6-4019-963B-A01D6D808B97}"/>
    <cellStyle name="Normal 10 6 2 2 4" xfId="618" xr:uid="{82A5CE3B-07D9-47D5-85EE-3ECFD6F30DAB}"/>
    <cellStyle name="Normal 10 6 2 3" xfId="619" xr:uid="{43F2CB16-D3D6-466A-B11E-224F1BA1D6F8}"/>
    <cellStyle name="Normal 10 6 2 3 2" xfId="620" xr:uid="{297856E2-1B92-4EAC-B745-F87B06EDD860}"/>
    <cellStyle name="Normal 10 6 2 3 3" xfId="621" xr:uid="{A3EBBC0F-7D3F-46E8-B2BD-1CB4D49AA0DB}"/>
    <cellStyle name="Normal 10 6 2 3 4" xfId="622" xr:uid="{786CA4FF-55BB-4B7D-97B2-6CD430318996}"/>
    <cellStyle name="Normal 10 6 2 4" xfId="623" xr:uid="{37A59A8C-520D-4B3A-877F-3963BE91FD96}"/>
    <cellStyle name="Normal 10 6 2 5" xfId="624" xr:uid="{F5283F66-2146-41C8-8868-CBDC70F1C7CF}"/>
    <cellStyle name="Normal 10 6 2 6" xfId="625" xr:uid="{5FB3B9D6-5777-4987-86AA-5DD566BE46C5}"/>
    <cellStyle name="Normal 10 6 3" xfId="626" xr:uid="{3DBC5449-342E-4872-A9D3-B9A53521CE92}"/>
    <cellStyle name="Normal 10 6 3 2" xfId="627" xr:uid="{63CB2D56-1138-49CD-B55C-03859F133E82}"/>
    <cellStyle name="Normal 10 6 3 2 2" xfId="628" xr:uid="{22A8F9CB-5BE0-44F3-B202-41DD62ABF848}"/>
    <cellStyle name="Normal 10 6 3 2 3" xfId="629" xr:uid="{7313798B-0904-4D02-9DF8-52F836B4542C}"/>
    <cellStyle name="Normal 10 6 3 2 4" xfId="630" xr:uid="{4864E369-A181-49E9-8FBB-02A90E5F8D4A}"/>
    <cellStyle name="Normal 10 6 3 3" xfId="631" xr:uid="{F239B196-31D2-4A86-97E4-4F662E7AA4CB}"/>
    <cellStyle name="Normal 10 6 3 4" xfId="632" xr:uid="{6710AD67-AB58-4ACC-B8F9-07F53EA5EB13}"/>
    <cellStyle name="Normal 10 6 3 5" xfId="633" xr:uid="{6F69EB46-30BC-4B12-B47F-799C026718C2}"/>
    <cellStyle name="Normal 10 6 4" xfId="634" xr:uid="{8A20E378-DEB3-4664-AD4C-828EEE340ABE}"/>
    <cellStyle name="Normal 10 6 4 2" xfId="635" xr:uid="{7EA3A2F0-4DCF-43A8-9E9D-E0550921E551}"/>
    <cellStyle name="Normal 10 6 4 3" xfId="636" xr:uid="{E6B487DC-5613-4469-9341-4094EB1B03B3}"/>
    <cellStyle name="Normal 10 6 4 4" xfId="637" xr:uid="{431885DC-EB35-4236-A52B-52668073C667}"/>
    <cellStyle name="Normal 10 6 5" xfId="638" xr:uid="{84FE4BD3-19C1-466E-BF19-7715CE319FBB}"/>
    <cellStyle name="Normal 10 6 5 2" xfId="639" xr:uid="{732D13E2-9B9A-49D4-B10C-A8EC3616037B}"/>
    <cellStyle name="Normal 10 6 5 3" xfId="640" xr:uid="{EA63F2CF-F84C-4510-86C6-D2DBF57643A4}"/>
    <cellStyle name="Normal 10 6 5 4" xfId="641" xr:uid="{BD1678C0-691B-4B34-9B32-D089E1C72404}"/>
    <cellStyle name="Normal 10 6 6" xfId="642" xr:uid="{F6E5E026-3967-43FB-9198-B2674B57C590}"/>
    <cellStyle name="Normal 10 6 7" xfId="643" xr:uid="{57D5B26B-4B45-402E-A99A-03188B9BC31A}"/>
    <cellStyle name="Normal 10 6 8" xfId="644" xr:uid="{E5368076-A73D-464A-B4E8-22E3E797C23A}"/>
    <cellStyle name="Normal 10 7" xfId="645" xr:uid="{C917A356-E921-46A1-8EDE-E9C153232F15}"/>
    <cellStyle name="Normal 10 7 2" xfId="646" xr:uid="{4D7A7ED2-F141-4438-80B7-6C4DD9607400}"/>
    <cellStyle name="Normal 10 7 2 2" xfId="647" xr:uid="{F1DB9B5B-62FA-4698-BD8A-A5EA1F40EF55}"/>
    <cellStyle name="Normal 10 7 2 2 2" xfId="648" xr:uid="{FAF6A85C-7D62-489A-BBF8-79230081555C}"/>
    <cellStyle name="Normal 10 7 2 2 3" xfId="649" xr:uid="{2402511B-AFA2-4654-A8B8-5F7F42C4E154}"/>
    <cellStyle name="Normal 10 7 2 2 4" xfId="650" xr:uid="{AE960E8F-3673-4A1F-9F24-EE6A035B8060}"/>
    <cellStyle name="Normal 10 7 2 3" xfId="651" xr:uid="{894F6B22-8C84-4D54-A752-7338B7109B24}"/>
    <cellStyle name="Normal 10 7 2 4" xfId="652" xr:uid="{8B63E545-AB29-4673-950A-CA1A95968F76}"/>
    <cellStyle name="Normal 10 7 2 5" xfId="653" xr:uid="{8958320E-C6ED-4EE6-A98C-04011E008AD3}"/>
    <cellStyle name="Normal 10 7 3" xfId="654" xr:uid="{A20A631A-6F09-4D87-AD30-FA934C270B37}"/>
    <cellStyle name="Normal 10 7 3 2" xfId="655" xr:uid="{DE7557F0-7CDF-4BDE-979E-ED015AC45745}"/>
    <cellStyle name="Normal 10 7 3 3" xfId="656" xr:uid="{C3945178-37CF-490F-B077-987C1361F610}"/>
    <cellStyle name="Normal 10 7 3 4" xfId="657" xr:uid="{59E3FF87-D15D-402A-81CA-DF8937A39547}"/>
    <cellStyle name="Normal 10 7 4" xfId="658" xr:uid="{71A8FFCC-1CD6-46BF-A93A-CF7F0584CBAD}"/>
    <cellStyle name="Normal 10 7 4 2" xfId="659" xr:uid="{92672F23-7508-456C-B24B-0E36DB4A1D4E}"/>
    <cellStyle name="Normal 10 7 4 3" xfId="660" xr:uid="{3D181FC2-ED1E-40BD-BD09-1102A657E6F4}"/>
    <cellStyle name="Normal 10 7 4 4" xfId="661" xr:uid="{B037FE78-D3C5-44ED-9494-E588E2A50655}"/>
    <cellStyle name="Normal 10 7 5" xfId="662" xr:uid="{9357D88F-10CA-40E9-821E-0FC755C77EBE}"/>
    <cellStyle name="Normal 10 7 6" xfId="663" xr:uid="{A26F727C-D316-47EA-8E14-98C87AE10194}"/>
    <cellStyle name="Normal 10 7 7" xfId="664" xr:uid="{29732700-19BB-4875-95C8-3CECDD14C910}"/>
    <cellStyle name="Normal 10 8" xfId="665" xr:uid="{4D2DDED5-EA93-4117-A037-0E04E4EE20F8}"/>
    <cellStyle name="Normal 10 8 2" xfId="666" xr:uid="{1266D527-25F2-406D-ADD8-8BA6F2B53039}"/>
    <cellStyle name="Normal 10 8 2 2" xfId="667" xr:uid="{00CD6813-D260-456D-9725-3AF863E32CB9}"/>
    <cellStyle name="Normal 10 8 2 3" xfId="668" xr:uid="{18CECB4D-AC41-4F0D-97EC-0A74615EC6D5}"/>
    <cellStyle name="Normal 10 8 2 4" xfId="669" xr:uid="{172CB2B0-BBC1-4286-A8FD-629148BA2AB4}"/>
    <cellStyle name="Normal 10 8 3" xfId="670" xr:uid="{22057DC3-B64A-4BAB-8802-D101FFD247F1}"/>
    <cellStyle name="Normal 10 8 3 2" xfId="671" xr:uid="{7C4A73F1-258F-497A-9AE3-000BD2730B5B}"/>
    <cellStyle name="Normal 10 8 3 3" xfId="672" xr:uid="{87148BBB-170B-4117-A6B4-2B04581A66B5}"/>
    <cellStyle name="Normal 10 8 3 4" xfId="673" xr:uid="{589FC668-7B37-424E-886C-C944A99B9E7B}"/>
    <cellStyle name="Normal 10 8 4" xfId="674" xr:uid="{83C41A96-1050-4AE0-916F-371D952F6655}"/>
    <cellStyle name="Normal 10 8 5" xfId="675" xr:uid="{9C3743CC-F775-4FE5-94E7-F3E266CFE4F5}"/>
    <cellStyle name="Normal 10 8 6" xfId="676" xr:uid="{D8210806-B1CA-41D2-8959-7D1447CCB4BF}"/>
    <cellStyle name="Normal 10 9" xfId="677" xr:uid="{8049B3F1-D519-4E16-9062-E4B108212DEE}"/>
    <cellStyle name="Normal 10 9 2" xfId="678" xr:uid="{47FCC317-1EF2-4DF9-B991-ECCCDB209F3B}"/>
    <cellStyle name="Normal 10 9 2 2" xfId="679" xr:uid="{6F30F84A-6BFB-44FB-840A-B3B4C4DED643}"/>
    <cellStyle name="Normal 10 9 2 2 2" xfId="4301" xr:uid="{C98F0441-D0D7-4619-B085-8571AE00A016}"/>
    <cellStyle name="Normal 10 9 2 2 3" xfId="4685" xr:uid="{C1915BAD-E3B1-4FFD-AD1E-E03944FDC881}"/>
    <cellStyle name="Normal 10 9 2 3" xfId="680" xr:uid="{5FFEB324-8CD5-4DC5-A59C-32B6536215B4}"/>
    <cellStyle name="Normal 10 9 2 4" xfId="681" xr:uid="{005C7DE2-1F2B-48CA-9269-E78724A1C233}"/>
    <cellStyle name="Normal 10 9 3" xfId="682" xr:uid="{835D9947-599C-42D8-85D2-65FA7BFF6C0C}"/>
    <cellStyle name="Normal 10 9 4" xfId="683" xr:uid="{244A4168-D59C-48DF-8181-9CC9BDD4CE01}"/>
    <cellStyle name="Normal 10 9 4 2" xfId="4566" xr:uid="{9315D0B7-06AB-4A4D-9BC0-D66DEF2C8837}"/>
    <cellStyle name="Normal 10 9 4 3" xfId="4686" xr:uid="{89570A58-3D2F-4177-BBC9-E568B12626FC}"/>
    <cellStyle name="Normal 10 9 4 4" xfId="4658" xr:uid="{72B82978-AE77-4D91-B0BD-97D528BECFC6}"/>
    <cellStyle name="Normal 10 9 5" xfId="684" xr:uid="{16569213-02CE-46D1-9C9C-1B6C2ECCB8C5}"/>
    <cellStyle name="Normal 11" xfId="46" xr:uid="{D80573E3-53B5-4B72-8343-20106BEB7F20}"/>
    <cellStyle name="Normal 11 2" xfId="3697" xr:uid="{0B51776B-3F86-4DC2-AC60-CB39C3280BD9}"/>
    <cellStyle name="Normal 11 2 2" xfId="4630" xr:uid="{C2FFFEED-7D7B-4D43-8E38-CFB1E165A964}"/>
    <cellStyle name="Normal 11 3" xfId="4306" xr:uid="{F4F76E87-5CB3-464C-95D2-ADBAE888764F}"/>
    <cellStyle name="Normal 11 3 2" xfId="4545" xr:uid="{7CA949CF-3C01-46DF-BACE-EA57C86B2825}"/>
    <cellStyle name="Normal 11 3 3" xfId="4730" xr:uid="{3F77E043-EC5E-4F93-ACC6-1C71BA2F1789}"/>
    <cellStyle name="Normal 11 3 4" xfId="4707" xr:uid="{25E96CE0-0ECA-44CD-83F8-579969BBC700}"/>
    <cellStyle name="Normal 12" xfId="47" xr:uid="{E1B08D7A-DC9F-4F46-BE1C-B17A8F5BDF49}"/>
    <cellStyle name="Normal 12 2" xfId="3698" xr:uid="{FCB0AF65-A987-4C4B-BD06-5A8EB4C5F70D}"/>
    <cellStyle name="Normal 12 2 2" xfId="4631" xr:uid="{8141AE74-E891-4A16-8A3C-FF51B013BBEF}"/>
    <cellStyle name="Normal 12 3" xfId="4546" xr:uid="{A5D5CF67-D02D-4FB6-9E88-7930E4207A39}"/>
    <cellStyle name="Normal 13" xfId="48" xr:uid="{DE7E0F33-F6B6-4BE8-9CFC-E3B33EB927AD}"/>
    <cellStyle name="Normal 13 2" xfId="49" xr:uid="{9EB1B348-5757-4248-9FC3-8216206D3E46}"/>
    <cellStyle name="Normal 13 2 2" xfId="3699" xr:uid="{B0D84454-96BD-4BFE-8C0F-B7E007EF6BCC}"/>
    <cellStyle name="Normal 13 2 2 2" xfId="4632" xr:uid="{A4AA4BCF-6517-42D2-B2A4-83B943ACE221}"/>
    <cellStyle name="Normal 13 2 3" xfId="4308" xr:uid="{877E5188-A124-41E9-A500-516C92E46DB6}"/>
    <cellStyle name="Normal 13 2 3 2" xfId="4547" xr:uid="{B02DA92A-69EF-47B4-94D0-6706DA283DC5}"/>
    <cellStyle name="Normal 13 2 3 3" xfId="4731" xr:uid="{27B54942-460A-438C-8820-AA86E4C0B431}"/>
    <cellStyle name="Normal 13 2 3 4" xfId="4708" xr:uid="{F8666F96-79FC-4351-8931-851B216F2E9E}"/>
    <cellStyle name="Normal 13 3" xfId="3700" xr:uid="{6134DA85-4C92-43F5-8296-8257D37F59FF}"/>
    <cellStyle name="Normal 13 3 2" xfId="4392" xr:uid="{9C167237-C5A7-48C2-A0AD-D9EF9E716355}"/>
    <cellStyle name="Normal 13 3 3" xfId="4309" xr:uid="{9D057D35-FD17-4966-B09E-43E73488EF38}"/>
    <cellStyle name="Normal 13 3 4" xfId="4570" xr:uid="{F2880135-FB8A-47D3-AA08-B1B776996CCC}"/>
    <cellStyle name="Normal 13 3 5" xfId="4732" xr:uid="{183E4563-6E53-4C87-A2EB-E07B0C0338FA}"/>
    <cellStyle name="Normal 13 4" xfId="4310" xr:uid="{8D0A8372-B31C-488E-96E1-AF14FD48CAA5}"/>
    <cellStyle name="Normal 13 5" xfId="4307" xr:uid="{8012DB4F-F458-4BEC-BDAF-A53112D0663E}"/>
    <cellStyle name="Normal 14" xfId="50" xr:uid="{F881E19D-B9C4-40C5-945F-5E1EAB4C89E5}"/>
    <cellStyle name="Normal 14 18" xfId="4312" xr:uid="{C74D5B10-1728-4CBD-AE83-3EE02DBF2514}"/>
    <cellStyle name="Normal 14 2" xfId="51" xr:uid="{43C3172B-C21C-4650-AC8E-529DADC284EB}"/>
    <cellStyle name="Normal 14 2 2" xfId="52" xr:uid="{F9688C4E-7516-4BC0-B708-BCE2F632C386}"/>
    <cellStyle name="Normal 14 2 2 2" xfId="3701" xr:uid="{BC7FDA7A-1EE3-4795-9C86-3943781A7238}"/>
    <cellStyle name="Normal 14 2 3" xfId="3702" xr:uid="{BD144B09-0163-44A0-BA92-C0235E2876A4}"/>
    <cellStyle name="Normal 14 3" xfId="3703" xr:uid="{4380FE32-0BE7-4556-AA7D-974AAA6716C1}"/>
    <cellStyle name="Normal 14 3 2" xfId="4633" xr:uid="{65BCFA07-FA14-42B1-A7CD-BDB40B14F866}"/>
    <cellStyle name="Normal 14 4" xfId="4311" xr:uid="{CD286DC8-F0F6-4F9F-806E-62D4C37727E6}"/>
    <cellStyle name="Normal 14 4 2" xfId="4548" xr:uid="{39D5463C-8476-49A7-AA7D-BF1A59E54830}"/>
    <cellStyle name="Normal 14 4 3" xfId="4733" xr:uid="{F9F51512-ECF4-451E-8785-7AB517D860DD}"/>
    <cellStyle name="Normal 14 4 4" xfId="4709" xr:uid="{ACA62797-C699-415B-80BA-7D9653333CC8}"/>
    <cellStyle name="Normal 15" xfId="53" xr:uid="{CD2452D8-875D-4435-AB59-1E6176FB7CAC}"/>
    <cellStyle name="Normal 15 2" xfId="54" xr:uid="{43CCA778-ADFC-47FA-BE2D-6ADC3F21C635}"/>
    <cellStyle name="Normal 15 2 2" xfId="3704" xr:uid="{1430A2C5-90D1-4BE6-800F-51E1C45E2CCC}"/>
    <cellStyle name="Normal 15 2 2 2" xfId="4457" xr:uid="{F54E908F-4CB2-493D-B982-289288F82140}"/>
    <cellStyle name="Normal 15 2 3" xfId="4550" xr:uid="{B94B0411-B0B0-4EB3-B209-50C3EC6A947D}"/>
    <cellStyle name="Normal 15 3" xfId="3705" xr:uid="{73BFEE67-7240-49E9-A829-D008F252532A}"/>
    <cellStyle name="Normal 15 3 2" xfId="4393" xr:uid="{025A102F-2353-4EA6-8E26-584758D31309}"/>
    <cellStyle name="Normal 15 3 3" xfId="4314" xr:uid="{155DB407-49AB-4E59-BEB2-AE34064D3D5D}"/>
    <cellStyle name="Normal 15 3 4" xfId="4571" xr:uid="{66F6C35B-5172-4599-80B4-ECFB23B4248B}"/>
    <cellStyle name="Normal 15 3 5" xfId="4735" xr:uid="{C901CDBF-E5C6-4D89-BA69-AB0514C6FACD}"/>
    <cellStyle name="Normal 15 4" xfId="4313" xr:uid="{8C94D56E-8697-4AFE-BC4F-CE2D324BFF82}"/>
    <cellStyle name="Normal 15 4 2" xfId="4549" xr:uid="{7B041CE8-F9B7-45DA-8E0B-A97ABDBA6EC5}"/>
    <cellStyle name="Normal 15 4 3" xfId="4734" xr:uid="{9CB3652C-38FB-4BD6-A954-31CD3A5629E2}"/>
    <cellStyle name="Normal 15 4 4" xfId="4710" xr:uid="{FD8D719F-13DD-4E10-8519-1F8527B5000F}"/>
    <cellStyle name="Normal 16" xfId="55" xr:uid="{A59DFB99-5DEC-406F-9970-16A1EBD77281}"/>
    <cellStyle name="Normal 16 2" xfId="3706" xr:uid="{E8DDE234-450A-4880-8F17-7CC0929CF647}"/>
    <cellStyle name="Normal 16 2 2" xfId="4394" xr:uid="{1C7519B9-8B15-4204-9905-F004DE88E859}"/>
    <cellStyle name="Normal 16 2 3" xfId="4315" xr:uid="{F89B4C3C-2941-42AC-AFD5-DD6C3E7E02F6}"/>
    <cellStyle name="Normal 16 2 4" xfId="4572" xr:uid="{1760311D-6483-4824-8D58-9F7CDBB7D2EA}"/>
    <cellStyle name="Normal 16 2 5" xfId="4736" xr:uid="{C09B67CC-2CDB-4155-B309-848DF7906EB1}"/>
    <cellStyle name="Normal 16 3" xfId="4422" xr:uid="{3BD53B01-2632-4C78-88FE-BA88A475814D}"/>
    <cellStyle name="Normal 17" xfId="56" xr:uid="{CD5079E0-B101-4C90-9784-B8B37358F828}"/>
    <cellStyle name="Normal 17 2" xfId="3707" xr:uid="{0A9D02AF-361B-4CF6-8455-49CE3BFD5856}"/>
    <cellStyle name="Normal 17 2 2" xfId="4395" xr:uid="{25B92910-5B3D-45AC-8784-773684192F81}"/>
    <cellStyle name="Normal 17 2 3" xfId="4317" xr:uid="{894D9506-7C8E-41C4-B23A-6530D7B20BC3}"/>
    <cellStyle name="Normal 17 2 4" xfId="4573" xr:uid="{AA7F820C-D3F7-43AE-BCBF-129C309631CC}"/>
    <cellStyle name="Normal 17 2 5" xfId="4737" xr:uid="{16A92ECD-DE00-4F44-B5C2-206D067D71B7}"/>
    <cellStyle name="Normal 17 3" xfId="4318" xr:uid="{0B89C96F-52BE-4FD2-8A35-B823684436EB}"/>
    <cellStyle name="Normal 17 4" xfId="4316" xr:uid="{37D7FC7E-30DD-45BB-8F55-A8A45E8D2534}"/>
    <cellStyle name="Normal 18" xfId="57" xr:uid="{8AD27C39-6696-49B0-8918-03F1584389CA}"/>
    <cellStyle name="Normal 18 2" xfId="3708" xr:uid="{26EC9EEA-E71A-4545-A846-8CEFFB7EC745}"/>
    <cellStyle name="Normal 18 2 2" xfId="4458" xr:uid="{F32D4279-BC2E-4413-AFA2-27D2DAD15593}"/>
    <cellStyle name="Normal 18 3" xfId="4319" xr:uid="{E89D40E7-0BA1-48F3-9069-6BA7DAA55006}"/>
    <cellStyle name="Normal 18 3 2" xfId="4551" xr:uid="{BAE8D743-6EFF-4C7E-AA03-76570E5CD3BA}"/>
    <cellStyle name="Normal 18 3 3" xfId="4738" xr:uid="{88E91355-EC93-4CE7-86CF-83F88498F061}"/>
    <cellStyle name="Normal 18 3 4" xfId="4711" xr:uid="{82CBA3E2-4EC7-4E0A-BE4A-ABD7ACCC8BA5}"/>
    <cellStyle name="Normal 19" xfId="58" xr:uid="{ED5C9184-94D2-4C8E-929F-8E910C22159A}"/>
    <cellStyle name="Normal 19 2" xfId="59" xr:uid="{60A89929-F7AF-4210-A7B2-113010C4984C}"/>
    <cellStyle name="Normal 19 2 2" xfId="3709" xr:uid="{8CA42EF8-11A4-4949-9DE1-08263658E78A}"/>
    <cellStyle name="Normal 19 2 2 2" xfId="4634" xr:uid="{8A417138-6B65-4454-B1A1-F752CAE559A2}"/>
    <cellStyle name="Normal 19 2 3" xfId="4553" xr:uid="{A03609B5-1858-4923-ABF7-5221EDC6C411}"/>
    <cellStyle name="Normal 19 3" xfId="3710" xr:uid="{9A7CBC76-4785-4F34-B657-DB0785B221D8}"/>
    <cellStyle name="Normal 19 3 2" xfId="4635" xr:uid="{CE347E3D-BC00-42FB-A59B-92184D516442}"/>
    <cellStyle name="Normal 19 4" xfId="4552" xr:uid="{41214C30-F0FC-49C6-AF2A-4B91682C1ADF}"/>
    <cellStyle name="Normal 2" xfId="3" xr:uid="{0035700C-F3A5-4A6F-B63A-5CE25669DEE2}"/>
    <cellStyle name="Normal 2 2" xfId="60" xr:uid="{C059667D-1ADE-4C18-9E43-45621F936F2E}"/>
    <cellStyle name="Normal 2 2 2" xfId="61" xr:uid="{E008F820-33CF-4C32-B5FA-E1A08E8FD903}"/>
    <cellStyle name="Normal 2 2 2 2" xfId="3711" xr:uid="{220B728F-4417-4337-88C3-E8DBF8837ADB}"/>
    <cellStyle name="Normal 2 2 2 2 2" xfId="4638" xr:uid="{C7AC341D-CAB1-4CBE-A008-2819D692884C}"/>
    <cellStyle name="Normal 2 2 2 3" xfId="4555" xr:uid="{59F33F05-A7AA-447E-BE09-6F7CBE23D36F}"/>
    <cellStyle name="Normal 2 2 3" xfId="3712" xr:uid="{8C5641C8-0F32-4DD1-A354-AEB9B6315662}"/>
    <cellStyle name="Normal 2 2 3 2" xfId="4459" xr:uid="{1A759956-25F6-450C-BF54-E63E7D7FAF86}"/>
    <cellStyle name="Normal 2 2 3 2 2" xfId="4589" xr:uid="{5B0389AA-E900-4799-94C7-FC1DA70E311F}"/>
    <cellStyle name="Normal 2 2 3 2 2 2" xfId="4676" xr:uid="{EA20CB0D-DDB5-4883-8E87-0150D304803D}"/>
    <cellStyle name="Normal 2 2 3 2 2 3" xfId="5351" xr:uid="{B3CA1E1D-498A-4513-A8AC-23B7FC889356}"/>
    <cellStyle name="Normal 2 2 3 2 3" xfId="4756" xr:uid="{D896BC2B-4487-40B1-B7E6-798202FF8206}"/>
    <cellStyle name="Normal 2 2 3 2 4" xfId="5311" xr:uid="{FF19DD26-2CFB-4C94-9BB9-C25226CB941D}"/>
    <cellStyle name="Normal 2 2 3 3" xfId="4439" xr:uid="{EE285B10-4354-4B47-825D-025CD0A01969}"/>
    <cellStyle name="Normal 2 2 3 4" xfId="4712" xr:uid="{C335D7B0-E3EC-4B00-904A-434EA9E04E3A}"/>
    <cellStyle name="Normal 2 2 3 5" xfId="4701" xr:uid="{18F54D32-5149-4B7B-8485-1202429DC3F0}"/>
    <cellStyle name="Normal 2 2 4" xfId="4320" xr:uid="{F530DD45-A4F7-4064-8906-B794F0FD8873}"/>
    <cellStyle name="Normal 2 2 4 2" xfId="4554" xr:uid="{F3B1F14F-0885-4751-BDDD-5841CA5F5234}"/>
    <cellStyle name="Normal 2 2 4 3" xfId="4739" xr:uid="{9AD4DF00-A4A6-4765-9850-F1AA2036D672}"/>
    <cellStyle name="Normal 2 2 4 4" xfId="4713" xr:uid="{13F70191-DC34-4C1F-8A3C-A79D9C9583DD}"/>
    <cellStyle name="Normal 2 2 5" xfId="4637" xr:uid="{16B01473-6D05-47DA-B2D9-18A0FAD1AA98}"/>
    <cellStyle name="Normal 2 2 6" xfId="4759" xr:uid="{9DCF2BF9-7036-4062-874D-BB3C84B31511}"/>
    <cellStyle name="Normal 2 3" xfId="62" xr:uid="{D35C3504-E75E-4AAE-B8FB-035967F65125}"/>
    <cellStyle name="Normal 2 3 2" xfId="63" xr:uid="{C035D4C3-620B-4366-8268-06F409F8012C}"/>
    <cellStyle name="Normal 2 3 2 2" xfId="3713" xr:uid="{E547DC97-F6A3-4D33-A34C-F5580ECB912E}"/>
    <cellStyle name="Normal 2 3 2 2 2" xfId="4639" xr:uid="{123D4177-EBB7-48B9-BC91-C8E8DEA40AF5}"/>
    <cellStyle name="Normal 2 3 2 3" xfId="4322" xr:uid="{F908302F-D24E-4498-8A31-408D472E7D05}"/>
    <cellStyle name="Normal 2 3 2 3 2" xfId="4557" xr:uid="{2E0A4B7A-E4B3-46EB-98E1-1719C122CA25}"/>
    <cellStyle name="Normal 2 3 2 3 3" xfId="4741" xr:uid="{0844AB4A-A1C5-4CE9-9EFB-C974B9ED76AB}"/>
    <cellStyle name="Normal 2 3 2 3 4" xfId="4714" xr:uid="{968D6231-333C-4FF0-8260-D92CACB31AA3}"/>
    <cellStyle name="Normal 2 3 3" xfId="64" xr:uid="{BF877B80-C5DF-430C-BA10-BABA7D049890}"/>
    <cellStyle name="Normal 2 3 4" xfId="65" xr:uid="{5D1F1A8C-9FBE-4E25-ACD3-714758FACDED}"/>
    <cellStyle name="Normal 2 3 5" xfId="3714" xr:uid="{76D0005D-47F7-45A8-9D7B-FF004D2A6E87}"/>
    <cellStyle name="Normal 2 3 5 2" xfId="4640" xr:uid="{C0721485-6946-467F-84A6-C553C00CAA57}"/>
    <cellStyle name="Normal 2 3 6" xfId="4321" xr:uid="{8C54968D-7C9C-479B-80E2-9FF94810354F}"/>
    <cellStyle name="Normal 2 3 6 2" xfId="4556" xr:uid="{A48B8A96-029E-418F-8E90-2B635644D92B}"/>
    <cellStyle name="Normal 2 3 6 3" xfId="4740" xr:uid="{4C88FBA7-B3A9-4A18-9E9D-D0A33DD62A7E}"/>
    <cellStyle name="Normal 2 3 6 4" xfId="4715" xr:uid="{4019B0EB-A8EE-448B-A9A4-08BACE1C055A}"/>
    <cellStyle name="Normal 2 3 7" xfId="5324" xr:uid="{5239E5D4-D9F5-4376-874B-2092C68B5B3C}"/>
    <cellStyle name="Normal 2 4" xfId="66" xr:uid="{CB1CC122-BAEE-40A9-9268-0A92C4B121FB}"/>
    <cellStyle name="Normal 2 4 2" xfId="67" xr:uid="{642BE3D9-48B2-414D-A4D6-1D9E55F8CBE6}"/>
    <cellStyle name="Normal 2 4 3" xfId="3715" xr:uid="{4DAF0C1A-512B-41FA-84C0-AD52C7F0B6A5}"/>
    <cellStyle name="Normal 2 4 3 2" xfId="4641" xr:uid="{98E4F573-A312-4522-8E4F-AFC004597EC8}"/>
    <cellStyle name="Normal 2 4 3 3" xfId="4679" xr:uid="{3EBBA5F7-43E3-4AC8-BDCC-180EF7F5B886}"/>
    <cellStyle name="Normal 2 4 4" xfId="4558" xr:uid="{969FE0D6-A502-4496-8564-5BCCB4EA043D}"/>
    <cellStyle name="Normal 2 4 5" xfId="4760" xr:uid="{B0FE912F-EC87-4DD8-B5D7-0AF419F8B064}"/>
    <cellStyle name="Normal 2 4 6" xfId="4758" xr:uid="{7A1EAD05-6034-46DC-B464-66C0073F2C5F}"/>
    <cellStyle name="Normal 2 5" xfId="3716" xr:uid="{C21E96F2-D9FB-4B15-B541-16992687EDC1}"/>
    <cellStyle name="Normal 2 5 2" xfId="3731" xr:uid="{684AF623-01C9-4B4A-A2F2-9755E77885AF}"/>
    <cellStyle name="Normal 2 5 2 2" xfId="4429" xr:uid="{8C8DDADF-2079-4E67-B653-175A79BF909C}"/>
    <cellStyle name="Normal 2 5 3" xfId="4423" xr:uid="{21795A5E-832D-4D84-96D1-43497550048D}"/>
    <cellStyle name="Normal 2 5 3 2" xfId="4590" xr:uid="{6DFC24F3-A954-43E9-AE3A-9BBEF12C743C}"/>
    <cellStyle name="Normal 2 5 3 3" xfId="4752" xr:uid="{59DC943D-7688-42FC-8A39-FB628F2B3A9A}"/>
    <cellStyle name="Normal 2 5 3 4" xfId="5308" xr:uid="{BFEBD5F7-FF33-42A8-A415-DF801C51B973}"/>
    <cellStyle name="Normal 2 5 3 4 2" xfId="5345" xr:uid="{51A14147-9656-40A7-A852-F9601337A3EC}"/>
    <cellStyle name="Normal 2 5 4" xfId="4677" xr:uid="{18B2C34F-7F5B-4C1E-A6CA-B308D1C0DA24}"/>
    <cellStyle name="Normal 2 5 5" xfId="4674" xr:uid="{34020713-2CB9-4D30-9290-AE5AC4307D58}"/>
    <cellStyle name="Normal 2 5 6" xfId="4671" xr:uid="{8F734C44-DE08-4341-AE9E-29A6D7078D57}"/>
    <cellStyle name="Normal 2 5 7" xfId="4755" xr:uid="{104EEA77-C61D-499E-9BEC-BC9034436862}"/>
    <cellStyle name="Normal 2 5 8" xfId="4725" xr:uid="{62F85EE6-5787-4E61-9493-1D1C371225E3}"/>
    <cellStyle name="Normal 2 6" xfId="3732" xr:uid="{7AA82265-31BC-40A2-B3F0-0BD6578BDC49}"/>
    <cellStyle name="Normal 2 6 2" xfId="4425" xr:uid="{83AC6BE8-93F8-49B9-A7FF-9B28E2865AAC}"/>
    <cellStyle name="Normal 2 6 3" xfId="4428" xr:uid="{DC5973C7-048E-444A-AF9B-94BB22DB2E2E}"/>
    <cellStyle name="Normal 2 6 3 2" xfId="4595" xr:uid="{26A97065-53F9-4714-9885-7A19098CF35A}"/>
    <cellStyle name="Normal 2 6 4" xfId="4424" xr:uid="{9A9C04A8-C2BA-455F-80FF-83227C76B0E3}"/>
    <cellStyle name="Normal 2 6 5" xfId="4662" xr:uid="{B872A2FC-2C5F-4B11-A01E-050D90FFA518}"/>
    <cellStyle name="Normal 2 6 5 2" xfId="4716" xr:uid="{786AC39F-6D79-4C85-93E5-6FB1E11E99EE}"/>
    <cellStyle name="Normal 2 6 6" xfId="4657" xr:uid="{10D2B32D-3F85-44CA-ADF0-6A816A16C175}"/>
    <cellStyle name="Normal 2 6 7" xfId="5328" xr:uid="{461D780A-1A13-4B61-9903-819720139E13}"/>
    <cellStyle name="Normal 2 6 8" xfId="5337" xr:uid="{0C3B5DC6-CAFA-46EB-BFFC-23A805971187}"/>
    <cellStyle name="Normal 2 7" xfId="4426" xr:uid="{A23C4EAB-223F-481E-A93D-65E0C0A19A65}"/>
    <cellStyle name="Normal 2 7 2" xfId="4460" xr:uid="{CCA81FD5-9ECA-43B6-BCF5-30EDCFCF0187}"/>
    <cellStyle name="Normal 2 7 3" xfId="4642" xr:uid="{7C184596-7A18-408F-905D-0367CB0514A4}"/>
    <cellStyle name="Normal 2 7 4" xfId="5309" xr:uid="{D6C1E94B-8A0C-4EF5-9A9D-2E21AF2B0308}"/>
    <cellStyle name="Normal 2 8" xfId="4512" xr:uid="{4E060AF5-F62A-4C1F-8693-39D72C491FA8}"/>
    <cellStyle name="Normal 2 9" xfId="4636" xr:uid="{A57A2122-6EBC-4046-BAEC-D41D0C238FAC}"/>
    <cellStyle name="Normal 20" xfId="68" xr:uid="{C593CFAB-7504-4869-A96E-4C19555D6EEA}"/>
    <cellStyle name="Normal 20 2" xfId="3717" xr:uid="{D6641CE0-C06E-415F-A13C-CBB08D79BD4C}"/>
    <cellStyle name="Normal 20 2 2" xfId="3718" xr:uid="{C4247641-0791-4046-A2DF-DA8103446B7C}"/>
    <cellStyle name="Normal 20 2 2 2" xfId="4396" xr:uid="{2C0956D4-8F87-4623-9A93-5542770A9321}"/>
    <cellStyle name="Normal 20 2 2 3" xfId="4388" xr:uid="{2F80EC37-DEC5-4D47-909F-AFFE21B57C2C}"/>
    <cellStyle name="Normal 20 2 2 4" xfId="4586" xr:uid="{CB5E48F4-704E-4B7D-A66B-2A717A3937DE}"/>
    <cellStyle name="Normal 20 2 2 5" xfId="4750" xr:uid="{A1B472F1-E0F0-47B0-867F-5F86C1214CC0}"/>
    <cellStyle name="Normal 20 2 3" xfId="4391" xr:uid="{B86823DE-A454-450F-8A11-68B4356F99EE}"/>
    <cellStyle name="Normal 20 2 4" xfId="4387" xr:uid="{683478D3-1E6C-4253-A7BD-7A937969187D}"/>
    <cellStyle name="Normal 20 2 5" xfId="4585" xr:uid="{E1D5CFA1-C5E1-44B2-B31C-9A78A58980BF}"/>
    <cellStyle name="Normal 20 2 6" xfId="4749" xr:uid="{98FD712A-9660-40BD-8745-6B81241745D0}"/>
    <cellStyle name="Normal 20 3" xfId="3827" xr:uid="{D55F6231-D206-4427-86A3-EB1ADFE95613}"/>
    <cellStyle name="Normal 20 3 2" xfId="4461" xr:uid="{DA2860D8-A0E4-4767-9F0D-5267A91BA1EC}"/>
    <cellStyle name="Normal 20 4" xfId="4323" xr:uid="{2DC2D113-1140-4345-8D79-03DE0C9B9896}"/>
    <cellStyle name="Normal 20 4 2" xfId="4559" xr:uid="{08F8ECBA-4EAA-4008-9075-C6D76CEA24DB}"/>
    <cellStyle name="Normal 20 4 3" xfId="4742" xr:uid="{0555A7C0-8683-424A-9C01-2902E6E38E3D}"/>
    <cellStyle name="Normal 20 4 4" xfId="4717" xr:uid="{70147C4B-BFB4-4043-915F-7A8C050D5B37}"/>
    <cellStyle name="Normal 20 5" xfId="4437" xr:uid="{2C3F5ADE-BDC2-450C-BC10-08F321C54B8E}"/>
    <cellStyle name="Normal 20 5 2" xfId="5334" xr:uid="{6B724753-347E-40F2-B71B-C79D52C9469F}"/>
    <cellStyle name="Normal 20 6" xfId="4591" xr:uid="{47F1165A-EA86-4B35-A2F6-7FDE819CB14B}"/>
    <cellStyle name="Normal 20 7" xfId="4702" xr:uid="{777B09C6-5AEB-40E9-B715-892FCF3C3143}"/>
    <cellStyle name="Normal 20 8" xfId="4723" xr:uid="{6876241D-FDFD-4239-96D8-9CE815A5AB1F}"/>
    <cellStyle name="Normal 20 9" xfId="4722" xr:uid="{23C2E8CC-3091-4BFA-98A6-7E612CB1AF94}"/>
    <cellStyle name="Normal 21" xfId="69" xr:uid="{D284D598-829D-425D-8B0B-913C485B4CED}"/>
    <cellStyle name="Normal 21 2" xfId="3719" xr:uid="{A103DFE8-CE46-4C26-9348-303740C01E22}"/>
    <cellStyle name="Normal 21 2 2" xfId="3720" xr:uid="{F7DEA2F6-BF85-4107-9C7A-B67453D5EFDC}"/>
    <cellStyle name="Normal 21 3" xfId="4324" xr:uid="{181BD638-65F7-49AA-AA02-ABCC9FFD9BAA}"/>
    <cellStyle name="Normal 21 3 2" xfId="4463" xr:uid="{529CBF28-CBD3-4EC8-987B-A4887CCE3CB0}"/>
    <cellStyle name="Normal 21 3 2 2" xfId="5356" xr:uid="{7A40338F-F77C-4B64-A886-1C35CCEB7AA8}"/>
    <cellStyle name="Normal 21 3 3" xfId="4462" xr:uid="{8048BD58-0D36-40A6-8596-7CB52161AF83}"/>
    <cellStyle name="Normal 21 4" xfId="4574" xr:uid="{5407AA33-67C8-4770-975C-2FCB2C6FCF46}"/>
    <cellStyle name="Normal 21 4 2" xfId="5357" xr:uid="{AFADAA6A-7B50-42DD-9EC1-B5816E5CE551}"/>
    <cellStyle name="Normal 21 5" xfId="4743" xr:uid="{D1A41816-1E1E-4095-A49D-60EDA9559935}"/>
    <cellStyle name="Normal 22" xfId="685" xr:uid="{C6850DDE-6293-49F7-AFD5-890C8C66B18C}"/>
    <cellStyle name="Normal 22 2" xfId="3661" xr:uid="{D3D53349-0CA3-4C8C-8733-4DF56CA94D9E}"/>
    <cellStyle name="Normal 22 3" xfId="3660" xr:uid="{0B12C275-81CA-4537-AEB0-F728136EC845}"/>
    <cellStyle name="Normal 22 3 2" xfId="4325" xr:uid="{451499EF-63E3-4C6B-8C6D-56C4BE4320F0}"/>
    <cellStyle name="Normal 22 3 2 2" xfId="4465" xr:uid="{1C1A497E-6ACE-4F3A-BC0B-9825D5205056}"/>
    <cellStyle name="Normal 22 3 3" xfId="4464" xr:uid="{7B946063-F816-4976-ADEF-E8BE3116498B}"/>
    <cellStyle name="Normal 22 3 4" xfId="4697" xr:uid="{6C3F3301-43F5-4FAF-A802-C0DEC889174D}"/>
    <cellStyle name="Normal 22 4" xfId="3664" xr:uid="{1F5FCA5A-001E-4A20-A102-5853DF66641A}"/>
    <cellStyle name="Normal 22 4 10" xfId="5354" xr:uid="{1DB8BD27-C430-4C0E-9F5C-57BDC6180179}"/>
    <cellStyle name="Normal 22 4 2" xfId="4401" xr:uid="{5976FB3E-36AC-4C43-A182-A3A0F60910E9}"/>
    <cellStyle name="Normal 22 4 3" xfId="4575" xr:uid="{EE98CC8A-EEB4-4A64-A7E1-1AE835EFD84B}"/>
    <cellStyle name="Normal 22 4 3 2" xfId="4673" xr:uid="{844B554F-8051-437B-BB81-80DE898D38D3}"/>
    <cellStyle name="Normal 22 4 3 3" xfId="4754" xr:uid="{8F083444-C7F2-4E62-B5E8-FA16F71376A1}"/>
    <cellStyle name="Normal 22 4 3 4" xfId="5343" xr:uid="{EE3D0FAE-135D-48CF-9A9C-DD17AA48F026}"/>
    <cellStyle name="Normal 22 4 3 5" xfId="5340" xr:uid="{80D36097-668D-49BD-B7F9-1678ED6E6B96}"/>
    <cellStyle name="Normal 22 4 4" xfId="4698" xr:uid="{A1C11701-DDCB-4C7E-94F9-C4FBBF086964}"/>
    <cellStyle name="Normal 22 4 5" xfId="4653" xr:uid="{614BD4D8-9396-4AF4-9AEC-C5E3D168B54C}"/>
    <cellStyle name="Normal 22 4 6" xfId="4664" xr:uid="{CC374D11-ADE3-4D57-965E-AEBE1917ED86}"/>
    <cellStyle name="Normal 22 4 7" xfId="4666" xr:uid="{C3D1BA5D-66EB-486D-A662-6A70244CFABC}"/>
    <cellStyle name="Normal 22 4 8" xfId="4663" xr:uid="{CD208A59-D565-43F4-8F4D-018BFDB6D568}"/>
    <cellStyle name="Normal 22 4 9" xfId="4675" xr:uid="{949CD6BB-EAFC-41A6-9049-4A8505ADF646}"/>
    <cellStyle name="Normal 22 5" xfId="4744" xr:uid="{152457A0-E5C3-4940-93EF-CDDF8BEB9D2B}"/>
    <cellStyle name="Normal 23" xfId="3721" xr:uid="{58D3D386-DB9F-4991-BE79-94CB64FF630D}"/>
    <cellStyle name="Normal 23 2" xfId="4282" xr:uid="{07259F4D-DAB6-4386-8674-FD0C0732DE28}"/>
    <cellStyle name="Normal 23 2 2" xfId="4327" xr:uid="{5C265B35-AA4E-4DBE-911B-F58CA2FE1C37}"/>
    <cellStyle name="Normal 23 2 2 2" xfId="4757" xr:uid="{15BA8FC8-5626-445A-8F1F-CBA1B09EA366}"/>
    <cellStyle name="Normal 23 2 2 3" xfId="4699" xr:uid="{4974B964-F099-4BDE-81AC-CEFA97C0F9D1}"/>
    <cellStyle name="Normal 23 2 2 4" xfId="4678" xr:uid="{A27830B7-5C88-445F-AC2C-C8EB586A0CF5}"/>
    <cellStyle name="Normal 23 2 3" xfId="4672" xr:uid="{B0907340-0291-4005-8A4A-C90944A9A626}"/>
    <cellStyle name="Normal 23 2 4" xfId="4718" xr:uid="{14A63BAA-BF00-4F6D-A58D-D65FD64AB350}"/>
    <cellStyle name="Normal 23 3" xfId="4397" xr:uid="{3582CC6E-7975-4760-BFC0-D76612A42ED1}"/>
    <cellStyle name="Normal 23 4" xfId="4326" xr:uid="{F03845F3-58D6-498E-997F-382D57085A4D}"/>
    <cellStyle name="Normal 23 5" xfId="4576" xr:uid="{F5E3BC24-EB18-448C-A3A3-A97B1FC5940A}"/>
    <cellStyle name="Normal 23 6" xfId="4745" xr:uid="{3AD8A227-53F9-41FF-B9D6-093507F096CA}"/>
    <cellStyle name="Normal 24" xfId="3722" xr:uid="{A120408B-2B39-4C01-85A0-90573AB280B4}"/>
    <cellStyle name="Normal 24 2" xfId="3723" xr:uid="{12ABE674-CDC5-4F1F-AEDD-3A9BF94211B8}"/>
    <cellStyle name="Normal 24 2 2" xfId="4399" xr:uid="{3CB14B0C-0DE2-4839-B30A-41FEE1B7F984}"/>
    <cellStyle name="Normal 24 2 3" xfId="4329" xr:uid="{D181DEDF-6B9B-4772-9C4D-05C752C2B003}"/>
    <cellStyle name="Normal 24 2 4" xfId="4578" xr:uid="{57600298-F853-4EEA-8FFA-E222B8058F51}"/>
    <cellStyle name="Normal 24 2 5" xfId="4747" xr:uid="{59C20DE1-1DD4-47CB-BA29-CB26877D3B4B}"/>
    <cellStyle name="Normal 24 3" xfId="4398" xr:uid="{1877DF93-C445-4B12-B67F-3EEF6F749936}"/>
    <cellStyle name="Normal 24 4" xfId="4328" xr:uid="{CB283556-5406-4682-8590-6E9C20D6E26D}"/>
    <cellStyle name="Normal 24 5" xfId="4577" xr:uid="{8BF2DDF7-70E2-480E-9FF9-16F67D5D2525}"/>
    <cellStyle name="Normal 24 6" xfId="4746" xr:uid="{466DF320-A262-4369-A8EC-FE4E864DE4B4}"/>
    <cellStyle name="Normal 25" xfId="3730" xr:uid="{D9729168-41DF-41B3-966E-08D76A4A19CD}"/>
    <cellStyle name="Normal 25 2" xfId="4331" xr:uid="{36B839C1-874A-48DE-82CA-B6B000C6F804}"/>
    <cellStyle name="Normal 25 2 2" xfId="5342" xr:uid="{3B145005-DED2-44E8-B5A3-33EE8E6E1385}"/>
    <cellStyle name="Normal 25 3" xfId="4400" xr:uid="{6A4624EA-8ABE-4816-866C-F27733E5684B}"/>
    <cellStyle name="Normal 25 4" xfId="4330" xr:uid="{8488DBBE-78DE-431D-BA03-0432EB8E43C8}"/>
    <cellStyle name="Normal 25 5" xfId="4579" xr:uid="{59F65560-3E86-4FBB-AAC9-9B7C201939AD}"/>
    <cellStyle name="Normal 26" xfId="4280" xr:uid="{B1FC5E05-91C3-4767-A305-1EA2AEED32C2}"/>
    <cellStyle name="Normal 26 2" xfId="4281" xr:uid="{075595D9-E2B0-4D7C-9EA2-28E2CAC628C4}"/>
    <cellStyle name="Normal 26 2 2" xfId="4333" xr:uid="{C7AE6140-83B8-410B-BEC3-D18D9C280F8C}"/>
    <cellStyle name="Normal 26 3" xfId="4332" xr:uid="{50C4E2AF-683A-439A-B432-56E8DC95A393}"/>
    <cellStyle name="Normal 26 3 2" xfId="4440" xr:uid="{9BC430FA-074B-471B-87B0-23501C11395E}"/>
    <cellStyle name="Normal 27" xfId="4334" xr:uid="{2A8EE38A-AB18-4EAD-A270-A688EFE5F1E8}"/>
    <cellStyle name="Normal 27 2" xfId="4335" xr:uid="{1D8827E9-985A-420D-8A9F-AEA8A56A4D46}"/>
    <cellStyle name="Normal 27 3" xfId="4433" xr:uid="{19926054-59C4-4AAD-A20D-C8D48E8AE958}"/>
    <cellStyle name="Normal 27 4" xfId="4431" xr:uid="{CC5E7910-61C0-4E71-814F-50318C15C127}"/>
    <cellStyle name="Normal 27 5" xfId="5326" xr:uid="{DA144E68-F903-4AC3-BB84-B3A6F03E556E}"/>
    <cellStyle name="Normal 27 6" xfId="4669" xr:uid="{21FB73DC-34D7-4787-A1D7-E39347EE4333}"/>
    <cellStyle name="Normal 27 7" xfId="5338" xr:uid="{49AEC2D6-7D3F-4E14-92AF-06B3379BB748}"/>
    <cellStyle name="Normal 28" xfId="4336" xr:uid="{A4547B73-4920-4B69-BDD8-7C7E86FB9B1B}"/>
    <cellStyle name="Normal 28 2" xfId="4337" xr:uid="{A842AD58-860A-4230-B037-1C7C6A82FCD1}"/>
    <cellStyle name="Normal 28 3" xfId="4338" xr:uid="{441F365A-E34D-4FE0-8889-A00656B8B0BC}"/>
    <cellStyle name="Normal 29" xfId="4339" xr:uid="{B60DF6A5-F45C-423D-AEB8-CD5CD8686305}"/>
    <cellStyle name="Normal 29 2" xfId="4340" xr:uid="{FF0986D2-533F-42B1-98CF-298D6BF2FE3E}"/>
    <cellStyle name="Normal 3" xfId="2" xr:uid="{665067A7-73F8-4B7E-BFD2-7BB3B9468366}"/>
    <cellStyle name="Normal 3 2" xfId="70" xr:uid="{63A6A486-A1D6-4B9E-A0F1-6D27F44CF01B}"/>
    <cellStyle name="Normal 3 2 2" xfId="71" xr:uid="{FB2F7C9E-B352-41AC-8635-714F570257D4}"/>
    <cellStyle name="Normal 3 2 2 2" xfId="3724" xr:uid="{1A3059F6-F773-4BBD-91B8-8AA79530AE33}"/>
    <cellStyle name="Normal 3 2 2 2 2" xfId="4644" xr:uid="{BC778CF9-1DDC-4BE0-B633-E388ACC563D1}"/>
    <cellStyle name="Normal 3 2 2 3" xfId="4560" xr:uid="{66C937CF-77AD-4D47-B500-FF8A942B4968}"/>
    <cellStyle name="Normal 3 2 3" xfId="72" xr:uid="{1E43CE56-032D-46C3-B249-BBB97D2E6E6E}"/>
    <cellStyle name="Normal 3 2 4" xfId="3725" xr:uid="{836EAB8D-D6E1-4B08-ACEB-A65EF8FB7451}"/>
    <cellStyle name="Normal 3 2 4 2" xfId="4645" xr:uid="{F4F78DF4-03E9-4080-A892-869B6E23BD6C}"/>
    <cellStyle name="Normal 3 2 5" xfId="4430" xr:uid="{DD74DD46-28CB-427D-BFEB-FC503980912B}"/>
    <cellStyle name="Normal 3 2 5 2" xfId="4513" xr:uid="{1C9F935D-316C-4BBC-85EE-26EBF6C7660E}"/>
    <cellStyle name="Normal 3 2 5 3" xfId="5310" xr:uid="{2E0A46EB-4D2A-4856-BC9F-2964BD8E0A40}"/>
    <cellStyle name="Normal 3 3" xfId="73" xr:uid="{DAB3F3CC-0ABF-441B-991E-D689CBD7522F}"/>
    <cellStyle name="Normal 3 3 2" xfId="3726" xr:uid="{9F0310BD-07A3-4DA1-8111-5E0EC36A6873}"/>
    <cellStyle name="Normal 3 3 2 2" xfId="4646" xr:uid="{C1C40C36-9627-46B3-82B5-AFC2F7153FEA}"/>
    <cellStyle name="Normal 3 3 3" xfId="4561" xr:uid="{5A8615E1-71ED-4D6B-BD36-F35363E5772F}"/>
    <cellStyle name="Normal 3 4" xfId="3733" xr:uid="{E8DC4A6D-6006-43B8-94F6-89DA5FE60469}"/>
    <cellStyle name="Normal 3 4 2" xfId="4284" xr:uid="{04E4B6D1-A05C-4C73-989C-F809D64CF3B4}"/>
    <cellStyle name="Normal 3 4 2 2" xfId="4647" xr:uid="{B21908F1-ADAE-45F0-8EA4-4887612997CB}"/>
    <cellStyle name="Normal 3 5" xfId="4283" xr:uid="{C0FA56F4-B7F1-4AC8-92D9-2C065E4DB9FD}"/>
    <cellStyle name="Normal 3 5 2" xfId="4594" xr:uid="{5F039232-1B8A-472B-B3A0-37640EDC4730}"/>
    <cellStyle name="Normal 3 5 3" xfId="4751" xr:uid="{8DC8F5AD-4F01-4DF1-8DD3-E129A13BC616}"/>
    <cellStyle name="Normal 3 5 4" xfId="4719" xr:uid="{5162EC41-BD5E-4781-9DAE-76D230D069A1}"/>
    <cellStyle name="Normal 3 6" xfId="4593" xr:uid="{A9C06C09-BAA3-4090-ACC4-5AD7187CD880}"/>
    <cellStyle name="Normal 3 6 2" xfId="4643" xr:uid="{65C040BE-3447-4139-A0CE-727552A9C2B1}"/>
    <cellStyle name="Normal 3 6 2 2" xfId="5339" xr:uid="{6B62C720-65E1-49B5-B0D1-877A2742342E}"/>
    <cellStyle name="Normal 3 6 2 3" xfId="5341" xr:uid="{A32959B2-D51A-4763-97E7-053D5EFD3900}"/>
    <cellStyle name="Normal 30" xfId="4341" xr:uid="{ECBE42DD-26C3-400E-AA98-4097129ADA35}"/>
    <cellStyle name="Normal 30 2" xfId="4342" xr:uid="{3476FDC6-E2A5-40C2-854E-EBF51D6C9A49}"/>
    <cellStyle name="Normal 31" xfId="4343" xr:uid="{B594158F-C20A-45AD-BA40-05121519EFDF}"/>
    <cellStyle name="Normal 31 2" xfId="4344" xr:uid="{73CBF59C-458D-46E1-988B-2578B4F711DC}"/>
    <cellStyle name="Normal 32" xfId="4345" xr:uid="{95D1FCF1-AC64-4866-9A33-E08A0ADF59F8}"/>
    <cellStyle name="Normal 33" xfId="4346" xr:uid="{5391A8BE-3248-4703-A439-70F3F5577C0A}"/>
    <cellStyle name="Normal 33 2" xfId="4347" xr:uid="{607B5DF1-317C-49CD-BC99-562D74AC5A1F}"/>
    <cellStyle name="Normal 34" xfId="4348" xr:uid="{9A9CFC1F-C516-4557-869D-A126455CEAAB}"/>
    <cellStyle name="Normal 34 2" xfId="4349" xr:uid="{3FB6B8EF-2646-49B2-8109-7B1FFD0CE0B6}"/>
    <cellStyle name="Normal 35" xfId="4350" xr:uid="{041DF412-39F9-4B93-9920-6250C93A7DA0}"/>
    <cellStyle name="Normal 35 2" xfId="4351" xr:uid="{6347B176-5E23-4D29-B3BA-9CD526AAC36F}"/>
    <cellStyle name="Normal 36" xfId="4352" xr:uid="{D5A3202E-08B4-4E93-9C2A-BFEE67BC03C5}"/>
    <cellStyle name="Normal 36 2" xfId="4353" xr:uid="{D57036A5-A1E1-439D-BCBF-309BC273FEEF}"/>
    <cellStyle name="Normal 37" xfId="4354" xr:uid="{FCFD496F-F658-47ED-8367-68EF8658F84E}"/>
    <cellStyle name="Normal 37 2" xfId="4355" xr:uid="{8BC5E920-9C18-47CF-BC37-E0BD756D66A6}"/>
    <cellStyle name="Normal 38" xfId="4356" xr:uid="{B3671CA6-E3CD-4560-B6AF-834E9E05D021}"/>
    <cellStyle name="Normal 38 2" xfId="4357" xr:uid="{4D18C81A-3483-4643-9D7D-EA92357D067C}"/>
    <cellStyle name="Normal 39" xfId="4358" xr:uid="{7C7E243D-C2B4-4D56-A0D9-AA0BFD0B064B}"/>
    <cellStyle name="Normal 39 2" xfId="4359" xr:uid="{A3551FAA-4209-4792-87DE-DE40B7501B6D}"/>
    <cellStyle name="Normal 39 2 2" xfId="4360" xr:uid="{F5694BBD-5455-45EF-B6A6-869F666BBBE6}"/>
    <cellStyle name="Normal 39 3" xfId="4361" xr:uid="{86F2CB86-54CE-4702-9685-7ADAA76368B2}"/>
    <cellStyle name="Normal 4" xfId="74" xr:uid="{C4F4F5D9-3CBA-4277-87AF-D62C4C0D55CC}"/>
    <cellStyle name="Normal 4 2" xfId="75" xr:uid="{9E973DDA-E8C8-4D01-9448-9233F65D8C99}"/>
    <cellStyle name="Normal 4 2 2" xfId="686" xr:uid="{A85E749A-76A5-4AA3-ABF6-FBA4FB732838}"/>
    <cellStyle name="Normal 4 2 2 2" xfId="687" xr:uid="{7AFFAB81-40E3-4BF4-92FF-6D2EFFF68E50}"/>
    <cellStyle name="Normal 4 2 2 3" xfId="688" xr:uid="{3AA324FB-7536-48F7-A118-338F63531700}"/>
    <cellStyle name="Normal 4 2 2 4" xfId="689" xr:uid="{03E87044-75F1-41E5-9330-E8F1C449146D}"/>
    <cellStyle name="Normal 4 2 2 4 2" xfId="690" xr:uid="{3B4A5AEF-A4D7-4AA1-B387-2111CCC8DFA1}"/>
    <cellStyle name="Normal 4 2 2 4 3" xfId="691" xr:uid="{3D4EE695-9D03-4C06-BAAF-C630A727FF3F}"/>
    <cellStyle name="Normal 4 2 2 4 3 2" xfId="692" xr:uid="{F23CB6DA-B338-42D2-A1D5-E1FDB27808AE}"/>
    <cellStyle name="Normal 4 2 2 4 3 3" xfId="3663" xr:uid="{D90F2DC2-25A1-49B8-AFF7-98E52101C11C}"/>
    <cellStyle name="Normal 4 2 3" xfId="4275" xr:uid="{A7A650C7-CEE0-4DDF-8BEA-196C6FE1BBF3}"/>
    <cellStyle name="Normal 4 2 3 2" xfId="4286" xr:uid="{BC7BA757-3081-4387-8357-FA8B9FB2F136}"/>
    <cellStyle name="Normal 4 2 3 2 2" xfId="4466" xr:uid="{26073FBA-D305-49FA-956F-FD2DD4494519}"/>
    <cellStyle name="Normal 4 2 3 2 3" xfId="4598" xr:uid="{AFFA859A-44AE-457E-9B16-74C3D4E98D06}"/>
    <cellStyle name="Normal 4 2 3 3" xfId="4467" xr:uid="{94CE2A35-C08B-4F0D-91FC-9B7AF5505D18}"/>
    <cellStyle name="Normal 4 2 3 3 2" xfId="4468" xr:uid="{AF726D31-AF48-4F3C-9D96-9D84BDF43978}"/>
    <cellStyle name="Normal 4 2 3 4" xfId="4469" xr:uid="{26BEC33E-6BA9-45A3-B8CD-29F605601BD1}"/>
    <cellStyle name="Normal 4 2 3 5" xfId="4470" xr:uid="{9A55A4A7-6BF5-40D0-ABED-0378EFA791D8}"/>
    <cellStyle name="Normal 4 2 4" xfId="4276" xr:uid="{D1B28001-557F-4DBA-B20D-0D6D583243F1}"/>
    <cellStyle name="Normal 4 2 4 2" xfId="4363" xr:uid="{2AD4D823-9132-471E-B6BC-A7A88FD23F63}"/>
    <cellStyle name="Normal 4 2 4 2 2" xfId="4471" xr:uid="{2A71B8F3-4380-42D8-B5A9-369389824B3E}"/>
    <cellStyle name="Normal 4 2 4 2 3" xfId="4700" xr:uid="{39EB3FC2-E6E7-4D3C-8A5A-0DEC88685C9C}"/>
    <cellStyle name="Normal 4 2 4 2 4" xfId="4652" xr:uid="{07062E68-7498-4211-B39F-2706C6C38D5E}"/>
    <cellStyle name="Normal 4 2 4 3" xfId="4580" xr:uid="{FB185514-7957-439F-B825-DBC81E6BF833}"/>
    <cellStyle name="Normal 4 2 4 4" xfId="4720" xr:uid="{55330798-E232-4A63-9782-7BAFA3E7E68D}"/>
    <cellStyle name="Normal 4 2 5" xfId="3828" xr:uid="{D269A87A-560F-41D4-BE52-DC0C27961A94}"/>
    <cellStyle name="Normal 4 2 6" xfId="4562" xr:uid="{87D3ED48-EACA-4E74-9AA9-D1E9C633C9C4}"/>
    <cellStyle name="Normal 4 2 7" xfId="5348" xr:uid="{DB2CB3CF-9373-4FC4-AF2E-D0FECA293221}"/>
    <cellStyle name="Normal 4 3" xfId="76" xr:uid="{D4381C87-AA5E-40A4-BCD0-D6513087EBA5}"/>
    <cellStyle name="Normal 4 3 2" xfId="77" xr:uid="{68F6371C-0B2A-44DE-90D0-B0B9EA9279FA}"/>
    <cellStyle name="Normal 4 3 2 2" xfId="693" xr:uid="{101EBA15-E6BB-4B36-8179-2CE99CF3FFAC}"/>
    <cellStyle name="Normal 4 3 2 3" xfId="3829" xr:uid="{259CBF2D-168D-423D-8E74-88C1C96DAD04}"/>
    <cellStyle name="Normal 4 3 3" xfId="694" xr:uid="{B409837B-F20B-467D-AF58-6D5F36FFCB61}"/>
    <cellStyle name="Normal 4 3 3 2" xfId="4438" xr:uid="{312DA7C9-C826-48DC-B833-00BFC3A8F878}"/>
    <cellStyle name="Normal 4 3 4" xfId="695" xr:uid="{10A8501D-42C9-4AB5-89CD-FAF168721FEC}"/>
    <cellStyle name="Normal 4 3 5" xfId="696" xr:uid="{DB178680-5532-4AA6-94BF-1D9DAFB6EDB3}"/>
    <cellStyle name="Normal 4 3 5 2" xfId="697" xr:uid="{7F88A348-5412-4F99-B3A4-F6F3A62FE586}"/>
    <cellStyle name="Normal 4 3 5 3" xfId="698" xr:uid="{0B207838-EEED-4241-BF67-AB60E80A2A09}"/>
    <cellStyle name="Normal 4 3 5 3 2" xfId="699" xr:uid="{9E2C95E5-7263-4A82-8268-EBF338D74DB8}"/>
    <cellStyle name="Normal 4 3 5 3 3" xfId="3662" xr:uid="{11C8D23F-4A22-490F-93B0-51A6BE9FCD3C}"/>
    <cellStyle name="Normal 4 3 6" xfId="3735" xr:uid="{BFC9B395-DC23-498B-8712-3A5DC3A89FDF}"/>
    <cellStyle name="Normal 4 3 7" xfId="4597" xr:uid="{D2C7A339-A9A3-4272-AB1B-E6BAD1AA1421}"/>
    <cellStyle name="Normal 4 4" xfId="3734" xr:uid="{63194D17-8C96-42C8-BE69-75B0849DA757}"/>
    <cellStyle name="Normal 4 4 2" xfId="4277" xr:uid="{32DC033B-3ABF-4355-BB19-9138E2009348}"/>
    <cellStyle name="Normal 4 4 2 2" xfId="5352" xr:uid="{13AD83E5-4CB9-4467-A22B-B12C6A80D920}"/>
    <cellStyle name="Normal 4 4 3" xfId="4285" xr:uid="{0912A0DF-719F-480F-AE8C-C25167FFF8AF}"/>
    <cellStyle name="Normal 4 4 3 2" xfId="4288" xr:uid="{566C4DEC-DCAC-4817-9AB9-904CE182C1E1}"/>
    <cellStyle name="Normal 4 4 3 3" xfId="4287" xr:uid="{4C37A60F-A49C-4A2E-9DC6-7152A5B6E0D8}"/>
    <cellStyle name="Normal 4 4 4" xfId="4596" xr:uid="{8C624E85-8E45-4035-9B4A-6168903284BF}"/>
    <cellStyle name="Normal 4 4 4 2" xfId="4753" xr:uid="{ECBFA08C-15F5-4DA2-A856-ECFF4ED1AAA4}"/>
    <cellStyle name="Normal 4 4 5" xfId="5344" xr:uid="{9E4EE7E5-0576-483B-B7C5-0EBAEB8F4E49}"/>
    <cellStyle name="Normal 4 5" xfId="4278" xr:uid="{83FDEAA3-1592-48E8-BCBA-18B4D9452311}"/>
    <cellStyle name="Normal 4 5 2" xfId="4362" xr:uid="{3A55CB0B-9B08-43E0-8417-B4219E9F8943}"/>
    <cellStyle name="Normal 4 6" xfId="4279" xr:uid="{AC2E3A3E-9F99-4649-95D4-F2AAA189DFF8}"/>
    <cellStyle name="Normal 4 7" xfId="3737" xr:uid="{0D1F8D3D-EE53-42B3-8EC1-3EF15A82A08A}"/>
    <cellStyle name="Normal 4 8" xfId="5347" xr:uid="{8DD5A300-BF2A-4D54-9D40-F38C2F16C8B5}"/>
    <cellStyle name="Normal 40" xfId="4364" xr:uid="{BCECBE93-8C2A-4A16-AFE7-97534CC35F67}"/>
    <cellStyle name="Normal 40 2" xfId="4365" xr:uid="{E59E55BF-3262-4A2B-97DF-3D53297328A7}"/>
    <cellStyle name="Normal 40 2 2" xfId="4366" xr:uid="{FBFB4596-9CFE-4B6F-8647-582663A80744}"/>
    <cellStyle name="Normal 40 3" xfId="4367" xr:uid="{70399272-F797-4A85-8531-DEB46F93B128}"/>
    <cellStyle name="Normal 41" xfId="4368" xr:uid="{5227D23D-B7A0-4818-9A9D-8CEAB621C4A5}"/>
    <cellStyle name="Normal 41 2" xfId="4369" xr:uid="{43400B00-DD81-4026-AC94-4C56560A8964}"/>
    <cellStyle name="Normal 42" xfId="4370" xr:uid="{7E408B03-4DC8-481F-B11C-2153C27392E2}"/>
    <cellStyle name="Normal 42 2" xfId="4371" xr:uid="{15A5718C-CE81-45B6-9FEC-F1320C56F70F}"/>
    <cellStyle name="Normal 43" xfId="4372" xr:uid="{A37F7AA7-91E5-41DD-AD8C-A46A40B79BE2}"/>
    <cellStyle name="Normal 43 2" xfId="4373" xr:uid="{ECB05C7E-E65E-46AD-AF05-5CF96449E17E}"/>
    <cellStyle name="Normal 44" xfId="4383" xr:uid="{0A001DF5-858A-4BB5-B390-596BCA0F2340}"/>
    <cellStyle name="Normal 44 2" xfId="4384" xr:uid="{585ACC92-E9A6-4E53-A44E-5CA2348F4100}"/>
    <cellStyle name="Normal 45" xfId="4680" xr:uid="{C9F04DD4-6A25-4943-9529-2FD4309BEE89}"/>
    <cellStyle name="Normal 45 2" xfId="5330" xr:uid="{EE68D1FD-4F2E-45FD-88F4-6FC987088B5B}"/>
    <cellStyle name="Normal 45 3" xfId="5329" xr:uid="{59CF4FB1-9FA3-40F9-955C-DFFB86FC9AB8}"/>
    <cellStyle name="Normal 5" xfId="78" xr:uid="{EDB67F63-FF53-42FA-AEB4-C6646AF3F60F}"/>
    <cellStyle name="Normal 5 10" xfId="700" xr:uid="{657B0BAE-84D0-4FEA-AC18-A02BC91D2C89}"/>
    <cellStyle name="Normal 5 10 2" xfId="701" xr:uid="{982FDB9A-07AA-4023-BDC3-863E1A149A87}"/>
    <cellStyle name="Normal 5 10 2 2" xfId="702" xr:uid="{95D98807-D33E-400C-AF4C-94C264B64F1A}"/>
    <cellStyle name="Normal 5 10 2 3" xfId="703" xr:uid="{3CD01013-D409-400F-86A4-6B7622C4C1B3}"/>
    <cellStyle name="Normal 5 10 2 4" xfId="704" xr:uid="{40E25C01-5F2D-47B2-A2FF-2B66D039F154}"/>
    <cellStyle name="Normal 5 10 3" xfId="705" xr:uid="{9C19BE8C-121D-40C2-A66E-9FA31417BF8C}"/>
    <cellStyle name="Normal 5 10 3 2" xfId="706" xr:uid="{F8429FD7-58CB-48A5-BD70-D141E1C6413D}"/>
    <cellStyle name="Normal 5 10 3 3" xfId="707" xr:uid="{46986A0C-F19E-4AAD-9DAC-D1C05AAC5D34}"/>
    <cellStyle name="Normal 5 10 3 4" xfId="708" xr:uid="{457680A0-047C-4885-AFA9-B175387FD7FA}"/>
    <cellStyle name="Normal 5 10 4" xfId="709" xr:uid="{B0CD004D-0C1E-40C4-A96B-14E82E2C838B}"/>
    <cellStyle name="Normal 5 10 5" xfId="710" xr:uid="{5D4B7C62-DB21-476F-9246-EFE463A5F5D9}"/>
    <cellStyle name="Normal 5 10 6" xfId="711" xr:uid="{B040AE79-C8E9-4243-922F-1C81514218FF}"/>
    <cellStyle name="Normal 5 11" xfId="712" xr:uid="{0469CE88-5835-4837-9A20-008D9E8B0E06}"/>
    <cellStyle name="Normal 5 11 2" xfId="713" xr:uid="{09B1342F-2C88-439D-8A1B-156240C7CFCA}"/>
    <cellStyle name="Normal 5 11 2 2" xfId="714" xr:uid="{11295D29-B815-4AAD-AAA9-B219F0C7FEC0}"/>
    <cellStyle name="Normal 5 11 2 2 2" xfId="4374" xr:uid="{C54162DD-4832-4F99-B83E-0FA4B823EEE1}"/>
    <cellStyle name="Normal 5 11 2 2 3" xfId="4687" xr:uid="{A231EE43-1439-437E-AC71-4C365B5280BE}"/>
    <cellStyle name="Normal 5 11 2 3" xfId="715" xr:uid="{2180E69E-3726-4207-970F-5A4BDD31C001}"/>
    <cellStyle name="Normal 5 11 2 4" xfId="716" xr:uid="{72C2E579-BC1E-4F98-A2BA-3EFFB3372AAD}"/>
    <cellStyle name="Normal 5 11 3" xfId="717" xr:uid="{EA661251-D7BA-44B4-A44B-BD8ED428FC0B}"/>
    <cellStyle name="Normal 5 11 4" xfId="718" xr:uid="{3073C6FC-4129-4A4B-85F5-0F96CEE096A1}"/>
    <cellStyle name="Normal 5 11 4 2" xfId="4581" xr:uid="{5CA3D56A-6D17-4AFF-99FC-3FF82AAE61C9}"/>
    <cellStyle name="Normal 5 11 4 3" xfId="4688" xr:uid="{E7C0A01B-706E-4C9A-A94C-FB4E45D2F5BC}"/>
    <cellStyle name="Normal 5 11 4 4" xfId="4668" xr:uid="{E18E3CD6-16A9-4A5F-BCF8-168AE60D5526}"/>
    <cellStyle name="Normal 5 11 5" xfId="719" xr:uid="{2E61844A-EA32-4BE5-B34A-84137A341427}"/>
    <cellStyle name="Normal 5 12" xfId="720" xr:uid="{DCD27396-3A08-4C9D-B1F0-43AA59EA830E}"/>
    <cellStyle name="Normal 5 12 2" xfId="721" xr:uid="{190995C8-B61D-4D13-9412-05EDCFE25333}"/>
    <cellStyle name="Normal 5 12 3" xfId="722" xr:uid="{CAFBA3E1-C7B8-4DF7-B40E-D9B00EAAC51F}"/>
    <cellStyle name="Normal 5 12 4" xfId="723" xr:uid="{C2F025B7-BAD8-4D49-8F07-2B7147F78179}"/>
    <cellStyle name="Normal 5 13" xfId="724" xr:uid="{A370916A-E19A-4CC8-A922-0553A25F441E}"/>
    <cellStyle name="Normal 5 13 2" xfId="725" xr:uid="{1F012256-18FC-4A3F-A40B-193548C26293}"/>
    <cellStyle name="Normal 5 13 3" xfId="726" xr:uid="{82B008D0-FE33-48FE-9695-4D9BA938F89B}"/>
    <cellStyle name="Normal 5 13 4" xfId="727" xr:uid="{0B78416A-8B39-4558-8D2B-2760AC6E5BD4}"/>
    <cellStyle name="Normal 5 14" xfId="728" xr:uid="{C0884471-7560-45FD-B33E-EFC72FC5051B}"/>
    <cellStyle name="Normal 5 14 2" xfId="729" xr:uid="{635A95BD-F2B7-433D-942D-23374EFD85C9}"/>
    <cellStyle name="Normal 5 15" xfId="730" xr:uid="{C3CFA74D-0180-431E-A43A-1842EE00A7E1}"/>
    <cellStyle name="Normal 5 16" xfId="731" xr:uid="{2FA7C434-F4E2-490B-9F23-93BCEE54A23C}"/>
    <cellStyle name="Normal 5 17" xfId="732" xr:uid="{41574AC2-A095-493C-8D99-E6F588700FF0}"/>
    <cellStyle name="Normal 5 18" xfId="5358" xr:uid="{2B1B8BDE-7A98-4CAB-A01E-F3C148DCD8BA}"/>
    <cellStyle name="Normal 5 2" xfId="79" xr:uid="{9D582003-A81A-46DB-97D8-61621ED8B85B}"/>
    <cellStyle name="Normal 5 2 2" xfId="3727" xr:uid="{0F5E7A06-602A-4D66-B78E-1EF8CEF1BCAA}"/>
    <cellStyle name="Normal 5 2 2 2" xfId="4404" xr:uid="{F5AE7C83-2782-4A3F-9DFA-052B0F7E2088}"/>
    <cellStyle name="Normal 5 2 2 2 2" xfId="4405" xr:uid="{4248B3B5-3998-44C6-8E52-34439CC5ED98}"/>
    <cellStyle name="Normal 5 2 2 2 2 2" xfId="4406" xr:uid="{FD7A8B49-FDC7-45FB-8423-E95AB3C1AC83}"/>
    <cellStyle name="Normal 5 2 2 2 3" xfId="4407" xr:uid="{64223447-3204-4711-A9D9-B700EF1F7064}"/>
    <cellStyle name="Normal 5 2 2 2 4" xfId="4648" xr:uid="{378DDA15-7888-4E57-A83D-459E5AE2B516}"/>
    <cellStyle name="Normal 5 2 2 2 5" xfId="5306" xr:uid="{841CD6AB-2109-40B3-8595-B50BD876543A}"/>
    <cellStyle name="Normal 5 2 2 3" xfId="4408" xr:uid="{AD239540-6390-4B67-9078-6F0FA593DD9A}"/>
    <cellStyle name="Normal 5 2 2 3 2" xfId="4409" xr:uid="{9C5BC7E2-AE20-46C5-9F93-C6725D54CF12}"/>
    <cellStyle name="Normal 5 2 2 4" xfId="4410" xr:uid="{43DA9110-6381-47F0-8936-309D3F9B9B56}"/>
    <cellStyle name="Normal 5 2 2 5" xfId="4427" xr:uid="{6084E545-C7FD-43E3-8037-7D8F63DF05BA}"/>
    <cellStyle name="Normal 5 2 2 6" xfId="4403" xr:uid="{F6A311E4-E6B9-4D17-A944-024D66A29CBC}"/>
    <cellStyle name="Normal 5 2 2 7" xfId="5335" xr:uid="{9218332F-86F5-47B4-8BF6-D0E0356FC05C}"/>
    <cellStyle name="Normal 5 2 3" xfId="4375" xr:uid="{57F5845F-6559-420F-BC00-9963EF199C47}"/>
    <cellStyle name="Normal 5 2 3 2" xfId="4412" xr:uid="{FE27574F-9D00-4792-889F-F6517663E0A6}"/>
    <cellStyle name="Normal 5 2 3 2 2" xfId="4413" xr:uid="{379C1AD9-017C-40C1-829E-0582B3C56B09}"/>
    <cellStyle name="Normal 5 2 3 2 3" xfId="4563" xr:uid="{B455F05F-1C84-4504-B07D-7F03B0C51819}"/>
    <cellStyle name="Normal 5 2 3 2 4" xfId="5307" xr:uid="{23D294EE-AA72-4126-B2AE-B70C8DEEF0AA}"/>
    <cellStyle name="Normal 5 2 3 3" xfId="4414" xr:uid="{B9A26233-CF19-4B04-89DA-9DC7E5EF1D6F}"/>
    <cellStyle name="Normal 5 2 3 3 2" xfId="4748" xr:uid="{8F66CBD1-29C5-4891-B1CC-4EAB986C0C8A}"/>
    <cellStyle name="Normal 5 2 3 4" xfId="4434" xr:uid="{E2DEAAF3-0F95-49D9-9351-0DB283363D2A}"/>
    <cellStyle name="Normal 5 2 3 4 2" xfId="4721" xr:uid="{18949604-98A4-43E0-B5FE-63593D893525}"/>
    <cellStyle name="Normal 5 2 3 5" xfId="4411" xr:uid="{A3A2F69E-7314-4188-A938-0388FA2BF5B1}"/>
    <cellStyle name="Normal 5 2 3 5 2" xfId="4649" xr:uid="{F4E2435B-184F-41DE-9A48-190EE8733CDA}"/>
    <cellStyle name="Normal 5 2 3 6" xfId="5327" xr:uid="{49E62637-F06B-43D0-8506-F5049D0FEFE5}"/>
    <cellStyle name="Normal 5 2 3 7" xfId="5336" xr:uid="{4DB99595-316F-4711-87A5-5482EEE0AF44}"/>
    <cellStyle name="Normal 5 2 4" xfId="4415" xr:uid="{1A80255B-F55F-4DC5-8796-D225EFD2957D}"/>
    <cellStyle name="Normal 5 2 4 2" xfId="4416" xr:uid="{D155177E-10ED-473D-BE2A-52F25F279731}"/>
    <cellStyle name="Normal 5 2 5" xfId="4417" xr:uid="{BFD61A56-96B8-4222-A52D-ACC94C51DA1F}"/>
    <cellStyle name="Normal 5 2 6" xfId="4402" xr:uid="{E2427C19-95F6-4BB3-9165-E778CE50E41E}"/>
    <cellStyle name="Normal 5 3" xfId="80" xr:uid="{C6E681A0-389C-409D-A2EC-56E09B01DF05}"/>
    <cellStyle name="Normal 5 3 2" xfId="4377" xr:uid="{A53DE7FE-EBE4-4269-9D83-E663AE295B1D}"/>
    <cellStyle name="Normal 5 3 3" xfId="4376" xr:uid="{9D6932CB-22ED-4A21-A013-8257C4F20787}"/>
    <cellStyle name="Normal 5 4" xfId="81" xr:uid="{A56F0D90-D910-4042-BC02-AE5C0F2661DB}"/>
    <cellStyle name="Normal 5 4 10" xfId="733" xr:uid="{35A181A2-AEF6-4C14-86B9-708F673A8BC2}"/>
    <cellStyle name="Normal 5 4 11" xfId="734" xr:uid="{EF1B5162-06EB-4640-A7A2-8F75CA6B753B}"/>
    <cellStyle name="Normal 5 4 2" xfId="735" xr:uid="{DEFEDADC-D3BF-4CE9-8162-455132F486C1}"/>
    <cellStyle name="Normal 5 4 2 2" xfId="736" xr:uid="{C63DFC22-7BDA-4F9B-8150-6304D288B7B1}"/>
    <cellStyle name="Normal 5 4 2 2 2" xfId="737" xr:uid="{EC61DAA9-A0F8-4934-A4DE-269D95F067B1}"/>
    <cellStyle name="Normal 5 4 2 2 2 2" xfId="738" xr:uid="{DE952E1C-21FA-495F-B9EA-B79ED3D541DD}"/>
    <cellStyle name="Normal 5 4 2 2 2 2 2" xfId="739" xr:uid="{0BD0AD3D-9553-40FF-B3DB-0E9452469AB0}"/>
    <cellStyle name="Normal 5 4 2 2 2 2 2 2" xfId="3830" xr:uid="{3327988F-75FE-462F-BD23-B8DAA4B434AA}"/>
    <cellStyle name="Normal 5 4 2 2 2 2 2 2 2" xfId="3831" xr:uid="{62A1DB56-18C4-43BE-9671-55AC968375B5}"/>
    <cellStyle name="Normal 5 4 2 2 2 2 2 3" xfId="3832" xr:uid="{CCB3F425-8E35-4923-9DA1-428A55EB6D99}"/>
    <cellStyle name="Normal 5 4 2 2 2 2 3" xfId="740" xr:uid="{583914C1-0948-4004-BABC-B09623308C1E}"/>
    <cellStyle name="Normal 5 4 2 2 2 2 3 2" xfId="3833" xr:uid="{74015E52-67FA-4A35-BAD9-0B5A9DD2565F}"/>
    <cellStyle name="Normal 5 4 2 2 2 2 4" xfId="741" xr:uid="{72416489-9F36-4BBE-BAEA-17AD99F7CED5}"/>
    <cellStyle name="Normal 5 4 2 2 2 3" xfId="742" xr:uid="{B1C97D01-F7F8-4373-B651-D76F72515ED7}"/>
    <cellStyle name="Normal 5 4 2 2 2 3 2" xfId="743" xr:uid="{75205CDE-C58B-4FAC-8CE9-222F326E6CC7}"/>
    <cellStyle name="Normal 5 4 2 2 2 3 2 2" xfId="3834" xr:uid="{9B371C8F-07AD-43E4-A180-C39BDD9A26D1}"/>
    <cellStyle name="Normal 5 4 2 2 2 3 3" xfId="744" xr:uid="{F070F65D-8694-4C1A-B512-8C5431A24C88}"/>
    <cellStyle name="Normal 5 4 2 2 2 3 4" xfId="745" xr:uid="{897C5B38-4396-4807-8F33-3C5F223663B9}"/>
    <cellStyle name="Normal 5 4 2 2 2 4" xfId="746" xr:uid="{EF756C24-F18D-49CB-843A-47D446DA3C3E}"/>
    <cellStyle name="Normal 5 4 2 2 2 4 2" xfId="3835" xr:uid="{3E47F760-4897-4CA0-A71C-81D44A4CAF09}"/>
    <cellStyle name="Normal 5 4 2 2 2 5" xfId="747" xr:uid="{37FD0181-2D56-4487-9AAE-B724142B0874}"/>
    <cellStyle name="Normal 5 4 2 2 2 6" xfId="748" xr:uid="{60F33B16-58AA-41E6-A2B0-099E4BA4FDEB}"/>
    <cellStyle name="Normal 5 4 2 2 3" xfId="749" xr:uid="{E050210A-FAAE-47AF-A66B-F111926E1CE1}"/>
    <cellStyle name="Normal 5 4 2 2 3 2" xfId="750" xr:uid="{53A2BD41-6690-4144-8AC0-A02015CAD384}"/>
    <cellStyle name="Normal 5 4 2 2 3 2 2" xfId="751" xr:uid="{95279402-F814-41EB-B19F-236F8141F3E0}"/>
    <cellStyle name="Normal 5 4 2 2 3 2 2 2" xfId="3836" xr:uid="{EABDE646-8C50-493F-99F3-E2BB6A553435}"/>
    <cellStyle name="Normal 5 4 2 2 3 2 2 2 2" xfId="3837" xr:uid="{40644425-386E-43D2-8BD1-52E5E72228E0}"/>
    <cellStyle name="Normal 5 4 2 2 3 2 2 3" xfId="3838" xr:uid="{2D85F559-E168-4B1B-A9C5-0A896EB7B512}"/>
    <cellStyle name="Normal 5 4 2 2 3 2 3" xfId="752" xr:uid="{1BDF7DFB-445A-4269-8417-EE4480D11F90}"/>
    <cellStyle name="Normal 5 4 2 2 3 2 3 2" xfId="3839" xr:uid="{AA37DE59-23E4-4368-B99B-003EE8EEAE07}"/>
    <cellStyle name="Normal 5 4 2 2 3 2 4" xfId="753" xr:uid="{376553E7-9D83-405F-9C90-51E9BE8D7976}"/>
    <cellStyle name="Normal 5 4 2 2 3 3" xfId="754" xr:uid="{13EA012C-DCC0-475D-A186-0C256DCC2EEB}"/>
    <cellStyle name="Normal 5 4 2 2 3 3 2" xfId="3840" xr:uid="{B891744F-8299-45A6-9E25-04BD104AF291}"/>
    <cellStyle name="Normal 5 4 2 2 3 3 2 2" xfId="3841" xr:uid="{F2E56B87-EB6F-4DC2-9CDF-AD213C4FAE39}"/>
    <cellStyle name="Normal 5 4 2 2 3 3 3" xfId="3842" xr:uid="{3FD1128D-A359-4420-8361-8AFCC071D64D}"/>
    <cellStyle name="Normal 5 4 2 2 3 4" xfId="755" xr:uid="{E062257F-71F3-4425-8AE6-F4F230B7AFAE}"/>
    <cellStyle name="Normal 5 4 2 2 3 4 2" xfId="3843" xr:uid="{4F55D27C-BC85-4FE1-8392-8B5D1B120C90}"/>
    <cellStyle name="Normal 5 4 2 2 3 5" xfId="756" xr:uid="{4846479E-18C1-4A5A-A6DA-13BF4BC43610}"/>
    <cellStyle name="Normal 5 4 2 2 4" xfId="757" xr:uid="{FC447156-5475-43CA-9EDD-F8546B5435AB}"/>
    <cellStyle name="Normal 5 4 2 2 4 2" xfId="758" xr:uid="{5D4B19B9-61F0-4B8E-9152-A69753F7F817}"/>
    <cellStyle name="Normal 5 4 2 2 4 2 2" xfId="3844" xr:uid="{EEF021B4-B8B4-45A4-AE2E-CD67865CFA7D}"/>
    <cellStyle name="Normal 5 4 2 2 4 2 2 2" xfId="3845" xr:uid="{E13610EE-507A-462C-BA6E-445F5AC6D6AF}"/>
    <cellStyle name="Normal 5 4 2 2 4 2 3" xfId="3846" xr:uid="{E8F81C23-3875-495F-8394-3BDB93A1FBEB}"/>
    <cellStyle name="Normal 5 4 2 2 4 3" xfId="759" xr:uid="{110B9379-AC20-4F7A-B077-F0130522DCFA}"/>
    <cellStyle name="Normal 5 4 2 2 4 3 2" xfId="3847" xr:uid="{3276FD54-72AD-4CE5-988D-2515B4A4C792}"/>
    <cellStyle name="Normal 5 4 2 2 4 4" xfId="760" xr:uid="{374FE62A-6E66-4F17-AA89-BC256DD57661}"/>
    <cellStyle name="Normal 5 4 2 2 5" xfId="761" xr:uid="{0F5FBCF8-E71C-4F7A-8F49-8BBB10E94F2B}"/>
    <cellStyle name="Normal 5 4 2 2 5 2" xfId="762" xr:uid="{DCD52760-4E79-48C5-BFA3-68B89BB3B2A9}"/>
    <cellStyle name="Normal 5 4 2 2 5 2 2" xfId="3848" xr:uid="{56E8DD3E-2169-4F63-A9F9-7B4ADEFFCBC9}"/>
    <cellStyle name="Normal 5 4 2 2 5 3" xfId="763" xr:uid="{4F1043B4-90C8-4B71-955B-E7664EAA5D06}"/>
    <cellStyle name="Normal 5 4 2 2 5 4" xfId="764" xr:uid="{04FE44A8-D3C6-472D-8CBB-E4B77A4FE30C}"/>
    <cellStyle name="Normal 5 4 2 2 6" xfId="765" xr:uid="{C3859FB6-9AFD-495B-93E2-4C8BDA00F79A}"/>
    <cellStyle name="Normal 5 4 2 2 6 2" xfId="3849" xr:uid="{2DB4BD0C-3218-47F0-8BC6-19E9695F75BB}"/>
    <cellStyle name="Normal 5 4 2 2 7" xfId="766" xr:uid="{8CE989DE-087A-4588-9B56-6C1E489EDF2A}"/>
    <cellStyle name="Normal 5 4 2 2 8" xfId="767" xr:uid="{CC5A32F7-402F-4B66-BD96-D81A8F101D3D}"/>
    <cellStyle name="Normal 5 4 2 3" xfId="768" xr:uid="{96F9E3D6-E3AA-4A10-A469-1C97C185BD0B}"/>
    <cellStyle name="Normal 5 4 2 3 2" xfId="769" xr:uid="{63B1F7A3-0030-412A-95A0-93B4B5255C9E}"/>
    <cellStyle name="Normal 5 4 2 3 2 2" xfId="770" xr:uid="{37AF3748-C128-4139-AB98-60588E6FAC46}"/>
    <cellStyle name="Normal 5 4 2 3 2 2 2" xfId="3850" xr:uid="{699E521C-E436-4BF3-9102-21EB8385BC8E}"/>
    <cellStyle name="Normal 5 4 2 3 2 2 2 2" xfId="3851" xr:uid="{E78075F6-71FA-4759-8CAF-10E4423B3F8F}"/>
    <cellStyle name="Normal 5 4 2 3 2 2 3" xfId="3852" xr:uid="{F92B10DD-C85D-48B9-B114-C81238992767}"/>
    <cellStyle name="Normal 5 4 2 3 2 3" xfId="771" xr:uid="{67F7AD2A-CFB9-4226-A89E-1EF413ACF195}"/>
    <cellStyle name="Normal 5 4 2 3 2 3 2" xfId="3853" xr:uid="{C47E0497-FEBE-40D1-94FC-E810AA45FDAF}"/>
    <cellStyle name="Normal 5 4 2 3 2 4" xfId="772" xr:uid="{E10D50FC-6321-435E-A7E5-096806DDF782}"/>
    <cellStyle name="Normal 5 4 2 3 3" xfId="773" xr:uid="{294EB315-443D-4859-B531-5A01FE279FA5}"/>
    <cellStyle name="Normal 5 4 2 3 3 2" xfId="774" xr:uid="{CEDEC669-ADF3-4673-B74D-5B39B8A500E9}"/>
    <cellStyle name="Normal 5 4 2 3 3 2 2" xfId="3854" xr:uid="{E4E56854-28C7-47B9-BC15-14C97F556776}"/>
    <cellStyle name="Normal 5 4 2 3 3 3" xfId="775" xr:uid="{19A9A8A6-7B65-44FB-AB3C-CB45025DD775}"/>
    <cellStyle name="Normal 5 4 2 3 3 4" xfId="776" xr:uid="{89BAED2B-DA3B-40AD-974D-C221F4787B43}"/>
    <cellStyle name="Normal 5 4 2 3 4" xfId="777" xr:uid="{9E345E11-40ED-4926-B358-8F788FB3F36E}"/>
    <cellStyle name="Normal 5 4 2 3 4 2" xfId="3855" xr:uid="{CDCF6B54-37BC-4213-8260-B866C5AB7038}"/>
    <cellStyle name="Normal 5 4 2 3 5" xfId="778" xr:uid="{2427899F-04D4-422C-8E1E-2917B7486B89}"/>
    <cellStyle name="Normal 5 4 2 3 6" xfId="779" xr:uid="{8560FECF-93B5-49ED-83EB-EE7867192F86}"/>
    <cellStyle name="Normal 5 4 2 4" xfId="780" xr:uid="{12C861C9-7510-46C3-A8FC-59FD96597F0B}"/>
    <cellStyle name="Normal 5 4 2 4 2" xfId="781" xr:uid="{3AF0AA24-DFB4-4285-B262-BBA95FBD979A}"/>
    <cellStyle name="Normal 5 4 2 4 2 2" xfId="782" xr:uid="{CE490847-9BCA-4814-8517-2E0CDACCD970}"/>
    <cellStyle name="Normal 5 4 2 4 2 2 2" xfId="3856" xr:uid="{E5590532-9D8A-469B-BF52-F9B581D14C8D}"/>
    <cellStyle name="Normal 5 4 2 4 2 2 2 2" xfId="3857" xr:uid="{659DEFED-1B35-48B4-BFE3-466FE41F2E78}"/>
    <cellStyle name="Normal 5 4 2 4 2 2 3" xfId="3858" xr:uid="{82DCF648-0E35-46D4-A5C8-2AF09954704F}"/>
    <cellStyle name="Normal 5 4 2 4 2 3" xfId="783" xr:uid="{69F773C9-50A7-427A-B606-5000BE771E98}"/>
    <cellStyle name="Normal 5 4 2 4 2 3 2" xfId="3859" xr:uid="{ADB72E6D-46C5-4F3F-99A3-78C3CDB4CF4F}"/>
    <cellStyle name="Normal 5 4 2 4 2 4" xfId="784" xr:uid="{2E27E0E2-8A5A-4530-85AA-3A7498C88A72}"/>
    <cellStyle name="Normal 5 4 2 4 3" xfId="785" xr:uid="{D8AC0F1C-E793-4B1C-9D61-8D2CBFD988D2}"/>
    <cellStyle name="Normal 5 4 2 4 3 2" xfId="3860" xr:uid="{3999ADEF-13B1-49F6-A376-1008F37DDAB6}"/>
    <cellStyle name="Normal 5 4 2 4 3 2 2" xfId="3861" xr:uid="{C1B289A7-B325-4901-9278-9F0C2F9AE4B1}"/>
    <cellStyle name="Normal 5 4 2 4 3 3" xfId="3862" xr:uid="{3B88661E-9AA9-4E03-A637-231C4C0C94CA}"/>
    <cellStyle name="Normal 5 4 2 4 4" xfId="786" xr:uid="{59667B04-6436-4567-A5A1-D5FE0C41B66E}"/>
    <cellStyle name="Normal 5 4 2 4 4 2" xfId="3863" xr:uid="{3F3C1862-F5EF-4E85-B37B-8A0A2165CECA}"/>
    <cellStyle name="Normal 5 4 2 4 5" xfId="787" xr:uid="{6617DB0E-F6E8-48F6-9704-64373E9EE550}"/>
    <cellStyle name="Normal 5 4 2 5" xfId="788" xr:uid="{4A387B8C-BC72-4E43-A3B1-158F6735A5F7}"/>
    <cellStyle name="Normal 5 4 2 5 2" xfId="789" xr:uid="{B0A69028-59D7-425F-B0AA-764768591AD3}"/>
    <cellStyle name="Normal 5 4 2 5 2 2" xfId="3864" xr:uid="{4594CE18-1CB5-403E-A9B7-4683F0769D4D}"/>
    <cellStyle name="Normal 5 4 2 5 2 2 2" xfId="3865" xr:uid="{3C0F9A53-DA6B-43E7-A81A-E451DB6A809D}"/>
    <cellStyle name="Normal 5 4 2 5 2 3" xfId="3866" xr:uid="{B2583442-9023-43AD-A793-6A3C66CEC3D0}"/>
    <cellStyle name="Normal 5 4 2 5 3" xfId="790" xr:uid="{9C70A26B-8E6C-434C-A377-D44A967EE2F9}"/>
    <cellStyle name="Normal 5 4 2 5 3 2" xfId="3867" xr:uid="{BB3A900D-A278-4FDE-A091-D537034E0141}"/>
    <cellStyle name="Normal 5 4 2 5 4" xfId="791" xr:uid="{C47F3D0F-B54C-41F8-9D75-0483A6822E53}"/>
    <cellStyle name="Normal 5 4 2 6" xfId="792" xr:uid="{208C1340-B4D9-4B02-9EEE-E698E672CF80}"/>
    <cellStyle name="Normal 5 4 2 6 2" xfId="793" xr:uid="{898D9A69-342C-4267-A0E0-CFF0BC588169}"/>
    <cellStyle name="Normal 5 4 2 6 2 2" xfId="3868" xr:uid="{41D151C3-7045-41E2-89C9-1E8663DD1472}"/>
    <cellStyle name="Normal 5 4 2 6 2 3" xfId="4390" xr:uid="{48C504D0-4BD1-4BD4-9E9D-6E457CA85419}"/>
    <cellStyle name="Normal 5 4 2 6 3" xfId="794" xr:uid="{B49D2B14-61F6-4210-AE5F-D2818FB14904}"/>
    <cellStyle name="Normal 5 4 2 6 4" xfId="795" xr:uid="{F1BDD34E-8479-4BD6-9E54-B11E2CB4E914}"/>
    <cellStyle name="Normal 5 4 2 6 4 2" xfId="4588" xr:uid="{0EF59A5B-2752-4347-A3DE-69B52961ED64}"/>
    <cellStyle name="Normal 5 4 2 6 4 3" xfId="4689" xr:uid="{21630E18-049C-43B8-B8F0-7CC67D663C06}"/>
    <cellStyle name="Normal 5 4 2 6 4 4" xfId="4667" xr:uid="{383D9113-C805-4F26-AC33-39660299D276}"/>
    <cellStyle name="Normal 5 4 2 7" xfId="796" xr:uid="{A82D4A00-3584-4B0E-8547-F48BE0C9D3A6}"/>
    <cellStyle name="Normal 5 4 2 7 2" xfId="3869" xr:uid="{3D8A0619-2405-4328-91E3-17F9756F9399}"/>
    <cellStyle name="Normal 5 4 2 8" xfId="797" xr:uid="{3093776F-EDE7-41D8-B275-A8C110FB4D66}"/>
    <cellStyle name="Normal 5 4 2 9" xfId="798" xr:uid="{F49BD777-34B6-4FE1-AD00-8E58F7AFD424}"/>
    <cellStyle name="Normal 5 4 3" xfId="799" xr:uid="{C984FFA8-029B-4FB1-8A79-38F96F608245}"/>
    <cellStyle name="Normal 5 4 3 2" xfId="800" xr:uid="{5923BF51-6F7F-4686-A4B7-1EFED05E021A}"/>
    <cellStyle name="Normal 5 4 3 2 2" xfId="801" xr:uid="{1A03D107-FFDA-4357-8BB2-4A63EDA219E6}"/>
    <cellStyle name="Normal 5 4 3 2 2 2" xfId="802" xr:uid="{C5F7F3ED-8C94-48E6-B3A8-1920B8848620}"/>
    <cellStyle name="Normal 5 4 3 2 2 2 2" xfId="3870" xr:uid="{BA6528CA-480D-4799-BA94-006CD40E591A}"/>
    <cellStyle name="Normal 5 4 3 2 2 2 2 2" xfId="3871" xr:uid="{87B4967C-D13C-4E25-AADF-560629D3B1C6}"/>
    <cellStyle name="Normal 5 4 3 2 2 2 3" xfId="3872" xr:uid="{5BF76BB8-56AC-4476-B4B5-5A39DFD82BB6}"/>
    <cellStyle name="Normal 5 4 3 2 2 3" xfId="803" xr:uid="{A5CA9902-2FCC-475F-9DBD-EF6D5E40E440}"/>
    <cellStyle name="Normal 5 4 3 2 2 3 2" xfId="3873" xr:uid="{26D7FA89-D04F-4A3E-ABAC-9A755C81AB29}"/>
    <cellStyle name="Normal 5 4 3 2 2 4" xfId="804" xr:uid="{722A7322-B554-4083-AB10-799BBAAB5E78}"/>
    <cellStyle name="Normal 5 4 3 2 3" xfId="805" xr:uid="{BD5F9346-EEFD-4757-B58D-5FB0188B8C5E}"/>
    <cellStyle name="Normal 5 4 3 2 3 2" xfId="806" xr:uid="{90DD2974-E4DA-49D0-A77E-1E2B45C756CF}"/>
    <cellStyle name="Normal 5 4 3 2 3 2 2" xfId="3874" xr:uid="{54C0A875-D315-4DAB-9630-689E17FE4909}"/>
    <cellStyle name="Normal 5 4 3 2 3 3" xfId="807" xr:uid="{F133FA2C-0253-4E15-94CF-5073790FF928}"/>
    <cellStyle name="Normal 5 4 3 2 3 4" xfId="808" xr:uid="{2D10B225-65F2-4502-A294-63EFCC81F70A}"/>
    <cellStyle name="Normal 5 4 3 2 4" xfId="809" xr:uid="{7B21D4EE-AFFE-4206-882C-48D386B6A761}"/>
    <cellStyle name="Normal 5 4 3 2 4 2" xfId="3875" xr:uid="{1843809B-B6A9-46E0-BA7F-9042A3152D6F}"/>
    <cellStyle name="Normal 5 4 3 2 5" xfId="810" xr:uid="{3CC28696-44FE-409D-805B-E0EC08E0D60D}"/>
    <cellStyle name="Normal 5 4 3 2 6" xfId="811" xr:uid="{BFBD27A2-7BD4-498E-A906-4D5D9E3E8EED}"/>
    <cellStyle name="Normal 5 4 3 3" xfId="812" xr:uid="{A855B7F6-F5DF-459C-81FC-689A9C86E71E}"/>
    <cellStyle name="Normal 5 4 3 3 2" xfId="813" xr:uid="{6106EF3F-E1D5-4202-9D41-98D6114E6312}"/>
    <cellStyle name="Normal 5 4 3 3 2 2" xfId="814" xr:uid="{46E74498-F47D-46C7-89FF-082ED99B2629}"/>
    <cellStyle name="Normal 5 4 3 3 2 2 2" xfId="3876" xr:uid="{2C9BFF36-6268-4088-8DE3-D0A2FE426FAF}"/>
    <cellStyle name="Normal 5 4 3 3 2 2 2 2" xfId="3877" xr:uid="{9DFC7313-53D8-48B1-A260-5134AF49626A}"/>
    <cellStyle name="Normal 5 4 3 3 2 2 3" xfId="3878" xr:uid="{E48F8165-1D6F-498B-AB15-532CC19B135F}"/>
    <cellStyle name="Normal 5 4 3 3 2 3" xfId="815" xr:uid="{48DF36EF-334E-4563-81F4-10F239B3EC23}"/>
    <cellStyle name="Normal 5 4 3 3 2 3 2" xfId="3879" xr:uid="{969E67D4-F82D-4925-B127-1412903FFAB7}"/>
    <cellStyle name="Normal 5 4 3 3 2 4" xfId="816" xr:uid="{7DAC6126-A527-4809-B9B8-9C81C35119C8}"/>
    <cellStyle name="Normal 5 4 3 3 3" xfId="817" xr:uid="{BCA90E00-55FA-40D9-A955-B7DC0036CAB9}"/>
    <cellStyle name="Normal 5 4 3 3 3 2" xfId="3880" xr:uid="{23698CA6-8571-45FD-B933-E0EFB564D83E}"/>
    <cellStyle name="Normal 5 4 3 3 3 2 2" xfId="3881" xr:uid="{A71FD11F-3A5B-4595-8F57-09EDA984A4F9}"/>
    <cellStyle name="Normal 5 4 3 3 3 3" xfId="3882" xr:uid="{43250EC0-C053-470B-88C9-9808BE0413BE}"/>
    <cellStyle name="Normal 5 4 3 3 4" xfId="818" xr:uid="{16693634-14C9-46A4-AE03-8F92ADAAD82C}"/>
    <cellStyle name="Normal 5 4 3 3 4 2" xfId="3883" xr:uid="{D72B741F-D0FB-47D4-B78B-3B449A2D0E5B}"/>
    <cellStyle name="Normal 5 4 3 3 5" xfId="819" xr:uid="{36F55C26-7CDD-495D-8240-E00AD0BE32FD}"/>
    <cellStyle name="Normal 5 4 3 4" xfId="820" xr:uid="{6531AA09-ADAE-45C1-95F0-BB6A9D0979BC}"/>
    <cellStyle name="Normal 5 4 3 4 2" xfId="821" xr:uid="{2B2B6E20-829F-470A-8389-9FE80E167FB2}"/>
    <cellStyle name="Normal 5 4 3 4 2 2" xfId="3884" xr:uid="{07E1F0DB-9B63-4E60-A920-8258E8A619D4}"/>
    <cellStyle name="Normal 5 4 3 4 2 2 2" xfId="3885" xr:uid="{79012908-A4E9-4B64-9E49-8BD9A69775D8}"/>
    <cellStyle name="Normal 5 4 3 4 2 3" xfId="3886" xr:uid="{57622A8A-2497-4879-BD53-9825F7077B38}"/>
    <cellStyle name="Normal 5 4 3 4 3" xfId="822" xr:uid="{DF9EF521-075C-4211-9F14-3A1377DA02E6}"/>
    <cellStyle name="Normal 5 4 3 4 3 2" xfId="3887" xr:uid="{A9116E62-D5CF-467C-A65C-DE37E7706D8C}"/>
    <cellStyle name="Normal 5 4 3 4 4" xfId="823" xr:uid="{FD0B9EEE-3079-40CD-BE01-966782BD655F}"/>
    <cellStyle name="Normal 5 4 3 5" xfId="824" xr:uid="{E54AE81F-ABCD-4DA6-8C1C-0B7836AD6961}"/>
    <cellStyle name="Normal 5 4 3 5 2" xfId="825" xr:uid="{A7D4DBC3-8DB6-4416-AA94-A688BDD69D78}"/>
    <cellStyle name="Normal 5 4 3 5 2 2" xfId="3888" xr:uid="{BF74BC40-6EB7-4201-9F81-AE98E126407F}"/>
    <cellStyle name="Normal 5 4 3 5 3" xfId="826" xr:uid="{72AABFC0-0ECD-44F3-9D3B-8649CDFB401C}"/>
    <cellStyle name="Normal 5 4 3 5 4" xfId="827" xr:uid="{B0D6A598-3E5A-4D75-9786-0F0504B76D22}"/>
    <cellStyle name="Normal 5 4 3 6" xfId="828" xr:uid="{79363E47-F5F9-47D6-90A6-3C430DEAC2C6}"/>
    <cellStyle name="Normal 5 4 3 6 2" xfId="3889" xr:uid="{D59630F5-0CA2-48FB-90AB-2C43657B29DC}"/>
    <cellStyle name="Normal 5 4 3 7" xfId="829" xr:uid="{805EC626-44D1-4F46-8133-3DBDF2590004}"/>
    <cellStyle name="Normal 5 4 3 8" xfId="830" xr:uid="{64F3830B-1CE7-4A60-B5C4-9CBC25748C18}"/>
    <cellStyle name="Normal 5 4 4" xfId="831" xr:uid="{2AE5228D-91A6-4211-B599-51CBEADC3CC2}"/>
    <cellStyle name="Normal 5 4 4 2" xfId="832" xr:uid="{C6489A61-17E5-457E-9D87-DEDFE3A027C0}"/>
    <cellStyle name="Normal 5 4 4 2 2" xfId="833" xr:uid="{0A4CCF52-3F7B-44C6-B17B-A5BF224F6A5C}"/>
    <cellStyle name="Normal 5 4 4 2 2 2" xfId="834" xr:uid="{6CB5058F-0FAE-46EE-B852-0DBFBA51B5EB}"/>
    <cellStyle name="Normal 5 4 4 2 2 2 2" xfId="3890" xr:uid="{2C836B52-E22C-40EE-ACA5-AB8432507ADB}"/>
    <cellStyle name="Normal 5 4 4 2 2 3" xfId="835" xr:uid="{DDF1FE68-EF40-4AE6-A1E0-AEC7655F2B53}"/>
    <cellStyle name="Normal 5 4 4 2 2 4" xfId="836" xr:uid="{775C7EB6-AE81-46D9-8FE2-17D55AF72D9B}"/>
    <cellStyle name="Normal 5 4 4 2 3" xfId="837" xr:uid="{8F3A90EA-1927-4F06-878F-76280E6B451E}"/>
    <cellStyle name="Normal 5 4 4 2 3 2" xfId="3891" xr:uid="{D44CD537-21E4-4568-A7AA-01C08FA25A0A}"/>
    <cellStyle name="Normal 5 4 4 2 4" xfId="838" xr:uid="{2AA8DFC3-E296-436A-8A8C-4CE354283E09}"/>
    <cellStyle name="Normal 5 4 4 2 5" xfId="839" xr:uid="{43724A71-479C-4C2E-9145-AE6C17D49406}"/>
    <cellStyle name="Normal 5 4 4 3" xfId="840" xr:uid="{42308E5F-453F-405B-A14C-D40B965DF923}"/>
    <cellStyle name="Normal 5 4 4 3 2" xfId="841" xr:uid="{F28C63E7-045F-47CF-B33A-E3602A555B55}"/>
    <cellStyle name="Normal 5 4 4 3 2 2" xfId="3892" xr:uid="{73106C4D-971F-4C28-8C08-E8D5135D3BD2}"/>
    <cellStyle name="Normal 5 4 4 3 3" xfId="842" xr:uid="{E1F3016D-80BF-4A96-836E-6FF19E8F7CA4}"/>
    <cellStyle name="Normal 5 4 4 3 4" xfId="843" xr:uid="{B6373B26-E5F5-4CA0-A439-6149CC93354C}"/>
    <cellStyle name="Normal 5 4 4 4" xfId="844" xr:uid="{CCCC4D13-6BC9-420E-AB36-76ED1345F3B7}"/>
    <cellStyle name="Normal 5 4 4 4 2" xfId="845" xr:uid="{376BF818-D4E2-4072-94E1-3602A78E4263}"/>
    <cellStyle name="Normal 5 4 4 4 3" xfId="846" xr:uid="{FD85B057-FA76-44E1-84F7-5667EFFADB20}"/>
    <cellStyle name="Normal 5 4 4 4 4" xfId="847" xr:uid="{BE7ED2DC-CAC0-4524-83C9-1287F6229AF3}"/>
    <cellStyle name="Normal 5 4 4 5" xfId="848" xr:uid="{24A7F11C-D2B6-4AA4-852E-F533306A76AF}"/>
    <cellStyle name="Normal 5 4 4 6" xfId="849" xr:uid="{D7BE319D-222C-4F97-85B3-3DA8DA29B11D}"/>
    <cellStyle name="Normal 5 4 4 7" xfId="850" xr:uid="{650639F6-153D-4C7F-9BF2-DA1B6F9DA961}"/>
    <cellStyle name="Normal 5 4 5" xfId="851" xr:uid="{FBE5A9A2-C68D-41E2-B168-78835783D84D}"/>
    <cellStyle name="Normal 5 4 5 2" xfId="852" xr:uid="{325C9698-81B8-4151-9125-5922F3BB4E6B}"/>
    <cellStyle name="Normal 5 4 5 2 2" xfId="853" xr:uid="{453CC61A-C52C-4AE8-9983-DD27B3F96FD9}"/>
    <cellStyle name="Normal 5 4 5 2 2 2" xfId="3893" xr:uid="{C013F28E-9FAE-45BA-AA73-07786DA381D0}"/>
    <cellStyle name="Normal 5 4 5 2 2 2 2" xfId="3894" xr:uid="{338D05F5-FCE7-4904-955E-663560CA355A}"/>
    <cellStyle name="Normal 5 4 5 2 2 3" xfId="3895" xr:uid="{538C021E-53ED-4B13-B906-C9B6E4B1EF4E}"/>
    <cellStyle name="Normal 5 4 5 2 3" xfId="854" xr:uid="{9C30B35A-86C9-4846-8463-60AFD4991666}"/>
    <cellStyle name="Normal 5 4 5 2 3 2" xfId="3896" xr:uid="{83E73DF2-7A8E-40E2-AECD-300E50544984}"/>
    <cellStyle name="Normal 5 4 5 2 4" xfId="855" xr:uid="{663B2A79-2740-4E1D-BC44-F806C30AF277}"/>
    <cellStyle name="Normal 5 4 5 3" xfId="856" xr:uid="{9B021953-F3C6-4B33-9B42-7D67B21A2B5B}"/>
    <cellStyle name="Normal 5 4 5 3 2" xfId="857" xr:uid="{53331DEB-41CF-469A-9A9E-0B3C5360BA1D}"/>
    <cellStyle name="Normal 5 4 5 3 2 2" xfId="3897" xr:uid="{6A41C5BA-7691-4E11-97F2-B56CA9B5FBA8}"/>
    <cellStyle name="Normal 5 4 5 3 3" xfId="858" xr:uid="{422E89BC-0530-4A42-B428-4ED569E0B106}"/>
    <cellStyle name="Normal 5 4 5 3 4" xfId="859" xr:uid="{ACD93384-2326-4179-9269-15ADA25D7777}"/>
    <cellStyle name="Normal 5 4 5 4" xfId="860" xr:uid="{30A86060-EFF4-4338-BFC2-015CB161AEC9}"/>
    <cellStyle name="Normal 5 4 5 4 2" xfId="3898" xr:uid="{808C1B75-81AA-4A39-90E3-B11D40A1F3E3}"/>
    <cellStyle name="Normal 5 4 5 5" xfId="861" xr:uid="{D3A1F045-8D84-44CA-827B-F6FDFA1B78C8}"/>
    <cellStyle name="Normal 5 4 5 6" xfId="862" xr:uid="{C661028A-3852-422C-9112-29A0CA29857D}"/>
    <cellStyle name="Normal 5 4 6" xfId="863" xr:uid="{92FF7D8E-14E1-409B-82CC-923D165E858D}"/>
    <cellStyle name="Normal 5 4 6 2" xfId="864" xr:uid="{67FCC02C-FDE2-461A-BBE9-8439902920B7}"/>
    <cellStyle name="Normal 5 4 6 2 2" xfId="865" xr:uid="{DC70C0F5-0356-477F-9479-721934BFE006}"/>
    <cellStyle name="Normal 5 4 6 2 2 2" xfId="3899" xr:uid="{8DAC85ED-AEBE-4641-9583-CDB0A7B07D5F}"/>
    <cellStyle name="Normal 5 4 6 2 3" xfId="866" xr:uid="{76FB06D7-2AE2-4F5A-96C0-8D2F23BBCD98}"/>
    <cellStyle name="Normal 5 4 6 2 4" xfId="867" xr:uid="{AFF33A97-EEF9-491F-88DB-02A7AA160EFF}"/>
    <cellStyle name="Normal 5 4 6 3" xfId="868" xr:uid="{4185256B-8B20-4B92-AC5D-ECD6D1C68042}"/>
    <cellStyle name="Normal 5 4 6 3 2" xfId="3900" xr:uid="{3EAF311B-C2A4-40CF-9890-77202C3CB0B1}"/>
    <cellStyle name="Normal 5 4 6 4" xfId="869" xr:uid="{EFCF9D2E-11C5-4F11-976C-61A9CCB37CE6}"/>
    <cellStyle name="Normal 5 4 6 5" xfId="870" xr:uid="{7B82AF1B-5B7F-4708-93A8-062DB092B940}"/>
    <cellStyle name="Normal 5 4 7" xfId="871" xr:uid="{08169EEA-AFCC-4661-8853-11C0C45DAA66}"/>
    <cellStyle name="Normal 5 4 7 2" xfId="872" xr:uid="{EE8000FC-9B6C-473E-B0E6-110B450B08AD}"/>
    <cellStyle name="Normal 5 4 7 2 2" xfId="3901" xr:uid="{59B60421-F61A-49E7-87BA-956FFBA8356A}"/>
    <cellStyle name="Normal 5 4 7 2 3" xfId="4389" xr:uid="{F04B50B7-CC02-46F7-92A2-16A6318EF628}"/>
    <cellStyle name="Normal 5 4 7 3" xfId="873" xr:uid="{361A053F-A94F-4AD9-8831-2E3066D78104}"/>
    <cellStyle name="Normal 5 4 7 4" xfId="874" xr:uid="{25A3CFE0-A824-42AA-AC94-92475DF924A6}"/>
    <cellStyle name="Normal 5 4 7 4 2" xfId="4587" xr:uid="{1F9AF1BD-C375-4E9A-8332-3C5C90963174}"/>
    <cellStyle name="Normal 5 4 7 4 3" xfId="4690" xr:uid="{5559AA98-B31D-48AF-82E5-28A4B0A1D9F9}"/>
    <cellStyle name="Normal 5 4 7 4 4" xfId="4655" xr:uid="{7DD8EBFD-BCD2-4B58-B975-129589BCB672}"/>
    <cellStyle name="Normal 5 4 8" xfId="875" xr:uid="{41792474-D58F-4005-AC5D-D90A15D5ECA8}"/>
    <cellStyle name="Normal 5 4 8 2" xfId="876" xr:uid="{7D11CAC9-FCE5-449A-9DCB-24ABB1500326}"/>
    <cellStyle name="Normal 5 4 8 3" xfId="877" xr:uid="{D0AAA0DD-17CC-4405-8842-857B7A8B7EE5}"/>
    <cellStyle name="Normal 5 4 8 4" xfId="878" xr:uid="{21A7DC7D-2EDC-46AF-AD03-E86408FB2790}"/>
    <cellStyle name="Normal 5 4 9" xfId="879" xr:uid="{33E2E658-50F4-41AC-85C1-C1EB03394B1D}"/>
    <cellStyle name="Normal 5 5" xfId="880" xr:uid="{8DD2177E-488A-46C6-8234-E94353DC8844}"/>
    <cellStyle name="Normal 5 5 10" xfId="881" xr:uid="{6C3044A1-257D-4204-BBC3-BE44A8285414}"/>
    <cellStyle name="Normal 5 5 11" xfId="882" xr:uid="{D0EDADF2-D71B-45A0-91A4-28297B886EBA}"/>
    <cellStyle name="Normal 5 5 2" xfId="883" xr:uid="{0FDA112A-5A6E-4CA4-9532-314047D497DE}"/>
    <cellStyle name="Normal 5 5 2 2" xfId="884" xr:uid="{42DE64E1-2E7B-45E8-BEA1-EB7C85529F8E}"/>
    <cellStyle name="Normal 5 5 2 2 2" xfId="885" xr:uid="{F224F0AD-BFFC-4B19-94A7-B0EE9A1CB4AA}"/>
    <cellStyle name="Normal 5 5 2 2 2 2" xfId="886" xr:uid="{8EA7CB70-4FAA-4210-BBF0-A511AFC1F9E4}"/>
    <cellStyle name="Normal 5 5 2 2 2 2 2" xfId="887" xr:uid="{44BB5F58-76DD-402B-B910-ED5890AC48E8}"/>
    <cellStyle name="Normal 5 5 2 2 2 2 2 2" xfId="3902" xr:uid="{3A7D7BF9-D789-45DC-97DA-B29CF657F418}"/>
    <cellStyle name="Normal 5 5 2 2 2 2 3" xfId="888" xr:uid="{500B045C-62E7-4B94-ADE3-E049C1789F65}"/>
    <cellStyle name="Normal 5 5 2 2 2 2 4" xfId="889" xr:uid="{287AE7E9-648D-4741-8F0A-3036E621D89C}"/>
    <cellStyle name="Normal 5 5 2 2 2 3" xfId="890" xr:uid="{0810B02A-C5C7-475C-B901-FC184ECE41FB}"/>
    <cellStyle name="Normal 5 5 2 2 2 3 2" xfId="891" xr:uid="{278C1517-EC7D-4AB2-80B7-4DD400D6FEF7}"/>
    <cellStyle name="Normal 5 5 2 2 2 3 3" xfId="892" xr:uid="{3059E67D-D49F-45E6-856B-4EB73EADD0AB}"/>
    <cellStyle name="Normal 5 5 2 2 2 3 4" xfId="893" xr:uid="{693848CA-48A8-4BD5-8724-B16C385A917B}"/>
    <cellStyle name="Normal 5 5 2 2 2 4" xfId="894" xr:uid="{3E9F536F-E732-4D3C-AD24-057A94C36355}"/>
    <cellStyle name="Normal 5 5 2 2 2 5" xfId="895" xr:uid="{5440B94F-A79F-4671-B9D7-1F273A38D345}"/>
    <cellStyle name="Normal 5 5 2 2 2 6" xfId="896" xr:uid="{C6149548-051A-4A9C-851A-7951FFFAF0F2}"/>
    <cellStyle name="Normal 5 5 2 2 3" xfId="897" xr:uid="{7462A6DF-2363-43F3-BFC9-2BC99F30B522}"/>
    <cellStyle name="Normal 5 5 2 2 3 2" xfId="898" xr:uid="{6355E244-5906-4465-99FC-3284B7F305A5}"/>
    <cellStyle name="Normal 5 5 2 2 3 2 2" xfId="899" xr:uid="{717E346F-C057-4A82-B43C-EE42CA23BA4A}"/>
    <cellStyle name="Normal 5 5 2 2 3 2 3" xfId="900" xr:uid="{FDF38808-8C92-4459-B7F4-43F28FF1A83D}"/>
    <cellStyle name="Normal 5 5 2 2 3 2 4" xfId="901" xr:uid="{8C7E7AEE-10D4-487B-A459-6C9CC1201242}"/>
    <cellStyle name="Normal 5 5 2 2 3 3" xfId="902" xr:uid="{91099B3A-09C8-443E-9536-45E555749840}"/>
    <cellStyle name="Normal 5 5 2 2 3 4" xfId="903" xr:uid="{FC9AB86B-0BA5-4107-B1E9-D358FACFDAEC}"/>
    <cellStyle name="Normal 5 5 2 2 3 5" xfId="904" xr:uid="{2994E44C-2633-4F7D-8BA8-759A9E184061}"/>
    <cellStyle name="Normal 5 5 2 2 4" xfId="905" xr:uid="{0F906DAB-2338-4FAC-A819-3884BF8086E1}"/>
    <cellStyle name="Normal 5 5 2 2 4 2" xfId="906" xr:uid="{5D563ED0-C42B-4C51-A7ED-B23F2F076CCF}"/>
    <cellStyle name="Normal 5 5 2 2 4 3" xfId="907" xr:uid="{A233A5BB-57E7-4992-AEB7-727BB8105A25}"/>
    <cellStyle name="Normal 5 5 2 2 4 4" xfId="908" xr:uid="{A4AE84BB-DF00-4F31-B9FE-144A8C2D5AE4}"/>
    <cellStyle name="Normal 5 5 2 2 5" xfId="909" xr:uid="{F8A7564D-AA8D-4B68-ACAD-0096D241C4D5}"/>
    <cellStyle name="Normal 5 5 2 2 5 2" xfId="910" xr:uid="{3AB3640D-F1C2-49D8-9F2A-F3E41F1B2B5D}"/>
    <cellStyle name="Normal 5 5 2 2 5 3" xfId="911" xr:uid="{5E9A1C28-DDAF-4E96-B4A7-20BBF7C07A74}"/>
    <cellStyle name="Normal 5 5 2 2 5 4" xfId="912" xr:uid="{B02E5910-99D2-4718-9C7F-C0C73C013990}"/>
    <cellStyle name="Normal 5 5 2 2 6" xfId="913" xr:uid="{2C0AB4C0-E089-44FA-9163-BA64B43143EE}"/>
    <cellStyle name="Normal 5 5 2 2 7" xfId="914" xr:uid="{6F156222-98E6-47E2-A187-359D147CCDBC}"/>
    <cellStyle name="Normal 5 5 2 2 8" xfId="915" xr:uid="{34BC25A6-96B4-4004-A2AC-41B35AC2FAC2}"/>
    <cellStyle name="Normal 5 5 2 3" xfId="916" xr:uid="{B6A63764-C52F-49BA-9BDA-A8D1F7BA4B44}"/>
    <cellStyle name="Normal 5 5 2 3 2" xfId="917" xr:uid="{9CF1EBC9-96E4-4CC3-B758-BB98599E7171}"/>
    <cellStyle name="Normal 5 5 2 3 2 2" xfId="918" xr:uid="{F22999D5-6256-4F14-92D1-711DF5488AF1}"/>
    <cellStyle name="Normal 5 5 2 3 2 2 2" xfId="3903" xr:uid="{124550FC-F4E8-4529-8787-50B9990B1607}"/>
    <cellStyle name="Normal 5 5 2 3 2 2 2 2" xfId="3904" xr:uid="{92CB902F-F958-49D3-8D78-A443AEE17526}"/>
    <cellStyle name="Normal 5 5 2 3 2 2 3" xfId="3905" xr:uid="{CDDBCA3D-80FA-43C8-B07D-EAEF7973D9A1}"/>
    <cellStyle name="Normal 5 5 2 3 2 3" xfId="919" xr:uid="{4032CBD2-B7BB-4342-B1E9-B6155BF6A3B8}"/>
    <cellStyle name="Normal 5 5 2 3 2 3 2" xfId="3906" xr:uid="{BE1C811F-B9EB-4866-8AC5-AD844C8232D4}"/>
    <cellStyle name="Normal 5 5 2 3 2 4" xfId="920" xr:uid="{759664CB-D773-48C1-875C-44BD19B22E7D}"/>
    <cellStyle name="Normal 5 5 2 3 3" xfId="921" xr:uid="{C44E7DE0-3DE5-4ADB-9FA5-FFEA152644D7}"/>
    <cellStyle name="Normal 5 5 2 3 3 2" xfId="922" xr:uid="{4D9C1179-7EB5-4274-857F-B2041F8D435D}"/>
    <cellStyle name="Normal 5 5 2 3 3 2 2" xfId="3907" xr:uid="{82B133F6-CDCC-43F4-8D7F-AE6088EA9B85}"/>
    <cellStyle name="Normal 5 5 2 3 3 3" xfId="923" xr:uid="{528316E3-2F88-440D-81F3-776FFCE932EA}"/>
    <cellStyle name="Normal 5 5 2 3 3 4" xfId="924" xr:uid="{5342D987-6CA6-4281-9A63-A39858029693}"/>
    <cellStyle name="Normal 5 5 2 3 4" xfId="925" xr:uid="{114A5C0E-122E-4A77-9357-2079FF4DCE7F}"/>
    <cellStyle name="Normal 5 5 2 3 4 2" xfId="3908" xr:uid="{B94F1435-6081-45FE-B812-B8F5EC83F42C}"/>
    <cellStyle name="Normal 5 5 2 3 5" xfId="926" xr:uid="{DEBC92F3-DF45-417A-AD9A-ED3EFFD630C4}"/>
    <cellStyle name="Normal 5 5 2 3 6" xfId="927" xr:uid="{93C1FB19-48AD-4E2C-99CA-B63187F8EEA9}"/>
    <cellStyle name="Normal 5 5 2 4" xfId="928" xr:uid="{3CB099E3-D2A9-4597-8761-36E84CF28741}"/>
    <cellStyle name="Normal 5 5 2 4 2" xfId="929" xr:uid="{86C4C785-9860-4C6F-B934-CAF2454DEA97}"/>
    <cellStyle name="Normal 5 5 2 4 2 2" xfId="930" xr:uid="{47612500-5C62-440B-80CB-89176F561257}"/>
    <cellStyle name="Normal 5 5 2 4 2 2 2" xfId="3909" xr:uid="{809D9ADE-4F46-4F94-B876-2B78F8893D0B}"/>
    <cellStyle name="Normal 5 5 2 4 2 3" xfId="931" xr:uid="{6FCDF472-CB3F-485A-90F8-2717A5BBFEAB}"/>
    <cellStyle name="Normal 5 5 2 4 2 4" xfId="932" xr:uid="{6C36147E-5679-4FFD-AA9E-790D77126F19}"/>
    <cellStyle name="Normal 5 5 2 4 3" xfId="933" xr:uid="{872B63E1-590F-4DC3-A91D-1740994279CB}"/>
    <cellStyle name="Normal 5 5 2 4 3 2" xfId="3910" xr:uid="{1173A944-6A05-4D06-800F-42F960B4C949}"/>
    <cellStyle name="Normal 5 5 2 4 4" xfId="934" xr:uid="{C33CA379-1E26-4BAE-9E4F-D2750E9DE979}"/>
    <cellStyle name="Normal 5 5 2 4 5" xfId="935" xr:uid="{04374DFD-2056-4CE6-A633-078534B1AA06}"/>
    <cellStyle name="Normal 5 5 2 5" xfId="936" xr:uid="{F37BD30B-CB7D-44E0-A9DC-C102EDD132F6}"/>
    <cellStyle name="Normal 5 5 2 5 2" xfId="937" xr:uid="{DA0300DF-6FBD-404C-AB5E-5E0FB4F10CAA}"/>
    <cellStyle name="Normal 5 5 2 5 2 2" xfId="3911" xr:uid="{D2FF029D-8B67-4350-AD4A-714601DB301F}"/>
    <cellStyle name="Normal 5 5 2 5 3" xfId="938" xr:uid="{BD5A71DB-4522-42D2-9BDD-D532089C8CF3}"/>
    <cellStyle name="Normal 5 5 2 5 4" xfId="939" xr:uid="{95835660-53D0-4B11-8927-4C37A9EEC116}"/>
    <cellStyle name="Normal 5 5 2 6" xfId="940" xr:uid="{CB361D08-B68B-4706-BD3E-64F425C10A7F}"/>
    <cellStyle name="Normal 5 5 2 6 2" xfId="941" xr:uid="{75967CA8-E824-464C-A09E-12FEA830226F}"/>
    <cellStyle name="Normal 5 5 2 6 3" xfId="942" xr:uid="{D2FC6D4B-4EFF-47EB-8BB4-6B864CCCD507}"/>
    <cellStyle name="Normal 5 5 2 6 4" xfId="943" xr:uid="{67865ACC-F9AF-43C6-9860-7FC6CA701273}"/>
    <cellStyle name="Normal 5 5 2 7" xfId="944" xr:uid="{30D097A6-5478-41DF-9C37-D6F7CC4308A4}"/>
    <cellStyle name="Normal 5 5 2 8" xfId="945" xr:uid="{8825AF23-7AA5-4522-AE6E-9B7BEC1E10F2}"/>
    <cellStyle name="Normal 5 5 2 9" xfId="946" xr:uid="{D14E1564-4E82-4A2D-AC4D-CA1CD39CBB0F}"/>
    <cellStyle name="Normal 5 5 3" xfId="947" xr:uid="{47964BCE-6D00-445C-9A0B-66515D409CFE}"/>
    <cellStyle name="Normal 5 5 3 2" xfId="948" xr:uid="{956E4585-81B8-4492-A73D-643D0F189951}"/>
    <cellStyle name="Normal 5 5 3 2 2" xfId="949" xr:uid="{F9EA526D-4186-4FE1-BA06-F115930C29C6}"/>
    <cellStyle name="Normal 5 5 3 2 2 2" xfId="950" xr:uid="{36525359-5251-4A37-B1F3-53A4AD5CEC65}"/>
    <cellStyle name="Normal 5 5 3 2 2 2 2" xfId="3912" xr:uid="{82972CF7-0BA7-409E-AD3D-6015196F0191}"/>
    <cellStyle name="Normal 5 5 3 2 2 2 2 2" xfId="4472" xr:uid="{FECB1718-933B-4525-A709-8A7246C5238D}"/>
    <cellStyle name="Normal 5 5 3 2 2 2 3" xfId="4473" xr:uid="{77BEEB5C-99CB-4723-BB7F-53F96BB4820B}"/>
    <cellStyle name="Normal 5 5 3 2 2 3" xfId="951" xr:uid="{867F76C0-1860-43EF-9858-1FDFFC61DACD}"/>
    <cellStyle name="Normal 5 5 3 2 2 3 2" xfId="4474" xr:uid="{D59FCA30-F59C-4120-97C4-11A4981E4EC9}"/>
    <cellStyle name="Normal 5 5 3 2 2 4" xfId="952" xr:uid="{2B2D106B-3333-498B-86D8-20592B36C2D3}"/>
    <cellStyle name="Normal 5 5 3 2 3" xfId="953" xr:uid="{D63FB4A6-7369-4BC7-B8C9-F2725347FFAF}"/>
    <cellStyle name="Normal 5 5 3 2 3 2" xfId="954" xr:uid="{E43EEAC7-3334-4A4E-AE8F-EFCDC30DBFEA}"/>
    <cellStyle name="Normal 5 5 3 2 3 2 2" xfId="4475" xr:uid="{B487BCB9-B4A5-4764-89F3-DF796F761B02}"/>
    <cellStyle name="Normal 5 5 3 2 3 3" xfId="955" xr:uid="{CEC24F1D-5E70-4936-8ED4-E69B95260456}"/>
    <cellStyle name="Normal 5 5 3 2 3 4" xfId="956" xr:uid="{4A5C9BED-681C-4665-B32D-D5C9AB1A6877}"/>
    <cellStyle name="Normal 5 5 3 2 4" xfId="957" xr:uid="{BAD848FD-0000-41EE-830D-DB66FEF731B2}"/>
    <cellStyle name="Normal 5 5 3 2 4 2" xfId="4476" xr:uid="{5D848937-6396-4637-B0B9-CD520E258713}"/>
    <cellStyle name="Normal 5 5 3 2 5" xfId="958" xr:uid="{99F38212-4E3B-4CCE-AE4F-0DFF71ED9282}"/>
    <cellStyle name="Normal 5 5 3 2 6" xfId="959" xr:uid="{E334756F-D905-4A2A-8A11-8BA815D12943}"/>
    <cellStyle name="Normal 5 5 3 3" xfId="960" xr:uid="{00D4918A-4B09-4C20-8050-61F4C8209639}"/>
    <cellStyle name="Normal 5 5 3 3 2" xfId="961" xr:uid="{1CA7E29E-CE6E-4615-AC62-034287BC844A}"/>
    <cellStyle name="Normal 5 5 3 3 2 2" xfId="962" xr:uid="{B1ABC086-6E01-45BA-BA0E-2FC20CE70FC4}"/>
    <cellStyle name="Normal 5 5 3 3 2 2 2" xfId="4477" xr:uid="{44D0518C-2041-4B96-8087-141CA9C402F7}"/>
    <cellStyle name="Normal 5 5 3 3 2 3" xfId="963" xr:uid="{5698FB6C-AC81-43E8-A9BA-AFC64B26AEA0}"/>
    <cellStyle name="Normal 5 5 3 3 2 4" xfId="964" xr:uid="{65F3FB88-C249-4FB9-8F3B-3A980A500CDC}"/>
    <cellStyle name="Normal 5 5 3 3 3" xfId="965" xr:uid="{877A9825-CFEB-49A5-915C-77B2E5181774}"/>
    <cellStyle name="Normal 5 5 3 3 3 2" xfId="4478" xr:uid="{6127DD6C-52BE-4A73-AEB7-9924ADB0A8B7}"/>
    <cellStyle name="Normal 5 5 3 3 4" xfId="966" xr:uid="{3830DFE7-191D-443F-B20C-DAFA6E902D90}"/>
    <cellStyle name="Normal 5 5 3 3 5" xfId="967" xr:uid="{2315CB8E-405C-4434-9C8C-104A14415E3C}"/>
    <cellStyle name="Normal 5 5 3 4" xfId="968" xr:uid="{F7848688-95AF-491C-BDFB-5AA1CAEBAE9D}"/>
    <cellStyle name="Normal 5 5 3 4 2" xfId="969" xr:uid="{744703D7-3BBE-4CB1-B8D9-044BB381CD67}"/>
    <cellStyle name="Normal 5 5 3 4 2 2" xfId="4479" xr:uid="{8F1E492C-7F6A-4F90-8084-1ABB4644A684}"/>
    <cellStyle name="Normal 5 5 3 4 3" xfId="970" xr:uid="{8FE30AFB-BB38-47B5-93EA-B95F843E85CF}"/>
    <cellStyle name="Normal 5 5 3 4 4" xfId="971" xr:uid="{3008657E-5EA1-413F-953B-1CCDBA6697DA}"/>
    <cellStyle name="Normal 5 5 3 5" xfId="972" xr:uid="{E26597C2-453B-437E-9E3D-F49FECD26BBD}"/>
    <cellStyle name="Normal 5 5 3 5 2" xfId="973" xr:uid="{22A890FB-FACC-42BA-84A2-C12A6794DF7B}"/>
    <cellStyle name="Normal 5 5 3 5 3" xfId="974" xr:uid="{D0B19A90-2DEC-4D6A-843F-742FF819A4D1}"/>
    <cellStyle name="Normal 5 5 3 5 4" xfId="975" xr:uid="{A9288E32-5554-45EF-86B5-52C1C26BD9D7}"/>
    <cellStyle name="Normal 5 5 3 6" xfId="976" xr:uid="{60E56074-9A6E-4E70-BA47-24542D0A22AD}"/>
    <cellStyle name="Normal 5 5 3 7" xfId="977" xr:uid="{05CACE1C-8648-4CB6-B515-3219004BE71A}"/>
    <cellStyle name="Normal 5 5 3 8" xfId="978" xr:uid="{9DA5F589-626B-4148-88BB-7FF8B7218021}"/>
    <cellStyle name="Normal 5 5 4" xfId="979" xr:uid="{4CD1ADCE-6341-4553-B517-EEF33A2864E0}"/>
    <cellStyle name="Normal 5 5 4 2" xfId="980" xr:uid="{E9686DE4-EE54-41C6-B7C1-CA54058324D1}"/>
    <cellStyle name="Normal 5 5 4 2 2" xfId="981" xr:uid="{10DD7280-FDDC-4D51-8B92-C71502F04CCD}"/>
    <cellStyle name="Normal 5 5 4 2 2 2" xfId="982" xr:uid="{9E5381B9-1AA9-416E-A438-F8FCECEC1DC3}"/>
    <cellStyle name="Normal 5 5 4 2 2 2 2" xfId="3913" xr:uid="{6B232D56-A382-4386-A56D-921F016C0ED9}"/>
    <cellStyle name="Normal 5 5 4 2 2 3" xfId="983" xr:uid="{EA2C504E-BD9E-42E4-9F60-4987D071DA1C}"/>
    <cellStyle name="Normal 5 5 4 2 2 4" xfId="984" xr:uid="{5A779C49-3A39-4890-8E67-ABA4FE4C4AFB}"/>
    <cellStyle name="Normal 5 5 4 2 3" xfId="985" xr:uid="{3F6BC7E6-1F4D-43A8-96A2-5AAA97E23BF6}"/>
    <cellStyle name="Normal 5 5 4 2 3 2" xfId="3914" xr:uid="{12ACED68-9A98-4347-8703-142C99E7C9A2}"/>
    <cellStyle name="Normal 5 5 4 2 4" xfId="986" xr:uid="{4747464A-5A9F-438A-9E8E-9086F1D9E1DD}"/>
    <cellStyle name="Normal 5 5 4 2 5" xfId="987" xr:uid="{94CBCF2B-98AF-452E-B335-89EAD4D4EFD1}"/>
    <cellStyle name="Normal 5 5 4 3" xfId="988" xr:uid="{79011F2D-C84E-4922-8F24-35B565DAB6BF}"/>
    <cellStyle name="Normal 5 5 4 3 2" xfId="989" xr:uid="{762F891B-BE89-4AE3-8244-36AC7E2983F1}"/>
    <cellStyle name="Normal 5 5 4 3 2 2" xfId="3915" xr:uid="{12E8B31B-6E07-4C22-B17F-38437DC3D9D2}"/>
    <cellStyle name="Normal 5 5 4 3 3" xfId="990" xr:uid="{55E60C38-2E29-4C36-8BAC-56CE27DC7C6E}"/>
    <cellStyle name="Normal 5 5 4 3 4" xfId="991" xr:uid="{F508F18A-7A83-44F1-9016-A8BA8A887514}"/>
    <cellStyle name="Normal 5 5 4 4" xfId="992" xr:uid="{565F1A33-D858-494B-99B3-D6C14125E9AC}"/>
    <cellStyle name="Normal 5 5 4 4 2" xfId="993" xr:uid="{38A47F1F-EFD7-4D66-BED7-B1716164E150}"/>
    <cellStyle name="Normal 5 5 4 4 3" xfId="994" xr:uid="{D0D9B5D6-4DC8-45D9-9AC7-16FFCC3C3574}"/>
    <cellStyle name="Normal 5 5 4 4 4" xfId="995" xr:uid="{EA9DC77E-D3A1-47C1-8A95-C25C69382A1B}"/>
    <cellStyle name="Normal 5 5 4 5" xfId="996" xr:uid="{587C6486-113F-4EC6-95B8-CAA17C661C1A}"/>
    <cellStyle name="Normal 5 5 4 6" xfId="997" xr:uid="{A3E7DCDA-648C-4860-9E37-2513E7FB8BD4}"/>
    <cellStyle name="Normal 5 5 4 7" xfId="998" xr:uid="{D4FDA73B-93FA-4E14-A8B0-675F6A41FA50}"/>
    <cellStyle name="Normal 5 5 5" xfId="999" xr:uid="{A77F1C02-0001-400B-83A8-3BDC13E6394B}"/>
    <cellStyle name="Normal 5 5 5 2" xfId="1000" xr:uid="{9140E9A1-AA95-4CE6-BABD-295768333DD4}"/>
    <cellStyle name="Normal 5 5 5 2 2" xfId="1001" xr:uid="{3AE525BE-BE66-443A-9859-1A75872CB94D}"/>
    <cellStyle name="Normal 5 5 5 2 2 2" xfId="3916" xr:uid="{D0EF77D6-64BC-410B-A0A1-697C9155B9AB}"/>
    <cellStyle name="Normal 5 5 5 2 3" xfId="1002" xr:uid="{0CA3C8C3-3A79-4BC0-A7CD-5A38A6577C7C}"/>
    <cellStyle name="Normal 5 5 5 2 4" xfId="1003" xr:uid="{10643A62-1733-480A-A41A-628C1BB2D761}"/>
    <cellStyle name="Normal 5 5 5 3" xfId="1004" xr:uid="{AD292BF8-E2DB-4966-BDB4-455EE74087EE}"/>
    <cellStyle name="Normal 5 5 5 3 2" xfId="1005" xr:uid="{BEBCE40B-1822-40E8-A9C4-91C67544FBB1}"/>
    <cellStyle name="Normal 5 5 5 3 3" xfId="1006" xr:uid="{762EC009-C397-4D31-AAFD-9E925A96E43D}"/>
    <cellStyle name="Normal 5 5 5 3 4" xfId="1007" xr:uid="{50F61A93-D994-4A9A-B45E-4179FE936945}"/>
    <cellStyle name="Normal 5 5 5 4" xfId="1008" xr:uid="{50934AE0-56F4-4969-9637-BECE4657722F}"/>
    <cellStyle name="Normal 5 5 5 5" xfId="1009" xr:uid="{DCE04512-42BB-4A2D-BA8E-2540956FB745}"/>
    <cellStyle name="Normal 5 5 5 6" xfId="1010" xr:uid="{4CDE868E-B377-49B0-A471-B54BEF5DECE9}"/>
    <cellStyle name="Normal 5 5 6" xfId="1011" xr:uid="{200DD371-6D3D-4BCE-8FD6-41E148774BC8}"/>
    <cellStyle name="Normal 5 5 6 2" xfId="1012" xr:uid="{834DCE51-0075-49B8-98B3-51AD787714BB}"/>
    <cellStyle name="Normal 5 5 6 2 2" xfId="1013" xr:uid="{F71874C9-12BC-4AA8-BC63-F760CAE57F56}"/>
    <cellStyle name="Normal 5 5 6 2 3" xfId="1014" xr:uid="{69A48303-5428-4784-B85F-BD2D7C0EC3E2}"/>
    <cellStyle name="Normal 5 5 6 2 4" xfId="1015" xr:uid="{304E4EC6-005D-4FB5-A253-49CEE22F8714}"/>
    <cellStyle name="Normal 5 5 6 3" xfId="1016" xr:uid="{545DCA18-03C1-4A0E-9EDC-1159B2679CA4}"/>
    <cellStyle name="Normal 5 5 6 4" xfId="1017" xr:uid="{DB180E6C-7E4F-4522-871A-09248D0D622B}"/>
    <cellStyle name="Normal 5 5 6 5" xfId="1018" xr:uid="{8C5679E2-13AD-4000-9519-B08032D480ED}"/>
    <cellStyle name="Normal 5 5 7" xfId="1019" xr:uid="{FDA51201-6F41-4869-8824-B7C16823A2C7}"/>
    <cellStyle name="Normal 5 5 7 2" xfId="1020" xr:uid="{A8110ED1-EBBF-4A67-80BA-363DF83A5646}"/>
    <cellStyle name="Normal 5 5 7 3" xfId="1021" xr:uid="{24F30A9B-B603-4331-9EE1-1B1339F2D5C2}"/>
    <cellStyle name="Normal 5 5 7 4" xfId="1022" xr:uid="{D6A2FB8C-150B-4204-A864-ECF47ABAB277}"/>
    <cellStyle name="Normal 5 5 8" xfId="1023" xr:uid="{C7CCBD62-2E72-489D-B488-734805FED908}"/>
    <cellStyle name="Normal 5 5 8 2" xfId="1024" xr:uid="{C30F9F63-7DAC-4120-B8E3-BA35A736B757}"/>
    <cellStyle name="Normal 5 5 8 3" xfId="1025" xr:uid="{35BB41A7-8C75-477C-BFAF-264C5FFBEB4D}"/>
    <cellStyle name="Normal 5 5 8 4" xfId="1026" xr:uid="{D8BBB748-B574-4836-92B3-024ACCBAAC57}"/>
    <cellStyle name="Normal 5 5 9" xfId="1027" xr:uid="{A18CFEA2-D99E-4D6F-85D8-B6E997B1A73D}"/>
    <cellStyle name="Normal 5 6" xfId="1028" xr:uid="{2FCFA9B5-A469-4901-B8E9-DFC5782A9378}"/>
    <cellStyle name="Normal 5 6 10" xfId="1029" xr:uid="{CBACC9FA-05A7-4F07-B8AB-F77FB40703CA}"/>
    <cellStyle name="Normal 5 6 11" xfId="1030" xr:uid="{8BDCE047-235E-46AA-AC59-DD7FF19F0E37}"/>
    <cellStyle name="Normal 5 6 2" xfId="1031" xr:uid="{145ED800-5C39-4D67-B72A-DCCCB824B78C}"/>
    <cellStyle name="Normal 5 6 2 2" xfId="1032" xr:uid="{D4C6169E-D232-4AD1-B2C9-63A181CC7A93}"/>
    <cellStyle name="Normal 5 6 2 2 2" xfId="1033" xr:uid="{7754F8C2-D468-42D3-A22E-6B371AA1BC8D}"/>
    <cellStyle name="Normal 5 6 2 2 2 2" xfId="1034" xr:uid="{8EB6C2D5-9698-4197-9D45-36826A210C8D}"/>
    <cellStyle name="Normal 5 6 2 2 2 2 2" xfId="1035" xr:uid="{6F4BE406-8601-42CF-A44C-9046CFB013EC}"/>
    <cellStyle name="Normal 5 6 2 2 2 2 3" xfId="1036" xr:uid="{9DA67440-CF0A-415D-A1FA-CAC514EEB672}"/>
    <cellStyle name="Normal 5 6 2 2 2 2 4" xfId="1037" xr:uid="{727559E3-C325-44E6-B9F6-A2414CD90510}"/>
    <cellStyle name="Normal 5 6 2 2 2 3" xfId="1038" xr:uid="{3A0068ED-2E05-463F-8CF9-497644D5F831}"/>
    <cellStyle name="Normal 5 6 2 2 2 3 2" xfId="1039" xr:uid="{0A6D7AC8-A268-4078-81A3-4F9EF84CD46F}"/>
    <cellStyle name="Normal 5 6 2 2 2 3 3" xfId="1040" xr:uid="{D53344E3-7CB2-4505-ABD4-D10120A30EDF}"/>
    <cellStyle name="Normal 5 6 2 2 2 3 4" xfId="1041" xr:uid="{3AF62CF6-2D89-4F00-B4DE-ECE5A47932B4}"/>
    <cellStyle name="Normal 5 6 2 2 2 4" xfId="1042" xr:uid="{FB66CE52-E1FA-4F41-9CA8-3C7285A7A4AB}"/>
    <cellStyle name="Normal 5 6 2 2 2 5" xfId="1043" xr:uid="{74E342BC-88B9-4ED2-BA95-DA478A657371}"/>
    <cellStyle name="Normal 5 6 2 2 2 6" xfId="1044" xr:uid="{B32A5F82-91D1-405C-9BA6-2A3F979FC269}"/>
    <cellStyle name="Normal 5 6 2 2 3" xfId="1045" xr:uid="{3BDAAC2F-B3BF-413C-B1DD-3B7A482AACBA}"/>
    <cellStyle name="Normal 5 6 2 2 3 2" xfId="1046" xr:uid="{20DCEDC7-1679-4667-8476-73E0665121AC}"/>
    <cellStyle name="Normal 5 6 2 2 3 2 2" xfId="1047" xr:uid="{14DF9D5B-7D81-4386-9B2D-068C74E56917}"/>
    <cellStyle name="Normal 5 6 2 2 3 2 3" xfId="1048" xr:uid="{F981CFA1-B1E8-49C5-8919-1A19FDBAA83C}"/>
    <cellStyle name="Normal 5 6 2 2 3 2 4" xfId="1049" xr:uid="{A681D53D-57C4-4551-96B4-FC054C168566}"/>
    <cellStyle name="Normal 5 6 2 2 3 3" xfId="1050" xr:uid="{D72B2F52-35B2-47B5-B85A-32CF9F13C24E}"/>
    <cellStyle name="Normal 5 6 2 2 3 4" xfId="1051" xr:uid="{6FD44C1B-BC95-4ED1-8F70-415D44831BF1}"/>
    <cellStyle name="Normal 5 6 2 2 3 5" xfId="1052" xr:uid="{49A0B1A7-731E-448F-800F-413EB26A79D2}"/>
    <cellStyle name="Normal 5 6 2 2 4" xfId="1053" xr:uid="{56B6D3FF-5F24-4232-9D57-A4B3A1DA7BCA}"/>
    <cellStyle name="Normal 5 6 2 2 4 2" xfId="1054" xr:uid="{7C914E05-5368-454C-8E4C-9FD54C767BD5}"/>
    <cellStyle name="Normal 5 6 2 2 4 3" xfId="1055" xr:uid="{C6C18E15-2F8A-43BB-B179-6952B6F0DA93}"/>
    <cellStyle name="Normal 5 6 2 2 4 4" xfId="1056" xr:uid="{7F9CC96D-7D50-4691-8499-2A4C553D5D83}"/>
    <cellStyle name="Normal 5 6 2 2 5" xfId="1057" xr:uid="{C83A76A8-FCBB-4CB4-A38D-259A02251F48}"/>
    <cellStyle name="Normal 5 6 2 2 5 2" xfId="1058" xr:uid="{488F881E-E69D-4116-A1CA-00E6954A30D8}"/>
    <cellStyle name="Normal 5 6 2 2 5 3" xfId="1059" xr:uid="{FF00E494-2CF9-4F09-9BE5-DAC929AD0CFF}"/>
    <cellStyle name="Normal 5 6 2 2 5 4" xfId="1060" xr:uid="{905BCB1B-FD09-4E2A-92E5-C84D11BAF04C}"/>
    <cellStyle name="Normal 5 6 2 2 6" xfId="1061" xr:uid="{C38205F1-2961-4871-9E0C-07C35ED47226}"/>
    <cellStyle name="Normal 5 6 2 2 7" xfId="1062" xr:uid="{12F62352-E94E-41DA-A553-DF271CEC6621}"/>
    <cellStyle name="Normal 5 6 2 2 8" xfId="1063" xr:uid="{72B0D44C-C1A1-431A-9FB4-88D2BC4B8927}"/>
    <cellStyle name="Normal 5 6 2 3" xfId="1064" xr:uid="{7CAA6A8C-1F28-41C2-8C25-A3EA29E2D142}"/>
    <cellStyle name="Normal 5 6 2 3 2" xfId="1065" xr:uid="{EE3B521E-8AC3-4CAD-96E9-6D2D4F86B342}"/>
    <cellStyle name="Normal 5 6 2 3 2 2" xfId="1066" xr:uid="{81B57E09-1890-497A-A615-2724E2AAF537}"/>
    <cellStyle name="Normal 5 6 2 3 2 3" xfId="1067" xr:uid="{D33469C3-25B6-42BB-974D-8147E80F7534}"/>
    <cellStyle name="Normal 5 6 2 3 2 4" xfId="1068" xr:uid="{EE5286E4-C0A7-4D1C-8F0D-C6941B953BAF}"/>
    <cellStyle name="Normal 5 6 2 3 3" xfId="1069" xr:uid="{C6880A0E-48CE-4C3B-BCF4-41F492943E9B}"/>
    <cellStyle name="Normal 5 6 2 3 3 2" xfId="1070" xr:uid="{9FD6B232-E3A5-4AB8-B0DA-AD4410F5FEC9}"/>
    <cellStyle name="Normal 5 6 2 3 3 3" xfId="1071" xr:uid="{C541CDBE-4260-434B-A7D3-F15D3ABD24E0}"/>
    <cellStyle name="Normal 5 6 2 3 3 4" xfId="1072" xr:uid="{B94AAC04-21AA-4D7C-9D02-0C8257CDD2B2}"/>
    <cellStyle name="Normal 5 6 2 3 4" xfId="1073" xr:uid="{6F86BDCD-DA28-4964-96C7-B9900C2FCD6B}"/>
    <cellStyle name="Normal 5 6 2 3 5" xfId="1074" xr:uid="{5D479DF3-C633-473C-BEDD-F8199770A924}"/>
    <cellStyle name="Normal 5 6 2 3 6" xfId="1075" xr:uid="{A2F6C3A4-45A2-495C-B3BE-8D8DD6B96E53}"/>
    <cellStyle name="Normal 5 6 2 4" xfId="1076" xr:uid="{6EE8DFF2-B1AD-4EEA-A3B9-944125A40AB6}"/>
    <cellStyle name="Normal 5 6 2 4 2" xfId="1077" xr:uid="{A3EDCC93-6FDB-44AF-8234-8B7E0B05F3EE}"/>
    <cellStyle name="Normal 5 6 2 4 2 2" xfId="1078" xr:uid="{EF05749B-F521-4615-85E7-F9E89ABD1A58}"/>
    <cellStyle name="Normal 5 6 2 4 2 3" xfId="1079" xr:uid="{5FA7C7FB-2A35-4F55-B064-9EE39077414D}"/>
    <cellStyle name="Normal 5 6 2 4 2 4" xfId="1080" xr:uid="{4D10A7AD-F6E1-4445-A1EF-611A64A277FE}"/>
    <cellStyle name="Normal 5 6 2 4 3" xfId="1081" xr:uid="{6F91CD21-A750-459E-B297-D7EB9F1896FE}"/>
    <cellStyle name="Normal 5 6 2 4 4" xfId="1082" xr:uid="{8F1C8955-9B31-430C-A117-ADC7DFDDCA2E}"/>
    <cellStyle name="Normal 5 6 2 4 5" xfId="1083" xr:uid="{42AC23E7-9314-4C0D-A248-3C7A26EF688E}"/>
    <cellStyle name="Normal 5 6 2 5" xfId="1084" xr:uid="{94A348EC-7935-4877-96C4-2E9EAB90E187}"/>
    <cellStyle name="Normal 5 6 2 5 2" xfId="1085" xr:uid="{3FF03118-DA42-47FE-8B19-683A33232B82}"/>
    <cellStyle name="Normal 5 6 2 5 3" xfId="1086" xr:uid="{D2CB83DE-DF74-4DB9-9E4F-7C48F90A3A74}"/>
    <cellStyle name="Normal 5 6 2 5 4" xfId="1087" xr:uid="{B0148DC0-9687-4B2E-BB90-E40825F8718C}"/>
    <cellStyle name="Normal 5 6 2 6" xfId="1088" xr:uid="{8307B0B5-D05E-439F-83A7-D95512E9C035}"/>
    <cellStyle name="Normal 5 6 2 6 2" xfId="1089" xr:uid="{78F6A4BE-4803-4D29-AEF9-734EA107BC78}"/>
    <cellStyle name="Normal 5 6 2 6 3" xfId="1090" xr:uid="{0B357CFE-C89D-4226-8D84-388D24CEFEE2}"/>
    <cellStyle name="Normal 5 6 2 6 4" xfId="1091" xr:uid="{B9FDADBE-ADA9-46B3-A0CB-01535C7DDBE4}"/>
    <cellStyle name="Normal 5 6 2 7" xfId="1092" xr:uid="{E5D78AE5-8484-4A78-863E-2ABB7A23E6A0}"/>
    <cellStyle name="Normal 5 6 2 8" xfId="1093" xr:uid="{C03E3548-B4E0-4A32-B0D5-AFC3A49B6729}"/>
    <cellStyle name="Normal 5 6 2 9" xfId="1094" xr:uid="{98BE9ADC-22EB-4593-822F-EA2125AE97DC}"/>
    <cellStyle name="Normal 5 6 3" xfId="1095" xr:uid="{AA0770E1-F3F0-487F-82F8-8FF6A6A02966}"/>
    <cellStyle name="Normal 5 6 3 2" xfId="1096" xr:uid="{CF5505C3-B3EB-48FA-AEAA-28242CA31C94}"/>
    <cellStyle name="Normal 5 6 3 2 2" xfId="1097" xr:uid="{86FCEFF8-4A06-4B1D-AE11-11F233D2F5F5}"/>
    <cellStyle name="Normal 5 6 3 2 2 2" xfId="1098" xr:uid="{B384AE77-BD0D-4EA8-AD23-ADDD1C03BF5A}"/>
    <cellStyle name="Normal 5 6 3 2 2 2 2" xfId="3917" xr:uid="{1253E7C8-8663-483D-AF86-0D6DFAEB2639}"/>
    <cellStyle name="Normal 5 6 3 2 2 3" xfId="1099" xr:uid="{310E59EF-51CE-4928-B649-513EB8F2F9FD}"/>
    <cellStyle name="Normal 5 6 3 2 2 4" xfId="1100" xr:uid="{1CD84B1D-C78C-4C6D-9EAD-CA05D26034A9}"/>
    <cellStyle name="Normal 5 6 3 2 3" xfId="1101" xr:uid="{7942CD64-7BEC-4203-B188-1C00F57EAFF2}"/>
    <cellStyle name="Normal 5 6 3 2 3 2" xfId="1102" xr:uid="{884BEA5F-AADB-4CC4-9AD3-1E9C825B8AB3}"/>
    <cellStyle name="Normal 5 6 3 2 3 3" xfId="1103" xr:uid="{9BB68320-9C68-4239-B3AB-17D1D44788B1}"/>
    <cellStyle name="Normal 5 6 3 2 3 4" xfId="1104" xr:uid="{91DF3DBD-5BD1-4F64-8C17-E210204D945E}"/>
    <cellStyle name="Normal 5 6 3 2 4" xfId="1105" xr:uid="{163D2DAF-D103-43A5-80D2-684178FAD1CF}"/>
    <cellStyle name="Normal 5 6 3 2 5" xfId="1106" xr:uid="{1F45EB96-AD26-456F-91B4-87BDEF9A4EC0}"/>
    <cellStyle name="Normal 5 6 3 2 6" xfId="1107" xr:uid="{D604985A-7A2F-4219-AF3C-0821F92AD4CD}"/>
    <cellStyle name="Normal 5 6 3 3" xfId="1108" xr:uid="{FBFFFA74-CB6F-4732-9D9D-DED1C2101FA5}"/>
    <cellStyle name="Normal 5 6 3 3 2" xfId="1109" xr:uid="{3DD82211-077D-4C50-8A5E-FA2B10E8ABFD}"/>
    <cellStyle name="Normal 5 6 3 3 2 2" xfId="1110" xr:uid="{75534302-29F2-4922-BC88-4DB8EAB388ED}"/>
    <cellStyle name="Normal 5 6 3 3 2 3" xfId="1111" xr:uid="{54FF8C3C-0376-4368-B0F2-28A6E87B60AA}"/>
    <cellStyle name="Normal 5 6 3 3 2 4" xfId="1112" xr:uid="{FDDB81E6-364D-4BD7-AA41-C9A5960C3063}"/>
    <cellStyle name="Normal 5 6 3 3 3" xfId="1113" xr:uid="{76AC64E3-E4CA-4A44-B8C8-26C5A30D9EFA}"/>
    <cellStyle name="Normal 5 6 3 3 4" xfId="1114" xr:uid="{2D0410D6-5F25-4C4B-9663-B936ED24F2B4}"/>
    <cellStyle name="Normal 5 6 3 3 5" xfId="1115" xr:uid="{28DF78C0-78C3-4213-9DC0-39FB5E4098BC}"/>
    <cellStyle name="Normal 5 6 3 4" xfId="1116" xr:uid="{FC7AFD21-5F5F-4ACE-8133-B14DE148406B}"/>
    <cellStyle name="Normal 5 6 3 4 2" xfId="1117" xr:uid="{A4E0C019-77DA-49EC-A75E-0633CC7BC7E7}"/>
    <cellStyle name="Normal 5 6 3 4 3" xfId="1118" xr:uid="{30F673AF-5564-4476-942B-912B609DF776}"/>
    <cellStyle name="Normal 5 6 3 4 4" xfId="1119" xr:uid="{12926918-F48A-437A-8902-B49F7D3C1B26}"/>
    <cellStyle name="Normal 5 6 3 5" xfId="1120" xr:uid="{325A0369-8328-4EE5-ACFE-931BCBAE58FF}"/>
    <cellStyle name="Normal 5 6 3 5 2" xfId="1121" xr:uid="{52C264A4-8A06-482A-B237-C8B221A1C4F8}"/>
    <cellStyle name="Normal 5 6 3 5 3" xfId="1122" xr:uid="{4D13D15C-AF25-4CE3-83A2-FD59C528D24D}"/>
    <cellStyle name="Normal 5 6 3 5 4" xfId="1123" xr:uid="{4F101B12-4DC5-4901-9E27-47F628872052}"/>
    <cellStyle name="Normal 5 6 3 6" xfId="1124" xr:uid="{0CB5F0A8-DC94-4BC3-839C-C9A4FBB195B1}"/>
    <cellStyle name="Normal 5 6 3 7" xfId="1125" xr:uid="{21CE6A4F-9D0D-44CD-B75B-DAB261BA064E}"/>
    <cellStyle name="Normal 5 6 3 8" xfId="1126" xr:uid="{8CEE4C07-38B7-438A-94CE-B8D677257EA7}"/>
    <cellStyle name="Normal 5 6 4" xfId="1127" xr:uid="{18233CC8-AFE6-413E-9C71-C97FFE4B8759}"/>
    <cellStyle name="Normal 5 6 4 2" xfId="1128" xr:uid="{7423928C-C7C9-45C3-A17B-EEFA6971444C}"/>
    <cellStyle name="Normal 5 6 4 2 2" xfId="1129" xr:uid="{77E48683-C41B-443E-9ED5-78AF75FF7B38}"/>
    <cellStyle name="Normal 5 6 4 2 2 2" xfId="1130" xr:uid="{D428FD72-BB65-4AD1-8506-16A328DED3BB}"/>
    <cellStyle name="Normal 5 6 4 2 2 3" xfId="1131" xr:uid="{E65C4BC5-9826-4AF1-9291-124D08FAA90D}"/>
    <cellStyle name="Normal 5 6 4 2 2 4" xfId="1132" xr:uid="{5B0062A1-49AC-47AF-8CCE-649D7BB84EBE}"/>
    <cellStyle name="Normal 5 6 4 2 3" xfId="1133" xr:uid="{BAE02EE1-F2CA-4FB5-8C09-0BE6B98BF19E}"/>
    <cellStyle name="Normal 5 6 4 2 4" xfId="1134" xr:uid="{09483975-363D-4AAC-96C4-49F70D01EDB5}"/>
    <cellStyle name="Normal 5 6 4 2 5" xfId="1135" xr:uid="{E9CB7038-DE9E-419B-AA2F-CBD7BFEB0446}"/>
    <cellStyle name="Normal 5 6 4 3" xfId="1136" xr:uid="{37A46659-69D1-4A4B-8285-3BCCB3320298}"/>
    <cellStyle name="Normal 5 6 4 3 2" xfId="1137" xr:uid="{684C9725-0986-4DD8-8737-6DAF1F930CAB}"/>
    <cellStyle name="Normal 5 6 4 3 3" xfId="1138" xr:uid="{9903A1D3-AA32-45AF-8395-36AAC7624B75}"/>
    <cellStyle name="Normal 5 6 4 3 4" xfId="1139" xr:uid="{E7F55EDF-850B-44CE-BEC4-0AC1769B54BB}"/>
    <cellStyle name="Normal 5 6 4 4" xfId="1140" xr:uid="{C3332832-3798-4E69-9F88-B0F1A34DC9AF}"/>
    <cellStyle name="Normal 5 6 4 4 2" xfId="1141" xr:uid="{0A33A806-9E29-4278-9538-50E83458E3DB}"/>
    <cellStyle name="Normal 5 6 4 4 3" xfId="1142" xr:uid="{8C748E43-ABBD-454B-A359-0746BCD5FDF9}"/>
    <cellStyle name="Normal 5 6 4 4 4" xfId="1143" xr:uid="{B7FF320D-9593-4774-AD17-626774D3B096}"/>
    <cellStyle name="Normal 5 6 4 5" xfId="1144" xr:uid="{8B6C139A-06E6-4877-8D64-F51604F55E82}"/>
    <cellStyle name="Normal 5 6 4 6" xfId="1145" xr:uid="{FEE3A396-3FAF-4CAF-A283-D019C1565790}"/>
    <cellStyle name="Normal 5 6 4 7" xfId="1146" xr:uid="{CAAE868C-B585-437D-9C86-1144913B587C}"/>
    <cellStyle name="Normal 5 6 5" xfId="1147" xr:uid="{83277C2A-E205-415C-B622-62CDB0A1D012}"/>
    <cellStyle name="Normal 5 6 5 2" xfId="1148" xr:uid="{9F04A72F-1D99-497D-8E33-70C1D96236A4}"/>
    <cellStyle name="Normal 5 6 5 2 2" xfId="1149" xr:uid="{960F05A5-580D-42E0-AFD7-6CED921BC52D}"/>
    <cellStyle name="Normal 5 6 5 2 3" xfId="1150" xr:uid="{B4D7D586-142D-4AF8-9D27-DD071461FB56}"/>
    <cellStyle name="Normal 5 6 5 2 4" xfId="1151" xr:uid="{B47FC76B-5E23-4FEC-BA08-C6AAA345AAFA}"/>
    <cellStyle name="Normal 5 6 5 3" xfId="1152" xr:uid="{FD9DCBE9-5C4B-45E5-8333-87F157571563}"/>
    <cellStyle name="Normal 5 6 5 3 2" xfId="1153" xr:uid="{2B3BCAFD-B70C-444D-8F21-4262ECDC4D8B}"/>
    <cellStyle name="Normal 5 6 5 3 3" xfId="1154" xr:uid="{5725DF0A-9627-4442-93DC-E526CA3E079C}"/>
    <cellStyle name="Normal 5 6 5 3 4" xfId="1155" xr:uid="{A9099004-91A6-47FE-BC3F-73823C0A1981}"/>
    <cellStyle name="Normal 5 6 5 4" xfId="1156" xr:uid="{09FFFA31-1896-41DB-A2D3-CC43933D548A}"/>
    <cellStyle name="Normal 5 6 5 5" xfId="1157" xr:uid="{4AF3DBF0-0919-41FD-95A6-16B3C84921BA}"/>
    <cellStyle name="Normal 5 6 5 6" xfId="1158" xr:uid="{138B55FA-9D50-4D30-A2FF-1BE6BD111D60}"/>
    <cellStyle name="Normal 5 6 6" xfId="1159" xr:uid="{747CBBE6-A176-43CE-BB17-6D8AB5B0B77C}"/>
    <cellStyle name="Normal 5 6 6 2" xfId="1160" xr:uid="{0783B246-105A-44E5-B1FE-E691EC0E1AD8}"/>
    <cellStyle name="Normal 5 6 6 2 2" xfId="1161" xr:uid="{5CBAAEBF-AF54-472C-996F-BA7D50486DD9}"/>
    <cellStyle name="Normal 5 6 6 2 3" xfId="1162" xr:uid="{5BF93D48-53C3-4CA4-8754-43E6C5100E0C}"/>
    <cellStyle name="Normal 5 6 6 2 4" xfId="1163" xr:uid="{43EF279D-CA92-4861-8BDB-6D7F29D8C5A9}"/>
    <cellStyle name="Normal 5 6 6 3" xfId="1164" xr:uid="{8AFAF909-E3D6-4790-BBD6-31BFFBF016A0}"/>
    <cellStyle name="Normal 5 6 6 4" xfId="1165" xr:uid="{281EF917-2925-47B5-A77D-79968D106762}"/>
    <cellStyle name="Normal 5 6 6 5" xfId="1166" xr:uid="{CDA0DE5E-941E-4179-A52F-FB05D10D6202}"/>
    <cellStyle name="Normal 5 6 7" xfId="1167" xr:uid="{00011B42-9071-4A0E-8063-341E424F4453}"/>
    <cellStyle name="Normal 5 6 7 2" xfId="1168" xr:uid="{9CFF8F12-5370-4FD3-8380-F91DF993B4E2}"/>
    <cellStyle name="Normal 5 6 7 3" xfId="1169" xr:uid="{668A1DAB-6CD4-4470-91D6-0FFCC45916EC}"/>
    <cellStyle name="Normal 5 6 7 4" xfId="1170" xr:uid="{1137F642-DD84-468E-A02A-9CFC79788668}"/>
    <cellStyle name="Normal 5 6 8" xfId="1171" xr:uid="{B7229E30-865D-43BF-A248-9103885C8CB5}"/>
    <cellStyle name="Normal 5 6 8 2" xfId="1172" xr:uid="{5C1EFA6B-7A65-4057-A97B-2B81F480DCE9}"/>
    <cellStyle name="Normal 5 6 8 3" xfId="1173" xr:uid="{97EAD19F-F8DB-43F7-B870-A5FBF08CF18E}"/>
    <cellStyle name="Normal 5 6 8 4" xfId="1174" xr:uid="{44004960-3440-4498-BDC5-A66BE6599336}"/>
    <cellStyle name="Normal 5 6 9" xfId="1175" xr:uid="{33EF3EFB-33C1-4224-80AC-C3A926CC55B2}"/>
    <cellStyle name="Normal 5 7" xfId="1176" xr:uid="{614B7789-0529-46B7-B65A-32C9F25CF601}"/>
    <cellStyle name="Normal 5 7 2" xfId="1177" xr:uid="{50F2244E-68E3-486F-ACDD-8EB37885CC8E}"/>
    <cellStyle name="Normal 5 7 2 2" xfId="1178" xr:uid="{4EDF3E03-852B-4E49-86E7-DE6A3B37DDE1}"/>
    <cellStyle name="Normal 5 7 2 2 2" xfId="1179" xr:uid="{AD33B30C-3FEC-4854-A001-0726BAC926CE}"/>
    <cellStyle name="Normal 5 7 2 2 2 2" xfId="1180" xr:uid="{58C0C76D-8448-417F-9C9B-4B12BB43F9D1}"/>
    <cellStyle name="Normal 5 7 2 2 2 3" xfId="1181" xr:uid="{B0495433-1539-4C49-9703-F86ED01AD7E9}"/>
    <cellStyle name="Normal 5 7 2 2 2 4" xfId="1182" xr:uid="{A2A7588B-81AD-4A6C-A6E9-D748D5EC140F}"/>
    <cellStyle name="Normal 5 7 2 2 3" xfId="1183" xr:uid="{EA523C86-E385-447A-97BA-A798F7A988D2}"/>
    <cellStyle name="Normal 5 7 2 2 3 2" xfId="1184" xr:uid="{7B6A01BD-3596-4DC2-AD98-FD146E90DCAD}"/>
    <cellStyle name="Normal 5 7 2 2 3 3" xfId="1185" xr:uid="{9CAE7B2C-DFF6-4038-AF8A-142FE09876B9}"/>
    <cellStyle name="Normal 5 7 2 2 3 4" xfId="1186" xr:uid="{0003A4AA-383C-4F22-AC60-96353169871D}"/>
    <cellStyle name="Normal 5 7 2 2 4" xfId="1187" xr:uid="{1108E593-852E-44A1-BCDD-66010D5307FA}"/>
    <cellStyle name="Normal 5 7 2 2 5" xfId="1188" xr:uid="{D449C24F-6BED-4596-9C1F-2F696B145DF5}"/>
    <cellStyle name="Normal 5 7 2 2 6" xfId="1189" xr:uid="{A7B39168-5C77-42FE-91D2-BA5A756C7CAD}"/>
    <cellStyle name="Normal 5 7 2 3" xfId="1190" xr:uid="{89E412A5-3132-42DF-9605-7C274150CD6D}"/>
    <cellStyle name="Normal 5 7 2 3 2" xfId="1191" xr:uid="{198C946D-CF15-46AB-9CFF-42227634234C}"/>
    <cellStyle name="Normal 5 7 2 3 2 2" xfId="1192" xr:uid="{D77CA41F-ADB8-4420-9A39-E6937F316459}"/>
    <cellStyle name="Normal 5 7 2 3 2 3" xfId="1193" xr:uid="{661DBF33-98C9-4E32-8E62-D22CECAB7055}"/>
    <cellStyle name="Normal 5 7 2 3 2 4" xfId="1194" xr:uid="{E6EC0074-269E-4621-897B-2C4305A78E2C}"/>
    <cellStyle name="Normal 5 7 2 3 3" xfId="1195" xr:uid="{A15501B4-4258-4382-9E82-BF2555406BBF}"/>
    <cellStyle name="Normal 5 7 2 3 4" xfId="1196" xr:uid="{1B142738-622D-454C-9B09-08B7F0831DA1}"/>
    <cellStyle name="Normal 5 7 2 3 5" xfId="1197" xr:uid="{0BE61E4F-FCE2-4437-ABF6-5DAD8A3EDFE1}"/>
    <cellStyle name="Normal 5 7 2 4" xfId="1198" xr:uid="{92AA92F6-732F-4519-A24F-14AC1FEC0939}"/>
    <cellStyle name="Normal 5 7 2 4 2" xfId="1199" xr:uid="{469B3F5A-6A12-490A-89D1-FCB0EC8CC9B5}"/>
    <cellStyle name="Normal 5 7 2 4 3" xfId="1200" xr:uid="{DCBFFC3C-8D7E-4066-8941-C4A0F7DA0B1E}"/>
    <cellStyle name="Normal 5 7 2 4 4" xfId="1201" xr:uid="{FEF36EE0-6AA9-45E4-8C67-3EBBAC6FF1F9}"/>
    <cellStyle name="Normal 5 7 2 5" xfId="1202" xr:uid="{74B3E4F1-83E3-4C62-80C9-63C129EB0EF1}"/>
    <cellStyle name="Normal 5 7 2 5 2" xfId="1203" xr:uid="{7BFBFD36-B33A-4ACB-879C-2ECE93F60399}"/>
    <cellStyle name="Normal 5 7 2 5 3" xfId="1204" xr:uid="{79B5FBA4-74BF-4EDA-9F26-CDBF8426A4CD}"/>
    <cellStyle name="Normal 5 7 2 5 4" xfId="1205" xr:uid="{DC02AB65-06F8-43D3-A892-989AC3D4E72C}"/>
    <cellStyle name="Normal 5 7 2 6" xfId="1206" xr:uid="{D17FF6E8-B97F-48D9-8712-0B90FF6D6533}"/>
    <cellStyle name="Normal 5 7 2 7" xfId="1207" xr:uid="{C4FC6E91-6D8C-4C11-AF08-CD622D6675B4}"/>
    <cellStyle name="Normal 5 7 2 8" xfId="1208" xr:uid="{1AC26BD2-3C17-4873-B10A-2422EDD35586}"/>
    <cellStyle name="Normal 5 7 3" xfId="1209" xr:uid="{AC2106F9-7780-4023-9229-A1BB6A750712}"/>
    <cellStyle name="Normal 5 7 3 2" xfId="1210" xr:uid="{3352A658-5017-41E1-80D3-CC6C8383BE2C}"/>
    <cellStyle name="Normal 5 7 3 2 2" xfId="1211" xr:uid="{BE8049EA-3C71-43F7-8B8B-37EA0E4EF1B3}"/>
    <cellStyle name="Normal 5 7 3 2 3" xfId="1212" xr:uid="{FA6F24FF-542D-4307-BF55-6FBBD0E2E315}"/>
    <cellStyle name="Normal 5 7 3 2 4" xfId="1213" xr:uid="{F71A1D51-0825-47E6-93A2-493214107221}"/>
    <cellStyle name="Normal 5 7 3 3" xfId="1214" xr:uid="{6375C3E5-6A2E-4820-8C46-791758424B3B}"/>
    <cellStyle name="Normal 5 7 3 3 2" xfId="1215" xr:uid="{D99A2DF8-CA72-4768-8D4B-A119B71FFC20}"/>
    <cellStyle name="Normal 5 7 3 3 3" xfId="1216" xr:uid="{E274530D-920F-4C28-B3C6-E81A8F6514D6}"/>
    <cellStyle name="Normal 5 7 3 3 4" xfId="1217" xr:uid="{006B295B-427F-44C1-8237-06DF5F41B01F}"/>
    <cellStyle name="Normal 5 7 3 4" xfId="1218" xr:uid="{80D01C28-6F93-40DF-A6F9-CC1AFE312EDE}"/>
    <cellStyle name="Normal 5 7 3 5" xfId="1219" xr:uid="{0302076C-9978-4A6D-9E48-372C940DCACE}"/>
    <cellStyle name="Normal 5 7 3 6" xfId="1220" xr:uid="{BFDFF570-01CB-407E-ACD7-802D415E01EA}"/>
    <cellStyle name="Normal 5 7 4" xfId="1221" xr:uid="{587CD28B-6609-46A2-8917-4F2DE2007EFB}"/>
    <cellStyle name="Normal 5 7 4 2" xfId="1222" xr:uid="{3C1A86F0-4EB8-40B1-9880-EC6F823E4223}"/>
    <cellStyle name="Normal 5 7 4 2 2" xfId="1223" xr:uid="{0E6652CB-6720-4696-980F-EB10E5C11194}"/>
    <cellStyle name="Normal 5 7 4 2 3" xfId="1224" xr:uid="{9B28DB09-B17E-4D19-816A-852653301DF7}"/>
    <cellStyle name="Normal 5 7 4 2 4" xfId="1225" xr:uid="{516BC70C-83AB-434E-9643-EA3F65545FC5}"/>
    <cellStyle name="Normal 5 7 4 3" xfId="1226" xr:uid="{1A79EC8B-F129-46DF-A2F1-05024A20988E}"/>
    <cellStyle name="Normal 5 7 4 4" xfId="1227" xr:uid="{BC24B749-360C-4CE3-894B-8B7FFED7FA97}"/>
    <cellStyle name="Normal 5 7 4 5" xfId="1228" xr:uid="{E2D2309C-6D30-45BF-857A-52EA52312856}"/>
    <cellStyle name="Normal 5 7 5" xfId="1229" xr:uid="{FE4E70D8-4550-4804-B5AE-6792C50B3A16}"/>
    <cellStyle name="Normal 5 7 5 2" xfId="1230" xr:uid="{8748B084-B965-45F6-81C6-6314EB9F08A0}"/>
    <cellStyle name="Normal 5 7 5 3" xfId="1231" xr:uid="{F838B0DD-5EFA-4393-8322-3798A69BF4BF}"/>
    <cellStyle name="Normal 5 7 5 4" xfId="1232" xr:uid="{F9A5750C-E7A4-4802-9DED-8A06272EC6D4}"/>
    <cellStyle name="Normal 5 7 6" xfId="1233" xr:uid="{8B0CF5EF-3F6E-4B07-B14A-AC8691EAD6BA}"/>
    <cellStyle name="Normal 5 7 6 2" xfId="1234" xr:uid="{909CAA02-557A-4657-9516-215177808C0D}"/>
    <cellStyle name="Normal 5 7 6 3" xfId="1235" xr:uid="{7DE37909-106E-4D84-914C-BAEB6FA1FBAD}"/>
    <cellStyle name="Normal 5 7 6 4" xfId="1236" xr:uid="{B403BF86-3FAB-42F5-A36C-E1ED3D3529EF}"/>
    <cellStyle name="Normal 5 7 7" xfId="1237" xr:uid="{B55F8B9F-AE9C-4B9C-AE26-78B26FBBE0B7}"/>
    <cellStyle name="Normal 5 7 8" xfId="1238" xr:uid="{7DCFE096-6C2B-4BD3-8283-4107F02839F8}"/>
    <cellStyle name="Normal 5 7 9" xfId="1239" xr:uid="{E2B848AC-F5CC-4C75-926F-74A231BB946E}"/>
    <cellStyle name="Normal 5 8" xfId="1240" xr:uid="{3DF16A37-823E-4844-A253-89515EF1AA07}"/>
    <cellStyle name="Normal 5 8 2" xfId="1241" xr:uid="{B7815060-8D24-4E07-8726-2E645D3DCAF6}"/>
    <cellStyle name="Normal 5 8 2 2" xfId="1242" xr:uid="{8EFE1A5C-70C6-401B-9757-EFBFB0B8B798}"/>
    <cellStyle name="Normal 5 8 2 2 2" xfId="1243" xr:uid="{4A1036FE-2786-44D0-B9AA-507633C62D6A}"/>
    <cellStyle name="Normal 5 8 2 2 2 2" xfId="3918" xr:uid="{C1CB74ED-39B7-4304-8DDF-209CAC4DC8C2}"/>
    <cellStyle name="Normal 5 8 2 2 3" xfId="1244" xr:uid="{B7429F5E-C19C-4314-8ACE-F38208CCE15C}"/>
    <cellStyle name="Normal 5 8 2 2 4" xfId="1245" xr:uid="{94DFE4B3-9303-4EA8-9432-03861BFE58B5}"/>
    <cellStyle name="Normal 5 8 2 3" xfId="1246" xr:uid="{4606080E-E360-4FC7-BAC6-EB52C855E017}"/>
    <cellStyle name="Normal 5 8 2 3 2" xfId="1247" xr:uid="{6725E052-EECB-4CE3-9977-2B9E3820655C}"/>
    <cellStyle name="Normal 5 8 2 3 3" xfId="1248" xr:uid="{5936641C-1E34-42B6-8F84-FC62549B0A33}"/>
    <cellStyle name="Normal 5 8 2 3 4" xfId="1249" xr:uid="{0AA9807E-CCA9-456D-A395-682A6DF16D42}"/>
    <cellStyle name="Normal 5 8 2 4" xfId="1250" xr:uid="{485105B2-C288-48E0-8FBD-7E024C00EA9E}"/>
    <cellStyle name="Normal 5 8 2 5" xfId="1251" xr:uid="{B8094490-2D66-482C-A0A3-AA3396FE17D4}"/>
    <cellStyle name="Normal 5 8 2 6" xfId="1252" xr:uid="{AFEAEF8E-3853-44B9-98D6-EB4315033AAA}"/>
    <cellStyle name="Normal 5 8 3" xfId="1253" xr:uid="{1E036D50-CA99-41A0-8BAA-E5EF020C70A7}"/>
    <cellStyle name="Normal 5 8 3 2" xfId="1254" xr:uid="{A98C9A54-9617-4BF7-9321-320B0CAA536B}"/>
    <cellStyle name="Normal 5 8 3 2 2" xfId="1255" xr:uid="{41BED88C-7AB9-4E65-9C7F-26A4125F36B8}"/>
    <cellStyle name="Normal 5 8 3 2 3" xfId="1256" xr:uid="{35891BA8-101B-46E5-9FE7-908C08924874}"/>
    <cellStyle name="Normal 5 8 3 2 4" xfId="1257" xr:uid="{2C671F33-23A2-44EB-89CC-C72A0438A9BB}"/>
    <cellStyle name="Normal 5 8 3 3" xfId="1258" xr:uid="{D23D20C2-9385-44D2-85CD-FF5B7E028074}"/>
    <cellStyle name="Normal 5 8 3 4" xfId="1259" xr:uid="{63418ACE-A06F-443C-815F-DA87F80AA01F}"/>
    <cellStyle name="Normal 5 8 3 5" xfId="1260" xr:uid="{FC80E1DE-56A9-478D-BF87-C6957EF2D3A5}"/>
    <cellStyle name="Normal 5 8 4" xfId="1261" xr:uid="{6844721C-9882-41CA-9FBD-E2A361824167}"/>
    <cellStyle name="Normal 5 8 4 2" xfId="1262" xr:uid="{44394B81-35EC-48BF-889C-DEABA86D6947}"/>
    <cellStyle name="Normal 5 8 4 3" xfId="1263" xr:uid="{51E8A712-0968-4483-87FC-3A08264BA2DA}"/>
    <cellStyle name="Normal 5 8 4 4" xfId="1264" xr:uid="{0C7DC6D2-87D7-4A5F-B229-B159D226915B}"/>
    <cellStyle name="Normal 5 8 5" xfId="1265" xr:uid="{2919E7F2-43AF-4056-9746-52C02A8BCC8B}"/>
    <cellStyle name="Normal 5 8 5 2" xfId="1266" xr:uid="{463BAFD6-4FAF-42A2-A4D9-CEADED9C008B}"/>
    <cellStyle name="Normal 5 8 5 3" xfId="1267" xr:uid="{928242FE-4017-4C5A-AA10-15E91B4B9D50}"/>
    <cellStyle name="Normal 5 8 5 4" xfId="1268" xr:uid="{D9FCB8A8-9C35-4D6D-ABC7-FC4803F2FB36}"/>
    <cellStyle name="Normal 5 8 6" xfId="1269" xr:uid="{9956438F-63AB-4116-91C1-9A2128AD98EF}"/>
    <cellStyle name="Normal 5 8 7" xfId="1270" xr:uid="{EBBD5CBF-28BE-45F8-994F-71922BD65735}"/>
    <cellStyle name="Normal 5 8 8" xfId="1271" xr:uid="{9FF0BC21-F1B9-403D-AC87-E8EF014722B7}"/>
    <cellStyle name="Normal 5 9" xfId="1272" xr:uid="{C21B5A73-F858-4487-843F-C95E9562A24E}"/>
    <cellStyle name="Normal 5 9 2" xfId="1273" xr:uid="{86D293A9-8200-4B83-9E12-21F70252D70D}"/>
    <cellStyle name="Normal 5 9 2 2" xfId="1274" xr:uid="{A0F40E4E-8BD1-4F64-BE94-45DB566EEEAF}"/>
    <cellStyle name="Normal 5 9 2 2 2" xfId="1275" xr:uid="{DEE1B7B9-C705-4FDF-B33B-610B642C8296}"/>
    <cellStyle name="Normal 5 9 2 2 3" xfId="1276" xr:uid="{C739AE88-BECD-4A2E-87F6-408D2CA047B4}"/>
    <cellStyle name="Normal 5 9 2 2 4" xfId="1277" xr:uid="{F62D5248-30BD-4F99-9FC7-9A559AAE9050}"/>
    <cellStyle name="Normal 5 9 2 3" xfId="1278" xr:uid="{743F3B39-BD61-47AE-AC4B-A1FE94937C8D}"/>
    <cellStyle name="Normal 5 9 2 4" xfId="1279" xr:uid="{5DBF9AC1-2B9C-469C-9C84-711F5C6DD955}"/>
    <cellStyle name="Normal 5 9 2 5" xfId="1280" xr:uid="{433AA765-9B65-4C5C-A1CB-DA44D33F1F03}"/>
    <cellStyle name="Normal 5 9 3" xfId="1281" xr:uid="{3FEAF90B-1C08-4499-A590-912D079C3B87}"/>
    <cellStyle name="Normal 5 9 3 2" xfId="1282" xr:uid="{AD22C12D-C4F3-4100-B04E-8438A38A12A6}"/>
    <cellStyle name="Normal 5 9 3 3" xfId="1283" xr:uid="{E2465538-E5AB-431D-B49B-F0805F14E9B1}"/>
    <cellStyle name="Normal 5 9 3 4" xfId="1284" xr:uid="{A36E12C3-A354-4A30-9925-DDA36885BBE7}"/>
    <cellStyle name="Normal 5 9 4" xfId="1285" xr:uid="{1407D87F-1354-4B5C-BBDC-17C557900433}"/>
    <cellStyle name="Normal 5 9 4 2" xfId="1286" xr:uid="{6706263D-ADD5-4275-AC83-AA899C6CA792}"/>
    <cellStyle name="Normal 5 9 4 3" xfId="1287" xr:uid="{B4DDB5FF-E834-4430-8D51-63F1E88D2CCB}"/>
    <cellStyle name="Normal 5 9 4 4" xfId="1288" xr:uid="{B89D6F5F-92A4-482B-8CB7-9595090DD03B}"/>
    <cellStyle name="Normal 5 9 5" xfId="1289" xr:uid="{5972806B-A4A9-465F-A589-E107B4868654}"/>
    <cellStyle name="Normal 5 9 6" xfId="1290" xr:uid="{2A72B3D5-970F-4906-B720-1D454D93BBF8}"/>
    <cellStyle name="Normal 5 9 7" xfId="1291" xr:uid="{E3F1CE59-12EE-4752-A836-44B46479F0FA}"/>
    <cellStyle name="Normal 6" xfId="82" xr:uid="{FDDE6129-4CAA-4D75-B1F2-32023D1B40FD}"/>
    <cellStyle name="Normal 6 10" xfId="1292" xr:uid="{D196527A-E3A9-47BA-B991-FFA1E68519DA}"/>
    <cellStyle name="Normal 6 10 2" xfId="1293" xr:uid="{750A1CE8-00C9-4519-AAAA-FB102DD169E0}"/>
    <cellStyle name="Normal 6 10 2 2" xfId="1294" xr:uid="{E467DD1F-0430-46DF-8C22-6B820BA1BCEF}"/>
    <cellStyle name="Normal 6 10 2 2 2" xfId="4592" xr:uid="{E27EA9ED-ECB3-48FF-A350-410A25178AEF}"/>
    <cellStyle name="Normal 6 10 2 3" xfId="1295" xr:uid="{D331044D-7490-4CFE-B608-10002E055855}"/>
    <cellStyle name="Normal 6 10 2 4" xfId="1296" xr:uid="{02E540F0-D544-415E-9B2E-1D29664FC886}"/>
    <cellStyle name="Normal 6 10 2 5" xfId="5346" xr:uid="{EAFDA3DB-FA97-4563-B816-077952BA1223}"/>
    <cellStyle name="Normal 6 10 3" xfId="1297" xr:uid="{9A48C083-B5B8-46CD-B246-D2B5A3C98C59}"/>
    <cellStyle name="Normal 6 10 4" xfId="1298" xr:uid="{0FD582E4-27A3-4290-8A6A-CD133149705B}"/>
    <cellStyle name="Normal 6 10 5" xfId="1299" xr:uid="{D19443BC-519F-4F80-94B7-EA95AF42AAAB}"/>
    <cellStyle name="Normal 6 11" xfId="1300" xr:uid="{FB597B8C-DDC4-4CB4-BF4B-A2E59A335177}"/>
    <cellStyle name="Normal 6 11 2" xfId="1301" xr:uid="{9B599CB1-1462-499D-8AC2-217EC25DD4D7}"/>
    <cellStyle name="Normal 6 11 3" xfId="1302" xr:uid="{6EA06644-397C-4E86-913C-EEC1B6501E9F}"/>
    <cellStyle name="Normal 6 11 4" xfId="1303" xr:uid="{4E185BFA-2C5F-4B4F-A47E-0C6B25219B8D}"/>
    <cellStyle name="Normal 6 12" xfId="1304" xr:uid="{02E9FB65-F63B-401D-A80E-6D77D9479EF6}"/>
    <cellStyle name="Normal 6 12 2" xfId="1305" xr:uid="{4B9BD3D9-A99E-4B5C-A04B-589384A2E65B}"/>
    <cellStyle name="Normal 6 12 3" xfId="1306" xr:uid="{491E0A82-E736-4FAF-875B-166AA195C66D}"/>
    <cellStyle name="Normal 6 12 4" xfId="1307" xr:uid="{BF0E5131-C6C2-4435-B36A-D46CB3FEECF7}"/>
    <cellStyle name="Normal 6 13" xfId="1308" xr:uid="{53AB44F1-A19E-4ED8-AB39-577E60ACC386}"/>
    <cellStyle name="Normal 6 13 2" xfId="1309" xr:uid="{3FC6BD05-8D1A-4C3F-91C1-B12C62D99D28}"/>
    <cellStyle name="Normal 6 13 3" xfId="3736" xr:uid="{D8F80DA7-09E7-4332-B68E-18E819D8502E}"/>
    <cellStyle name="Normal 6 13 4" xfId="4432" xr:uid="{B922D897-3F5C-4C3F-9D67-4785DEC84D55}"/>
    <cellStyle name="Normal 6 13 5" xfId="5325" xr:uid="{E902D6BB-8A50-4930-9637-E2E2D25BE0CF}"/>
    <cellStyle name="Normal 6 14" xfId="1310" xr:uid="{BDF14F80-2F72-4522-AFC5-51E70849A01E}"/>
    <cellStyle name="Normal 6 15" xfId="1311" xr:uid="{BB45E337-7D73-4155-92D0-63970178E6A3}"/>
    <cellStyle name="Normal 6 16" xfId="1312" xr:uid="{29094D01-4D38-4D59-92A7-28D05C159AA7}"/>
    <cellStyle name="Normal 6 2" xfId="83" xr:uid="{A4DB8B62-6BC6-4393-8E44-4EBBB18EB025}"/>
    <cellStyle name="Normal 6 2 2" xfId="3728" xr:uid="{8FDA8553-EC5F-422C-B9F2-18AE3281B5D8}"/>
    <cellStyle name="Normal 6 2 2 2" xfId="4650" xr:uid="{6C8753CB-BCBA-4297-AEA6-6D5A9C7C74EE}"/>
    <cellStyle name="Normal 6 2 3" xfId="4564" xr:uid="{E331D391-723C-4FDD-AB76-C08E02A117DA}"/>
    <cellStyle name="Normal 6 3" xfId="84" xr:uid="{7B23CE66-9D97-4A2F-9A4C-C960DE0D3299}"/>
    <cellStyle name="Normal 6 3 10" xfId="1313" xr:uid="{CE71502A-0003-455C-9544-020A06C0123F}"/>
    <cellStyle name="Normal 6 3 11" xfId="1314" xr:uid="{25A407E1-445A-4D62-AAF4-47AE087CD23A}"/>
    <cellStyle name="Normal 6 3 2" xfId="1315" xr:uid="{56F07C71-78D0-47A7-B36A-17CB7FF569A8}"/>
    <cellStyle name="Normal 6 3 2 2" xfId="1316" xr:uid="{45119CD1-CC33-46AA-A2B4-4225A37E657F}"/>
    <cellStyle name="Normal 6 3 2 2 2" xfId="1317" xr:uid="{32273151-4DDF-4ACE-A73F-DABA75FF6533}"/>
    <cellStyle name="Normal 6 3 2 2 2 2" xfId="1318" xr:uid="{6EFB1114-A221-4C4B-9F25-5DA039471ED1}"/>
    <cellStyle name="Normal 6 3 2 2 2 2 2" xfId="1319" xr:uid="{512ADAA0-FB30-4449-9323-02E4AEFDD19D}"/>
    <cellStyle name="Normal 6 3 2 2 2 2 2 2" xfId="3919" xr:uid="{CE8C4C5B-1392-41E5-9F6A-52A817805BA8}"/>
    <cellStyle name="Normal 6 3 2 2 2 2 2 2 2" xfId="3920" xr:uid="{75455EFB-F848-420C-A0D6-4F8CA3499A92}"/>
    <cellStyle name="Normal 6 3 2 2 2 2 2 3" xfId="3921" xr:uid="{7293A283-8EE0-4B55-80F3-BFC4730D2602}"/>
    <cellStyle name="Normal 6 3 2 2 2 2 3" xfId="1320" xr:uid="{26B5CFFD-09EC-4712-A375-ED255CD3EAF2}"/>
    <cellStyle name="Normal 6 3 2 2 2 2 3 2" xfId="3922" xr:uid="{DC80D34A-F9E9-4B61-9914-3724234146AC}"/>
    <cellStyle name="Normal 6 3 2 2 2 2 4" xfId="1321" xr:uid="{D943099B-E53C-41D5-8157-D000F49BE6A3}"/>
    <cellStyle name="Normal 6 3 2 2 2 3" xfId="1322" xr:uid="{D9A12F59-C09A-4BA3-AFB8-1189C3E0499B}"/>
    <cellStyle name="Normal 6 3 2 2 2 3 2" xfId="1323" xr:uid="{0F90845A-A4C7-4ACC-B1AC-59A737598F7F}"/>
    <cellStyle name="Normal 6 3 2 2 2 3 2 2" xfId="3923" xr:uid="{FE088C2F-191F-4C20-8AB2-4BF65A070E5A}"/>
    <cellStyle name="Normal 6 3 2 2 2 3 3" xfId="1324" xr:uid="{7B80619A-01C2-44D7-9860-968E53D32B12}"/>
    <cellStyle name="Normal 6 3 2 2 2 3 4" xfId="1325" xr:uid="{C11C4C81-681A-419D-B36E-00D708FC1D87}"/>
    <cellStyle name="Normal 6 3 2 2 2 4" xfId="1326" xr:uid="{E2FECB3A-2489-4E71-B781-1659861F2007}"/>
    <cellStyle name="Normal 6 3 2 2 2 4 2" xfId="3924" xr:uid="{3A60F139-84E2-4B19-9E1F-D98FA7D332C5}"/>
    <cellStyle name="Normal 6 3 2 2 2 5" xfId="1327" xr:uid="{6A4CDA18-1468-4A20-B0F5-0293D5CEF058}"/>
    <cellStyle name="Normal 6 3 2 2 2 6" xfId="1328" xr:uid="{6C97D25A-02E3-4739-8151-F2C3C5EAAC5F}"/>
    <cellStyle name="Normal 6 3 2 2 3" xfId="1329" xr:uid="{F7A58BFE-07D0-4BBE-A503-4CC01C745288}"/>
    <cellStyle name="Normal 6 3 2 2 3 2" xfId="1330" xr:uid="{3C1E7810-4124-4112-84C4-745AC5C251E5}"/>
    <cellStyle name="Normal 6 3 2 2 3 2 2" xfId="1331" xr:uid="{D34AE4E6-AADC-4DAE-AB44-FE714A7BB4A0}"/>
    <cellStyle name="Normal 6 3 2 2 3 2 2 2" xfId="3925" xr:uid="{4B963D7F-E185-4435-9279-1D7190120C9C}"/>
    <cellStyle name="Normal 6 3 2 2 3 2 2 2 2" xfId="3926" xr:uid="{A8DA2912-5190-429C-9AE8-0F537EF1EE8B}"/>
    <cellStyle name="Normal 6 3 2 2 3 2 2 3" xfId="3927" xr:uid="{7819D90E-38F0-4F41-9820-73B43487598B}"/>
    <cellStyle name="Normal 6 3 2 2 3 2 3" xfId="1332" xr:uid="{5B53A66F-B3F2-4118-BE83-639F7B7167B6}"/>
    <cellStyle name="Normal 6 3 2 2 3 2 3 2" xfId="3928" xr:uid="{B835E272-F79F-40BF-A0BB-5B8102BA2599}"/>
    <cellStyle name="Normal 6 3 2 2 3 2 4" xfId="1333" xr:uid="{6E583BA6-925F-404A-8274-D586850AC949}"/>
    <cellStyle name="Normal 6 3 2 2 3 3" xfId="1334" xr:uid="{54CB4809-5539-4C7D-8A54-7B59154CD9B9}"/>
    <cellStyle name="Normal 6 3 2 2 3 3 2" xfId="3929" xr:uid="{44FF5CDE-9169-4F52-9397-2983B4AD8CE7}"/>
    <cellStyle name="Normal 6 3 2 2 3 3 2 2" xfId="3930" xr:uid="{F6CFFA1B-4C6A-48DE-9D6E-81D61B13A37F}"/>
    <cellStyle name="Normal 6 3 2 2 3 3 3" xfId="3931" xr:uid="{862F7C3B-50C3-4D61-B82C-136D4512357F}"/>
    <cellStyle name="Normal 6 3 2 2 3 4" xfId="1335" xr:uid="{45D9A563-9FFE-45B9-AD70-C105ED22D44F}"/>
    <cellStyle name="Normal 6 3 2 2 3 4 2" xfId="3932" xr:uid="{450A366E-CE2A-43D6-8BF9-FA3F1643F6E5}"/>
    <cellStyle name="Normal 6 3 2 2 3 5" xfId="1336" xr:uid="{BAF92CC1-0254-4426-94B8-BA7FC81BF2FC}"/>
    <cellStyle name="Normal 6 3 2 2 4" xfId="1337" xr:uid="{43051BBE-FE69-4462-A99F-0A53F050EFE9}"/>
    <cellStyle name="Normal 6 3 2 2 4 2" xfId="1338" xr:uid="{F63EBE51-44DA-46F4-9969-A206AD36F0C2}"/>
    <cellStyle name="Normal 6 3 2 2 4 2 2" xfId="3933" xr:uid="{94C64179-6C29-445B-B152-ADEBF5CB1057}"/>
    <cellStyle name="Normal 6 3 2 2 4 2 2 2" xfId="3934" xr:uid="{FC9EBFAD-116A-4C97-B39E-4C12180E1FD3}"/>
    <cellStyle name="Normal 6 3 2 2 4 2 3" xfId="3935" xr:uid="{6744A237-29BD-4508-B11A-C0D005C7DCBC}"/>
    <cellStyle name="Normal 6 3 2 2 4 3" xfId="1339" xr:uid="{3F381545-46B8-4BB2-B185-FD7CCCE73E6B}"/>
    <cellStyle name="Normal 6 3 2 2 4 3 2" xfId="3936" xr:uid="{AB7C387F-E6FF-4F28-BF6D-9F0984CF6179}"/>
    <cellStyle name="Normal 6 3 2 2 4 4" xfId="1340" xr:uid="{3BEFE284-31D3-4ED7-AFC9-BA77B6DF7A8E}"/>
    <cellStyle name="Normal 6 3 2 2 5" xfId="1341" xr:uid="{95F0397C-149F-46DC-B79B-3459DFC01FE8}"/>
    <cellStyle name="Normal 6 3 2 2 5 2" xfId="1342" xr:uid="{B561E2B8-CD35-4C55-890F-F1B64C83EB2E}"/>
    <cellStyle name="Normal 6 3 2 2 5 2 2" xfId="3937" xr:uid="{AA0F0484-1FB1-4417-AF6B-A913B5993C24}"/>
    <cellStyle name="Normal 6 3 2 2 5 3" xfId="1343" xr:uid="{C329A7F1-601E-4600-B592-10E86E2207A5}"/>
    <cellStyle name="Normal 6 3 2 2 5 4" xfId="1344" xr:uid="{2F53ECDC-EDAF-4D69-B61A-F034A9822A94}"/>
    <cellStyle name="Normal 6 3 2 2 6" xfId="1345" xr:uid="{3942725E-FF16-4179-A0AB-77A0DE7862A7}"/>
    <cellStyle name="Normal 6 3 2 2 6 2" xfId="3938" xr:uid="{5A75C0BA-8E1B-4DF1-8340-1FA3512948F2}"/>
    <cellStyle name="Normal 6 3 2 2 7" xfId="1346" xr:uid="{6095B013-253A-4BAE-84AB-B06418FBEEDD}"/>
    <cellStyle name="Normal 6 3 2 2 8" xfId="1347" xr:uid="{FEE7C748-531F-404C-BC72-D32F9FDD2D7F}"/>
    <cellStyle name="Normal 6 3 2 3" xfId="1348" xr:uid="{5474AEAC-AE92-4ABB-833D-2B83A124C9C7}"/>
    <cellStyle name="Normal 6 3 2 3 2" xfId="1349" xr:uid="{55301A24-219A-4145-9A06-0216E42F940B}"/>
    <cellStyle name="Normal 6 3 2 3 2 2" xfId="1350" xr:uid="{F1D62FDB-504F-4C57-86F3-3FFC371DBB69}"/>
    <cellStyle name="Normal 6 3 2 3 2 2 2" xfId="3939" xr:uid="{0B0CF464-A8FB-40A7-B670-C08105DC5D6D}"/>
    <cellStyle name="Normal 6 3 2 3 2 2 2 2" xfId="3940" xr:uid="{D57D5658-0CA0-4620-B67C-25BF7C76B1A0}"/>
    <cellStyle name="Normal 6 3 2 3 2 2 3" xfId="3941" xr:uid="{CB88D420-24FF-48B9-9D8A-D0A59DF2958A}"/>
    <cellStyle name="Normal 6 3 2 3 2 3" xfId="1351" xr:uid="{57A0D633-DE78-45C9-B095-C662017B91E4}"/>
    <cellStyle name="Normal 6 3 2 3 2 3 2" xfId="3942" xr:uid="{79631854-63B3-4EC4-AE9F-6A281B6DF93B}"/>
    <cellStyle name="Normal 6 3 2 3 2 4" xfId="1352" xr:uid="{4B59DFC6-DA09-44AE-83FA-D93376F62F53}"/>
    <cellStyle name="Normal 6 3 2 3 3" xfId="1353" xr:uid="{2D34F475-4CF4-45AD-9E13-8E42F8D764E6}"/>
    <cellStyle name="Normal 6 3 2 3 3 2" xfId="1354" xr:uid="{AE73E07E-2DF3-4085-B661-3A6597A89562}"/>
    <cellStyle name="Normal 6 3 2 3 3 2 2" xfId="3943" xr:uid="{A63ED425-84CE-4E44-A0EF-F8A9D1BEF36A}"/>
    <cellStyle name="Normal 6 3 2 3 3 3" xfId="1355" xr:uid="{F05BD6FB-67E6-42C4-BE84-8144D929FA28}"/>
    <cellStyle name="Normal 6 3 2 3 3 4" xfId="1356" xr:uid="{F238593B-53E2-4A8E-B6C5-FCAC52F26DE5}"/>
    <cellStyle name="Normal 6 3 2 3 4" xfId="1357" xr:uid="{0549931C-1573-44CA-83A6-CECA971DF744}"/>
    <cellStyle name="Normal 6 3 2 3 4 2" xfId="3944" xr:uid="{DFEDB7B1-58A4-4395-9BE4-B7B6DA7E5441}"/>
    <cellStyle name="Normal 6 3 2 3 5" xfId="1358" xr:uid="{09610BF1-155B-41D5-8C5D-0030C22176AB}"/>
    <cellStyle name="Normal 6 3 2 3 6" xfId="1359" xr:uid="{7FB301E0-B320-4CB9-8129-31C46F4646E5}"/>
    <cellStyle name="Normal 6 3 2 4" xfId="1360" xr:uid="{B7198F77-5656-4CB0-A17B-D91270A7D4F6}"/>
    <cellStyle name="Normal 6 3 2 4 2" xfId="1361" xr:uid="{F6809483-32CD-4B1E-B446-2D1E1DFFE002}"/>
    <cellStyle name="Normal 6 3 2 4 2 2" xfId="1362" xr:uid="{309ED61B-9CAD-4636-A7D9-95FA54CC8491}"/>
    <cellStyle name="Normal 6 3 2 4 2 2 2" xfId="3945" xr:uid="{03DE3423-DD83-4C5C-91ED-B084E2BAECF9}"/>
    <cellStyle name="Normal 6 3 2 4 2 2 2 2" xfId="3946" xr:uid="{AB9E8347-75B1-4203-B0C0-0088AEF948E5}"/>
    <cellStyle name="Normal 6 3 2 4 2 2 3" xfId="3947" xr:uid="{3EA2FDDE-ED42-4810-909C-DB731B7878D4}"/>
    <cellStyle name="Normal 6 3 2 4 2 3" xfId="1363" xr:uid="{5B918C7F-16D7-4D25-9FAF-EADE96D8BD75}"/>
    <cellStyle name="Normal 6 3 2 4 2 3 2" xfId="3948" xr:uid="{948EEAA3-9B4D-483C-90B6-93F5E9B2270C}"/>
    <cellStyle name="Normal 6 3 2 4 2 4" xfId="1364" xr:uid="{74E551F8-C5AE-4568-8E43-3DB269D9F927}"/>
    <cellStyle name="Normal 6 3 2 4 3" xfId="1365" xr:uid="{149706CD-36BB-418D-AC6F-9E01B6ADA2AA}"/>
    <cellStyle name="Normal 6 3 2 4 3 2" xfId="3949" xr:uid="{76FD0000-A3A2-4470-840F-40D20A9871F1}"/>
    <cellStyle name="Normal 6 3 2 4 3 2 2" xfId="3950" xr:uid="{D1D43566-F26F-4D03-ADCF-5EC224937B8F}"/>
    <cellStyle name="Normal 6 3 2 4 3 3" xfId="3951" xr:uid="{1353CBF5-11CE-45EA-AB99-4E11B8BCD479}"/>
    <cellStyle name="Normal 6 3 2 4 4" xfId="1366" xr:uid="{6E15F879-5924-4735-9849-CE2A5421823B}"/>
    <cellStyle name="Normal 6 3 2 4 4 2" xfId="3952" xr:uid="{E10CDF01-8524-4F46-8732-F112DFD4A751}"/>
    <cellStyle name="Normal 6 3 2 4 5" xfId="1367" xr:uid="{A27A667A-AEBF-4B33-B0EE-40D319128B54}"/>
    <cellStyle name="Normal 6 3 2 5" xfId="1368" xr:uid="{3DE6E51A-06C0-4448-B0B1-A95842024A1F}"/>
    <cellStyle name="Normal 6 3 2 5 2" xfId="1369" xr:uid="{B5B4DD2D-6E0C-43E1-AB85-CCAA11FE642E}"/>
    <cellStyle name="Normal 6 3 2 5 2 2" xfId="3953" xr:uid="{408E20DC-B497-4D24-AA10-06244D53C765}"/>
    <cellStyle name="Normal 6 3 2 5 2 2 2" xfId="3954" xr:uid="{C7DB8A83-9C4B-421E-A96D-946AC2B2A427}"/>
    <cellStyle name="Normal 6 3 2 5 2 3" xfId="3955" xr:uid="{364B1C8B-8A6B-4128-A0B2-6996B5373F05}"/>
    <cellStyle name="Normal 6 3 2 5 3" xfId="1370" xr:uid="{E8CCFCCE-E3D0-400C-9E2B-B62B068112A1}"/>
    <cellStyle name="Normal 6 3 2 5 3 2" xfId="3956" xr:uid="{491C833C-01FB-49E0-8C60-E82F456006EC}"/>
    <cellStyle name="Normal 6 3 2 5 4" xfId="1371" xr:uid="{8FAA12FD-0E85-49D2-9BB6-52BAC153C839}"/>
    <cellStyle name="Normal 6 3 2 6" xfId="1372" xr:uid="{1757C83A-8A82-4088-A26A-4EBC20EB8A64}"/>
    <cellStyle name="Normal 6 3 2 6 2" xfId="1373" xr:uid="{87DE2ECA-BD98-4002-AD58-472C1E881FAE}"/>
    <cellStyle name="Normal 6 3 2 6 2 2" xfId="3957" xr:uid="{3C8E950E-1117-4007-B70E-1F148BE2B8A9}"/>
    <cellStyle name="Normal 6 3 2 6 3" xfId="1374" xr:uid="{BE6C08E6-7D95-47FF-8F8B-C225B475FA3A}"/>
    <cellStyle name="Normal 6 3 2 6 4" xfId="1375" xr:uid="{AB91C98E-54D1-487C-AAD7-23F043A7750F}"/>
    <cellStyle name="Normal 6 3 2 7" xfId="1376" xr:uid="{65850B35-D079-44CF-9686-997309CDBC07}"/>
    <cellStyle name="Normal 6 3 2 7 2" xfId="3958" xr:uid="{134AEC71-A6E2-4255-9AB6-ECBB8BBB1372}"/>
    <cellStyle name="Normal 6 3 2 8" xfId="1377" xr:uid="{08CD1D7C-153C-49EB-A9A0-15BB2E2006A1}"/>
    <cellStyle name="Normal 6 3 2 9" xfId="1378" xr:uid="{4BB73BC0-0790-45C1-AB01-1500F98F01BF}"/>
    <cellStyle name="Normal 6 3 3" xfId="1379" xr:uid="{9B1F1A64-1D63-476D-922D-AFE3A76E10E7}"/>
    <cellStyle name="Normal 6 3 3 2" xfId="1380" xr:uid="{3A24E6E9-9F40-4CDE-8621-1CF28B84FC59}"/>
    <cellStyle name="Normal 6 3 3 2 2" xfId="1381" xr:uid="{D89730DE-F082-4F0F-B80E-87C7482A4481}"/>
    <cellStyle name="Normal 6 3 3 2 2 2" xfId="1382" xr:uid="{3900A8BA-447B-43A6-B7CD-CC5AC50CF169}"/>
    <cellStyle name="Normal 6 3 3 2 2 2 2" xfId="3959" xr:uid="{A6D4BB17-567D-43BB-B3BD-07DC8824B955}"/>
    <cellStyle name="Normal 6 3 3 2 2 2 2 2" xfId="3960" xr:uid="{49F324C5-FBD2-4B43-AFF5-6E56878F6580}"/>
    <cellStyle name="Normal 6 3 3 2 2 2 3" xfId="3961" xr:uid="{1FC5B219-29FE-4585-B84C-6B2C7B6F1D87}"/>
    <cellStyle name="Normal 6 3 3 2 2 3" xfId="1383" xr:uid="{09A382F9-A548-4A50-AA13-151793D9EDD4}"/>
    <cellStyle name="Normal 6 3 3 2 2 3 2" xfId="3962" xr:uid="{29A2B3AE-FAA0-45B8-B43E-CD4E2264E0A0}"/>
    <cellStyle name="Normal 6 3 3 2 2 4" xfId="1384" xr:uid="{CE5EBFF0-EA0E-444F-923B-D1FF62BC6641}"/>
    <cellStyle name="Normal 6 3 3 2 3" xfId="1385" xr:uid="{8C22A6DF-B550-4499-9ECC-ACA495C668AA}"/>
    <cellStyle name="Normal 6 3 3 2 3 2" xfId="1386" xr:uid="{8650E0A6-F5C3-4FD2-B1A6-DD661EFFB87A}"/>
    <cellStyle name="Normal 6 3 3 2 3 2 2" xfId="3963" xr:uid="{9FE7D722-3ED5-408B-9517-91A72D435770}"/>
    <cellStyle name="Normal 6 3 3 2 3 3" xfId="1387" xr:uid="{6B8199D1-2131-497C-B0B8-376F25C5EEEA}"/>
    <cellStyle name="Normal 6 3 3 2 3 4" xfId="1388" xr:uid="{1D486864-6560-40DC-AF15-F9E3283E6490}"/>
    <cellStyle name="Normal 6 3 3 2 4" xfId="1389" xr:uid="{BED9CD1F-2DAF-4FAD-A32E-D7DEADC50FED}"/>
    <cellStyle name="Normal 6 3 3 2 4 2" xfId="3964" xr:uid="{3489A5E9-6C42-4105-9E11-6017293F796A}"/>
    <cellStyle name="Normal 6 3 3 2 5" xfId="1390" xr:uid="{F03F76C9-8FF9-48F1-9AF8-32B52A79EF6C}"/>
    <cellStyle name="Normal 6 3 3 2 6" xfId="1391" xr:uid="{04292AF1-1191-4F66-8CDB-027A01580882}"/>
    <cellStyle name="Normal 6 3 3 3" xfId="1392" xr:uid="{17AAC124-50EE-4763-8B8E-15DA84147FF1}"/>
    <cellStyle name="Normal 6 3 3 3 2" xfId="1393" xr:uid="{892264DF-20F3-4420-A739-CC230646F310}"/>
    <cellStyle name="Normal 6 3 3 3 2 2" xfId="1394" xr:uid="{611D4553-0222-4D31-A50D-3A1B98584E7F}"/>
    <cellStyle name="Normal 6 3 3 3 2 2 2" xfId="3965" xr:uid="{58072FF8-AC84-4F25-B448-925048441F2A}"/>
    <cellStyle name="Normal 6 3 3 3 2 2 2 2" xfId="3966" xr:uid="{D09095A2-09A0-4827-8565-055D3DEECC01}"/>
    <cellStyle name="Normal 6 3 3 3 2 2 3" xfId="3967" xr:uid="{2EE8327D-097A-41F7-A621-151980B7451B}"/>
    <cellStyle name="Normal 6 3 3 3 2 3" xfId="1395" xr:uid="{81092051-3DAA-4DE4-85CD-D757B0D38256}"/>
    <cellStyle name="Normal 6 3 3 3 2 3 2" xfId="3968" xr:uid="{9570AB65-229E-4D66-9303-4F7534D51BA2}"/>
    <cellStyle name="Normal 6 3 3 3 2 4" xfId="1396" xr:uid="{B663495E-6CE2-4C89-8D64-12A8BC613199}"/>
    <cellStyle name="Normal 6 3 3 3 3" xfId="1397" xr:uid="{726447C9-E345-4AC7-8A49-8D0C78E44630}"/>
    <cellStyle name="Normal 6 3 3 3 3 2" xfId="3969" xr:uid="{53D7BEBA-6ED9-4FF0-9879-FB355A4D8A8E}"/>
    <cellStyle name="Normal 6 3 3 3 3 2 2" xfId="3970" xr:uid="{16B43CA5-B578-420A-8B3E-EFBCD3441251}"/>
    <cellStyle name="Normal 6 3 3 3 3 3" xfId="3971" xr:uid="{D5587F02-D49A-48F9-88D3-B67EC59B20D8}"/>
    <cellStyle name="Normal 6 3 3 3 4" xfId="1398" xr:uid="{35DD8997-94D7-49F2-AD5D-EEC2DB28DDF2}"/>
    <cellStyle name="Normal 6 3 3 3 4 2" xfId="3972" xr:uid="{EF3D4CAD-1F61-4560-ABCE-3F17FC2146B0}"/>
    <cellStyle name="Normal 6 3 3 3 5" xfId="1399" xr:uid="{9CF711A1-AEA9-4643-BFFA-EB339AF0E352}"/>
    <cellStyle name="Normal 6 3 3 4" xfId="1400" xr:uid="{9EA76DA2-D1F4-4A36-B0F3-FA4626652D0C}"/>
    <cellStyle name="Normal 6 3 3 4 2" xfId="1401" xr:uid="{CC2EBF99-D340-4BBC-9BC3-C4BEADF0CE68}"/>
    <cellStyle name="Normal 6 3 3 4 2 2" xfId="3973" xr:uid="{B6FB53A1-0B58-4B4F-B3FE-7B9964D43074}"/>
    <cellStyle name="Normal 6 3 3 4 2 2 2" xfId="3974" xr:uid="{21CAE611-9049-4805-9ECD-8B692A22D968}"/>
    <cellStyle name="Normal 6 3 3 4 2 3" xfId="3975" xr:uid="{794CAA50-CB31-440B-B846-C374D7D904D7}"/>
    <cellStyle name="Normal 6 3 3 4 3" xfId="1402" xr:uid="{50FA6E12-C77A-44B7-844B-694404CC3341}"/>
    <cellStyle name="Normal 6 3 3 4 3 2" xfId="3976" xr:uid="{37185906-43DC-43D8-B89E-5184388C43B1}"/>
    <cellStyle name="Normal 6 3 3 4 4" xfId="1403" xr:uid="{74801D64-DE67-488F-A29F-00A8F6402B7B}"/>
    <cellStyle name="Normal 6 3 3 5" xfId="1404" xr:uid="{1DAC26E1-9A2A-4E7F-B448-46E56A4F304E}"/>
    <cellStyle name="Normal 6 3 3 5 2" xfId="1405" xr:uid="{D2058009-8C20-4279-8704-71A118048203}"/>
    <cellStyle name="Normal 6 3 3 5 2 2" xfId="3977" xr:uid="{5979DCDD-2648-4859-87CD-59571890102D}"/>
    <cellStyle name="Normal 6 3 3 5 3" xfId="1406" xr:uid="{3D2E0A91-6F1E-4D02-8E41-6BCA49EB1424}"/>
    <cellStyle name="Normal 6 3 3 5 4" xfId="1407" xr:uid="{91278E45-350F-404E-9C10-DEC3874F5AB2}"/>
    <cellStyle name="Normal 6 3 3 6" xfId="1408" xr:uid="{0E44DE13-6CF4-41C3-8DCD-9B8901082CAF}"/>
    <cellStyle name="Normal 6 3 3 6 2" xfId="3978" xr:uid="{CA71ECBB-D0B4-4174-A3E2-DA7C7660DE98}"/>
    <cellStyle name="Normal 6 3 3 7" xfId="1409" xr:uid="{8D5B313B-2AA6-41F4-9009-7F87791E96BC}"/>
    <cellStyle name="Normal 6 3 3 8" xfId="1410" xr:uid="{D947F11F-AA1C-437C-B849-9AC1F7973DAB}"/>
    <cellStyle name="Normal 6 3 4" xfId="1411" xr:uid="{6AEDD9E8-B242-4161-A0A1-A23B181352A0}"/>
    <cellStyle name="Normal 6 3 4 2" xfId="1412" xr:uid="{F27768A9-13BB-4278-A8E5-E9ED3A44A70B}"/>
    <cellStyle name="Normal 6 3 4 2 2" xfId="1413" xr:uid="{2088509E-02FD-4283-9B84-DF36A113AC39}"/>
    <cellStyle name="Normal 6 3 4 2 2 2" xfId="1414" xr:uid="{7E402C11-3C06-4B9C-82AC-E8D478E88668}"/>
    <cellStyle name="Normal 6 3 4 2 2 2 2" xfId="3979" xr:uid="{94BBD019-2137-42A5-A17D-577494B0F693}"/>
    <cellStyle name="Normal 6 3 4 2 2 3" xfId="1415" xr:uid="{D73C8F06-5326-43D6-84A4-522FE48568B4}"/>
    <cellStyle name="Normal 6 3 4 2 2 4" xfId="1416" xr:uid="{E47F9926-7AD0-4F8E-A7F9-18008A3850B2}"/>
    <cellStyle name="Normal 6 3 4 2 3" xfId="1417" xr:uid="{772E7DFA-63EB-4244-8EFB-926F44AAC6F1}"/>
    <cellStyle name="Normal 6 3 4 2 3 2" xfId="3980" xr:uid="{507DE18F-19D5-41DB-A1EC-A95D6A143BD3}"/>
    <cellStyle name="Normal 6 3 4 2 4" xfId="1418" xr:uid="{E57FF6CA-6B15-441B-A975-13774CE54E01}"/>
    <cellStyle name="Normal 6 3 4 2 5" xfId="1419" xr:uid="{F1E2D863-1203-4EDC-AB8D-355D99E295A4}"/>
    <cellStyle name="Normal 6 3 4 3" xfId="1420" xr:uid="{8DF6E9FC-8E0E-4D0B-893E-6AC32DDB26EA}"/>
    <cellStyle name="Normal 6 3 4 3 2" xfId="1421" xr:uid="{A89B0369-B6E4-4180-B47E-8E118AF78693}"/>
    <cellStyle name="Normal 6 3 4 3 2 2" xfId="3981" xr:uid="{3050A092-8170-45B7-AD12-78680582E18E}"/>
    <cellStyle name="Normal 6 3 4 3 3" xfId="1422" xr:uid="{744527A3-D894-4033-A396-40FC80A3BDD9}"/>
    <cellStyle name="Normal 6 3 4 3 4" xfId="1423" xr:uid="{049B5EB4-C1D2-4168-82A5-A2AC6CE50051}"/>
    <cellStyle name="Normal 6 3 4 4" xfId="1424" xr:uid="{CD4D77D7-7FB3-46CF-8B3A-9E1AA5BFC509}"/>
    <cellStyle name="Normal 6 3 4 4 2" xfId="1425" xr:uid="{E622AA23-785F-4DEA-8823-00BC6BA27C24}"/>
    <cellStyle name="Normal 6 3 4 4 3" xfId="1426" xr:uid="{617F2BCB-A00D-4C32-B9A5-A5D95872CC21}"/>
    <cellStyle name="Normal 6 3 4 4 4" xfId="1427" xr:uid="{8F715E82-2AB7-4815-96A5-7C65A0283278}"/>
    <cellStyle name="Normal 6 3 4 5" xfId="1428" xr:uid="{9BC57E37-3709-409B-A80C-EBA5509F2EA3}"/>
    <cellStyle name="Normal 6 3 4 6" xfId="1429" xr:uid="{E6C299E6-DD9C-4A5A-BED9-FB8F68E88ECB}"/>
    <cellStyle name="Normal 6 3 4 7" xfId="1430" xr:uid="{26A35C58-A40D-4ACA-A9D9-97EA3B4E804E}"/>
    <cellStyle name="Normal 6 3 5" xfId="1431" xr:uid="{C03D1A0D-280C-48E6-9DDE-E3366385859E}"/>
    <cellStyle name="Normal 6 3 5 2" xfId="1432" xr:uid="{6B92AA7D-A50F-4159-9E9E-239520F0A16C}"/>
    <cellStyle name="Normal 6 3 5 2 2" xfId="1433" xr:uid="{1981D774-4A32-45E7-BD14-3EF8998E6B95}"/>
    <cellStyle name="Normal 6 3 5 2 2 2" xfId="3982" xr:uid="{0AB71B5E-7649-401C-98BA-56E5452BDBAD}"/>
    <cellStyle name="Normal 6 3 5 2 2 2 2" xfId="3983" xr:uid="{C0266E7E-261E-47C0-8131-6C04D0D5051C}"/>
    <cellStyle name="Normal 6 3 5 2 2 3" xfId="3984" xr:uid="{DB184B60-FFD2-488C-889E-C8569CC5F296}"/>
    <cellStyle name="Normal 6 3 5 2 3" xfId="1434" xr:uid="{8A02C7E1-DCAF-4074-B250-60CA7641B9FE}"/>
    <cellStyle name="Normal 6 3 5 2 3 2" xfId="3985" xr:uid="{442D2786-8C03-4A8B-A697-D3A40850BD1F}"/>
    <cellStyle name="Normal 6 3 5 2 4" xfId="1435" xr:uid="{4DB6EFDC-E778-45CD-A3F6-6A777C6A744E}"/>
    <cellStyle name="Normal 6 3 5 3" xfId="1436" xr:uid="{EA9C401B-8F14-47ED-9458-F45FC389D01E}"/>
    <cellStyle name="Normal 6 3 5 3 2" xfId="1437" xr:uid="{1702994E-3E34-4150-85ED-2FF4EC16BE93}"/>
    <cellStyle name="Normal 6 3 5 3 2 2" xfId="3986" xr:uid="{E1A4A14E-A2B6-42A3-B1FE-7290C80F3DDA}"/>
    <cellStyle name="Normal 6 3 5 3 3" xfId="1438" xr:uid="{2D7A3D0D-6278-40F7-BDBC-151B7623EF5C}"/>
    <cellStyle name="Normal 6 3 5 3 4" xfId="1439" xr:uid="{CAB8BFCD-D284-4C43-9F09-C6BC2488E7FA}"/>
    <cellStyle name="Normal 6 3 5 4" xfId="1440" xr:uid="{9DF8A79B-9DCE-4963-B387-A5141E56C0C9}"/>
    <cellStyle name="Normal 6 3 5 4 2" xfId="3987" xr:uid="{E0EEA04A-EE8E-4E54-A896-EDF63B3672B0}"/>
    <cellStyle name="Normal 6 3 5 5" xfId="1441" xr:uid="{3BB94339-EB6A-46CA-917B-A38C43DDFC64}"/>
    <cellStyle name="Normal 6 3 5 6" xfId="1442" xr:uid="{D223BE8B-4F3D-4C48-B2F8-E554827959D2}"/>
    <cellStyle name="Normal 6 3 6" xfId="1443" xr:uid="{7DCCECB8-9E00-43C1-A341-9B3A30AAEFE7}"/>
    <cellStyle name="Normal 6 3 6 2" xfId="1444" xr:uid="{5EAD543B-DD6B-4D1B-BBA1-3FD8052B79AA}"/>
    <cellStyle name="Normal 6 3 6 2 2" xfId="1445" xr:uid="{18509CFC-8EB0-4733-B09D-78C734B41FAF}"/>
    <cellStyle name="Normal 6 3 6 2 2 2" xfId="3988" xr:uid="{34E7C290-E53E-4780-9838-DA169FF44029}"/>
    <cellStyle name="Normal 6 3 6 2 3" xfId="1446" xr:uid="{4911C8D6-9F03-4004-9B91-82E1E8CB3C6F}"/>
    <cellStyle name="Normal 6 3 6 2 4" xfId="1447" xr:uid="{5D0373DD-32C6-4370-9CAE-7D8FD7073173}"/>
    <cellStyle name="Normal 6 3 6 3" xfId="1448" xr:uid="{9440407B-2C11-4966-8CF2-7321CAC8AD51}"/>
    <cellStyle name="Normal 6 3 6 3 2" xfId="3989" xr:uid="{F6A77259-C4C4-4408-AACA-5A75F57FE288}"/>
    <cellStyle name="Normal 6 3 6 4" xfId="1449" xr:uid="{86550024-33B1-462E-AE27-E5B98E41D072}"/>
    <cellStyle name="Normal 6 3 6 5" xfId="1450" xr:uid="{5C211339-ACF1-46E4-8305-02757E5D6237}"/>
    <cellStyle name="Normal 6 3 7" xfId="1451" xr:uid="{4F0252B0-938A-4FF7-A9DE-46BA454D9853}"/>
    <cellStyle name="Normal 6 3 7 2" xfId="1452" xr:uid="{D599F455-2CA8-4AD0-A093-9298D50206F4}"/>
    <cellStyle name="Normal 6 3 7 2 2" xfId="3990" xr:uid="{6F50BE4B-77EB-432F-8DAF-374FB0C649B3}"/>
    <cellStyle name="Normal 6 3 7 3" xfId="1453" xr:uid="{C53E7DBC-FB66-4719-8CD3-BF3CFC40AD6E}"/>
    <cellStyle name="Normal 6 3 7 4" xfId="1454" xr:uid="{CF955345-E152-4807-9008-5C4950CA5ECA}"/>
    <cellStyle name="Normal 6 3 8" xfId="1455" xr:uid="{D4065A83-11EC-4A69-8C99-2A14970E2FC3}"/>
    <cellStyle name="Normal 6 3 8 2" xfId="1456" xr:uid="{E9EAB36F-0247-41DB-B886-19948A1969E3}"/>
    <cellStyle name="Normal 6 3 8 3" xfId="1457" xr:uid="{7B1854C0-5AE0-49E2-960A-072895042CF0}"/>
    <cellStyle name="Normal 6 3 8 4" xfId="1458" xr:uid="{2C2380FF-7EB3-4D03-9F2C-37626D2D639B}"/>
    <cellStyle name="Normal 6 3 9" xfId="1459" xr:uid="{FB7F5F1C-377A-4D24-B738-0C88ABEA5A43}"/>
    <cellStyle name="Normal 6 3 9 2" xfId="4724" xr:uid="{19EA7BE4-4E42-47F6-834E-F389ABFBECCE}"/>
    <cellStyle name="Normal 6 4" xfId="1460" xr:uid="{0EE6BC16-D7A7-4191-8AB6-BD9EB436A4E6}"/>
    <cellStyle name="Normal 6 4 10" xfId="1461" xr:uid="{3CB81BEF-0443-4BC3-8679-95D8856D8288}"/>
    <cellStyle name="Normal 6 4 11" xfId="1462" xr:uid="{2DC1CCC0-793D-4D4A-A2BA-50F44A0E3B75}"/>
    <cellStyle name="Normal 6 4 2" xfId="1463" xr:uid="{944561DC-0432-47B9-8905-C85F4704A9EA}"/>
    <cellStyle name="Normal 6 4 2 2" xfId="1464" xr:uid="{71D5A481-BF13-4D14-B648-2745E3427CB8}"/>
    <cellStyle name="Normal 6 4 2 2 2" xfId="1465" xr:uid="{26444AEB-6C47-460A-BEF3-816D95D0229F}"/>
    <cellStyle name="Normal 6 4 2 2 2 2" xfId="1466" xr:uid="{E01B3746-C4D9-4355-B9B1-BB5DAB120363}"/>
    <cellStyle name="Normal 6 4 2 2 2 2 2" xfId="1467" xr:uid="{AA171E72-B85F-4F22-924F-A513A824B3C9}"/>
    <cellStyle name="Normal 6 4 2 2 2 2 2 2" xfId="3991" xr:uid="{1E7B185A-9944-4109-A90E-64D4BE0691D5}"/>
    <cellStyle name="Normal 6 4 2 2 2 2 3" xfId="1468" xr:uid="{61E313F3-D108-423C-B303-61CB02593FC4}"/>
    <cellStyle name="Normal 6 4 2 2 2 2 4" xfId="1469" xr:uid="{7DAA9679-3538-4413-9244-0E18F36DBE6A}"/>
    <cellStyle name="Normal 6 4 2 2 2 3" xfId="1470" xr:uid="{4BDFC0CB-DBE5-4CC7-AF2A-21C6EABF52B7}"/>
    <cellStyle name="Normal 6 4 2 2 2 3 2" xfId="1471" xr:uid="{9A6C4DBB-0B08-470F-9F50-ECB730C3B60D}"/>
    <cellStyle name="Normal 6 4 2 2 2 3 3" xfId="1472" xr:uid="{FAEBB36F-5869-4533-B013-FD415D7D87C5}"/>
    <cellStyle name="Normal 6 4 2 2 2 3 4" xfId="1473" xr:uid="{67EAA4A2-9D7B-4DAA-A5A4-7585EDD39262}"/>
    <cellStyle name="Normal 6 4 2 2 2 4" xfId="1474" xr:uid="{4155DE20-8487-48B9-9184-0C8CEB33607B}"/>
    <cellStyle name="Normal 6 4 2 2 2 5" xfId="1475" xr:uid="{8896F7A4-1E91-4E7A-88E0-D4782748C95B}"/>
    <cellStyle name="Normal 6 4 2 2 2 6" xfId="1476" xr:uid="{236443A9-9E8C-4A9D-A044-EC5783512706}"/>
    <cellStyle name="Normal 6 4 2 2 3" xfId="1477" xr:uid="{124B4D62-3267-47D0-B088-F1FEE667742A}"/>
    <cellStyle name="Normal 6 4 2 2 3 2" xfId="1478" xr:uid="{F3005488-5821-4974-9445-9F98E0AF5351}"/>
    <cellStyle name="Normal 6 4 2 2 3 2 2" xfId="1479" xr:uid="{80F51E0B-E5CF-4D6A-91F2-231F23FB7D94}"/>
    <cellStyle name="Normal 6 4 2 2 3 2 3" xfId="1480" xr:uid="{3E74FE34-07F8-4B06-BC57-C7274831FB1B}"/>
    <cellStyle name="Normal 6 4 2 2 3 2 4" xfId="1481" xr:uid="{0D16E46A-A0A3-4DD6-8EB1-A18872762E91}"/>
    <cellStyle name="Normal 6 4 2 2 3 3" xfId="1482" xr:uid="{DD052014-6DF9-4E6C-B45D-0E3E51B7119B}"/>
    <cellStyle name="Normal 6 4 2 2 3 4" xfId="1483" xr:uid="{F1053686-AAE9-4406-80C6-2DE95BDF6182}"/>
    <cellStyle name="Normal 6 4 2 2 3 5" xfId="1484" xr:uid="{16828E67-DACF-4AEF-9FF8-B250C13732D6}"/>
    <cellStyle name="Normal 6 4 2 2 4" xfId="1485" xr:uid="{CC2445DC-9CE2-4586-810F-CDB0C214B829}"/>
    <cellStyle name="Normal 6 4 2 2 4 2" xfId="1486" xr:uid="{135F3A9F-CD72-4F22-A0C5-ACB020560F1D}"/>
    <cellStyle name="Normal 6 4 2 2 4 3" xfId="1487" xr:uid="{653C0831-B30C-4AC3-A785-4733CB819B77}"/>
    <cellStyle name="Normal 6 4 2 2 4 4" xfId="1488" xr:uid="{C284D99D-EEEE-42F2-96E5-35C41E8D83FD}"/>
    <cellStyle name="Normal 6 4 2 2 5" xfId="1489" xr:uid="{B21C56DE-02C4-46E9-ADB3-D6F27AFB7112}"/>
    <cellStyle name="Normal 6 4 2 2 5 2" xfId="1490" xr:uid="{335D16AE-3EF5-4FDF-92F9-3475871F9E78}"/>
    <cellStyle name="Normal 6 4 2 2 5 3" xfId="1491" xr:uid="{B01F2D68-EA12-4CF3-B7B4-DE79CC1291EC}"/>
    <cellStyle name="Normal 6 4 2 2 5 4" xfId="1492" xr:uid="{B786E3BA-3791-435C-8F27-527CC2BFA97A}"/>
    <cellStyle name="Normal 6 4 2 2 6" xfId="1493" xr:uid="{88154862-2E99-43FB-A232-F844A364252C}"/>
    <cellStyle name="Normal 6 4 2 2 7" xfId="1494" xr:uid="{B1632BEB-2442-4357-AC2B-A6F4419DD817}"/>
    <cellStyle name="Normal 6 4 2 2 8" xfId="1495" xr:uid="{F48D0ECF-94DE-4570-9A80-043F652A8C22}"/>
    <cellStyle name="Normal 6 4 2 3" xfId="1496" xr:uid="{233198A9-2BA2-429D-932F-CC7FF4FE17F5}"/>
    <cellStyle name="Normal 6 4 2 3 2" xfId="1497" xr:uid="{3C9104BD-230D-4D9D-8C7E-F16F118EC9D7}"/>
    <cellStyle name="Normal 6 4 2 3 2 2" xfId="1498" xr:uid="{AEC5264B-4BAA-4E23-AEEF-1A9BACA150DD}"/>
    <cellStyle name="Normal 6 4 2 3 2 2 2" xfId="3992" xr:uid="{6F5D83BB-B57C-469E-8098-A874D20B88E1}"/>
    <cellStyle name="Normal 6 4 2 3 2 2 2 2" xfId="3993" xr:uid="{8BC8B8E7-7399-4A8D-8E90-6F8BC74E60D1}"/>
    <cellStyle name="Normal 6 4 2 3 2 2 3" xfId="3994" xr:uid="{1C0E7461-F9DA-49FA-B029-0A49F78BB47D}"/>
    <cellStyle name="Normal 6 4 2 3 2 3" xfId="1499" xr:uid="{852E8326-6CAE-40CB-9B14-4972C12CF139}"/>
    <cellStyle name="Normal 6 4 2 3 2 3 2" xfId="3995" xr:uid="{475C882E-987A-4B60-ABA4-7DE684E5E59E}"/>
    <cellStyle name="Normal 6 4 2 3 2 4" xfId="1500" xr:uid="{82624FAE-0015-4919-86BD-CEFD94F2FC80}"/>
    <cellStyle name="Normal 6 4 2 3 3" xfId="1501" xr:uid="{4CB693B9-EC11-4F1F-AC67-D1C5DA33A245}"/>
    <cellStyle name="Normal 6 4 2 3 3 2" xfId="1502" xr:uid="{D9C0C347-A3C4-4F27-8BED-735E0ADB3D8C}"/>
    <cellStyle name="Normal 6 4 2 3 3 2 2" xfId="3996" xr:uid="{C9A5C0A6-FBA0-45A5-AAEB-8F2435EDA129}"/>
    <cellStyle name="Normal 6 4 2 3 3 3" xfId="1503" xr:uid="{7F6A71F9-0ADF-4759-99F6-796C9B8CCA0E}"/>
    <cellStyle name="Normal 6 4 2 3 3 4" xfId="1504" xr:uid="{DEE56FB3-4E05-4159-AA12-A6BA9EA64FFB}"/>
    <cellStyle name="Normal 6 4 2 3 4" xfId="1505" xr:uid="{9FB563DF-6276-49B7-96A7-4FA502BCB986}"/>
    <cellStyle name="Normal 6 4 2 3 4 2" xfId="3997" xr:uid="{1A366120-4162-4DAF-8C58-E60BE92E08C0}"/>
    <cellStyle name="Normal 6 4 2 3 5" xfId="1506" xr:uid="{74B8A55C-AEAA-48B2-98B3-46BA74F00B48}"/>
    <cellStyle name="Normal 6 4 2 3 6" xfId="1507" xr:uid="{2267009F-BC5C-42D4-8311-3C7F21C4015F}"/>
    <cellStyle name="Normal 6 4 2 4" xfId="1508" xr:uid="{4ED81C3A-687A-4428-A105-60A9593146C3}"/>
    <cellStyle name="Normal 6 4 2 4 2" xfId="1509" xr:uid="{47931D56-1560-4084-8CD7-E9A4B024F561}"/>
    <cellStyle name="Normal 6 4 2 4 2 2" xfId="1510" xr:uid="{18C39C48-85F2-4398-AA0D-B2D3F76DEFF4}"/>
    <cellStyle name="Normal 6 4 2 4 2 2 2" xfId="3998" xr:uid="{93999AF7-0155-4AF4-998A-56910DE54A6C}"/>
    <cellStyle name="Normal 6 4 2 4 2 3" xfId="1511" xr:uid="{C72D9004-AC2F-4F0B-974C-1EB662D44327}"/>
    <cellStyle name="Normal 6 4 2 4 2 4" xfId="1512" xr:uid="{24D2C6E0-5402-4D52-A7AB-B0B71786187E}"/>
    <cellStyle name="Normal 6 4 2 4 3" xfId="1513" xr:uid="{AF63943D-8F28-4356-84ED-3067DD7F7722}"/>
    <cellStyle name="Normal 6 4 2 4 3 2" xfId="3999" xr:uid="{D2F5697A-3C10-477C-8714-4115F355B4D3}"/>
    <cellStyle name="Normal 6 4 2 4 4" xfId="1514" xr:uid="{8C0CDB58-75EA-4470-B190-BB42F7B51D84}"/>
    <cellStyle name="Normal 6 4 2 4 5" xfId="1515" xr:uid="{FDD9A670-895E-4A0A-B99B-FB00E219D3AF}"/>
    <cellStyle name="Normal 6 4 2 5" xfId="1516" xr:uid="{B62E70B5-3698-41C6-8D0E-9F86B5C353E7}"/>
    <cellStyle name="Normal 6 4 2 5 2" xfId="1517" xr:uid="{2CAE2FD1-C776-45A3-8D1E-AD74F0F8F754}"/>
    <cellStyle name="Normal 6 4 2 5 2 2" xfId="4000" xr:uid="{2DC7150C-A6F3-4731-9D54-C6276B233125}"/>
    <cellStyle name="Normal 6 4 2 5 3" xfId="1518" xr:uid="{19024C10-3EC0-4F03-8F29-2310B1029D44}"/>
    <cellStyle name="Normal 6 4 2 5 4" xfId="1519" xr:uid="{2B7DBF01-9FB9-47E1-A203-79047AE01A8D}"/>
    <cellStyle name="Normal 6 4 2 6" xfId="1520" xr:uid="{4AB44836-22B3-445B-9DA6-2E4BD4B84BB0}"/>
    <cellStyle name="Normal 6 4 2 6 2" xfId="1521" xr:uid="{7F10AE52-0507-476C-B2D4-F6E6EE40E237}"/>
    <cellStyle name="Normal 6 4 2 6 3" xfId="1522" xr:uid="{1439A350-D9AF-4BAE-A4A1-C2698BA87132}"/>
    <cellStyle name="Normal 6 4 2 6 4" xfId="1523" xr:uid="{3DBA68BE-49D1-45D0-AB06-68DC61170FCC}"/>
    <cellStyle name="Normal 6 4 2 7" xfId="1524" xr:uid="{74EC346A-71F5-43D9-9122-6DA6269217E3}"/>
    <cellStyle name="Normal 6 4 2 8" xfId="1525" xr:uid="{54EE8CA8-C1FD-49DB-8368-2503BB6143A1}"/>
    <cellStyle name="Normal 6 4 2 9" xfId="1526" xr:uid="{C9901205-C6DA-44B1-9AB1-CB36DC3CAB03}"/>
    <cellStyle name="Normal 6 4 3" xfId="1527" xr:uid="{871DE723-8603-4D34-B040-77CC77318EF9}"/>
    <cellStyle name="Normal 6 4 3 2" xfId="1528" xr:uid="{3BE14666-2336-47AD-B0BE-BA51A0518DF5}"/>
    <cellStyle name="Normal 6 4 3 2 2" xfId="1529" xr:uid="{9CC12988-C71A-4E9F-BED3-696CFD2CF4A8}"/>
    <cellStyle name="Normal 6 4 3 2 2 2" xfId="1530" xr:uid="{F77D4B2F-0694-4015-A500-2EFF2C904F84}"/>
    <cellStyle name="Normal 6 4 3 2 2 2 2" xfId="4001" xr:uid="{9B749733-4126-45A7-9A9A-B8591213428F}"/>
    <cellStyle name="Normal 6 4 3 2 2 2 2 2" xfId="4480" xr:uid="{1F2019F5-93DA-4FA3-BF02-D2D12769FBA7}"/>
    <cellStyle name="Normal 6 4 3 2 2 2 3" xfId="4481" xr:uid="{6C5DF1AC-87DD-4BB5-8213-21966A59BF73}"/>
    <cellStyle name="Normal 6 4 3 2 2 3" xfId="1531" xr:uid="{8DDBAF71-F79D-4802-80FF-5293EF14E2E9}"/>
    <cellStyle name="Normal 6 4 3 2 2 3 2" xfId="4482" xr:uid="{A4501BE8-678F-4A67-B840-FF299F354E07}"/>
    <cellStyle name="Normal 6 4 3 2 2 4" xfId="1532" xr:uid="{2C8341B9-E20D-496F-9D96-EC9CC23ACFC2}"/>
    <cellStyle name="Normal 6 4 3 2 3" xfId="1533" xr:uid="{6EC26F40-74FD-498C-9900-0BA3FACC7A4B}"/>
    <cellStyle name="Normal 6 4 3 2 3 2" xfId="1534" xr:uid="{E2332BBC-CE8F-49AA-B387-4D1ED89F59FA}"/>
    <cellStyle name="Normal 6 4 3 2 3 2 2" xfId="4483" xr:uid="{8FA5F71C-5EEA-4DD0-AF6A-709CC8FAB58C}"/>
    <cellStyle name="Normal 6 4 3 2 3 3" xfId="1535" xr:uid="{B85CF80F-6514-458D-B14B-81817E460764}"/>
    <cellStyle name="Normal 6 4 3 2 3 4" xfId="1536" xr:uid="{01EB821D-CD05-4F69-AFA7-BE261D592EAE}"/>
    <cellStyle name="Normal 6 4 3 2 4" xfId="1537" xr:uid="{14A93CFC-DBDD-4960-82E3-25FD1E652AB6}"/>
    <cellStyle name="Normal 6 4 3 2 4 2" xfId="4484" xr:uid="{4090C342-380A-4DF0-A963-CF9D6579AA7B}"/>
    <cellStyle name="Normal 6 4 3 2 5" xfId="1538" xr:uid="{71013807-2939-4F9E-AE51-8BE88A5430FF}"/>
    <cellStyle name="Normal 6 4 3 2 6" xfId="1539" xr:uid="{4DB06502-3AB4-4DCE-8DD8-EEBD4044FA5D}"/>
    <cellStyle name="Normal 6 4 3 3" xfId="1540" xr:uid="{C8CF66E7-76A3-4163-B6DF-95D64C163CCB}"/>
    <cellStyle name="Normal 6 4 3 3 2" xfId="1541" xr:uid="{21FDB01A-1509-4391-B401-9BBDC84DF50F}"/>
    <cellStyle name="Normal 6 4 3 3 2 2" xfId="1542" xr:uid="{1348013E-A9F1-49B1-8637-38F8208083A6}"/>
    <cellStyle name="Normal 6 4 3 3 2 2 2" xfId="4485" xr:uid="{36035F11-1A15-438F-9E1E-92BF3B752F53}"/>
    <cellStyle name="Normal 6 4 3 3 2 3" xfId="1543" xr:uid="{EA294043-1549-4F54-9AF6-718C4692068B}"/>
    <cellStyle name="Normal 6 4 3 3 2 4" xfId="1544" xr:uid="{3B380039-29EF-4EA9-A5DC-83280C9F75D0}"/>
    <cellStyle name="Normal 6 4 3 3 3" xfId="1545" xr:uid="{989C12D3-76F0-48E6-B297-36F4D055A147}"/>
    <cellStyle name="Normal 6 4 3 3 3 2" xfId="4486" xr:uid="{CD5D8590-C455-4026-A0A7-5C6C0FF04105}"/>
    <cellStyle name="Normal 6 4 3 3 4" xfId="1546" xr:uid="{2F783078-D6C1-4779-B919-A37E9FADE723}"/>
    <cellStyle name="Normal 6 4 3 3 5" xfId="1547" xr:uid="{273F5052-8D4A-4403-9C82-EBAE066C667E}"/>
    <cellStyle name="Normal 6 4 3 4" xfId="1548" xr:uid="{6573C018-9B5F-4602-BAEA-5E61DCBAA06B}"/>
    <cellStyle name="Normal 6 4 3 4 2" xfId="1549" xr:uid="{C7E13D07-5250-4297-9CAE-278F8643EFB8}"/>
    <cellStyle name="Normal 6 4 3 4 2 2" xfId="4487" xr:uid="{53CE9D8D-545C-4C45-9247-B4875DBF63A8}"/>
    <cellStyle name="Normal 6 4 3 4 3" xfId="1550" xr:uid="{8136B76A-B713-4FEC-B6C6-C401A2D38168}"/>
    <cellStyle name="Normal 6 4 3 4 4" xfId="1551" xr:uid="{165F1120-844D-4245-9195-F7864B56FB51}"/>
    <cellStyle name="Normal 6 4 3 5" xfId="1552" xr:uid="{B24663A5-5D42-42DE-A46C-D9C399325924}"/>
    <cellStyle name="Normal 6 4 3 5 2" xfId="1553" xr:uid="{B097A2ED-29FC-45AF-86E4-E5C12B5EF2E0}"/>
    <cellStyle name="Normal 6 4 3 5 3" xfId="1554" xr:uid="{5A6D2FF7-799E-48B2-B488-2F411A5C9272}"/>
    <cellStyle name="Normal 6 4 3 5 4" xfId="1555" xr:uid="{DED60A7E-CE1A-47C6-89E1-E25998435EBA}"/>
    <cellStyle name="Normal 6 4 3 6" xfId="1556" xr:uid="{7A367218-C5D8-4055-8670-412080CE0BBB}"/>
    <cellStyle name="Normal 6 4 3 7" xfId="1557" xr:uid="{F4D2E4C3-B3A8-4E6D-AB9B-3DFD572FEE06}"/>
    <cellStyle name="Normal 6 4 3 8" xfId="1558" xr:uid="{81825D24-321B-4282-9A45-90E87FD5366E}"/>
    <cellStyle name="Normal 6 4 4" xfId="1559" xr:uid="{4827609C-B8BB-42DA-8829-65F97A4BA419}"/>
    <cellStyle name="Normal 6 4 4 2" xfId="1560" xr:uid="{AA7AFB23-3BB6-4223-9483-8CDB3A751AA7}"/>
    <cellStyle name="Normal 6 4 4 2 2" xfId="1561" xr:uid="{04449D0E-EFFA-4B86-AD75-E8E506E0F8B3}"/>
    <cellStyle name="Normal 6 4 4 2 2 2" xfId="1562" xr:uid="{3683E1A9-1F17-4B5D-9961-8B4CC0613724}"/>
    <cellStyle name="Normal 6 4 4 2 2 2 2" xfId="4002" xr:uid="{B8FE7E32-7473-4064-A857-A3D2F0AC1F8F}"/>
    <cellStyle name="Normal 6 4 4 2 2 3" xfId="1563" xr:uid="{6B638B86-3B1A-4379-A686-40F970AEA2F6}"/>
    <cellStyle name="Normal 6 4 4 2 2 4" xfId="1564" xr:uid="{B41D14C1-07C1-4DF6-8B3D-85F2A992AEDA}"/>
    <cellStyle name="Normal 6 4 4 2 3" xfId="1565" xr:uid="{B30526C4-B145-4D92-AEA7-C5590600EF8E}"/>
    <cellStyle name="Normal 6 4 4 2 3 2" xfId="4003" xr:uid="{670A24D6-2CC8-4855-8F1C-D6522C808B14}"/>
    <cellStyle name="Normal 6 4 4 2 4" xfId="1566" xr:uid="{C38F4C95-0B28-4C8F-BB99-3D7F4DAD8261}"/>
    <cellStyle name="Normal 6 4 4 2 5" xfId="1567" xr:uid="{117338F1-9A44-4FDA-AFEF-F17095C96664}"/>
    <cellStyle name="Normal 6 4 4 3" xfId="1568" xr:uid="{A6E6AC9C-0B4A-44D8-9B1F-A5EBB9E115B3}"/>
    <cellStyle name="Normal 6 4 4 3 2" xfId="1569" xr:uid="{106C50B9-5D44-44B2-B69C-BFCCDFCC0261}"/>
    <cellStyle name="Normal 6 4 4 3 2 2" xfId="4004" xr:uid="{5EBA7097-BFC0-49DC-8CD7-096F96700212}"/>
    <cellStyle name="Normal 6 4 4 3 3" xfId="1570" xr:uid="{E518CBB2-89BF-42D1-9BA2-E396C50C993E}"/>
    <cellStyle name="Normal 6 4 4 3 4" xfId="1571" xr:uid="{BD224D36-0718-402C-8233-F36A57816B58}"/>
    <cellStyle name="Normal 6 4 4 4" xfId="1572" xr:uid="{D389E8E6-9CD7-4806-AF44-32FCB2AC4FDF}"/>
    <cellStyle name="Normal 6 4 4 4 2" xfId="1573" xr:uid="{0F36791A-F039-4FA1-B50B-4CD582F34A71}"/>
    <cellStyle name="Normal 6 4 4 4 3" xfId="1574" xr:uid="{A7D4F006-231C-48C2-898E-AB557590A5CD}"/>
    <cellStyle name="Normal 6 4 4 4 4" xfId="1575" xr:uid="{2D174554-A224-4EFC-B2E1-188C9F77D898}"/>
    <cellStyle name="Normal 6 4 4 5" xfId="1576" xr:uid="{8039143E-9C97-44BF-AB85-B375F365E963}"/>
    <cellStyle name="Normal 6 4 4 6" xfId="1577" xr:uid="{1BA65D63-4323-4470-B5CA-A48482FB26CE}"/>
    <cellStyle name="Normal 6 4 4 7" xfId="1578" xr:uid="{2C3CC4DC-062B-424B-8819-DE61CE728A5C}"/>
    <cellStyle name="Normal 6 4 5" xfId="1579" xr:uid="{3E4E973D-1ACC-45F7-B315-C18A4FCF6D00}"/>
    <cellStyle name="Normal 6 4 5 2" xfId="1580" xr:uid="{E6DE809C-BB5E-4AD7-AE0A-7D4570BA3F7C}"/>
    <cellStyle name="Normal 6 4 5 2 2" xfId="1581" xr:uid="{C0957EE5-F8D6-4CF5-A627-CA24A60B08B3}"/>
    <cellStyle name="Normal 6 4 5 2 2 2" xfId="4005" xr:uid="{513787C8-DB0D-4E39-8211-FA892C484C02}"/>
    <cellStyle name="Normal 6 4 5 2 3" xfId="1582" xr:uid="{35F2DF95-FE17-4F78-B58D-F9EC74279F24}"/>
    <cellStyle name="Normal 6 4 5 2 4" xfId="1583" xr:uid="{AEC45241-D57A-4E92-B6E3-37752941D9D9}"/>
    <cellStyle name="Normal 6 4 5 3" xfId="1584" xr:uid="{1F547720-A186-4FD2-95B0-25CC2EA63CF3}"/>
    <cellStyle name="Normal 6 4 5 3 2" xfId="1585" xr:uid="{1DD32052-518D-46C4-916C-A310C06930EF}"/>
    <cellStyle name="Normal 6 4 5 3 3" xfId="1586" xr:uid="{03671C68-B84D-4C3E-8CA9-22A7450AD7D8}"/>
    <cellStyle name="Normal 6 4 5 3 4" xfId="1587" xr:uid="{3C038E2A-A583-4804-89C3-C13B822E43A8}"/>
    <cellStyle name="Normal 6 4 5 4" xfId="1588" xr:uid="{B463EFD5-4127-41A7-ABA7-35A0D9B85575}"/>
    <cellStyle name="Normal 6 4 5 5" xfId="1589" xr:uid="{9F85ED99-6A65-4B5C-B5D6-B08A5F42FEC8}"/>
    <cellStyle name="Normal 6 4 5 6" xfId="1590" xr:uid="{F77154B0-CAC4-4659-B152-DA36071531B0}"/>
    <cellStyle name="Normal 6 4 6" xfId="1591" xr:uid="{1177BAE0-4F83-4007-9CFE-2DF3FFD26A83}"/>
    <cellStyle name="Normal 6 4 6 2" xfId="1592" xr:uid="{FB568EE1-E65B-4D2E-BB0C-B55CEE95A323}"/>
    <cellStyle name="Normal 6 4 6 2 2" xfId="1593" xr:uid="{36AF14A4-765E-401F-A069-3C9D90238084}"/>
    <cellStyle name="Normal 6 4 6 2 3" xfId="1594" xr:uid="{0DDCE4ED-A557-41D0-BADB-A02EDE084C86}"/>
    <cellStyle name="Normal 6 4 6 2 4" xfId="1595" xr:uid="{5192E1F1-B2C6-43D4-9F90-1F2B5E6A6506}"/>
    <cellStyle name="Normal 6 4 6 3" xfId="1596" xr:uid="{47E156BE-A753-4A4D-9EA9-DE288A9A2FD1}"/>
    <cellStyle name="Normal 6 4 6 4" xfId="1597" xr:uid="{E95FB991-A9A1-4F66-B50F-002178ADFDD0}"/>
    <cellStyle name="Normal 6 4 6 5" xfId="1598" xr:uid="{E4F68899-37D7-4CD5-9521-7BE7F3E64A4B}"/>
    <cellStyle name="Normal 6 4 7" xfId="1599" xr:uid="{2578F987-5677-4C2B-A432-A1AC1A7958FF}"/>
    <cellStyle name="Normal 6 4 7 2" xfId="1600" xr:uid="{A85126D0-91EA-4783-8E8B-61E22E320FF9}"/>
    <cellStyle name="Normal 6 4 7 3" xfId="1601" xr:uid="{819E1B01-2C6F-42F9-AC75-0B2BE2F4BDCB}"/>
    <cellStyle name="Normal 6 4 7 3 2" xfId="4378" xr:uid="{2F4229A8-AC93-4155-85B2-54D0275B9C0B}"/>
    <cellStyle name="Normal 6 4 7 3 3" xfId="4691" xr:uid="{803750D6-3C01-4D79-8EF0-5203932FE3F6}"/>
    <cellStyle name="Normal 6 4 7 4" xfId="1602" xr:uid="{236075EA-EFF6-4C7C-AE11-3CAEFEC87F7F}"/>
    <cellStyle name="Normal 6 4 8" xfId="1603" xr:uid="{6F65A941-5DB1-4409-8CC5-EBA9668C270F}"/>
    <cellStyle name="Normal 6 4 8 2" xfId="1604" xr:uid="{7AAB8DE8-09F6-4F1A-BB38-E92E15179C17}"/>
    <cellStyle name="Normal 6 4 8 3" xfId="1605" xr:uid="{EA42E500-3EF2-4CCD-BC08-441C0C059DF8}"/>
    <cellStyle name="Normal 6 4 8 4" xfId="1606" xr:uid="{F5D5D2BA-6944-43EB-8BCE-058F40A30178}"/>
    <cellStyle name="Normal 6 4 9" xfId="1607" xr:uid="{E863B9A5-03AC-4C18-A0B9-C30074398EAE}"/>
    <cellStyle name="Normal 6 5" xfId="1608" xr:uid="{74D2F9F6-C0EB-4ED1-9EE5-61F40C459BF3}"/>
    <cellStyle name="Normal 6 5 10" xfId="1609" xr:uid="{0E71D7E8-0D70-4D45-86F2-AE7687C9768A}"/>
    <cellStyle name="Normal 6 5 11" xfId="1610" xr:uid="{18ADFD23-DF7E-46BA-BFE5-28DDA522A612}"/>
    <cellStyle name="Normal 6 5 2" xfId="1611" xr:uid="{D5CE66F9-143B-43B5-8EEA-56A90EB0406D}"/>
    <cellStyle name="Normal 6 5 2 2" xfId="1612" xr:uid="{F9539E71-BB2B-463C-9A0F-5CA2F0145475}"/>
    <cellStyle name="Normal 6 5 2 2 2" xfId="1613" xr:uid="{77A203C1-5107-42DB-8C88-0A30D84C70E1}"/>
    <cellStyle name="Normal 6 5 2 2 2 2" xfId="1614" xr:uid="{A6A1C156-E1FC-4C5C-B02D-85F9D6AF974C}"/>
    <cellStyle name="Normal 6 5 2 2 2 2 2" xfId="1615" xr:uid="{29DFAE1D-B32D-4C4B-8ACE-9376F11F8AC9}"/>
    <cellStyle name="Normal 6 5 2 2 2 2 3" xfId="1616" xr:uid="{F5793F8C-9CE5-4DE3-A080-1F6E5BA4C3FA}"/>
    <cellStyle name="Normal 6 5 2 2 2 2 4" xfId="1617" xr:uid="{FC630F61-A3C4-4EDB-A405-927A964FF574}"/>
    <cellStyle name="Normal 6 5 2 2 2 3" xfId="1618" xr:uid="{4B3A5A5D-EE78-438D-B887-4CFD0F33C168}"/>
    <cellStyle name="Normal 6 5 2 2 2 3 2" xfId="1619" xr:uid="{142461CF-68F7-4A1E-917F-4B02EED0E87C}"/>
    <cellStyle name="Normal 6 5 2 2 2 3 3" xfId="1620" xr:uid="{73C0A18D-7262-475B-9260-8AB5A0D9BB03}"/>
    <cellStyle name="Normal 6 5 2 2 2 3 4" xfId="1621" xr:uid="{3B4A6DF0-9366-406D-80EE-8B0DE5278783}"/>
    <cellStyle name="Normal 6 5 2 2 2 4" xfId="1622" xr:uid="{484B7B3B-5BB5-4C02-B982-54D348E3C964}"/>
    <cellStyle name="Normal 6 5 2 2 2 5" xfId="1623" xr:uid="{1EC9CDA3-21FB-4508-9297-00E5A637A77F}"/>
    <cellStyle name="Normal 6 5 2 2 2 6" xfId="1624" xr:uid="{8A1D4E69-4C9F-4C57-833E-87A01BB18574}"/>
    <cellStyle name="Normal 6 5 2 2 3" xfId="1625" xr:uid="{A5CC3B54-32F6-443B-9061-57542E3D09CE}"/>
    <cellStyle name="Normal 6 5 2 2 3 2" xfId="1626" xr:uid="{7E8AD79B-2BA6-4661-BE74-5B3FA447838C}"/>
    <cellStyle name="Normal 6 5 2 2 3 2 2" xfId="1627" xr:uid="{E25E5B6B-1CEE-490B-A64B-D30448655FA5}"/>
    <cellStyle name="Normal 6 5 2 2 3 2 3" xfId="1628" xr:uid="{D8F642AC-E613-4994-98F4-530F90629D9E}"/>
    <cellStyle name="Normal 6 5 2 2 3 2 4" xfId="1629" xr:uid="{DBA1ADE2-0015-42B4-9E39-81F547E7DDCA}"/>
    <cellStyle name="Normal 6 5 2 2 3 3" xfId="1630" xr:uid="{96AFAA7B-7780-4113-B5E9-DE1D108A1DED}"/>
    <cellStyle name="Normal 6 5 2 2 3 4" xfId="1631" xr:uid="{0193E453-7286-46A7-A4DB-D433777DE4B6}"/>
    <cellStyle name="Normal 6 5 2 2 3 5" xfId="1632" xr:uid="{F48B57ED-B844-4958-AEB2-0A236CF12AC4}"/>
    <cellStyle name="Normal 6 5 2 2 4" xfId="1633" xr:uid="{69C89506-5BC3-4541-B679-B24953DC92F1}"/>
    <cellStyle name="Normal 6 5 2 2 4 2" xfId="1634" xr:uid="{F78629FF-144C-4A16-8168-026A5663A713}"/>
    <cellStyle name="Normal 6 5 2 2 4 3" xfId="1635" xr:uid="{FA172283-0266-4073-9699-74D7BD12A45C}"/>
    <cellStyle name="Normal 6 5 2 2 4 4" xfId="1636" xr:uid="{32E86983-C290-49BA-BF54-7E14023BB371}"/>
    <cellStyle name="Normal 6 5 2 2 5" xfId="1637" xr:uid="{90775477-AF7A-4EE3-87FE-B45CB97A9E66}"/>
    <cellStyle name="Normal 6 5 2 2 5 2" xfId="1638" xr:uid="{BA05823E-4746-443A-8BB7-30E3706F0B55}"/>
    <cellStyle name="Normal 6 5 2 2 5 3" xfId="1639" xr:uid="{862B89E0-8C2B-433A-9AD2-D435CB7EAC7B}"/>
    <cellStyle name="Normal 6 5 2 2 5 4" xfId="1640" xr:uid="{A7F83903-D40B-4EDD-B275-C1254306F73E}"/>
    <cellStyle name="Normal 6 5 2 2 6" xfId="1641" xr:uid="{FFB03B62-594D-48E5-B308-9596DDE0D9F7}"/>
    <cellStyle name="Normal 6 5 2 2 7" xfId="1642" xr:uid="{AF39AB93-0CCB-466A-8582-55FAFE03514C}"/>
    <cellStyle name="Normal 6 5 2 2 8" xfId="1643" xr:uid="{A746B053-4BBD-4B4F-8976-3B932FDF42C1}"/>
    <cellStyle name="Normal 6 5 2 3" xfId="1644" xr:uid="{EB55E3A4-8B79-416A-91BD-EDDC2638BEBD}"/>
    <cellStyle name="Normal 6 5 2 3 2" xfId="1645" xr:uid="{BCF87317-C3C6-4F98-86D1-0C9DF05AA1B9}"/>
    <cellStyle name="Normal 6 5 2 3 2 2" xfId="1646" xr:uid="{6663057D-7DCB-464B-A414-87A9C1E72738}"/>
    <cellStyle name="Normal 6 5 2 3 2 3" xfId="1647" xr:uid="{5B273347-AD31-436D-949D-46B815D397B7}"/>
    <cellStyle name="Normal 6 5 2 3 2 4" xfId="1648" xr:uid="{6CA11604-368E-4905-857E-6CB3D6456538}"/>
    <cellStyle name="Normal 6 5 2 3 3" xfId="1649" xr:uid="{9FD5377B-CC2E-4453-8016-4ED18BE57507}"/>
    <cellStyle name="Normal 6 5 2 3 3 2" xfId="1650" xr:uid="{173B750E-7F5C-41A6-BD0C-CAE209195C01}"/>
    <cellStyle name="Normal 6 5 2 3 3 3" xfId="1651" xr:uid="{4F818AA2-B38D-4CAC-914F-F33B4930DF89}"/>
    <cellStyle name="Normal 6 5 2 3 3 4" xfId="1652" xr:uid="{6B943AB1-959D-4773-8AD1-4AE7EC3BB65E}"/>
    <cellStyle name="Normal 6 5 2 3 4" xfId="1653" xr:uid="{448E76C7-2A4E-4CE5-B20B-21770FCA28C5}"/>
    <cellStyle name="Normal 6 5 2 3 5" xfId="1654" xr:uid="{2368B643-AF4D-4D1C-81A2-B74C519978B8}"/>
    <cellStyle name="Normal 6 5 2 3 6" xfId="1655" xr:uid="{BCC05F7F-8492-4FD8-96B2-827E72C52E49}"/>
    <cellStyle name="Normal 6 5 2 4" xfId="1656" xr:uid="{31ADB4F8-1D02-4593-A2F5-7F4A318FA579}"/>
    <cellStyle name="Normal 6 5 2 4 2" xfId="1657" xr:uid="{DDCC4325-903B-499F-95DE-73DE489BBC61}"/>
    <cellStyle name="Normal 6 5 2 4 2 2" xfId="1658" xr:uid="{ADC792B3-AB66-4BE8-8664-B97AC31C1498}"/>
    <cellStyle name="Normal 6 5 2 4 2 3" xfId="1659" xr:uid="{CF6706EE-683E-45D7-8A41-7087438E0AB7}"/>
    <cellStyle name="Normal 6 5 2 4 2 4" xfId="1660" xr:uid="{85956B72-DDE3-4975-885B-2E8FF964D85F}"/>
    <cellStyle name="Normal 6 5 2 4 3" xfId="1661" xr:uid="{DDB89132-DC1D-42AD-BFBA-121AD05AC0EE}"/>
    <cellStyle name="Normal 6 5 2 4 4" xfId="1662" xr:uid="{9330F3AF-A8A8-40B6-8611-7EC5845CC4F4}"/>
    <cellStyle name="Normal 6 5 2 4 5" xfId="1663" xr:uid="{79E6A68E-6B70-458B-8009-030C361BAA1B}"/>
    <cellStyle name="Normal 6 5 2 5" xfId="1664" xr:uid="{FCCBEC30-34B4-44A9-BFE0-E8AF064FC71B}"/>
    <cellStyle name="Normal 6 5 2 5 2" xfId="1665" xr:uid="{F105D871-04C1-4509-8605-368CDB7C62EF}"/>
    <cellStyle name="Normal 6 5 2 5 3" xfId="1666" xr:uid="{F6B77F4D-F4D2-4520-AB90-9B3F726F7A47}"/>
    <cellStyle name="Normal 6 5 2 5 4" xfId="1667" xr:uid="{3F7CF930-9716-42D9-8A1E-06C1950D372D}"/>
    <cellStyle name="Normal 6 5 2 6" xfId="1668" xr:uid="{60A32EFB-6BF8-40FD-A603-F7FA0D66E71F}"/>
    <cellStyle name="Normal 6 5 2 6 2" xfId="1669" xr:uid="{309297C4-E3D7-4977-89C4-0A24B81D5D06}"/>
    <cellStyle name="Normal 6 5 2 6 3" xfId="1670" xr:uid="{A4E377EE-9C26-4040-8C0E-532C7F653D41}"/>
    <cellStyle name="Normal 6 5 2 6 4" xfId="1671" xr:uid="{8468633B-8EDB-49D2-82E3-A6253132EA6A}"/>
    <cellStyle name="Normal 6 5 2 7" xfId="1672" xr:uid="{E0DB7E5A-5ECB-47BB-A0CF-B1D646DB7F7F}"/>
    <cellStyle name="Normal 6 5 2 8" xfId="1673" xr:uid="{0123525E-8EA1-4DF1-9B01-718730C2A775}"/>
    <cellStyle name="Normal 6 5 2 9" xfId="1674" xr:uid="{3CF11B7E-BE1B-4C17-A1DB-989C0B5EBB1A}"/>
    <cellStyle name="Normal 6 5 3" xfId="1675" xr:uid="{DCAD1D40-3DA2-4318-B270-C30006ADF936}"/>
    <cellStyle name="Normal 6 5 3 2" xfId="1676" xr:uid="{A94F3B67-D1A9-4C93-B980-40A6A85076A4}"/>
    <cellStyle name="Normal 6 5 3 2 2" xfId="1677" xr:uid="{7A175954-C621-4B0F-BE66-5988C3370ED2}"/>
    <cellStyle name="Normal 6 5 3 2 2 2" xfId="1678" xr:uid="{7826F847-F476-45DE-9F0F-88F987E9E3FE}"/>
    <cellStyle name="Normal 6 5 3 2 2 2 2" xfId="4006" xr:uid="{BD12773E-923F-4001-A7B4-74A72CF27322}"/>
    <cellStyle name="Normal 6 5 3 2 2 3" xfId="1679" xr:uid="{C28DC43D-75F1-4920-8508-5DAF672C2E92}"/>
    <cellStyle name="Normal 6 5 3 2 2 4" xfId="1680" xr:uid="{AFFCAE48-A4F0-4405-81FB-A4639B777A8B}"/>
    <cellStyle name="Normal 6 5 3 2 3" xfId="1681" xr:uid="{CE0422FB-F038-4C6E-BE6A-577B5394E04C}"/>
    <cellStyle name="Normal 6 5 3 2 3 2" xfId="1682" xr:uid="{04D32BDC-DEDF-485C-96BF-9BC1DED725A3}"/>
    <cellStyle name="Normal 6 5 3 2 3 3" xfId="1683" xr:uid="{CAC0CFCA-2DB3-40F7-8B13-843A955C6A30}"/>
    <cellStyle name="Normal 6 5 3 2 3 4" xfId="1684" xr:uid="{C74D00F2-9390-4E2B-8AE2-D4C0892545DF}"/>
    <cellStyle name="Normal 6 5 3 2 4" xfId="1685" xr:uid="{AF6B25F6-7683-4CE1-85F3-210E796CD3CC}"/>
    <cellStyle name="Normal 6 5 3 2 5" xfId="1686" xr:uid="{E78CF7AA-962D-4B06-84C1-E68CC88CF666}"/>
    <cellStyle name="Normal 6 5 3 2 6" xfId="1687" xr:uid="{5EE9D15D-3555-45D2-A3F7-0C8E23BDCA65}"/>
    <cellStyle name="Normal 6 5 3 3" xfId="1688" xr:uid="{568D4A83-1B0D-478D-8C8C-0D0FBC95CB2B}"/>
    <cellStyle name="Normal 6 5 3 3 2" xfId="1689" xr:uid="{C95985E2-61D2-488E-84AA-ABB1CDE4A8C5}"/>
    <cellStyle name="Normal 6 5 3 3 2 2" xfId="1690" xr:uid="{514FC3EA-2CA4-4EA9-B22C-9516A9A84C6E}"/>
    <cellStyle name="Normal 6 5 3 3 2 3" xfId="1691" xr:uid="{5F4141E9-7682-461F-9498-475E14C0AA04}"/>
    <cellStyle name="Normal 6 5 3 3 2 4" xfId="1692" xr:uid="{9AD58475-0E62-4DB5-8978-AABC29514A59}"/>
    <cellStyle name="Normal 6 5 3 3 3" xfId="1693" xr:uid="{597CE63A-4871-48DD-950B-7321E4B6E946}"/>
    <cellStyle name="Normal 6 5 3 3 4" xfId="1694" xr:uid="{667507DA-ABA3-495D-A2B7-1855DD720A5B}"/>
    <cellStyle name="Normal 6 5 3 3 5" xfId="1695" xr:uid="{2C385412-665D-4D2E-8B94-EAC97C4DBA25}"/>
    <cellStyle name="Normal 6 5 3 4" xfId="1696" xr:uid="{57D9024F-7AEE-4134-9347-CAA5E4D50319}"/>
    <cellStyle name="Normal 6 5 3 4 2" xfId="1697" xr:uid="{3BECCFC5-D19D-43C6-9F58-7E1A3BAEC410}"/>
    <cellStyle name="Normal 6 5 3 4 3" xfId="1698" xr:uid="{28F6ED20-EB85-4BD8-84BA-437F0AE1819D}"/>
    <cellStyle name="Normal 6 5 3 4 4" xfId="1699" xr:uid="{52141700-0D20-4872-8504-B1C1E2062232}"/>
    <cellStyle name="Normal 6 5 3 5" xfId="1700" xr:uid="{EAFBB7D9-17B2-4057-A5F4-A21175EB3533}"/>
    <cellStyle name="Normal 6 5 3 5 2" xfId="1701" xr:uid="{92B0AD68-A134-4086-8F73-447A1CB4984E}"/>
    <cellStyle name="Normal 6 5 3 5 3" xfId="1702" xr:uid="{C59E3225-D510-4EE7-B842-A10819E8A2AC}"/>
    <cellStyle name="Normal 6 5 3 5 4" xfId="1703" xr:uid="{A5AD801B-2A91-43C0-AAD9-50961C1A0971}"/>
    <cellStyle name="Normal 6 5 3 6" xfId="1704" xr:uid="{C9EA2427-23E2-4339-BC7D-33279CCBB7CF}"/>
    <cellStyle name="Normal 6 5 3 7" xfId="1705" xr:uid="{791B719C-BD34-4771-AF07-F25A7CF8C26D}"/>
    <cellStyle name="Normal 6 5 3 8" xfId="1706" xr:uid="{552918D3-C813-4294-8776-6A674E46EF84}"/>
    <cellStyle name="Normal 6 5 4" xfId="1707" xr:uid="{9E88C303-BB61-4274-AFA1-6895BCB86434}"/>
    <cellStyle name="Normal 6 5 4 2" xfId="1708" xr:uid="{2FE34989-47D3-4FCC-8D04-1B804B113CD4}"/>
    <cellStyle name="Normal 6 5 4 2 2" xfId="1709" xr:uid="{6852E7FD-02AB-43E8-AE45-6CFDF637F4B4}"/>
    <cellStyle name="Normal 6 5 4 2 2 2" xfId="1710" xr:uid="{FA73A8F6-E51B-4E4B-9BCE-00C985ED3513}"/>
    <cellStyle name="Normal 6 5 4 2 2 3" xfId="1711" xr:uid="{DD0DC2BD-79F7-4543-942C-41179DC6CD77}"/>
    <cellStyle name="Normal 6 5 4 2 2 4" xfId="1712" xr:uid="{F720A7CF-2762-4A30-B1A1-EDCA24820DFB}"/>
    <cellStyle name="Normal 6 5 4 2 3" xfId="1713" xr:uid="{80FEA9F9-D92D-4F1E-957A-60348AA64F75}"/>
    <cellStyle name="Normal 6 5 4 2 4" xfId="1714" xr:uid="{A1ABAD35-0DE0-4796-8922-C07590FBEF22}"/>
    <cellStyle name="Normal 6 5 4 2 5" xfId="1715" xr:uid="{2A0E1BB0-0724-48D0-830F-A8A34E83E3B9}"/>
    <cellStyle name="Normal 6 5 4 3" xfId="1716" xr:uid="{10AE9EE3-8A2E-4F3D-852E-F882E46CDA69}"/>
    <cellStyle name="Normal 6 5 4 3 2" xfId="1717" xr:uid="{B09C6D5F-15EB-4220-A47B-C2D07C732E77}"/>
    <cellStyle name="Normal 6 5 4 3 3" xfId="1718" xr:uid="{3F495D36-C60C-4CEE-862C-1E5831FF21E5}"/>
    <cellStyle name="Normal 6 5 4 3 4" xfId="1719" xr:uid="{80540DAE-B6B6-417B-843E-4E7A06891802}"/>
    <cellStyle name="Normal 6 5 4 4" xfId="1720" xr:uid="{07AAD35E-BA2B-4571-9956-79EA65059DEB}"/>
    <cellStyle name="Normal 6 5 4 4 2" xfId="1721" xr:uid="{759959F3-0D3E-4DF6-B925-6FD96AB538D7}"/>
    <cellStyle name="Normal 6 5 4 4 3" xfId="1722" xr:uid="{A938CBD8-BC9D-46CE-8EDE-70DD4C587450}"/>
    <cellStyle name="Normal 6 5 4 4 4" xfId="1723" xr:uid="{A344642E-32DC-46F3-B60C-86AEC8035832}"/>
    <cellStyle name="Normal 6 5 4 5" xfId="1724" xr:uid="{B281EF79-5ACB-41F9-9B6E-CABBC3577DF8}"/>
    <cellStyle name="Normal 6 5 4 6" xfId="1725" xr:uid="{514CEC9E-A922-4C43-980F-11D64AECC669}"/>
    <cellStyle name="Normal 6 5 4 7" xfId="1726" xr:uid="{ABD88925-1277-4AC9-BEDB-346DD22F37DB}"/>
    <cellStyle name="Normal 6 5 5" xfId="1727" xr:uid="{B47CB87E-04D4-45DE-9B75-1BD32A7F6068}"/>
    <cellStyle name="Normal 6 5 5 2" xfId="1728" xr:uid="{F6B20FD6-12F0-44BD-9647-5B82F4060B85}"/>
    <cellStyle name="Normal 6 5 5 2 2" xfId="1729" xr:uid="{E865A58C-2B41-4073-827B-23203788E704}"/>
    <cellStyle name="Normal 6 5 5 2 3" xfId="1730" xr:uid="{6E6445F5-4840-4F62-826B-D227B0E3A9ED}"/>
    <cellStyle name="Normal 6 5 5 2 4" xfId="1731" xr:uid="{9E1AEBDD-1A0D-43B5-B8C7-81FFD0CABE58}"/>
    <cellStyle name="Normal 6 5 5 3" xfId="1732" xr:uid="{529ADF2B-5E9C-401F-BF05-67FB86D29DF9}"/>
    <cellStyle name="Normal 6 5 5 3 2" xfId="1733" xr:uid="{F30487B6-C864-4557-96E7-BD3CC991AE80}"/>
    <cellStyle name="Normal 6 5 5 3 3" xfId="1734" xr:uid="{DFCA38AF-0A90-420C-997B-A82999841E30}"/>
    <cellStyle name="Normal 6 5 5 3 4" xfId="1735" xr:uid="{F105F2E8-BC76-4B36-AFBC-6C0E6B0D203B}"/>
    <cellStyle name="Normal 6 5 5 4" xfId="1736" xr:uid="{873CDDEC-B291-4DB1-9DE7-10F15155BD4E}"/>
    <cellStyle name="Normal 6 5 5 5" xfId="1737" xr:uid="{01E79D37-4765-4E1F-A366-B189515AC434}"/>
    <cellStyle name="Normal 6 5 5 6" xfId="1738" xr:uid="{94A4868B-244E-4BFC-8087-76D93DF8DAD0}"/>
    <cellStyle name="Normal 6 5 6" xfId="1739" xr:uid="{D8E3E813-CEDC-4EE5-A4EF-B2DA4B7828C2}"/>
    <cellStyle name="Normal 6 5 6 2" xfId="1740" xr:uid="{0D035AA0-DBDA-4C63-9424-FB39C0159C53}"/>
    <cellStyle name="Normal 6 5 6 2 2" xfId="1741" xr:uid="{1E4DDB88-7217-462E-A271-DE4CD3D1D88F}"/>
    <cellStyle name="Normal 6 5 6 2 3" xfId="1742" xr:uid="{50BC70A9-D395-4D1F-AE49-92C62EA4FF56}"/>
    <cellStyle name="Normal 6 5 6 2 4" xfId="1743" xr:uid="{74DBE047-8DA6-4AFC-9830-9446FE7A1871}"/>
    <cellStyle name="Normal 6 5 6 3" xfId="1744" xr:uid="{58D41BEB-E329-41BE-A5CA-2DC4DAECF44C}"/>
    <cellStyle name="Normal 6 5 6 4" xfId="1745" xr:uid="{0C41847C-17BE-44DE-B978-A6FF01BDACE1}"/>
    <cellStyle name="Normal 6 5 6 5" xfId="1746" xr:uid="{E9899283-1B0A-498F-BBEC-C2E9956859CB}"/>
    <cellStyle name="Normal 6 5 7" xfId="1747" xr:uid="{C09D02B6-674B-4CA0-AD7D-ECBF2954014C}"/>
    <cellStyle name="Normal 6 5 7 2" xfId="1748" xr:uid="{022295BA-154F-4BAD-AA7E-EEE22D361ADB}"/>
    <cellStyle name="Normal 6 5 7 3" xfId="1749" xr:uid="{1E657BDD-8790-4890-946C-03A61C286857}"/>
    <cellStyle name="Normal 6 5 7 4" xfId="1750" xr:uid="{961652D7-0190-468A-9709-A1A56672A66A}"/>
    <cellStyle name="Normal 6 5 8" xfId="1751" xr:uid="{139213FC-8B70-4BBC-8A6B-2BF9C429B0F8}"/>
    <cellStyle name="Normal 6 5 8 2" xfId="1752" xr:uid="{72386521-DA4E-45A8-BA65-79CB3D4FB760}"/>
    <cellStyle name="Normal 6 5 8 3" xfId="1753" xr:uid="{1ECB05B5-A65A-4651-B9C1-C359B5D09DBD}"/>
    <cellStyle name="Normal 6 5 8 4" xfId="1754" xr:uid="{43B90C7C-40AE-4E58-B903-E7F4D6A165B2}"/>
    <cellStyle name="Normal 6 5 9" xfId="1755" xr:uid="{563A11FD-7848-4220-9FD8-FA431A91EBAE}"/>
    <cellStyle name="Normal 6 6" xfId="1756" xr:uid="{EA5E585D-5C15-42F9-B041-C82730EB3C67}"/>
    <cellStyle name="Normal 6 6 2" xfId="1757" xr:uid="{948CAA36-A312-41C5-A631-0E4902C8D450}"/>
    <cellStyle name="Normal 6 6 2 2" xfId="1758" xr:uid="{4A404F79-7F5D-45F7-AF4E-CA8D5021104D}"/>
    <cellStyle name="Normal 6 6 2 2 2" xfId="1759" xr:uid="{9331BB6B-F656-497C-A8A4-5EFAEDDB8B31}"/>
    <cellStyle name="Normal 6 6 2 2 2 2" xfId="1760" xr:uid="{0D2D1350-90F9-4882-A2A6-CBC0509217FF}"/>
    <cellStyle name="Normal 6 6 2 2 2 3" xfId="1761" xr:uid="{B393FFAC-DAD9-4892-8292-0160F813CDA4}"/>
    <cellStyle name="Normal 6 6 2 2 2 4" xfId="1762" xr:uid="{933A7D49-B72D-4A96-9396-6AD83DBC471B}"/>
    <cellStyle name="Normal 6 6 2 2 3" xfId="1763" xr:uid="{09209A7E-4461-4854-A58E-4B19649BB7F8}"/>
    <cellStyle name="Normal 6 6 2 2 3 2" xfId="1764" xr:uid="{D7FB888D-19ED-47F3-9DE2-2C7B7E973B97}"/>
    <cellStyle name="Normal 6 6 2 2 3 3" xfId="1765" xr:uid="{77F12F0D-916E-4AFA-B273-925142F8D720}"/>
    <cellStyle name="Normal 6 6 2 2 3 4" xfId="1766" xr:uid="{9693F6A7-35F7-435C-A0F8-E3A95B3A9012}"/>
    <cellStyle name="Normal 6 6 2 2 4" xfId="1767" xr:uid="{3C31B032-8982-4B59-9749-07FFD88D171E}"/>
    <cellStyle name="Normal 6 6 2 2 5" xfId="1768" xr:uid="{CF87723E-9F9B-4C5C-AE86-43A36BE82F56}"/>
    <cellStyle name="Normal 6 6 2 2 6" xfId="1769" xr:uid="{508AEF8F-2D9C-4A9B-895D-12A7FE32799D}"/>
    <cellStyle name="Normal 6 6 2 3" xfId="1770" xr:uid="{9F866A2E-B225-4D4F-A6C8-A58E9DB553D6}"/>
    <cellStyle name="Normal 6 6 2 3 2" xfId="1771" xr:uid="{483693BA-78BF-4DEF-B9D6-CE22C53C3FD0}"/>
    <cellStyle name="Normal 6 6 2 3 2 2" xfId="1772" xr:uid="{B0F5768B-3C28-4283-9BA8-B6B86B171C5E}"/>
    <cellStyle name="Normal 6 6 2 3 2 3" xfId="1773" xr:uid="{23F99521-86C6-4B43-89FD-C1BBA98038D5}"/>
    <cellStyle name="Normal 6 6 2 3 2 4" xfId="1774" xr:uid="{4046F736-B8F2-4FF0-BF07-91490F9DB5F3}"/>
    <cellStyle name="Normal 6 6 2 3 3" xfId="1775" xr:uid="{77585D25-3C18-4C19-ADDC-F6E5968FE320}"/>
    <cellStyle name="Normal 6 6 2 3 4" xfId="1776" xr:uid="{8D52D601-EB56-4CD3-965C-D2D2EEAA897E}"/>
    <cellStyle name="Normal 6 6 2 3 5" xfId="1777" xr:uid="{9045B450-8C65-4F44-BAFA-B713FFBE57B1}"/>
    <cellStyle name="Normal 6 6 2 4" xfId="1778" xr:uid="{F88BCEA4-35E0-48BB-A8B5-26C7F91865AB}"/>
    <cellStyle name="Normal 6 6 2 4 2" xfId="1779" xr:uid="{A3BD5A23-5C74-4EF2-8DC3-D2A2BCE8D9DE}"/>
    <cellStyle name="Normal 6 6 2 4 3" xfId="1780" xr:uid="{9A405824-824F-4F79-A022-A7B201DEE0A8}"/>
    <cellStyle name="Normal 6 6 2 4 4" xfId="1781" xr:uid="{3DF9F252-8793-4751-8390-16E6CE110E13}"/>
    <cellStyle name="Normal 6 6 2 5" xfId="1782" xr:uid="{5306E4C5-CF42-4BC0-9143-AA1DCC22B71C}"/>
    <cellStyle name="Normal 6 6 2 5 2" xfId="1783" xr:uid="{4F3CB881-4796-4949-ACCD-5A1FF608BBCD}"/>
    <cellStyle name="Normal 6 6 2 5 3" xfId="1784" xr:uid="{72F8C471-C749-4E01-B68C-66BA95B4FCF2}"/>
    <cellStyle name="Normal 6 6 2 5 4" xfId="1785" xr:uid="{1BC4BAC5-9B09-49CF-AED7-D1B6AD94C2B0}"/>
    <cellStyle name="Normal 6 6 2 6" xfId="1786" xr:uid="{F38958E4-A30E-480F-84E8-DC0159683C4B}"/>
    <cellStyle name="Normal 6 6 2 7" xfId="1787" xr:uid="{430C5B53-CCCE-40DF-BD74-2CCBD8FA6F89}"/>
    <cellStyle name="Normal 6 6 2 8" xfId="1788" xr:uid="{2282D819-009E-47D4-B34A-E0252C6EA71B}"/>
    <cellStyle name="Normal 6 6 3" xfId="1789" xr:uid="{865FC06B-0127-4237-B024-A1AE2CA49AEB}"/>
    <cellStyle name="Normal 6 6 3 2" xfId="1790" xr:uid="{C97B3A62-A283-4957-8EA9-EE79C7CB1990}"/>
    <cellStyle name="Normal 6 6 3 2 2" xfId="1791" xr:uid="{D0BA4E34-B16C-439D-825E-F9AF1307494C}"/>
    <cellStyle name="Normal 6 6 3 2 3" xfId="1792" xr:uid="{0E3F3ACD-F304-4FBF-A6A4-AFDD3775C94B}"/>
    <cellStyle name="Normal 6 6 3 2 4" xfId="1793" xr:uid="{2C9CB3BA-8639-4C55-890E-9CF9DF7AC0BC}"/>
    <cellStyle name="Normal 6 6 3 3" xfId="1794" xr:uid="{B4E07CF0-BF4C-4DD8-965E-941F0808604A}"/>
    <cellStyle name="Normal 6 6 3 3 2" xfId="1795" xr:uid="{CDC09231-A57E-4AA6-87AA-385EFE1F1AF4}"/>
    <cellStyle name="Normal 6 6 3 3 3" xfId="1796" xr:uid="{76A52B55-C02C-4DAD-BACF-642A1F4BF3F5}"/>
    <cellStyle name="Normal 6 6 3 3 4" xfId="1797" xr:uid="{91A2226E-1827-4674-BFF4-209292018667}"/>
    <cellStyle name="Normal 6 6 3 4" xfId="1798" xr:uid="{CC1D8B4F-8AA2-403A-A83F-73DFC9BC93FA}"/>
    <cellStyle name="Normal 6 6 3 5" xfId="1799" xr:uid="{FBFF107C-F825-468F-B7AF-939C1194826A}"/>
    <cellStyle name="Normal 6 6 3 6" xfId="1800" xr:uid="{4264052F-8196-4361-80C3-1794418E0389}"/>
    <cellStyle name="Normal 6 6 4" xfId="1801" xr:uid="{827C7B31-01B8-4620-A0FF-9ABACF9EA2E4}"/>
    <cellStyle name="Normal 6 6 4 2" xfId="1802" xr:uid="{66A42FF8-E594-47BB-95D4-39B2CB489125}"/>
    <cellStyle name="Normal 6 6 4 2 2" xfId="1803" xr:uid="{1838F106-833C-4213-BD10-29F403649E24}"/>
    <cellStyle name="Normal 6 6 4 2 3" xfId="1804" xr:uid="{C23875B6-AACF-413A-9FD6-46380FCAC246}"/>
    <cellStyle name="Normal 6 6 4 2 4" xfId="1805" xr:uid="{42AF3062-3DCD-406B-9844-61BCF166252F}"/>
    <cellStyle name="Normal 6 6 4 3" xfId="1806" xr:uid="{614E177A-9F26-4777-910E-DC8258B2217A}"/>
    <cellStyle name="Normal 6 6 4 4" xfId="1807" xr:uid="{34FAA5C2-559A-4954-A266-0F4994CDA2BF}"/>
    <cellStyle name="Normal 6 6 4 5" xfId="1808" xr:uid="{F9B237D3-F488-4C39-971F-94402B3BC833}"/>
    <cellStyle name="Normal 6 6 5" xfId="1809" xr:uid="{B56C6334-94A3-4A85-87DC-6795CAB90C58}"/>
    <cellStyle name="Normal 6 6 5 2" xfId="1810" xr:uid="{1D0A890B-5495-4BC3-ADFE-4EB08D2461A0}"/>
    <cellStyle name="Normal 6 6 5 3" xfId="1811" xr:uid="{4B1E777F-51BA-47EC-81DF-E8D5AE3B50E0}"/>
    <cellStyle name="Normal 6 6 5 4" xfId="1812" xr:uid="{3A21E2E6-4B05-4D00-AFF0-5F23BD3E5D04}"/>
    <cellStyle name="Normal 6 6 6" xfId="1813" xr:uid="{1BB89C5B-3A94-400A-9BA2-2D5BD65AB9B6}"/>
    <cellStyle name="Normal 6 6 6 2" xfId="1814" xr:uid="{2ECA825C-6A03-44DE-ABAB-EAA5EDDC19D8}"/>
    <cellStyle name="Normal 6 6 6 3" xfId="1815" xr:uid="{E447178D-7840-4A20-AE9E-077A83D0D52A}"/>
    <cellStyle name="Normal 6 6 6 4" xfId="1816" xr:uid="{FED6C26C-C179-4275-A5BB-21C8E8A177C5}"/>
    <cellStyle name="Normal 6 6 7" xfId="1817" xr:uid="{D43005F9-5C04-4DFA-B0AA-E0ED7A27CA3D}"/>
    <cellStyle name="Normal 6 6 8" xfId="1818" xr:uid="{3B85F1C6-D24F-4577-9A3E-E02CD2045014}"/>
    <cellStyle name="Normal 6 6 9" xfId="1819" xr:uid="{993E0E18-6FE6-4306-827C-93877B80EDBE}"/>
    <cellStyle name="Normal 6 7" xfId="1820" xr:uid="{7477234C-1501-4788-A3AD-C0040FF51849}"/>
    <cellStyle name="Normal 6 7 2" xfId="1821" xr:uid="{4BE55BC3-C805-41D4-BEC6-1C3FDC3AB71C}"/>
    <cellStyle name="Normal 6 7 2 2" xfId="1822" xr:uid="{DB8E83C0-99A0-443B-80D6-2201CD0A4AC0}"/>
    <cellStyle name="Normal 6 7 2 2 2" xfId="1823" xr:uid="{33FAF960-606D-42B2-B369-D0603D20A7D3}"/>
    <cellStyle name="Normal 6 7 2 2 2 2" xfId="4007" xr:uid="{E368C37C-83E3-467C-8761-B2907D281EB1}"/>
    <cellStyle name="Normal 6 7 2 2 3" xfId="1824" xr:uid="{36FF391B-02D2-4899-A86C-7D679F529DFA}"/>
    <cellStyle name="Normal 6 7 2 2 4" xfId="1825" xr:uid="{D46D5354-191A-408D-8D30-87F5DB46CF44}"/>
    <cellStyle name="Normal 6 7 2 3" xfId="1826" xr:uid="{AFD149C9-0A64-46F4-ACC3-3E7923079FB1}"/>
    <cellStyle name="Normal 6 7 2 3 2" xfId="1827" xr:uid="{250812F5-E32F-4090-B031-6E5280A25223}"/>
    <cellStyle name="Normal 6 7 2 3 3" xfId="1828" xr:uid="{0E1C8A7E-D3AA-4875-A543-BC84ADA40F1D}"/>
    <cellStyle name="Normal 6 7 2 3 4" xfId="1829" xr:uid="{ECDBBF99-22B3-41B3-A858-DFC88CCDA225}"/>
    <cellStyle name="Normal 6 7 2 4" xfId="1830" xr:uid="{3CFA6DA5-17FB-40FE-9016-8C0EC12B20E2}"/>
    <cellStyle name="Normal 6 7 2 5" xfId="1831" xr:uid="{A5DF1DF4-B870-4CC3-9A36-311668B9FC10}"/>
    <cellStyle name="Normal 6 7 2 6" xfId="1832" xr:uid="{336BD824-8B61-4CFE-A31A-DCFFDD002A82}"/>
    <cellStyle name="Normal 6 7 3" xfId="1833" xr:uid="{09E97C39-5882-46B1-A8BB-2F9E8222AFEF}"/>
    <cellStyle name="Normal 6 7 3 2" xfId="1834" xr:uid="{03D6051C-1CE8-4AD9-A116-462364790124}"/>
    <cellStyle name="Normal 6 7 3 2 2" xfId="1835" xr:uid="{33A0AB6F-75F3-460D-8EE4-EED65B6E554D}"/>
    <cellStyle name="Normal 6 7 3 2 3" xfId="1836" xr:uid="{718AAF8B-148D-4A42-8489-11044C3153C1}"/>
    <cellStyle name="Normal 6 7 3 2 4" xfId="1837" xr:uid="{BEAF15CB-49D9-4D35-9882-7F50D200371D}"/>
    <cellStyle name="Normal 6 7 3 3" xfId="1838" xr:uid="{AA5F59C4-47B8-4427-83DC-BACA9F0F727D}"/>
    <cellStyle name="Normal 6 7 3 4" xfId="1839" xr:uid="{ED936FF5-FFB4-4AC7-9EE5-7F777D8B1303}"/>
    <cellStyle name="Normal 6 7 3 5" xfId="1840" xr:uid="{88285C61-3409-44D5-B374-24B2E74C68E3}"/>
    <cellStyle name="Normal 6 7 4" xfId="1841" xr:uid="{CE65968F-6152-4453-BAF8-E98C02166FB2}"/>
    <cellStyle name="Normal 6 7 4 2" xfId="1842" xr:uid="{9D8ACD7D-F88A-404A-81E0-5A228488D5E2}"/>
    <cellStyle name="Normal 6 7 4 3" xfId="1843" xr:uid="{9D8F96EA-58FA-4A9C-8D6C-3832E04DA2DB}"/>
    <cellStyle name="Normal 6 7 4 4" xfId="1844" xr:uid="{1260047D-5E8E-4EEB-9318-AE83DE5675EB}"/>
    <cellStyle name="Normal 6 7 5" xfId="1845" xr:uid="{57FCA63A-FC39-49F0-9BAD-606C813757DF}"/>
    <cellStyle name="Normal 6 7 5 2" xfId="1846" xr:uid="{DD0A5ED3-7643-417D-B6E1-02CE7B7A390E}"/>
    <cellStyle name="Normal 6 7 5 3" xfId="1847" xr:uid="{FF0EAB7C-8E1F-4227-BFCA-6FF743187254}"/>
    <cellStyle name="Normal 6 7 5 4" xfId="1848" xr:uid="{DD3B0A58-6FD5-44B8-BD54-2E61479F30D5}"/>
    <cellStyle name="Normal 6 7 6" xfId="1849" xr:uid="{68AC7829-0A9D-437D-8B75-B3FB9256CDB3}"/>
    <cellStyle name="Normal 6 7 7" xfId="1850" xr:uid="{BD0BBF85-EDF1-4208-B6E0-D390D845AB90}"/>
    <cellStyle name="Normal 6 7 8" xfId="1851" xr:uid="{63B795E2-10A1-4C42-9B45-D4065E979F80}"/>
    <cellStyle name="Normal 6 8" xfId="1852" xr:uid="{AF4DFD41-710A-4035-9292-1418ADA5C455}"/>
    <cellStyle name="Normal 6 8 2" xfId="1853" xr:uid="{755A17B1-5B40-4C14-A558-7048777193C7}"/>
    <cellStyle name="Normal 6 8 2 2" xfId="1854" xr:uid="{AA0F7F84-BF6A-4072-8BC2-2BFC24D1C53C}"/>
    <cellStyle name="Normal 6 8 2 2 2" xfId="1855" xr:uid="{75AB3D41-1A8D-4224-ABB8-E9EAA4D12148}"/>
    <cellStyle name="Normal 6 8 2 2 3" xfId="1856" xr:uid="{DA0A21E0-980A-4E04-A524-CFF31E449CAE}"/>
    <cellStyle name="Normal 6 8 2 2 4" xfId="1857" xr:uid="{58C1EEDA-4EA2-41A6-AAAC-BE5C153EE9B8}"/>
    <cellStyle name="Normal 6 8 2 3" xfId="1858" xr:uid="{D259ED01-3E86-4209-B783-ABB4517E3690}"/>
    <cellStyle name="Normal 6 8 2 4" xfId="1859" xr:uid="{A3D66D6D-BDAD-488B-B90A-E3D00631CA35}"/>
    <cellStyle name="Normal 6 8 2 5" xfId="1860" xr:uid="{F8FDBA0D-4CDD-4773-8587-EFFBA5FAA8AE}"/>
    <cellStyle name="Normal 6 8 3" xfId="1861" xr:uid="{2A574D5F-EA00-4298-9B91-E25870A48366}"/>
    <cellStyle name="Normal 6 8 3 2" xfId="1862" xr:uid="{7779F145-08D7-4F2B-87B7-6D8BA6063EBF}"/>
    <cellStyle name="Normal 6 8 3 3" xfId="1863" xr:uid="{A9D81DB8-CB1A-4495-BAF9-8C62382D1ED1}"/>
    <cellStyle name="Normal 6 8 3 4" xfId="1864" xr:uid="{5A2C565E-886C-4404-AFFF-812230D171DE}"/>
    <cellStyle name="Normal 6 8 4" xfId="1865" xr:uid="{C8D5148E-C288-4E65-96BB-D8D8257293DD}"/>
    <cellStyle name="Normal 6 8 4 2" xfId="1866" xr:uid="{E55AAA0C-7B90-4523-BA9E-DBC45AECA55A}"/>
    <cellStyle name="Normal 6 8 4 3" xfId="1867" xr:uid="{5C9AAFD9-49EC-4BA1-B4AF-2FE99E82097D}"/>
    <cellStyle name="Normal 6 8 4 4" xfId="1868" xr:uid="{CB4113D6-5961-4317-92F2-57B193AE8484}"/>
    <cellStyle name="Normal 6 8 5" xfId="1869" xr:uid="{ED27C7B8-DB94-457E-BF7A-CE05BB7926B2}"/>
    <cellStyle name="Normal 6 8 6" xfId="1870" xr:uid="{89CBF6E0-F264-4B32-9623-D33F389B632F}"/>
    <cellStyle name="Normal 6 8 7" xfId="1871" xr:uid="{42192136-8B1E-4C15-BEFF-40A58E74D3ED}"/>
    <cellStyle name="Normal 6 9" xfId="1872" xr:uid="{66D48475-41C7-47AB-A4AF-B966B78703A1}"/>
    <cellStyle name="Normal 6 9 2" xfId="1873" xr:uid="{D6A7E076-E17D-4013-B5E3-1C40D1CECFAA}"/>
    <cellStyle name="Normal 6 9 2 2" xfId="1874" xr:uid="{AC902375-67C1-4849-B487-03D9243A119E}"/>
    <cellStyle name="Normal 6 9 2 3" xfId="1875" xr:uid="{DFB028FD-C337-4AF5-90B2-B781FEA14554}"/>
    <cellStyle name="Normal 6 9 2 4" xfId="1876" xr:uid="{62438ECC-2068-4926-930F-81C8CFE97C1B}"/>
    <cellStyle name="Normal 6 9 3" xfId="1877" xr:uid="{52E36082-3C6B-49E1-8EFE-425098ED3882}"/>
    <cellStyle name="Normal 6 9 3 2" xfId="1878" xr:uid="{D42766D1-41DF-467F-ACC6-81C3CD106A90}"/>
    <cellStyle name="Normal 6 9 3 3" xfId="1879" xr:uid="{CCBEF9AB-E3A6-44F9-AC00-D2CD95BC0F86}"/>
    <cellStyle name="Normal 6 9 3 4" xfId="1880" xr:uid="{06C24620-C0AC-40A6-8DF5-90A1688ADBBA}"/>
    <cellStyle name="Normal 6 9 4" xfId="1881" xr:uid="{BF7A758D-7071-4E58-BE3D-37802FC092FA}"/>
    <cellStyle name="Normal 6 9 5" xfId="1882" xr:uid="{C3A8D41A-AEE5-4ADE-A951-91DF83109E42}"/>
    <cellStyle name="Normal 6 9 6" xfId="1883" xr:uid="{746481C8-8DBA-4F94-AFB4-C3B16BADE52D}"/>
    <cellStyle name="Normal 7" xfId="85" xr:uid="{81B950C6-924B-4285-8D1B-7D3F816EEB0E}"/>
    <cellStyle name="Normal 7 10" xfId="1884" xr:uid="{F7EEB78A-79DD-440C-94C3-F77DDCC6D4DA}"/>
    <cellStyle name="Normal 7 10 2" xfId="1885" xr:uid="{D93D9C07-783C-4245-9038-7C3BE079A80A}"/>
    <cellStyle name="Normal 7 10 3" xfId="1886" xr:uid="{B31E1124-DE23-4B00-9598-E0C731B93409}"/>
    <cellStyle name="Normal 7 10 4" xfId="1887" xr:uid="{F79CEBCA-A0D6-4C96-B276-E9F415CF00CA}"/>
    <cellStyle name="Normal 7 11" xfId="1888" xr:uid="{97F49844-7F97-4E57-BAEC-F6675F8302E8}"/>
    <cellStyle name="Normal 7 11 2" xfId="1889" xr:uid="{1C1EE78F-9E86-4CFA-8A36-B6AE7F53601D}"/>
    <cellStyle name="Normal 7 11 3" xfId="1890" xr:uid="{C2F18AF8-2B6D-476E-B6C8-193033555E7E}"/>
    <cellStyle name="Normal 7 11 4" xfId="1891" xr:uid="{885BF1EF-2DEC-40DC-9DF4-7D36976B1A7B}"/>
    <cellStyle name="Normal 7 12" xfId="1892" xr:uid="{2E50B620-B4E1-4C84-8C32-3A60647A6A36}"/>
    <cellStyle name="Normal 7 12 2" xfId="1893" xr:uid="{114C63CC-E939-4E3C-9F9A-A9F4018A76FA}"/>
    <cellStyle name="Normal 7 13" xfId="1894" xr:uid="{ECEF47EF-AD23-4A64-A2BD-DF8E63408AC4}"/>
    <cellStyle name="Normal 7 14" xfId="1895" xr:uid="{CD43358A-870C-420A-AF57-AC7073552A7C}"/>
    <cellStyle name="Normal 7 15" xfId="1896" xr:uid="{CD3378A4-7299-4BCF-9BFF-87044238DCA9}"/>
    <cellStyle name="Normal 7 2" xfId="86" xr:uid="{760969C3-97EB-44BA-824D-FD6AA58296B2}"/>
    <cellStyle name="Normal 7 2 10" xfId="1897" xr:uid="{A4052879-D169-465E-AD6F-339313E00223}"/>
    <cellStyle name="Normal 7 2 11" xfId="1898" xr:uid="{77D4773B-8B0D-47FF-9CB5-4EC823BEB976}"/>
    <cellStyle name="Normal 7 2 2" xfId="1899" xr:uid="{CBB5C70B-8964-41DD-81AE-84D602E30DF1}"/>
    <cellStyle name="Normal 7 2 2 2" xfId="1900" xr:uid="{577886F9-7A4C-4C57-8119-11E081313986}"/>
    <cellStyle name="Normal 7 2 2 2 2" xfId="1901" xr:uid="{8F04A52E-3382-4F90-8E04-4FD774780FD1}"/>
    <cellStyle name="Normal 7 2 2 2 2 2" xfId="1902" xr:uid="{580F2A65-77E8-4CFF-A321-B0CF1504DB2D}"/>
    <cellStyle name="Normal 7 2 2 2 2 2 2" xfId="1903" xr:uid="{104173B3-8AAE-4C1A-8AF4-6D09E8338B1D}"/>
    <cellStyle name="Normal 7 2 2 2 2 2 2 2" xfId="4008" xr:uid="{B99B841E-5BC4-46F1-BBC0-572D467C0DB6}"/>
    <cellStyle name="Normal 7 2 2 2 2 2 2 2 2" xfId="4009" xr:uid="{9E8496E1-78AC-4265-8751-0A31C9C435A1}"/>
    <cellStyle name="Normal 7 2 2 2 2 2 2 3" xfId="4010" xr:uid="{F0488A08-C500-493A-90AB-EF44C80D4CB6}"/>
    <cellStyle name="Normal 7 2 2 2 2 2 3" xfId="1904" xr:uid="{0895E78C-C2EB-4944-9F10-4BB27F4FB0AF}"/>
    <cellStyle name="Normal 7 2 2 2 2 2 3 2" xfId="4011" xr:uid="{2C9385CC-80FE-44C0-804D-75FD21AFB871}"/>
    <cellStyle name="Normal 7 2 2 2 2 2 4" xfId="1905" xr:uid="{E413D7E4-FB34-4B18-B9B4-7D3951381978}"/>
    <cellStyle name="Normal 7 2 2 2 2 3" xfId="1906" xr:uid="{BCD00C8D-F322-4805-965E-19171BF1234D}"/>
    <cellStyle name="Normal 7 2 2 2 2 3 2" xfId="1907" xr:uid="{6F12AA2B-DBA3-472E-8C25-6BFE9F822A87}"/>
    <cellStyle name="Normal 7 2 2 2 2 3 2 2" xfId="4012" xr:uid="{9AC51432-4C72-42B1-B651-7809ED03E30D}"/>
    <cellStyle name="Normal 7 2 2 2 2 3 3" xfId="1908" xr:uid="{22A2A903-787D-4427-A196-31C79E86D0AF}"/>
    <cellStyle name="Normal 7 2 2 2 2 3 4" xfId="1909" xr:uid="{932002DF-6A65-4E58-95B7-668F92093357}"/>
    <cellStyle name="Normal 7 2 2 2 2 4" xfId="1910" xr:uid="{EFB014D1-2C3E-4CD9-AC34-34741DC39497}"/>
    <cellStyle name="Normal 7 2 2 2 2 4 2" xfId="4013" xr:uid="{CBC05083-5B55-492F-B18C-3CD8ED99928A}"/>
    <cellStyle name="Normal 7 2 2 2 2 5" xfId="1911" xr:uid="{91746973-14A8-4947-A305-24C202B7E49A}"/>
    <cellStyle name="Normal 7 2 2 2 2 6" xfId="1912" xr:uid="{96F34B72-C499-4A2B-AB74-16BC52056A17}"/>
    <cellStyle name="Normal 7 2 2 2 3" xfId="1913" xr:uid="{CFE7BFBD-2822-4E4B-B947-9ACF931C4884}"/>
    <cellStyle name="Normal 7 2 2 2 3 2" xfId="1914" xr:uid="{41FB6896-9253-4A75-ADC9-FB8CF2E0D92E}"/>
    <cellStyle name="Normal 7 2 2 2 3 2 2" xfId="1915" xr:uid="{3F931D7A-4462-4607-9A86-35ED596BF2FE}"/>
    <cellStyle name="Normal 7 2 2 2 3 2 2 2" xfId="4014" xr:uid="{BDD737E9-02A5-43CC-A702-2FF3D95E5957}"/>
    <cellStyle name="Normal 7 2 2 2 3 2 2 2 2" xfId="4015" xr:uid="{7B2EA1C0-E221-481A-ABC5-2C384BA95F61}"/>
    <cellStyle name="Normal 7 2 2 2 3 2 2 3" xfId="4016" xr:uid="{E2D3E743-9B77-4171-86B7-84298D9ADB21}"/>
    <cellStyle name="Normal 7 2 2 2 3 2 3" xfId="1916" xr:uid="{E16A29F3-33AB-4F63-825A-822EA808B8BF}"/>
    <cellStyle name="Normal 7 2 2 2 3 2 3 2" xfId="4017" xr:uid="{6DB24851-565E-4D22-8566-B71ACA528C6E}"/>
    <cellStyle name="Normal 7 2 2 2 3 2 4" xfId="1917" xr:uid="{21117FE7-ABB7-4E42-9E09-3B1B5452BC6B}"/>
    <cellStyle name="Normal 7 2 2 2 3 3" xfId="1918" xr:uid="{43FFA5A0-7FE3-419F-8C4C-D54253337FF9}"/>
    <cellStyle name="Normal 7 2 2 2 3 3 2" xfId="4018" xr:uid="{A9579265-E42C-4A4F-8AAA-E4A60C8985A9}"/>
    <cellStyle name="Normal 7 2 2 2 3 3 2 2" xfId="4019" xr:uid="{9259C73E-C8B1-4517-BD7A-91607DCA01C4}"/>
    <cellStyle name="Normal 7 2 2 2 3 3 3" xfId="4020" xr:uid="{9FB0157B-4877-47B0-B011-3E207FBEFF37}"/>
    <cellStyle name="Normal 7 2 2 2 3 4" xfId="1919" xr:uid="{975E596A-2065-4D55-8919-ED11B4055CFB}"/>
    <cellStyle name="Normal 7 2 2 2 3 4 2" xfId="4021" xr:uid="{655918EF-F022-4068-94BA-130972CDA285}"/>
    <cellStyle name="Normal 7 2 2 2 3 5" xfId="1920" xr:uid="{081B3298-C71F-4CAA-A224-78F7A0D50046}"/>
    <cellStyle name="Normal 7 2 2 2 4" xfId="1921" xr:uid="{ED28CED8-D915-4BFA-BF01-B96A3C4781DD}"/>
    <cellStyle name="Normal 7 2 2 2 4 2" xfId="1922" xr:uid="{4EB08DE9-6440-44AF-BF39-3208B889E580}"/>
    <cellStyle name="Normal 7 2 2 2 4 2 2" xfId="4022" xr:uid="{76ACA8EC-230F-47FA-BC4B-5154DAEC8283}"/>
    <cellStyle name="Normal 7 2 2 2 4 2 2 2" xfId="4023" xr:uid="{5DF5738A-29EC-4F64-83AF-02675BDA1EAF}"/>
    <cellStyle name="Normal 7 2 2 2 4 2 3" xfId="4024" xr:uid="{998C9826-DF2C-4DCA-878E-78324F9813D3}"/>
    <cellStyle name="Normal 7 2 2 2 4 3" xfId="1923" xr:uid="{D0CE18CC-FFC7-417F-AABB-701AB9ECDDAA}"/>
    <cellStyle name="Normal 7 2 2 2 4 3 2" xfId="4025" xr:uid="{46696DE3-D0BF-4A08-A8B6-A547B8C8202A}"/>
    <cellStyle name="Normal 7 2 2 2 4 4" xfId="1924" xr:uid="{DE890239-F593-4257-8979-EDE5BF4C96B5}"/>
    <cellStyle name="Normal 7 2 2 2 5" xfId="1925" xr:uid="{AC5AB26C-D8A4-41D6-91DC-94F241E6B32D}"/>
    <cellStyle name="Normal 7 2 2 2 5 2" xfId="1926" xr:uid="{7F147A93-B50F-4DC4-820F-D686B82B3787}"/>
    <cellStyle name="Normal 7 2 2 2 5 2 2" xfId="4026" xr:uid="{E2A1AD25-B52A-4795-8FA2-7E02214E9703}"/>
    <cellStyle name="Normal 7 2 2 2 5 3" xfId="1927" xr:uid="{B06842C1-8749-46E0-B061-6D48D1F27588}"/>
    <cellStyle name="Normal 7 2 2 2 5 4" xfId="1928" xr:uid="{7F576513-7313-4464-A6FA-3BD39C054F94}"/>
    <cellStyle name="Normal 7 2 2 2 6" xfId="1929" xr:uid="{6A588A66-A844-43F9-9869-E912BC869492}"/>
    <cellStyle name="Normal 7 2 2 2 6 2" xfId="4027" xr:uid="{41A3934E-6835-4F13-AF64-6FC80E098BC5}"/>
    <cellStyle name="Normal 7 2 2 2 7" xfId="1930" xr:uid="{4E8B6855-F6F6-41D9-ABAD-15F841D9A449}"/>
    <cellStyle name="Normal 7 2 2 2 8" xfId="1931" xr:uid="{277F7DD7-CBA0-472A-93BE-B220466882CD}"/>
    <cellStyle name="Normal 7 2 2 3" xfId="1932" xr:uid="{95E05AEA-52BF-43CA-8CA8-D46FE81FE873}"/>
    <cellStyle name="Normal 7 2 2 3 2" xfId="1933" xr:uid="{3E1DE192-AA4F-4A62-98F5-68FD7E7FA9E0}"/>
    <cellStyle name="Normal 7 2 2 3 2 2" xfId="1934" xr:uid="{48513BA9-04F6-49C6-9CD6-F1BD4AE14E87}"/>
    <cellStyle name="Normal 7 2 2 3 2 2 2" xfId="4028" xr:uid="{0A9A2F9E-CECB-4D1F-8B29-E9EC7B78E0E8}"/>
    <cellStyle name="Normal 7 2 2 3 2 2 2 2" xfId="4029" xr:uid="{0EC837B8-E592-4F78-9C63-012DA99506E3}"/>
    <cellStyle name="Normal 7 2 2 3 2 2 3" xfId="4030" xr:uid="{B6061F13-F238-441F-BD18-5F26A25AB22E}"/>
    <cellStyle name="Normal 7 2 2 3 2 3" xfId="1935" xr:uid="{0BF008FF-8CF2-45B2-AB7A-2351AA8D6F49}"/>
    <cellStyle name="Normal 7 2 2 3 2 3 2" xfId="4031" xr:uid="{3AC3DC50-5902-4B1A-A6B0-EB06392DC453}"/>
    <cellStyle name="Normal 7 2 2 3 2 4" xfId="1936" xr:uid="{1CEF1EA2-7436-4BBF-B628-4CD514833967}"/>
    <cellStyle name="Normal 7 2 2 3 3" xfId="1937" xr:uid="{C3A25CF6-F199-4D9E-89E2-569643EEA762}"/>
    <cellStyle name="Normal 7 2 2 3 3 2" xfId="1938" xr:uid="{0FADF2E3-1B62-4CCF-ADC4-5F92601057FD}"/>
    <cellStyle name="Normal 7 2 2 3 3 2 2" xfId="4032" xr:uid="{48D61DDE-0FC5-4E5E-AC8E-7BB3202B3AA5}"/>
    <cellStyle name="Normal 7 2 2 3 3 3" xfId="1939" xr:uid="{F244B9AE-F73E-4F61-BAC6-92EE4E84CB92}"/>
    <cellStyle name="Normal 7 2 2 3 3 4" xfId="1940" xr:uid="{E044EB92-EB09-49E6-B15E-CCD809947984}"/>
    <cellStyle name="Normal 7 2 2 3 4" xfId="1941" xr:uid="{EB01878C-586C-4B04-9FFA-63088A301BF5}"/>
    <cellStyle name="Normal 7 2 2 3 4 2" xfId="4033" xr:uid="{46FBB03F-F9E3-4A78-9E87-8D3E621B422E}"/>
    <cellStyle name="Normal 7 2 2 3 5" xfId="1942" xr:uid="{EC275C68-179B-49CF-983C-84149C00E982}"/>
    <cellStyle name="Normal 7 2 2 3 6" xfId="1943" xr:uid="{D301C856-3DF0-4F1A-804E-6B4C164E8969}"/>
    <cellStyle name="Normal 7 2 2 4" xfId="1944" xr:uid="{857B5CF1-0700-4DB5-A968-56F0F788B1F2}"/>
    <cellStyle name="Normal 7 2 2 4 2" xfId="1945" xr:uid="{EB03AF88-89BA-45C9-BFC3-E275AC7093D6}"/>
    <cellStyle name="Normal 7 2 2 4 2 2" xfId="1946" xr:uid="{F09924CB-C4D5-4477-95BF-8F90C8BB721A}"/>
    <cellStyle name="Normal 7 2 2 4 2 2 2" xfId="4034" xr:uid="{27B5C6C2-0046-4A9B-83C7-DCC2DCF7A7BA}"/>
    <cellStyle name="Normal 7 2 2 4 2 2 2 2" xfId="4035" xr:uid="{573507D0-B275-4C88-B1BC-47AD8DD2C50A}"/>
    <cellStyle name="Normal 7 2 2 4 2 2 3" xfId="4036" xr:uid="{B753A003-9532-4EC4-9604-D61722C0860A}"/>
    <cellStyle name="Normal 7 2 2 4 2 3" xfId="1947" xr:uid="{888FC213-A991-4B64-9199-1F5F467E492A}"/>
    <cellStyle name="Normal 7 2 2 4 2 3 2" xfId="4037" xr:uid="{1911E32D-7593-4B22-9F80-DA6A8431303E}"/>
    <cellStyle name="Normal 7 2 2 4 2 4" xfId="1948" xr:uid="{B1A1E773-0FA9-4E76-9DE1-BB3F479E5E4C}"/>
    <cellStyle name="Normal 7 2 2 4 3" xfId="1949" xr:uid="{B89E4ABE-BE40-4352-87A4-C559D052BDBF}"/>
    <cellStyle name="Normal 7 2 2 4 3 2" xfId="4038" xr:uid="{FAA40A88-D825-4018-AC76-28473A4A8E46}"/>
    <cellStyle name="Normal 7 2 2 4 3 2 2" xfId="4039" xr:uid="{DCE5158E-5480-4FC4-970A-014F01308D8B}"/>
    <cellStyle name="Normal 7 2 2 4 3 3" xfId="4040" xr:uid="{EA65106E-5273-4F76-9922-9ED226CA1E62}"/>
    <cellStyle name="Normal 7 2 2 4 4" xfId="1950" xr:uid="{67F835A3-515C-4468-A9B7-27789EB1B543}"/>
    <cellStyle name="Normal 7 2 2 4 4 2" xfId="4041" xr:uid="{94520416-7AE9-437E-B08A-E0BAF01A103C}"/>
    <cellStyle name="Normal 7 2 2 4 5" xfId="1951" xr:uid="{8EBC8247-6EF0-496D-BDC5-85B17C078FBA}"/>
    <cellStyle name="Normal 7 2 2 5" xfId="1952" xr:uid="{2063DBD9-7743-4EB4-A1A4-DEF060A86A26}"/>
    <cellStyle name="Normal 7 2 2 5 2" xfId="1953" xr:uid="{AB58F7E8-A3D1-463C-8BE3-ADA9922A05B2}"/>
    <cellStyle name="Normal 7 2 2 5 2 2" xfId="4042" xr:uid="{6C5747E1-C0AD-49A0-B5D4-DB65FAEA2347}"/>
    <cellStyle name="Normal 7 2 2 5 2 2 2" xfId="4043" xr:uid="{5CAC3127-0893-4B2D-90C9-44B96BFE175D}"/>
    <cellStyle name="Normal 7 2 2 5 2 3" xfId="4044" xr:uid="{D571FDB9-52FD-4F8C-A715-5C1FB32D2CAD}"/>
    <cellStyle name="Normal 7 2 2 5 3" xfId="1954" xr:uid="{C6DB48BA-C38B-4D04-929A-BBCFB19E48EF}"/>
    <cellStyle name="Normal 7 2 2 5 3 2" xfId="4045" xr:uid="{9CC03B85-F2FB-4A8F-B5F4-A9963DB42D25}"/>
    <cellStyle name="Normal 7 2 2 5 4" xfId="1955" xr:uid="{E3F6278A-D023-4D6F-9A03-F0DCFC7E4DBD}"/>
    <cellStyle name="Normal 7 2 2 6" xfId="1956" xr:uid="{2DC1A7B8-4025-4804-B604-2F383F7CFC44}"/>
    <cellStyle name="Normal 7 2 2 6 2" xfId="1957" xr:uid="{131089A7-7A2D-481A-811F-39E93479C014}"/>
    <cellStyle name="Normal 7 2 2 6 2 2" xfId="4046" xr:uid="{45CAF927-EC23-451C-9E63-D210C461C84E}"/>
    <cellStyle name="Normal 7 2 2 6 3" xfId="1958" xr:uid="{DD92CD04-CE72-4885-90A8-524B559BE208}"/>
    <cellStyle name="Normal 7 2 2 6 4" xfId="1959" xr:uid="{E9E65ADB-B8D6-48B5-9471-7A6EC7BD5004}"/>
    <cellStyle name="Normal 7 2 2 7" xfId="1960" xr:uid="{A557E959-E397-47B0-8825-C3EC8FE26CC7}"/>
    <cellStyle name="Normal 7 2 2 7 2" xfId="4047" xr:uid="{335686DE-7731-48C7-8781-84AA867FB219}"/>
    <cellStyle name="Normal 7 2 2 8" xfId="1961" xr:uid="{D167F980-8E4E-4D65-A6C1-94F135B24109}"/>
    <cellStyle name="Normal 7 2 2 9" xfId="1962" xr:uid="{357BC1B4-0526-4BC0-8751-39565FFC27ED}"/>
    <cellStyle name="Normal 7 2 3" xfId="1963" xr:uid="{D49317F6-A814-432C-8DF8-FD57BFE64084}"/>
    <cellStyle name="Normal 7 2 3 2" xfId="1964" xr:uid="{C790FAD6-A1E7-42E5-92EC-0DF1EE0E7AB0}"/>
    <cellStyle name="Normal 7 2 3 2 2" xfId="1965" xr:uid="{7965C325-864A-4165-AD59-10DCE219A7CF}"/>
    <cellStyle name="Normal 7 2 3 2 2 2" xfId="1966" xr:uid="{8CE32672-B305-438D-9ACE-DDA6DA4DE864}"/>
    <cellStyle name="Normal 7 2 3 2 2 2 2" xfId="4048" xr:uid="{06EEBB62-245B-42A2-BF57-BBA17B54842E}"/>
    <cellStyle name="Normal 7 2 3 2 2 2 2 2" xfId="4049" xr:uid="{1D38C76F-F009-4476-ABDC-E2D79BE4C037}"/>
    <cellStyle name="Normal 7 2 3 2 2 2 3" xfId="4050" xr:uid="{15E59E41-C835-44DF-B58F-EE16FB6D71CD}"/>
    <cellStyle name="Normal 7 2 3 2 2 3" xfId="1967" xr:uid="{C3268596-B6F7-4E88-964E-0C2F62F7813D}"/>
    <cellStyle name="Normal 7 2 3 2 2 3 2" xfId="4051" xr:uid="{6D14D9BC-688C-4F7C-9A08-47E59B246F5A}"/>
    <cellStyle name="Normal 7 2 3 2 2 4" xfId="1968" xr:uid="{D4D5139D-FB57-416E-B982-CBD0824309A1}"/>
    <cellStyle name="Normal 7 2 3 2 3" xfId="1969" xr:uid="{2DCC9D73-5417-427B-BAF3-AFD10AACD506}"/>
    <cellStyle name="Normal 7 2 3 2 3 2" xfId="1970" xr:uid="{AAA34B9A-4AE7-45CB-9936-501E00988661}"/>
    <cellStyle name="Normal 7 2 3 2 3 2 2" xfId="4052" xr:uid="{368D7B81-AA14-444E-A32C-0FD06F063A23}"/>
    <cellStyle name="Normal 7 2 3 2 3 3" xfId="1971" xr:uid="{AE950FD5-DE82-40D6-A14B-54231DBE637D}"/>
    <cellStyle name="Normal 7 2 3 2 3 4" xfId="1972" xr:uid="{DB431A4D-BC7A-4237-84B2-1D9FCB6743B8}"/>
    <cellStyle name="Normal 7 2 3 2 4" xfId="1973" xr:uid="{CC5E8129-2682-431D-8DD9-6D02AADA6AA9}"/>
    <cellStyle name="Normal 7 2 3 2 4 2" xfId="4053" xr:uid="{7C55F597-F4F2-46E4-81CF-610D83815281}"/>
    <cellStyle name="Normal 7 2 3 2 5" xfId="1974" xr:uid="{0B3AC8E0-5E2C-4E14-854B-D8790926041D}"/>
    <cellStyle name="Normal 7 2 3 2 6" xfId="1975" xr:uid="{8EC5C566-5E28-4CC8-9433-999C46968FD5}"/>
    <cellStyle name="Normal 7 2 3 3" xfId="1976" xr:uid="{C598B4BB-8729-4843-B3EF-AA10E89A8316}"/>
    <cellStyle name="Normal 7 2 3 3 2" xfId="1977" xr:uid="{4120A6F4-2793-4B71-9B09-AE508FCF41B3}"/>
    <cellStyle name="Normal 7 2 3 3 2 2" xfId="1978" xr:uid="{0D68F577-107D-45C3-A805-4242D7DD5570}"/>
    <cellStyle name="Normal 7 2 3 3 2 2 2" xfId="4054" xr:uid="{BA2C4DAE-E7FA-4BCD-9B5D-9C4189366DC1}"/>
    <cellStyle name="Normal 7 2 3 3 2 2 2 2" xfId="4055" xr:uid="{9AB473F8-3D9C-4D9F-8F1A-5D8CBBB40765}"/>
    <cellStyle name="Normal 7 2 3 3 2 2 3" xfId="4056" xr:uid="{9038275B-614E-46A0-BF1D-0E378494B575}"/>
    <cellStyle name="Normal 7 2 3 3 2 3" xfId="1979" xr:uid="{86BE3C0D-9549-4126-A053-692318BD8673}"/>
    <cellStyle name="Normal 7 2 3 3 2 3 2" xfId="4057" xr:uid="{FD55B26D-7282-43DA-BF48-6B39FE70B1E6}"/>
    <cellStyle name="Normal 7 2 3 3 2 4" xfId="1980" xr:uid="{2B5A7DC0-557D-4C23-9968-56A8F78EC970}"/>
    <cellStyle name="Normal 7 2 3 3 3" xfId="1981" xr:uid="{B26860D7-B1C3-4EA0-81B4-696D0F367749}"/>
    <cellStyle name="Normal 7 2 3 3 3 2" xfId="4058" xr:uid="{E2CA501E-6B0A-4920-886D-422344808A92}"/>
    <cellStyle name="Normal 7 2 3 3 3 2 2" xfId="4059" xr:uid="{5490C522-88BA-4802-B051-A775B961357D}"/>
    <cellStyle name="Normal 7 2 3 3 3 3" xfId="4060" xr:uid="{F3DC93D2-9975-4774-A018-E52DD17403DF}"/>
    <cellStyle name="Normal 7 2 3 3 4" xfId="1982" xr:uid="{6A6F15BC-2C12-4969-B2D9-578E184D94A8}"/>
    <cellStyle name="Normal 7 2 3 3 4 2" xfId="4061" xr:uid="{6AB9383F-7B70-4D38-8BFB-3F179242A183}"/>
    <cellStyle name="Normal 7 2 3 3 5" xfId="1983" xr:uid="{FF6B48B4-C1F6-4FF3-BC27-DFB84F304F05}"/>
    <cellStyle name="Normal 7 2 3 4" xfId="1984" xr:uid="{B2B9FB4C-26AD-4DCC-9F25-B09AD618750A}"/>
    <cellStyle name="Normal 7 2 3 4 2" xfId="1985" xr:uid="{5B3DF7E4-D4A7-4EC7-8872-A2FAF0C1EE91}"/>
    <cellStyle name="Normal 7 2 3 4 2 2" xfId="4062" xr:uid="{7CF17630-3806-427C-888E-D40CAE3D2E84}"/>
    <cellStyle name="Normal 7 2 3 4 2 2 2" xfId="4063" xr:uid="{FA092178-BCF2-45AA-B4B5-E9425D6179BA}"/>
    <cellStyle name="Normal 7 2 3 4 2 3" xfId="4064" xr:uid="{98341AE7-22BD-437F-A072-FA8F7D683754}"/>
    <cellStyle name="Normal 7 2 3 4 3" xfId="1986" xr:uid="{FD2A2331-3521-40B1-BFF0-17891439621C}"/>
    <cellStyle name="Normal 7 2 3 4 3 2" xfId="4065" xr:uid="{1C5F6E2A-BBEC-4848-A505-F8DD77C81EC1}"/>
    <cellStyle name="Normal 7 2 3 4 4" xfId="1987" xr:uid="{EE1F52C3-F0FB-4AF1-8958-3C5E814D1B75}"/>
    <cellStyle name="Normal 7 2 3 5" xfId="1988" xr:uid="{6D04AB31-F669-48DD-9CDC-2B6B75F080D6}"/>
    <cellStyle name="Normal 7 2 3 5 2" xfId="1989" xr:uid="{591BCC6F-D271-42E9-BBB9-1CB8E85D15E8}"/>
    <cellStyle name="Normal 7 2 3 5 2 2" xfId="4066" xr:uid="{F7E2BB4C-7361-4968-941E-DD0AA79DF9F8}"/>
    <cellStyle name="Normal 7 2 3 5 3" xfId="1990" xr:uid="{5C2E3539-4EBF-4AE4-9F0F-0A68C12FA7A0}"/>
    <cellStyle name="Normal 7 2 3 5 4" xfId="1991" xr:uid="{C8048330-12F5-482A-B4FF-CB666C5ED326}"/>
    <cellStyle name="Normal 7 2 3 6" xfId="1992" xr:uid="{B171CF29-8155-4D7A-B6D8-2D9D6883998C}"/>
    <cellStyle name="Normal 7 2 3 6 2" xfId="4067" xr:uid="{66D30F5A-A2BE-4BAC-998F-0ED50247CB0F}"/>
    <cellStyle name="Normal 7 2 3 7" xfId="1993" xr:uid="{EEEA3BC3-28BA-42EB-AAAD-57B2B9CD6A6D}"/>
    <cellStyle name="Normal 7 2 3 8" xfId="1994" xr:uid="{B37BFE08-059B-4258-8FDC-A5C0C09B8174}"/>
    <cellStyle name="Normal 7 2 4" xfId="1995" xr:uid="{996C25FE-65E1-41FB-A9ED-AFCE0609D951}"/>
    <cellStyle name="Normal 7 2 4 2" xfId="1996" xr:uid="{3EDF0C3A-D546-4C83-B572-CB884D280F00}"/>
    <cellStyle name="Normal 7 2 4 2 2" xfId="1997" xr:uid="{BCBEBBC4-658C-4862-AC85-E66E8AD47337}"/>
    <cellStyle name="Normal 7 2 4 2 2 2" xfId="1998" xr:uid="{A5025BAF-CD2A-4A4B-9926-091017A5E8D3}"/>
    <cellStyle name="Normal 7 2 4 2 2 2 2" xfId="4068" xr:uid="{5C109788-E570-4975-B350-95CCDFE0AAAC}"/>
    <cellStyle name="Normal 7 2 4 2 2 3" xfId="1999" xr:uid="{1A55DB9F-C041-4081-9F3A-3B927C5162ED}"/>
    <cellStyle name="Normal 7 2 4 2 2 4" xfId="2000" xr:uid="{7494674D-F530-4A03-B38E-3B2DABA3BDD4}"/>
    <cellStyle name="Normal 7 2 4 2 3" xfId="2001" xr:uid="{9927053B-F5B8-458E-AF06-4E3DCCDD8B4A}"/>
    <cellStyle name="Normal 7 2 4 2 3 2" xfId="4069" xr:uid="{BB4B96AA-49D0-4168-BEB8-B10E2163EBB3}"/>
    <cellStyle name="Normal 7 2 4 2 4" xfId="2002" xr:uid="{2BF62E94-18CD-42EC-8056-65E61C547EAD}"/>
    <cellStyle name="Normal 7 2 4 2 5" xfId="2003" xr:uid="{68019BCD-F17F-4BE0-8233-4A461D047416}"/>
    <cellStyle name="Normal 7 2 4 3" xfId="2004" xr:uid="{1EA48AF5-C235-4EC9-B451-F8F9C0E7DF1E}"/>
    <cellStyle name="Normal 7 2 4 3 2" xfId="2005" xr:uid="{7AC8D45C-68BA-4E68-9397-F35C92A5B7E1}"/>
    <cellStyle name="Normal 7 2 4 3 2 2" xfId="4070" xr:uid="{D1284318-4C62-4DBC-BE9E-DA528EA2AFA5}"/>
    <cellStyle name="Normal 7 2 4 3 3" xfId="2006" xr:uid="{3794030B-0DAE-4E59-BE84-FBBDEEF15E69}"/>
    <cellStyle name="Normal 7 2 4 3 4" xfId="2007" xr:uid="{0719B0FD-9795-4896-96AB-6970758C7FFF}"/>
    <cellStyle name="Normal 7 2 4 4" xfId="2008" xr:uid="{01C0D6A0-939A-4A33-AF99-D16814EAFBEE}"/>
    <cellStyle name="Normal 7 2 4 4 2" xfId="2009" xr:uid="{9AA1FA27-602D-4E4E-AE4C-D8ECEE92F6FF}"/>
    <cellStyle name="Normal 7 2 4 4 3" xfId="2010" xr:uid="{38280926-AF90-4E3C-A8B9-BE2F9D33BED0}"/>
    <cellStyle name="Normal 7 2 4 4 4" xfId="2011" xr:uid="{8BEDAE2D-B0E3-4D57-9003-5E1E85E3E46C}"/>
    <cellStyle name="Normal 7 2 4 5" xfId="2012" xr:uid="{49BCDE8E-BC69-485C-9DC0-4CCB66FA320F}"/>
    <cellStyle name="Normal 7 2 4 6" xfId="2013" xr:uid="{18E7BEA6-30FD-4E10-AC6A-7E903AC0CBFB}"/>
    <cellStyle name="Normal 7 2 4 7" xfId="2014" xr:uid="{99D07B3E-3E4C-4E46-89DE-BCAB58266BAF}"/>
    <cellStyle name="Normal 7 2 5" xfId="2015" xr:uid="{C0E7E01C-7682-4AA2-8998-98967599B001}"/>
    <cellStyle name="Normal 7 2 5 2" xfId="2016" xr:uid="{249A0C6C-B493-4191-AF68-E1A1B0D58241}"/>
    <cellStyle name="Normal 7 2 5 2 2" xfId="2017" xr:uid="{596C44BE-72DD-40F7-92A2-F7B483145D94}"/>
    <cellStyle name="Normal 7 2 5 2 2 2" xfId="4071" xr:uid="{0764F527-F0FC-43DC-9130-BF56F2A2CB64}"/>
    <cellStyle name="Normal 7 2 5 2 2 2 2" xfId="4072" xr:uid="{86E762D9-85F2-4A00-961D-02AE6E5A8C6A}"/>
    <cellStyle name="Normal 7 2 5 2 2 3" xfId="4073" xr:uid="{10B186D9-5920-4675-B10D-8CFAE6F6A715}"/>
    <cellStyle name="Normal 7 2 5 2 3" xfId="2018" xr:uid="{947C36E6-49E6-4DEA-914F-0F68BF03EDAD}"/>
    <cellStyle name="Normal 7 2 5 2 3 2" xfId="4074" xr:uid="{BA6303FB-B9A8-4530-9AEA-E697BEAAD166}"/>
    <cellStyle name="Normal 7 2 5 2 4" xfId="2019" xr:uid="{095F6A49-8DA4-4EC1-98CA-695877A74F9F}"/>
    <cellStyle name="Normal 7 2 5 3" xfId="2020" xr:uid="{BD8D8206-0B84-4A75-B272-E2443AFCF860}"/>
    <cellStyle name="Normal 7 2 5 3 2" xfId="2021" xr:uid="{834F6D02-2ED8-4D4D-8799-EBC9E167B608}"/>
    <cellStyle name="Normal 7 2 5 3 2 2" xfId="4075" xr:uid="{3988D40D-9D6B-4BEE-9F22-E892AA8E513F}"/>
    <cellStyle name="Normal 7 2 5 3 3" xfId="2022" xr:uid="{9881D17B-7EFC-4E4F-A661-9228CA46BEE9}"/>
    <cellStyle name="Normal 7 2 5 3 4" xfId="2023" xr:uid="{4D68319C-1899-44CB-99A6-0380644AF3F2}"/>
    <cellStyle name="Normal 7 2 5 4" xfId="2024" xr:uid="{B4127ED6-3AB3-4644-A50C-204B0F9B93AA}"/>
    <cellStyle name="Normal 7 2 5 4 2" xfId="4076" xr:uid="{C76AA114-6869-4F56-871A-B610755825BF}"/>
    <cellStyle name="Normal 7 2 5 5" xfId="2025" xr:uid="{008DBE31-9A17-4B9C-94A4-4C50231A3E16}"/>
    <cellStyle name="Normal 7 2 5 6" xfId="2026" xr:uid="{54D81A54-FFFA-4FC1-A6F7-C885584E7859}"/>
    <cellStyle name="Normal 7 2 6" xfId="2027" xr:uid="{01D65EC5-EF2F-4DFF-B377-AFFE82A0996C}"/>
    <cellStyle name="Normal 7 2 6 2" xfId="2028" xr:uid="{D493DEF8-57CF-495F-AA20-0A89B95539BD}"/>
    <cellStyle name="Normal 7 2 6 2 2" xfId="2029" xr:uid="{437136AA-74C7-48CF-A1DA-7926F85C51DF}"/>
    <cellStyle name="Normal 7 2 6 2 2 2" xfId="4077" xr:uid="{2BB2BE10-12A8-488E-B879-04FE6CADE744}"/>
    <cellStyle name="Normal 7 2 6 2 3" xfId="2030" xr:uid="{AA9F86E0-6199-45A7-BDF1-1EB7931A4CD6}"/>
    <cellStyle name="Normal 7 2 6 2 4" xfId="2031" xr:uid="{015F8223-B54D-4B80-AD55-59C55E2115F1}"/>
    <cellStyle name="Normal 7 2 6 3" xfId="2032" xr:uid="{7F91B651-8AA3-4171-8DC0-BC279F3C47DF}"/>
    <cellStyle name="Normal 7 2 6 3 2" xfId="4078" xr:uid="{C19A5FEA-7002-4DC5-A456-14B563F8C7CB}"/>
    <cellStyle name="Normal 7 2 6 4" xfId="2033" xr:uid="{B09D3866-161E-495B-A57C-DF45EED1F38A}"/>
    <cellStyle name="Normal 7 2 6 5" xfId="2034" xr:uid="{B97CF859-E1C4-47FB-9495-AAC2987C4D3B}"/>
    <cellStyle name="Normal 7 2 7" xfId="2035" xr:uid="{91C274B3-D88A-4791-B2F0-D4DC69F76549}"/>
    <cellStyle name="Normal 7 2 7 2" xfId="2036" xr:uid="{6414ED6C-5E00-43D1-B34A-033B5C2EE199}"/>
    <cellStyle name="Normal 7 2 7 2 2" xfId="4079" xr:uid="{667C99DD-4D65-457C-A68E-45B9EFC1D50F}"/>
    <cellStyle name="Normal 7 2 7 2 3" xfId="4380" xr:uid="{6BD93047-BAF4-47BC-A71F-E1554C115F1C}"/>
    <cellStyle name="Normal 7 2 7 3" xfId="2037" xr:uid="{0CF9A9CF-1E40-433E-B38A-12145987D378}"/>
    <cellStyle name="Normal 7 2 7 4" xfId="2038" xr:uid="{24E895B0-5373-4B39-9493-480AFEE38291}"/>
    <cellStyle name="Normal 7 2 7 4 2" xfId="4583" xr:uid="{DD92E903-7941-491A-B1F0-D9B86120437F}"/>
    <cellStyle name="Normal 7 2 7 4 3" xfId="4692" xr:uid="{2C606DF7-A1E3-4886-8BC9-DFE918CF51B7}"/>
    <cellStyle name="Normal 7 2 7 4 4" xfId="4661" xr:uid="{8538A9F1-9146-4BEC-9567-81FA6AC51DEB}"/>
    <cellStyle name="Normal 7 2 8" xfId="2039" xr:uid="{DB8C5888-33FD-49D1-8DF9-2D25E527F4F4}"/>
    <cellStyle name="Normal 7 2 8 2" xfId="2040" xr:uid="{EF59225E-90B3-4EAD-8277-08BC1A3155CE}"/>
    <cellStyle name="Normal 7 2 8 3" xfId="2041" xr:uid="{D328CF47-456C-4B18-9B10-35354566AA03}"/>
    <cellStyle name="Normal 7 2 8 4" xfId="2042" xr:uid="{58F8651F-EA19-4080-8CBF-43417E67D2DC}"/>
    <cellStyle name="Normal 7 2 9" xfId="2043" xr:uid="{F874AC07-855F-4F95-AEC7-F66F9B1412D5}"/>
    <cellStyle name="Normal 7 3" xfId="2044" xr:uid="{36CFD443-4BB9-44CC-A899-7E42A17100D2}"/>
    <cellStyle name="Normal 7 3 10" xfId="2045" xr:uid="{6457D4B0-2540-4EC9-B5B8-D1D728BB0C53}"/>
    <cellStyle name="Normal 7 3 11" xfId="2046" xr:uid="{133AD24E-353B-48CA-B4C9-868586748169}"/>
    <cellStyle name="Normal 7 3 2" xfId="2047" xr:uid="{320E1A16-EB63-412A-9512-0C74E3EEF40B}"/>
    <cellStyle name="Normal 7 3 2 2" xfId="2048" xr:uid="{6F9B5326-ABBE-4F4E-A9B5-39B1521EB31F}"/>
    <cellStyle name="Normal 7 3 2 2 2" xfId="2049" xr:uid="{19680A0D-F7D3-476D-9428-2522897D5BA6}"/>
    <cellStyle name="Normal 7 3 2 2 2 2" xfId="2050" xr:uid="{8B7426B1-A31B-4992-96F3-3B48B6DAA107}"/>
    <cellStyle name="Normal 7 3 2 2 2 2 2" xfId="2051" xr:uid="{5FD31FF2-95CE-4434-A2EF-7A743240ACE3}"/>
    <cellStyle name="Normal 7 3 2 2 2 2 2 2" xfId="4080" xr:uid="{978500DB-820A-49C1-92B9-73A080AC60D7}"/>
    <cellStyle name="Normal 7 3 2 2 2 2 3" xfId="2052" xr:uid="{11CE0846-AA70-472D-96B7-F489DC860AF5}"/>
    <cellStyle name="Normal 7 3 2 2 2 2 4" xfId="2053" xr:uid="{E6C154E5-66F1-4CBF-B940-15313EAF02F1}"/>
    <cellStyle name="Normal 7 3 2 2 2 3" xfId="2054" xr:uid="{A2F8CE69-C8B2-4F3C-8C95-C1A6C11CDE99}"/>
    <cellStyle name="Normal 7 3 2 2 2 3 2" xfId="2055" xr:uid="{CB207C04-CC38-4AE9-A23E-554757BFCDAB}"/>
    <cellStyle name="Normal 7 3 2 2 2 3 3" xfId="2056" xr:uid="{533571C2-68C5-48DB-9D1B-A5E28EDC8818}"/>
    <cellStyle name="Normal 7 3 2 2 2 3 4" xfId="2057" xr:uid="{7A81F472-3DBD-4162-A3D3-F1AC399CC411}"/>
    <cellStyle name="Normal 7 3 2 2 2 4" xfId="2058" xr:uid="{DF29D1DB-9A20-49F4-B01B-05612C73DB4A}"/>
    <cellStyle name="Normal 7 3 2 2 2 5" xfId="2059" xr:uid="{748804D1-A798-4EF6-8191-31DDA5EB8C20}"/>
    <cellStyle name="Normal 7 3 2 2 2 6" xfId="2060" xr:uid="{5B315CC2-12F3-4CFD-B5BA-64235CE398B2}"/>
    <cellStyle name="Normal 7 3 2 2 3" xfId="2061" xr:uid="{2DE9E13B-2745-4565-838B-BABF62EAF7A3}"/>
    <cellStyle name="Normal 7 3 2 2 3 2" xfId="2062" xr:uid="{F6E18532-C7E9-4644-A15E-7AB6A78727BC}"/>
    <cellStyle name="Normal 7 3 2 2 3 2 2" xfId="2063" xr:uid="{D844614E-7C8E-429A-802E-0E8F52EF0038}"/>
    <cellStyle name="Normal 7 3 2 2 3 2 3" xfId="2064" xr:uid="{25D482EC-8229-473E-91D3-B9E9D6E41BBF}"/>
    <cellStyle name="Normal 7 3 2 2 3 2 4" xfId="2065" xr:uid="{D2805B1C-7F50-46B2-B672-9A7574269B92}"/>
    <cellStyle name="Normal 7 3 2 2 3 3" xfId="2066" xr:uid="{AB6E49CF-7B5D-4473-A5AF-C656054A9FC5}"/>
    <cellStyle name="Normal 7 3 2 2 3 4" xfId="2067" xr:uid="{030D0731-D006-4676-89B8-BB53AE7E6181}"/>
    <cellStyle name="Normal 7 3 2 2 3 5" xfId="2068" xr:uid="{F04ABC07-4DC4-4668-8A13-0D138CF05DC9}"/>
    <cellStyle name="Normal 7 3 2 2 4" xfId="2069" xr:uid="{C455D614-112C-4A5C-A0CE-0A435A4ABE98}"/>
    <cellStyle name="Normal 7 3 2 2 4 2" xfId="2070" xr:uid="{BAEB9819-2A31-4350-B9A5-3D81DED398BC}"/>
    <cellStyle name="Normal 7 3 2 2 4 3" xfId="2071" xr:uid="{19763D43-49CF-46E3-9B3B-BD45DABE38C6}"/>
    <cellStyle name="Normal 7 3 2 2 4 4" xfId="2072" xr:uid="{1C246283-7389-445C-A56F-F0FCF3565176}"/>
    <cellStyle name="Normal 7 3 2 2 5" xfId="2073" xr:uid="{E568AE27-1E29-4CBE-A249-74406330E2F6}"/>
    <cellStyle name="Normal 7 3 2 2 5 2" xfId="2074" xr:uid="{4819A535-4314-4D61-862D-755141DB56DA}"/>
    <cellStyle name="Normal 7 3 2 2 5 3" xfId="2075" xr:uid="{D94B4A45-652A-4643-A6D3-F0E0F543CCDB}"/>
    <cellStyle name="Normal 7 3 2 2 5 4" xfId="2076" xr:uid="{9BF1601C-1EED-443C-A400-24B96480C737}"/>
    <cellStyle name="Normal 7 3 2 2 6" xfId="2077" xr:uid="{C971869D-A442-456A-9C9C-B5F1FB1118CC}"/>
    <cellStyle name="Normal 7 3 2 2 7" xfId="2078" xr:uid="{7125867C-67E9-42C4-A3DC-18DA8C27C2AC}"/>
    <cellStyle name="Normal 7 3 2 2 8" xfId="2079" xr:uid="{6EEBD10B-BACA-4254-AE8D-3C443E6AEB34}"/>
    <cellStyle name="Normal 7 3 2 3" xfId="2080" xr:uid="{9AAE262C-DDE2-40E6-AF1A-8CCCB2CEBDBE}"/>
    <cellStyle name="Normal 7 3 2 3 2" xfId="2081" xr:uid="{E2957D9E-D3DF-46E7-BB00-73A808339EF0}"/>
    <cellStyle name="Normal 7 3 2 3 2 2" xfId="2082" xr:uid="{888F035D-075F-42FD-968C-85ADB764D140}"/>
    <cellStyle name="Normal 7 3 2 3 2 2 2" xfId="4081" xr:uid="{25FED163-61E7-434F-AE32-76DCA4356C79}"/>
    <cellStyle name="Normal 7 3 2 3 2 2 2 2" xfId="4082" xr:uid="{4491EA08-76E8-4E42-B675-6E4211E5381A}"/>
    <cellStyle name="Normal 7 3 2 3 2 2 3" xfId="4083" xr:uid="{37D98695-53BB-4D4D-B461-9C45E67BF913}"/>
    <cellStyle name="Normal 7 3 2 3 2 3" xfId="2083" xr:uid="{A3F432CE-0A20-4415-9772-7EBD6FB362DD}"/>
    <cellStyle name="Normal 7 3 2 3 2 3 2" xfId="4084" xr:uid="{4AE1032A-69FF-438A-8199-AD81798EF282}"/>
    <cellStyle name="Normal 7 3 2 3 2 4" xfId="2084" xr:uid="{2F2B8328-3893-4EC0-99AF-30641E44C908}"/>
    <cellStyle name="Normal 7 3 2 3 3" xfId="2085" xr:uid="{3C16A348-AFD7-4C79-A6D8-8C8453920E68}"/>
    <cellStyle name="Normal 7 3 2 3 3 2" xfId="2086" xr:uid="{A7AEE137-974E-47B9-913F-3A4F44150189}"/>
    <cellStyle name="Normal 7 3 2 3 3 2 2" xfId="4085" xr:uid="{33221D11-F2AE-4423-92EA-6E6D3C4D3AB8}"/>
    <cellStyle name="Normal 7 3 2 3 3 3" xfId="2087" xr:uid="{98883F04-20A5-4198-9D11-696F807F80CC}"/>
    <cellStyle name="Normal 7 3 2 3 3 4" xfId="2088" xr:uid="{7352E667-2D6B-44A3-B948-BECBE866DCB8}"/>
    <cellStyle name="Normal 7 3 2 3 4" xfId="2089" xr:uid="{57C08FAB-A5CC-480E-B258-8B644DEB7DD2}"/>
    <cellStyle name="Normal 7 3 2 3 4 2" xfId="4086" xr:uid="{314D0B9A-B01E-464C-8BD2-AFBB3AC06F8D}"/>
    <cellStyle name="Normal 7 3 2 3 5" xfId="2090" xr:uid="{E8A3E5B5-6E46-4B84-A988-88FB417739F4}"/>
    <cellStyle name="Normal 7 3 2 3 6" xfId="2091" xr:uid="{14378021-3CA2-4F2C-ADC2-C25634C5B633}"/>
    <cellStyle name="Normal 7 3 2 4" xfId="2092" xr:uid="{2BC70D78-A276-49EF-BCBF-8F1DEF23C126}"/>
    <cellStyle name="Normal 7 3 2 4 2" xfId="2093" xr:uid="{E5AA9F16-D88B-48AE-8BFB-18CD190167E9}"/>
    <cellStyle name="Normal 7 3 2 4 2 2" xfId="2094" xr:uid="{559272E1-39E3-451E-8AE2-5EA6DD601FCB}"/>
    <cellStyle name="Normal 7 3 2 4 2 2 2" xfId="4087" xr:uid="{77137B62-D7A1-4A6D-82BB-E18A9999A2F2}"/>
    <cellStyle name="Normal 7 3 2 4 2 3" xfId="2095" xr:uid="{63F89822-9B38-4573-985E-43A42F854551}"/>
    <cellStyle name="Normal 7 3 2 4 2 4" xfId="2096" xr:uid="{34DF765F-C067-4722-B73E-1EE1E945FFAC}"/>
    <cellStyle name="Normal 7 3 2 4 3" xfId="2097" xr:uid="{43102E72-856E-4B22-B92A-A1630EDF5D7E}"/>
    <cellStyle name="Normal 7 3 2 4 3 2" xfId="4088" xr:uid="{6571ED0D-2EDC-43DC-BCD8-59B4795900DE}"/>
    <cellStyle name="Normal 7 3 2 4 4" xfId="2098" xr:uid="{F6FCE2DE-323D-4C84-BD3B-954A8466F573}"/>
    <cellStyle name="Normal 7 3 2 4 5" xfId="2099" xr:uid="{75FA4565-B7AC-439C-A4C6-247FEA81A487}"/>
    <cellStyle name="Normal 7 3 2 5" xfId="2100" xr:uid="{6F904FD2-81E2-43FF-AA9D-C652A0734CBB}"/>
    <cellStyle name="Normal 7 3 2 5 2" xfId="2101" xr:uid="{0DDA6BB6-B2E3-4E51-B959-D59050CE9A8D}"/>
    <cellStyle name="Normal 7 3 2 5 2 2" xfId="4089" xr:uid="{5270A4AE-F3FF-4D8B-91D7-3ADABFC1692A}"/>
    <cellStyle name="Normal 7 3 2 5 3" xfId="2102" xr:uid="{4D12DDD5-5E8A-4FE1-A1F7-6F9AD354C2DA}"/>
    <cellStyle name="Normal 7 3 2 5 4" xfId="2103" xr:uid="{DE5845C8-7724-4182-9284-996DE7BC256A}"/>
    <cellStyle name="Normal 7 3 2 6" xfId="2104" xr:uid="{B19315C8-192F-4F0C-84E4-B46B6EFABF56}"/>
    <cellStyle name="Normal 7 3 2 6 2" xfId="2105" xr:uid="{AD2F77C7-A3AE-4CA2-B283-D9507010F64C}"/>
    <cellStyle name="Normal 7 3 2 6 3" xfId="2106" xr:uid="{1445B039-F1CF-4AA3-AACC-DEE942D19520}"/>
    <cellStyle name="Normal 7 3 2 6 4" xfId="2107" xr:uid="{2639AF3E-58FF-4BCC-B5E2-EA91D371E85F}"/>
    <cellStyle name="Normal 7 3 2 7" xfId="2108" xr:uid="{0E330991-F8D0-4B89-93B0-D418D7D84808}"/>
    <cellStyle name="Normal 7 3 2 8" xfId="2109" xr:uid="{8332393B-B6E0-44D4-B227-48A9800BF9B4}"/>
    <cellStyle name="Normal 7 3 2 9" xfId="2110" xr:uid="{60EADBA9-7542-41C8-A84E-8A24CF804EE1}"/>
    <cellStyle name="Normal 7 3 3" xfId="2111" xr:uid="{F1F2F8EE-6A8C-42CF-9F60-92FA97F6A82E}"/>
    <cellStyle name="Normal 7 3 3 2" xfId="2112" xr:uid="{454775CB-3E1B-4BD8-9AD7-AE19BCCB2A63}"/>
    <cellStyle name="Normal 7 3 3 2 2" xfId="2113" xr:uid="{6A81FC31-463D-4584-879D-B1E9407F15A2}"/>
    <cellStyle name="Normal 7 3 3 2 2 2" xfId="2114" xr:uid="{8BE2C2F5-B48D-4E42-816A-5315D2A3D957}"/>
    <cellStyle name="Normal 7 3 3 2 2 2 2" xfId="4090" xr:uid="{2B6FC058-277C-4143-9F87-FBBECF549A38}"/>
    <cellStyle name="Normal 7 3 3 2 2 2 2 2" xfId="4488" xr:uid="{CC37D518-D3A4-4477-AE39-9AC680DBA01D}"/>
    <cellStyle name="Normal 7 3 3 2 2 2 3" xfId="4489" xr:uid="{72798A00-A140-459A-86B1-67581F842ADF}"/>
    <cellStyle name="Normal 7 3 3 2 2 3" xfId="2115" xr:uid="{9C18F010-760D-4CCC-B344-884D9D205D52}"/>
    <cellStyle name="Normal 7 3 3 2 2 3 2" xfId="4490" xr:uid="{9B13F714-3C08-42FD-90E7-4855A39AEDA2}"/>
    <cellStyle name="Normal 7 3 3 2 2 4" xfId="2116" xr:uid="{FE21040A-1C5D-456C-B7EC-E057EFFA8CE0}"/>
    <cellStyle name="Normal 7 3 3 2 3" xfId="2117" xr:uid="{3584DB4F-9514-4D77-86E6-E67D357CC2FB}"/>
    <cellStyle name="Normal 7 3 3 2 3 2" xfId="2118" xr:uid="{B6608363-D256-449A-8C57-FEB9BF055C79}"/>
    <cellStyle name="Normal 7 3 3 2 3 2 2" xfId="4491" xr:uid="{3137CBE2-7E0B-40E3-849F-5A041141F00C}"/>
    <cellStyle name="Normal 7 3 3 2 3 3" xfId="2119" xr:uid="{8497E603-D2B4-4DD7-9976-B6C20BC6C3FF}"/>
    <cellStyle name="Normal 7 3 3 2 3 4" xfId="2120" xr:uid="{DC829354-4681-4243-96EA-4C1DF2C2CDE7}"/>
    <cellStyle name="Normal 7 3 3 2 4" xfId="2121" xr:uid="{19926AC4-13B8-41D2-80C8-820579DAAF32}"/>
    <cellStyle name="Normal 7 3 3 2 4 2" xfId="4492" xr:uid="{4E3E081D-1991-4BB5-855F-28FC337620DC}"/>
    <cellStyle name="Normal 7 3 3 2 5" xfId="2122" xr:uid="{5F6E624B-4226-4CBF-9E10-72A809B64CA2}"/>
    <cellStyle name="Normal 7 3 3 2 6" xfId="2123" xr:uid="{394360B6-40DC-45CB-BC9E-8CD176D8937F}"/>
    <cellStyle name="Normal 7 3 3 3" xfId="2124" xr:uid="{B3704D8D-A94D-4DC3-BF2E-087C7E2E09C2}"/>
    <cellStyle name="Normal 7 3 3 3 2" xfId="2125" xr:uid="{8F8077B2-1CEF-4844-B691-9E7B9F829922}"/>
    <cellStyle name="Normal 7 3 3 3 2 2" xfId="2126" xr:uid="{BD55129F-8C24-4799-BE2F-74AB2CF2EBB4}"/>
    <cellStyle name="Normal 7 3 3 3 2 2 2" xfId="4493" xr:uid="{0CF00067-EC53-42C9-9F9B-E9B931E33BC6}"/>
    <cellStyle name="Normal 7 3 3 3 2 3" xfId="2127" xr:uid="{4D807A00-9DF3-4A06-817F-577AD0DA903C}"/>
    <cellStyle name="Normal 7 3 3 3 2 4" xfId="2128" xr:uid="{07FF7E4A-0DF4-4550-AE3B-36578CF21233}"/>
    <cellStyle name="Normal 7 3 3 3 3" xfId="2129" xr:uid="{AAF0B838-9C4F-4FF2-8A69-205D6ED4C868}"/>
    <cellStyle name="Normal 7 3 3 3 3 2" xfId="4494" xr:uid="{F6E42647-DC69-4AE2-BEC9-ABB29737BE50}"/>
    <cellStyle name="Normal 7 3 3 3 4" xfId="2130" xr:uid="{DA3FC8C0-28E5-4042-9D39-09102A2264DE}"/>
    <cellStyle name="Normal 7 3 3 3 5" xfId="2131" xr:uid="{E671E5C8-C248-4AB6-9F80-02078AA496EC}"/>
    <cellStyle name="Normal 7 3 3 4" xfId="2132" xr:uid="{322136FC-CA77-4D48-9612-7607CF430DE1}"/>
    <cellStyle name="Normal 7 3 3 4 2" xfId="2133" xr:uid="{B375DC87-ED3E-4EF5-8FA5-0BFC099D64C2}"/>
    <cellStyle name="Normal 7 3 3 4 2 2" xfId="4495" xr:uid="{D2E9B5FB-3519-443B-9E7A-506CE13CF493}"/>
    <cellStyle name="Normal 7 3 3 4 3" xfId="2134" xr:uid="{67DED10B-BA7A-4A83-9A70-7CDEA914D531}"/>
    <cellStyle name="Normal 7 3 3 4 4" xfId="2135" xr:uid="{ACFF317C-A498-4304-B6C0-8A6B8361BF02}"/>
    <cellStyle name="Normal 7 3 3 5" xfId="2136" xr:uid="{C22E385D-4E89-4CFD-817A-EBFEE0174847}"/>
    <cellStyle name="Normal 7 3 3 5 2" xfId="2137" xr:uid="{B7E3114D-379A-41C7-9A17-3495AFC403E0}"/>
    <cellStyle name="Normal 7 3 3 5 3" xfId="2138" xr:uid="{FF753347-3616-4964-8762-4217408F21FF}"/>
    <cellStyle name="Normal 7 3 3 5 4" xfId="2139" xr:uid="{76CD367C-5469-46C0-A59E-BEA91FDE974A}"/>
    <cellStyle name="Normal 7 3 3 6" xfId="2140" xr:uid="{4824576D-196E-48DF-9D8B-7FB6D8462E5C}"/>
    <cellStyle name="Normal 7 3 3 7" xfId="2141" xr:uid="{A642319F-A7C4-41CA-B1EF-3B74B0ABFD3F}"/>
    <cellStyle name="Normal 7 3 3 8" xfId="2142" xr:uid="{2DA6C5FA-0CA7-439E-A34B-3F882B9CEA88}"/>
    <cellStyle name="Normal 7 3 4" xfId="2143" xr:uid="{B29B41AE-93CB-4AFD-99CD-F65878CCFCE2}"/>
    <cellStyle name="Normal 7 3 4 2" xfId="2144" xr:uid="{C721A63E-AE14-49D5-A546-F7EEF3722CEA}"/>
    <cellStyle name="Normal 7 3 4 2 2" xfId="2145" xr:uid="{DF679A94-9C62-4436-8A1F-7D649378206B}"/>
    <cellStyle name="Normal 7 3 4 2 2 2" xfId="2146" xr:uid="{F3C331FB-BF5B-451E-B27D-1EA4B27D9880}"/>
    <cellStyle name="Normal 7 3 4 2 2 2 2" xfId="4091" xr:uid="{733159E9-66B1-494C-A843-DD94B1E52C35}"/>
    <cellStyle name="Normal 7 3 4 2 2 3" xfId="2147" xr:uid="{DC56D7DC-1362-4DDF-8713-B5CB331DF02C}"/>
    <cellStyle name="Normal 7 3 4 2 2 4" xfId="2148" xr:uid="{CD253D52-4C37-454D-9C0B-94F69CAA32F7}"/>
    <cellStyle name="Normal 7 3 4 2 3" xfId="2149" xr:uid="{03B13830-000D-4F45-8A55-0C4AEFE0F056}"/>
    <cellStyle name="Normal 7 3 4 2 3 2" xfId="4092" xr:uid="{4B5C2405-F14A-42EA-A999-89A487F9587A}"/>
    <cellStyle name="Normal 7 3 4 2 4" xfId="2150" xr:uid="{7D89CBC8-4200-498D-A00D-ED6CE5F4ACF8}"/>
    <cellStyle name="Normal 7 3 4 2 5" xfId="2151" xr:uid="{67665AA2-0864-44BF-85AA-F76FE3EEF10C}"/>
    <cellStyle name="Normal 7 3 4 3" xfId="2152" xr:uid="{A2D36DAE-DBE1-4B77-8606-5ED48BBA31F9}"/>
    <cellStyle name="Normal 7 3 4 3 2" xfId="2153" xr:uid="{ABC8A4E6-BB4E-4B82-A6EB-93AB6DE2FE6E}"/>
    <cellStyle name="Normal 7 3 4 3 2 2" xfId="4093" xr:uid="{9028C7C6-77EA-4E6A-B9AF-48CD01DB1FAB}"/>
    <cellStyle name="Normal 7 3 4 3 3" xfId="2154" xr:uid="{43C5CBD2-4BD7-4D08-BA51-9F0309559F9F}"/>
    <cellStyle name="Normal 7 3 4 3 4" xfId="2155" xr:uid="{DBE1C39D-A4EE-4EBA-B4D2-6935980D9317}"/>
    <cellStyle name="Normal 7 3 4 4" xfId="2156" xr:uid="{C804F945-BBB7-4B7A-89F6-8E5228B97CDF}"/>
    <cellStyle name="Normal 7 3 4 4 2" xfId="2157" xr:uid="{B22C47C8-AC93-4E26-9F42-C8A612FEC5CC}"/>
    <cellStyle name="Normal 7 3 4 4 3" xfId="2158" xr:uid="{7DC0F306-34EA-4274-B284-7C61CBDA10D2}"/>
    <cellStyle name="Normal 7 3 4 4 4" xfId="2159" xr:uid="{6354EB02-EDFE-4320-AD48-99DF883D0E72}"/>
    <cellStyle name="Normal 7 3 4 5" xfId="2160" xr:uid="{D06278D1-1A7B-4F55-B9F9-E09D2D554D13}"/>
    <cellStyle name="Normal 7 3 4 6" xfId="2161" xr:uid="{7CEE3AF0-BAA9-4320-A11D-3FE7A084C188}"/>
    <cellStyle name="Normal 7 3 4 7" xfId="2162" xr:uid="{8E4851DA-AC93-40DF-B0A4-00ACD2BA81AE}"/>
    <cellStyle name="Normal 7 3 5" xfId="2163" xr:uid="{C6405248-044E-447D-B8CD-2CFCFABBB2BF}"/>
    <cellStyle name="Normal 7 3 5 2" xfId="2164" xr:uid="{BD50DD82-8931-45E8-B18C-8C89A454977A}"/>
    <cellStyle name="Normal 7 3 5 2 2" xfId="2165" xr:uid="{F0C52F68-BC38-4949-8751-43E2B2A42D16}"/>
    <cellStyle name="Normal 7 3 5 2 2 2" xfId="4094" xr:uid="{CF0CCFE4-69D9-443D-9EB8-284114ED8950}"/>
    <cellStyle name="Normal 7 3 5 2 3" xfId="2166" xr:uid="{077565D6-60FB-49EB-A537-533B9127ECA7}"/>
    <cellStyle name="Normal 7 3 5 2 4" xfId="2167" xr:uid="{C06E8D0C-4884-4EAE-9908-B3C2E19B8092}"/>
    <cellStyle name="Normal 7 3 5 3" xfId="2168" xr:uid="{EE468C96-1BAF-4DCC-9DE4-9317CA0666A7}"/>
    <cellStyle name="Normal 7 3 5 3 2" xfId="2169" xr:uid="{6A7D41D2-C643-4A55-BB92-187932F8271A}"/>
    <cellStyle name="Normal 7 3 5 3 3" xfId="2170" xr:uid="{055D7C5B-C436-4C21-B744-9997C0DFF5E0}"/>
    <cellStyle name="Normal 7 3 5 3 4" xfId="2171" xr:uid="{730FA517-57C3-45BA-A6B0-283C4C3D56D4}"/>
    <cellStyle name="Normal 7 3 5 4" xfId="2172" xr:uid="{3A0A29B7-EB67-44B6-98A8-EE61631605FE}"/>
    <cellStyle name="Normal 7 3 5 5" xfId="2173" xr:uid="{C47747C3-B9CF-4D17-A0AA-CF0EBA426ED5}"/>
    <cellStyle name="Normal 7 3 5 6" xfId="2174" xr:uid="{66BF07B2-F9A1-4AA0-BC15-9E39B6F7E2DF}"/>
    <cellStyle name="Normal 7 3 6" xfId="2175" xr:uid="{31CFF2DB-FDEE-482F-B833-7B6DFCC567E8}"/>
    <cellStyle name="Normal 7 3 6 2" xfId="2176" xr:uid="{BCA08D59-EC00-4F60-AD9E-4984FF5A9CAC}"/>
    <cellStyle name="Normal 7 3 6 2 2" xfId="2177" xr:uid="{8CA8864E-EEE7-4E58-B1D4-4414BB2F1D1F}"/>
    <cellStyle name="Normal 7 3 6 2 3" xfId="2178" xr:uid="{709A56D8-B416-4930-A311-87A2434A835D}"/>
    <cellStyle name="Normal 7 3 6 2 4" xfId="2179" xr:uid="{B3F634C0-F0E3-41E1-9079-E41FDE72D855}"/>
    <cellStyle name="Normal 7 3 6 3" xfId="2180" xr:uid="{83F249AD-8CF8-4D63-A3B5-9CDB74173663}"/>
    <cellStyle name="Normal 7 3 6 4" xfId="2181" xr:uid="{F64AE1D4-EFC3-4AC6-B4F0-17D1BB498775}"/>
    <cellStyle name="Normal 7 3 6 5" xfId="2182" xr:uid="{0D4A476B-891F-4D7B-8E50-E2EDE9F1DCFC}"/>
    <cellStyle name="Normal 7 3 7" xfId="2183" xr:uid="{A7138A9B-2443-4ACA-8FA1-4DB1B7A47FC8}"/>
    <cellStyle name="Normal 7 3 7 2" xfId="2184" xr:uid="{E84782A9-86EB-412E-BB27-46F4DA82F3FE}"/>
    <cellStyle name="Normal 7 3 7 3" xfId="2185" xr:uid="{B12D49F0-7259-484C-8FB3-B31F4C4094CD}"/>
    <cellStyle name="Normal 7 3 7 4" xfId="2186" xr:uid="{5498A30F-C33D-4CF0-9970-F0F8E778DE11}"/>
    <cellStyle name="Normal 7 3 8" xfId="2187" xr:uid="{4EE7C0C5-4DA9-43C1-814E-C593C15F6B5D}"/>
    <cellStyle name="Normal 7 3 8 2" xfId="2188" xr:uid="{F3231320-D18D-42C6-86DD-83805EA28513}"/>
    <cellStyle name="Normal 7 3 8 3" xfId="2189" xr:uid="{7BEAC9CB-F89B-4272-9543-05AB1EA2CD1D}"/>
    <cellStyle name="Normal 7 3 8 4" xfId="2190" xr:uid="{FDD599CB-4BC4-4738-81A9-BB75B07DC49B}"/>
    <cellStyle name="Normal 7 3 9" xfId="2191" xr:uid="{4B8B24B0-1AF2-4AB8-B3A7-2E530F79AB3A}"/>
    <cellStyle name="Normal 7 4" xfId="2192" xr:uid="{2F5761D9-8B8C-4960-BB43-BF9687C5578B}"/>
    <cellStyle name="Normal 7 4 10" xfId="2193" xr:uid="{6B6601DB-5CEA-4B7E-91E8-DD13DA711392}"/>
    <cellStyle name="Normal 7 4 11" xfId="2194" xr:uid="{AE4717DD-2CC5-490E-9A56-E2F1C9EC7B8A}"/>
    <cellStyle name="Normal 7 4 2" xfId="2195" xr:uid="{8057E99E-70DA-4965-B152-A6C816B74CAB}"/>
    <cellStyle name="Normal 7 4 2 2" xfId="2196" xr:uid="{0743FBA4-C49B-4773-B0FE-39ED4A625308}"/>
    <cellStyle name="Normal 7 4 2 2 2" xfId="2197" xr:uid="{6E03B8C9-118B-4C21-B3E4-5F4136B1D9F5}"/>
    <cellStyle name="Normal 7 4 2 2 2 2" xfId="2198" xr:uid="{D70F3B0A-DCC1-431D-96AF-1092019A0B69}"/>
    <cellStyle name="Normal 7 4 2 2 2 2 2" xfId="2199" xr:uid="{5E761F4C-37B0-41DE-972E-C8D6E70573C5}"/>
    <cellStyle name="Normal 7 4 2 2 2 2 3" xfId="2200" xr:uid="{8ECD6CE1-E30C-4285-9CCB-94D3221405CD}"/>
    <cellStyle name="Normal 7 4 2 2 2 2 4" xfId="2201" xr:uid="{28852F7F-73FC-43FE-AAD5-D3B8B6B12AB9}"/>
    <cellStyle name="Normal 7 4 2 2 2 3" xfId="2202" xr:uid="{33491CFB-C347-416E-A009-0889E2524601}"/>
    <cellStyle name="Normal 7 4 2 2 2 3 2" xfId="2203" xr:uid="{4541651F-546F-418C-BA13-7CB747E2ADFD}"/>
    <cellStyle name="Normal 7 4 2 2 2 3 3" xfId="2204" xr:uid="{BDDECFA3-F5C8-4206-88D0-E6F0A6FF527E}"/>
    <cellStyle name="Normal 7 4 2 2 2 3 4" xfId="2205" xr:uid="{F6063608-619F-4A32-A58B-D700379E9CD5}"/>
    <cellStyle name="Normal 7 4 2 2 2 4" xfId="2206" xr:uid="{5004DA91-A828-446B-9E21-1C9FB4EA883C}"/>
    <cellStyle name="Normal 7 4 2 2 2 5" xfId="2207" xr:uid="{F6074AD7-96A1-49CA-BD5E-7A2E02B1D44F}"/>
    <cellStyle name="Normal 7 4 2 2 2 6" xfId="2208" xr:uid="{1749D22D-3A62-451C-A51D-99F90B6209CD}"/>
    <cellStyle name="Normal 7 4 2 2 3" xfId="2209" xr:uid="{48563ABC-0AFF-48E3-8374-9D89A47B7AFE}"/>
    <cellStyle name="Normal 7 4 2 2 3 2" xfId="2210" xr:uid="{18044709-474D-4CB2-A3CC-B6021013CDBA}"/>
    <cellStyle name="Normal 7 4 2 2 3 2 2" xfId="2211" xr:uid="{AF7A6905-49FE-4412-9EE6-1ED926FE6117}"/>
    <cellStyle name="Normal 7 4 2 2 3 2 3" xfId="2212" xr:uid="{90081D5B-4DDB-4BB4-B4EC-3922362602B3}"/>
    <cellStyle name="Normal 7 4 2 2 3 2 4" xfId="2213" xr:uid="{C9679B6E-ADEA-4B36-8F6D-25593D12E1CD}"/>
    <cellStyle name="Normal 7 4 2 2 3 3" xfId="2214" xr:uid="{61436FA9-CBAE-4544-9926-A8C4461E1E78}"/>
    <cellStyle name="Normal 7 4 2 2 3 4" xfId="2215" xr:uid="{8540F3B8-8F1E-4C88-80F4-40D6C41240CC}"/>
    <cellStyle name="Normal 7 4 2 2 3 5" xfId="2216" xr:uid="{E91B0260-7B3E-4EDC-A8A4-270D62C2CCF9}"/>
    <cellStyle name="Normal 7 4 2 2 4" xfId="2217" xr:uid="{02234EFC-74D4-4B75-982A-6E57D2F4A69E}"/>
    <cellStyle name="Normal 7 4 2 2 4 2" xfId="2218" xr:uid="{85CD6C4A-73C7-4819-A12D-FD5B7589A61E}"/>
    <cellStyle name="Normal 7 4 2 2 4 3" xfId="2219" xr:uid="{818599C1-E310-4DEF-B492-9B6AF6EE319A}"/>
    <cellStyle name="Normal 7 4 2 2 4 4" xfId="2220" xr:uid="{A2246277-996F-43AF-865B-3CD76B11E158}"/>
    <cellStyle name="Normal 7 4 2 2 5" xfId="2221" xr:uid="{6CF18C4F-B35F-46FF-BF0B-BADDF20D6B91}"/>
    <cellStyle name="Normal 7 4 2 2 5 2" xfId="2222" xr:uid="{CA71391B-C51B-4E6B-9090-5077EC35D41A}"/>
    <cellStyle name="Normal 7 4 2 2 5 3" xfId="2223" xr:uid="{76BE69CF-DD87-495E-B18C-C9694CCEE7FE}"/>
    <cellStyle name="Normal 7 4 2 2 5 4" xfId="2224" xr:uid="{73C6639D-A5D8-4AA5-B0FC-B8CC5C5B993E}"/>
    <cellStyle name="Normal 7 4 2 2 6" xfId="2225" xr:uid="{B051A689-425F-4E7F-AE31-CA8A5E7E7B43}"/>
    <cellStyle name="Normal 7 4 2 2 7" xfId="2226" xr:uid="{7ED897E9-8A5C-452B-A96F-D08CB0BD13B0}"/>
    <cellStyle name="Normal 7 4 2 2 8" xfId="2227" xr:uid="{A469A105-30D1-4985-9023-8965E0B90F44}"/>
    <cellStyle name="Normal 7 4 2 3" xfId="2228" xr:uid="{7BDCB85F-F4AB-4B63-9FC8-094D0AA8EE95}"/>
    <cellStyle name="Normal 7 4 2 3 2" xfId="2229" xr:uid="{BC219FEF-AD76-4179-B0A7-F37E9AC6E219}"/>
    <cellStyle name="Normal 7 4 2 3 2 2" xfId="2230" xr:uid="{A9FA3E6F-4DCB-4726-871C-1A686F29F3DF}"/>
    <cellStyle name="Normal 7 4 2 3 2 3" xfId="2231" xr:uid="{07074663-02C0-4FC1-8EF4-12EA1E9A9B1B}"/>
    <cellStyle name="Normal 7 4 2 3 2 4" xfId="2232" xr:uid="{864C94AC-51CF-41CD-9E8A-C04948F6D2DD}"/>
    <cellStyle name="Normal 7 4 2 3 3" xfId="2233" xr:uid="{49C37A23-F5BD-486B-9BC3-13A8215B2B5C}"/>
    <cellStyle name="Normal 7 4 2 3 3 2" xfId="2234" xr:uid="{20203957-8DAD-49EA-A40E-4D767A4D2456}"/>
    <cellStyle name="Normal 7 4 2 3 3 3" xfId="2235" xr:uid="{EE1B0FF6-9580-459E-AEAB-A478FD9BD1E0}"/>
    <cellStyle name="Normal 7 4 2 3 3 4" xfId="2236" xr:uid="{C35E8658-E710-4468-9C6E-A08EEA02FC7F}"/>
    <cellStyle name="Normal 7 4 2 3 4" xfId="2237" xr:uid="{B0E90D4D-B132-4393-9565-86400697D021}"/>
    <cellStyle name="Normal 7 4 2 3 5" xfId="2238" xr:uid="{B08B6BC8-1C29-410C-934B-F3C2DEF5EAE3}"/>
    <cellStyle name="Normal 7 4 2 3 6" xfId="2239" xr:uid="{8EE62F78-D33E-4BE3-9604-5DA01A4E0271}"/>
    <cellStyle name="Normal 7 4 2 4" xfId="2240" xr:uid="{DAD21E22-9D7C-437F-980B-51870361AF2F}"/>
    <cellStyle name="Normal 7 4 2 4 2" xfId="2241" xr:uid="{52790C6A-6515-437E-87C8-BA864EDBB898}"/>
    <cellStyle name="Normal 7 4 2 4 2 2" xfId="2242" xr:uid="{9A4C3B9F-EE35-4F16-8C7E-156AF048084D}"/>
    <cellStyle name="Normal 7 4 2 4 2 3" xfId="2243" xr:uid="{03A9DEC9-1BAE-4A22-A193-59D4F1D5DE3C}"/>
    <cellStyle name="Normal 7 4 2 4 2 4" xfId="2244" xr:uid="{18CC3DA5-AE19-4E65-B80E-CA11A8559EAD}"/>
    <cellStyle name="Normal 7 4 2 4 3" xfId="2245" xr:uid="{A72E41C5-030A-4E83-A471-DFD7F94C2DC9}"/>
    <cellStyle name="Normal 7 4 2 4 4" xfId="2246" xr:uid="{89F33DE3-B27C-4AAE-B914-4EFEFC0970DB}"/>
    <cellStyle name="Normal 7 4 2 4 5" xfId="2247" xr:uid="{07343C76-2275-41DE-BC01-4AEEEF9D9432}"/>
    <cellStyle name="Normal 7 4 2 5" xfId="2248" xr:uid="{F14804D9-3D6D-422A-BDF7-B098C757F4B4}"/>
    <cellStyle name="Normal 7 4 2 5 2" xfId="2249" xr:uid="{D5CE2264-85C6-4276-BCDB-6F8693086B90}"/>
    <cellStyle name="Normal 7 4 2 5 3" xfId="2250" xr:uid="{08621389-B17C-4832-AF8D-3A04CB1761FA}"/>
    <cellStyle name="Normal 7 4 2 5 4" xfId="2251" xr:uid="{2B536C1C-CBC0-4EFF-A67A-630677B0746E}"/>
    <cellStyle name="Normal 7 4 2 6" xfId="2252" xr:uid="{08BF2FEA-5816-4355-B86E-D4FA420F122C}"/>
    <cellStyle name="Normal 7 4 2 6 2" xfId="2253" xr:uid="{AA25ABD0-C8B3-4188-8CFB-933B5C98DA27}"/>
    <cellStyle name="Normal 7 4 2 6 3" xfId="2254" xr:uid="{50EB693E-D252-42C4-885A-1D647A38EB38}"/>
    <cellStyle name="Normal 7 4 2 6 4" xfId="2255" xr:uid="{03149529-CBB2-4989-AD52-DCF24FF7B3C3}"/>
    <cellStyle name="Normal 7 4 2 7" xfId="2256" xr:uid="{FD8B000E-F887-49AF-BCC9-06996B7F6099}"/>
    <cellStyle name="Normal 7 4 2 8" xfId="2257" xr:uid="{E39A0BA2-DF81-4B34-B1E6-8B04A18C6BF4}"/>
    <cellStyle name="Normal 7 4 2 9" xfId="2258" xr:uid="{29C16005-04C9-45E5-8837-3DA54AD1B479}"/>
    <cellStyle name="Normal 7 4 3" xfId="2259" xr:uid="{57840519-FD36-450B-9297-B96BEED415BB}"/>
    <cellStyle name="Normal 7 4 3 2" xfId="2260" xr:uid="{14CD6B0F-0AED-4104-A328-321E435595C5}"/>
    <cellStyle name="Normal 7 4 3 2 2" xfId="2261" xr:uid="{CEDD8005-F207-4989-B49B-3B7FAADB5B59}"/>
    <cellStyle name="Normal 7 4 3 2 2 2" xfId="2262" xr:uid="{32A7058A-54BC-4583-BD29-7AC218BAFC68}"/>
    <cellStyle name="Normal 7 4 3 2 2 2 2" xfId="4095" xr:uid="{F2CDD325-4517-477F-85BF-0ED5E15C5BE0}"/>
    <cellStyle name="Normal 7 4 3 2 2 3" xfId="2263" xr:uid="{5EF18915-07D3-4A1E-907B-D9C2A04FF01D}"/>
    <cellStyle name="Normal 7 4 3 2 2 4" xfId="2264" xr:uid="{937F448E-A3AD-4705-A0F3-7EC79BD33E53}"/>
    <cellStyle name="Normal 7 4 3 2 3" xfId="2265" xr:uid="{E250E731-15CE-44D1-9D0D-2D065B1A8AE8}"/>
    <cellStyle name="Normal 7 4 3 2 3 2" xfId="2266" xr:uid="{A902D1EA-07A7-453A-96F3-A7B76F31EE71}"/>
    <cellStyle name="Normal 7 4 3 2 3 3" xfId="2267" xr:uid="{28DDE1D4-BA38-430F-95E9-11997850F488}"/>
    <cellStyle name="Normal 7 4 3 2 3 4" xfId="2268" xr:uid="{FDC1D431-EF6B-4CC1-9D1D-807C2C30CAD6}"/>
    <cellStyle name="Normal 7 4 3 2 4" xfId="2269" xr:uid="{F86B74F3-A8F1-4D8E-B4FA-1561F107E3BA}"/>
    <cellStyle name="Normal 7 4 3 2 5" xfId="2270" xr:uid="{389D5A4A-BD2A-482B-9844-E26541E3991E}"/>
    <cellStyle name="Normal 7 4 3 2 6" xfId="2271" xr:uid="{07AEB5F9-12E5-4A4F-8872-96C2BE8DA067}"/>
    <cellStyle name="Normal 7 4 3 3" xfId="2272" xr:uid="{D1959EB7-3875-4FEC-855E-0697C1E1F1B6}"/>
    <cellStyle name="Normal 7 4 3 3 2" xfId="2273" xr:uid="{A0C09845-578A-43EB-94D3-04628C536071}"/>
    <cellStyle name="Normal 7 4 3 3 2 2" xfId="2274" xr:uid="{6A78B7A0-C06B-4AE5-BF87-F3C08D062EBB}"/>
    <cellStyle name="Normal 7 4 3 3 2 3" xfId="2275" xr:uid="{00364B8A-C6F0-4D36-84DD-283EE3583774}"/>
    <cellStyle name="Normal 7 4 3 3 2 4" xfId="2276" xr:uid="{B1AC444D-B49D-4446-9C77-9A1FBC7D4FB1}"/>
    <cellStyle name="Normal 7 4 3 3 3" xfId="2277" xr:uid="{F7D8EB1A-59A5-4A79-B788-6BCF624354E5}"/>
    <cellStyle name="Normal 7 4 3 3 4" xfId="2278" xr:uid="{A52BE1C1-F5AB-4679-9BEA-EB013B24EB0A}"/>
    <cellStyle name="Normal 7 4 3 3 5" xfId="2279" xr:uid="{D230DE1E-F878-4057-8B0D-99FE6EEE8D98}"/>
    <cellStyle name="Normal 7 4 3 4" xfId="2280" xr:uid="{5F781D61-29CF-470A-B84B-1AB9D52B9F11}"/>
    <cellStyle name="Normal 7 4 3 4 2" xfId="2281" xr:uid="{6EA53F2B-5622-45D4-BBFB-3A7C3A36CC39}"/>
    <cellStyle name="Normal 7 4 3 4 3" xfId="2282" xr:uid="{FEC65EAF-103B-442B-A23C-DDEA6F10CF8B}"/>
    <cellStyle name="Normal 7 4 3 4 4" xfId="2283" xr:uid="{9B27C506-348E-480B-8146-C39BA501D514}"/>
    <cellStyle name="Normal 7 4 3 5" xfId="2284" xr:uid="{81657593-E278-4117-99C8-45D1CDA38E46}"/>
    <cellStyle name="Normal 7 4 3 5 2" xfId="2285" xr:uid="{9AC575B9-829C-4864-A8AB-D2FCFC71F9AB}"/>
    <cellStyle name="Normal 7 4 3 5 3" xfId="2286" xr:uid="{4334ADCD-43EC-43F6-8BCF-3F6B89ADDD34}"/>
    <cellStyle name="Normal 7 4 3 5 4" xfId="2287" xr:uid="{E300D803-5523-4C93-A1B3-DAC1321DE117}"/>
    <cellStyle name="Normal 7 4 3 6" xfId="2288" xr:uid="{F8492DC0-EB36-4FB6-A3BD-8969EFF7B0FE}"/>
    <cellStyle name="Normal 7 4 3 7" xfId="2289" xr:uid="{EB2B3FFE-1852-4B93-8EF3-75B383EE93F5}"/>
    <cellStyle name="Normal 7 4 3 8" xfId="2290" xr:uid="{F05B25A5-B255-4C6D-9841-456FAF74353B}"/>
    <cellStyle name="Normal 7 4 4" xfId="2291" xr:uid="{DCA39A05-F5A7-4429-AE96-72429C9A039B}"/>
    <cellStyle name="Normal 7 4 4 2" xfId="2292" xr:uid="{726C1D27-F091-4759-B645-C6A08D8D6C86}"/>
    <cellStyle name="Normal 7 4 4 2 2" xfId="2293" xr:uid="{34574D60-54CB-4C5D-8F05-2501983695B7}"/>
    <cellStyle name="Normal 7 4 4 2 2 2" xfId="2294" xr:uid="{5985DD74-2BFE-4EC4-AB15-24D6CE6CAE12}"/>
    <cellStyle name="Normal 7 4 4 2 2 3" xfId="2295" xr:uid="{896F8A84-88EE-43A9-8DEE-AB8A906E2452}"/>
    <cellStyle name="Normal 7 4 4 2 2 4" xfId="2296" xr:uid="{EC9E49EB-BD63-49E0-91A7-2BB30BCA5BA9}"/>
    <cellStyle name="Normal 7 4 4 2 3" xfId="2297" xr:uid="{EAAA2D36-D588-43E8-A1E5-78D2E5AF0B62}"/>
    <cellStyle name="Normal 7 4 4 2 4" xfId="2298" xr:uid="{B24B79C2-CFF4-4BB3-85C4-5A74EC556F1D}"/>
    <cellStyle name="Normal 7 4 4 2 5" xfId="2299" xr:uid="{5E807500-1E9F-415B-8251-CA0087378B7D}"/>
    <cellStyle name="Normal 7 4 4 3" xfId="2300" xr:uid="{DD14F74B-6B42-455D-843F-1694C5C8FFA0}"/>
    <cellStyle name="Normal 7 4 4 3 2" xfId="2301" xr:uid="{9E6E38F6-73B7-4FC9-B8CC-2643AE9ED3DE}"/>
    <cellStyle name="Normal 7 4 4 3 3" xfId="2302" xr:uid="{2B27D06A-F4A2-4B2C-8117-5E84359FB370}"/>
    <cellStyle name="Normal 7 4 4 3 4" xfId="2303" xr:uid="{2F5B8477-3D09-4A5C-AEF6-CFD09A226125}"/>
    <cellStyle name="Normal 7 4 4 4" xfId="2304" xr:uid="{0F7EEF33-3208-403F-9A32-AE534315F73F}"/>
    <cellStyle name="Normal 7 4 4 4 2" xfId="2305" xr:uid="{52ABB2CF-C61F-491E-815D-5A325A55E379}"/>
    <cellStyle name="Normal 7 4 4 4 3" xfId="2306" xr:uid="{1D1F18AD-8BD7-4E99-9B97-23418B280C24}"/>
    <cellStyle name="Normal 7 4 4 4 4" xfId="2307" xr:uid="{5FE25332-D5B7-4887-85BD-DEAE2538E959}"/>
    <cellStyle name="Normal 7 4 4 5" xfId="2308" xr:uid="{20CE887D-AB67-4C1C-879C-9FC2D9731BB7}"/>
    <cellStyle name="Normal 7 4 4 6" xfId="2309" xr:uid="{E2E58303-8B73-4C1F-8CFE-EBE72B3E2216}"/>
    <cellStyle name="Normal 7 4 4 7" xfId="2310" xr:uid="{D3EDE094-26A4-448D-A793-FF0D9C1935B2}"/>
    <cellStyle name="Normal 7 4 5" xfId="2311" xr:uid="{6A8D767F-0577-4E41-8C8A-D0BC6F1F733F}"/>
    <cellStyle name="Normal 7 4 5 2" xfId="2312" xr:uid="{F60C1115-90F8-412C-B255-74A6A353EED9}"/>
    <cellStyle name="Normal 7 4 5 2 2" xfId="2313" xr:uid="{846B4552-FD0F-46F7-A7B0-5CF1A7B177A7}"/>
    <cellStyle name="Normal 7 4 5 2 3" xfId="2314" xr:uid="{35F84793-E884-466C-811B-C0C2074F29E8}"/>
    <cellStyle name="Normal 7 4 5 2 4" xfId="2315" xr:uid="{FF1EDB8C-338F-4A47-BB45-FE76538B193C}"/>
    <cellStyle name="Normal 7 4 5 3" xfId="2316" xr:uid="{88B2EBE2-1FD9-4D95-9A8E-438DA89F3F3E}"/>
    <cellStyle name="Normal 7 4 5 3 2" xfId="2317" xr:uid="{81BEB325-8073-440A-8CDD-BA6659955D27}"/>
    <cellStyle name="Normal 7 4 5 3 3" xfId="2318" xr:uid="{DFFD3E89-FDC5-4A88-B980-0D1BAB01E2B5}"/>
    <cellStyle name="Normal 7 4 5 3 4" xfId="2319" xr:uid="{BBFBEDF0-F36F-4026-A8AF-F00C37AE7A5A}"/>
    <cellStyle name="Normal 7 4 5 4" xfId="2320" xr:uid="{08BD62AF-982D-46B1-9F03-09B8FB4C480C}"/>
    <cellStyle name="Normal 7 4 5 5" xfId="2321" xr:uid="{DC19E3B9-C09E-495A-AB44-100FC3086AB7}"/>
    <cellStyle name="Normal 7 4 5 6" xfId="2322" xr:uid="{ACE80795-3E1C-4EC2-8A30-A8F2498235BC}"/>
    <cellStyle name="Normal 7 4 6" xfId="2323" xr:uid="{65741872-92F5-473B-B9A4-E9DEA3C70D17}"/>
    <cellStyle name="Normal 7 4 6 2" xfId="2324" xr:uid="{8C38013D-9A84-4DEA-B2CE-D8E47FAF3EC2}"/>
    <cellStyle name="Normal 7 4 6 2 2" xfId="2325" xr:uid="{FB79829F-9E2A-466E-8EA3-85E4AF97CA35}"/>
    <cellStyle name="Normal 7 4 6 2 3" xfId="2326" xr:uid="{B841017C-D091-4816-AD1C-3E8EC049209C}"/>
    <cellStyle name="Normal 7 4 6 2 4" xfId="2327" xr:uid="{4837F2DF-2008-485F-A518-579C125C0BB3}"/>
    <cellStyle name="Normal 7 4 6 3" xfId="2328" xr:uid="{4DDF4678-D17F-4501-A34A-C37850957265}"/>
    <cellStyle name="Normal 7 4 6 4" xfId="2329" xr:uid="{8AF050CA-9F39-4EF4-952D-F460462C03C8}"/>
    <cellStyle name="Normal 7 4 6 5" xfId="2330" xr:uid="{030B1EB0-DD74-40E3-A531-4049B2B9F8C6}"/>
    <cellStyle name="Normal 7 4 7" xfId="2331" xr:uid="{D542A925-BFCB-4360-A322-A10B04182EF8}"/>
    <cellStyle name="Normal 7 4 7 2" xfId="2332" xr:uid="{8A16D001-795D-49D7-8EFC-848F4FA822A0}"/>
    <cellStyle name="Normal 7 4 7 3" xfId="2333" xr:uid="{A45128FD-A4FC-4641-8C6E-3BD7A7DDD376}"/>
    <cellStyle name="Normal 7 4 7 4" xfId="2334" xr:uid="{45778B45-C895-4E2F-805A-907E3E68553B}"/>
    <cellStyle name="Normal 7 4 8" xfId="2335" xr:uid="{5A06F81A-2591-40E6-8B4F-62555C8D5DC5}"/>
    <cellStyle name="Normal 7 4 8 2" xfId="2336" xr:uid="{331910DE-41F9-415B-91EC-DDEC300CECB2}"/>
    <cellStyle name="Normal 7 4 8 3" xfId="2337" xr:uid="{BAD1FFE4-E121-4062-9AC5-E740BC3370DB}"/>
    <cellStyle name="Normal 7 4 8 4" xfId="2338" xr:uid="{B66031A6-627A-4F5A-8214-C1CE95ECD255}"/>
    <cellStyle name="Normal 7 4 9" xfId="2339" xr:uid="{953B2402-9F0A-4381-9E70-6C3A492E4F48}"/>
    <cellStyle name="Normal 7 5" xfId="2340" xr:uid="{8A3FC853-F545-4D7D-B4A9-8F238EC657E4}"/>
    <cellStyle name="Normal 7 5 2" xfId="2341" xr:uid="{BD9DCB94-E64B-49EF-9614-3816F343E8ED}"/>
    <cellStyle name="Normal 7 5 2 2" xfId="2342" xr:uid="{E13762B1-4B5A-41FF-91D9-5FEABD7FBB08}"/>
    <cellStyle name="Normal 7 5 2 2 2" xfId="2343" xr:uid="{B2EC74F6-C43C-4121-A42F-64E639988CB5}"/>
    <cellStyle name="Normal 7 5 2 2 2 2" xfId="2344" xr:uid="{D4D05804-877B-44EC-9D3B-BC63D5F61F73}"/>
    <cellStyle name="Normal 7 5 2 2 2 3" xfId="2345" xr:uid="{ECA9530F-2C82-4D04-A1A4-511D10C60231}"/>
    <cellStyle name="Normal 7 5 2 2 2 4" xfId="2346" xr:uid="{EDBECD0A-6603-4D8D-84DF-CA727B64DB3C}"/>
    <cellStyle name="Normal 7 5 2 2 3" xfId="2347" xr:uid="{F2AC2AA5-B457-4C4D-8C0B-FE2E68A3D9E0}"/>
    <cellStyle name="Normal 7 5 2 2 3 2" xfId="2348" xr:uid="{38D4437D-CBFC-4C14-8854-0B94F439DFC4}"/>
    <cellStyle name="Normal 7 5 2 2 3 3" xfId="2349" xr:uid="{87CE51A0-4C7F-449B-AC20-99A461E9AD62}"/>
    <cellStyle name="Normal 7 5 2 2 3 4" xfId="2350" xr:uid="{00BFDC94-7B7C-4F85-BE50-FE62009504EF}"/>
    <cellStyle name="Normal 7 5 2 2 4" xfId="2351" xr:uid="{1C487213-7089-4BAE-90A8-5159ED32997C}"/>
    <cellStyle name="Normal 7 5 2 2 5" xfId="2352" xr:uid="{667B9940-F979-4874-9004-EE51E07FDB17}"/>
    <cellStyle name="Normal 7 5 2 2 6" xfId="2353" xr:uid="{206F06B8-58B0-4B17-89B3-2957B7A6A814}"/>
    <cellStyle name="Normal 7 5 2 3" xfId="2354" xr:uid="{D942E232-F082-42BD-9C51-F43F4E582A28}"/>
    <cellStyle name="Normal 7 5 2 3 2" xfId="2355" xr:uid="{AF1A2241-0D42-489F-8195-80B8F117B5BA}"/>
    <cellStyle name="Normal 7 5 2 3 2 2" xfId="2356" xr:uid="{D33F2243-D4CE-4260-BA11-A0D7E8E9F470}"/>
    <cellStyle name="Normal 7 5 2 3 2 3" xfId="2357" xr:uid="{FB8491C2-9FDC-4143-8C4E-D95E84E0C505}"/>
    <cellStyle name="Normal 7 5 2 3 2 4" xfId="2358" xr:uid="{D9365E90-658A-4DFD-AFC9-ED4E1F5EAF47}"/>
    <cellStyle name="Normal 7 5 2 3 3" xfId="2359" xr:uid="{3D2DCF8D-094D-4580-993E-30DCCA52D11A}"/>
    <cellStyle name="Normal 7 5 2 3 4" xfId="2360" xr:uid="{010DD325-8FE7-463F-8898-DB4126BCD3F0}"/>
    <cellStyle name="Normal 7 5 2 3 5" xfId="2361" xr:uid="{22E32998-2241-4928-86F8-D8D20BB2BCA8}"/>
    <cellStyle name="Normal 7 5 2 4" xfId="2362" xr:uid="{A8344792-78D0-4028-89A3-7C60608BD207}"/>
    <cellStyle name="Normal 7 5 2 4 2" xfId="2363" xr:uid="{A700112C-E455-482B-A7CA-171DD21B4D8B}"/>
    <cellStyle name="Normal 7 5 2 4 3" xfId="2364" xr:uid="{8C352A7B-C5CC-4C55-BDFF-25F101DE70AE}"/>
    <cellStyle name="Normal 7 5 2 4 4" xfId="2365" xr:uid="{79F59D16-3996-4091-8517-FFF33A8DA023}"/>
    <cellStyle name="Normal 7 5 2 5" xfId="2366" xr:uid="{99C8954B-DA4D-4054-8379-FE1A3513B4F4}"/>
    <cellStyle name="Normal 7 5 2 5 2" xfId="2367" xr:uid="{64DC1A70-B4FF-4EB2-9B0C-B83AEA65BC1D}"/>
    <cellStyle name="Normal 7 5 2 5 3" xfId="2368" xr:uid="{09C3E75A-1CBA-44E6-AD7D-61C473456236}"/>
    <cellStyle name="Normal 7 5 2 5 4" xfId="2369" xr:uid="{5A8CC197-643E-4085-9DDD-9448E92E4CCB}"/>
    <cellStyle name="Normal 7 5 2 6" xfId="2370" xr:uid="{69532B87-1EB7-48E1-B607-7C9EEF35D3EE}"/>
    <cellStyle name="Normal 7 5 2 7" xfId="2371" xr:uid="{81B578B3-FA37-42D9-B1B1-28E6AA28ED51}"/>
    <cellStyle name="Normal 7 5 2 8" xfId="2372" xr:uid="{76EBE0C6-89CE-41D1-88E5-24EA53C1BBC5}"/>
    <cellStyle name="Normal 7 5 3" xfId="2373" xr:uid="{95485861-E1BF-4D20-AE64-85850574F62B}"/>
    <cellStyle name="Normal 7 5 3 2" xfId="2374" xr:uid="{D5566C52-5B7B-45D7-91BF-F2EA2D4EFCC8}"/>
    <cellStyle name="Normal 7 5 3 2 2" xfId="2375" xr:uid="{8C4CC86C-2BD7-4E7A-A270-E93763C9E122}"/>
    <cellStyle name="Normal 7 5 3 2 3" xfId="2376" xr:uid="{5F50A1A0-09D5-4E1B-823C-4ED8D915FE3E}"/>
    <cellStyle name="Normal 7 5 3 2 4" xfId="2377" xr:uid="{C85D49CB-5136-47D4-B87B-26771457D83E}"/>
    <cellStyle name="Normal 7 5 3 3" xfId="2378" xr:uid="{89C51D42-10E0-4F18-94BD-A976DEB478D5}"/>
    <cellStyle name="Normal 7 5 3 3 2" xfId="2379" xr:uid="{FB72C182-7310-4853-9A27-767777644F22}"/>
    <cellStyle name="Normal 7 5 3 3 3" xfId="2380" xr:uid="{8042217E-F1D3-4A73-B8D4-D3080FA4D864}"/>
    <cellStyle name="Normal 7 5 3 3 4" xfId="2381" xr:uid="{9AFAD0B5-AE32-4655-978B-7380BB77B621}"/>
    <cellStyle name="Normal 7 5 3 4" xfId="2382" xr:uid="{463909BA-61C0-47E4-AF94-951DF2E8086B}"/>
    <cellStyle name="Normal 7 5 3 5" xfId="2383" xr:uid="{D177DF18-D6B3-46D0-9B2A-2F84485AB5C7}"/>
    <cellStyle name="Normal 7 5 3 6" xfId="2384" xr:uid="{113A6C2D-94ED-4C05-90F4-3F4218B64329}"/>
    <cellStyle name="Normal 7 5 4" xfId="2385" xr:uid="{31A81EA5-F366-46B7-A80E-C80F9018B81E}"/>
    <cellStyle name="Normal 7 5 4 2" xfId="2386" xr:uid="{23F66AD7-E0C1-46C4-A07B-DB6A0773842A}"/>
    <cellStyle name="Normal 7 5 4 2 2" xfId="2387" xr:uid="{C73ED9DF-D8B5-46BD-AA9B-1BCEDDC4AD3C}"/>
    <cellStyle name="Normal 7 5 4 2 3" xfId="2388" xr:uid="{16556701-8A15-45B4-9C69-F9436B3677A7}"/>
    <cellStyle name="Normal 7 5 4 2 4" xfId="2389" xr:uid="{CD8F3190-5341-4673-8407-2AB4E6D028C3}"/>
    <cellStyle name="Normal 7 5 4 3" xfId="2390" xr:uid="{2B77970E-31F9-4038-8AFC-36768EB44544}"/>
    <cellStyle name="Normal 7 5 4 4" xfId="2391" xr:uid="{73DF9292-8BAE-431B-80FF-A94BE2183155}"/>
    <cellStyle name="Normal 7 5 4 5" xfId="2392" xr:uid="{D761B008-71FF-4063-82BA-084E2BD4194F}"/>
    <cellStyle name="Normal 7 5 5" xfId="2393" xr:uid="{46D09D2A-F7D1-43B8-BB30-3D4BF18634C2}"/>
    <cellStyle name="Normal 7 5 5 2" xfId="2394" xr:uid="{E199D4C1-97FD-462C-BA4D-5608B5AC2346}"/>
    <cellStyle name="Normal 7 5 5 3" xfId="2395" xr:uid="{F08EC47B-7756-4E11-AF9B-A674EEDE2520}"/>
    <cellStyle name="Normal 7 5 5 4" xfId="2396" xr:uid="{69EF75DC-58CD-46CD-A036-B7936064749F}"/>
    <cellStyle name="Normal 7 5 6" xfId="2397" xr:uid="{244F8299-6EAF-4FB7-A590-D4417F656B14}"/>
    <cellStyle name="Normal 7 5 6 2" xfId="2398" xr:uid="{ADDD1DD2-5C70-4847-9676-F5FBD16EE9D6}"/>
    <cellStyle name="Normal 7 5 6 3" xfId="2399" xr:uid="{AD9E785E-71FF-4724-8B92-AA5E4F27E86D}"/>
    <cellStyle name="Normal 7 5 6 4" xfId="2400" xr:uid="{EE834F00-C553-422E-AAD1-9D1F798DFFDA}"/>
    <cellStyle name="Normal 7 5 7" xfId="2401" xr:uid="{6F7D3C35-F53A-475C-85E5-6EC48AAC1832}"/>
    <cellStyle name="Normal 7 5 8" xfId="2402" xr:uid="{1FFC5DAE-6B8F-4064-BC4A-7BA9163170F8}"/>
    <cellStyle name="Normal 7 5 9" xfId="2403" xr:uid="{FB5C4659-2106-4452-AD94-2291283D5EAD}"/>
    <cellStyle name="Normal 7 6" xfId="2404" xr:uid="{4BF9C8DE-6D27-4D18-AAF6-9C15CC6DBA33}"/>
    <cellStyle name="Normal 7 6 2" xfId="2405" xr:uid="{8831693F-93AD-4A2A-BF48-28689273585C}"/>
    <cellStyle name="Normal 7 6 2 2" xfId="2406" xr:uid="{39E24218-C694-448D-9FBA-8944D4EF7B7D}"/>
    <cellStyle name="Normal 7 6 2 2 2" xfId="2407" xr:uid="{69FD415E-A2CC-450F-AB1E-373A73857337}"/>
    <cellStyle name="Normal 7 6 2 2 2 2" xfId="4096" xr:uid="{524BAE2B-733D-41BA-9EAA-22AC24A239D8}"/>
    <cellStyle name="Normal 7 6 2 2 3" xfId="2408" xr:uid="{CB5E3378-DA6D-4753-8A17-C73F58C39FBA}"/>
    <cellStyle name="Normal 7 6 2 2 4" xfId="2409" xr:uid="{A672AD8F-7F9D-408E-BBEC-643BCACAF110}"/>
    <cellStyle name="Normal 7 6 2 3" xfId="2410" xr:uid="{0C90E996-EA09-4A84-8D47-36F082B8D03A}"/>
    <cellStyle name="Normal 7 6 2 3 2" xfId="2411" xr:uid="{4543F152-2FB4-47BD-8D1E-EBBA7CCB3F50}"/>
    <cellStyle name="Normal 7 6 2 3 3" xfId="2412" xr:uid="{FDBE5A88-9659-4F05-BB3C-228FD37760EA}"/>
    <cellStyle name="Normal 7 6 2 3 4" xfId="2413" xr:uid="{D18ED880-EF03-4450-A0A0-6CF98C07B0D6}"/>
    <cellStyle name="Normal 7 6 2 4" xfId="2414" xr:uid="{802CC120-6E66-4CBC-BCF3-E996E2F01ACE}"/>
    <cellStyle name="Normal 7 6 2 5" xfId="2415" xr:uid="{EAD3DEE2-73FD-4879-80D4-19A383C1E1AB}"/>
    <cellStyle name="Normal 7 6 2 6" xfId="2416" xr:uid="{85800ED2-9EA7-4410-9F98-BBEB1BD4AED2}"/>
    <cellStyle name="Normal 7 6 3" xfId="2417" xr:uid="{04AB096D-E9C6-4984-A0AE-991FC029BA04}"/>
    <cellStyle name="Normal 7 6 3 2" xfId="2418" xr:uid="{93BE958E-CAED-461F-973F-2A1F4690A302}"/>
    <cellStyle name="Normal 7 6 3 2 2" xfId="2419" xr:uid="{9AF01E4F-933F-4567-AD60-002DCC0F1515}"/>
    <cellStyle name="Normal 7 6 3 2 3" xfId="2420" xr:uid="{D4750F1D-28E7-4D17-A9EE-C4B063B552B0}"/>
    <cellStyle name="Normal 7 6 3 2 4" xfId="2421" xr:uid="{70ECF628-B5F2-4027-90CE-A45D14827B7D}"/>
    <cellStyle name="Normal 7 6 3 3" xfId="2422" xr:uid="{9C366DEB-0252-4A43-A4BA-20CB36272C6F}"/>
    <cellStyle name="Normal 7 6 3 4" xfId="2423" xr:uid="{B726056E-0EC6-4F9E-9D52-302689CFBF8B}"/>
    <cellStyle name="Normal 7 6 3 5" xfId="2424" xr:uid="{8CF9B2DA-A08D-449B-BA7E-3A9ECBC7B766}"/>
    <cellStyle name="Normal 7 6 4" xfId="2425" xr:uid="{81724FD2-9391-4B0B-AD51-6360879E0704}"/>
    <cellStyle name="Normal 7 6 4 2" xfId="2426" xr:uid="{B3572EE0-B932-4052-A8A8-B7B46394D968}"/>
    <cellStyle name="Normal 7 6 4 3" xfId="2427" xr:uid="{3AD2C88E-8C58-4484-AC00-6A9B55753AC3}"/>
    <cellStyle name="Normal 7 6 4 4" xfId="2428" xr:uid="{790F799F-E7CB-4B35-A9C3-5FF63A2499CE}"/>
    <cellStyle name="Normal 7 6 5" xfId="2429" xr:uid="{7E2EA07E-F228-45E4-BDD6-565C9FD1D806}"/>
    <cellStyle name="Normal 7 6 5 2" xfId="2430" xr:uid="{A846CB07-0128-4AE1-84C4-E3482A0FC6D9}"/>
    <cellStyle name="Normal 7 6 5 3" xfId="2431" xr:uid="{B400E859-13B1-46D0-ACEF-F753C8AADD7E}"/>
    <cellStyle name="Normal 7 6 5 4" xfId="2432" xr:uid="{856F7DAB-37AD-4F1D-8BB8-6A29C0DE81EC}"/>
    <cellStyle name="Normal 7 6 6" xfId="2433" xr:uid="{C7553ABF-E0B1-4148-A0C6-09CD26B01CC0}"/>
    <cellStyle name="Normal 7 6 7" xfId="2434" xr:uid="{B6650792-E337-4FA4-B197-16BEE0287572}"/>
    <cellStyle name="Normal 7 6 8" xfId="2435" xr:uid="{E08974AE-ED62-4445-89F9-44661C4171F9}"/>
    <cellStyle name="Normal 7 7" xfId="2436" xr:uid="{714CBF1A-30E7-4653-B3C7-972815B57584}"/>
    <cellStyle name="Normal 7 7 2" xfId="2437" xr:uid="{E3BED46E-E98F-47E6-949B-16AAADCFD8FE}"/>
    <cellStyle name="Normal 7 7 2 2" xfId="2438" xr:uid="{60991C74-3331-4C91-B55C-4A1FCC9666FC}"/>
    <cellStyle name="Normal 7 7 2 2 2" xfId="2439" xr:uid="{510C47A8-BE01-4E34-92C4-C93DF8349EBF}"/>
    <cellStyle name="Normal 7 7 2 2 3" xfId="2440" xr:uid="{E9D3219C-4D2E-4C89-9B78-8E02EAF75164}"/>
    <cellStyle name="Normal 7 7 2 2 4" xfId="2441" xr:uid="{58925E83-99B3-4E91-9A25-5D64D19931D7}"/>
    <cellStyle name="Normal 7 7 2 3" xfId="2442" xr:uid="{26CB91E9-ADA8-4749-AF52-916AE6BE3BCE}"/>
    <cellStyle name="Normal 7 7 2 4" xfId="2443" xr:uid="{91C0EE7D-A7E5-45F8-8C99-B619891E38AB}"/>
    <cellStyle name="Normal 7 7 2 5" xfId="2444" xr:uid="{B4B7737A-9881-46F4-9401-279BA2F57098}"/>
    <cellStyle name="Normal 7 7 3" xfId="2445" xr:uid="{20F0B87D-B4CE-45DE-81DE-24AD4CF0AC8A}"/>
    <cellStyle name="Normal 7 7 3 2" xfId="2446" xr:uid="{38356CC5-969B-452B-8F2C-6E440315CBBF}"/>
    <cellStyle name="Normal 7 7 3 3" xfId="2447" xr:uid="{853A28C0-438A-4F5E-A48A-76CA259878E0}"/>
    <cellStyle name="Normal 7 7 3 4" xfId="2448" xr:uid="{4B7B77AF-C3B2-4014-9EFB-9EB635025CA7}"/>
    <cellStyle name="Normal 7 7 4" xfId="2449" xr:uid="{84B4003C-67B6-4641-B3F8-902C419E5744}"/>
    <cellStyle name="Normal 7 7 4 2" xfId="2450" xr:uid="{A2E60D54-BBBF-4F42-A45B-C726E3C3DC48}"/>
    <cellStyle name="Normal 7 7 4 3" xfId="2451" xr:uid="{FE76A894-9C2A-484C-88A3-A2B3F632937A}"/>
    <cellStyle name="Normal 7 7 4 4" xfId="2452" xr:uid="{CBA4B219-BCFB-4BA5-B30D-1E5649A6286B}"/>
    <cellStyle name="Normal 7 7 5" xfId="2453" xr:uid="{A8F78DBE-6C6F-4D4D-A4CB-F29607F93287}"/>
    <cellStyle name="Normal 7 7 6" xfId="2454" xr:uid="{1E796BBC-CD9C-4382-B80B-C7F16CEDD86D}"/>
    <cellStyle name="Normal 7 7 7" xfId="2455" xr:uid="{9EB8647B-85FE-433D-836C-2C9E73E04E93}"/>
    <cellStyle name="Normal 7 8" xfId="2456" xr:uid="{E489083A-07D4-4D07-AF56-0BE4887BBCDE}"/>
    <cellStyle name="Normal 7 8 2" xfId="2457" xr:uid="{64867E59-3E9C-4D26-AB7A-7B92D92C27DF}"/>
    <cellStyle name="Normal 7 8 2 2" xfId="2458" xr:uid="{F2D9E42F-870E-487A-BD7F-23F77BDAC4EB}"/>
    <cellStyle name="Normal 7 8 2 3" xfId="2459" xr:uid="{6337F512-F02F-4569-AB93-D51A3F27B29D}"/>
    <cellStyle name="Normal 7 8 2 4" xfId="2460" xr:uid="{BE21B805-7253-425A-B17C-7C9CB0600EF7}"/>
    <cellStyle name="Normal 7 8 3" xfId="2461" xr:uid="{D1F737C8-9DE4-43B2-85C9-040D4A9A5C03}"/>
    <cellStyle name="Normal 7 8 3 2" xfId="2462" xr:uid="{C446BFDB-DDD4-4329-B8D6-85901BAB7A62}"/>
    <cellStyle name="Normal 7 8 3 3" xfId="2463" xr:uid="{C126409F-D5D4-42DF-8DE0-FF7038E0E610}"/>
    <cellStyle name="Normal 7 8 3 4" xfId="2464" xr:uid="{E2A25069-815E-4788-AEFB-C9FC6D102D34}"/>
    <cellStyle name="Normal 7 8 4" xfId="2465" xr:uid="{68D92DF9-D5A1-4522-9DA0-C7451388322D}"/>
    <cellStyle name="Normal 7 8 5" xfId="2466" xr:uid="{CCE55B74-2A88-42C8-B185-4DA61433EB18}"/>
    <cellStyle name="Normal 7 8 6" xfId="2467" xr:uid="{F8D9A85B-D12D-4749-9067-00A76806EE71}"/>
    <cellStyle name="Normal 7 9" xfId="2468" xr:uid="{E98CAF47-EA1C-40AF-BC04-664EE5E78007}"/>
    <cellStyle name="Normal 7 9 2" xfId="2469" xr:uid="{BE231D72-554F-418E-97C6-96C19710D266}"/>
    <cellStyle name="Normal 7 9 2 2" xfId="2470" xr:uid="{912403F7-1D25-48AB-BA8E-B9F162756C1C}"/>
    <cellStyle name="Normal 7 9 2 2 2" xfId="4379" xr:uid="{1E8E7476-2916-4813-B075-B0DC7D7D9A75}"/>
    <cellStyle name="Normal 7 9 2 2 3" xfId="4693" xr:uid="{065A430E-F499-4277-9ED8-A93F0B242271}"/>
    <cellStyle name="Normal 7 9 2 3" xfId="2471" xr:uid="{E324A096-0A26-4316-A026-1F9E5D403C20}"/>
    <cellStyle name="Normal 7 9 2 4" xfId="2472" xr:uid="{C063E4DC-D6B1-41D2-B752-D45811C0385A}"/>
    <cellStyle name="Normal 7 9 3" xfId="2473" xr:uid="{45EAE5CB-7409-4839-9A26-5FC15DD9482C}"/>
    <cellStyle name="Normal 7 9 4" xfId="2474" xr:uid="{94EA94C7-9489-4EFC-A399-19D7624FF448}"/>
    <cellStyle name="Normal 7 9 4 2" xfId="4582" xr:uid="{BD59D153-0364-4478-8562-5CD338DA8B4C}"/>
    <cellStyle name="Normal 7 9 4 3" xfId="4694" xr:uid="{A4FAAC05-220A-4A99-B401-FECCBAFEC42C}"/>
    <cellStyle name="Normal 7 9 4 4" xfId="4670" xr:uid="{EF784828-435A-455D-9B1C-76ACE0CB7F9A}"/>
    <cellStyle name="Normal 7 9 5" xfId="2475" xr:uid="{BD2F6394-2696-4960-A1B3-567AE3CD3F24}"/>
    <cellStyle name="Normal 8" xfId="87" xr:uid="{B6BD496E-8B10-405F-A6FC-E188BDCD55D6}"/>
    <cellStyle name="Normal 8 10" xfId="2476" xr:uid="{77BFD2CE-6B67-41D8-9406-6F9C4FC3D815}"/>
    <cellStyle name="Normal 8 10 2" xfId="2477" xr:uid="{3AD55050-6CD7-48A0-8CE7-0BBEA3743739}"/>
    <cellStyle name="Normal 8 10 3" xfId="2478" xr:uid="{82B4A5AE-54B1-493D-AF96-377E34FEC65E}"/>
    <cellStyle name="Normal 8 10 4" xfId="2479" xr:uid="{6A9426D7-AD45-43A7-9666-E69531657D2B}"/>
    <cellStyle name="Normal 8 11" xfId="2480" xr:uid="{68D24A8B-6B61-46A2-902F-451735681BB1}"/>
    <cellStyle name="Normal 8 11 2" xfId="2481" xr:uid="{DEC4A3D2-702F-4CCD-8E2C-FBAB32172A1F}"/>
    <cellStyle name="Normal 8 11 3" xfId="2482" xr:uid="{64F08FBD-304F-4D40-A29D-8636FD638F8C}"/>
    <cellStyle name="Normal 8 11 4" xfId="2483" xr:uid="{ED69966C-E762-4637-99C7-65C790FB6881}"/>
    <cellStyle name="Normal 8 12" xfId="2484" xr:uid="{214C376A-9A2F-4C6F-B9F8-379A57682A48}"/>
    <cellStyle name="Normal 8 12 2" xfId="2485" xr:uid="{A93D8FB8-A774-4E8B-B28A-5A047092C261}"/>
    <cellStyle name="Normal 8 13" xfId="2486" xr:uid="{65C94A47-F2EF-4AF6-BFF7-6ECAA7F5FF34}"/>
    <cellStyle name="Normal 8 14" xfId="2487" xr:uid="{D3F8A6CF-E565-4D8A-8400-4FF884885AC4}"/>
    <cellStyle name="Normal 8 15" xfId="2488" xr:uid="{69E492F2-9B3B-4948-A024-1ED66708B77F}"/>
    <cellStyle name="Normal 8 2" xfId="88" xr:uid="{BB33651E-CBF8-4D86-9EB8-B825764CCC67}"/>
    <cellStyle name="Normal 8 2 10" xfId="2489" xr:uid="{B88FA66D-335D-4291-818D-0D90C9EB383B}"/>
    <cellStyle name="Normal 8 2 11" xfId="2490" xr:uid="{9CA14D66-75F1-4CA9-BB68-32C7C095C9A1}"/>
    <cellStyle name="Normal 8 2 2" xfId="2491" xr:uid="{E49D821C-B744-4228-A264-7E05AC80B09B}"/>
    <cellStyle name="Normal 8 2 2 2" xfId="2492" xr:uid="{26570015-8ADD-427A-B285-A3FAB3EF7CE2}"/>
    <cellStyle name="Normal 8 2 2 2 2" xfId="2493" xr:uid="{D2C6B183-475C-4FE7-A5A0-347BE8FA34EC}"/>
    <cellStyle name="Normal 8 2 2 2 2 2" xfId="2494" xr:uid="{E6D4F72C-DBAC-4061-AC9B-2DB69E1FD7CB}"/>
    <cellStyle name="Normal 8 2 2 2 2 2 2" xfId="2495" xr:uid="{282D76AC-2F43-4317-A447-180ED3760E8B}"/>
    <cellStyle name="Normal 8 2 2 2 2 2 2 2" xfId="4097" xr:uid="{A9CEEC78-1F90-4D62-908D-CB3BCAB592EF}"/>
    <cellStyle name="Normal 8 2 2 2 2 2 2 2 2" xfId="4098" xr:uid="{970EA743-9FD2-491D-A0AA-5C2E05ADFA4F}"/>
    <cellStyle name="Normal 8 2 2 2 2 2 2 3" xfId="4099" xr:uid="{E3E43787-4BAC-4816-BB08-8F7F1395DC71}"/>
    <cellStyle name="Normal 8 2 2 2 2 2 3" xfId="2496" xr:uid="{E077A0FD-9A93-471D-BB3C-174D1589F46A}"/>
    <cellStyle name="Normal 8 2 2 2 2 2 3 2" xfId="4100" xr:uid="{AC5E0356-4685-40A3-A804-3283A3E801CD}"/>
    <cellStyle name="Normal 8 2 2 2 2 2 4" xfId="2497" xr:uid="{62510F84-611B-4F1F-BF3D-ED1A585FD7C0}"/>
    <cellStyle name="Normal 8 2 2 2 2 3" xfId="2498" xr:uid="{BF11DBAC-6150-4F67-9732-1AE781F98685}"/>
    <cellStyle name="Normal 8 2 2 2 2 3 2" xfId="2499" xr:uid="{2779C726-7B98-4206-8CA1-884A38DCD80F}"/>
    <cellStyle name="Normal 8 2 2 2 2 3 2 2" xfId="4101" xr:uid="{EF41F6E6-FEE7-4F36-9F5A-4982AF499B26}"/>
    <cellStyle name="Normal 8 2 2 2 2 3 3" xfId="2500" xr:uid="{B1BEC404-25F5-4B29-B21C-CFE86808D750}"/>
    <cellStyle name="Normal 8 2 2 2 2 3 4" xfId="2501" xr:uid="{A6C2B244-ABA0-4CF1-970B-E6A480CC2829}"/>
    <cellStyle name="Normal 8 2 2 2 2 4" xfId="2502" xr:uid="{CE9BA15B-1E71-487F-AD9E-98773E12D6E8}"/>
    <cellStyle name="Normal 8 2 2 2 2 4 2" xfId="4102" xr:uid="{CB34E05C-B3AC-4A5D-88CD-3691A5F94277}"/>
    <cellStyle name="Normal 8 2 2 2 2 5" xfId="2503" xr:uid="{14E980A3-679B-4A18-A9A1-5957A5EF7124}"/>
    <cellStyle name="Normal 8 2 2 2 2 6" xfId="2504" xr:uid="{46523FC2-7CF1-41C1-8E53-1EDAEFBF327F}"/>
    <cellStyle name="Normal 8 2 2 2 3" xfId="2505" xr:uid="{3C0325E8-D782-4DD1-BA70-B7834C91D86F}"/>
    <cellStyle name="Normal 8 2 2 2 3 2" xfId="2506" xr:uid="{8614A661-F8A1-4C55-A18A-9B482C6E20B3}"/>
    <cellStyle name="Normal 8 2 2 2 3 2 2" xfId="2507" xr:uid="{BC2CFE2A-67B0-41FF-BF7E-516A14AB318E}"/>
    <cellStyle name="Normal 8 2 2 2 3 2 2 2" xfId="4103" xr:uid="{A9E4DD73-2840-4B93-87A8-7046C89008A4}"/>
    <cellStyle name="Normal 8 2 2 2 3 2 2 2 2" xfId="4104" xr:uid="{CDAFB6DF-9819-443A-BA27-7318A1B70600}"/>
    <cellStyle name="Normal 8 2 2 2 3 2 2 3" xfId="4105" xr:uid="{2AE00AF8-5DC7-46EC-83D4-E7069A5850CF}"/>
    <cellStyle name="Normal 8 2 2 2 3 2 3" xfId="2508" xr:uid="{74786599-A3D6-47FF-92B2-F3FA08D5992B}"/>
    <cellStyle name="Normal 8 2 2 2 3 2 3 2" xfId="4106" xr:uid="{0788DB26-B91C-48DB-8C4D-5A561C711839}"/>
    <cellStyle name="Normal 8 2 2 2 3 2 4" xfId="2509" xr:uid="{0A915653-5A43-4076-A240-3735BC989338}"/>
    <cellStyle name="Normal 8 2 2 2 3 3" xfId="2510" xr:uid="{0B494217-49AC-4D9F-92F0-D82A1295EF7B}"/>
    <cellStyle name="Normal 8 2 2 2 3 3 2" xfId="4107" xr:uid="{B0DAE20D-C58D-43FE-8FD4-EDB15872924C}"/>
    <cellStyle name="Normal 8 2 2 2 3 3 2 2" xfId="4108" xr:uid="{0E9F66E7-95E2-4C93-A0A9-C7CEEAAE1299}"/>
    <cellStyle name="Normal 8 2 2 2 3 3 3" xfId="4109" xr:uid="{63EDF32C-8DB9-4751-B9AD-2BADDB5EA14D}"/>
    <cellStyle name="Normal 8 2 2 2 3 4" xfId="2511" xr:uid="{C6984726-1647-4F92-8EDF-FA981540F415}"/>
    <cellStyle name="Normal 8 2 2 2 3 4 2" xfId="4110" xr:uid="{0E14436E-6F3F-4459-B247-7B941B8D1758}"/>
    <cellStyle name="Normal 8 2 2 2 3 5" xfId="2512" xr:uid="{0CA230BD-880D-492B-8D3F-1669A1C60AF3}"/>
    <cellStyle name="Normal 8 2 2 2 4" xfId="2513" xr:uid="{CB096127-7B68-49D1-9418-2BBF799B9AC5}"/>
    <cellStyle name="Normal 8 2 2 2 4 2" xfId="2514" xr:uid="{A98ABA2F-CF57-4CD9-9CEC-2D8A687C1690}"/>
    <cellStyle name="Normal 8 2 2 2 4 2 2" xfId="4111" xr:uid="{15F6B90A-B5B5-4DC8-8797-161C0238618A}"/>
    <cellStyle name="Normal 8 2 2 2 4 2 2 2" xfId="4112" xr:uid="{676CBE72-3B16-4DD5-8B0A-FAFABFD50A47}"/>
    <cellStyle name="Normal 8 2 2 2 4 2 3" xfId="4113" xr:uid="{2658ED06-FE6B-4D6D-BCD8-B45928122937}"/>
    <cellStyle name="Normal 8 2 2 2 4 3" xfId="2515" xr:uid="{1AF3F2DB-6493-46B6-894B-E93E8E33EBA7}"/>
    <cellStyle name="Normal 8 2 2 2 4 3 2" xfId="4114" xr:uid="{C0008BC7-2784-43F2-B524-F806570A95FE}"/>
    <cellStyle name="Normal 8 2 2 2 4 4" xfId="2516" xr:uid="{EE539CB0-E5C7-44D2-9394-0DF62E20889D}"/>
    <cellStyle name="Normal 8 2 2 2 5" xfId="2517" xr:uid="{E1AB2C52-1742-47E5-90FE-B6528725BEA1}"/>
    <cellStyle name="Normal 8 2 2 2 5 2" xfId="2518" xr:uid="{4D0220DF-C44F-429B-A332-C4204B65AA05}"/>
    <cellStyle name="Normal 8 2 2 2 5 2 2" xfId="4115" xr:uid="{EF1794B4-9099-4499-8BE4-1E5240738E0A}"/>
    <cellStyle name="Normal 8 2 2 2 5 3" xfId="2519" xr:uid="{8887EBCC-7309-4155-8FD5-B2052819392A}"/>
    <cellStyle name="Normal 8 2 2 2 5 4" xfId="2520" xr:uid="{A64E8F30-28FE-4D68-981C-E4D9DE64B91E}"/>
    <cellStyle name="Normal 8 2 2 2 6" xfId="2521" xr:uid="{03862136-4D68-4FB8-AD79-EA6DE58ED0B9}"/>
    <cellStyle name="Normal 8 2 2 2 6 2" xfId="4116" xr:uid="{FC83E8A4-1D7A-4243-ADE5-55079876422D}"/>
    <cellStyle name="Normal 8 2 2 2 7" xfId="2522" xr:uid="{E586D807-8542-4289-8619-CED1014412A3}"/>
    <cellStyle name="Normal 8 2 2 2 8" xfId="2523" xr:uid="{F07D797E-0F63-4AAA-9A72-17AB229350D2}"/>
    <cellStyle name="Normal 8 2 2 3" xfId="2524" xr:uid="{94F857DA-3DD8-4943-B88F-1CA4BC4C5A01}"/>
    <cellStyle name="Normal 8 2 2 3 2" xfId="2525" xr:uid="{FCDCD510-0DEF-4562-85B2-60EBE27B5F20}"/>
    <cellStyle name="Normal 8 2 2 3 2 2" xfId="2526" xr:uid="{6EE2B3F1-DB40-4FA4-9A9C-EBF2D5348773}"/>
    <cellStyle name="Normal 8 2 2 3 2 2 2" xfId="4117" xr:uid="{C040D584-6B41-4EEF-AF10-28DF1426997B}"/>
    <cellStyle name="Normal 8 2 2 3 2 2 2 2" xfId="4118" xr:uid="{5B273BF5-3A23-485F-A555-CE6C012093DE}"/>
    <cellStyle name="Normal 8 2 2 3 2 2 3" xfId="4119" xr:uid="{4F5B01CE-0338-4768-B2D2-7B7E711D4E65}"/>
    <cellStyle name="Normal 8 2 2 3 2 3" xfId="2527" xr:uid="{B404FBB9-5F46-43F5-A55F-359D8DD6C584}"/>
    <cellStyle name="Normal 8 2 2 3 2 3 2" xfId="4120" xr:uid="{BFA3750D-6D9C-4E2E-BAD4-4A693B147A8D}"/>
    <cellStyle name="Normal 8 2 2 3 2 4" xfId="2528" xr:uid="{27061E13-565E-4C0D-998F-0E2CB8C94FCE}"/>
    <cellStyle name="Normal 8 2 2 3 3" xfId="2529" xr:uid="{4311B266-0CFC-48A2-A8A9-CD459DE0E9A0}"/>
    <cellStyle name="Normal 8 2 2 3 3 2" xfId="2530" xr:uid="{6FBC2910-8919-42BC-8281-EDF92A25CC5E}"/>
    <cellStyle name="Normal 8 2 2 3 3 2 2" xfId="4121" xr:uid="{E18005B2-2E72-4298-B8AA-C1C75540737B}"/>
    <cellStyle name="Normal 8 2 2 3 3 3" xfId="2531" xr:uid="{6F1EFFFA-F456-4684-83CC-6F515BD4E35C}"/>
    <cellStyle name="Normal 8 2 2 3 3 4" xfId="2532" xr:uid="{31B54CE9-2FD6-49E8-8AF5-7E9C1C1F9D93}"/>
    <cellStyle name="Normal 8 2 2 3 4" xfId="2533" xr:uid="{A2B087E5-2492-4186-82ED-9E10BB76336D}"/>
    <cellStyle name="Normal 8 2 2 3 4 2" xfId="4122" xr:uid="{C886ABD6-B944-41ED-B6E3-131B1EF36DE4}"/>
    <cellStyle name="Normal 8 2 2 3 5" xfId="2534" xr:uid="{B1880265-4E97-47DB-93BE-73EBD8EF0F07}"/>
    <cellStyle name="Normal 8 2 2 3 6" xfId="2535" xr:uid="{AF4EEF0E-BA86-4139-A579-0F14DB47EA5B}"/>
    <cellStyle name="Normal 8 2 2 4" xfId="2536" xr:uid="{06A294CA-2ED5-40EF-9635-640A73EF14AA}"/>
    <cellStyle name="Normal 8 2 2 4 2" xfId="2537" xr:uid="{E3712624-A8B8-4B99-BDFA-EE976D2AE920}"/>
    <cellStyle name="Normal 8 2 2 4 2 2" xfId="2538" xr:uid="{EEB579C4-F364-4B94-972A-16BACBCEE8BA}"/>
    <cellStyle name="Normal 8 2 2 4 2 2 2" xfId="4123" xr:uid="{2B96EBDF-E8C4-49D3-BF33-73E3829A946A}"/>
    <cellStyle name="Normal 8 2 2 4 2 2 2 2" xfId="4124" xr:uid="{213D568F-F896-4E26-9DDC-4A612A992F26}"/>
    <cellStyle name="Normal 8 2 2 4 2 2 3" xfId="4125" xr:uid="{4D462D2D-CD4C-40C0-BDE0-C49DC78CE9C4}"/>
    <cellStyle name="Normal 8 2 2 4 2 3" xfId="2539" xr:uid="{A81AD7F6-EED2-476F-905D-967741375AE7}"/>
    <cellStyle name="Normal 8 2 2 4 2 3 2" xfId="4126" xr:uid="{FBB66124-0978-49A1-8879-B0A2F18EBFE7}"/>
    <cellStyle name="Normal 8 2 2 4 2 4" xfId="2540" xr:uid="{79811544-A3CD-409A-A771-709E76C71AFB}"/>
    <cellStyle name="Normal 8 2 2 4 3" xfId="2541" xr:uid="{132BD6CC-0D71-494C-8A1A-9FADD8B7CE63}"/>
    <cellStyle name="Normal 8 2 2 4 3 2" xfId="4127" xr:uid="{E2D92688-0737-429D-9BD3-C1E81B6DD955}"/>
    <cellStyle name="Normal 8 2 2 4 3 2 2" xfId="4128" xr:uid="{9CD7AE0A-05DB-4EE9-A87C-966F3C1F5FF0}"/>
    <cellStyle name="Normal 8 2 2 4 3 3" xfId="4129" xr:uid="{972BDA8F-9DB2-42E4-96E9-CA926E1DE5E4}"/>
    <cellStyle name="Normal 8 2 2 4 4" xfId="2542" xr:uid="{F462582D-895F-418D-B4BC-A5F6D5D0B77C}"/>
    <cellStyle name="Normal 8 2 2 4 4 2" xfId="4130" xr:uid="{D15654B4-3802-4FBE-BA77-4181DFEBAB2D}"/>
    <cellStyle name="Normal 8 2 2 4 5" xfId="2543" xr:uid="{F4405815-63A7-463B-A647-01C8AFBF1905}"/>
    <cellStyle name="Normal 8 2 2 5" xfId="2544" xr:uid="{116B2E46-053C-4371-8FC1-847F4C93E913}"/>
    <cellStyle name="Normal 8 2 2 5 2" xfId="2545" xr:uid="{448ADC97-6623-47C5-83F0-8ADEEACEDA36}"/>
    <cellStyle name="Normal 8 2 2 5 2 2" xfId="4131" xr:uid="{D1279FC6-5699-44B6-98F1-05D208F605D6}"/>
    <cellStyle name="Normal 8 2 2 5 2 2 2" xfId="4132" xr:uid="{5EC71F8C-2524-44D9-88B1-B2F4FB36C219}"/>
    <cellStyle name="Normal 8 2 2 5 2 3" xfId="4133" xr:uid="{0EBD7BA9-0DC0-44DB-A282-19800DC8C6EC}"/>
    <cellStyle name="Normal 8 2 2 5 3" xfId="2546" xr:uid="{588AFAE8-5C05-412F-911A-1FE2CC471044}"/>
    <cellStyle name="Normal 8 2 2 5 3 2" xfId="4134" xr:uid="{A4C6FCE2-9766-4A2E-9B28-E12A13118AD1}"/>
    <cellStyle name="Normal 8 2 2 5 4" xfId="2547" xr:uid="{C837F6EC-F3E0-4C72-A42E-C215F3178C5E}"/>
    <cellStyle name="Normal 8 2 2 6" xfId="2548" xr:uid="{A3DBAF94-1D2A-4C34-B8BE-6500592E28FF}"/>
    <cellStyle name="Normal 8 2 2 6 2" xfId="2549" xr:uid="{855BA8F8-B842-4552-A379-D14EA653CACB}"/>
    <cellStyle name="Normal 8 2 2 6 2 2" xfId="4135" xr:uid="{3B8D3AA9-1E5D-4B1B-99E0-AD132B9AEF11}"/>
    <cellStyle name="Normal 8 2 2 6 3" xfId="2550" xr:uid="{DA21B1BD-BEBB-4E7E-8D11-2B1B57DD864C}"/>
    <cellStyle name="Normal 8 2 2 6 4" xfId="2551" xr:uid="{B6227A1A-180E-40AF-8C69-90E0B1BFFA41}"/>
    <cellStyle name="Normal 8 2 2 7" xfId="2552" xr:uid="{519748D1-05AC-4E22-AD12-E1BC02ECDB28}"/>
    <cellStyle name="Normal 8 2 2 7 2" xfId="4136" xr:uid="{F6344D4F-5BB2-41BA-8754-CE970D661A6C}"/>
    <cellStyle name="Normal 8 2 2 8" xfId="2553" xr:uid="{0DEC8065-4531-4218-BA0A-98B02714EB42}"/>
    <cellStyle name="Normal 8 2 2 9" xfId="2554" xr:uid="{10F19362-1DBC-4F91-B3C3-1A2813BF796F}"/>
    <cellStyle name="Normal 8 2 3" xfId="2555" xr:uid="{D3A9C78D-5498-4A61-884F-AA869AA45A36}"/>
    <cellStyle name="Normal 8 2 3 2" xfId="2556" xr:uid="{1E612FF7-777A-4F9E-98A0-337AE5273597}"/>
    <cellStyle name="Normal 8 2 3 2 2" xfId="2557" xr:uid="{1C8A4EE6-C315-42F4-8683-97F1A31BCF7B}"/>
    <cellStyle name="Normal 8 2 3 2 2 2" xfId="2558" xr:uid="{099954CF-33B3-4DB1-8412-5BEA0B9D8925}"/>
    <cellStyle name="Normal 8 2 3 2 2 2 2" xfId="4137" xr:uid="{0BB40FCB-E0E0-4064-8132-5CFE2F47BAD3}"/>
    <cellStyle name="Normal 8 2 3 2 2 2 2 2" xfId="4138" xr:uid="{B78CE674-CE8F-472C-953F-255A87DDD7B3}"/>
    <cellStyle name="Normal 8 2 3 2 2 2 3" xfId="4139" xr:uid="{CFE5D757-1E93-418E-980F-25EBCABC13E3}"/>
    <cellStyle name="Normal 8 2 3 2 2 3" xfId="2559" xr:uid="{D2D54B90-DADB-4C34-84B9-6652E565697A}"/>
    <cellStyle name="Normal 8 2 3 2 2 3 2" xfId="4140" xr:uid="{BDA4A193-C100-416C-8FC0-C89421769E7F}"/>
    <cellStyle name="Normal 8 2 3 2 2 4" xfId="2560" xr:uid="{7DC57489-265F-49EA-8081-291C7BDBF90A}"/>
    <cellStyle name="Normal 8 2 3 2 3" xfId="2561" xr:uid="{0848B078-685D-4411-91F4-8A6400FF9BCE}"/>
    <cellStyle name="Normal 8 2 3 2 3 2" xfId="2562" xr:uid="{C591EEB4-3EA8-42EE-8445-F75953719A84}"/>
    <cellStyle name="Normal 8 2 3 2 3 2 2" xfId="4141" xr:uid="{53C5A15A-467B-42AB-9B48-347BBEFBEC5B}"/>
    <cellStyle name="Normal 8 2 3 2 3 3" xfId="2563" xr:uid="{5BDBA549-6587-4CD6-9A94-43B5F95A80DE}"/>
    <cellStyle name="Normal 8 2 3 2 3 4" xfId="2564" xr:uid="{0F96B37B-05AB-4C2B-AAF1-1BBA1C03B397}"/>
    <cellStyle name="Normal 8 2 3 2 4" xfId="2565" xr:uid="{04FD0464-6CC0-431D-91F4-65EF6A1789B1}"/>
    <cellStyle name="Normal 8 2 3 2 4 2" xfId="4142" xr:uid="{BA064B5B-0920-4872-B9AA-6CF99B86DECA}"/>
    <cellStyle name="Normal 8 2 3 2 5" xfId="2566" xr:uid="{1E7DC66A-CE73-4615-8E67-CF4CB8EEDA72}"/>
    <cellStyle name="Normal 8 2 3 2 6" xfId="2567" xr:uid="{F00D05B1-86A4-496C-867A-E2A2D5A242F1}"/>
    <cellStyle name="Normal 8 2 3 3" xfId="2568" xr:uid="{3F7D8D29-5216-4D92-BFE6-BEF725C9F397}"/>
    <cellStyle name="Normal 8 2 3 3 2" xfId="2569" xr:uid="{68B9445C-D061-487A-A4A6-E5F2C3971FB9}"/>
    <cellStyle name="Normal 8 2 3 3 2 2" xfId="2570" xr:uid="{67A146AC-4D76-4BF1-B289-DCA5F62BCF52}"/>
    <cellStyle name="Normal 8 2 3 3 2 2 2" xfId="4143" xr:uid="{C6343DF9-ADF2-4EE7-85A1-B841E6EC5120}"/>
    <cellStyle name="Normal 8 2 3 3 2 2 2 2" xfId="4144" xr:uid="{96507B1D-4A8A-4551-853C-2E7449F46E5A}"/>
    <cellStyle name="Normal 8 2 3 3 2 2 3" xfId="4145" xr:uid="{189E2D4B-B1A8-4BB3-A4F2-A30BBAFBE4A0}"/>
    <cellStyle name="Normal 8 2 3 3 2 3" xfId="2571" xr:uid="{E099C223-A319-473F-90A4-3DFCF9539525}"/>
    <cellStyle name="Normal 8 2 3 3 2 3 2" xfId="4146" xr:uid="{727653C3-A8C3-45DB-97CA-E225DD975531}"/>
    <cellStyle name="Normal 8 2 3 3 2 4" xfId="2572" xr:uid="{3AA2BF42-009E-4D90-B8C4-B9EA36DE66CF}"/>
    <cellStyle name="Normal 8 2 3 3 3" xfId="2573" xr:uid="{88587142-14FE-4F98-8204-F83CDE2BA25D}"/>
    <cellStyle name="Normal 8 2 3 3 3 2" xfId="4147" xr:uid="{AF969862-C1A2-46C3-A4DA-A13EBD60F386}"/>
    <cellStyle name="Normal 8 2 3 3 3 2 2" xfId="4148" xr:uid="{AC9EF0F3-3EC3-4311-8039-1BBF43D692AA}"/>
    <cellStyle name="Normal 8 2 3 3 3 3" xfId="4149" xr:uid="{ABD6F4A7-F095-4DC2-A11D-14B1A8E8E7BE}"/>
    <cellStyle name="Normal 8 2 3 3 4" xfId="2574" xr:uid="{A615FFBF-8B48-4168-B2D5-15E62DF5CDE2}"/>
    <cellStyle name="Normal 8 2 3 3 4 2" xfId="4150" xr:uid="{E61F4141-52FE-46B1-A718-E69165F8367B}"/>
    <cellStyle name="Normal 8 2 3 3 5" xfId="2575" xr:uid="{7B649A7A-0792-4DAE-AB91-069EA5B0C276}"/>
    <cellStyle name="Normal 8 2 3 4" xfId="2576" xr:uid="{4EB3155E-B3EB-437C-AA59-2F7EBDA3BF0F}"/>
    <cellStyle name="Normal 8 2 3 4 2" xfId="2577" xr:uid="{7A4D1A39-27AB-4A15-9DCD-CC3F36D9E4D5}"/>
    <cellStyle name="Normal 8 2 3 4 2 2" xfId="4151" xr:uid="{15C64AB5-BA2D-4EB7-A968-7D01ABD77753}"/>
    <cellStyle name="Normal 8 2 3 4 2 2 2" xfId="4152" xr:uid="{0C30DE32-5778-4C56-9A5B-8E6677C8D62C}"/>
    <cellStyle name="Normal 8 2 3 4 2 3" xfId="4153" xr:uid="{1D536D10-1EAF-477D-AD70-B018928A27C6}"/>
    <cellStyle name="Normal 8 2 3 4 3" xfId="2578" xr:uid="{C3867FE3-59D1-4B59-B3E8-E0EC559531D4}"/>
    <cellStyle name="Normal 8 2 3 4 3 2" xfId="4154" xr:uid="{4BEB1CF3-3F23-4A9C-8661-750B74E850FE}"/>
    <cellStyle name="Normal 8 2 3 4 4" xfId="2579" xr:uid="{048F99AE-F1FC-4FE7-B25C-63622070B97F}"/>
    <cellStyle name="Normal 8 2 3 5" xfId="2580" xr:uid="{BB9B4E33-A737-4603-A068-253ACDE0B67B}"/>
    <cellStyle name="Normal 8 2 3 5 2" xfId="2581" xr:uid="{3BF79038-538C-415E-82B2-67835B97F133}"/>
    <cellStyle name="Normal 8 2 3 5 2 2" xfId="4155" xr:uid="{51A908D9-54CA-451B-AD0E-1FE59A3363C4}"/>
    <cellStyle name="Normal 8 2 3 5 3" xfId="2582" xr:uid="{F9472599-CEF9-49CD-8A71-18F232CB3210}"/>
    <cellStyle name="Normal 8 2 3 5 4" xfId="2583" xr:uid="{262D582D-A286-4DCD-818A-BF20FB27D1B2}"/>
    <cellStyle name="Normal 8 2 3 6" xfId="2584" xr:uid="{F2BC0236-C687-43D4-B0A2-713B8A714FD5}"/>
    <cellStyle name="Normal 8 2 3 6 2" xfId="4156" xr:uid="{8DD0C9B2-3BAD-4BE0-A903-314FB7EEE02A}"/>
    <cellStyle name="Normal 8 2 3 7" xfId="2585" xr:uid="{0E1747E7-A271-4BA5-B52D-62E17C12EF95}"/>
    <cellStyle name="Normal 8 2 3 8" xfId="2586" xr:uid="{0F14B716-3CEC-4792-8987-AEE5FFD1CDEF}"/>
    <cellStyle name="Normal 8 2 4" xfId="2587" xr:uid="{3A42F9FC-7974-4FFE-A1EA-467DD2921728}"/>
    <cellStyle name="Normal 8 2 4 2" xfId="2588" xr:uid="{837634E9-7239-47C2-A653-22293C9887E1}"/>
    <cellStyle name="Normal 8 2 4 2 2" xfId="2589" xr:uid="{33041DB7-D417-4CB2-933C-488AF3FDB7AA}"/>
    <cellStyle name="Normal 8 2 4 2 2 2" xfId="2590" xr:uid="{F673D77F-7480-4E54-B202-86D101822246}"/>
    <cellStyle name="Normal 8 2 4 2 2 2 2" xfId="4157" xr:uid="{08ABD006-0EF5-4934-A731-5F63A9E0D484}"/>
    <cellStyle name="Normal 8 2 4 2 2 3" xfId="2591" xr:uid="{6EF3E414-B83C-44BC-B480-A24A2F89BAD5}"/>
    <cellStyle name="Normal 8 2 4 2 2 4" xfId="2592" xr:uid="{C2D164A0-7B17-4A94-9093-24E91871A291}"/>
    <cellStyle name="Normal 8 2 4 2 3" xfId="2593" xr:uid="{1AF0F1D9-AE55-43C7-98EE-B2ACEFFB50B0}"/>
    <cellStyle name="Normal 8 2 4 2 3 2" xfId="4158" xr:uid="{45B5A9FA-7582-47FB-B612-8B0E35685BCC}"/>
    <cellStyle name="Normal 8 2 4 2 4" xfId="2594" xr:uid="{C705E6B6-D1E3-4DCD-8BC7-0C7CF12D3209}"/>
    <cellStyle name="Normal 8 2 4 2 5" xfId="2595" xr:uid="{AF593B06-BE02-41F6-959B-918ECE1F7FE4}"/>
    <cellStyle name="Normal 8 2 4 3" xfId="2596" xr:uid="{92E2A694-02CE-4C62-B76F-25447BBD2ED6}"/>
    <cellStyle name="Normal 8 2 4 3 2" xfId="2597" xr:uid="{D90C3136-4521-4E95-8EF4-3B5CA3645BC9}"/>
    <cellStyle name="Normal 8 2 4 3 2 2" xfId="4159" xr:uid="{206B0312-F923-4811-B05D-D6093D42F7CE}"/>
    <cellStyle name="Normal 8 2 4 3 3" xfId="2598" xr:uid="{2661B544-7BBD-4B2B-BBD2-213389E07747}"/>
    <cellStyle name="Normal 8 2 4 3 4" xfId="2599" xr:uid="{882709BB-BCA0-4F85-B60E-623F6ABF1EDE}"/>
    <cellStyle name="Normal 8 2 4 4" xfId="2600" xr:uid="{FCC0ED44-9C3B-42E9-977B-6B6F5845A965}"/>
    <cellStyle name="Normal 8 2 4 4 2" xfId="2601" xr:uid="{1F57B74F-47F9-4674-90C2-D965F3DD61E1}"/>
    <cellStyle name="Normal 8 2 4 4 3" xfId="2602" xr:uid="{D022CBE0-046F-4010-B1DD-4ACBCEDC3245}"/>
    <cellStyle name="Normal 8 2 4 4 4" xfId="2603" xr:uid="{A96F5D52-BF78-4A30-9DFD-CC94C615F6D9}"/>
    <cellStyle name="Normal 8 2 4 5" xfId="2604" xr:uid="{1D8F02A3-DD22-4B1A-87A4-5A45E72DCD5C}"/>
    <cellStyle name="Normal 8 2 4 6" xfId="2605" xr:uid="{7B88EFB7-8FE2-46CB-AF9D-1623E7637869}"/>
    <cellStyle name="Normal 8 2 4 7" xfId="2606" xr:uid="{D2A7526E-5C28-4DE5-8D64-0EDE79603747}"/>
    <cellStyle name="Normal 8 2 5" xfId="2607" xr:uid="{6FED8CA5-CD58-4D65-90D0-2757297183E6}"/>
    <cellStyle name="Normal 8 2 5 2" xfId="2608" xr:uid="{39E755AC-F31A-4878-9D1A-8D94FBEB0B70}"/>
    <cellStyle name="Normal 8 2 5 2 2" xfId="2609" xr:uid="{546976DE-D858-48AC-B45C-1BFF6AF14307}"/>
    <cellStyle name="Normal 8 2 5 2 2 2" xfId="4160" xr:uid="{133BE23F-475F-4F13-909A-69FA8E06E3A1}"/>
    <cellStyle name="Normal 8 2 5 2 2 2 2" xfId="4161" xr:uid="{E576EEF2-B725-40E3-B69D-4A79DE0F0FEE}"/>
    <cellStyle name="Normal 8 2 5 2 2 3" xfId="4162" xr:uid="{0B97C77F-7B74-48BF-8D1F-E376C4415A26}"/>
    <cellStyle name="Normal 8 2 5 2 3" xfId="2610" xr:uid="{FA2EBFFE-FC4F-40CA-8D0A-1ED803041F95}"/>
    <cellStyle name="Normal 8 2 5 2 3 2" xfId="4163" xr:uid="{6A46AA8B-5A32-4250-B64A-68E0D9713D7F}"/>
    <cellStyle name="Normal 8 2 5 2 4" xfId="2611" xr:uid="{4E5EE35D-37E8-4E41-AF46-B26626635422}"/>
    <cellStyle name="Normal 8 2 5 3" xfId="2612" xr:uid="{88C0D90E-094A-4F04-8B2C-7E8221AA12D9}"/>
    <cellStyle name="Normal 8 2 5 3 2" xfId="2613" xr:uid="{36EB2BF0-55EE-4438-85E2-463425A45D27}"/>
    <cellStyle name="Normal 8 2 5 3 2 2" xfId="4164" xr:uid="{ED85F02F-1F4F-450A-9473-CD11AF814F4B}"/>
    <cellStyle name="Normal 8 2 5 3 3" xfId="2614" xr:uid="{FB814D1E-D8AA-4750-A5F1-4E4D7409A785}"/>
    <cellStyle name="Normal 8 2 5 3 4" xfId="2615" xr:uid="{4360FE20-6C38-4A46-B21E-E0644CB08CFC}"/>
    <cellStyle name="Normal 8 2 5 4" xfId="2616" xr:uid="{C3FDE129-ECB5-432C-B4DD-6389AF1315B5}"/>
    <cellStyle name="Normal 8 2 5 4 2" xfId="4165" xr:uid="{A9AF3021-1F78-41B7-9ADE-FBAE66BF3D90}"/>
    <cellStyle name="Normal 8 2 5 5" xfId="2617" xr:uid="{B67B5D59-CBB3-46DF-874F-4142237298CB}"/>
    <cellStyle name="Normal 8 2 5 6" xfId="2618" xr:uid="{B152BF23-E099-4A61-BD7E-2F6DACFFE9CB}"/>
    <cellStyle name="Normal 8 2 6" xfId="2619" xr:uid="{46458A0A-466A-4710-9FA7-AA383867E8EB}"/>
    <cellStyle name="Normal 8 2 6 2" xfId="2620" xr:uid="{F42C2EA0-A8E5-44F9-9B74-52303B1784D4}"/>
    <cellStyle name="Normal 8 2 6 2 2" xfId="2621" xr:uid="{EDB8868F-9BF4-4216-A4EA-378A51FA6FE8}"/>
    <cellStyle name="Normal 8 2 6 2 2 2" xfId="4166" xr:uid="{9765569C-8F53-4013-A978-617F935D6B3B}"/>
    <cellStyle name="Normal 8 2 6 2 3" xfId="2622" xr:uid="{4E9165CA-2C33-428D-A164-513EE033B453}"/>
    <cellStyle name="Normal 8 2 6 2 4" xfId="2623" xr:uid="{18751024-2EF2-49CD-9BF2-814FC2C079F1}"/>
    <cellStyle name="Normal 8 2 6 3" xfId="2624" xr:uid="{7D36FE18-6365-46CA-BB23-F5CC7517E8A2}"/>
    <cellStyle name="Normal 8 2 6 3 2" xfId="4167" xr:uid="{8C3AD94B-41FF-453C-8400-8B2D379ACEB4}"/>
    <cellStyle name="Normal 8 2 6 4" xfId="2625" xr:uid="{DC52C2FC-C3BE-4246-909E-C868AD948448}"/>
    <cellStyle name="Normal 8 2 6 5" xfId="2626" xr:uid="{8397C7A1-80D7-45A8-821F-EDB2540B15A4}"/>
    <cellStyle name="Normal 8 2 7" xfId="2627" xr:uid="{CCAF4DCC-9D74-4C6A-92F2-0BD24D09E552}"/>
    <cellStyle name="Normal 8 2 7 2" xfId="2628" xr:uid="{EC4F80EF-CF1A-4925-8311-35C6776DB0CC}"/>
    <cellStyle name="Normal 8 2 7 2 2" xfId="4168" xr:uid="{D813EF42-4711-46FF-BF35-7F0B47CE1A01}"/>
    <cellStyle name="Normal 8 2 7 3" xfId="2629" xr:uid="{402CC8EE-C6A6-4650-9761-134BB26C9D4D}"/>
    <cellStyle name="Normal 8 2 7 4" xfId="2630" xr:uid="{E6CBEDEF-0C3F-406B-B2EB-29F99B880F27}"/>
    <cellStyle name="Normal 8 2 8" xfId="2631" xr:uid="{84EBEDD8-ED17-4769-8CDB-6E1CC157A3B5}"/>
    <cellStyle name="Normal 8 2 8 2" xfId="2632" xr:uid="{388CAC7B-F821-4E58-A44A-C8600F795BF2}"/>
    <cellStyle name="Normal 8 2 8 3" xfId="2633" xr:uid="{E861C146-43C3-463A-AB7D-CB4BCA4E666B}"/>
    <cellStyle name="Normal 8 2 8 4" xfId="2634" xr:uid="{E726B0C1-A02B-4BA3-948A-872759BB13F3}"/>
    <cellStyle name="Normal 8 2 9" xfId="2635" xr:uid="{BE0DD37E-7D7D-449A-B1D2-D01CE90BA597}"/>
    <cellStyle name="Normal 8 3" xfId="2636" xr:uid="{96A2A259-CF3A-4308-8DC0-9C7EE9E1A096}"/>
    <cellStyle name="Normal 8 3 10" xfId="2637" xr:uid="{11E52AE8-184C-48CC-9F44-4F0A2A1420FA}"/>
    <cellStyle name="Normal 8 3 11" xfId="2638" xr:uid="{6FF202F1-0E5B-4EB7-96AE-8BC6845E439C}"/>
    <cellStyle name="Normal 8 3 2" xfId="2639" xr:uid="{2B135A95-4320-4253-9DE1-1EBF29524E95}"/>
    <cellStyle name="Normal 8 3 2 2" xfId="2640" xr:uid="{7F83CA17-7A59-4860-AFF3-CAEA18F8E9DB}"/>
    <cellStyle name="Normal 8 3 2 2 2" xfId="2641" xr:uid="{4442464A-38A2-4A5F-ABD3-C20B3A9E06B8}"/>
    <cellStyle name="Normal 8 3 2 2 2 2" xfId="2642" xr:uid="{471EEB4B-5EC1-4FC3-9C26-4340AB7018FB}"/>
    <cellStyle name="Normal 8 3 2 2 2 2 2" xfId="2643" xr:uid="{F646A9D6-DBEF-4BB1-AC3F-CE853AB0D596}"/>
    <cellStyle name="Normal 8 3 2 2 2 2 2 2" xfId="4169" xr:uid="{E70498C4-0839-4586-A751-B8F14B4517AC}"/>
    <cellStyle name="Normal 8 3 2 2 2 2 3" xfId="2644" xr:uid="{95073A78-7303-4501-916F-6F6A11C01064}"/>
    <cellStyle name="Normal 8 3 2 2 2 2 4" xfId="2645" xr:uid="{AA9E8E42-D095-4859-8009-C2723A1D0DC7}"/>
    <cellStyle name="Normal 8 3 2 2 2 3" xfId="2646" xr:uid="{C406ADB9-220F-4532-AA20-E4A1423149D8}"/>
    <cellStyle name="Normal 8 3 2 2 2 3 2" xfId="2647" xr:uid="{FAE2F5A0-74F7-4ADA-888D-D410AF6B049B}"/>
    <cellStyle name="Normal 8 3 2 2 2 3 3" xfId="2648" xr:uid="{BBD5DE7A-33B9-4169-9FAD-4011A1123BF0}"/>
    <cellStyle name="Normal 8 3 2 2 2 3 4" xfId="2649" xr:uid="{73B1C7A2-8AF5-42F6-BA85-162407E434B3}"/>
    <cellStyle name="Normal 8 3 2 2 2 4" xfId="2650" xr:uid="{10D784C3-A981-4BE6-B4AD-4991C561C4C7}"/>
    <cellStyle name="Normal 8 3 2 2 2 5" xfId="2651" xr:uid="{5612E581-60EB-46CB-8153-351D0BFB1246}"/>
    <cellStyle name="Normal 8 3 2 2 2 6" xfId="2652" xr:uid="{EAEE986D-E33C-4A25-AF9C-AC6C7C23D467}"/>
    <cellStyle name="Normal 8 3 2 2 3" xfId="2653" xr:uid="{E3F1F0D3-9F5E-431B-A5B2-9140F7BB9BB3}"/>
    <cellStyle name="Normal 8 3 2 2 3 2" xfId="2654" xr:uid="{3DBCDAF9-DA22-4E7E-802D-FCB99DAA845E}"/>
    <cellStyle name="Normal 8 3 2 2 3 2 2" xfId="2655" xr:uid="{BDDC2712-1A91-49B7-8A92-D1328B5EA613}"/>
    <cellStyle name="Normal 8 3 2 2 3 2 3" xfId="2656" xr:uid="{5A409171-DC5C-4E6C-8A61-6839E948E9D4}"/>
    <cellStyle name="Normal 8 3 2 2 3 2 4" xfId="2657" xr:uid="{50EDF040-FC2F-46AC-A058-FA2E7DC0335E}"/>
    <cellStyle name="Normal 8 3 2 2 3 3" xfId="2658" xr:uid="{B81D5AB7-4FA4-4489-875C-AC7D5F7B27A6}"/>
    <cellStyle name="Normal 8 3 2 2 3 4" xfId="2659" xr:uid="{9ACE9D86-9C58-4C54-B963-722AF3091E2F}"/>
    <cellStyle name="Normal 8 3 2 2 3 5" xfId="2660" xr:uid="{217C3606-875B-4579-BE99-F6E2CC0601D5}"/>
    <cellStyle name="Normal 8 3 2 2 4" xfId="2661" xr:uid="{FF6293E0-B064-490E-A40A-E28633465199}"/>
    <cellStyle name="Normal 8 3 2 2 4 2" xfId="2662" xr:uid="{9102F175-9FC9-4115-8DA4-C7E709D2B8BD}"/>
    <cellStyle name="Normal 8 3 2 2 4 3" xfId="2663" xr:uid="{F89B425D-F404-4F59-AC5B-6C4653F11E8E}"/>
    <cellStyle name="Normal 8 3 2 2 4 4" xfId="2664" xr:uid="{B6DF368E-580D-46A5-8D4A-9012A24D6A89}"/>
    <cellStyle name="Normal 8 3 2 2 5" xfId="2665" xr:uid="{1846C042-EBBC-444F-944C-6EA9BA999C1D}"/>
    <cellStyle name="Normal 8 3 2 2 5 2" xfId="2666" xr:uid="{03A27F55-B7AC-4925-98C2-5B38D79CC32C}"/>
    <cellStyle name="Normal 8 3 2 2 5 3" xfId="2667" xr:uid="{641AF426-88FA-4BCB-9A0D-9C62D59FF5CE}"/>
    <cellStyle name="Normal 8 3 2 2 5 4" xfId="2668" xr:uid="{6103C4A6-67A9-442D-A9FB-832AFF824B4B}"/>
    <cellStyle name="Normal 8 3 2 2 6" xfId="2669" xr:uid="{C085180F-AE80-42F9-89D6-8A24F6DD4DEF}"/>
    <cellStyle name="Normal 8 3 2 2 7" xfId="2670" xr:uid="{D4CC9FF6-5EB9-4449-9339-1DB96466FB68}"/>
    <cellStyle name="Normal 8 3 2 2 8" xfId="2671" xr:uid="{E63C1E0E-CD40-47DE-8964-2D4FC907918E}"/>
    <cellStyle name="Normal 8 3 2 3" xfId="2672" xr:uid="{35B45E3C-E277-4FAB-9E9A-D4CEAE04832B}"/>
    <cellStyle name="Normal 8 3 2 3 2" xfId="2673" xr:uid="{930EBEC5-F10F-4A4B-9340-1DA304552DE4}"/>
    <cellStyle name="Normal 8 3 2 3 2 2" xfId="2674" xr:uid="{6091D6CE-A578-42E6-AA13-7180D74F482B}"/>
    <cellStyle name="Normal 8 3 2 3 2 2 2" xfId="4170" xr:uid="{750B77DC-72A8-4E35-9351-4CCA45F3A20D}"/>
    <cellStyle name="Normal 8 3 2 3 2 2 2 2" xfId="4171" xr:uid="{E9489BA9-44A7-4D37-BC52-4491930EBD4A}"/>
    <cellStyle name="Normal 8 3 2 3 2 2 3" xfId="4172" xr:uid="{C6B5EF86-985A-4CB9-9834-90C8A9ECE881}"/>
    <cellStyle name="Normal 8 3 2 3 2 3" xfId="2675" xr:uid="{78644486-9444-435C-9859-0B0A9092E6F4}"/>
    <cellStyle name="Normal 8 3 2 3 2 3 2" xfId="4173" xr:uid="{2AD7A977-B548-4B7C-B7EA-359A5FE3060B}"/>
    <cellStyle name="Normal 8 3 2 3 2 4" xfId="2676" xr:uid="{7DE8CAA1-CA82-42A9-8229-19ED069CFD9A}"/>
    <cellStyle name="Normal 8 3 2 3 3" xfId="2677" xr:uid="{083623B9-80BF-4301-9A8F-D53B53F73C38}"/>
    <cellStyle name="Normal 8 3 2 3 3 2" xfId="2678" xr:uid="{E07BBEB3-4005-49A5-8402-3FAAC3E722FD}"/>
    <cellStyle name="Normal 8 3 2 3 3 2 2" xfId="4174" xr:uid="{A58830EE-7AAB-4E10-AC49-09A9A0CEBD65}"/>
    <cellStyle name="Normal 8 3 2 3 3 3" xfId="2679" xr:uid="{5D233A0A-7B66-4925-92D7-AE7E512488BE}"/>
    <cellStyle name="Normal 8 3 2 3 3 4" xfId="2680" xr:uid="{EDCE1BE4-C1FE-4F36-9932-1C780A8CCF88}"/>
    <cellStyle name="Normal 8 3 2 3 4" xfId="2681" xr:uid="{B24AC8F2-CA75-459B-BD55-0C85FA12B601}"/>
    <cellStyle name="Normal 8 3 2 3 4 2" xfId="4175" xr:uid="{FA01E4BB-2383-440E-BA1F-4ACE37F908B2}"/>
    <cellStyle name="Normal 8 3 2 3 5" xfId="2682" xr:uid="{F340016D-4102-4D01-9C97-572D226B1254}"/>
    <cellStyle name="Normal 8 3 2 3 6" xfId="2683" xr:uid="{ACBE2727-940F-483D-9C18-DE1BA32FC48A}"/>
    <cellStyle name="Normal 8 3 2 4" xfId="2684" xr:uid="{FFE87BA8-CA04-4185-AF1E-EE6FEC52671E}"/>
    <cellStyle name="Normal 8 3 2 4 2" xfId="2685" xr:uid="{4040AE1D-DB75-448B-B036-34630D64D2E7}"/>
    <cellStyle name="Normal 8 3 2 4 2 2" xfId="2686" xr:uid="{70D47B23-DD1A-471D-9CC3-FEBE7CDF594F}"/>
    <cellStyle name="Normal 8 3 2 4 2 2 2" xfId="4176" xr:uid="{62B4FCD8-9E74-43A0-8ED5-CE430876BEE4}"/>
    <cellStyle name="Normal 8 3 2 4 2 3" xfId="2687" xr:uid="{580B2AC4-F823-4B97-92F5-15E8520EA2C7}"/>
    <cellStyle name="Normal 8 3 2 4 2 4" xfId="2688" xr:uid="{A675D42F-F70B-49FF-B9CF-72B10B0BE365}"/>
    <cellStyle name="Normal 8 3 2 4 3" xfId="2689" xr:uid="{F61513F5-A28F-4A6D-82FE-DB84AA1ECD84}"/>
    <cellStyle name="Normal 8 3 2 4 3 2" xfId="4177" xr:uid="{744555A9-77BE-4A60-9CB7-9A6BC9ABB647}"/>
    <cellStyle name="Normal 8 3 2 4 4" xfId="2690" xr:uid="{44037664-29FC-4410-94D1-6E6A45560984}"/>
    <cellStyle name="Normal 8 3 2 4 5" xfId="2691" xr:uid="{4444EA97-64DF-4E0B-B421-9044C5008F01}"/>
    <cellStyle name="Normal 8 3 2 5" xfId="2692" xr:uid="{4953DFD0-8FAF-41EE-967B-D94F7C6F780B}"/>
    <cellStyle name="Normal 8 3 2 5 2" xfId="2693" xr:uid="{7698CC36-ABA8-4F2D-A67D-1248E8E38124}"/>
    <cellStyle name="Normal 8 3 2 5 2 2" xfId="4178" xr:uid="{8F5E7453-3EB5-4303-B142-7F2874D82D64}"/>
    <cellStyle name="Normal 8 3 2 5 3" xfId="2694" xr:uid="{81980284-D7B2-4DD0-8844-DEBF74344F69}"/>
    <cellStyle name="Normal 8 3 2 5 4" xfId="2695" xr:uid="{C0F07B50-E38D-421C-ADF4-D5FD081BF386}"/>
    <cellStyle name="Normal 8 3 2 6" xfId="2696" xr:uid="{D4B6D162-BD86-4E07-B65B-2346D3B2B7D9}"/>
    <cellStyle name="Normal 8 3 2 6 2" xfId="2697" xr:uid="{27B8A469-F12C-4345-A0A2-4E0F85809838}"/>
    <cellStyle name="Normal 8 3 2 6 3" xfId="2698" xr:uid="{76CC1FFE-4FF6-4AC8-A55E-AB5BBE74B7C7}"/>
    <cellStyle name="Normal 8 3 2 6 4" xfId="2699" xr:uid="{26B0B188-6EFC-4263-B00B-A7BF2FA8D1BF}"/>
    <cellStyle name="Normal 8 3 2 7" xfId="2700" xr:uid="{FA46343E-EA9C-499C-9C3B-F337771BF607}"/>
    <cellStyle name="Normal 8 3 2 8" xfId="2701" xr:uid="{9B4DC1EB-F815-4EDC-AF45-8A2F34D203E0}"/>
    <cellStyle name="Normal 8 3 2 9" xfId="2702" xr:uid="{B2709402-8C6D-4F0D-9920-360D51D911A6}"/>
    <cellStyle name="Normal 8 3 3" xfId="2703" xr:uid="{6C4A8DC6-B16E-4EB0-AA9C-816B10E5F416}"/>
    <cellStyle name="Normal 8 3 3 2" xfId="2704" xr:uid="{D6E3B1A6-3841-4A97-9E4B-E2604709F118}"/>
    <cellStyle name="Normal 8 3 3 2 2" xfId="2705" xr:uid="{C75AB589-EFAC-4945-B27B-42F1F5E4B9DE}"/>
    <cellStyle name="Normal 8 3 3 2 2 2" xfId="2706" xr:uid="{2EFB2238-E73D-499B-AF6E-C69737628D44}"/>
    <cellStyle name="Normal 8 3 3 2 2 2 2" xfId="4179" xr:uid="{96059FBB-EBF1-4D07-BE6C-BEAFFEF1BB63}"/>
    <cellStyle name="Normal 8 3 3 2 2 2 2 2" xfId="4496" xr:uid="{A77202C6-99FC-45E9-9FDB-0F5E5FE3E129}"/>
    <cellStyle name="Normal 8 3 3 2 2 2 3" xfId="4497" xr:uid="{9AA14B1C-4D45-4394-A82F-00D29A49D633}"/>
    <cellStyle name="Normal 8 3 3 2 2 3" xfId="2707" xr:uid="{13BA8C0E-42DD-49FB-AC21-A16F933B7678}"/>
    <cellStyle name="Normal 8 3 3 2 2 3 2" xfId="4498" xr:uid="{5BAED51D-D83D-4B7D-997C-10F0539E4ED4}"/>
    <cellStyle name="Normal 8 3 3 2 2 4" xfId="2708" xr:uid="{D237CED7-E38A-4945-BC73-8108103C4E21}"/>
    <cellStyle name="Normal 8 3 3 2 3" xfId="2709" xr:uid="{9C9F6A44-9583-4313-8224-14CF45ADB54B}"/>
    <cellStyle name="Normal 8 3 3 2 3 2" xfId="2710" xr:uid="{E16F019A-9DFC-4A08-9D9B-4884B3AB9BB9}"/>
    <cellStyle name="Normal 8 3 3 2 3 2 2" xfId="4499" xr:uid="{254E23D2-B200-48BF-A37F-D03EE2C93A5F}"/>
    <cellStyle name="Normal 8 3 3 2 3 3" xfId="2711" xr:uid="{57EC9429-835B-48BC-9A97-A8BF4156A8F1}"/>
    <cellStyle name="Normal 8 3 3 2 3 4" xfId="2712" xr:uid="{3BE8FDC3-673F-48D5-92D2-096F7B82CE57}"/>
    <cellStyle name="Normal 8 3 3 2 4" xfId="2713" xr:uid="{3D9411FA-EA01-428E-A1BE-8B1CFAE2687D}"/>
    <cellStyle name="Normal 8 3 3 2 4 2" xfId="4500" xr:uid="{58ABD873-1CF5-42C2-98F5-02F2B6A8BA75}"/>
    <cellStyle name="Normal 8 3 3 2 5" xfId="2714" xr:uid="{AB981AE5-E175-435D-9D72-D0BA988C85B2}"/>
    <cellStyle name="Normal 8 3 3 2 6" xfId="2715" xr:uid="{37FF05A8-F1BF-43E8-B263-2365E4CCF665}"/>
    <cellStyle name="Normal 8 3 3 3" xfId="2716" xr:uid="{55CB353E-745E-4EB6-A721-EB3E5D0036BC}"/>
    <cellStyle name="Normal 8 3 3 3 2" xfId="2717" xr:uid="{C1F24D94-26EC-4C26-AB8A-17A5FFC57A3F}"/>
    <cellStyle name="Normal 8 3 3 3 2 2" xfId="2718" xr:uid="{FCFFAFA5-8B30-4AAD-904C-B7876A662BEE}"/>
    <cellStyle name="Normal 8 3 3 3 2 2 2" xfId="4501" xr:uid="{A0FCC8CC-591F-4DED-BF53-D73A203EBDD3}"/>
    <cellStyle name="Normal 8 3 3 3 2 3" xfId="2719" xr:uid="{02946C3A-DF21-4B09-B379-5D0B8BB9220B}"/>
    <cellStyle name="Normal 8 3 3 3 2 4" xfId="2720" xr:uid="{41132BF4-9DF1-480F-A27D-C3B793E10D07}"/>
    <cellStyle name="Normal 8 3 3 3 3" xfId="2721" xr:uid="{0267E7E4-74D3-4535-A93E-EE7B79040757}"/>
    <cellStyle name="Normal 8 3 3 3 3 2" xfId="4502" xr:uid="{3DAA0D49-BCFC-46F4-BD43-A79A918044E9}"/>
    <cellStyle name="Normal 8 3 3 3 4" xfId="2722" xr:uid="{A3AFCB45-072E-4C0C-9D41-6B66CAE6E57F}"/>
    <cellStyle name="Normal 8 3 3 3 5" xfId="2723" xr:uid="{047E8F84-2AD9-4D6E-B95F-FF80851F4F31}"/>
    <cellStyle name="Normal 8 3 3 4" xfId="2724" xr:uid="{188429F7-266E-467C-A5B9-CB3BF499EA71}"/>
    <cellStyle name="Normal 8 3 3 4 2" xfId="2725" xr:uid="{777976FF-C22D-4FCF-B299-EFBE613A3601}"/>
    <cellStyle name="Normal 8 3 3 4 2 2" xfId="4503" xr:uid="{E23FA9F1-D7CC-4BF3-8EB3-25CB13678BB9}"/>
    <cellStyle name="Normal 8 3 3 4 3" xfId="2726" xr:uid="{242B7512-FB29-4E86-A067-C0E22441C029}"/>
    <cellStyle name="Normal 8 3 3 4 4" xfId="2727" xr:uid="{E08C5A00-F9FB-4F99-ADEB-C82E59E72BD9}"/>
    <cellStyle name="Normal 8 3 3 5" xfId="2728" xr:uid="{8FC62729-AD4C-4C55-9919-945BA3C3CB95}"/>
    <cellStyle name="Normal 8 3 3 5 2" xfId="2729" xr:uid="{70A47EA1-0BD7-4AEE-98B9-83E214EBA758}"/>
    <cellStyle name="Normal 8 3 3 5 3" xfId="2730" xr:uid="{906E1057-2771-409C-A620-2F60D1FF7FDC}"/>
    <cellStyle name="Normal 8 3 3 5 4" xfId="2731" xr:uid="{77BBE1DC-708D-4FC5-BEDA-252DB467C698}"/>
    <cellStyle name="Normal 8 3 3 6" xfId="2732" xr:uid="{C55F1B08-62BF-4B5F-B16B-DAB48E3BC31D}"/>
    <cellStyle name="Normal 8 3 3 7" xfId="2733" xr:uid="{20996FA7-12F8-4C73-A59C-80225591C2B3}"/>
    <cellStyle name="Normal 8 3 3 8" xfId="2734" xr:uid="{A2595CD1-CB3B-4500-87B8-CAA3E2796520}"/>
    <cellStyle name="Normal 8 3 4" xfId="2735" xr:uid="{0D350148-E796-4D55-9DD3-854E8B6CD297}"/>
    <cellStyle name="Normal 8 3 4 2" xfId="2736" xr:uid="{08330E5C-EEF2-4D9B-95B9-90204010E61B}"/>
    <cellStyle name="Normal 8 3 4 2 2" xfId="2737" xr:uid="{9E792531-131F-4CB6-8FF6-90267029C79A}"/>
    <cellStyle name="Normal 8 3 4 2 2 2" xfId="2738" xr:uid="{A958BF97-CDEA-4251-8BD3-42FF0275CA48}"/>
    <cellStyle name="Normal 8 3 4 2 2 2 2" xfId="4180" xr:uid="{2905A6B7-6309-4346-8424-87DE1F57140C}"/>
    <cellStyle name="Normal 8 3 4 2 2 3" xfId="2739" xr:uid="{3F8A74DB-2648-4D99-B831-0B15DAF35C96}"/>
    <cellStyle name="Normal 8 3 4 2 2 4" xfId="2740" xr:uid="{4448C205-1736-40DD-8459-E071E5110DA6}"/>
    <cellStyle name="Normal 8 3 4 2 3" xfId="2741" xr:uid="{E98CCD52-F37E-476D-84DC-8B1D629354CE}"/>
    <cellStyle name="Normal 8 3 4 2 3 2" xfId="4181" xr:uid="{75D95E42-F0A2-4359-B367-170094ECA0C2}"/>
    <cellStyle name="Normal 8 3 4 2 4" xfId="2742" xr:uid="{8B439C9A-4323-4634-8BEE-409C2967B59B}"/>
    <cellStyle name="Normal 8 3 4 2 5" xfId="2743" xr:uid="{45B0E201-B5D8-4D64-9C1D-FC18407D449F}"/>
    <cellStyle name="Normal 8 3 4 3" xfId="2744" xr:uid="{624E9E20-19CE-4DB6-975E-4A62C0381A30}"/>
    <cellStyle name="Normal 8 3 4 3 2" xfId="2745" xr:uid="{B0CF96F3-CBAE-4BE0-8FF8-B080C2BE3443}"/>
    <cellStyle name="Normal 8 3 4 3 2 2" xfId="4182" xr:uid="{BFD45AE8-E9B7-4FAC-B7DA-D8157310B41C}"/>
    <cellStyle name="Normal 8 3 4 3 3" xfId="2746" xr:uid="{8E3ACE5F-C3F6-4889-8F32-1088EFBBFADF}"/>
    <cellStyle name="Normal 8 3 4 3 4" xfId="2747" xr:uid="{0E44D30D-866D-4DEA-A8D3-D74741526BBD}"/>
    <cellStyle name="Normal 8 3 4 4" xfId="2748" xr:uid="{EF5B8212-C973-4C97-BA1A-AE66921CBA96}"/>
    <cellStyle name="Normal 8 3 4 4 2" xfId="2749" xr:uid="{C341D2A5-2A98-45D0-B53C-D0B41A2E9C08}"/>
    <cellStyle name="Normal 8 3 4 4 3" xfId="2750" xr:uid="{19AA7293-9444-4D37-A914-1D31F5C7DF40}"/>
    <cellStyle name="Normal 8 3 4 4 4" xfId="2751" xr:uid="{F02351FD-C35A-4030-B6AA-6272DEEB14BB}"/>
    <cellStyle name="Normal 8 3 4 5" xfId="2752" xr:uid="{2C7A9E00-58E6-45D7-B8DB-2D6618AD1465}"/>
    <cellStyle name="Normal 8 3 4 6" xfId="2753" xr:uid="{DEDDD3EB-6D2B-47D9-8BC1-6E160C3E3D9E}"/>
    <cellStyle name="Normal 8 3 4 7" xfId="2754" xr:uid="{D7C8F7AC-B6FC-425F-AB45-627BB2383139}"/>
    <cellStyle name="Normal 8 3 5" xfId="2755" xr:uid="{A376C31A-B592-4AAE-BDD6-56B19555AA4E}"/>
    <cellStyle name="Normal 8 3 5 2" xfId="2756" xr:uid="{95989406-C6A4-4C61-B9A1-A3EED91B946F}"/>
    <cellStyle name="Normal 8 3 5 2 2" xfId="2757" xr:uid="{412FEA1E-9C30-4896-B00C-A20E9DACF5C6}"/>
    <cellStyle name="Normal 8 3 5 2 2 2" xfId="4183" xr:uid="{6E19307B-8AF4-413D-8055-DCAB26770074}"/>
    <cellStyle name="Normal 8 3 5 2 3" xfId="2758" xr:uid="{F776BE1B-573A-4780-A117-BF352B8F3584}"/>
    <cellStyle name="Normal 8 3 5 2 4" xfId="2759" xr:uid="{E81ADC02-177F-4E8D-932C-0F95DC38A3D5}"/>
    <cellStyle name="Normal 8 3 5 3" xfId="2760" xr:uid="{6512F07D-53C6-4B85-A816-C0742FCE6C97}"/>
    <cellStyle name="Normal 8 3 5 3 2" xfId="2761" xr:uid="{7F62F2DB-E35A-4D5B-B1E5-76DB59CD9BFC}"/>
    <cellStyle name="Normal 8 3 5 3 3" xfId="2762" xr:uid="{0327A458-9528-456D-88E9-D745AC14BE9D}"/>
    <cellStyle name="Normal 8 3 5 3 4" xfId="2763" xr:uid="{FE3A1876-8071-4D06-B300-6746DDA842F5}"/>
    <cellStyle name="Normal 8 3 5 4" xfId="2764" xr:uid="{CB438FA8-3FC4-452F-B453-42AA8D93AE03}"/>
    <cellStyle name="Normal 8 3 5 5" xfId="2765" xr:uid="{19833EB3-E1D5-416C-BBBC-6572029DAB01}"/>
    <cellStyle name="Normal 8 3 5 6" xfId="2766" xr:uid="{9E932993-75D6-4D91-9200-788C293B22F2}"/>
    <cellStyle name="Normal 8 3 6" xfId="2767" xr:uid="{648EC2A4-F4F4-43A0-A941-5F1ED7BB465B}"/>
    <cellStyle name="Normal 8 3 6 2" xfId="2768" xr:uid="{7F1D0003-03B9-405C-AF8C-B89BABAF8AF5}"/>
    <cellStyle name="Normal 8 3 6 2 2" xfId="2769" xr:uid="{62294084-06B4-4703-A3B1-BCB0885C2183}"/>
    <cellStyle name="Normal 8 3 6 2 3" xfId="2770" xr:uid="{3178A05B-FC89-4B17-9926-D24577591291}"/>
    <cellStyle name="Normal 8 3 6 2 4" xfId="2771" xr:uid="{94128FDF-4E7E-47BB-921D-9C9264E1D97E}"/>
    <cellStyle name="Normal 8 3 6 3" xfId="2772" xr:uid="{75199019-DD4B-4FAE-8036-003B797B67F3}"/>
    <cellStyle name="Normal 8 3 6 4" xfId="2773" xr:uid="{BD25A0B5-C3B3-4B58-8999-3A124752F923}"/>
    <cellStyle name="Normal 8 3 6 5" xfId="2774" xr:uid="{0BBB105E-AB65-4309-B656-5EE27AEE5853}"/>
    <cellStyle name="Normal 8 3 7" xfId="2775" xr:uid="{732B2399-FDC9-4F3B-80C1-8F6DF74B05AA}"/>
    <cellStyle name="Normal 8 3 7 2" xfId="2776" xr:uid="{C9676DDD-7E96-46D8-981B-64203947B031}"/>
    <cellStyle name="Normal 8 3 7 3" xfId="2777" xr:uid="{6469CDFF-D665-4A10-B90E-0319E8460EA7}"/>
    <cellStyle name="Normal 8 3 7 4" xfId="2778" xr:uid="{B814BB6A-10E0-4619-BF42-B0FA8C34BB32}"/>
    <cellStyle name="Normal 8 3 8" xfId="2779" xr:uid="{AD5E5269-F385-4E4E-BE73-1AD257068357}"/>
    <cellStyle name="Normal 8 3 8 2" xfId="2780" xr:uid="{0DFD21E3-5172-4670-9F95-AA280A3BE0AB}"/>
    <cellStyle name="Normal 8 3 8 3" xfId="2781" xr:uid="{21A99703-85A2-4A3F-AB39-356D8413976A}"/>
    <cellStyle name="Normal 8 3 8 4" xfId="2782" xr:uid="{6E422CA2-7538-45CF-9E74-31C491890868}"/>
    <cellStyle name="Normal 8 3 9" xfId="2783" xr:uid="{B7A3401D-BEEA-4E1A-B0D7-B79D3EA6E6DC}"/>
    <cellStyle name="Normal 8 4" xfId="2784" xr:uid="{71B4F6BA-C24F-4022-A24D-FD68089C10DF}"/>
    <cellStyle name="Normal 8 4 10" xfId="2785" xr:uid="{3145A321-6F92-4835-A2F9-9FBAB92D6320}"/>
    <cellStyle name="Normal 8 4 11" xfId="2786" xr:uid="{436B86A9-1C69-4F94-9EA6-2DDF16595767}"/>
    <cellStyle name="Normal 8 4 2" xfId="2787" xr:uid="{684041DE-DE46-4FB2-9B3D-D32299A8410A}"/>
    <cellStyle name="Normal 8 4 2 2" xfId="2788" xr:uid="{CD02F67F-3C28-48BC-9AB4-F3533D6AF027}"/>
    <cellStyle name="Normal 8 4 2 2 2" xfId="2789" xr:uid="{3A372767-24CF-4CE5-88DC-D3FCC9C55AF0}"/>
    <cellStyle name="Normal 8 4 2 2 2 2" xfId="2790" xr:uid="{113D6488-32B6-4923-9DCD-C9B16CE70253}"/>
    <cellStyle name="Normal 8 4 2 2 2 2 2" xfId="2791" xr:uid="{636028E5-C519-4BE2-8113-5D7C7A95A553}"/>
    <cellStyle name="Normal 8 4 2 2 2 2 3" xfId="2792" xr:uid="{9B21570D-ED51-41D5-B5F7-76C5BE5CAE7A}"/>
    <cellStyle name="Normal 8 4 2 2 2 2 4" xfId="2793" xr:uid="{6F4DE609-2128-4A23-982A-7C3EAFCAC94E}"/>
    <cellStyle name="Normal 8 4 2 2 2 3" xfId="2794" xr:uid="{56889FF3-136F-4810-AB58-C884728902C4}"/>
    <cellStyle name="Normal 8 4 2 2 2 3 2" xfId="2795" xr:uid="{CBBB8FEC-FC90-4202-8C7C-A619A1A605A8}"/>
    <cellStyle name="Normal 8 4 2 2 2 3 3" xfId="2796" xr:uid="{1DF47EEE-4585-4AD0-96CF-6CBFC93309F9}"/>
    <cellStyle name="Normal 8 4 2 2 2 3 4" xfId="2797" xr:uid="{156C7312-FE01-4083-8BD7-6CC7C4BAE4F0}"/>
    <cellStyle name="Normal 8 4 2 2 2 4" xfId="2798" xr:uid="{7F18D288-3A4F-4BDE-A2C4-4E22085BD208}"/>
    <cellStyle name="Normal 8 4 2 2 2 5" xfId="2799" xr:uid="{7B804A17-437D-4F59-B5A6-1DFBC5B380E2}"/>
    <cellStyle name="Normal 8 4 2 2 2 6" xfId="2800" xr:uid="{23A461C8-7F3D-45F3-92AC-B4F21E68B9C7}"/>
    <cellStyle name="Normal 8 4 2 2 3" xfId="2801" xr:uid="{DE0755B0-5D6F-42FD-8193-4BF106FC7BCB}"/>
    <cellStyle name="Normal 8 4 2 2 3 2" xfId="2802" xr:uid="{3E0C85B9-D0C9-4AC8-BECF-9091BA4CE795}"/>
    <cellStyle name="Normal 8 4 2 2 3 2 2" xfId="2803" xr:uid="{89F06F9E-4852-4037-B2E0-4812133336D6}"/>
    <cellStyle name="Normal 8 4 2 2 3 2 3" xfId="2804" xr:uid="{80E03982-9271-45B7-820E-8E45EEC15C6A}"/>
    <cellStyle name="Normal 8 4 2 2 3 2 4" xfId="2805" xr:uid="{B9A9BCD5-187C-417F-AC32-D183D9FB7333}"/>
    <cellStyle name="Normal 8 4 2 2 3 3" xfId="2806" xr:uid="{D8B277E9-50F7-4592-BCBE-E4FADA34F655}"/>
    <cellStyle name="Normal 8 4 2 2 3 4" xfId="2807" xr:uid="{3FF77E95-11BE-4426-9AA1-20B2AC77737F}"/>
    <cellStyle name="Normal 8 4 2 2 3 5" xfId="2808" xr:uid="{5C01D2F4-FCA6-40CB-868E-4597AC8BFCE5}"/>
    <cellStyle name="Normal 8 4 2 2 4" xfId="2809" xr:uid="{0FC0D853-6614-4254-8972-44B793E025D2}"/>
    <cellStyle name="Normal 8 4 2 2 4 2" xfId="2810" xr:uid="{8C91098B-3812-4DF6-9884-096BF5CA5935}"/>
    <cellStyle name="Normal 8 4 2 2 4 3" xfId="2811" xr:uid="{B003301A-EF06-44F5-A572-885DFEC9362E}"/>
    <cellStyle name="Normal 8 4 2 2 4 4" xfId="2812" xr:uid="{2E8CA2E3-C0CD-48BE-A2F9-B36E262016FE}"/>
    <cellStyle name="Normal 8 4 2 2 5" xfId="2813" xr:uid="{50EE141F-4838-4098-9FDF-AA42A7DF4E9F}"/>
    <cellStyle name="Normal 8 4 2 2 5 2" xfId="2814" xr:uid="{AFAED8F1-F2F1-4229-819C-F50542FBF22E}"/>
    <cellStyle name="Normal 8 4 2 2 5 3" xfId="2815" xr:uid="{CC4BABEE-7184-44CC-889F-229E4D300562}"/>
    <cellStyle name="Normal 8 4 2 2 5 4" xfId="2816" xr:uid="{79F95DCB-7583-44E9-8F96-EDA848930E75}"/>
    <cellStyle name="Normal 8 4 2 2 6" xfId="2817" xr:uid="{0B47BBAB-CEE5-40E8-B6F0-62E1FE0CCA30}"/>
    <cellStyle name="Normal 8 4 2 2 7" xfId="2818" xr:uid="{9CC08F6A-BE71-4EF7-AE4C-7D4898437A16}"/>
    <cellStyle name="Normal 8 4 2 2 8" xfId="2819" xr:uid="{98EB4E20-0914-47CC-AACE-237D8027BD38}"/>
    <cellStyle name="Normal 8 4 2 3" xfId="2820" xr:uid="{0C091382-6198-4AD3-880F-DBC2AABBC098}"/>
    <cellStyle name="Normal 8 4 2 3 2" xfId="2821" xr:uid="{778E2B98-39B3-431D-B050-AB9C58832119}"/>
    <cellStyle name="Normal 8 4 2 3 2 2" xfId="2822" xr:uid="{2CE6F5E5-EFC3-4DAA-A24F-FDC659A684A7}"/>
    <cellStyle name="Normal 8 4 2 3 2 3" xfId="2823" xr:uid="{B3052E03-5038-4A00-BB44-E3ED353E7BF8}"/>
    <cellStyle name="Normal 8 4 2 3 2 4" xfId="2824" xr:uid="{5DDF4A8B-C338-4EEB-8AF7-02C53D19B756}"/>
    <cellStyle name="Normal 8 4 2 3 3" xfId="2825" xr:uid="{FF6B6126-CC2B-4C53-98F3-753259B81A55}"/>
    <cellStyle name="Normal 8 4 2 3 3 2" xfId="2826" xr:uid="{1BF153E4-58A8-47A1-8792-D8253B01D32C}"/>
    <cellStyle name="Normal 8 4 2 3 3 3" xfId="2827" xr:uid="{4CDFFCFC-CB9D-444A-9B7A-34250F5AF53F}"/>
    <cellStyle name="Normal 8 4 2 3 3 4" xfId="2828" xr:uid="{6E706FA1-37FA-4511-A248-3F7E2FAAF036}"/>
    <cellStyle name="Normal 8 4 2 3 4" xfId="2829" xr:uid="{AB8BAD2D-9C6F-44E0-A7FF-C3402FE535A8}"/>
    <cellStyle name="Normal 8 4 2 3 5" xfId="2830" xr:uid="{477FD6DF-89A1-4FFD-AA41-97AC31CB4130}"/>
    <cellStyle name="Normal 8 4 2 3 6" xfId="2831" xr:uid="{BFA2F01C-6EA6-47AF-835A-C0D67A0B84F3}"/>
    <cellStyle name="Normal 8 4 2 4" xfId="2832" xr:uid="{60D2796C-9275-48D4-A501-D7F19EC60D5B}"/>
    <cellStyle name="Normal 8 4 2 4 2" xfId="2833" xr:uid="{9971006C-2D2B-4794-82E3-FB9B33051CD8}"/>
    <cellStyle name="Normal 8 4 2 4 2 2" xfId="2834" xr:uid="{50522F03-D238-4F43-8525-9439DD5B8D67}"/>
    <cellStyle name="Normal 8 4 2 4 2 3" xfId="2835" xr:uid="{E2A7550C-6163-4594-A9DE-3789125F3B32}"/>
    <cellStyle name="Normal 8 4 2 4 2 4" xfId="2836" xr:uid="{315C5E14-B2B9-414A-B11B-10DBEF351122}"/>
    <cellStyle name="Normal 8 4 2 4 3" xfId="2837" xr:uid="{8C2396A3-3999-4160-9F58-362ED90C30F4}"/>
    <cellStyle name="Normal 8 4 2 4 4" xfId="2838" xr:uid="{579B3614-9C09-4070-B2BE-EBAC71579A83}"/>
    <cellStyle name="Normal 8 4 2 4 5" xfId="2839" xr:uid="{31D45DFC-65BF-40A9-8F7B-AC9D6E71BC66}"/>
    <cellStyle name="Normal 8 4 2 5" xfId="2840" xr:uid="{7F243DD3-1CC7-442C-A2E0-A2E0E701B5D4}"/>
    <cellStyle name="Normal 8 4 2 5 2" xfId="2841" xr:uid="{C3990900-6EFA-480E-B726-960C2D488FCF}"/>
    <cellStyle name="Normal 8 4 2 5 3" xfId="2842" xr:uid="{1BB20202-BF68-491E-9FAB-92ED9B208F07}"/>
    <cellStyle name="Normal 8 4 2 5 4" xfId="2843" xr:uid="{3D1DAE29-893C-41A0-A895-43B571C5A424}"/>
    <cellStyle name="Normal 8 4 2 6" xfId="2844" xr:uid="{AD77512E-B338-4F12-A8B5-A97FE24FAD07}"/>
    <cellStyle name="Normal 8 4 2 6 2" xfId="2845" xr:uid="{16D3EC82-1D5D-4AAF-8488-8D041B42E6BA}"/>
    <cellStyle name="Normal 8 4 2 6 3" xfId="2846" xr:uid="{3EA4920B-7ADA-4076-912F-012222EA5F2D}"/>
    <cellStyle name="Normal 8 4 2 6 4" xfId="2847" xr:uid="{CC9EB5F7-1D37-42E5-8D5E-E905AEF072E6}"/>
    <cellStyle name="Normal 8 4 2 7" xfId="2848" xr:uid="{E87EDBA4-E994-4D9B-B655-C4D65033232D}"/>
    <cellStyle name="Normal 8 4 2 8" xfId="2849" xr:uid="{D7C8D7CE-51BD-466E-AE5B-4BC2D1E8F6F6}"/>
    <cellStyle name="Normal 8 4 2 9" xfId="2850" xr:uid="{221248B9-5F39-42E7-A950-7F711EC9C5B8}"/>
    <cellStyle name="Normal 8 4 3" xfId="2851" xr:uid="{96932C9A-AFF2-4D30-9644-A27A9E6FA7A5}"/>
    <cellStyle name="Normal 8 4 3 2" xfId="2852" xr:uid="{6C9D674B-0782-4659-A315-F2050423B0F9}"/>
    <cellStyle name="Normal 8 4 3 2 2" xfId="2853" xr:uid="{EE496037-7649-45EA-8453-7A396B8F50C7}"/>
    <cellStyle name="Normal 8 4 3 2 2 2" xfId="2854" xr:uid="{2D659CCC-5F99-44F2-92E0-84ECD91EBEB6}"/>
    <cellStyle name="Normal 8 4 3 2 2 2 2" xfId="4184" xr:uid="{8E37D43F-32F9-4316-A966-2329B1A4976D}"/>
    <cellStyle name="Normal 8 4 3 2 2 3" xfId="2855" xr:uid="{58264B10-037A-4706-801A-C369C1461C57}"/>
    <cellStyle name="Normal 8 4 3 2 2 4" xfId="2856" xr:uid="{115FE547-9DC0-4778-80EE-97D19CBAF2DA}"/>
    <cellStyle name="Normal 8 4 3 2 3" xfId="2857" xr:uid="{D237D691-9672-4F7E-9B93-387344E6ED98}"/>
    <cellStyle name="Normal 8 4 3 2 3 2" xfId="2858" xr:uid="{4C0CEB26-0D98-4929-BDA8-27C2908E63C2}"/>
    <cellStyle name="Normal 8 4 3 2 3 3" xfId="2859" xr:uid="{9573437A-081D-4AD0-AAA8-54962E9F8ADD}"/>
    <cellStyle name="Normal 8 4 3 2 3 4" xfId="2860" xr:uid="{6D55E011-FC8E-4724-A826-722E5029D0E5}"/>
    <cellStyle name="Normal 8 4 3 2 4" xfId="2861" xr:uid="{CCB9D64F-3A23-4BF4-ABEC-C7916FF925C5}"/>
    <cellStyle name="Normal 8 4 3 2 5" xfId="2862" xr:uid="{331DD3EC-3574-4F93-B0E4-CD65403727DE}"/>
    <cellStyle name="Normal 8 4 3 2 6" xfId="2863" xr:uid="{A1CF5A60-5B0D-4628-ABC1-BE318D21D8AC}"/>
    <cellStyle name="Normal 8 4 3 3" xfId="2864" xr:uid="{A72B665C-AA6F-4D4C-A75A-439CC6B2D09E}"/>
    <cellStyle name="Normal 8 4 3 3 2" xfId="2865" xr:uid="{AA5EB5B4-67CB-427A-B82A-D564E6B2C18E}"/>
    <cellStyle name="Normal 8 4 3 3 2 2" xfId="2866" xr:uid="{EEB1E91F-1358-499C-AA4C-1E60937B0B05}"/>
    <cellStyle name="Normal 8 4 3 3 2 3" xfId="2867" xr:uid="{A566AA3B-0FBA-40BB-A578-664BB49A15EF}"/>
    <cellStyle name="Normal 8 4 3 3 2 4" xfId="2868" xr:uid="{6B56420E-C310-4A74-9C82-A09A2574B933}"/>
    <cellStyle name="Normal 8 4 3 3 3" xfId="2869" xr:uid="{B04E3364-3F75-4929-A6E9-D2D7A6032C1D}"/>
    <cellStyle name="Normal 8 4 3 3 4" xfId="2870" xr:uid="{94154DE2-82B5-443F-995E-80D63C0325C0}"/>
    <cellStyle name="Normal 8 4 3 3 5" xfId="2871" xr:uid="{38CBE4E4-8375-4391-AF58-0C18E8C81432}"/>
    <cellStyle name="Normal 8 4 3 4" xfId="2872" xr:uid="{C9F5FA09-CDA5-4971-8564-AE5FFE0F6EDE}"/>
    <cellStyle name="Normal 8 4 3 4 2" xfId="2873" xr:uid="{B40F393D-3CFE-4C1D-B059-C7DDC5F1E922}"/>
    <cellStyle name="Normal 8 4 3 4 3" xfId="2874" xr:uid="{2843A217-0880-4463-AB38-130B91AFB13A}"/>
    <cellStyle name="Normal 8 4 3 4 4" xfId="2875" xr:uid="{1064A83D-8C93-4B66-B5D5-E699E2B44A96}"/>
    <cellStyle name="Normal 8 4 3 5" xfId="2876" xr:uid="{4447E0BF-1B41-4264-B93A-58E7136D306E}"/>
    <cellStyle name="Normal 8 4 3 5 2" xfId="2877" xr:uid="{86DFE796-0B2B-4B6B-A279-3958CA7A69CB}"/>
    <cellStyle name="Normal 8 4 3 5 3" xfId="2878" xr:uid="{F7E3EEEF-991B-4FCF-AA9C-E4CC08BCF0AA}"/>
    <cellStyle name="Normal 8 4 3 5 4" xfId="2879" xr:uid="{5DC2796B-B4F3-4B7A-A88A-594865AF5A73}"/>
    <cellStyle name="Normal 8 4 3 6" xfId="2880" xr:uid="{2EF30C8C-10DC-4684-BD67-AFB6A43AEF20}"/>
    <cellStyle name="Normal 8 4 3 7" xfId="2881" xr:uid="{AF8CC489-C326-4A28-A8B9-41796D6F27FB}"/>
    <cellStyle name="Normal 8 4 3 8" xfId="2882" xr:uid="{E3561E79-2678-44C3-9D82-5C3D8BDC88E4}"/>
    <cellStyle name="Normal 8 4 4" xfId="2883" xr:uid="{1FF58101-8EEC-418E-9BCA-00A578A9E236}"/>
    <cellStyle name="Normal 8 4 4 2" xfId="2884" xr:uid="{CC93EE3E-EEEF-408D-A6B7-883F719B1DF7}"/>
    <cellStyle name="Normal 8 4 4 2 2" xfId="2885" xr:uid="{9728A395-9B9A-43A3-913E-25CB3A0BBD4A}"/>
    <cellStyle name="Normal 8 4 4 2 2 2" xfId="2886" xr:uid="{5277E1F1-24E8-4F07-8FC4-EEF0A93264F6}"/>
    <cellStyle name="Normal 8 4 4 2 2 3" xfId="2887" xr:uid="{6D85F401-809A-4937-B851-BB92E9909041}"/>
    <cellStyle name="Normal 8 4 4 2 2 4" xfId="2888" xr:uid="{B479D6D0-0A1A-4052-9B7E-532788E6A847}"/>
    <cellStyle name="Normal 8 4 4 2 3" xfId="2889" xr:uid="{91E89387-FC28-49F1-957D-ACE15A70EC85}"/>
    <cellStyle name="Normal 8 4 4 2 4" xfId="2890" xr:uid="{4C1C309A-5699-4005-81CB-1B47834F46ED}"/>
    <cellStyle name="Normal 8 4 4 2 5" xfId="2891" xr:uid="{C1575E42-C383-4FEB-8AFC-55460790FD5F}"/>
    <cellStyle name="Normal 8 4 4 3" xfId="2892" xr:uid="{2096C24A-38B1-4D0D-BA13-3105C878915B}"/>
    <cellStyle name="Normal 8 4 4 3 2" xfId="2893" xr:uid="{43310F7B-6324-4F62-9B55-95EA25D29142}"/>
    <cellStyle name="Normal 8 4 4 3 3" xfId="2894" xr:uid="{8FA2F422-0C8E-4460-BB7E-5105D5632323}"/>
    <cellStyle name="Normal 8 4 4 3 4" xfId="2895" xr:uid="{0C84BD75-AD97-4C86-A94D-C62F45C6A2F4}"/>
    <cellStyle name="Normal 8 4 4 4" xfId="2896" xr:uid="{EB440EC2-BA95-4DA8-BAC5-16582745EE81}"/>
    <cellStyle name="Normal 8 4 4 4 2" xfId="2897" xr:uid="{0DE9E47D-105B-4CE8-8493-4EB98170652C}"/>
    <cellStyle name="Normal 8 4 4 4 3" xfId="2898" xr:uid="{AE149222-CD95-4E06-A616-FE263B91DD42}"/>
    <cellStyle name="Normal 8 4 4 4 4" xfId="2899" xr:uid="{9689A1B6-7767-4864-857F-B17DF25F9187}"/>
    <cellStyle name="Normal 8 4 4 5" xfId="2900" xr:uid="{943A1729-CF56-4273-B395-1781CDA385D4}"/>
    <cellStyle name="Normal 8 4 4 6" xfId="2901" xr:uid="{45D34AA5-2FA8-4E16-A622-13715221B971}"/>
    <cellStyle name="Normal 8 4 4 7" xfId="2902" xr:uid="{DE65353E-3507-4462-BE84-F6284FE9E569}"/>
    <cellStyle name="Normal 8 4 5" xfId="2903" xr:uid="{686620CD-04F9-42DB-B760-25F2B7F2A358}"/>
    <cellStyle name="Normal 8 4 5 2" xfId="2904" xr:uid="{33CC578C-B041-4982-9179-16F20440FCD5}"/>
    <cellStyle name="Normal 8 4 5 2 2" xfId="2905" xr:uid="{8BE83815-9CBF-44D9-A34F-53C31D00DA69}"/>
    <cellStyle name="Normal 8 4 5 2 3" xfId="2906" xr:uid="{7D7E2CC1-4CF5-4345-B863-685E86EEBE6C}"/>
    <cellStyle name="Normal 8 4 5 2 4" xfId="2907" xr:uid="{03F133DA-DC32-4E31-8189-A8277744415B}"/>
    <cellStyle name="Normal 8 4 5 3" xfId="2908" xr:uid="{971D67D2-4802-43B3-BEE8-FB0951936B4B}"/>
    <cellStyle name="Normal 8 4 5 3 2" xfId="2909" xr:uid="{7B4873E8-2853-4AD1-946D-D37B7F92B70D}"/>
    <cellStyle name="Normal 8 4 5 3 3" xfId="2910" xr:uid="{52DD3A57-80C1-4D4B-A4B4-755268F93208}"/>
    <cellStyle name="Normal 8 4 5 3 4" xfId="2911" xr:uid="{BF39B610-C809-4301-8C48-55C163263381}"/>
    <cellStyle name="Normal 8 4 5 4" xfId="2912" xr:uid="{99A3AD95-75A8-422F-AF06-36435191E3A6}"/>
    <cellStyle name="Normal 8 4 5 5" xfId="2913" xr:uid="{14161CBA-8E85-471E-9892-B27CD220717A}"/>
    <cellStyle name="Normal 8 4 5 6" xfId="2914" xr:uid="{670B73B4-6052-4CBB-918C-A12266A1F33B}"/>
    <cellStyle name="Normal 8 4 6" xfId="2915" xr:uid="{932A9D1F-79CC-4454-96B5-300C83F023A0}"/>
    <cellStyle name="Normal 8 4 6 2" xfId="2916" xr:uid="{5B04C8FD-6D9B-472D-BF8D-15244BE2AD42}"/>
    <cellStyle name="Normal 8 4 6 2 2" xfId="2917" xr:uid="{57C83F2D-54B8-4BC3-92D2-6DBC9812BF18}"/>
    <cellStyle name="Normal 8 4 6 2 3" xfId="2918" xr:uid="{68ED3EB2-890D-4985-A8B8-01EB9249C141}"/>
    <cellStyle name="Normal 8 4 6 2 4" xfId="2919" xr:uid="{A573DE45-795B-47C0-A0BB-46066339DAEE}"/>
    <cellStyle name="Normal 8 4 6 3" xfId="2920" xr:uid="{EEA8C806-0073-4017-A60E-EA5409890180}"/>
    <cellStyle name="Normal 8 4 6 4" xfId="2921" xr:uid="{9B98E3E4-8A98-4DA4-ADE2-F951857A122F}"/>
    <cellStyle name="Normal 8 4 6 5" xfId="2922" xr:uid="{3B65EB46-03C4-421E-922B-F245418DAD37}"/>
    <cellStyle name="Normal 8 4 7" xfId="2923" xr:uid="{F2E16477-A715-4B58-A84C-C5C34723A57B}"/>
    <cellStyle name="Normal 8 4 7 2" xfId="2924" xr:uid="{D28A2252-1947-4169-B4ED-A01A4A859E57}"/>
    <cellStyle name="Normal 8 4 7 3" xfId="2925" xr:uid="{2D83F4CC-491F-47AA-97D8-160AF5D381A8}"/>
    <cellStyle name="Normal 8 4 7 4" xfId="2926" xr:uid="{0E241795-BB8C-429F-91F6-97DC26202A7D}"/>
    <cellStyle name="Normal 8 4 8" xfId="2927" xr:uid="{64C4DB96-F99E-48CD-A5BC-69151C1E9E0C}"/>
    <cellStyle name="Normal 8 4 8 2" xfId="2928" xr:uid="{CC77AAFF-7CE6-4AE3-9255-ACFD00B61B49}"/>
    <cellStyle name="Normal 8 4 8 3" xfId="2929" xr:uid="{ABDEDCD9-CF76-45BF-87CE-84A509727F7B}"/>
    <cellStyle name="Normal 8 4 8 4" xfId="2930" xr:uid="{E6F65381-D960-4348-BB2B-7930D3076315}"/>
    <cellStyle name="Normal 8 4 9" xfId="2931" xr:uid="{B2F0A946-E5CD-47CA-870F-140AD7A19FE1}"/>
    <cellStyle name="Normal 8 5" xfId="2932" xr:uid="{EEDB6936-D1AA-44A5-A694-2036C5AAEAE3}"/>
    <cellStyle name="Normal 8 5 2" xfId="2933" xr:uid="{A7361FFB-E08B-4D33-9B42-2D5081EB7C47}"/>
    <cellStyle name="Normal 8 5 2 2" xfId="2934" xr:uid="{A2457882-79CC-41D2-84E7-545F3FBA8AE1}"/>
    <cellStyle name="Normal 8 5 2 2 2" xfId="2935" xr:uid="{3E77FE4B-8676-497B-ADEE-FD689BD7E4F5}"/>
    <cellStyle name="Normal 8 5 2 2 2 2" xfId="2936" xr:uid="{5971C807-635C-44F3-A994-17D85376BAAA}"/>
    <cellStyle name="Normal 8 5 2 2 2 3" xfId="2937" xr:uid="{427B8E14-E6F0-4DD7-BE74-C88AA3787B87}"/>
    <cellStyle name="Normal 8 5 2 2 2 4" xfId="2938" xr:uid="{D5995990-6BA5-4792-B8A8-8A729A7D1862}"/>
    <cellStyle name="Normal 8 5 2 2 3" xfId="2939" xr:uid="{1E995827-2AEE-4AAD-BBBD-AAA2140C17E6}"/>
    <cellStyle name="Normal 8 5 2 2 3 2" xfId="2940" xr:uid="{CAAD3100-B02C-4EDB-BC7F-3760A3176FCA}"/>
    <cellStyle name="Normal 8 5 2 2 3 3" xfId="2941" xr:uid="{E87888F0-0A89-47CE-B4C5-55596535ADC6}"/>
    <cellStyle name="Normal 8 5 2 2 3 4" xfId="2942" xr:uid="{DCD28211-C4AE-4E82-9DCF-380C161D64D6}"/>
    <cellStyle name="Normal 8 5 2 2 4" xfId="2943" xr:uid="{ABFC4117-8FA6-4A2A-8C65-18F104DF77CD}"/>
    <cellStyle name="Normal 8 5 2 2 5" xfId="2944" xr:uid="{3B45F51F-1921-4D59-98AC-54A2B5791A2A}"/>
    <cellStyle name="Normal 8 5 2 2 6" xfId="2945" xr:uid="{85CF3FAB-8D7C-49A9-B8DD-FD2C919EBB1F}"/>
    <cellStyle name="Normal 8 5 2 3" xfId="2946" xr:uid="{1A2B779C-DA4C-4F5E-AF2D-A4B5EA9725CF}"/>
    <cellStyle name="Normal 8 5 2 3 2" xfId="2947" xr:uid="{86B11135-EFAB-49F2-AF75-47B750A5F191}"/>
    <cellStyle name="Normal 8 5 2 3 2 2" xfId="2948" xr:uid="{F102BAC1-669B-4319-A625-0A832A7BD5E7}"/>
    <cellStyle name="Normal 8 5 2 3 2 3" xfId="2949" xr:uid="{CCE69223-7664-4861-9506-5D0BE4BB083E}"/>
    <cellStyle name="Normal 8 5 2 3 2 4" xfId="2950" xr:uid="{8C8D847C-077F-4221-8BC9-D2646241774C}"/>
    <cellStyle name="Normal 8 5 2 3 3" xfId="2951" xr:uid="{ABD58232-785D-428D-826A-28E69E039B92}"/>
    <cellStyle name="Normal 8 5 2 3 4" xfId="2952" xr:uid="{49DE6557-B6E2-4643-ABFC-73DCD65A1232}"/>
    <cellStyle name="Normal 8 5 2 3 5" xfId="2953" xr:uid="{10C6327B-077A-430A-9D96-07639524EE81}"/>
    <cellStyle name="Normal 8 5 2 4" xfId="2954" xr:uid="{E44A5B08-AE07-4254-AEC0-983DECC65DEE}"/>
    <cellStyle name="Normal 8 5 2 4 2" xfId="2955" xr:uid="{2F2FF31C-7875-454F-9325-BDA163E09350}"/>
    <cellStyle name="Normal 8 5 2 4 3" xfId="2956" xr:uid="{48899AA3-92F8-4703-B36B-64AC1FF2D09D}"/>
    <cellStyle name="Normal 8 5 2 4 4" xfId="2957" xr:uid="{7F42896A-DF52-4D82-B307-41DD9C483949}"/>
    <cellStyle name="Normal 8 5 2 5" xfId="2958" xr:uid="{E5433B1F-4A9B-4398-A0D8-80A39C763F22}"/>
    <cellStyle name="Normal 8 5 2 5 2" xfId="2959" xr:uid="{13A20428-20E1-4B39-B2F5-5AE3AFBC5992}"/>
    <cellStyle name="Normal 8 5 2 5 3" xfId="2960" xr:uid="{15C3B87F-3168-4045-AF56-C2078EF5EEE6}"/>
    <cellStyle name="Normal 8 5 2 5 4" xfId="2961" xr:uid="{C6228AAB-E402-400B-B11D-BC46DB3CFC02}"/>
    <cellStyle name="Normal 8 5 2 6" xfId="2962" xr:uid="{0C3B2C9C-1969-4CDA-822C-9DB3778D8E3A}"/>
    <cellStyle name="Normal 8 5 2 7" xfId="2963" xr:uid="{60224E56-4D89-4508-A958-C8ECCDE527B6}"/>
    <cellStyle name="Normal 8 5 2 8" xfId="2964" xr:uid="{E8DB9041-0DB1-4F0F-AE9F-80AA9E6FEA28}"/>
    <cellStyle name="Normal 8 5 3" xfId="2965" xr:uid="{9A5A55F5-EB53-4B34-9855-5DBF15283DDA}"/>
    <cellStyle name="Normal 8 5 3 2" xfId="2966" xr:uid="{011A4A7D-8A96-4C81-8C1E-6737CAE24B8B}"/>
    <cellStyle name="Normal 8 5 3 2 2" xfId="2967" xr:uid="{B4567C41-22BC-4D14-AEA9-ACDEFE703909}"/>
    <cellStyle name="Normal 8 5 3 2 3" xfId="2968" xr:uid="{73033A84-4067-4D7B-B642-CCC9C47B3E0F}"/>
    <cellStyle name="Normal 8 5 3 2 4" xfId="2969" xr:uid="{8E4A3E7A-5359-4A6B-BCB4-835D0FDFA979}"/>
    <cellStyle name="Normal 8 5 3 3" xfId="2970" xr:uid="{E73CC791-B2AD-4E3C-BD08-34130F64846A}"/>
    <cellStyle name="Normal 8 5 3 3 2" xfId="2971" xr:uid="{FB750C6F-2392-4C53-869A-EBA7083842D5}"/>
    <cellStyle name="Normal 8 5 3 3 3" xfId="2972" xr:uid="{5014C9D3-4954-4121-806D-BC9DC4E1B63A}"/>
    <cellStyle name="Normal 8 5 3 3 4" xfId="2973" xr:uid="{2E17A4D2-17E9-4895-95AD-E1C2398B8C84}"/>
    <cellStyle name="Normal 8 5 3 4" xfId="2974" xr:uid="{A2415053-5E8D-4F8F-883D-6A0E639335F6}"/>
    <cellStyle name="Normal 8 5 3 5" xfId="2975" xr:uid="{9FA9587E-F495-4871-94B8-D2CB2EE4634C}"/>
    <cellStyle name="Normal 8 5 3 6" xfId="2976" xr:uid="{474C0B66-81D8-4A47-BCF5-2E141E12CB5C}"/>
    <cellStyle name="Normal 8 5 4" xfId="2977" xr:uid="{280E9B2F-A10E-4595-9EE0-4450F721DC41}"/>
    <cellStyle name="Normal 8 5 4 2" xfId="2978" xr:uid="{21E57A15-8403-41C3-A277-58DBB8AB235F}"/>
    <cellStyle name="Normal 8 5 4 2 2" xfId="2979" xr:uid="{410FE7F5-3DE4-41B5-839F-725C9FD3F55A}"/>
    <cellStyle name="Normal 8 5 4 2 3" xfId="2980" xr:uid="{CE7F43BB-A2F9-4021-B2BF-1E73648E06BD}"/>
    <cellStyle name="Normal 8 5 4 2 4" xfId="2981" xr:uid="{EFB7C0ED-6C4E-465A-964B-0546BCD0D38A}"/>
    <cellStyle name="Normal 8 5 4 3" xfId="2982" xr:uid="{E33F80F1-EB78-4BF9-9D65-65D0435FF36B}"/>
    <cellStyle name="Normal 8 5 4 4" xfId="2983" xr:uid="{26FBC376-A378-42F7-A203-DED1D9BF528D}"/>
    <cellStyle name="Normal 8 5 4 5" xfId="2984" xr:uid="{30410C61-E441-4757-BB0A-BE17509A2922}"/>
    <cellStyle name="Normal 8 5 5" xfId="2985" xr:uid="{510D54B6-F54D-44C5-A69E-E9DA72D9C93C}"/>
    <cellStyle name="Normal 8 5 5 2" xfId="2986" xr:uid="{29758229-D358-4097-8FBE-F116FFAB27BC}"/>
    <cellStyle name="Normal 8 5 5 3" xfId="2987" xr:uid="{62DE9020-85E0-46C0-B66E-3E5A6775C07F}"/>
    <cellStyle name="Normal 8 5 5 4" xfId="2988" xr:uid="{260F1225-9270-4D16-BC2F-A8EA893B1078}"/>
    <cellStyle name="Normal 8 5 6" xfId="2989" xr:uid="{EC999196-3C41-4E72-8DD8-A6A264E0050E}"/>
    <cellStyle name="Normal 8 5 6 2" xfId="2990" xr:uid="{9D8C6EE6-22DE-450C-A43A-849526EAA48C}"/>
    <cellStyle name="Normal 8 5 6 3" xfId="2991" xr:uid="{87E772FB-F0C3-4843-9A9E-B9A7C18D562B}"/>
    <cellStyle name="Normal 8 5 6 4" xfId="2992" xr:uid="{DB9A396F-BF75-4B3F-9989-3AC6AB49C73B}"/>
    <cellStyle name="Normal 8 5 7" xfId="2993" xr:uid="{80FFC26D-547A-4102-BCA8-B5F1998CF3C0}"/>
    <cellStyle name="Normal 8 5 8" xfId="2994" xr:uid="{DA51EA67-9D6C-4A13-B5FF-C05CF868785E}"/>
    <cellStyle name="Normal 8 5 9" xfId="2995" xr:uid="{3C8B62C9-DBB4-4DE6-88DB-08E995F58880}"/>
    <cellStyle name="Normal 8 6" xfId="2996" xr:uid="{CFC02BFD-5219-45D4-8981-15D576485784}"/>
    <cellStyle name="Normal 8 6 2" xfId="2997" xr:uid="{F5DD67AA-135B-4F57-9264-B8EAE3DE830A}"/>
    <cellStyle name="Normal 8 6 2 2" xfId="2998" xr:uid="{70EE2C14-1792-48A3-B749-E5C7EAE1E117}"/>
    <cellStyle name="Normal 8 6 2 2 2" xfId="2999" xr:uid="{CF7C6769-EE93-470B-81DD-576EFF813421}"/>
    <cellStyle name="Normal 8 6 2 2 2 2" xfId="4185" xr:uid="{805FDD40-05AA-4497-93E0-AE169AD8B5AD}"/>
    <cellStyle name="Normal 8 6 2 2 3" xfId="3000" xr:uid="{006192C7-6FC2-4DF1-9EAE-B3BEAC1133D2}"/>
    <cellStyle name="Normal 8 6 2 2 4" xfId="3001" xr:uid="{15CB6838-17AA-49E9-8EA0-5B2990A6B8E1}"/>
    <cellStyle name="Normal 8 6 2 3" xfId="3002" xr:uid="{ADE03B3A-E382-4124-93AD-C3A618D31AEA}"/>
    <cellStyle name="Normal 8 6 2 3 2" xfId="3003" xr:uid="{56CDE0F1-6B8C-429D-9027-638E9104F1CE}"/>
    <cellStyle name="Normal 8 6 2 3 3" xfId="3004" xr:uid="{921CE346-CB1B-4E37-8F32-59CAA5B942FB}"/>
    <cellStyle name="Normal 8 6 2 3 4" xfId="3005" xr:uid="{C904A1B9-95C2-49D9-98C4-7EBDFD621182}"/>
    <cellStyle name="Normal 8 6 2 4" xfId="3006" xr:uid="{96445D64-6091-4994-881F-9E8C133E7333}"/>
    <cellStyle name="Normal 8 6 2 5" xfId="3007" xr:uid="{15CF7092-4432-4D2D-9A12-2524881EAF35}"/>
    <cellStyle name="Normal 8 6 2 6" xfId="3008" xr:uid="{8CE317D5-6632-4752-B7BF-C78B32E18312}"/>
    <cellStyle name="Normal 8 6 3" xfId="3009" xr:uid="{18E3706B-33E6-4148-898D-E2E9ACC9CA58}"/>
    <cellStyle name="Normal 8 6 3 2" xfId="3010" xr:uid="{7452FCB6-3719-4467-92D2-BB93F9F9E41D}"/>
    <cellStyle name="Normal 8 6 3 2 2" xfId="3011" xr:uid="{18562C4A-1C58-4D99-BC71-0F045881110C}"/>
    <cellStyle name="Normal 8 6 3 2 3" xfId="3012" xr:uid="{D1EB2CD2-BD97-42AD-B36B-704276A4C4B0}"/>
    <cellStyle name="Normal 8 6 3 2 4" xfId="3013" xr:uid="{DCEAFE7F-964D-4B77-A929-81D6174A056C}"/>
    <cellStyle name="Normal 8 6 3 3" xfId="3014" xr:uid="{D6C55D55-C592-4B7A-9AC4-B98DB3447896}"/>
    <cellStyle name="Normal 8 6 3 4" xfId="3015" xr:uid="{DFBB69AE-4215-40E4-9D51-C7D3016AAAD1}"/>
    <cellStyle name="Normal 8 6 3 5" xfId="3016" xr:uid="{289E685F-0B7B-4A83-925F-BD77C1C8C222}"/>
    <cellStyle name="Normal 8 6 4" xfId="3017" xr:uid="{754A27E3-A458-438C-94E8-797916FE6086}"/>
    <cellStyle name="Normal 8 6 4 2" xfId="3018" xr:uid="{B81E15E6-42ED-43B2-89F8-3EE132DAB3CD}"/>
    <cellStyle name="Normal 8 6 4 3" xfId="3019" xr:uid="{ADF9D8DC-21E8-4540-9B1C-1604EE1B0FD2}"/>
    <cellStyle name="Normal 8 6 4 4" xfId="3020" xr:uid="{5C159969-2149-4950-9679-A5D95382552C}"/>
    <cellStyle name="Normal 8 6 5" xfId="3021" xr:uid="{44DEBF13-28C6-4225-A682-FF557DA446B7}"/>
    <cellStyle name="Normal 8 6 5 2" xfId="3022" xr:uid="{87DFA3CF-87FF-4287-BBBB-B3FD01C91B1B}"/>
    <cellStyle name="Normal 8 6 5 3" xfId="3023" xr:uid="{EE7ADD2F-D90C-4C8D-846B-A62E0E4A63BB}"/>
    <cellStyle name="Normal 8 6 5 4" xfId="3024" xr:uid="{92051981-E68D-4397-BAC7-097EFDC61C9C}"/>
    <cellStyle name="Normal 8 6 6" xfId="3025" xr:uid="{B89CA43E-94C7-4554-9076-61D2101C2060}"/>
    <cellStyle name="Normal 8 6 7" xfId="3026" xr:uid="{58C08E17-8047-4284-AAC7-65F299648A86}"/>
    <cellStyle name="Normal 8 6 8" xfId="3027" xr:uid="{A0D2F8DF-F29E-4D97-B015-D01E924D682B}"/>
    <cellStyle name="Normal 8 7" xfId="3028" xr:uid="{A16028D1-14E5-4BE2-8DA9-E18F4B773DAE}"/>
    <cellStyle name="Normal 8 7 2" xfId="3029" xr:uid="{E20AF119-EB44-4D09-A097-98C7776EA871}"/>
    <cellStyle name="Normal 8 7 2 2" xfId="3030" xr:uid="{4FBB7C9D-6632-436E-9096-61064318102A}"/>
    <cellStyle name="Normal 8 7 2 2 2" xfId="3031" xr:uid="{584C31F6-4E6E-43E9-AD78-EB9C6823C5AA}"/>
    <cellStyle name="Normal 8 7 2 2 3" xfId="3032" xr:uid="{C87413F6-BB32-42A2-BD2D-DBD438069E06}"/>
    <cellStyle name="Normal 8 7 2 2 4" xfId="3033" xr:uid="{B7BBE602-D155-43C5-9212-D8B91A6C660A}"/>
    <cellStyle name="Normal 8 7 2 3" xfId="3034" xr:uid="{E9D45EEB-9152-440A-B88F-05E43CB71676}"/>
    <cellStyle name="Normal 8 7 2 4" xfId="3035" xr:uid="{AB0088EE-0222-4E9F-9785-19B9C8F553BB}"/>
    <cellStyle name="Normal 8 7 2 5" xfId="3036" xr:uid="{5F6EDF8C-AEA5-459A-9746-7F952186F2EC}"/>
    <cellStyle name="Normal 8 7 3" xfId="3037" xr:uid="{A34366D8-646D-414B-BAA7-6401D8E51998}"/>
    <cellStyle name="Normal 8 7 3 2" xfId="3038" xr:uid="{F0411ECF-51F4-47A9-B789-E82127581EE9}"/>
    <cellStyle name="Normal 8 7 3 3" xfId="3039" xr:uid="{4FD7FBDA-5331-4764-BB76-9C205ECAC281}"/>
    <cellStyle name="Normal 8 7 3 4" xfId="3040" xr:uid="{B9A2C745-F635-4184-ABB9-D3F1E17CAE31}"/>
    <cellStyle name="Normal 8 7 4" xfId="3041" xr:uid="{9D95DB48-4891-4FD8-A708-30BC04386C5F}"/>
    <cellStyle name="Normal 8 7 4 2" xfId="3042" xr:uid="{5545574A-D117-44E7-A721-1BF7503BA9A9}"/>
    <cellStyle name="Normal 8 7 4 3" xfId="3043" xr:uid="{54CF2CDB-2877-4D62-9BFC-7AC20A2470CD}"/>
    <cellStyle name="Normal 8 7 4 4" xfId="3044" xr:uid="{958EF912-5D5D-4658-AA7D-D5ACF415EAA4}"/>
    <cellStyle name="Normal 8 7 5" xfId="3045" xr:uid="{75C5BCD2-548D-4CC8-8706-385BD31EF66F}"/>
    <cellStyle name="Normal 8 7 6" xfId="3046" xr:uid="{F63B1CF0-41BE-40C4-9D92-6F8067E7B091}"/>
    <cellStyle name="Normal 8 7 7" xfId="3047" xr:uid="{261A64F6-5C4F-4604-BE26-BCD1B3CEE231}"/>
    <cellStyle name="Normal 8 8" xfId="3048" xr:uid="{D3010F72-13B3-4E23-9140-62C39E2F2375}"/>
    <cellStyle name="Normal 8 8 2" xfId="3049" xr:uid="{91D53C75-4E4F-48A8-9FA6-DC544AD592F0}"/>
    <cellStyle name="Normal 8 8 2 2" xfId="3050" xr:uid="{472E5E74-D0C6-4351-A147-5D41974147C0}"/>
    <cellStyle name="Normal 8 8 2 3" xfId="3051" xr:uid="{BEB3C287-DFCF-46D5-A65F-17C4D46F3CD2}"/>
    <cellStyle name="Normal 8 8 2 4" xfId="3052" xr:uid="{0FF4BDD1-AC75-4701-BF18-EE94EDAC6B46}"/>
    <cellStyle name="Normal 8 8 3" xfId="3053" xr:uid="{FD048D79-E221-41AD-9DC0-ABB54410C185}"/>
    <cellStyle name="Normal 8 8 3 2" xfId="3054" xr:uid="{BE1D8944-2A6B-478A-955B-FE900A0D92DC}"/>
    <cellStyle name="Normal 8 8 3 3" xfId="3055" xr:uid="{ECF58066-5CBF-4027-A19F-E946388871F0}"/>
    <cellStyle name="Normal 8 8 3 4" xfId="3056" xr:uid="{725E4554-E015-4D46-B7C0-BC225EDFA48D}"/>
    <cellStyle name="Normal 8 8 4" xfId="3057" xr:uid="{003A7EDE-CA55-4548-B5B6-ECF9FB56C5E5}"/>
    <cellStyle name="Normal 8 8 5" xfId="3058" xr:uid="{73A83829-6F5A-4508-A8F9-E505B7C56EC7}"/>
    <cellStyle name="Normal 8 8 6" xfId="3059" xr:uid="{968BE76F-0908-4819-BF0E-E6E1DDD83AA3}"/>
    <cellStyle name="Normal 8 9" xfId="3060" xr:uid="{FF952062-E180-4E2B-8448-2DF795312589}"/>
    <cellStyle name="Normal 8 9 2" xfId="3061" xr:uid="{FAC9F86F-8EFF-4DF6-BA58-60D603FA563A}"/>
    <cellStyle name="Normal 8 9 2 2" xfId="3062" xr:uid="{5C5FF173-1DF8-4BD4-A84C-02D31F88B232}"/>
    <cellStyle name="Normal 8 9 2 2 2" xfId="4381" xr:uid="{BC9A5185-615B-425A-A247-3EF6B0696DBF}"/>
    <cellStyle name="Normal 8 9 2 2 3" xfId="4695" xr:uid="{50197B15-C240-4C7F-8CB9-AA66CAB6AF9D}"/>
    <cellStyle name="Normal 8 9 2 3" xfId="3063" xr:uid="{F97DDF9F-5FD9-4AEA-849C-2FDEDEA3A6F1}"/>
    <cellStyle name="Normal 8 9 2 4" xfId="3064" xr:uid="{4726D892-B5BE-4D10-969D-160A778C0437}"/>
    <cellStyle name="Normal 8 9 3" xfId="3065" xr:uid="{7250C42A-F44D-43D8-9CE5-E786423B563C}"/>
    <cellStyle name="Normal 8 9 4" xfId="3066" xr:uid="{87FC26B7-C5B7-4D6B-95E4-90F99A3913B2}"/>
    <cellStyle name="Normal 8 9 4 2" xfId="4584" xr:uid="{E12F9346-B907-4053-A507-584E402DBF97}"/>
    <cellStyle name="Normal 8 9 4 3" xfId="4696" xr:uid="{8291BD96-DAE1-4C72-A9D0-DF3B3BCA9FC5}"/>
    <cellStyle name="Normal 8 9 4 4" xfId="4656" xr:uid="{0AD347D3-3934-4967-96B1-7A2BC06D66EE}"/>
    <cellStyle name="Normal 8 9 5" xfId="3067" xr:uid="{B6A0E0FB-813E-4F49-9251-F7F13CA6A5F0}"/>
    <cellStyle name="Normal 9" xfId="89" xr:uid="{5605350D-C081-4C07-AEFA-779061EA9103}"/>
    <cellStyle name="Normal 9 10" xfId="3068" xr:uid="{66FA4538-86D0-4FEF-A0F0-00B4D004A8DC}"/>
    <cellStyle name="Normal 9 10 2" xfId="3069" xr:uid="{AFC70D92-74CD-4A8B-9EE6-E693DB7E1C2E}"/>
    <cellStyle name="Normal 9 10 2 2" xfId="3070" xr:uid="{5C5DE9DE-C621-4668-8ED4-4DB7381EA09C}"/>
    <cellStyle name="Normal 9 10 2 3" xfId="3071" xr:uid="{4F0F94A8-1DE7-4FBF-A5F9-B5462A3BB2F3}"/>
    <cellStyle name="Normal 9 10 2 4" xfId="3072" xr:uid="{1D1F354E-457B-4BC8-B492-D77425183090}"/>
    <cellStyle name="Normal 9 10 3" xfId="3073" xr:uid="{F4D98698-5652-4147-BDF6-CE5CC3C575EC}"/>
    <cellStyle name="Normal 9 10 4" xfId="3074" xr:uid="{46547864-A0B4-48E7-9863-9D2D750DEEE7}"/>
    <cellStyle name="Normal 9 10 5" xfId="3075" xr:uid="{14C93802-3DCE-4EE3-822D-2A9C6EC5E7DA}"/>
    <cellStyle name="Normal 9 11" xfId="3076" xr:uid="{4B639111-C8F9-4C36-94C4-0AF31D15AED0}"/>
    <cellStyle name="Normal 9 11 2" xfId="3077" xr:uid="{5CCCBF4C-79DA-4E68-8852-0C5BCA8D65C0}"/>
    <cellStyle name="Normal 9 11 3" xfId="3078" xr:uid="{0F64364E-3CDA-4D3A-A586-0FB68679D060}"/>
    <cellStyle name="Normal 9 11 4" xfId="3079" xr:uid="{3A2B129F-2483-499C-A94B-6BADD22462A9}"/>
    <cellStyle name="Normal 9 12" xfId="3080" xr:uid="{DBA2AA1B-A43B-477C-AB06-7EB5B1DB92AC}"/>
    <cellStyle name="Normal 9 12 2" xfId="3081" xr:uid="{7D0BA6F0-CECE-457D-90B1-7A99E2ADA165}"/>
    <cellStyle name="Normal 9 12 3" xfId="3082" xr:uid="{E34DF718-BD64-4D1D-B3DD-B925D5F8AAC6}"/>
    <cellStyle name="Normal 9 12 4" xfId="3083" xr:uid="{5A69B4C9-186D-4C78-AB48-90BFE89D6694}"/>
    <cellStyle name="Normal 9 13" xfId="3084" xr:uid="{E1565B8D-D61A-4DEA-B0B4-DE1851F84B00}"/>
    <cellStyle name="Normal 9 13 2" xfId="3085" xr:uid="{1C7ADE45-467A-4AB0-B649-A4AD5AA17027}"/>
    <cellStyle name="Normal 9 14" xfId="3086" xr:uid="{27F6AEC8-5E58-48F4-8206-EEDA6FEC163A}"/>
    <cellStyle name="Normal 9 15" xfId="3087" xr:uid="{B7FEE206-5199-4141-A583-E7AAF9EABB4A}"/>
    <cellStyle name="Normal 9 16" xfId="3088" xr:uid="{330732AD-828A-4320-8DEC-6DFEBFEC8A87}"/>
    <cellStyle name="Normal 9 2" xfId="90" xr:uid="{94D79706-E44F-4E08-9FBC-18A7F508FF79}"/>
    <cellStyle name="Normal 9 2 2" xfId="3729" xr:uid="{4AA9E387-EF86-4ADD-AC54-3005AFFDBA74}"/>
    <cellStyle name="Normal 9 2 2 2" xfId="4651" xr:uid="{EAACA4F2-5A63-48E5-A659-53529907D42A}"/>
    <cellStyle name="Normal 9 2 3" xfId="4565" xr:uid="{C11066FA-DF3B-4CC6-B63E-67817051E933}"/>
    <cellStyle name="Normal 9 3" xfId="91" xr:uid="{D50A6472-8197-4592-8E7C-596970032DC4}"/>
    <cellStyle name="Normal 9 3 10" xfId="3089" xr:uid="{924FB466-AE1D-4EF5-A86F-23BF2F5AA3A4}"/>
    <cellStyle name="Normal 9 3 11" xfId="3090" xr:uid="{E2BAC48D-9BC0-4F46-94A3-72BA69406683}"/>
    <cellStyle name="Normal 9 3 2" xfId="3091" xr:uid="{38E7A8FD-BB2D-472F-B8D7-02D94B5B7097}"/>
    <cellStyle name="Normal 9 3 2 2" xfId="3092" xr:uid="{D83B48B9-2E95-4220-83B5-68724DB11D37}"/>
    <cellStyle name="Normal 9 3 2 2 2" xfId="3093" xr:uid="{1492A4FA-E068-4739-95D3-2B96FE183B91}"/>
    <cellStyle name="Normal 9 3 2 2 2 2" xfId="3094" xr:uid="{5AFBB400-C974-49EF-BD98-09A28230426F}"/>
    <cellStyle name="Normal 9 3 2 2 2 2 2" xfId="3095" xr:uid="{F250C24B-66BA-41DA-8898-3570EA5A71C0}"/>
    <cellStyle name="Normal 9 3 2 2 2 2 2 2" xfId="4186" xr:uid="{1D196448-B4A7-43B5-A033-6FEBB2C6A44A}"/>
    <cellStyle name="Normal 9 3 2 2 2 2 2 2 2" xfId="4187" xr:uid="{2936098D-2E35-4312-95AB-8C82E14280AD}"/>
    <cellStyle name="Normal 9 3 2 2 2 2 2 3" xfId="4188" xr:uid="{2A7EA88F-3326-4BE6-BD43-723A91EEE363}"/>
    <cellStyle name="Normal 9 3 2 2 2 2 3" xfId="3096" xr:uid="{B3B64A99-FF14-4743-907C-71602A7A1666}"/>
    <cellStyle name="Normal 9 3 2 2 2 2 3 2" xfId="4189" xr:uid="{4219AD57-3E02-4796-8C76-DDD9B4D3B661}"/>
    <cellStyle name="Normal 9 3 2 2 2 2 4" xfId="3097" xr:uid="{4E0E7BF9-1224-410F-A2EC-DEE4BF0BDEC8}"/>
    <cellStyle name="Normal 9 3 2 2 2 3" xfId="3098" xr:uid="{6812204D-C765-4413-89AC-04957316BBA2}"/>
    <cellStyle name="Normal 9 3 2 2 2 3 2" xfId="3099" xr:uid="{5495A01A-7064-4476-8791-0F573F8CDC3F}"/>
    <cellStyle name="Normal 9 3 2 2 2 3 2 2" xfId="4190" xr:uid="{8FB30E4A-CF9B-4A3B-8E68-A30C64D2A3C4}"/>
    <cellStyle name="Normal 9 3 2 2 2 3 3" xfId="3100" xr:uid="{4D6A6312-B61D-45A6-8772-A327DAFBC386}"/>
    <cellStyle name="Normal 9 3 2 2 2 3 4" xfId="3101" xr:uid="{79883879-A4D8-4AC6-A098-54633D79E5C3}"/>
    <cellStyle name="Normal 9 3 2 2 2 4" xfId="3102" xr:uid="{484FCEF6-1026-415E-92C0-51767B68B5D5}"/>
    <cellStyle name="Normal 9 3 2 2 2 4 2" xfId="4191" xr:uid="{62127012-6CA1-4602-BF86-5F15715E1AAC}"/>
    <cellStyle name="Normal 9 3 2 2 2 5" xfId="3103" xr:uid="{16B8D68C-DDB9-4114-9AED-384AD60A9595}"/>
    <cellStyle name="Normal 9 3 2 2 2 6" xfId="3104" xr:uid="{E2B0EEE4-D547-471A-AB97-A0E7198AB468}"/>
    <cellStyle name="Normal 9 3 2 2 3" xfId="3105" xr:uid="{B7BD9A74-6DAE-4E1E-AB69-2E50271A5B02}"/>
    <cellStyle name="Normal 9 3 2 2 3 2" xfId="3106" xr:uid="{3C4E0B97-70D7-4D9B-BA44-3CCFE75CC450}"/>
    <cellStyle name="Normal 9 3 2 2 3 2 2" xfId="3107" xr:uid="{D1F119B1-9BFE-4576-993C-015A4EEA8973}"/>
    <cellStyle name="Normal 9 3 2 2 3 2 2 2" xfId="4192" xr:uid="{2DC7C5DD-1F0C-4C89-9BFF-DEFE43B5B2C3}"/>
    <cellStyle name="Normal 9 3 2 2 3 2 2 2 2" xfId="4193" xr:uid="{67EE53B9-5AEF-4BDB-BD73-74A382BB2A69}"/>
    <cellStyle name="Normal 9 3 2 2 3 2 2 3" xfId="4194" xr:uid="{C6580FD0-C083-41BF-AD9F-584C92DE449D}"/>
    <cellStyle name="Normal 9 3 2 2 3 2 3" xfId="3108" xr:uid="{D114C868-02A8-42E1-A0C2-D22B9D90FE9C}"/>
    <cellStyle name="Normal 9 3 2 2 3 2 3 2" xfId="4195" xr:uid="{686518E0-A814-4E3A-A16D-20A43096B5E2}"/>
    <cellStyle name="Normal 9 3 2 2 3 2 4" xfId="3109" xr:uid="{0A970113-434F-4AD5-B24A-9CDB43DB0868}"/>
    <cellStyle name="Normal 9 3 2 2 3 3" xfId="3110" xr:uid="{1C2E06E5-3E68-4A6E-A6AD-B4C840D30C7E}"/>
    <cellStyle name="Normal 9 3 2 2 3 3 2" xfId="4196" xr:uid="{52BA0982-1973-457A-979D-40817E8FA247}"/>
    <cellStyle name="Normal 9 3 2 2 3 3 2 2" xfId="4197" xr:uid="{AC488E48-88D9-4BAC-B8FC-44692C69D6F9}"/>
    <cellStyle name="Normal 9 3 2 2 3 3 3" xfId="4198" xr:uid="{6DC6724D-986D-4E9D-A73F-ED531436AB1D}"/>
    <cellStyle name="Normal 9 3 2 2 3 4" xfId="3111" xr:uid="{A9011697-F9CA-4F5E-B80D-4D297EC128E0}"/>
    <cellStyle name="Normal 9 3 2 2 3 4 2" xfId="4199" xr:uid="{9A770D4D-64B5-4A88-BC8F-96E3D56F4594}"/>
    <cellStyle name="Normal 9 3 2 2 3 5" xfId="3112" xr:uid="{A6086234-43E8-455C-843A-1BC010B52B3A}"/>
    <cellStyle name="Normal 9 3 2 2 4" xfId="3113" xr:uid="{4DCFE9F2-9971-4768-B3CC-6513F354AE61}"/>
    <cellStyle name="Normal 9 3 2 2 4 2" xfId="3114" xr:uid="{C1C526C0-8242-46F2-861D-FC72F595D371}"/>
    <cellStyle name="Normal 9 3 2 2 4 2 2" xfId="4200" xr:uid="{6BD675C0-2EB9-4803-B0DF-76E79DB5945D}"/>
    <cellStyle name="Normal 9 3 2 2 4 2 2 2" xfId="4201" xr:uid="{1978F18F-4C27-406F-AC26-181FD5F06CB4}"/>
    <cellStyle name="Normal 9 3 2 2 4 2 3" xfId="4202" xr:uid="{5588FE9D-1D5E-4867-8F44-C036E0424AD7}"/>
    <cellStyle name="Normal 9 3 2 2 4 3" xfId="3115" xr:uid="{1EA62147-3489-4A6C-8958-ECBEF88F782A}"/>
    <cellStyle name="Normal 9 3 2 2 4 3 2" xfId="4203" xr:uid="{36B858B3-B6F0-4AFC-9D17-D0177FDD8CCF}"/>
    <cellStyle name="Normal 9 3 2 2 4 4" xfId="3116" xr:uid="{FB6BC0F7-4EC1-4354-9351-77562CF10398}"/>
    <cellStyle name="Normal 9 3 2 2 5" xfId="3117" xr:uid="{D86D9EE9-A4CE-46F8-9D91-13EF2758F25E}"/>
    <cellStyle name="Normal 9 3 2 2 5 2" xfId="3118" xr:uid="{A7063FE5-8113-4CEB-85FC-5B8551CBB222}"/>
    <cellStyle name="Normal 9 3 2 2 5 2 2" xfId="4204" xr:uid="{51960D93-E216-4838-8C24-0B20A7CC22E1}"/>
    <cellStyle name="Normal 9 3 2 2 5 3" xfId="3119" xr:uid="{740F22CD-4DDE-4945-82BF-13669ED80770}"/>
    <cellStyle name="Normal 9 3 2 2 5 4" xfId="3120" xr:uid="{84D4FECB-7BDD-4B23-91CD-67CEBA75C03A}"/>
    <cellStyle name="Normal 9 3 2 2 6" xfId="3121" xr:uid="{77B67233-DBFA-48CC-9375-9EB2D3C1DCF6}"/>
    <cellStyle name="Normal 9 3 2 2 6 2" xfId="4205" xr:uid="{16DA7B2C-BE1F-438E-9953-9EA0ACA973DE}"/>
    <cellStyle name="Normal 9 3 2 2 7" xfId="3122" xr:uid="{D7860783-5975-484A-9CBE-66CE2034D2EF}"/>
    <cellStyle name="Normal 9 3 2 2 8" xfId="3123" xr:uid="{F0FEF0EA-298F-4FC9-98C1-960B70846522}"/>
    <cellStyle name="Normal 9 3 2 3" xfId="3124" xr:uid="{4337E3C0-446D-43A4-A448-1AA7ED8F6995}"/>
    <cellStyle name="Normal 9 3 2 3 2" xfId="3125" xr:uid="{5DAF741F-5561-4CDC-B6AE-6481847C282E}"/>
    <cellStyle name="Normal 9 3 2 3 2 2" xfId="3126" xr:uid="{076C70C1-485E-4578-B604-7C95BE07ECFF}"/>
    <cellStyle name="Normal 9 3 2 3 2 2 2" xfId="4206" xr:uid="{8B1858EC-F601-4BFC-B66E-20B3219E0468}"/>
    <cellStyle name="Normal 9 3 2 3 2 2 2 2" xfId="4207" xr:uid="{7D8DC802-0E4B-4C0A-88E6-FA945594782B}"/>
    <cellStyle name="Normal 9 3 2 3 2 2 3" xfId="4208" xr:uid="{2344368C-99DD-4C07-B699-098A472CA301}"/>
    <cellStyle name="Normal 9 3 2 3 2 3" xfId="3127" xr:uid="{DADED280-6CDA-4CD0-ACA2-352F0A08C12D}"/>
    <cellStyle name="Normal 9 3 2 3 2 3 2" xfId="4209" xr:uid="{27BD7126-8A36-449D-9792-5BEDA7FEC31A}"/>
    <cellStyle name="Normal 9 3 2 3 2 4" xfId="3128" xr:uid="{CC8936E7-1F8B-493A-B414-B589A3C9888D}"/>
    <cellStyle name="Normal 9 3 2 3 3" xfId="3129" xr:uid="{6EAFAA8C-B57A-44F4-A685-A68FD83A9BBE}"/>
    <cellStyle name="Normal 9 3 2 3 3 2" xfId="3130" xr:uid="{D3979DFC-0E1F-4F5D-B80D-B278A41EF7FA}"/>
    <cellStyle name="Normal 9 3 2 3 3 2 2" xfId="4210" xr:uid="{41BC97A8-50AB-4A43-8445-2AF5CE458416}"/>
    <cellStyle name="Normal 9 3 2 3 3 3" xfId="3131" xr:uid="{AD115C14-34FB-4EF3-B6CE-4F649C6C4E29}"/>
    <cellStyle name="Normal 9 3 2 3 3 4" xfId="3132" xr:uid="{E0F9003E-560F-42AB-B7DB-661D0B512C05}"/>
    <cellStyle name="Normal 9 3 2 3 4" xfId="3133" xr:uid="{FE8CE986-2CA5-4931-BE0A-97E36CBC8769}"/>
    <cellStyle name="Normal 9 3 2 3 4 2" xfId="4211" xr:uid="{8117EAFF-1F52-4CD5-889D-F5E7A4C7160C}"/>
    <cellStyle name="Normal 9 3 2 3 5" xfId="3134" xr:uid="{A9850C76-7773-47B9-BF70-75CCC82D03D2}"/>
    <cellStyle name="Normal 9 3 2 3 6" xfId="3135" xr:uid="{559C8661-ACF8-4438-B826-ABB060F80726}"/>
    <cellStyle name="Normal 9 3 2 4" xfId="3136" xr:uid="{51323E39-9169-46E1-81F9-122C3EB8C037}"/>
    <cellStyle name="Normal 9 3 2 4 2" xfId="3137" xr:uid="{FD6BE84C-9B51-4A52-A7BA-FC877C7446AC}"/>
    <cellStyle name="Normal 9 3 2 4 2 2" xfId="3138" xr:uid="{03DBD88C-A936-40BF-80E9-5A392016D1EA}"/>
    <cellStyle name="Normal 9 3 2 4 2 2 2" xfId="4212" xr:uid="{8E5085B2-426B-4E08-AEBD-EBA6859932F4}"/>
    <cellStyle name="Normal 9 3 2 4 2 2 2 2" xfId="4213" xr:uid="{8704CD15-F5A0-4C8C-A3C9-846DD8A76D0E}"/>
    <cellStyle name="Normal 9 3 2 4 2 2 3" xfId="4214" xr:uid="{643D0755-1544-49AE-A919-578E99EF0213}"/>
    <cellStyle name="Normal 9 3 2 4 2 3" xfId="3139" xr:uid="{4CF7B919-1F6E-4FD9-86B8-D926CFDCB536}"/>
    <cellStyle name="Normal 9 3 2 4 2 3 2" xfId="4215" xr:uid="{1CD98DE8-8CA3-4248-8BDA-DA091396AAE5}"/>
    <cellStyle name="Normal 9 3 2 4 2 4" xfId="3140" xr:uid="{BA1C810F-CA69-4AED-9ABE-450135E72710}"/>
    <cellStyle name="Normal 9 3 2 4 3" xfId="3141" xr:uid="{3A1F82B5-CC41-4859-A4AD-C16ACB69A16A}"/>
    <cellStyle name="Normal 9 3 2 4 3 2" xfId="4216" xr:uid="{7066359B-8C3C-49B3-96F0-C11AFC78D5CF}"/>
    <cellStyle name="Normal 9 3 2 4 3 2 2" xfId="4217" xr:uid="{2FFD0C2D-D4B6-402B-965F-C0CB1EF1AC63}"/>
    <cellStyle name="Normal 9 3 2 4 3 3" xfId="4218" xr:uid="{0B5C00D3-9D5C-4B86-A5AD-20C811162ABD}"/>
    <cellStyle name="Normal 9 3 2 4 4" xfId="3142" xr:uid="{146F01A2-3D2C-4A41-B07E-F90AA8BF6B0E}"/>
    <cellStyle name="Normal 9 3 2 4 4 2" xfId="4219" xr:uid="{767E6F52-96BC-40A7-B3B9-87328C66D16E}"/>
    <cellStyle name="Normal 9 3 2 4 5" xfId="3143" xr:uid="{B3B47D29-6060-4CB0-991F-E1373859BFC3}"/>
    <cellStyle name="Normal 9 3 2 5" xfId="3144" xr:uid="{3685FC9F-1E95-4E29-B272-A9A3AEF9B103}"/>
    <cellStyle name="Normal 9 3 2 5 2" xfId="3145" xr:uid="{D29A92BE-BE31-4351-A2D4-E4197606B8F9}"/>
    <cellStyle name="Normal 9 3 2 5 2 2" xfId="4220" xr:uid="{16EC80AF-48C1-4E74-8997-C10FE3B94A6A}"/>
    <cellStyle name="Normal 9 3 2 5 2 2 2" xfId="4221" xr:uid="{ADEFCE35-0201-44E3-B322-91D9A8723FE2}"/>
    <cellStyle name="Normal 9 3 2 5 2 3" xfId="4222" xr:uid="{5DE79EB6-92CB-4671-8CA8-ADCAD294EACB}"/>
    <cellStyle name="Normal 9 3 2 5 3" xfId="3146" xr:uid="{F9659FFF-EB6D-4CB2-BA4A-0016A5E39472}"/>
    <cellStyle name="Normal 9 3 2 5 3 2" xfId="4223" xr:uid="{73C3C342-0BFD-4D80-B678-832753632B06}"/>
    <cellStyle name="Normal 9 3 2 5 4" xfId="3147" xr:uid="{DC9FAD87-6266-4D4E-A603-8416D3743207}"/>
    <cellStyle name="Normal 9 3 2 6" xfId="3148" xr:uid="{A11C91BC-C801-4C9E-AB7D-688D9964DD76}"/>
    <cellStyle name="Normal 9 3 2 6 2" xfId="3149" xr:uid="{F1B8FD9C-4B6E-41ED-A3C3-1B9C34F116AE}"/>
    <cellStyle name="Normal 9 3 2 6 2 2" xfId="4224" xr:uid="{953D186A-FEE1-419B-A429-A87E6929A9F7}"/>
    <cellStyle name="Normal 9 3 2 6 3" xfId="3150" xr:uid="{23F82B1C-C217-40E9-A5D7-140864CA07AF}"/>
    <cellStyle name="Normal 9 3 2 6 4" xfId="3151" xr:uid="{A6F2CD13-7470-42F6-A54D-EB2401A67B70}"/>
    <cellStyle name="Normal 9 3 2 7" xfId="3152" xr:uid="{DF191F70-7061-4EB9-86BE-903DC8A5C811}"/>
    <cellStyle name="Normal 9 3 2 7 2" xfId="4225" xr:uid="{9E091FAA-BDAF-423A-8196-B8C0769D17B5}"/>
    <cellStyle name="Normal 9 3 2 8" xfId="3153" xr:uid="{7989099C-4F8D-4EC7-887E-F85861A4785C}"/>
    <cellStyle name="Normal 9 3 2 9" xfId="3154" xr:uid="{AF36F476-9D43-493D-9BD7-1027238A7C5B}"/>
    <cellStyle name="Normal 9 3 3" xfId="3155" xr:uid="{AA9C6CC4-A99B-441F-A4E2-C0AF02D0E12A}"/>
    <cellStyle name="Normal 9 3 3 2" xfId="3156" xr:uid="{5ACD6BE6-6221-4FD7-B420-F3FD1E3C36B0}"/>
    <cellStyle name="Normal 9 3 3 2 2" xfId="3157" xr:uid="{223D44A2-3AA8-4098-A16B-BE224F429BC1}"/>
    <cellStyle name="Normal 9 3 3 2 2 2" xfId="3158" xr:uid="{D4A1E000-13CF-40F0-82F3-A9A35B4E0282}"/>
    <cellStyle name="Normal 9 3 3 2 2 2 2" xfId="4226" xr:uid="{D7C03CA0-CEAD-4318-A699-6BCFA2328743}"/>
    <cellStyle name="Normal 9 3 3 2 2 2 2 2" xfId="4227" xr:uid="{2B6A8196-2D19-4141-B7D3-12B0697571B7}"/>
    <cellStyle name="Normal 9 3 3 2 2 2 3" xfId="4228" xr:uid="{41AE6E79-0663-4A2E-95FC-44F685108ED6}"/>
    <cellStyle name="Normal 9 3 3 2 2 3" xfId="3159" xr:uid="{91A4273B-F96C-4B77-9D72-B5162A7D397F}"/>
    <cellStyle name="Normal 9 3 3 2 2 3 2" xfId="4229" xr:uid="{CE343998-9C9D-49DF-BFE1-74C3A0903BAB}"/>
    <cellStyle name="Normal 9 3 3 2 2 4" xfId="3160" xr:uid="{3C51342F-B8DA-43FE-A120-8F1327CB907A}"/>
    <cellStyle name="Normal 9 3 3 2 3" xfId="3161" xr:uid="{F2FECB62-6F92-45C0-A20E-43E22B535DCC}"/>
    <cellStyle name="Normal 9 3 3 2 3 2" xfId="3162" xr:uid="{580FFB29-097F-4D3E-B318-36F9B83EA9C9}"/>
    <cellStyle name="Normal 9 3 3 2 3 2 2" xfId="4230" xr:uid="{28E65503-6F27-4984-97A1-FDD647F7F0E2}"/>
    <cellStyle name="Normal 9 3 3 2 3 3" xfId="3163" xr:uid="{287517F3-BB1A-47AC-93C7-33A3F209355B}"/>
    <cellStyle name="Normal 9 3 3 2 3 4" xfId="3164" xr:uid="{E3677342-3187-4F74-B3E4-36CD2F2F605E}"/>
    <cellStyle name="Normal 9 3 3 2 4" xfId="3165" xr:uid="{1E6CCF01-3937-4138-B17B-1A6B5D18E901}"/>
    <cellStyle name="Normal 9 3 3 2 4 2" xfId="4231" xr:uid="{06330063-640D-4956-974F-828E3BBD5F69}"/>
    <cellStyle name="Normal 9 3 3 2 5" xfId="3166" xr:uid="{C31FC928-B9D7-400D-90F6-DF4FF9526DAF}"/>
    <cellStyle name="Normal 9 3 3 2 6" xfId="3167" xr:uid="{7DE62927-500F-4344-A58D-582D242E58E2}"/>
    <cellStyle name="Normal 9 3 3 3" xfId="3168" xr:uid="{B49BFFE9-8D03-4631-82B3-5234BE8C8E71}"/>
    <cellStyle name="Normal 9 3 3 3 2" xfId="3169" xr:uid="{45A1BE15-76F3-4524-A5A9-17426556F159}"/>
    <cellStyle name="Normal 9 3 3 3 2 2" xfId="3170" xr:uid="{10471CC4-87CB-4DC5-A61D-3279DC2FF967}"/>
    <cellStyle name="Normal 9 3 3 3 2 2 2" xfId="4232" xr:uid="{761525D7-EB3E-4235-AE22-D6E732A86A1D}"/>
    <cellStyle name="Normal 9 3 3 3 2 2 2 2" xfId="4233" xr:uid="{FDB3993F-1F37-4089-9685-F96D97356F67}"/>
    <cellStyle name="Normal 9 3 3 3 2 2 2 2 2" xfId="4771" xr:uid="{679E6A37-F16B-4960-B7B6-6A3F6F483532}"/>
    <cellStyle name="Normal 9 3 3 3 2 2 3" xfId="4234" xr:uid="{E00D168F-75CA-4A93-B547-92BB3BA21E0C}"/>
    <cellStyle name="Normal 9 3 3 3 2 2 3 2" xfId="4772" xr:uid="{DCCC92A7-B01C-44E6-A1B1-C0ED5D7EB7F2}"/>
    <cellStyle name="Normal 9 3 3 3 2 3" xfId="3171" xr:uid="{DE9DDAB4-2D42-4708-BEBF-DEE7DB9EEDF8}"/>
    <cellStyle name="Normal 9 3 3 3 2 3 2" xfId="4235" xr:uid="{26B8581F-39EF-4280-A2D8-B44BADDC46DA}"/>
    <cellStyle name="Normal 9 3 3 3 2 3 2 2" xfId="4774" xr:uid="{75EF4144-4A06-48CF-AB61-438D0DB38D31}"/>
    <cellStyle name="Normal 9 3 3 3 2 3 3" xfId="4773" xr:uid="{A0904C01-B67F-460D-B3D2-2AF2E2880453}"/>
    <cellStyle name="Normal 9 3 3 3 2 4" xfId="3172" xr:uid="{07DB7D41-890B-4852-99E4-FB74FFB6B0BC}"/>
    <cellStyle name="Normal 9 3 3 3 2 4 2" xfId="4775" xr:uid="{8FF18BDF-F2CE-4298-AE91-723F316EFBBE}"/>
    <cellStyle name="Normal 9 3 3 3 3" xfId="3173" xr:uid="{68955948-8276-4E13-93E2-24F7D49A9AE2}"/>
    <cellStyle name="Normal 9 3 3 3 3 2" xfId="4236" xr:uid="{4AF79DF1-DD6D-497D-8FD8-36CDFA0A3405}"/>
    <cellStyle name="Normal 9 3 3 3 3 2 2" xfId="4237" xr:uid="{D62E98A4-5327-4EB6-9BCA-E9B775D94764}"/>
    <cellStyle name="Normal 9 3 3 3 3 2 2 2" xfId="4778" xr:uid="{B2E42427-2539-4015-8D47-841386CFDEA0}"/>
    <cellStyle name="Normal 9 3 3 3 3 2 3" xfId="4777" xr:uid="{E89A46FD-A0EA-4F34-8188-210A06761A56}"/>
    <cellStyle name="Normal 9 3 3 3 3 3" xfId="4238" xr:uid="{C8A22E1C-7F76-454A-868B-88B53DADB642}"/>
    <cellStyle name="Normal 9 3 3 3 3 3 2" xfId="4779" xr:uid="{F997BDD3-C133-4F2D-9ADB-BE919B032082}"/>
    <cellStyle name="Normal 9 3 3 3 3 4" xfId="4776" xr:uid="{6F5F4958-5C29-4596-A9CB-B39135C00BCA}"/>
    <cellStyle name="Normal 9 3 3 3 4" xfId="3174" xr:uid="{0CF1629D-B078-4743-B502-76F288809B1E}"/>
    <cellStyle name="Normal 9 3 3 3 4 2" xfId="4239" xr:uid="{F1D39D06-23A6-4FCC-8775-5A5B9D361D14}"/>
    <cellStyle name="Normal 9 3 3 3 4 2 2" xfId="4781" xr:uid="{69449328-0013-4C00-A5BF-3CA65A34F111}"/>
    <cellStyle name="Normal 9 3 3 3 4 3" xfId="4780" xr:uid="{2AEF9228-28BD-413E-8F0C-575495C4CCD5}"/>
    <cellStyle name="Normal 9 3 3 3 5" xfId="3175" xr:uid="{F23A54FF-EC38-4311-8E85-71FFC2567A38}"/>
    <cellStyle name="Normal 9 3 3 3 5 2" xfId="4782" xr:uid="{F400BEDC-360D-410E-A67C-73C2FA601DB6}"/>
    <cellStyle name="Normal 9 3 3 4" xfId="3176" xr:uid="{B515C5DA-AA59-42E4-8610-81C6C2DA6192}"/>
    <cellStyle name="Normal 9 3 3 4 2" xfId="3177" xr:uid="{FF21A001-DB49-4BFE-8680-50671BEF9D5A}"/>
    <cellStyle name="Normal 9 3 3 4 2 2" xfId="4240" xr:uid="{C320416F-9110-4E60-9F77-B490914FD3C0}"/>
    <cellStyle name="Normal 9 3 3 4 2 2 2" xfId="4241" xr:uid="{81A65E4A-8E42-4046-AB07-2090D6D03E23}"/>
    <cellStyle name="Normal 9 3 3 4 2 2 2 2" xfId="4786" xr:uid="{843BADB2-4D25-4FF1-9AC0-CE640238E5AB}"/>
    <cellStyle name="Normal 9 3 3 4 2 2 3" xfId="4785" xr:uid="{0ECF019F-69A4-4717-A6CB-5F299C6E854E}"/>
    <cellStyle name="Normal 9 3 3 4 2 3" xfId="4242" xr:uid="{82862E52-1435-4162-BED5-C9E19DFF5336}"/>
    <cellStyle name="Normal 9 3 3 4 2 3 2" xfId="4787" xr:uid="{01C07102-1EF3-4E1D-8996-1BF943F643F5}"/>
    <cellStyle name="Normal 9 3 3 4 2 4" xfId="4784" xr:uid="{26949EA5-F645-4FB5-BB6D-3168C0D68536}"/>
    <cellStyle name="Normal 9 3 3 4 3" xfId="3178" xr:uid="{56C22C56-5734-4961-B854-49CA93DB5809}"/>
    <cellStyle name="Normal 9 3 3 4 3 2" xfId="4243" xr:uid="{62F225B7-E37E-406D-9C67-D331F16838FB}"/>
    <cellStyle name="Normal 9 3 3 4 3 2 2" xfId="4789" xr:uid="{B8969235-6D11-412F-A775-93FBA2FD828B}"/>
    <cellStyle name="Normal 9 3 3 4 3 3" xfId="4788" xr:uid="{219777C7-864A-4D73-BCC4-E9E0F3AD89EF}"/>
    <cellStyle name="Normal 9 3 3 4 4" xfId="3179" xr:uid="{52C7D5AA-6E86-4B8A-B348-CC0164E6F719}"/>
    <cellStyle name="Normal 9 3 3 4 4 2" xfId="4790" xr:uid="{1B35E855-689B-4FB1-A035-3F467174B6F9}"/>
    <cellStyle name="Normal 9 3 3 4 5" xfId="4783" xr:uid="{5BD5F8E5-FCEB-4D09-91CF-94E65342E6BA}"/>
    <cellStyle name="Normal 9 3 3 5" xfId="3180" xr:uid="{234B2A9A-ACB6-461E-AAA1-6B781219CBEF}"/>
    <cellStyle name="Normal 9 3 3 5 2" xfId="3181" xr:uid="{B3C9E6E1-C451-4CEE-98A0-99F05FFDEFAB}"/>
    <cellStyle name="Normal 9 3 3 5 2 2" xfId="4244" xr:uid="{E5BFB35D-39C5-4E5A-A6DA-9B53DFE20288}"/>
    <cellStyle name="Normal 9 3 3 5 2 2 2" xfId="4793" xr:uid="{C908CD14-8025-451E-BAE3-D4D2F2CCFA1C}"/>
    <cellStyle name="Normal 9 3 3 5 2 3" xfId="4792" xr:uid="{59E37F01-3B03-4481-B297-3355E8FC5E62}"/>
    <cellStyle name="Normal 9 3 3 5 3" xfId="3182" xr:uid="{124C5C35-33BD-43FF-9D34-708B4554741E}"/>
    <cellStyle name="Normal 9 3 3 5 3 2" xfId="4794" xr:uid="{5B1404A4-FCB8-40AD-9016-DA65D42A305B}"/>
    <cellStyle name="Normal 9 3 3 5 4" xfId="3183" xr:uid="{20328E32-0958-420C-A817-692B7C97C58C}"/>
    <cellStyle name="Normal 9 3 3 5 4 2" xfId="4795" xr:uid="{7AAEA98D-9FA5-4351-810D-8BD68BE617C5}"/>
    <cellStyle name="Normal 9 3 3 5 5" xfId="4791" xr:uid="{6D607C6B-A5D5-4567-8286-960F66C6D70C}"/>
    <cellStyle name="Normal 9 3 3 6" xfId="3184" xr:uid="{EEFB5232-C145-4D86-A054-139B4B98698B}"/>
    <cellStyle name="Normal 9 3 3 6 2" xfId="4245" xr:uid="{7D168799-79EB-415C-B8E4-F926F22AA3F5}"/>
    <cellStyle name="Normal 9 3 3 6 2 2" xfId="4797" xr:uid="{FB11A9C5-61AB-466C-A16A-12B091DA9AB1}"/>
    <cellStyle name="Normal 9 3 3 6 3" xfId="4796" xr:uid="{C0505AD6-DE8F-4CF0-BBA9-DB83A007702D}"/>
    <cellStyle name="Normal 9 3 3 7" xfId="3185" xr:uid="{28B4E164-AD42-4149-BD15-D10836DB696C}"/>
    <cellStyle name="Normal 9 3 3 7 2" xfId="4798" xr:uid="{4B87E7C4-434E-4353-8B4A-2859B28B4A20}"/>
    <cellStyle name="Normal 9 3 3 8" xfId="3186" xr:uid="{BFAECF3D-BA68-4585-A43D-C652E4EC2D57}"/>
    <cellStyle name="Normal 9 3 3 8 2" xfId="4799" xr:uid="{0F032A7B-6780-45D5-BD59-1953213407F0}"/>
    <cellStyle name="Normal 9 3 4" xfId="3187" xr:uid="{7642031E-E0CE-424D-8D7A-A4A810AAFECE}"/>
    <cellStyle name="Normal 9 3 4 2" xfId="3188" xr:uid="{4434C51B-0094-4CCF-B6DA-8295E73935F4}"/>
    <cellStyle name="Normal 9 3 4 2 2" xfId="3189" xr:uid="{53087C0E-8F03-49AE-85D5-7978BE48E2C2}"/>
    <cellStyle name="Normal 9 3 4 2 2 2" xfId="3190" xr:uid="{F3AC0820-F54D-428A-9EF2-C71FBDD9289C}"/>
    <cellStyle name="Normal 9 3 4 2 2 2 2" xfId="4246" xr:uid="{E44C0DD3-5EE6-4FDC-91E4-BB351FCD167D}"/>
    <cellStyle name="Normal 9 3 4 2 2 2 2 2" xfId="4804" xr:uid="{AB8820CD-3F0D-4D5A-9A46-C6D867BF4710}"/>
    <cellStyle name="Normal 9 3 4 2 2 2 3" xfId="4803" xr:uid="{7DED6E2B-412A-4A2A-AD04-290925A1E85E}"/>
    <cellStyle name="Normal 9 3 4 2 2 3" xfId="3191" xr:uid="{ED1A4C16-7F1B-4502-A129-3502B44C9F3D}"/>
    <cellStyle name="Normal 9 3 4 2 2 3 2" xfId="4805" xr:uid="{2AC7402A-B920-4652-B5F6-7D80C3699C5E}"/>
    <cellStyle name="Normal 9 3 4 2 2 4" xfId="3192" xr:uid="{188A6392-4E85-41A3-B519-CFEC761E2F0D}"/>
    <cellStyle name="Normal 9 3 4 2 2 4 2" xfId="4806" xr:uid="{EB9A1450-A635-437B-B757-6E965DCEAFCA}"/>
    <cellStyle name="Normal 9 3 4 2 2 5" xfId="4802" xr:uid="{E6603411-9B92-4110-93C0-3D1CCF88B412}"/>
    <cellStyle name="Normal 9 3 4 2 3" xfId="3193" xr:uid="{42664060-CEE2-4BB6-86D5-31B658AA6DCA}"/>
    <cellStyle name="Normal 9 3 4 2 3 2" xfId="4247" xr:uid="{540901E2-C027-4A6C-AE06-633B2FD2C932}"/>
    <cellStyle name="Normal 9 3 4 2 3 2 2" xfId="4808" xr:uid="{F9AE80C9-D514-4970-84F0-18D545E48C06}"/>
    <cellStyle name="Normal 9 3 4 2 3 3" xfId="4807" xr:uid="{62BB6F54-44B4-48A3-ADF2-CAE9A46D042B}"/>
    <cellStyle name="Normal 9 3 4 2 4" xfId="3194" xr:uid="{36AF5DA7-7FA4-4F17-8B99-394DB23A0FF2}"/>
    <cellStyle name="Normal 9 3 4 2 4 2" xfId="4809" xr:uid="{45F9F50A-FFFF-4F1D-BC24-2D57C7A3C183}"/>
    <cellStyle name="Normal 9 3 4 2 5" xfId="3195" xr:uid="{B223FE39-D83E-4E45-AC4D-D18D59F6B2DD}"/>
    <cellStyle name="Normal 9 3 4 2 5 2" xfId="4810" xr:uid="{E39C942F-0DD4-42BE-8A27-D00B5443B7BE}"/>
    <cellStyle name="Normal 9 3 4 2 6" xfId="4801" xr:uid="{06E4BCAF-63AE-4330-B636-552F329671F2}"/>
    <cellStyle name="Normal 9 3 4 3" xfId="3196" xr:uid="{25B88EB4-5FAF-4780-A173-FCD1E28463FD}"/>
    <cellStyle name="Normal 9 3 4 3 2" xfId="3197" xr:uid="{6382B440-02D3-4754-A990-A9A5464E2229}"/>
    <cellStyle name="Normal 9 3 4 3 2 2" xfId="4248" xr:uid="{E93A2390-F3CF-4816-A421-0A7DEC869A12}"/>
    <cellStyle name="Normal 9 3 4 3 2 2 2" xfId="4813" xr:uid="{88A9D5D9-FE7D-48EC-BD33-6CDE542A253F}"/>
    <cellStyle name="Normal 9 3 4 3 2 3" xfId="4812" xr:uid="{860DC034-52EA-498F-B5F7-B564E273EF8E}"/>
    <cellStyle name="Normal 9 3 4 3 3" xfId="3198" xr:uid="{AAB70FFE-5430-4A6D-8E50-D96BC6C128CC}"/>
    <cellStyle name="Normal 9 3 4 3 3 2" xfId="4814" xr:uid="{80264A9A-715F-4715-8447-A7EC9548733D}"/>
    <cellStyle name="Normal 9 3 4 3 4" xfId="3199" xr:uid="{7FD38561-88DE-4520-8D1A-B15D19AB776D}"/>
    <cellStyle name="Normal 9 3 4 3 4 2" xfId="4815" xr:uid="{B45A85A5-37D3-452A-AB5A-85DD1235D461}"/>
    <cellStyle name="Normal 9 3 4 3 5" xfId="4811" xr:uid="{49FACDAD-81E9-41EF-A7E0-7D6F133ED4D4}"/>
    <cellStyle name="Normal 9 3 4 4" xfId="3200" xr:uid="{15184DFD-FA2F-4B2C-8467-5B6F257CB472}"/>
    <cellStyle name="Normal 9 3 4 4 2" xfId="3201" xr:uid="{A36EDC67-8AE1-401D-8F08-DA7C5B36548B}"/>
    <cellStyle name="Normal 9 3 4 4 2 2" xfId="4817" xr:uid="{B9E9DD71-F0F8-4B18-8265-97E4F46780AB}"/>
    <cellStyle name="Normal 9 3 4 4 3" xfId="3202" xr:uid="{12D65AE0-73A4-4277-95E0-052B3BA9FB05}"/>
    <cellStyle name="Normal 9 3 4 4 3 2" xfId="4818" xr:uid="{C01011E7-DFBA-4E5E-A21F-9E39CBD5D97D}"/>
    <cellStyle name="Normal 9 3 4 4 4" xfId="3203" xr:uid="{0A849CBA-55BC-40AE-894C-39FE1A5C8D85}"/>
    <cellStyle name="Normal 9 3 4 4 4 2" xfId="4819" xr:uid="{D100F8D1-68A8-4845-9DE7-C98911809B25}"/>
    <cellStyle name="Normal 9 3 4 4 5" xfId="4816" xr:uid="{106E5BC7-AE91-4B71-80C2-90CFDA7C5DF2}"/>
    <cellStyle name="Normal 9 3 4 5" xfId="3204" xr:uid="{BF67F786-287A-4DC9-A531-4497901060A3}"/>
    <cellStyle name="Normal 9 3 4 5 2" xfId="4820" xr:uid="{C233585E-E504-4323-8A58-ABFC7F7F0A67}"/>
    <cellStyle name="Normal 9 3 4 6" xfId="3205" xr:uid="{CA6195BE-1A95-4C41-9B8B-6AE4ADA2251C}"/>
    <cellStyle name="Normal 9 3 4 6 2" xfId="4821" xr:uid="{271B5449-7A15-4285-A48A-8EBCA4DAD57A}"/>
    <cellStyle name="Normal 9 3 4 7" xfId="3206" xr:uid="{D08447E7-D937-422B-9E11-94FBF04A0919}"/>
    <cellStyle name="Normal 9 3 4 7 2" xfId="4822" xr:uid="{BB8E02A4-4D3C-46D1-89A2-30BC9AF80873}"/>
    <cellStyle name="Normal 9 3 4 8" xfId="4800" xr:uid="{B6485554-1038-447E-9F3B-8D2E601AA026}"/>
    <cellStyle name="Normal 9 3 5" xfId="3207" xr:uid="{347F9CA1-7CA7-494B-94E1-A8D2A4888B2F}"/>
    <cellStyle name="Normal 9 3 5 2" xfId="3208" xr:uid="{29C25812-60F9-41DB-AF05-9F4FB919732C}"/>
    <cellStyle name="Normal 9 3 5 2 2" xfId="3209" xr:uid="{54D0E826-039E-455E-ADEC-29A7A13AE4D3}"/>
    <cellStyle name="Normal 9 3 5 2 2 2" xfId="4249" xr:uid="{38E145B6-9276-4993-8A8D-04874E58D07B}"/>
    <cellStyle name="Normal 9 3 5 2 2 2 2" xfId="4250" xr:uid="{3C0A8047-77CF-4FEC-AC74-08411DC6E96F}"/>
    <cellStyle name="Normal 9 3 5 2 2 2 2 2" xfId="4827" xr:uid="{0DDA9081-782B-4CFA-9D6D-2AAB55E9E750}"/>
    <cellStyle name="Normal 9 3 5 2 2 2 3" xfId="4826" xr:uid="{427FC817-332B-4EA5-B8BA-AB1788390EF7}"/>
    <cellStyle name="Normal 9 3 5 2 2 3" xfId="4251" xr:uid="{2AC4656B-D3BA-4F8D-84BC-21E9957742A7}"/>
    <cellStyle name="Normal 9 3 5 2 2 3 2" xfId="4828" xr:uid="{346B4CCF-5AD7-41CE-8296-D048A77ED93C}"/>
    <cellStyle name="Normal 9 3 5 2 2 4" xfId="4825" xr:uid="{6DC863A4-6D08-4744-9DF7-C7AC2B895883}"/>
    <cellStyle name="Normal 9 3 5 2 3" xfId="3210" xr:uid="{000FF104-043E-495E-B618-BF1906F04DA4}"/>
    <cellStyle name="Normal 9 3 5 2 3 2" xfId="4252" xr:uid="{3D147ADA-A4CF-4804-BD89-33CA2D0349AB}"/>
    <cellStyle name="Normal 9 3 5 2 3 2 2" xfId="4830" xr:uid="{B647A564-43EE-4DAE-805A-87878BF7CCFE}"/>
    <cellStyle name="Normal 9 3 5 2 3 3" xfId="4829" xr:uid="{66D1ECFF-BA91-426E-B1A7-EAA8060D8F77}"/>
    <cellStyle name="Normal 9 3 5 2 4" xfId="3211" xr:uid="{F42B3F08-DB2E-4D3A-99C4-4B1362D0D0CE}"/>
    <cellStyle name="Normal 9 3 5 2 4 2" xfId="4831" xr:uid="{5CC05D79-4A20-44A2-8C74-C843AE304898}"/>
    <cellStyle name="Normal 9 3 5 2 5" xfId="4824" xr:uid="{E1783D34-9133-41E3-B4F2-1B4E85D337FC}"/>
    <cellStyle name="Normal 9 3 5 3" xfId="3212" xr:uid="{9CC88997-1B48-47B1-9E3B-4DA6E267973B}"/>
    <cellStyle name="Normal 9 3 5 3 2" xfId="3213" xr:uid="{350262DE-B25B-411E-842D-2205FFC1C289}"/>
    <cellStyle name="Normal 9 3 5 3 2 2" xfId="4253" xr:uid="{FA377CA5-2802-46F7-921E-B0D0326E228B}"/>
    <cellStyle name="Normal 9 3 5 3 2 2 2" xfId="4834" xr:uid="{E8DA5B84-8E50-416A-A623-684C9BABCCBD}"/>
    <cellStyle name="Normal 9 3 5 3 2 3" xfId="4833" xr:uid="{458F58E8-E99D-48A4-973A-F14FAD66FFFF}"/>
    <cellStyle name="Normal 9 3 5 3 3" xfId="3214" xr:uid="{16D11D13-D62A-4FAC-98E4-B87B540D9075}"/>
    <cellStyle name="Normal 9 3 5 3 3 2" xfId="4835" xr:uid="{EC6022FA-4008-4E97-B0B8-6C166CC841BF}"/>
    <cellStyle name="Normal 9 3 5 3 4" xfId="3215" xr:uid="{7FF45909-CCDE-4F7B-93CA-E9191E2DA4BE}"/>
    <cellStyle name="Normal 9 3 5 3 4 2" xfId="4836" xr:uid="{80B0C948-3EF6-4475-A905-1F6680238AD4}"/>
    <cellStyle name="Normal 9 3 5 3 5" xfId="4832" xr:uid="{DA9862FC-875C-4408-8794-C6090218B128}"/>
    <cellStyle name="Normal 9 3 5 4" xfId="3216" xr:uid="{7203A9CA-F988-4771-BDA4-D3C49AAE3524}"/>
    <cellStyle name="Normal 9 3 5 4 2" xfId="4254" xr:uid="{4F265C14-C807-4076-AA7F-488A6F554C6D}"/>
    <cellStyle name="Normal 9 3 5 4 2 2" xfId="4838" xr:uid="{83291D7D-4D16-4D23-904E-A6C7C250E625}"/>
    <cellStyle name="Normal 9 3 5 4 3" xfId="4837" xr:uid="{1CD89C0A-1A5B-4663-A2FB-08C81C6348D4}"/>
    <cellStyle name="Normal 9 3 5 5" xfId="3217" xr:uid="{BAE29013-0FB9-4DC3-9BEB-7E66B1F0C913}"/>
    <cellStyle name="Normal 9 3 5 5 2" xfId="4839" xr:uid="{BA6A18DA-1934-4F91-80C6-3310866D6D16}"/>
    <cellStyle name="Normal 9 3 5 6" xfId="3218" xr:uid="{52D6F073-F541-45E6-88C8-802347F11BBE}"/>
    <cellStyle name="Normal 9 3 5 6 2" xfId="4840" xr:uid="{5C53EDF5-513B-4940-8C1B-FC42CF5A0D67}"/>
    <cellStyle name="Normal 9 3 5 7" xfId="4823" xr:uid="{145D5031-09E7-4D30-B221-2B72F6EC856C}"/>
    <cellStyle name="Normal 9 3 6" xfId="3219" xr:uid="{39E4B3BD-D468-43AB-9AB2-5485303C69B6}"/>
    <cellStyle name="Normal 9 3 6 2" xfId="3220" xr:uid="{84733A7E-748E-4FC2-BDA8-231D8625C5D9}"/>
    <cellStyle name="Normal 9 3 6 2 2" xfId="3221" xr:uid="{224ACAEB-398B-45C9-8B4A-675524FC8502}"/>
    <cellStyle name="Normal 9 3 6 2 2 2" xfId="4255" xr:uid="{005B7522-B6AA-4E35-857D-593E1BA00069}"/>
    <cellStyle name="Normal 9 3 6 2 2 2 2" xfId="4844" xr:uid="{A4CFD05D-D561-4A97-8781-A17AF738D31F}"/>
    <cellStyle name="Normal 9 3 6 2 2 3" xfId="4843" xr:uid="{961A31EE-0B97-413B-9167-084DB279A54A}"/>
    <cellStyle name="Normal 9 3 6 2 3" xfId="3222" xr:uid="{E87C4CEF-D8E1-4A86-B899-E106D132BDDE}"/>
    <cellStyle name="Normal 9 3 6 2 3 2" xfId="4845" xr:uid="{F86AD916-FF3A-4B19-83B1-DF3A78AB343A}"/>
    <cellStyle name="Normal 9 3 6 2 4" xfId="3223" xr:uid="{CBD92C1A-CEC4-4244-9CF1-50654C085F13}"/>
    <cellStyle name="Normal 9 3 6 2 4 2" xfId="4846" xr:uid="{F98D645D-C198-4D4A-BAC5-07702FD8EF8B}"/>
    <cellStyle name="Normal 9 3 6 2 5" xfId="4842" xr:uid="{F1ACDDE2-750A-4C97-9177-7933252615F2}"/>
    <cellStyle name="Normal 9 3 6 3" xfId="3224" xr:uid="{17E0834F-5AB5-448B-9C1C-29B7BD58476C}"/>
    <cellStyle name="Normal 9 3 6 3 2" xfId="4256" xr:uid="{A90760AC-C2C2-4812-80AF-5753BDBACBF9}"/>
    <cellStyle name="Normal 9 3 6 3 2 2" xfId="4848" xr:uid="{86CF038A-23D6-4D0F-B544-87A900577363}"/>
    <cellStyle name="Normal 9 3 6 3 3" xfId="4847" xr:uid="{9DA2AE7F-353C-499A-89E5-AD34D9AA6430}"/>
    <cellStyle name="Normal 9 3 6 4" xfId="3225" xr:uid="{72331F53-8850-445B-9B6D-7F9DA2772AE7}"/>
    <cellStyle name="Normal 9 3 6 4 2" xfId="4849" xr:uid="{18592913-5940-40D4-AA5E-222B49FB7AC2}"/>
    <cellStyle name="Normal 9 3 6 5" xfId="3226" xr:uid="{5F99F652-1F37-4A2D-A243-59F1979255FF}"/>
    <cellStyle name="Normal 9 3 6 5 2" xfId="4850" xr:uid="{9B28CB4D-BA01-4BD4-BAA1-104026A86642}"/>
    <cellStyle name="Normal 9 3 6 6" xfId="4841" xr:uid="{D9B43DD0-67B8-4935-86E4-7423F274C7F5}"/>
    <cellStyle name="Normal 9 3 7" xfId="3227" xr:uid="{C93E0D60-CDC7-4887-AA0C-359515486749}"/>
    <cellStyle name="Normal 9 3 7 2" xfId="3228" xr:uid="{021F8C34-0536-478D-B49D-6BDE416B59C1}"/>
    <cellStyle name="Normal 9 3 7 2 2" xfId="4257" xr:uid="{2419E2D2-E532-4DC8-B7BE-8321CA31F843}"/>
    <cellStyle name="Normal 9 3 7 2 2 2" xfId="4853" xr:uid="{4F00BE3A-8730-4905-88C4-A2D4B1258D10}"/>
    <cellStyle name="Normal 9 3 7 2 3" xfId="4852" xr:uid="{9867BF73-7D6D-4498-9D35-8E330F115FDB}"/>
    <cellStyle name="Normal 9 3 7 3" xfId="3229" xr:uid="{31F6A5C2-6478-4296-9A63-62CA46D23D3F}"/>
    <cellStyle name="Normal 9 3 7 3 2" xfId="4854" xr:uid="{6505BFE0-93DD-4AFA-B471-003C95987392}"/>
    <cellStyle name="Normal 9 3 7 4" xfId="3230" xr:uid="{2DB9C030-EAAB-4A74-9B45-C94CDD06FA7C}"/>
    <cellStyle name="Normal 9 3 7 4 2" xfId="4855" xr:uid="{9D065B8A-FB4B-43BA-9AA2-5F02A2AE3A31}"/>
    <cellStyle name="Normal 9 3 7 5" xfId="4851" xr:uid="{6223A232-DDC7-4BF8-B02B-CC7CCA2D8BA2}"/>
    <cellStyle name="Normal 9 3 8" xfId="3231" xr:uid="{E8DEE9D3-A4DB-415F-BBE9-FF59C1519988}"/>
    <cellStyle name="Normal 9 3 8 2" xfId="3232" xr:uid="{D5DC1744-AB5B-4E4D-9D56-A1C11D066EA5}"/>
    <cellStyle name="Normal 9 3 8 2 2" xfId="4857" xr:uid="{130827E9-AD9E-4928-A615-2C2D2D0D7BC4}"/>
    <cellStyle name="Normal 9 3 8 3" xfId="3233" xr:uid="{8FB07943-2A9D-4E8D-B72F-E8F7E7A618C5}"/>
    <cellStyle name="Normal 9 3 8 3 2" xfId="4858" xr:uid="{C7F201C0-5E08-423A-B36B-4C9335471BEC}"/>
    <cellStyle name="Normal 9 3 8 4" xfId="3234" xr:uid="{18DEE4E9-4D0D-4B51-BD5A-8DAFB3F59B10}"/>
    <cellStyle name="Normal 9 3 8 4 2" xfId="4859" xr:uid="{EFCA89A1-7778-4C0C-9531-DD3D2B3A12ED}"/>
    <cellStyle name="Normal 9 3 8 5" xfId="4856" xr:uid="{4389B9D3-1057-4E34-94B7-8A53BC5D8063}"/>
    <cellStyle name="Normal 9 3 9" xfId="3235" xr:uid="{7332AA0D-7D0E-4623-B267-A42190685E20}"/>
    <cellStyle name="Normal 9 3 9 2" xfId="4860" xr:uid="{D0784B3B-640A-463D-9062-5BF5ED181EE3}"/>
    <cellStyle name="Normal 9 4" xfId="3236" xr:uid="{629BEBF8-5510-4EBC-AEDD-0E7D05BC513B}"/>
    <cellStyle name="Normal 9 4 10" xfId="3237" xr:uid="{5FDFB636-023D-4C5C-902A-09F16704E3C0}"/>
    <cellStyle name="Normal 9 4 10 2" xfId="4862" xr:uid="{4DB33185-C46B-4403-AB3D-CA0A8E0F1207}"/>
    <cellStyle name="Normal 9 4 11" xfId="3238" xr:uid="{FC4F4ADA-9FE0-40BB-B353-395A03860FB6}"/>
    <cellStyle name="Normal 9 4 11 2" xfId="4863" xr:uid="{FDA39A96-741F-47F8-A8B6-F1DC5A4A1069}"/>
    <cellStyle name="Normal 9 4 12" xfId="4861" xr:uid="{23C95D9A-0E7B-4435-BDE0-E63D7EB53C7E}"/>
    <cellStyle name="Normal 9 4 2" xfId="3239" xr:uid="{8F601802-FDD6-4E00-8B00-42365C745A0F}"/>
    <cellStyle name="Normal 9 4 2 10" xfId="4864" xr:uid="{1F09E7C3-FF4B-4ED1-AF74-46088ABA992A}"/>
    <cellStyle name="Normal 9 4 2 2" xfId="3240" xr:uid="{0D1C2343-D145-4A76-9C4B-91FEEEE7C28D}"/>
    <cellStyle name="Normal 9 4 2 2 2" xfId="3241" xr:uid="{FBC3253A-D8F3-4B4E-9615-6F3EE2C4E6FA}"/>
    <cellStyle name="Normal 9 4 2 2 2 2" xfId="3242" xr:uid="{E5607A9A-3299-4F06-9399-3DDC0CB6B55A}"/>
    <cellStyle name="Normal 9 4 2 2 2 2 2" xfId="3243" xr:uid="{E177D9D0-3FCB-49BB-8733-17EA09309EFB}"/>
    <cellStyle name="Normal 9 4 2 2 2 2 2 2" xfId="4258" xr:uid="{2C4B181E-5DFA-49F3-9CC5-4EB30CF8FE2A}"/>
    <cellStyle name="Normal 9 4 2 2 2 2 2 2 2" xfId="4869" xr:uid="{43F578EE-B9E6-4323-98E8-4736D0B0FE06}"/>
    <cellStyle name="Normal 9 4 2 2 2 2 2 3" xfId="4868" xr:uid="{CEE6FAA5-7D0A-4543-9579-1CF13DDFEEF6}"/>
    <cellStyle name="Normal 9 4 2 2 2 2 3" xfId="3244" xr:uid="{F8732A13-0BC1-4691-9311-E7B31F5BF7CE}"/>
    <cellStyle name="Normal 9 4 2 2 2 2 3 2" xfId="4870" xr:uid="{4B3FC6D3-CE94-4FEA-BEA8-88B387EAA355}"/>
    <cellStyle name="Normal 9 4 2 2 2 2 4" xfId="3245" xr:uid="{7C23A199-42C0-4E18-B17E-0FFBD5DA514D}"/>
    <cellStyle name="Normal 9 4 2 2 2 2 4 2" xfId="4871" xr:uid="{2848739B-D0EA-4F45-984E-64A5EF3B170D}"/>
    <cellStyle name="Normal 9 4 2 2 2 2 5" xfId="4867" xr:uid="{016D6E70-A452-4109-8E34-765C55F44A8E}"/>
    <cellStyle name="Normal 9 4 2 2 2 3" xfId="3246" xr:uid="{BBB43FAB-5A36-43CD-AC0D-90C660A00924}"/>
    <cellStyle name="Normal 9 4 2 2 2 3 2" xfId="3247" xr:uid="{40791DF9-CAFE-414E-A0EA-3A49F6B29DD7}"/>
    <cellStyle name="Normal 9 4 2 2 2 3 2 2" xfId="4873" xr:uid="{9682893A-3C9C-48B6-84BE-3722C3517406}"/>
    <cellStyle name="Normal 9 4 2 2 2 3 3" xfId="3248" xr:uid="{9EE4CCCA-0AF3-4888-9E09-D3A9BE147E0E}"/>
    <cellStyle name="Normal 9 4 2 2 2 3 3 2" xfId="4874" xr:uid="{5B14F462-0F74-43EC-A738-3AF077ABD103}"/>
    <cellStyle name="Normal 9 4 2 2 2 3 4" xfId="3249" xr:uid="{82BE4FB1-FA18-41E2-8A39-3BDC1AEFAA96}"/>
    <cellStyle name="Normal 9 4 2 2 2 3 4 2" xfId="4875" xr:uid="{B76B27EE-4879-4307-A0EC-6D5AE210472A}"/>
    <cellStyle name="Normal 9 4 2 2 2 3 5" xfId="4872" xr:uid="{5A651E86-E97A-432C-9F1E-5D337B79BD78}"/>
    <cellStyle name="Normal 9 4 2 2 2 4" xfId="3250" xr:uid="{EAF5D003-E988-41C7-BEE5-4A32EC4D86DB}"/>
    <cellStyle name="Normal 9 4 2 2 2 4 2" xfId="4876" xr:uid="{CCA169FF-F4E3-4EDB-A0BF-054148C3E76B}"/>
    <cellStyle name="Normal 9 4 2 2 2 5" xfId="3251" xr:uid="{2172D41D-8989-468A-90B0-DC86F212E9F0}"/>
    <cellStyle name="Normal 9 4 2 2 2 5 2" xfId="4877" xr:uid="{5C81DE7D-17EA-4019-9055-3C7232AF5947}"/>
    <cellStyle name="Normal 9 4 2 2 2 6" xfId="3252" xr:uid="{86617719-6D75-4CCA-A4A7-DD7531382645}"/>
    <cellStyle name="Normal 9 4 2 2 2 6 2" xfId="4878" xr:uid="{8696CCE4-7713-4C53-93AB-35AD92FC48D0}"/>
    <cellStyle name="Normal 9 4 2 2 2 7" xfId="4866" xr:uid="{CD95FBE1-80FE-4C81-BB0D-DD19622F8A9B}"/>
    <cellStyle name="Normal 9 4 2 2 3" xfId="3253" xr:uid="{994E9708-9ED1-4077-B967-557E33ED99D6}"/>
    <cellStyle name="Normal 9 4 2 2 3 2" xfId="3254" xr:uid="{0DC51A1D-DE42-428B-80EE-8754F9C33E1E}"/>
    <cellStyle name="Normal 9 4 2 2 3 2 2" xfId="3255" xr:uid="{0B4F261E-3604-48AD-A531-DF98E50BED39}"/>
    <cellStyle name="Normal 9 4 2 2 3 2 2 2" xfId="4881" xr:uid="{400C70DA-425E-45EC-A999-6F529C269AF1}"/>
    <cellStyle name="Normal 9 4 2 2 3 2 3" xfId="3256" xr:uid="{86D0C735-6609-4866-A864-53F15E828E14}"/>
    <cellStyle name="Normal 9 4 2 2 3 2 3 2" xfId="4882" xr:uid="{FD01580A-D3C5-4F26-8425-0D24A37BC7C1}"/>
    <cellStyle name="Normal 9 4 2 2 3 2 4" xfId="3257" xr:uid="{2ED52A5D-D7DE-4152-9F4A-BEF973CE6BF9}"/>
    <cellStyle name="Normal 9 4 2 2 3 2 4 2" xfId="4883" xr:uid="{ADB07406-7648-40B2-AC53-AAFE756AC43D}"/>
    <cellStyle name="Normal 9 4 2 2 3 2 5" xfId="4880" xr:uid="{7B299021-DC98-4F01-BA64-5E6A27280B4C}"/>
    <cellStyle name="Normal 9 4 2 2 3 3" xfId="3258" xr:uid="{24D8E9E4-0D67-4EA7-A643-AE68ACEC12A2}"/>
    <cellStyle name="Normal 9 4 2 2 3 3 2" xfId="4884" xr:uid="{6879ECC2-9FC1-4743-ADA3-96ED25B05C3A}"/>
    <cellStyle name="Normal 9 4 2 2 3 4" xfId="3259" xr:uid="{7209175C-77BB-440A-8FF5-788DBB16F371}"/>
    <cellStyle name="Normal 9 4 2 2 3 4 2" xfId="4885" xr:uid="{DFA427F1-FE4A-4AD4-A1F7-89DDE29FDE4B}"/>
    <cellStyle name="Normal 9 4 2 2 3 5" xfId="3260" xr:uid="{8F844BE2-A4A0-4217-91C2-E7941B5A4273}"/>
    <cellStyle name="Normal 9 4 2 2 3 5 2" xfId="4886" xr:uid="{3DF7A82C-85B7-4A81-B892-C5E02C0C3BD2}"/>
    <cellStyle name="Normal 9 4 2 2 3 6" xfId="4879" xr:uid="{077341CD-165F-4A1E-890A-2FC6FBB6F50C}"/>
    <cellStyle name="Normal 9 4 2 2 4" xfId="3261" xr:uid="{DEEBEBA5-4038-4FA5-B3DB-DF3C4A33B7F8}"/>
    <cellStyle name="Normal 9 4 2 2 4 2" xfId="3262" xr:uid="{34197944-CC2C-4418-BF77-7F4D8107503B}"/>
    <cellStyle name="Normal 9 4 2 2 4 2 2" xfId="4888" xr:uid="{6470257B-0172-47B6-94C4-A24FA65E0C3C}"/>
    <cellStyle name="Normal 9 4 2 2 4 3" xfId="3263" xr:uid="{DC484B85-4933-471B-840D-DF81E6DA726C}"/>
    <cellStyle name="Normal 9 4 2 2 4 3 2" xfId="4889" xr:uid="{96A20CB6-B5BF-4BF5-98F1-B99DCB0DA6B1}"/>
    <cellStyle name="Normal 9 4 2 2 4 4" xfId="3264" xr:uid="{CA20C0B7-1176-45A5-8394-F9BA7E54A678}"/>
    <cellStyle name="Normal 9 4 2 2 4 4 2" xfId="4890" xr:uid="{C8F4A65E-696F-4FC0-AC8E-17F05E8C4340}"/>
    <cellStyle name="Normal 9 4 2 2 4 5" xfId="4887" xr:uid="{8E205B0A-D49F-4779-B1E3-8FBC22089744}"/>
    <cellStyle name="Normal 9 4 2 2 5" xfId="3265" xr:uid="{B5AFD63C-C297-40FE-8EF7-0869AAF76CC1}"/>
    <cellStyle name="Normal 9 4 2 2 5 2" xfId="3266" xr:uid="{0B0443DD-EAE1-49C8-87B5-D9BBE93F4D13}"/>
    <cellStyle name="Normal 9 4 2 2 5 2 2" xfId="4892" xr:uid="{750BCD78-8AB8-463E-9C95-4200912D63AB}"/>
    <cellStyle name="Normal 9 4 2 2 5 3" xfId="3267" xr:uid="{1EF55D7F-575C-4782-BB94-90BED09FB4F0}"/>
    <cellStyle name="Normal 9 4 2 2 5 3 2" xfId="4893" xr:uid="{DB9FD185-D841-4D47-A35F-8C556B0B7EFD}"/>
    <cellStyle name="Normal 9 4 2 2 5 4" xfId="3268" xr:uid="{174C6C49-FB48-4D73-B09A-E112840A9419}"/>
    <cellStyle name="Normal 9 4 2 2 5 4 2" xfId="4894" xr:uid="{29DC6CCB-550B-4EA1-9406-199B4A07D3A9}"/>
    <cellStyle name="Normal 9 4 2 2 5 5" xfId="4891" xr:uid="{99A1B811-4A0C-4B9F-A51A-7B3E460935E5}"/>
    <cellStyle name="Normal 9 4 2 2 6" xfId="3269" xr:uid="{3DA776F6-FE9D-476C-9692-65FA0B90D545}"/>
    <cellStyle name="Normal 9 4 2 2 6 2" xfId="4895" xr:uid="{9703D424-CA1F-4C98-B0D5-BDB84EE8948D}"/>
    <cellStyle name="Normal 9 4 2 2 7" xfId="3270" xr:uid="{81B12D97-3B4A-4C11-A660-6FFDBB5BF931}"/>
    <cellStyle name="Normal 9 4 2 2 7 2" xfId="4896" xr:uid="{C71299A3-2EDE-4043-A147-C512A40F1874}"/>
    <cellStyle name="Normal 9 4 2 2 8" xfId="3271" xr:uid="{A54128D5-6132-4BA9-8267-36FB424D0A59}"/>
    <cellStyle name="Normal 9 4 2 2 8 2" xfId="4897" xr:uid="{5497F744-66C7-4722-98AA-37C7FDA176C1}"/>
    <cellStyle name="Normal 9 4 2 2 9" xfId="4865" xr:uid="{06A6F7FD-C081-411A-8D6C-A7DCB9E1FB5B}"/>
    <cellStyle name="Normal 9 4 2 3" xfId="3272" xr:uid="{33C6D5C6-8B3D-489E-99DF-1DCCD1547569}"/>
    <cellStyle name="Normal 9 4 2 3 2" xfId="3273" xr:uid="{378DABD4-64B7-489E-A5F4-6FF9F60D9968}"/>
    <cellStyle name="Normal 9 4 2 3 2 2" xfId="3274" xr:uid="{6C1B0FBE-E91D-4CF8-BE02-B6AFBF04BD40}"/>
    <cellStyle name="Normal 9 4 2 3 2 2 2" xfId="4259" xr:uid="{9E5408DE-DEB6-420A-A840-E78AA9E34A15}"/>
    <cellStyle name="Normal 9 4 2 3 2 2 2 2" xfId="4260" xr:uid="{03FED3D6-CA7F-4AFD-964A-3E7D65FD9346}"/>
    <cellStyle name="Normal 9 4 2 3 2 2 2 2 2" xfId="4902" xr:uid="{8CC19F58-52C2-4F62-8410-0D76FCF62E32}"/>
    <cellStyle name="Normal 9 4 2 3 2 2 2 3" xfId="4901" xr:uid="{0B3E3108-294F-4CAC-9CE6-58976729F5AB}"/>
    <cellStyle name="Normal 9 4 2 3 2 2 3" xfId="4261" xr:uid="{393E7626-2878-49FB-8245-0355ED74DB41}"/>
    <cellStyle name="Normal 9 4 2 3 2 2 3 2" xfId="4903" xr:uid="{3954B000-E769-4600-AB59-DA319126FD86}"/>
    <cellStyle name="Normal 9 4 2 3 2 2 4" xfId="4900" xr:uid="{602BD919-2EC2-4F10-84B9-0EAEB84C3B58}"/>
    <cellStyle name="Normal 9 4 2 3 2 3" xfId="3275" xr:uid="{4149AC19-3B93-456C-A288-57FF7E1C3CDD}"/>
    <cellStyle name="Normal 9 4 2 3 2 3 2" xfId="4262" xr:uid="{532A8801-4873-4409-AB77-66709E043685}"/>
    <cellStyle name="Normal 9 4 2 3 2 3 2 2" xfId="4905" xr:uid="{254E6341-EAD2-4024-9654-55839166C9A4}"/>
    <cellStyle name="Normal 9 4 2 3 2 3 3" xfId="4904" xr:uid="{55E22900-A47D-4BA9-A106-FCD8EB351D74}"/>
    <cellStyle name="Normal 9 4 2 3 2 4" xfId="3276" xr:uid="{9FB8B509-8F54-40EA-998D-3DD36C6F1685}"/>
    <cellStyle name="Normal 9 4 2 3 2 4 2" xfId="4906" xr:uid="{895D256C-B66E-4A83-8B57-A6F7B6995881}"/>
    <cellStyle name="Normal 9 4 2 3 2 5" xfId="4899" xr:uid="{E593F248-44E8-449B-AFF0-036BD5B0BEEA}"/>
    <cellStyle name="Normal 9 4 2 3 3" xfId="3277" xr:uid="{CF58A881-9768-4351-9385-79CFB408D76A}"/>
    <cellStyle name="Normal 9 4 2 3 3 2" xfId="3278" xr:uid="{BF8E0E4F-6D7E-4C79-AA74-46ABD1CCAB5F}"/>
    <cellStyle name="Normal 9 4 2 3 3 2 2" xfId="4263" xr:uid="{65C82C9D-9542-4FAC-A6E4-FFAC0654A97D}"/>
    <cellStyle name="Normal 9 4 2 3 3 2 2 2" xfId="4909" xr:uid="{B5383619-B1A8-4893-8834-A981EA4476F9}"/>
    <cellStyle name="Normal 9 4 2 3 3 2 3" xfId="4908" xr:uid="{E62164F0-555F-4EBE-BC4C-C0214DC7640F}"/>
    <cellStyle name="Normal 9 4 2 3 3 3" xfId="3279" xr:uid="{C2155F4A-2BAA-4BB8-A731-ED06BB35DD45}"/>
    <cellStyle name="Normal 9 4 2 3 3 3 2" xfId="4910" xr:uid="{3750958C-9276-42F4-9839-BCF4E6EFE56F}"/>
    <cellStyle name="Normal 9 4 2 3 3 4" xfId="3280" xr:uid="{9D3EFF4B-DDC7-46D7-BB14-0F7C98FFA2F3}"/>
    <cellStyle name="Normal 9 4 2 3 3 4 2" xfId="4911" xr:uid="{B4540823-8C75-46C6-92D1-14982F73674F}"/>
    <cellStyle name="Normal 9 4 2 3 3 5" xfId="4907" xr:uid="{73BFE762-87ED-40DE-9E3F-B89076A20A9F}"/>
    <cellStyle name="Normal 9 4 2 3 4" xfId="3281" xr:uid="{44B9F921-5FF5-4AC6-8E71-74B36306F8F8}"/>
    <cellStyle name="Normal 9 4 2 3 4 2" xfId="4264" xr:uid="{B00E928B-2156-4DCA-9937-40ED4364277D}"/>
    <cellStyle name="Normal 9 4 2 3 4 2 2" xfId="4913" xr:uid="{1A0B5F68-19F0-4B8A-B385-1547483ED71D}"/>
    <cellStyle name="Normal 9 4 2 3 4 3" xfId="4912" xr:uid="{151F26DB-58AF-49E9-94D1-9E0735F376D0}"/>
    <cellStyle name="Normal 9 4 2 3 5" xfId="3282" xr:uid="{17CDB554-21C5-49D4-A83A-2A58BE9995AA}"/>
    <cellStyle name="Normal 9 4 2 3 5 2" xfId="4914" xr:uid="{13BF44B8-51D1-4E4A-9DEB-FE571B266A2C}"/>
    <cellStyle name="Normal 9 4 2 3 6" xfId="3283" xr:uid="{94D7F23C-2482-4823-BDAB-8D1F1CD85F7F}"/>
    <cellStyle name="Normal 9 4 2 3 6 2" xfId="4915" xr:uid="{A14E96D9-726A-4A8F-A7D5-CECE78F327CB}"/>
    <cellStyle name="Normal 9 4 2 3 7" xfId="4898" xr:uid="{DDFECAAC-74E1-4D3E-9D6E-10E1C9E59CCE}"/>
    <cellStyle name="Normal 9 4 2 4" xfId="3284" xr:uid="{ED0B2714-84CD-49F7-A95D-22CF86DE7E66}"/>
    <cellStyle name="Normal 9 4 2 4 2" xfId="3285" xr:uid="{0912C178-C7F6-4BB3-AA2D-582A4E1475FD}"/>
    <cellStyle name="Normal 9 4 2 4 2 2" xfId="3286" xr:uid="{0E55AFC2-B1A2-41C7-B96B-2E7B28B483A4}"/>
    <cellStyle name="Normal 9 4 2 4 2 2 2" xfId="4265" xr:uid="{5AE7FBCC-F4A0-4DFB-AA6F-8FBE7D875438}"/>
    <cellStyle name="Normal 9 4 2 4 2 2 2 2" xfId="4919" xr:uid="{4484E770-C43C-453B-BDC2-8B2721633CD6}"/>
    <cellStyle name="Normal 9 4 2 4 2 2 3" xfId="4918" xr:uid="{99D04EB4-EC46-4EB3-A72C-66233717F170}"/>
    <cellStyle name="Normal 9 4 2 4 2 3" xfId="3287" xr:uid="{058AC24F-954F-4D2E-BF3E-8F5B8EAA4416}"/>
    <cellStyle name="Normal 9 4 2 4 2 3 2" xfId="4920" xr:uid="{C31DC757-8F82-4F16-9BBC-750ECE5BABBC}"/>
    <cellStyle name="Normal 9 4 2 4 2 4" xfId="3288" xr:uid="{6F659360-0F09-48EA-B05A-B55E84DBAE88}"/>
    <cellStyle name="Normal 9 4 2 4 2 4 2" xfId="4921" xr:uid="{04669F48-2092-402A-9B68-A35480552A61}"/>
    <cellStyle name="Normal 9 4 2 4 2 5" xfId="4917" xr:uid="{7F919F61-3E29-48B7-9D2D-BD6ECAB1ECBF}"/>
    <cellStyle name="Normal 9 4 2 4 3" xfId="3289" xr:uid="{698E7573-6988-4736-93B3-FAF2F5A95CD9}"/>
    <cellStyle name="Normal 9 4 2 4 3 2" xfId="4266" xr:uid="{BF7CAAAD-70F4-44B2-8650-5128E8063BAE}"/>
    <cellStyle name="Normal 9 4 2 4 3 2 2" xfId="4923" xr:uid="{7F34485A-2614-42DE-8106-0EC58B7D0F81}"/>
    <cellStyle name="Normal 9 4 2 4 3 3" xfId="4922" xr:uid="{0C4A5D6D-D0B2-4956-84AB-8B6AD5D355E6}"/>
    <cellStyle name="Normal 9 4 2 4 4" xfId="3290" xr:uid="{6202DE6F-3DAB-47B1-A7AA-EB2FA0096317}"/>
    <cellStyle name="Normal 9 4 2 4 4 2" xfId="4924" xr:uid="{7B3ECC2B-AB87-4030-A114-7C9D1FDDFDF3}"/>
    <cellStyle name="Normal 9 4 2 4 5" xfId="3291" xr:uid="{B71AC0AE-6D83-4783-B049-C381BB3D98DA}"/>
    <cellStyle name="Normal 9 4 2 4 5 2" xfId="4925" xr:uid="{9180FB39-7A19-4E8E-9C4B-24958EF58365}"/>
    <cellStyle name="Normal 9 4 2 4 6" xfId="4916" xr:uid="{1B223B8C-C39E-40A8-B809-D5F022111ADB}"/>
    <cellStyle name="Normal 9 4 2 5" xfId="3292" xr:uid="{1D8EBB34-E291-4769-BEE7-B78B5E52A2B5}"/>
    <cellStyle name="Normal 9 4 2 5 2" xfId="3293" xr:uid="{A72C933F-93FD-46D7-98B1-5CE4F8959385}"/>
    <cellStyle name="Normal 9 4 2 5 2 2" xfId="4267" xr:uid="{6797768B-FF7F-42FD-8C56-720DAD33C73A}"/>
    <cellStyle name="Normal 9 4 2 5 2 2 2" xfId="4928" xr:uid="{974D9CA0-04A0-44A0-BD89-F3E83281D3C8}"/>
    <cellStyle name="Normal 9 4 2 5 2 3" xfId="4927" xr:uid="{A7DB2871-5061-42CC-AD87-9C83EB9CE852}"/>
    <cellStyle name="Normal 9 4 2 5 3" xfId="3294" xr:uid="{F0FAD295-E042-4D00-8381-C7186FB20FE8}"/>
    <cellStyle name="Normal 9 4 2 5 3 2" xfId="4929" xr:uid="{B8BF3F3B-E60F-48E1-8581-883D32B85279}"/>
    <cellStyle name="Normal 9 4 2 5 4" xfId="3295" xr:uid="{D874AD8A-09CE-48E5-B9B4-03E7F97496AB}"/>
    <cellStyle name="Normal 9 4 2 5 4 2" xfId="4930" xr:uid="{3169C50D-7F0E-40F1-8E00-C4EB26DF8A75}"/>
    <cellStyle name="Normal 9 4 2 5 5" xfId="4926" xr:uid="{2D2E3AA2-55DB-4272-B795-22E55ECF11FA}"/>
    <cellStyle name="Normal 9 4 2 6" xfId="3296" xr:uid="{CD9E8E41-5689-4B42-9A39-651DD3CE5F37}"/>
    <cellStyle name="Normal 9 4 2 6 2" xfId="3297" xr:uid="{187072F2-9C52-4723-9F76-976C6CF7E9CB}"/>
    <cellStyle name="Normal 9 4 2 6 2 2" xfId="4932" xr:uid="{7071F29E-B953-4EBC-947E-25847E1B333B}"/>
    <cellStyle name="Normal 9 4 2 6 3" xfId="3298" xr:uid="{7FBF67CC-951B-4DE3-B2E4-4D05B89D5945}"/>
    <cellStyle name="Normal 9 4 2 6 3 2" xfId="4933" xr:uid="{11F318FC-2496-4D55-9D93-6AF7F3ADE320}"/>
    <cellStyle name="Normal 9 4 2 6 4" xfId="3299" xr:uid="{CEED3FDB-CB2B-4B49-893E-3412C8529888}"/>
    <cellStyle name="Normal 9 4 2 6 4 2" xfId="4934" xr:uid="{2F0CB420-2D11-40F8-88DD-0C3CFBC39659}"/>
    <cellStyle name="Normal 9 4 2 6 5" xfId="4931" xr:uid="{1B5A151A-2E4F-40BF-87D9-DBCA0583FD75}"/>
    <cellStyle name="Normal 9 4 2 7" xfId="3300" xr:uid="{57521782-3729-428C-97FA-5E163B638404}"/>
    <cellStyle name="Normal 9 4 2 7 2" xfId="4935" xr:uid="{FB8D7181-628B-4876-B6EA-14DCCD3ACB27}"/>
    <cellStyle name="Normal 9 4 2 8" xfId="3301" xr:uid="{35A387FB-A590-424A-85CA-8FA351D8AFF4}"/>
    <cellStyle name="Normal 9 4 2 8 2" xfId="4936" xr:uid="{96B622AE-F5E0-4C01-A9CB-A1F1CFEAD558}"/>
    <cellStyle name="Normal 9 4 2 9" xfId="3302" xr:uid="{ADC45AB0-C6A5-4601-A777-EDB0971C4AB4}"/>
    <cellStyle name="Normal 9 4 2 9 2" xfId="4937" xr:uid="{C72D1EF5-4DA5-4D2B-991C-03181D1C2FE1}"/>
    <cellStyle name="Normal 9 4 3" xfId="3303" xr:uid="{15EE9AF2-11BF-4F4E-A991-32AC34A43749}"/>
    <cellStyle name="Normal 9 4 3 2" xfId="3304" xr:uid="{2CACAAC8-2C3F-4EF7-AF5B-9EFA850EC840}"/>
    <cellStyle name="Normal 9 4 3 2 2" xfId="3305" xr:uid="{0826D658-A860-40B4-924C-BC3AD4CA1219}"/>
    <cellStyle name="Normal 9 4 3 2 2 2" xfId="3306" xr:uid="{34D27F73-07A5-46AE-9716-9B49B9AFC14F}"/>
    <cellStyle name="Normal 9 4 3 2 2 2 2" xfId="4268" xr:uid="{F0E44D6C-E7C1-4B8E-89C3-FE9183F01F09}"/>
    <cellStyle name="Normal 9 4 3 2 2 2 2 2" xfId="4504" xr:uid="{82E15055-0A52-4549-840E-32D9ED56F00D}"/>
    <cellStyle name="Normal 9 4 3 2 2 2 2 2 2" xfId="5313" xr:uid="{4E43F4C6-E16A-4745-87B3-5CC3DC06D7C5}"/>
    <cellStyle name="Normal 9 4 3 2 2 2 2 2 3" xfId="4942" xr:uid="{C1D5DEF0-2856-4E5E-8F6A-A9545EE36E55}"/>
    <cellStyle name="Normal 9 4 3 2 2 2 3" xfId="4505" xr:uid="{B64FD455-873E-48A4-9485-255978A057A2}"/>
    <cellStyle name="Normal 9 4 3 2 2 2 3 2" xfId="5314" xr:uid="{BEDC6630-E588-4A18-86EE-06DED6EA5CB3}"/>
    <cellStyle name="Normal 9 4 3 2 2 2 3 3" xfId="4941" xr:uid="{31C413DF-6902-4ED6-B0A1-DB138589D1E1}"/>
    <cellStyle name="Normal 9 4 3 2 2 3" xfId="3307" xr:uid="{93451012-A2B0-437D-8818-B916D4ED97F2}"/>
    <cellStyle name="Normal 9 4 3 2 2 3 2" xfId="4506" xr:uid="{D3E71274-AC85-4063-80D6-1EA57B522476}"/>
    <cellStyle name="Normal 9 4 3 2 2 3 2 2" xfId="5315" xr:uid="{E89E84D8-E723-4906-8D80-7B6FF745A545}"/>
    <cellStyle name="Normal 9 4 3 2 2 3 2 3" xfId="4943" xr:uid="{F1840EC1-4884-49AF-B5DD-D35E0ADE24D1}"/>
    <cellStyle name="Normal 9 4 3 2 2 4" xfId="3308" xr:uid="{4708207D-7407-4BEB-BF75-9D5FB042ABCB}"/>
    <cellStyle name="Normal 9 4 3 2 2 4 2" xfId="4944" xr:uid="{7131C48C-4AC9-4FB0-B3FA-C3B30EAEF18C}"/>
    <cellStyle name="Normal 9 4 3 2 2 5" xfId="4940" xr:uid="{6A133C6D-3692-4799-AF9B-9E24290BAA60}"/>
    <cellStyle name="Normal 9 4 3 2 3" xfId="3309" xr:uid="{A72E16FB-6673-4F11-A29B-295DC5B6A539}"/>
    <cellStyle name="Normal 9 4 3 2 3 2" xfId="3310" xr:uid="{AD490546-10BC-435B-B004-E0072102620B}"/>
    <cellStyle name="Normal 9 4 3 2 3 2 2" xfId="4507" xr:uid="{F7889B6E-5595-4C4A-BD0B-AF77AFA92771}"/>
    <cellStyle name="Normal 9 4 3 2 3 2 2 2" xfId="5316" xr:uid="{E1708A26-9BB3-497D-9DD1-F74B2757B70F}"/>
    <cellStyle name="Normal 9 4 3 2 3 2 2 3" xfId="4946" xr:uid="{23A5FCB1-43DE-4219-8ECD-9F3D72225B8B}"/>
    <cellStyle name="Normal 9 4 3 2 3 3" xfId="3311" xr:uid="{63D0B518-54C5-430F-80E0-7FB2FE9D292F}"/>
    <cellStyle name="Normal 9 4 3 2 3 3 2" xfId="4947" xr:uid="{6DA12125-B4B7-4CA4-9FFB-EF1C24E63868}"/>
    <cellStyle name="Normal 9 4 3 2 3 4" xfId="3312" xr:uid="{2D9938C1-2FF4-4357-8880-B86215011700}"/>
    <cellStyle name="Normal 9 4 3 2 3 4 2" xfId="4948" xr:uid="{39C89A83-6C19-4921-8520-955955831FC7}"/>
    <cellStyle name="Normal 9 4 3 2 3 5" xfId="4945" xr:uid="{82FB2CDF-6250-495B-8E6C-FFC7F72E725A}"/>
    <cellStyle name="Normal 9 4 3 2 4" xfId="3313" xr:uid="{88E2886E-BF05-4F39-8841-5002B4934983}"/>
    <cellStyle name="Normal 9 4 3 2 4 2" xfId="4508" xr:uid="{3DA0B9B5-CBD2-4EB1-A823-8A28D6B17EAD}"/>
    <cellStyle name="Normal 9 4 3 2 4 2 2" xfId="5317" xr:uid="{53328B61-319F-471D-AB1B-DCDBC5082AC5}"/>
    <cellStyle name="Normal 9 4 3 2 4 2 3" xfId="4949" xr:uid="{3FE5D934-D353-4C9F-AD11-257943D1EAA5}"/>
    <cellStyle name="Normal 9 4 3 2 5" xfId="3314" xr:uid="{277270F7-261A-4385-BF7B-4A500CFB6299}"/>
    <cellStyle name="Normal 9 4 3 2 5 2" xfId="4950" xr:uid="{E015DA12-E64F-49DC-AE15-04CC0736FCE1}"/>
    <cellStyle name="Normal 9 4 3 2 6" xfId="3315" xr:uid="{8AC26A32-2C1D-4E75-9DC8-258DE52CD2DC}"/>
    <cellStyle name="Normal 9 4 3 2 6 2" xfId="4951" xr:uid="{7BDC175A-7FD2-41F2-B3E0-32747C3F199D}"/>
    <cellStyle name="Normal 9 4 3 2 7" xfId="4939" xr:uid="{2B7DE686-64D6-45EF-9BDC-90A3AA93A870}"/>
    <cellStyle name="Normal 9 4 3 3" xfId="3316" xr:uid="{BE81D066-ECB3-43CD-9C13-E15AC78CB37B}"/>
    <cellStyle name="Normal 9 4 3 3 2" xfId="3317" xr:uid="{80C864D8-9B63-4AA9-BAFB-8D874D696DE5}"/>
    <cellStyle name="Normal 9 4 3 3 2 2" xfId="3318" xr:uid="{A4BD1358-8FF2-4DF6-BEF1-80BB40BA575A}"/>
    <cellStyle name="Normal 9 4 3 3 2 2 2" xfId="4509" xr:uid="{D6BA2A92-12E3-416F-95A5-3BF7E737597B}"/>
    <cellStyle name="Normal 9 4 3 3 2 2 2 2" xfId="5318" xr:uid="{0AC18F10-CBDB-4BC3-B72B-850267E70F9C}"/>
    <cellStyle name="Normal 9 4 3 3 2 2 2 3" xfId="4954" xr:uid="{457E18A0-84E0-4E7A-8ACD-7EC14E53052D}"/>
    <cellStyle name="Normal 9 4 3 3 2 3" xfId="3319" xr:uid="{47B3995F-64A4-4458-99BE-F000461DC8CD}"/>
    <cellStyle name="Normal 9 4 3 3 2 3 2" xfId="4955" xr:uid="{8E5756BC-E0B5-4B7A-8641-8D10FD6D05D8}"/>
    <cellStyle name="Normal 9 4 3 3 2 4" xfId="3320" xr:uid="{3D8526CF-2592-438F-AD9B-8246370AD71C}"/>
    <cellStyle name="Normal 9 4 3 3 2 4 2" xfId="4956" xr:uid="{90677746-CF44-47C9-AF09-1A06376007AC}"/>
    <cellStyle name="Normal 9 4 3 3 2 5" xfId="4953" xr:uid="{0852D4B6-823A-4126-9533-80DBD12BFC55}"/>
    <cellStyle name="Normal 9 4 3 3 3" xfId="3321" xr:uid="{F8CD2A11-2045-462B-93EE-9B106913547C}"/>
    <cellStyle name="Normal 9 4 3 3 3 2" xfId="4510" xr:uid="{C01574D5-9431-45A5-ACD8-ED5F1216870F}"/>
    <cellStyle name="Normal 9 4 3 3 3 2 2" xfId="5319" xr:uid="{0545851F-1E4F-4232-B273-AC14ECD5B0A5}"/>
    <cellStyle name="Normal 9 4 3 3 3 2 3" xfId="4957" xr:uid="{AD17EB39-AFC6-4C8C-AC97-508F99EBE5AF}"/>
    <cellStyle name="Normal 9 4 3 3 4" xfId="3322" xr:uid="{4B600D7A-D8F0-4DE3-B83D-F45514A1D590}"/>
    <cellStyle name="Normal 9 4 3 3 4 2" xfId="4958" xr:uid="{3E81F130-274A-4A50-B4E9-2FD1F2799EED}"/>
    <cellStyle name="Normal 9 4 3 3 5" xfId="3323" xr:uid="{A9658C4A-B397-4E32-885E-A615C50DB72C}"/>
    <cellStyle name="Normal 9 4 3 3 5 2" xfId="4959" xr:uid="{5AA90918-27F9-4814-A41A-D4AD2B40B2D1}"/>
    <cellStyle name="Normal 9 4 3 3 6" xfId="4952" xr:uid="{44735BB8-4895-480F-9E09-6A1E96B81B4E}"/>
    <cellStyle name="Normal 9 4 3 4" xfId="3324" xr:uid="{5B973AE0-F026-4736-8EA4-5003953DE45A}"/>
    <cellStyle name="Normal 9 4 3 4 2" xfId="3325" xr:uid="{ECC159DC-09A6-41DB-8774-9F5FB8C4B0F7}"/>
    <cellStyle name="Normal 9 4 3 4 2 2" xfId="4511" xr:uid="{C3F4F285-2AF9-46B0-B024-0D1A67673362}"/>
    <cellStyle name="Normal 9 4 3 4 2 2 2" xfId="5320" xr:uid="{8A42CF43-F4D9-4442-A564-B54C3A7E70AB}"/>
    <cellStyle name="Normal 9 4 3 4 2 2 3" xfId="4961" xr:uid="{130B5634-43FA-45B3-9E9B-F5918FA39EB2}"/>
    <cellStyle name="Normal 9 4 3 4 3" xfId="3326" xr:uid="{9213638A-91EF-4011-9840-60F2BE11DF47}"/>
    <cellStyle name="Normal 9 4 3 4 3 2" xfId="4962" xr:uid="{CD0CCD6D-3370-4FA7-B8C5-BA73ECF1653A}"/>
    <cellStyle name="Normal 9 4 3 4 4" xfId="3327" xr:uid="{B9B7C7B3-4207-4101-BECB-C12E9F85FEA5}"/>
    <cellStyle name="Normal 9 4 3 4 4 2" xfId="4963" xr:uid="{22DD990D-28C2-43E0-88C5-889ACBE3C908}"/>
    <cellStyle name="Normal 9 4 3 4 5" xfId="4960" xr:uid="{9D2FCB9B-4EC8-4BBB-B64E-3124A1CB74DF}"/>
    <cellStyle name="Normal 9 4 3 5" xfId="3328" xr:uid="{FDE575F7-9FE6-4D3C-BDD2-1BD75A4064F4}"/>
    <cellStyle name="Normal 9 4 3 5 2" xfId="3329" xr:uid="{DE3A9F95-3A8F-427A-A52E-BC12821F8D74}"/>
    <cellStyle name="Normal 9 4 3 5 2 2" xfId="4965" xr:uid="{291699F9-114F-4563-BE14-934C51199537}"/>
    <cellStyle name="Normal 9 4 3 5 3" xfId="3330" xr:uid="{2E6880B1-9F42-46C7-A5C5-2A80FF4B8CD5}"/>
    <cellStyle name="Normal 9 4 3 5 3 2" xfId="4966" xr:uid="{D3E23066-687A-40B5-95F6-3F7A882E7085}"/>
    <cellStyle name="Normal 9 4 3 5 4" xfId="3331" xr:uid="{0A11D3BD-6259-4D6D-8D06-D4A5E7B79E83}"/>
    <cellStyle name="Normal 9 4 3 5 4 2" xfId="4967" xr:uid="{BD7ACCA2-7767-4B44-B08F-BF70D1F576DD}"/>
    <cellStyle name="Normal 9 4 3 5 5" xfId="4964" xr:uid="{31CE9A0C-3C9C-4128-8B21-DCBFE94E1598}"/>
    <cellStyle name="Normal 9 4 3 6" xfId="3332" xr:uid="{6B3716F6-E847-42BA-88C4-32D963FD50AA}"/>
    <cellStyle name="Normal 9 4 3 6 2" xfId="4968" xr:uid="{89D7B499-E443-4A23-A80F-49C23CD2D9D7}"/>
    <cellStyle name="Normal 9 4 3 7" xfId="3333" xr:uid="{6DFC6B3E-22E2-46FB-9B75-D61052988C5D}"/>
    <cellStyle name="Normal 9 4 3 7 2" xfId="4969" xr:uid="{4BD1E4DA-BBD5-4320-8532-B5804E5A3484}"/>
    <cellStyle name="Normal 9 4 3 8" xfId="3334" xr:uid="{3D1A71ED-CC9A-4322-B73E-06C0A574A841}"/>
    <cellStyle name="Normal 9 4 3 8 2" xfId="4970" xr:uid="{4FB68B17-15D6-47A7-93FF-0DC30BB1D25F}"/>
    <cellStyle name="Normal 9 4 3 9" xfId="4938" xr:uid="{5AAA73B4-F98F-4795-9629-AE65DFBBB907}"/>
    <cellStyle name="Normal 9 4 4" xfId="3335" xr:uid="{5FEA8BF2-3903-4746-BFA2-2A0CEBBC4638}"/>
    <cellStyle name="Normal 9 4 4 2" xfId="3336" xr:uid="{8446A37F-0AE8-49B5-82C4-ACCC18005C1D}"/>
    <cellStyle name="Normal 9 4 4 2 2" xfId="3337" xr:uid="{BF03D4BC-C4E9-49A8-9873-030ECE4AC5ED}"/>
    <cellStyle name="Normal 9 4 4 2 2 2" xfId="3338" xr:uid="{B6ED7740-7776-4634-9743-CA9A6389486D}"/>
    <cellStyle name="Normal 9 4 4 2 2 2 2" xfId="4269" xr:uid="{0DAD562E-C9EA-4B48-B706-4910FB290A67}"/>
    <cellStyle name="Normal 9 4 4 2 2 2 2 2" xfId="4975" xr:uid="{A7A839F4-194F-4853-AF1B-A7FB4C530977}"/>
    <cellStyle name="Normal 9 4 4 2 2 2 3" xfId="4974" xr:uid="{09F57653-C5B5-4668-85C1-3A5A75E7E7D3}"/>
    <cellStyle name="Normal 9 4 4 2 2 3" xfId="3339" xr:uid="{50CF3B63-7440-40C1-85CC-C82EBE790667}"/>
    <cellStyle name="Normal 9 4 4 2 2 3 2" xfId="4976" xr:uid="{38FF7231-DB06-4891-8937-D4ECFA1DA1A6}"/>
    <cellStyle name="Normal 9 4 4 2 2 4" xfId="3340" xr:uid="{5B490989-79EC-444B-8B66-8E445DBE710F}"/>
    <cellStyle name="Normal 9 4 4 2 2 4 2" xfId="4977" xr:uid="{ABECE346-67AD-4FD6-B51A-BEEB76E25CDE}"/>
    <cellStyle name="Normal 9 4 4 2 2 5" xfId="4973" xr:uid="{FBB39A15-DF1D-47CD-B186-9437A3ED3B8F}"/>
    <cellStyle name="Normal 9 4 4 2 3" xfId="3341" xr:uid="{282936AD-BD46-465C-A2A5-13364D02B5AD}"/>
    <cellStyle name="Normal 9 4 4 2 3 2" xfId="4270" xr:uid="{5AB91251-41A7-4BA0-B3EA-C6F3291FEB4F}"/>
    <cellStyle name="Normal 9 4 4 2 3 2 2" xfId="4979" xr:uid="{F1239DEB-239A-459B-9CE0-E91C4A56A0FF}"/>
    <cellStyle name="Normal 9 4 4 2 3 3" xfId="4978" xr:uid="{A22B8982-F025-42C7-BD81-D40ECE469451}"/>
    <cellStyle name="Normal 9 4 4 2 4" xfId="3342" xr:uid="{F6DB8834-252F-4262-BBF6-73C961F72442}"/>
    <cellStyle name="Normal 9 4 4 2 4 2" xfId="4980" xr:uid="{93A41AD4-9235-4CCA-A24F-85E3D25B8789}"/>
    <cellStyle name="Normal 9 4 4 2 5" xfId="3343" xr:uid="{D9ED0E96-6833-43C5-9D4C-53815658329D}"/>
    <cellStyle name="Normal 9 4 4 2 5 2" xfId="4981" xr:uid="{4FC82914-1300-4033-AEB1-ADDB49D8D2E7}"/>
    <cellStyle name="Normal 9 4 4 2 6" xfId="4972" xr:uid="{00E9A376-EFE1-4EBB-BE70-E04EFFA377AF}"/>
    <cellStyle name="Normal 9 4 4 3" xfId="3344" xr:uid="{BFA68660-388E-42C3-83E6-D535422FBFA0}"/>
    <cellStyle name="Normal 9 4 4 3 2" xfId="3345" xr:uid="{E7A2F428-FDCA-4CF3-9ECA-D25CC069E6B9}"/>
    <cellStyle name="Normal 9 4 4 3 2 2" xfId="4271" xr:uid="{8DDB1463-2AE7-40AC-9F92-226C5385A7FC}"/>
    <cellStyle name="Normal 9 4 4 3 2 2 2" xfId="4984" xr:uid="{819035BF-0642-4721-A078-1D7F67CACB52}"/>
    <cellStyle name="Normal 9 4 4 3 2 3" xfId="4983" xr:uid="{A487CFE7-F20A-46A2-8D77-DF0563338F10}"/>
    <cellStyle name="Normal 9 4 4 3 3" xfId="3346" xr:uid="{E5A429E7-0F4E-489B-B073-EA56166B2B04}"/>
    <cellStyle name="Normal 9 4 4 3 3 2" xfId="4985" xr:uid="{BE19A162-1795-4A02-B224-67374A33ACF4}"/>
    <cellStyle name="Normal 9 4 4 3 4" xfId="3347" xr:uid="{98180738-B71B-4A74-A5D8-811FFE719794}"/>
    <cellStyle name="Normal 9 4 4 3 4 2" xfId="4986" xr:uid="{57383847-26F8-4CE7-BD1F-802C9CFBE97B}"/>
    <cellStyle name="Normal 9 4 4 3 5" xfId="4982" xr:uid="{844FB752-A130-491E-9A09-AA6AD84F00EA}"/>
    <cellStyle name="Normal 9 4 4 4" xfId="3348" xr:uid="{B7F2F958-7856-4FAF-8970-FD6D05A8D89D}"/>
    <cellStyle name="Normal 9 4 4 4 2" xfId="3349" xr:uid="{23E9F9A9-154B-4445-9BE4-747001D4AE84}"/>
    <cellStyle name="Normal 9 4 4 4 2 2" xfId="4988" xr:uid="{55F23B51-5A9F-4A0E-B74A-D2A8435EBF4F}"/>
    <cellStyle name="Normal 9 4 4 4 3" xfId="3350" xr:uid="{AE082B38-29D2-496C-924B-C2735EA833F8}"/>
    <cellStyle name="Normal 9 4 4 4 3 2" xfId="4989" xr:uid="{E650E038-1027-4DCE-A7BF-A5C80893D2EE}"/>
    <cellStyle name="Normal 9 4 4 4 4" xfId="3351" xr:uid="{786C9C59-60BA-44CC-A444-09B6D720EB72}"/>
    <cellStyle name="Normal 9 4 4 4 4 2" xfId="4990" xr:uid="{0EB12BCF-D214-49A2-9773-1375CD50F467}"/>
    <cellStyle name="Normal 9 4 4 4 5" xfId="4987" xr:uid="{37D2322C-195B-4830-ADEF-2A37AB7B6992}"/>
    <cellStyle name="Normal 9 4 4 5" xfId="3352" xr:uid="{A09D79A5-9DEC-4C74-9069-0D4E9B1957C1}"/>
    <cellStyle name="Normal 9 4 4 5 2" xfId="4991" xr:uid="{F4887FE3-E0B5-4634-8B0E-2853CAD9A100}"/>
    <cellStyle name="Normal 9 4 4 6" xfId="3353" xr:uid="{9B75B6AC-1C7F-4D82-A500-62B124FA7E31}"/>
    <cellStyle name="Normal 9 4 4 6 2" xfId="4992" xr:uid="{13FEDBC2-7001-47C8-AD8B-FF78EFF037B8}"/>
    <cellStyle name="Normal 9 4 4 7" xfId="3354" xr:uid="{29F891DB-1D25-451D-BE1C-2D1085C8B671}"/>
    <cellStyle name="Normal 9 4 4 7 2" xfId="4993" xr:uid="{B658479E-AF74-4906-9D54-31EBFA8A2936}"/>
    <cellStyle name="Normal 9 4 4 8" xfId="4971" xr:uid="{76478D0A-A534-4913-84B2-AE074D02E09C}"/>
    <cellStyle name="Normal 9 4 5" xfId="3355" xr:uid="{C9AFDA64-A84C-4627-8F12-9C3F190699ED}"/>
    <cellStyle name="Normal 9 4 5 2" xfId="3356" xr:uid="{3D94AFEC-D8D0-4733-8EE5-17D3A4822511}"/>
    <cellStyle name="Normal 9 4 5 2 2" xfId="3357" xr:uid="{C026F580-070E-4613-ACE1-BAF588C6FE8C}"/>
    <cellStyle name="Normal 9 4 5 2 2 2" xfId="4272" xr:uid="{2193A794-D2DE-4862-B8CB-D653AFE0271B}"/>
    <cellStyle name="Normal 9 4 5 2 2 2 2" xfId="4997" xr:uid="{447FC45C-604B-44A8-87B7-8CDB1FA55228}"/>
    <cellStyle name="Normal 9 4 5 2 2 3" xfId="4996" xr:uid="{36135443-3D97-43DA-B90F-51A528C58BAB}"/>
    <cellStyle name="Normal 9 4 5 2 3" xfId="3358" xr:uid="{89342448-9AC1-43C4-9349-B03876B871E3}"/>
    <cellStyle name="Normal 9 4 5 2 3 2" xfId="4998" xr:uid="{6418586A-6987-4D7A-B31A-03956FB7BBEF}"/>
    <cellStyle name="Normal 9 4 5 2 4" xfId="3359" xr:uid="{B9404DE6-37BC-48AB-AB11-CE76D83CBB66}"/>
    <cellStyle name="Normal 9 4 5 2 4 2" xfId="4999" xr:uid="{5279533A-C4E4-4B88-82B5-FA7A53D2DF04}"/>
    <cellStyle name="Normal 9 4 5 2 5" xfId="4995" xr:uid="{19F13C49-4819-466F-A74D-03F659D4CED0}"/>
    <cellStyle name="Normal 9 4 5 3" xfId="3360" xr:uid="{3EF961A3-0D0E-4214-989C-AFE25C437B6C}"/>
    <cellStyle name="Normal 9 4 5 3 2" xfId="3361" xr:uid="{9520DB80-5C0E-49A5-BD44-C51339046945}"/>
    <cellStyle name="Normal 9 4 5 3 2 2" xfId="5001" xr:uid="{AF2D2859-AC14-4957-B950-5E5E003D2215}"/>
    <cellStyle name="Normal 9 4 5 3 3" xfId="3362" xr:uid="{8973B098-EE87-4246-86D2-3E495B596BF2}"/>
    <cellStyle name="Normal 9 4 5 3 3 2" xfId="5002" xr:uid="{605941B5-E5B5-4D5E-BBA6-07DBC063E00D}"/>
    <cellStyle name="Normal 9 4 5 3 4" xfId="3363" xr:uid="{E17395F3-ED05-4E99-9C87-5F5048405608}"/>
    <cellStyle name="Normal 9 4 5 3 4 2" xfId="5003" xr:uid="{9C8B6C86-5680-4115-A1FA-5C0008F95C27}"/>
    <cellStyle name="Normal 9 4 5 3 5" xfId="5000" xr:uid="{0B14BC14-8B92-4311-B4F4-D17799780A5B}"/>
    <cellStyle name="Normal 9 4 5 4" xfId="3364" xr:uid="{699CC033-0DEC-474F-A8FA-F10E316664FB}"/>
    <cellStyle name="Normal 9 4 5 4 2" xfId="5004" xr:uid="{21B83E76-50C5-44DF-9111-F43F4C17709F}"/>
    <cellStyle name="Normal 9 4 5 5" xfId="3365" xr:uid="{BA51B8EE-BCDF-4311-B5A7-D3367C094E65}"/>
    <cellStyle name="Normal 9 4 5 5 2" xfId="5005" xr:uid="{834EED09-DB22-4978-8520-16096F7528FC}"/>
    <cellStyle name="Normal 9 4 5 6" xfId="3366" xr:uid="{41BD8B8E-13E4-411A-876A-CF0831810816}"/>
    <cellStyle name="Normal 9 4 5 6 2" xfId="5006" xr:uid="{F119A6DD-1B4D-4D0C-9492-3286273606B4}"/>
    <cellStyle name="Normal 9 4 5 7" xfId="4994" xr:uid="{91F8FBEC-E4BA-44C1-9B19-8BC0F64786BA}"/>
    <cellStyle name="Normal 9 4 6" xfId="3367" xr:uid="{879F45F3-2869-41B5-961F-8E039B333834}"/>
    <cellStyle name="Normal 9 4 6 2" xfId="3368" xr:uid="{6522A15C-6A0D-41E0-8C21-5B18776C7840}"/>
    <cellStyle name="Normal 9 4 6 2 2" xfId="3369" xr:uid="{6F678A8E-5178-4A31-B85E-737AA43F840F}"/>
    <cellStyle name="Normal 9 4 6 2 2 2" xfId="5009" xr:uid="{63C26C04-9259-4B79-B3B6-06BB61290BC0}"/>
    <cellStyle name="Normal 9 4 6 2 3" xfId="3370" xr:uid="{AF0E6B5A-F276-428A-901D-9424074C3B8F}"/>
    <cellStyle name="Normal 9 4 6 2 3 2" xfId="5010" xr:uid="{F63F3D99-A025-4233-80A7-C44BDBC33AB6}"/>
    <cellStyle name="Normal 9 4 6 2 4" xfId="3371" xr:uid="{DEF4009A-C1FF-41D3-9AC5-E73BB9239FC9}"/>
    <cellStyle name="Normal 9 4 6 2 4 2" xfId="5011" xr:uid="{56B60A7A-8F01-44CE-99CB-ED95AC3D519E}"/>
    <cellStyle name="Normal 9 4 6 2 5" xfId="5008" xr:uid="{2380940A-448A-494E-B5D4-F85F4FB85036}"/>
    <cellStyle name="Normal 9 4 6 3" xfId="3372" xr:uid="{56FACBD9-EC21-4100-AAA7-A682064009CC}"/>
    <cellStyle name="Normal 9 4 6 3 2" xfId="5012" xr:uid="{3FFFF2C4-F06B-414A-A22E-FBE118673CE9}"/>
    <cellStyle name="Normal 9 4 6 4" xfId="3373" xr:uid="{AA20B16D-09A9-48AA-B680-9A10E98FBFF6}"/>
    <cellStyle name="Normal 9 4 6 4 2" xfId="5013" xr:uid="{9A44695E-7C9B-4E6B-933A-836186DCDF36}"/>
    <cellStyle name="Normal 9 4 6 5" xfId="3374" xr:uid="{58A4C0F0-2D4C-4E5F-8CC7-BBE72ED671DA}"/>
    <cellStyle name="Normal 9 4 6 5 2" xfId="5014" xr:uid="{526F6DFC-6D5E-432A-AC03-4FDBDC360367}"/>
    <cellStyle name="Normal 9 4 6 6" xfId="5007" xr:uid="{B281005F-9806-484F-A00C-69F563ACFAC3}"/>
    <cellStyle name="Normal 9 4 7" xfId="3375" xr:uid="{D37578D0-6B35-4FF4-B56D-05D0AB44EDC9}"/>
    <cellStyle name="Normal 9 4 7 2" xfId="3376" xr:uid="{E1D20BA5-325E-4F67-8C8B-16404C3100EF}"/>
    <cellStyle name="Normal 9 4 7 2 2" xfId="5016" xr:uid="{DFED3B0F-0923-4F90-A285-9FB1D3247B5A}"/>
    <cellStyle name="Normal 9 4 7 3" xfId="3377" xr:uid="{CCEA11B4-76EC-4B15-ABF7-A0B5B02A517D}"/>
    <cellStyle name="Normal 9 4 7 3 2" xfId="5017" xr:uid="{67781E31-3701-4D00-ACE3-5064C16693BC}"/>
    <cellStyle name="Normal 9 4 7 4" xfId="3378" xr:uid="{CDAE61A0-46BA-409B-BA1A-9F71F7F89A1F}"/>
    <cellStyle name="Normal 9 4 7 4 2" xfId="5018" xr:uid="{04B1B6D1-9269-4D43-A26E-ED3EF9060B6A}"/>
    <cellStyle name="Normal 9 4 7 5" xfId="5015" xr:uid="{01BD8FDA-1269-40AF-B5E3-96390F2FD884}"/>
    <cellStyle name="Normal 9 4 8" xfId="3379" xr:uid="{72A6267F-B9E4-408A-93B8-54A889E8B1A1}"/>
    <cellStyle name="Normal 9 4 8 2" xfId="3380" xr:uid="{6AED4622-1445-4E7F-9627-A72706C1268B}"/>
    <cellStyle name="Normal 9 4 8 2 2" xfId="5020" xr:uid="{F8283428-EEEE-41A0-9EA4-9F82697D2040}"/>
    <cellStyle name="Normal 9 4 8 3" xfId="3381" xr:uid="{1B1AFCC7-2EAF-4ED5-B0F4-61A6FCFC2306}"/>
    <cellStyle name="Normal 9 4 8 3 2" xfId="5021" xr:uid="{64CC414D-6855-45F4-A5B9-7863E9805095}"/>
    <cellStyle name="Normal 9 4 8 4" xfId="3382" xr:uid="{DC49701A-E819-44A2-81FD-0D6FB4109FDD}"/>
    <cellStyle name="Normal 9 4 8 4 2" xfId="5022" xr:uid="{510AB523-DFBA-4EA7-A2DB-2D7311385B4C}"/>
    <cellStyle name="Normal 9 4 8 5" xfId="5019" xr:uid="{414628D0-D14D-453B-9077-292B08108CED}"/>
    <cellStyle name="Normal 9 4 9" xfId="3383" xr:uid="{AA1E7A7E-AF30-43BA-B63E-7E49BBF3FCB1}"/>
    <cellStyle name="Normal 9 4 9 2" xfId="5023" xr:uid="{11EFE93C-D659-4F02-B978-813FF8F40121}"/>
    <cellStyle name="Normal 9 5" xfId="3384" xr:uid="{85A8E556-BBCE-4728-BC42-8229DAC39843}"/>
    <cellStyle name="Normal 9 5 10" xfId="3385" xr:uid="{81100329-4CD7-47CA-88F3-C64FFF0A45E0}"/>
    <cellStyle name="Normal 9 5 10 2" xfId="5025" xr:uid="{666E1A0C-623B-4487-83DA-ECC917012965}"/>
    <cellStyle name="Normal 9 5 11" xfId="3386" xr:uid="{DC31BAD6-8313-4481-9886-79D7130EE05A}"/>
    <cellStyle name="Normal 9 5 11 2" xfId="5026" xr:uid="{012B3400-D394-4DB7-860F-C671780BE850}"/>
    <cellStyle name="Normal 9 5 12" xfId="5024" xr:uid="{59C95A95-B302-4D32-BFD7-A5A4607AFB01}"/>
    <cellStyle name="Normal 9 5 2" xfId="3387" xr:uid="{5FDC06EF-A4DC-4388-B8B1-730C3249E9A3}"/>
    <cellStyle name="Normal 9 5 2 10" xfId="5027" xr:uid="{CBBF5230-10EA-4A2D-95D2-9778AD8F02DD}"/>
    <cellStyle name="Normal 9 5 2 2" xfId="3388" xr:uid="{9A5631AD-D11C-4E91-BAF5-FB46C654613D}"/>
    <cellStyle name="Normal 9 5 2 2 2" xfId="3389" xr:uid="{5F868564-A268-4313-8B72-D5537936B21B}"/>
    <cellStyle name="Normal 9 5 2 2 2 2" xfId="3390" xr:uid="{49664FAE-BF08-490E-AADB-E97CCACFF450}"/>
    <cellStyle name="Normal 9 5 2 2 2 2 2" xfId="3391" xr:uid="{4F83599E-A985-41F6-B384-5B904775CBDD}"/>
    <cellStyle name="Normal 9 5 2 2 2 2 2 2" xfId="5031" xr:uid="{72351E10-BF28-4340-86E5-69E2C83A586F}"/>
    <cellStyle name="Normal 9 5 2 2 2 2 3" xfId="3392" xr:uid="{4AA130DE-31DC-44F6-810A-C34BB96A09CC}"/>
    <cellStyle name="Normal 9 5 2 2 2 2 3 2" xfId="5032" xr:uid="{7155F232-C054-40AC-9970-3DBE408D6F00}"/>
    <cellStyle name="Normal 9 5 2 2 2 2 4" xfId="3393" xr:uid="{11D49779-60DC-4E47-8C9F-BD1A2B63C449}"/>
    <cellStyle name="Normal 9 5 2 2 2 2 4 2" xfId="5033" xr:uid="{156FF044-AA10-4521-BA2A-E881F0E72758}"/>
    <cellStyle name="Normal 9 5 2 2 2 2 5" xfId="5030" xr:uid="{5B7A9011-DA71-46DD-9333-207BFD85678F}"/>
    <cellStyle name="Normal 9 5 2 2 2 3" xfId="3394" xr:uid="{36058979-3085-4AAE-BC59-055AD9B24D6A}"/>
    <cellStyle name="Normal 9 5 2 2 2 3 2" xfId="3395" xr:uid="{7B43A99A-798F-44E7-AA56-DC7E064D56A9}"/>
    <cellStyle name="Normal 9 5 2 2 2 3 2 2" xfId="5035" xr:uid="{31A8B3AA-364A-427C-B705-EF0A43041AFA}"/>
    <cellStyle name="Normal 9 5 2 2 2 3 3" xfId="3396" xr:uid="{6B3D279A-E269-434B-8E35-B1A95B341FC8}"/>
    <cellStyle name="Normal 9 5 2 2 2 3 3 2" xfId="5036" xr:uid="{33990F48-8030-4E33-B94F-E8FC50098435}"/>
    <cellStyle name="Normal 9 5 2 2 2 3 4" xfId="3397" xr:uid="{83868463-B3DA-4F6D-8373-CA5823525F9C}"/>
    <cellStyle name="Normal 9 5 2 2 2 3 4 2" xfId="5037" xr:uid="{96530D79-992E-4F82-8213-856001DD814E}"/>
    <cellStyle name="Normal 9 5 2 2 2 3 5" xfId="5034" xr:uid="{EC3E59BD-6126-413B-8B3A-55EBBB6E1F22}"/>
    <cellStyle name="Normal 9 5 2 2 2 4" xfId="3398" xr:uid="{BD419F41-8985-4023-943A-DF1F6572245B}"/>
    <cellStyle name="Normal 9 5 2 2 2 4 2" xfId="5038" xr:uid="{6D50EF57-8D05-4E2B-9A4A-62E04FB7B253}"/>
    <cellStyle name="Normal 9 5 2 2 2 5" xfId="3399" xr:uid="{E0CCD650-B955-42B1-894F-63CE69E7DBDD}"/>
    <cellStyle name="Normal 9 5 2 2 2 5 2" xfId="5039" xr:uid="{5EF89B19-C170-48C8-92BA-28095274C0E6}"/>
    <cellStyle name="Normal 9 5 2 2 2 6" xfId="3400" xr:uid="{84A71887-D947-471C-AA25-89F5A655C17F}"/>
    <cellStyle name="Normal 9 5 2 2 2 6 2" xfId="5040" xr:uid="{9806BCEB-E631-4231-8807-FEEF28924133}"/>
    <cellStyle name="Normal 9 5 2 2 2 7" xfId="5029" xr:uid="{0A75D3CB-6931-48C2-889C-78BA48E9ED13}"/>
    <cellStyle name="Normal 9 5 2 2 3" xfId="3401" xr:uid="{7AD12A7D-4004-4868-BC5D-F3F37AE2695E}"/>
    <cellStyle name="Normal 9 5 2 2 3 2" xfId="3402" xr:uid="{CCDD315D-82B3-43E9-977A-7A3994D26F10}"/>
    <cellStyle name="Normal 9 5 2 2 3 2 2" xfId="3403" xr:uid="{B8290840-0F30-4AC1-93DB-3795F4E49244}"/>
    <cellStyle name="Normal 9 5 2 2 3 2 2 2" xfId="5043" xr:uid="{F7F784B3-FD09-4946-B0C6-B20CFC4B1940}"/>
    <cellStyle name="Normal 9 5 2 2 3 2 3" xfId="3404" xr:uid="{22531815-D48A-45D2-932D-E451AF3EE028}"/>
    <cellStyle name="Normal 9 5 2 2 3 2 3 2" xfId="5044" xr:uid="{4E9AE390-123F-4452-BE42-2DCF63474EF1}"/>
    <cellStyle name="Normal 9 5 2 2 3 2 4" xfId="3405" xr:uid="{F59D485F-0B20-42E8-ACAD-699F9BE97577}"/>
    <cellStyle name="Normal 9 5 2 2 3 2 4 2" xfId="5045" xr:uid="{2C94D5E1-42CD-4284-B581-89E504853B82}"/>
    <cellStyle name="Normal 9 5 2 2 3 2 5" xfId="5042" xr:uid="{EB68A530-132B-46B9-9030-F15C12D59B84}"/>
    <cellStyle name="Normal 9 5 2 2 3 3" xfId="3406" xr:uid="{3660EC38-5E2E-41DA-BB16-E750C2DF4276}"/>
    <cellStyle name="Normal 9 5 2 2 3 3 2" xfId="5046" xr:uid="{D2152CF1-770C-4655-BEC7-8EBAC065D34E}"/>
    <cellStyle name="Normal 9 5 2 2 3 4" xfId="3407" xr:uid="{0121303D-D7DB-4FE3-89F9-669578F6C9A5}"/>
    <cellStyle name="Normal 9 5 2 2 3 4 2" xfId="5047" xr:uid="{B2B6DF3D-4A8E-49FB-AC58-C1A4A5E532CA}"/>
    <cellStyle name="Normal 9 5 2 2 3 5" xfId="3408" xr:uid="{8C7569DD-C885-4B29-8E8A-08BB6F8BE561}"/>
    <cellStyle name="Normal 9 5 2 2 3 5 2" xfId="5048" xr:uid="{730A6B82-30E7-47DF-AA53-688F9BFC1476}"/>
    <cellStyle name="Normal 9 5 2 2 3 6" xfId="5041" xr:uid="{0AD2692D-D256-4B4F-9DA2-23926574A6EF}"/>
    <cellStyle name="Normal 9 5 2 2 4" xfId="3409" xr:uid="{38624345-658E-4F60-9DA1-1BE355198092}"/>
    <cellStyle name="Normal 9 5 2 2 4 2" xfId="3410" xr:uid="{9FC10567-E1CB-41AB-B830-5C51703281B5}"/>
    <cellStyle name="Normal 9 5 2 2 4 2 2" xfId="5050" xr:uid="{5FC69877-5C01-4D0A-AA3A-1D738281CCCF}"/>
    <cellStyle name="Normal 9 5 2 2 4 3" xfId="3411" xr:uid="{953797A5-2F56-49D6-B5F0-A6A0D49965F1}"/>
    <cellStyle name="Normal 9 5 2 2 4 3 2" xfId="5051" xr:uid="{52BE812C-E273-4C96-AF48-AE643359CB67}"/>
    <cellStyle name="Normal 9 5 2 2 4 4" xfId="3412" xr:uid="{A0A73421-5861-4907-9A7D-A61479EC7C3D}"/>
    <cellStyle name="Normal 9 5 2 2 4 4 2" xfId="5052" xr:uid="{65C8D311-E1C1-4C4C-BEF0-C73533153F16}"/>
    <cellStyle name="Normal 9 5 2 2 4 5" xfId="5049" xr:uid="{6040E194-CC37-4D5D-93D8-931903E694DB}"/>
    <cellStyle name="Normal 9 5 2 2 5" xfId="3413" xr:uid="{9416F021-959A-4C1C-8F07-7C283860EBCF}"/>
    <cellStyle name="Normal 9 5 2 2 5 2" xfId="3414" xr:uid="{2C6EF26F-129F-4ECD-9017-10E21FF08BE6}"/>
    <cellStyle name="Normal 9 5 2 2 5 2 2" xfId="5054" xr:uid="{1AE635EE-8876-49D0-BAB9-BBAE88A6C63A}"/>
    <cellStyle name="Normal 9 5 2 2 5 3" xfId="3415" xr:uid="{A2BD29B8-32AC-412A-81B6-5D7F58DEF3E8}"/>
    <cellStyle name="Normal 9 5 2 2 5 3 2" xfId="5055" xr:uid="{8AB1BAD4-4619-4EDF-ACDD-2A967356AD82}"/>
    <cellStyle name="Normal 9 5 2 2 5 4" xfId="3416" xr:uid="{5B49792D-2D7E-4595-9604-BB96F95C7557}"/>
    <cellStyle name="Normal 9 5 2 2 5 4 2" xfId="5056" xr:uid="{E7AFC785-481D-4C79-A558-DC1622C864C6}"/>
    <cellStyle name="Normal 9 5 2 2 5 5" xfId="5053" xr:uid="{2E063BBB-1FDA-487A-BFF5-4B3245F6E0EB}"/>
    <cellStyle name="Normal 9 5 2 2 6" xfId="3417" xr:uid="{55343D1E-4F52-437E-AB89-6F52C0BC85A4}"/>
    <cellStyle name="Normal 9 5 2 2 6 2" xfId="5057" xr:uid="{62F483C1-5C2F-4706-B6EE-F90CEF53AB2A}"/>
    <cellStyle name="Normal 9 5 2 2 7" xfId="3418" xr:uid="{ABFAE2DA-F101-4A21-A7DB-D30D661B12F9}"/>
    <cellStyle name="Normal 9 5 2 2 7 2" xfId="5058" xr:uid="{1F30B3E1-9147-4DA4-9D72-26A3AAC3765D}"/>
    <cellStyle name="Normal 9 5 2 2 8" xfId="3419" xr:uid="{54BDE3D7-8B02-4516-9232-BA30D7CA9C66}"/>
    <cellStyle name="Normal 9 5 2 2 8 2" xfId="5059" xr:uid="{A6DCDA3F-6433-4F48-ACC8-5BC96A3B80E2}"/>
    <cellStyle name="Normal 9 5 2 2 9" xfId="5028" xr:uid="{5583B516-4A53-4661-81CD-57890FA25405}"/>
    <cellStyle name="Normal 9 5 2 3" xfId="3420" xr:uid="{76A2EC17-855E-4FB3-B4A8-3EA5F770CA80}"/>
    <cellStyle name="Normal 9 5 2 3 2" xfId="3421" xr:uid="{CE810152-9711-4FEB-8F92-B36B2217EADE}"/>
    <cellStyle name="Normal 9 5 2 3 2 2" xfId="3422" xr:uid="{82542C23-6415-4E63-8EE8-ABC9CCAC6DF1}"/>
    <cellStyle name="Normal 9 5 2 3 2 2 2" xfId="5062" xr:uid="{C3159A59-A013-45B0-8FB5-15B23B245536}"/>
    <cellStyle name="Normal 9 5 2 3 2 3" xfId="3423" xr:uid="{6EF8A8E5-CC74-490A-BFB4-AB46FFC78220}"/>
    <cellStyle name="Normal 9 5 2 3 2 3 2" xfId="5063" xr:uid="{EB848B5A-539C-4A06-BC8A-26CC2FBE6ACD}"/>
    <cellStyle name="Normal 9 5 2 3 2 4" xfId="3424" xr:uid="{E2F95A46-A44E-41F3-80FB-4FD82A0013FD}"/>
    <cellStyle name="Normal 9 5 2 3 2 4 2" xfId="5064" xr:uid="{3A604C41-8151-40DA-A30A-EA0788E6F7FA}"/>
    <cellStyle name="Normal 9 5 2 3 2 5" xfId="5061" xr:uid="{8FC27594-A1FB-43B3-98FF-4EC42E1D08C6}"/>
    <cellStyle name="Normal 9 5 2 3 3" xfId="3425" xr:uid="{B848818F-F49D-40F8-BB64-93537879C9DD}"/>
    <cellStyle name="Normal 9 5 2 3 3 2" xfId="3426" xr:uid="{D0E276E6-3003-480B-8B99-E32BDE0B53E3}"/>
    <cellStyle name="Normal 9 5 2 3 3 2 2" xfId="5066" xr:uid="{F8C23556-2D0B-4B5B-9E51-243A45A27C73}"/>
    <cellStyle name="Normal 9 5 2 3 3 3" xfId="3427" xr:uid="{73345FAE-4261-4A64-8574-DB57ECA3414F}"/>
    <cellStyle name="Normal 9 5 2 3 3 3 2" xfId="5067" xr:uid="{7A95C72E-3939-4DA2-B636-F7F888F94DA2}"/>
    <cellStyle name="Normal 9 5 2 3 3 4" xfId="3428" xr:uid="{D128628A-B667-4C2D-BE32-AED8FE418950}"/>
    <cellStyle name="Normal 9 5 2 3 3 4 2" xfId="5068" xr:uid="{87B5CB0D-AF11-4CF8-BFD4-ED0A630A1ECA}"/>
    <cellStyle name="Normal 9 5 2 3 3 5" xfId="5065" xr:uid="{B6D37649-012D-49E9-B1FA-FBD2493A1C7B}"/>
    <cellStyle name="Normal 9 5 2 3 4" xfId="3429" xr:uid="{F0566746-C6DC-444C-869F-7FF52AA2006B}"/>
    <cellStyle name="Normal 9 5 2 3 4 2" xfId="5069" xr:uid="{A2D301D3-864B-4F06-93CC-FE08E0CB3154}"/>
    <cellStyle name="Normal 9 5 2 3 5" xfId="3430" xr:uid="{551C0598-8DBA-45E7-85FA-42F4933FC121}"/>
    <cellStyle name="Normal 9 5 2 3 5 2" xfId="5070" xr:uid="{E269F8C6-10B5-48BC-A774-AC7A3296AEDB}"/>
    <cellStyle name="Normal 9 5 2 3 6" xfId="3431" xr:uid="{FB5C4E63-5287-4CD9-90C8-118FB2341865}"/>
    <cellStyle name="Normal 9 5 2 3 6 2" xfId="5071" xr:uid="{41DDDEB7-2F43-43B2-8072-1AAACEECAE5A}"/>
    <cellStyle name="Normal 9 5 2 3 7" xfId="5060" xr:uid="{5FB4B03B-D5E3-4873-A41B-08B0631C13FC}"/>
    <cellStyle name="Normal 9 5 2 4" xfId="3432" xr:uid="{FAE86905-7128-441D-A21F-BEBB43D4FC08}"/>
    <cellStyle name="Normal 9 5 2 4 2" xfId="3433" xr:uid="{6FD2154E-965A-4DFC-8B49-427F070C13DE}"/>
    <cellStyle name="Normal 9 5 2 4 2 2" xfId="3434" xr:uid="{0E040244-0111-40D1-942C-74C151918F82}"/>
    <cellStyle name="Normal 9 5 2 4 2 2 2" xfId="5074" xr:uid="{01C380A4-9606-47AB-BE93-4DF64F7EB561}"/>
    <cellStyle name="Normal 9 5 2 4 2 3" xfId="3435" xr:uid="{CCE50838-2CFF-4822-AB16-9283A32A65AD}"/>
    <cellStyle name="Normal 9 5 2 4 2 3 2" xfId="5075" xr:uid="{CA3878E1-1711-4996-BABF-0679519C492E}"/>
    <cellStyle name="Normal 9 5 2 4 2 4" xfId="3436" xr:uid="{5FFA2606-4D38-4B2F-AAB7-042A7C2AD6AB}"/>
    <cellStyle name="Normal 9 5 2 4 2 4 2" xfId="5076" xr:uid="{B6D42DD6-5250-4D69-B713-04F5C977C68F}"/>
    <cellStyle name="Normal 9 5 2 4 2 5" xfId="5073" xr:uid="{3F928CEC-4CE8-4154-97AF-B6C8086A4E70}"/>
    <cellStyle name="Normal 9 5 2 4 3" xfId="3437" xr:uid="{ACECC301-49F8-43D8-BC4B-25B52A9D71E2}"/>
    <cellStyle name="Normal 9 5 2 4 3 2" xfId="5077" xr:uid="{9530E31A-07B3-4B9F-ADFD-908B84C6DEC3}"/>
    <cellStyle name="Normal 9 5 2 4 4" xfId="3438" xr:uid="{5FB4DF9A-526E-483B-A8E1-E32C9A94E2FD}"/>
    <cellStyle name="Normal 9 5 2 4 4 2" xfId="5078" xr:uid="{82FA795E-70B5-4250-8C27-35083B8B66F7}"/>
    <cellStyle name="Normal 9 5 2 4 5" xfId="3439" xr:uid="{17084353-6367-4BA4-9277-7A596A054FE2}"/>
    <cellStyle name="Normal 9 5 2 4 5 2" xfId="5079" xr:uid="{B4650115-0F1B-471F-A92D-52A4013D2BDD}"/>
    <cellStyle name="Normal 9 5 2 4 6" xfId="5072" xr:uid="{063441BC-E2E8-4CA8-8ACE-41A9A9B8EBD1}"/>
    <cellStyle name="Normal 9 5 2 5" xfId="3440" xr:uid="{ABA1BAF6-B790-44C0-9023-481648A46B90}"/>
    <cellStyle name="Normal 9 5 2 5 2" xfId="3441" xr:uid="{96D5D3CE-DE78-42CD-91D5-691A80587372}"/>
    <cellStyle name="Normal 9 5 2 5 2 2" xfId="5081" xr:uid="{E8A8CD53-D0B3-4293-824F-2A0F6BC1C1D7}"/>
    <cellStyle name="Normal 9 5 2 5 3" xfId="3442" xr:uid="{5F2FEF2B-7AC1-4324-8F0C-896F72323CE5}"/>
    <cellStyle name="Normal 9 5 2 5 3 2" xfId="5082" xr:uid="{078CB0D1-B14B-432C-8687-6C4C73E26228}"/>
    <cellStyle name="Normal 9 5 2 5 4" xfId="3443" xr:uid="{1A7F849E-0C20-4427-81A6-43662E94847F}"/>
    <cellStyle name="Normal 9 5 2 5 4 2" xfId="5083" xr:uid="{5922BD58-DA87-41D6-BD9C-1CCA68C312F3}"/>
    <cellStyle name="Normal 9 5 2 5 5" xfId="5080" xr:uid="{196B49C8-EBBD-4646-A11A-370F403187A2}"/>
    <cellStyle name="Normal 9 5 2 6" xfId="3444" xr:uid="{95C56BCD-1F83-4D81-9723-BBE367F7C1AF}"/>
    <cellStyle name="Normal 9 5 2 6 2" xfId="3445" xr:uid="{3C59A517-D5C6-471B-B3EF-C69D7E16DB96}"/>
    <cellStyle name="Normal 9 5 2 6 2 2" xfId="5085" xr:uid="{7251B21A-AEE2-4F1F-B673-613C552BED2E}"/>
    <cellStyle name="Normal 9 5 2 6 3" xfId="3446" xr:uid="{DE136E2A-CFAB-447A-9729-41E3B69A5A8B}"/>
    <cellStyle name="Normal 9 5 2 6 3 2" xfId="5086" xr:uid="{B8524DF6-97D8-43AF-8C58-ECA2D14AA68A}"/>
    <cellStyle name="Normal 9 5 2 6 4" xfId="3447" xr:uid="{4F4468AA-4F10-41AB-9A95-4EAEBEA71B5B}"/>
    <cellStyle name="Normal 9 5 2 6 4 2" xfId="5087" xr:uid="{2D746921-9D2C-4BB2-A807-F3838E67539C}"/>
    <cellStyle name="Normal 9 5 2 6 5" xfId="5084" xr:uid="{F9A9AE46-9056-4655-8529-B265A545002F}"/>
    <cellStyle name="Normal 9 5 2 7" xfId="3448" xr:uid="{0E761486-3C28-4085-8D00-4CDABFE1AE10}"/>
    <cellStyle name="Normal 9 5 2 7 2" xfId="5088" xr:uid="{C6A0099B-15A7-4D68-A920-F0EFE169DC94}"/>
    <cellStyle name="Normal 9 5 2 8" xfId="3449" xr:uid="{F507CEF1-DB92-4407-9F23-2FF31885A33F}"/>
    <cellStyle name="Normal 9 5 2 8 2" xfId="5089" xr:uid="{2A9BDC32-A6E0-45BC-A9AD-87041B642FF6}"/>
    <cellStyle name="Normal 9 5 2 9" xfId="3450" xr:uid="{B451071E-0583-4932-A7E7-289ECDB3DEA3}"/>
    <cellStyle name="Normal 9 5 2 9 2" xfId="5090" xr:uid="{615BF27E-55E8-480A-AE25-7334A70060CA}"/>
    <cellStyle name="Normal 9 5 3" xfId="3451" xr:uid="{DAA8F80E-AD46-4C72-82CA-E3BB07BCC52A}"/>
    <cellStyle name="Normal 9 5 3 2" xfId="3452" xr:uid="{5F77AEBD-C8F2-4C76-8C00-D7A5F23999BD}"/>
    <cellStyle name="Normal 9 5 3 2 2" xfId="3453" xr:uid="{F2858900-17C0-4001-8FEC-9276AF942492}"/>
    <cellStyle name="Normal 9 5 3 2 2 2" xfId="3454" xr:uid="{17DB179E-91F9-42DF-962A-74CD1FB11534}"/>
    <cellStyle name="Normal 9 5 3 2 2 2 2" xfId="4273" xr:uid="{F520B58E-379B-4145-807A-834D01A589F5}"/>
    <cellStyle name="Normal 9 5 3 2 2 2 2 2" xfId="5095" xr:uid="{552B3B78-D77C-48EF-A4E9-03B03D89BD8B}"/>
    <cellStyle name="Normal 9 5 3 2 2 2 3" xfId="5094" xr:uid="{794C37B3-8BD2-4817-ADD6-471DB5F3A5C4}"/>
    <cellStyle name="Normal 9 5 3 2 2 3" xfId="3455" xr:uid="{FCED754B-6000-458E-BCCE-CEE465C5783F}"/>
    <cellStyle name="Normal 9 5 3 2 2 3 2" xfId="5096" xr:uid="{2EF94E56-6FC5-4FF7-8449-FF9E8DBD9710}"/>
    <cellStyle name="Normal 9 5 3 2 2 4" xfId="3456" xr:uid="{C289713F-77AE-4A61-AC84-01184C01C2D5}"/>
    <cellStyle name="Normal 9 5 3 2 2 4 2" xfId="5097" xr:uid="{F8F7A107-CDB4-47FC-9496-860518B1D41E}"/>
    <cellStyle name="Normal 9 5 3 2 2 5" xfId="5093" xr:uid="{E2C4BADC-B2A7-466C-8F02-B4B12F1A6EDE}"/>
    <cellStyle name="Normal 9 5 3 2 3" xfId="3457" xr:uid="{2EF522B7-3D7B-4B81-B18A-0774DAB406A4}"/>
    <cellStyle name="Normal 9 5 3 2 3 2" xfId="3458" xr:uid="{BAD61D06-9710-46CC-8887-A2880023C421}"/>
    <cellStyle name="Normal 9 5 3 2 3 2 2" xfId="5099" xr:uid="{A084CBB6-9021-43B2-A0EE-47FD4589DF49}"/>
    <cellStyle name="Normal 9 5 3 2 3 3" xfId="3459" xr:uid="{96DD9EE8-8C83-4936-9412-6FAEF97E7CB7}"/>
    <cellStyle name="Normal 9 5 3 2 3 3 2" xfId="5100" xr:uid="{C6DFF242-4BA3-4803-90A3-4A65338BE8BF}"/>
    <cellStyle name="Normal 9 5 3 2 3 4" xfId="3460" xr:uid="{1B420E44-0C25-4D74-9639-1791CA6C5851}"/>
    <cellStyle name="Normal 9 5 3 2 3 4 2" xfId="5101" xr:uid="{CAFC9D52-F1E3-4667-B471-44E42336321A}"/>
    <cellStyle name="Normal 9 5 3 2 3 5" xfId="5098" xr:uid="{62F2D8D1-FF16-4A16-A6C2-B17B605F39B8}"/>
    <cellStyle name="Normal 9 5 3 2 4" xfId="3461" xr:uid="{8D9E2E9B-9CD0-4E2D-A103-CF2005387193}"/>
    <cellStyle name="Normal 9 5 3 2 4 2" xfId="5102" xr:uid="{1F443378-8CBD-41D4-9380-48FECFB18030}"/>
    <cellStyle name="Normal 9 5 3 2 5" xfId="3462" xr:uid="{F406702C-C562-4F24-8B47-B9B3FA1070D6}"/>
    <cellStyle name="Normal 9 5 3 2 5 2" xfId="5103" xr:uid="{0C9E80B7-744D-4699-A3EF-31E31C24E462}"/>
    <cellStyle name="Normal 9 5 3 2 6" xfId="3463" xr:uid="{FBC81B9F-0EFD-4270-8B16-9577BEF87B43}"/>
    <cellStyle name="Normal 9 5 3 2 6 2" xfId="5104" xr:uid="{F32301C0-6BBD-4FFB-B1F7-334E2CC8AAA4}"/>
    <cellStyle name="Normal 9 5 3 2 7" xfId="5092" xr:uid="{3CE3BD74-63AE-47B6-AF51-665DAF1E4462}"/>
    <cellStyle name="Normal 9 5 3 3" xfId="3464" xr:uid="{5C3B2709-F72F-4001-A8CB-42230B53F45C}"/>
    <cellStyle name="Normal 9 5 3 3 2" xfId="3465" xr:uid="{2F8E468C-6AB6-431F-8A34-6D1576D4290A}"/>
    <cellStyle name="Normal 9 5 3 3 2 2" xfId="3466" xr:uid="{75D78EDB-8E8B-462D-844B-8B764BACD267}"/>
    <cellStyle name="Normal 9 5 3 3 2 2 2" xfId="5107" xr:uid="{2F6494BD-554A-4660-A50C-8250D38A31AA}"/>
    <cellStyle name="Normal 9 5 3 3 2 3" xfId="3467" xr:uid="{D03161F1-C1E9-4F96-839E-8EABE31278FB}"/>
    <cellStyle name="Normal 9 5 3 3 2 3 2" xfId="5108" xr:uid="{DCE66EAE-7747-4EE4-B80D-7B65B58E4545}"/>
    <cellStyle name="Normal 9 5 3 3 2 4" xfId="3468" xr:uid="{A452E1CC-F872-4C8D-86FC-CFC4D3D79673}"/>
    <cellStyle name="Normal 9 5 3 3 2 4 2" xfId="5109" xr:uid="{13F83002-861A-4D96-81DB-B54CA715C41B}"/>
    <cellStyle name="Normal 9 5 3 3 2 5" xfId="5106" xr:uid="{0DB59389-8A1B-4C68-8EC5-94846F496992}"/>
    <cellStyle name="Normal 9 5 3 3 3" xfId="3469" xr:uid="{206C1144-B3E4-4AC5-80FE-18D1AA980F83}"/>
    <cellStyle name="Normal 9 5 3 3 3 2" xfId="5110" xr:uid="{85C05727-30A3-44ED-80D4-C56176E89016}"/>
    <cellStyle name="Normal 9 5 3 3 4" xfId="3470" xr:uid="{F4901CE1-6FC6-455A-9364-B50DB7D341A4}"/>
    <cellStyle name="Normal 9 5 3 3 4 2" xfId="5111" xr:uid="{EDB8F902-45C2-4EDE-8F7E-2D9ECA73AA84}"/>
    <cellStyle name="Normal 9 5 3 3 5" xfId="3471" xr:uid="{07DA79C1-5CEA-4922-91CE-707FDD0BFB9B}"/>
    <cellStyle name="Normal 9 5 3 3 5 2" xfId="5112" xr:uid="{C078A780-6DBE-4273-8A0C-CD7D67B1D1C8}"/>
    <cellStyle name="Normal 9 5 3 3 6" xfId="5105" xr:uid="{A8A0A39D-C70E-4A96-8850-024B234BEC92}"/>
    <cellStyle name="Normal 9 5 3 4" xfId="3472" xr:uid="{3258967C-B2F8-401C-B067-FCBDD30F0ECB}"/>
    <cellStyle name="Normal 9 5 3 4 2" xfId="3473" xr:uid="{65AB71B6-F4D4-4D41-815E-88C618054E71}"/>
    <cellStyle name="Normal 9 5 3 4 2 2" xfId="5114" xr:uid="{5EA53C66-0F84-4AD8-8762-83E1DF6699C9}"/>
    <cellStyle name="Normal 9 5 3 4 3" xfId="3474" xr:uid="{B5D4D638-CD87-4373-BC7A-75639E98C11B}"/>
    <cellStyle name="Normal 9 5 3 4 3 2" xfId="5115" xr:uid="{8BA549F7-AAE2-4FB7-BDB0-EF69C91BC5F8}"/>
    <cellStyle name="Normal 9 5 3 4 4" xfId="3475" xr:uid="{32132C32-7334-4E9F-BA72-35D4D2E25F3B}"/>
    <cellStyle name="Normal 9 5 3 4 4 2" xfId="5116" xr:uid="{6EAA30C6-ADE0-4C47-9A37-C40CEE0E6942}"/>
    <cellStyle name="Normal 9 5 3 4 5" xfId="5113" xr:uid="{02F4C7AF-FAC8-4C0C-8F37-A6F10CC383BD}"/>
    <cellStyle name="Normal 9 5 3 5" xfId="3476" xr:uid="{48AFEB85-2665-4D9A-A423-9232F6797738}"/>
    <cellStyle name="Normal 9 5 3 5 2" xfId="3477" xr:uid="{6C6891C7-7C23-4740-9297-619A379F03D3}"/>
    <cellStyle name="Normal 9 5 3 5 2 2" xfId="5118" xr:uid="{47467E05-8A59-41C5-BDFC-173889827484}"/>
    <cellStyle name="Normal 9 5 3 5 3" xfId="3478" xr:uid="{1ED8DEF4-CB3E-4AD0-89A8-17A56B18117F}"/>
    <cellStyle name="Normal 9 5 3 5 3 2" xfId="5119" xr:uid="{44807836-DD22-4A3B-979E-AB731B07B2A8}"/>
    <cellStyle name="Normal 9 5 3 5 4" xfId="3479" xr:uid="{635B8EA7-BE5B-4A1C-834E-2D5135882269}"/>
    <cellStyle name="Normal 9 5 3 5 4 2" xfId="5120" xr:uid="{EB522F73-553C-41E2-975C-7B0A354A34B1}"/>
    <cellStyle name="Normal 9 5 3 5 5" xfId="5117" xr:uid="{FD046433-8D58-40E3-BA7D-5E8523BF717F}"/>
    <cellStyle name="Normal 9 5 3 6" xfId="3480" xr:uid="{D0A59D5E-92CE-4872-996A-54021F3B1F46}"/>
    <cellStyle name="Normal 9 5 3 6 2" xfId="5121" xr:uid="{A0075F98-E9EA-4AAD-8514-D258FC0BB8A6}"/>
    <cellStyle name="Normal 9 5 3 7" xfId="3481" xr:uid="{41902BAE-6B34-45D6-864F-8E63A56F7B9B}"/>
    <cellStyle name="Normal 9 5 3 7 2" xfId="5122" xr:uid="{0A0BFCA7-3DE2-4F29-8269-E0F89E0BE432}"/>
    <cellStyle name="Normal 9 5 3 8" xfId="3482" xr:uid="{F1DE2384-2BD1-4AEC-8E30-B166FBD68E80}"/>
    <cellStyle name="Normal 9 5 3 8 2" xfId="5123" xr:uid="{B41AE873-7CD5-4A34-8F05-1EF814A60BD0}"/>
    <cellStyle name="Normal 9 5 3 9" xfId="5091" xr:uid="{441F76DA-B0D6-4CA1-8671-D997CE73C630}"/>
    <cellStyle name="Normal 9 5 4" xfId="3483" xr:uid="{543EBAC8-ABAB-480C-A36B-3457A687437E}"/>
    <cellStyle name="Normal 9 5 4 2" xfId="3484" xr:uid="{D49F2EF0-C3DD-4C59-A2CA-2CBC36A473C5}"/>
    <cellStyle name="Normal 9 5 4 2 2" xfId="3485" xr:uid="{60FFE412-388E-4668-869D-447C3BFD44A6}"/>
    <cellStyle name="Normal 9 5 4 2 2 2" xfId="3486" xr:uid="{6B8354D7-2161-4039-AFF5-2A53B65DB8B8}"/>
    <cellStyle name="Normal 9 5 4 2 2 2 2" xfId="5127" xr:uid="{38F6F9D8-8687-4D21-9AC6-9A6D8BE3C169}"/>
    <cellStyle name="Normal 9 5 4 2 2 3" xfId="3487" xr:uid="{CB4AED9C-73E0-406B-89D3-A734FCC49A7D}"/>
    <cellStyle name="Normal 9 5 4 2 2 3 2" xfId="5128" xr:uid="{E1B2C30F-885B-480D-9982-D334852EC13F}"/>
    <cellStyle name="Normal 9 5 4 2 2 4" xfId="3488" xr:uid="{886D608D-BB54-4C37-BE19-37B3DA8755E3}"/>
    <cellStyle name="Normal 9 5 4 2 2 4 2" xfId="5129" xr:uid="{C51AECCB-E480-4334-B7DE-7C8F7654EA4B}"/>
    <cellStyle name="Normal 9 5 4 2 2 5" xfId="5126" xr:uid="{EBCA5DC4-480C-43A6-8A06-4425034526AB}"/>
    <cellStyle name="Normal 9 5 4 2 3" xfId="3489" xr:uid="{BEFC7D4C-4084-4FBA-A0F7-598AAA5ED00F}"/>
    <cellStyle name="Normal 9 5 4 2 3 2" xfId="5130" xr:uid="{CBF4D5CA-0EEC-41CF-BEFC-6536073B4965}"/>
    <cellStyle name="Normal 9 5 4 2 4" xfId="3490" xr:uid="{BCDD3586-20A7-459E-86A1-2EDDC278E511}"/>
    <cellStyle name="Normal 9 5 4 2 4 2" xfId="5131" xr:uid="{5BF16AB3-2A9C-4489-8A7B-DEB4997EDF2B}"/>
    <cellStyle name="Normal 9 5 4 2 5" xfId="3491" xr:uid="{16B80756-C800-4002-9FA4-DB4E870B016D}"/>
    <cellStyle name="Normal 9 5 4 2 5 2" xfId="5132" xr:uid="{FF60F9DD-B721-44AE-8C54-677A1E0C2F2B}"/>
    <cellStyle name="Normal 9 5 4 2 6" xfId="5125" xr:uid="{11D88837-6818-4F1F-89BE-7667114BB3E8}"/>
    <cellStyle name="Normal 9 5 4 3" xfId="3492" xr:uid="{23CA1E23-64B1-46D1-8C7B-F7D2F3F26CF5}"/>
    <cellStyle name="Normal 9 5 4 3 2" xfId="3493" xr:uid="{87976B52-E71A-4F37-9699-672331A556D2}"/>
    <cellStyle name="Normal 9 5 4 3 2 2" xfId="5134" xr:uid="{CBB00BF6-D8DD-492E-9758-78F8099B393C}"/>
    <cellStyle name="Normal 9 5 4 3 3" xfId="3494" xr:uid="{6391225B-2D70-43EE-921D-E7D50BC2E9FD}"/>
    <cellStyle name="Normal 9 5 4 3 3 2" xfId="5135" xr:uid="{8CDB840A-7DB6-406F-B76A-9BD8BC296ED2}"/>
    <cellStyle name="Normal 9 5 4 3 4" xfId="3495" xr:uid="{C76A1936-3E26-42D4-9796-7996AD7AA161}"/>
    <cellStyle name="Normal 9 5 4 3 4 2" xfId="5136" xr:uid="{5BBA07C0-D590-45C0-9946-BC21B376C2D0}"/>
    <cellStyle name="Normal 9 5 4 3 5" xfId="5133" xr:uid="{0950E7DF-C609-4354-AE62-3484665AD9C4}"/>
    <cellStyle name="Normal 9 5 4 4" xfId="3496" xr:uid="{0D6F952C-B28C-4CE5-853D-0DC39A4DCBB6}"/>
    <cellStyle name="Normal 9 5 4 4 2" xfId="3497" xr:uid="{08CAE21A-C8AA-4670-B2C7-96D859A67834}"/>
    <cellStyle name="Normal 9 5 4 4 2 2" xfId="5138" xr:uid="{A34F5BF7-BE4C-4988-AF1D-CEDDDDDF646F}"/>
    <cellStyle name="Normal 9 5 4 4 3" xfId="3498" xr:uid="{71AF00AC-ECD8-4585-983B-6C8C6B7A048C}"/>
    <cellStyle name="Normal 9 5 4 4 3 2" xfId="5139" xr:uid="{DB94B369-00EF-4B29-8B17-F93B53FD5CF2}"/>
    <cellStyle name="Normal 9 5 4 4 4" xfId="3499" xr:uid="{EEB4303C-E01E-429C-A510-3C40913F72AB}"/>
    <cellStyle name="Normal 9 5 4 4 4 2" xfId="5140" xr:uid="{0D1BA824-34D8-4DE6-B194-8FC104D3CC68}"/>
    <cellStyle name="Normal 9 5 4 4 5" xfId="5137" xr:uid="{BACAD5C3-28A5-4797-B913-6BA1A010A3C2}"/>
    <cellStyle name="Normal 9 5 4 5" xfId="3500" xr:uid="{C7F2CCFE-4F12-44CF-BDC8-1E4C5D454CBD}"/>
    <cellStyle name="Normal 9 5 4 5 2" xfId="5141" xr:uid="{1EDBF4F1-3583-4B11-8E13-EC2D4C5A961C}"/>
    <cellStyle name="Normal 9 5 4 6" xfId="3501" xr:uid="{ED041B2C-3E02-4E72-B52F-AEDBB8699B6D}"/>
    <cellStyle name="Normal 9 5 4 6 2" xfId="5142" xr:uid="{4D024E04-8CA9-4D73-8FAB-F320E152CBE8}"/>
    <cellStyle name="Normal 9 5 4 7" xfId="3502" xr:uid="{6A9DEEBA-C10D-41F2-B86A-53D50E519423}"/>
    <cellStyle name="Normal 9 5 4 7 2" xfId="5143" xr:uid="{D7871D40-FE19-4F54-9068-66AA556C657C}"/>
    <cellStyle name="Normal 9 5 4 8" xfId="5124" xr:uid="{AC6ED008-4E02-4D58-B640-F9E576F95A19}"/>
    <cellStyle name="Normal 9 5 5" xfId="3503" xr:uid="{E4C459AF-22C6-43F7-BCC4-DA0392A47BDF}"/>
    <cellStyle name="Normal 9 5 5 2" xfId="3504" xr:uid="{74CE689E-55AF-4424-A13B-E46A52B0E779}"/>
    <cellStyle name="Normal 9 5 5 2 2" xfId="3505" xr:uid="{F9DC19B6-5C10-4E92-9528-B18A2991B703}"/>
    <cellStyle name="Normal 9 5 5 2 2 2" xfId="5146" xr:uid="{542B02D2-2D6C-433B-9C58-0B4D23A8D46E}"/>
    <cellStyle name="Normal 9 5 5 2 3" xfId="3506" xr:uid="{D0940956-CAA4-4038-A37B-C5289F66057E}"/>
    <cellStyle name="Normal 9 5 5 2 3 2" xfId="5147" xr:uid="{39B44F65-3014-4B5C-9291-E8C0959B0C62}"/>
    <cellStyle name="Normal 9 5 5 2 4" xfId="3507" xr:uid="{79F70376-EC9C-4402-B380-A50303F6FA59}"/>
    <cellStyle name="Normal 9 5 5 2 4 2" xfId="5148" xr:uid="{A7FD4859-F3FB-44E0-8216-8BFE3762D999}"/>
    <cellStyle name="Normal 9 5 5 2 5" xfId="5145" xr:uid="{4457A76B-6F7C-4B1E-9F2D-22E3FE5FB0ED}"/>
    <cellStyle name="Normal 9 5 5 3" xfId="3508" xr:uid="{DE882497-B57B-44DB-9CB5-1D2A52628167}"/>
    <cellStyle name="Normal 9 5 5 3 2" xfId="3509" xr:uid="{30A6579F-B59B-41B4-9EB7-FD6467CC99A5}"/>
    <cellStyle name="Normal 9 5 5 3 2 2" xfId="5150" xr:uid="{11462143-65E2-4EAF-B1EF-906FC9253DA4}"/>
    <cellStyle name="Normal 9 5 5 3 3" xfId="3510" xr:uid="{16484625-7A61-4779-ABB2-E0A09529BB6D}"/>
    <cellStyle name="Normal 9 5 5 3 3 2" xfId="5151" xr:uid="{8B1121F2-9E52-48E7-9080-DD7A3D656351}"/>
    <cellStyle name="Normal 9 5 5 3 4" xfId="3511" xr:uid="{8C17991F-F5AD-4137-9393-688E9CD7DA55}"/>
    <cellStyle name="Normal 9 5 5 3 4 2" xfId="5152" xr:uid="{09FBE075-13F8-45E7-8159-B4255C908FA1}"/>
    <cellStyle name="Normal 9 5 5 3 5" xfId="5149" xr:uid="{D4FF4630-3DB5-4644-81F5-C5C7C6FAB653}"/>
    <cellStyle name="Normal 9 5 5 4" xfId="3512" xr:uid="{FF69973A-D6A1-4C50-A989-0AFA4B61C792}"/>
    <cellStyle name="Normal 9 5 5 4 2" xfId="5153" xr:uid="{210B395C-1B57-4CCA-AD03-E8287D67E0FF}"/>
    <cellStyle name="Normal 9 5 5 5" xfId="3513" xr:uid="{737D5C53-21EE-4984-A653-74B86D5FBE43}"/>
    <cellStyle name="Normal 9 5 5 5 2" xfId="5154" xr:uid="{A199A0CD-41AA-4F80-BC58-AEB422A66269}"/>
    <cellStyle name="Normal 9 5 5 6" xfId="3514" xr:uid="{51DD004E-D6D9-4E8B-A115-6A11FFE5430A}"/>
    <cellStyle name="Normal 9 5 5 6 2" xfId="5155" xr:uid="{BB77098A-F3A7-43C4-AC4D-D137704B6318}"/>
    <cellStyle name="Normal 9 5 5 7" xfId="5144" xr:uid="{F49EB551-6F07-4CA6-8509-951B6E6ED658}"/>
    <cellStyle name="Normal 9 5 6" xfId="3515" xr:uid="{F9BCE834-6965-4C80-A3A0-FA2195C932BF}"/>
    <cellStyle name="Normal 9 5 6 2" xfId="3516" xr:uid="{75460D84-E079-417E-AC03-E6AFDC3A7374}"/>
    <cellStyle name="Normal 9 5 6 2 2" xfId="3517" xr:uid="{B6ED1DFA-B483-4F7D-8BAB-BFC5FF801E2A}"/>
    <cellStyle name="Normal 9 5 6 2 2 2" xfId="5158" xr:uid="{90EFF195-77D1-48D2-85E7-9A753CD489B4}"/>
    <cellStyle name="Normal 9 5 6 2 3" xfId="3518" xr:uid="{DA8C72F4-824C-4580-8CAC-9DFA7A35ADA4}"/>
    <cellStyle name="Normal 9 5 6 2 3 2" xfId="5159" xr:uid="{8D80AAA3-6A06-4C01-B83A-2D0A2AE8A55E}"/>
    <cellStyle name="Normal 9 5 6 2 4" xfId="3519" xr:uid="{96AF63FA-F48B-41AA-9FE2-5D68AFB30DDB}"/>
    <cellStyle name="Normal 9 5 6 2 4 2" xfId="5160" xr:uid="{98808F2E-3845-4E0D-86AC-EBD728DBA926}"/>
    <cellStyle name="Normal 9 5 6 2 5" xfId="5157" xr:uid="{AAA3C83A-8C4F-4A1F-838D-BAB931A9F945}"/>
    <cellStyle name="Normal 9 5 6 3" xfId="3520" xr:uid="{CE44DEA1-FFBE-416D-BF56-9A55CAA9557D}"/>
    <cellStyle name="Normal 9 5 6 3 2" xfId="5161" xr:uid="{21C579AA-ABDE-41C2-857D-25A5652AC25D}"/>
    <cellStyle name="Normal 9 5 6 4" xfId="3521" xr:uid="{0BFDB55A-FC4A-4B09-8E4D-9ADA76D53F9F}"/>
    <cellStyle name="Normal 9 5 6 4 2" xfId="5162" xr:uid="{243FF935-C286-46F9-BBCD-A54358208564}"/>
    <cellStyle name="Normal 9 5 6 5" xfId="3522" xr:uid="{31E03329-EA22-4DDE-97F0-8D37D79F24A4}"/>
    <cellStyle name="Normal 9 5 6 5 2" xfId="5163" xr:uid="{15E80F1D-280A-47BE-A8B4-126856990321}"/>
    <cellStyle name="Normal 9 5 6 6" xfId="5156" xr:uid="{AF5D945F-9F60-40B8-90F0-120568B2933E}"/>
    <cellStyle name="Normal 9 5 7" xfId="3523" xr:uid="{0F8FB587-1EA0-4FD5-A776-569FE5523B17}"/>
    <cellStyle name="Normal 9 5 7 2" xfId="3524" xr:uid="{4C72517F-B94B-4952-BBCC-B89382CE0D13}"/>
    <cellStyle name="Normal 9 5 7 2 2" xfId="5165" xr:uid="{6F406D5F-0609-45FB-AAAA-0C323E72C988}"/>
    <cellStyle name="Normal 9 5 7 3" xfId="3525" xr:uid="{BEDAB1D1-F9E5-4F74-BBB5-A34E1B652F5C}"/>
    <cellStyle name="Normal 9 5 7 3 2" xfId="5166" xr:uid="{F0A813B2-EDCA-42D4-9990-48EFF9B822E6}"/>
    <cellStyle name="Normal 9 5 7 4" xfId="3526" xr:uid="{C8B00A4E-2EE1-474C-B1AE-1121556B57FD}"/>
    <cellStyle name="Normal 9 5 7 4 2" xfId="5167" xr:uid="{4BACA0DC-3698-4067-ABC6-E6F6D832F39E}"/>
    <cellStyle name="Normal 9 5 7 5" xfId="5164" xr:uid="{9376F003-E5E8-4670-8574-14E1A65990AA}"/>
    <cellStyle name="Normal 9 5 8" xfId="3527" xr:uid="{73EA1478-2339-4AD9-A890-E24A61EDC2EE}"/>
    <cellStyle name="Normal 9 5 8 2" xfId="3528" xr:uid="{68897592-0C13-48D6-8302-E413011AF029}"/>
    <cellStyle name="Normal 9 5 8 2 2" xfId="5169" xr:uid="{191FB0F1-ABAF-4A35-A7E6-3B6166C490B2}"/>
    <cellStyle name="Normal 9 5 8 3" xfId="3529" xr:uid="{29F49920-6376-43B6-BAF4-647AE2EE0F83}"/>
    <cellStyle name="Normal 9 5 8 3 2" xfId="5170" xr:uid="{74497AEC-AC54-4732-8F51-955B3E9BA580}"/>
    <cellStyle name="Normal 9 5 8 4" xfId="3530" xr:uid="{60AE77E4-2A59-4CE7-94DA-5028934E4D7F}"/>
    <cellStyle name="Normal 9 5 8 4 2" xfId="5171" xr:uid="{6538EB87-7239-4607-9327-8B870582CB87}"/>
    <cellStyle name="Normal 9 5 8 5" xfId="5168" xr:uid="{7E82F93D-E64B-41C3-A2A2-D231CA979591}"/>
    <cellStyle name="Normal 9 5 9" xfId="3531" xr:uid="{203C7DCE-1C1D-46E3-BBE5-5E7BB82798EF}"/>
    <cellStyle name="Normal 9 5 9 2" xfId="5172" xr:uid="{89AD181D-13C2-4AA7-A6BF-75B36BCC8B7F}"/>
    <cellStyle name="Normal 9 6" xfId="3532" xr:uid="{3C2260B5-9237-4FC4-8B78-0F9E16D1DCB6}"/>
    <cellStyle name="Normal 9 6 10" xfId="5173" xr:uid="{86F52E5F-EE5D-4752-884C-6B0D5279A932}"/>
    <cellStyle name="Normal 9 6 2" xfId="3533" xr:uid="{B5938A5F-59E3-4A38-B842-F82777A020FB}"/>
    <cellStyle name="Normal 9 6 2 2" xfId="3534" xr:uid="{FEF73180-B701-4862-9D15-39B5CDA13CD4}"/>
    <cellStyle name="Normal 9 6 2 2 2" xfId="3535" xr:uid="{9B5A5A1D-C256-4B21-BADE-B6B7032035BD}"/>
    <cellStyle name="Normal 9 6 2 2 2 2" xfId="3536" xr:uid="{57BA224E-721F-4DDD-96D6-6B5EDC04357D}"/>
    <cellStyle name="Normal 9 6 2 2 2 2 2" xfId="5177" xr:uid="{9ACA8327-6919-4693-A962-10EDA8D1D1CC}"/>
    <cellStyle name="Normal 9 6 2 2 2 3" xfId="3537" xr:uid="{F65B0D5D-19E3-4576-9915-29ADF86E5BFC}"/>
    <cellStyle name="Normal 9 6 2 2 2 3 2" xfId="5178" xr:uid="{2AD015EC-8875-4AF9-A15C-F6F9FCABCDFD}"/>
    <cellStyle name="Normal 9 6 2 2 2 4" xfId="3538" xr:uid="{CFB66025-CF66-456A-B060-7F3E14AF91D3}"/>
    <cellStyle name="Normal 9 6 2 2 2 4 2" xfId="5179" xr:uid="{3488BE80-D72F-4268-A2B1-DC8714748662}"/>
    <cellStyle name="Normal 9 6 2 2 2 5" xfId="5176" xr:uid="{75F8D6BF-1A09-4A28-BB7B-3A791ECAEBAA}"/>
    <cellStyle name="Normal 9 6 2 2 3" xfId="3539" xr:uid="{2D68C415-17E4-43A1-9C0D-8827089A909C}"/>
    <cellStyle name="Normal 9 6 2 2 3 2" xfId="3540" xr:uid="{87A0E622-D9F7-4BC9-9318-6141AC6F972D}"/>
    <cellStyle name="Normal 9 6 2 2 3 2 2" xfId="5181" xr:uid="{9089FC1C-58FE-4C35-A64A-4DA1B20F16AC}"/>
    <cellStyle name="Normal 9 6 2 2 3 3" xfId="3541" xr:uid="{E5CA16E0-7F12-460D-B8D5-0F7A949306BB}"/>
    <cellStyle name="Normal 9 6 2 2 3 3 2" xfId="5182" xr:uid="{90B7390E-A7BB-4610-B34B-74DD00FA928B}"/>
    <cellStyle name="Normal 9 6 2 2 3 4" xfId="3542" xr:uid="{50FE9385-F7F6-48F6-A589-0E2562B37F5A}"/>
    <cellStyle name="Normal 9 6 2 2 3 4 2" xfId="5183" xr:uid="{5FCD581A-1AEF-4D7D-83E1-4CBB6CC21E72}"/>
    <cellStyle name="Normal 9 6 2 2 3 5" xfId="5180" xr:uid="{0DEB1B68-EE05-49C9-99F0-81DBCC695BD5}"/>
    <cellStyle name="Normal 9 6 2 2 4" xfId="3543" xr:uid="{BE5F3165-BC88-4843-823D-679D4415B6D5}"/>
    <cellStyle name="Normal 9 6 2 2 4 2" xfId="5184" xr:uid="{6A919561-5E77-49CC-A1DC-670CA9AD24D1}"/>
    <cellStyle name="Normal 9 6 2 2 5" xfId="3544" xr:uid="{5B19AA2F-D177-4F68-8398-0067E92172C5}"/>
    <cellStyle name="Normal 9 6 2 2 5 2" xfId="5185" xr:uid="{E8B86C26-B948-45EB-9963-E038D4F2A19B}"/>
    <cellStyle name="Normal 9 6 2 2 6" xfId="3545" xr:uid="{A0E7E202-B282-4A80-892F-6FA572351BB8}"/>
    <cellStyle name="Normal 9 6 2 2 6 2" xfId="5186" xr:uid="{FA7FA8AB-2290-485B-A3B4-2C2C7716B91B}"/>
    <cellStyle name="Normal 9 6 2 2 7" xfId="5175" xr:uid="{993E9342-B208-4304-A0CA-8BD6A316E4B8}"/>
    <cellStyle name="Normal 9 6 2 3" xfId="3546" xr:uid="{9F6568A8-D660-4C95-BE1A-024D3EE87AEA}"/>
    <cellStyle name="Normal 9 6 2 3 2" xfId="3547" xr:uid="{0A56617D-4A55-46A3-9E35-5E50876156E6}"/>
    <cellStyle name="Normal 9 6 2 3 2 2" xfId="3548" xr:uid="{844B8BD3-E218-427A-81B2-754091F488C4}"/>
    <cellStyle name="Normal 9 6 2 3 2 2 2" xfId="5189" xr:uid="{DD465135-DE27-40DE-B373-13624F1AE0E3}"/>
    <cellStyle name="Normal 9 6 2 3 2 3" xfId="3549" xr:uid="{ED24D0D3-7A98-4CC8-BD1D-DB4F2DBF7382}"/>
    <cellStyle name="Normal 9 6 2 3 2 3 2" xfId="5190" xr:uid="{971E4C11-71DE-48D8-89E1-48DEEA1E939E}"/>
    <cellStyle name="Normal 9 6 2 3 2 4" xfId="3550" xr:uid="{7F82EB1C-F82B-4CE3-8FEB-305B06D67EC0}"/>
    <cellStyle name="Normal 9 6 2 3 2 4 2" xfId="5191" xr:uid="{A9783643-06C3-4487-81EB-E64D8C610A60}"/>
    <cellStyle name="Normal 9 6 2 3 2 5" xfId="5188" xr:uid="{EAF83128-7FF5-4D41-B584-DE820172F93B}"/>
    <cellStyle name="Normal 9 6 2 3 3" xfId="3551" xr:uid="{5CC315C0-E9A7-4D35-84CD-662F534745D0}"/>
    <cellStyle name="Normal 9 6 2 3 3 2" xfId="5192" xr:uid="{28E558F0-5CFF-41D2-92B2-CBC6648EC1A4}"/>
    <cellStyle name="Normal 9 6 2 3 4" xfId="3552" xr:uid="{2D031B31-9BC6-41E8-93DB-48CA12CE94B0}"/>
    <cellStyle name="Normal 9 6 2 3 4 2" xfId="5193" xr:uid="{6D6AA2F9-4327-4E5C-BA34-F8F42ED8D3B3}"/>
    <cellStyle name="Normal 9 6 2 3 5" xfId="3553" xr:uid="{1A097066-A687-49C2-B78A-8FDD258FEBAD}"/>
    <cellStyle name="Normal 9 6 2 3 5 2" xfId="5194" xr:uid="{1ADEE9FF-CAEB-4113-8C57-B56A439E80B9}"/>
    <cellStyle name="Normal 9 6 2 3 6" xfId="5187" xr:uid="{52B30A0B-F5A5-4900-A28B-475F73DFDF11}"/>
    <cellStyle name="Normal 9 6 2 4" xfId="3554" xr:uid="{9ACFC3C5-4B8C-4D58-B1FC-03411AAAF86A}"/>
    <cellStyle name="Normal 9 6 2 4 2" xfId="3555" xr:uid="{7C86CB29-FE33-43C8-9E18-8942366584FE}"/>
    <cellStyle name="Normal 9 6 2 4 2 2" xfId="5196" xr:uid="{CBDD6792-0443-4398-A4CD-5097AD61D097}"/>
    <cellStyle name="Normal 9 6 2 4 3" xfId="3556" xr:uid="{C782BD97-E471-4907-9134-6C618CB13EE6}"/>
    <cellStyle name="Normal 9 6 2 4 3 2" xfId="5197" xr:uid="{04A5B80D-3A4E-4B0C-9CC4-2F1E95CC8F03}"/>
    <cellStyle name="Normal 9 6 2 4 4" xfId="3557" xr:uid="{78B53713-A5CE-4573-8B9F-7D0E11C46FCB}"/>
    <cellStyle name="Normal 9 6 2 4 4 2" xfId="5198" xr:uid="{CE721C69-8E7B-4992-8F13-A7B6C68BDE03}"/>
    <cellStyle name="Normal 9 6 2 4 5" xfId="5195" xr:uid="{2C6722A6-DE2A-4D28-B89E-B16634D3F4FD}"/>
    <cellStyle name="Normal 9 6 2 5" xfId="3558" xr:uid="{F8121F70-6913-4830-9300-5B2FFC29F190}"/>
    <cellStyle name="Normal 9 6 2 5 2" xfId="3559" xr:uid="{08767514-1E27-4703-AB88-740C358C3DCF}"/>
    <cellStyle name="Normal 9 6 2 5 2 2" xfId="5200" xr:uid="{3A7E8FC5-BEF5-4FF5-8B4A-FFE44DA770F2}"/>
    <cellStyle name="Normal 9 6 2 5 3" xfId="3560" xr:uid="{F9BEAFF5-5BC0-4FF5-BE12-FADE48A191F5}"/>
    <cellStyle name="Normal 9 6 2 5 3 2" xfId="5201" xr:uid="{8C35FBA5-05D6-490D-91D3-DB688281CD59}"/>
    <cellStyle name="Normal 9 6 2 5 4" xfId="3561" xr:uid="{C387CB35-62AF-4EFE-98D9-5973389FE04B}"/>
    <cellStyle name="Normal 9 6 2 5 4 2" xfId="5202" xr:uid="{B28B2F3C-7686-4BB6-92FC-E82AF0AA274E}"/>
    <cellStyle name="Normal 9 6 2 5 5" xfId="5199" xr:uid="{811CC72A-3437-469C-AB5B-3DF41536350D}"/>
    <cellStyle name="Normal 9 6 2 6" xfId="3562" xr:uid="{D2DF845B-44F5-4177-BC83-6C1842F01700}"/>
    <cellStyle name="Normal 9 6 2 6 2" xfId="5203" xr:uid="{7E44B0BD-3FEE-4DEF-9642-C02E9157944C}"/>
    <cellStyle name="Normal 9 6 2 7" xfId="3563" xr:uid="{8775A0B6-16AF-46D4-9FDA-3E57A8D98C32}"/>
    <cellStyle name="Normal 9 6 2 7 2" xfId="5204" xr:uid="{87FE7655-15E1-474C-81D4-BB607F6155AF}"/>
    <cellStyle name="Normal 9 6 2 8" xfId="3564" xr:uid="{4CD965AA-6E11-4D16-A55B-6C560A4AFDA9}"/>
    <cellStyle name="Normal 9 6 2 8 2" xfId="5205" xr:uid="{1F2F4BD0-FA5A-4225-9854-36DFBD6057C0}"/>
    <cellStyle name="Normal 9 6 2 9" xfId="5174" xr:uid="{CA3E79A6-9C6D-4CD1-96D4-3212C15DFD1D}"/>
    <cellStyle name="Normal 9 6 3" xfId="3565" xr:uid="{D483DC63-A6A4-4C24-B2AD-C65E6ED9413F}"/>
    <cellStyle name="Normal 9 6 3 2" xfId="3566" xr:uid="{07290DCB-D3C5-4834-B278-8C74E97336A2}"/>
    <cellStyle name="Normal 9 6 3 2 2" xfId="3567" xr:uid="{41C347A3-7A8D-44AC-9096-F0FE6A41027C}"/>
    <cellStyle name="Normal 9 6 3 2 2 2" xfId="5208" xr:uid="{2FB03055-3627-4969-A96F-D9127FBC1CDA}"/>
    <cellStyle name="Normal 9 6 3 2 3" xfId="3568" xr:uid="{7624B2E9-A779-4C1E-8ECD-77E57E6EDAE7}"/>
    <cellStyle name="Normal 9 6 3 2 3 2" xfId="5209" xr:uid="{496DD54A-8B0C-4033-A338-4517E16DC85A}"/>
    <cellStyle name="Normal 9 6 3 2 4" xfId="3569" xr:uid="{B3BF6E5A-2B81-4775-A167-36D02BFBAECE}"/>
    <cellStyle name="Normal 9 6 3 2 4 2" xfId="5210" xr:uid="{1CEB7C51-A73B-41F7-A12E-0E2F6B81D3EE}"/>
    <cellStyle name="Normal 9 6 3 2 5" xfId="5207" xr:uid="{BB9FAC6D-5A21-4F67-904C-1280A0D7406A}"/>
    <cellStyle name="Normal 9 6 3 3" xfId="3570" xr:uid="{A2BEB617-3A9F-4A7F-A790-69BC15D0C649}"/>
    <cellStyle name="Normal 9 6 3 3 2" xfId="3571" xr:uid="{7666ECEA-20F2-4A95-993E-A7C6AA52836A}"/>
    <cellStyle name="Normal 9 6 3 3 2 2" xfId="5212" xr:uid="{B78E56BC-D777-43B0-B592-40A5CC64A45F}"/>
    <cellStyle name="Normal 9 6 3 3 3" xfId="3572" xr:uid="{1525782A-E656-40C7-BA39-2C1FE8C0E52E}"/>
    <cellStyle name="Normal 9 6 3 3 3 2" xfId="5213" xr:uid="{9EB47B90-B9D2-4176-BC51-E085C9FBB93F}"/>
    <cellStyle name="Normal 9 6 3 3 4" xfId="3573" xr:uid="{711397A7-D83B-4D90-AE9D-D8BC35853581}"/>
    <cellStyle name="Normal 9 6 3 3 4 2" xfId="5214" xr:uid="{17309CA9-93B0-4092-B6B6-00EE54A7E29F}"/>
    <cellStyle name="Normal 9 6 3 3 5" xfId="5211" xr:uid="{FBE8048F-BEFB-4CDA-9799-294750C444E4}"/>
    <cellStyle name="Normal 9 6 3 4" xfId="3574" xr:uid="{770DE877-5239-4DE9-A1D0-A3AD7121955F}"/>
    <cellStyle name="Normal 9 6 3 4 2" xfId="5215" xr:uid="{01F53F51-A97D-4BD3-B868-600373AE82CA}"/>
    <cellStyle name="Normal 9 6 3 5" xfId="3575" xr:uid="{2B6F34B3-E82E-4BB0-BD14-5717417B3D11}"/>
    <cellStyle name="Normal 9 6 3 5 2" xfId="5216" xr:uid="{1E62C440-CE25-44C2-AF95-B5C6FB5C8B97}"/>
    <cellStyle name="Normal 9 6 3 6" xfId="3576" xr:uid="{CE65734A-67B3-44BB-BE9E-703FAD9E05AC}"/>
    <cellStyle name="Normal 9 6 3 6 2" xfId="5217" xr:uid="{B2CC0059-4B20-490F-861B-D7E70D1B36AA}"/>
    <cellStyle name="Normal 9 6 3 7" xfId="5206" xr:uid="{C1347735-2530-4EFD-A48E-37FA9BDC2E8C}"/>
    <cellStyle name="Normal 9 6 4" xfId="3577" xr:uid="{7E1201C3-D9A2-4A89-A554-E52FCA837B4D}"/>
    <cellStyle name="Normal 9 6 4 2" xfId="3578" xr:uid="{E3341490-5389-4165-9A98-A6EEA341AC89}"/>
    <cellStyle name="Normal 9 6 4 2 2" xfId="3579" xr:uid="{4F5940A2-8C98-4549-A780-BC25AEE232E1}"/>
    <cellStyle name="Normal 9 6 4 2 2 2" xfId="5220" xr:uid="{E63E9FB9-48EF-4C99-A535-BCBA604E1C85}"/>
    <cellStyle name="Normal 9 6 4 2 3" xfId="3580" xr:uid="{29D27075-F4A4-427B-813A-DB18BA7D939B}"/>
    <cellStyle name="Normal 9 6 4 2 3 2" xfId="5221" xr:uid="{E2A74B19-F773-4598-B23D-36E629371F10}"/>
    <cellStyle name="Normal 9 6 4 2 4" xfId="3581" xr:uid="{63102E10-4FA6-4F22-A293-7208E8AD54F7}"/>
    <cellStyle name="Normal 9 6 4 2 4 2" xfId="5222" xr:uid="{8498321C-0338-4173-80AE-CB262DF5DBE6}"/>
    <cellStyle name="Normal 9 6 4 2 5" xfId="5219" xr:uid="{FC07783B-969B-4EB0-A853-CCD88A163DCE}"/>
    <cellStyle name="Normal 9 6 4 3" xfId="3582" xr:uid="{0491FFC2-B1E4-4170-A943-A8E3D1E2F58F}"/>
    <cellStyle name="Normal 9 6 4 3 2" xfId="5223" xr:uid="{EE7AAB02-54D1-4568-82AA-4FA3845A0659}"/>
    <cellStyle name="Normal 9 6 4 4" xfId="3583" xr:uid="{4A14AF38-B7FF-43C5-9AE2-962CFC90FD19}"/>
    <cellStyle name="Normal 9 6 4 4 2" xfId="5224" xr:uid="{CE7E9FC6-314F-4E6C-B466-C677D9B59232}"/>
    <cellStyle name="Normal 9 6 4 5" xfId="3584" xr:uid="{5D0A340C-1AE9-4959-AFE5-44A531480195}"/>
    <cellStyle name="Normal 9 6 4 5 2" xfId="5225" xr:uid="{0518362B-CB54-418F-B928-500B4D59EF61}"/>
    <cellStyle name="Normal 9 6 4 6" xfId="5218" xr:uid="{D3615238-C524-429F-91E6-00CBA5190B55}"/>
    <cellStyle name="Normal 9 6 5" xfId="3585" xr:uid="{484627C9-5910-4CFF-8E29-6EB5CA7254D0}"/>
    <cellStyle name="Normal 9 6 5 2" xfId="3586" xr:uid="{FE633A98-0476-436B-A7DB-90F0FF3A7536}"/>
    <cellStyle name="Normal 9 6 5 2 2" xfId="5227" xr:uid="{8244B98E-29BB-4E4C-B867-3AAF5B84C867}"/>
    <cellStyle name="Normal 9 6 5 3" xfId="3587" xr:uid="{B1C62B80-DEDC-4115-A9ED-0D53F320137D}"/>
    <cellStyle name="Normal 9 6 5 3 2" xfId="5228" xr:uid="{864C08EC-B43C-4F4A-BE0B-D6644359C30C}"/>
    <cellStyle name="Normal 9 6 5 4" xfId="3588" xr:uid="{01BD8BED-5456-4311-8108-D8B6FEAD81F6}"/>
    <cellStyle name="Normal 9 6 5 4 2" xfId="5229" xr:uid="{B89F6473-4E7D-4D31-8065-C297916C0172}"/>
    <cellStyle name="Normal 9 6 5 5" xfId="5226" xr:uid="{C54C1CF8-C751-4F2F-A0CB-B2AC7ED051EF}"/>
    <cellStyle name="Normal 9 6 6" xfId="3589" xr:uid="{BF02FAAC-80C3-44ED-978D-3063E98253A1}"/>
    <cellStyle name="Normal 9 6 6 2" xfId="3590" xr:uid="{5F0BBDF7-0AF2-48BD-BF49-7ED787230D4E}"/>
    <cellStyle name="Normal 9 6 6 2 2" xfId="5231" xr:uid="{558B74E6-C591-40DA-AB8B-1909F368DAD1}"/>
    <cellStyle name="Normal 9 6 6 3" xfId="3591" xr:uid="{DBEA7AC0-2DC5-45AC-9A59-A43280CFDE45}"/>
    <cellStyle name="Normal 9 6 6 3 2" xfId="5232" xr:uid="{B4B8014B-1BC7-42F5-B702-12E4246DEFB8}"/>
    <cellStyle name="Normal 9 6 6 4" xfId="3592" xr:uid="{9215F845-A01A-405E-98A0-2243C7BE67DB}"/>
    <cellStyle name="Normal 9 6 6 4 2" xfId="5233" xr:uid="{ECDBDBFF-F66E-4C96-85E4-05E3F4DC424C}"/>
    <cellStyle name="Normal 9 6 6 5" xfId="5230" xr:uid="{78F1457B-1211-4813-B32C-0E759D1E4E9F}"/>
    <cellStyle name="Normal 9 6 7" xfId="3593" xr:uid="{46DDFABE-1610-42D7-AF8A-A4CE7916461C}"/>
    <cellStyle name="Normal 9 6 7 2" xfId="5234" xr:uid="{475D44A6-70DC-4FE3-811C-B9F45C7FD226}"/>
    <cellStyle name="Normal 9 6 8" xfId="3594" xr:uid="{EAF60EA0-F03B-4380-B436-24C49924FC93}"/>
    <cellStyle name="Normal 9 6 8 2" xfId="5235" xr:uid="{C56D184E-E8F1-4475-B8AC-F2CD822AF716}"/>
    <cellStyle name="Normal 9 6 9" xfId="3595" xr:uid="{33881622-30FD-4B08-B8E0-C3E0EB740B83}"/>
    <cellStyle name="Normal 9 6 9 2" xfId="5236" xr:uid="{3299920F-EB07-4FFF-9275-A45EC22EF573}"/>
    <cellStyle name="Normal 9 7" xfId="3596" xr:uid="{F33CBFF0-3900-482B-8A4A-6B602D5CAA67}"/>
    <cellStyle name="Normal 9 7 2" xfId="3597" xr:uid="{87622F1F-2C79-473F-92AA-46109C390793}"/>
    <cellStyle name="Normal 9 7 2 2" xfId="3598" xr:uid="{30E8D9BA-1FA8-4441-B9FB-9CD9C097838F}"/>
    <cellStyle name="Normal 9 7 2 2 2" xfId="3599" xr:uid="{14A96662-D921-4483-9742-F6B9648B9D4F}"/>
    <cellStyle name="Normal 9 7 2 2 2 2" xfId="4274" xr:uid="{F2522CBE-DDE2-408F-8446-BDFBE42A444F}"/>
    <cellStyle name="Normal 9 7 2 2 2 2 2" xfId="5241" xr:uid="{5FD42FCB-4C54-47B3-9849-C015F22850C2}"/>
    <cellStyle name="Normal 9 7 2 2 2 3" xfId="5240" xr:uid="{10A604D4-7B31-4C7A-854B-E262E18E7F53}"/>
    <cellStyle name="Normal 9 7 2 2 3" xfId="3600" xr:uid="{F57EA4D8-EACB-46F5-8BA3-BA4C85D475EB}"/>
    <cellStyle name="Normal 9 7 2 2 3 2" xfId="5242" xr:uid="{8F7170B5-D319-44BF-A386-FE9E17A7D0A4}"/>
    <cellStyle name="Normal 9 7 2 2 4" xfId="3601" xr:uid="{78E4A46C-69FA-4E68-B350-04914F9ECF58}"/>
    <cellStyle name="Normal 9 7 2 2 4 2" xfId="5243" xr:uid="{79D20D90-1D11-4849-8CC6-AE73DD32019B}"/>
    <cellStyle name="Normal 9 7 2 2 5" xfId="5239" xr:uid="{1D543FCE-AD51-44A9-8458-292CC5179095}"/>
    <cellStyle name="Normal 9 7 2 3" xfId="3602" xr:uid="{B99A901B-E360-490B-9E22-4BD2F3586861}"/>
    <cellStyle name="Normal 9 7 2 3 2" xfId="3603" xr:uid="{DD5C2420-0775-4748-9EEA-4390FA5C81B8}"/>
    <cellStyle name="Normal 9 7 2 3 2 2" xfId="5245" xr:uid="{951D91E3-82E3-4BF9-AEB0-3EB8AE3B004B}"/>
    <cellStyle name="Normal 9 7 2 3 3" xfId="3604" xr:uid="{E7691B20-B15F-4C22-9E7C-7FA5F44D1EE2}"/>
    <cellStyle name="Normal 9 7 2 3 3 2" xfId="5246" xr:uid="{53124191-C3FC-4F7B-AF8B-0B1F122631EB}"/>
    <cellStyle name="Normal 9 7 2 3 4" xfId="3605" xr:uid="{9594ACB9-F8DB-4040-B2A4-92375AB2875D}"/>
    <cellStyle name="Normal 9 7 2 3 4 2" xfId="5247" xr:uid="{B1DF4A0B-9356-4ADC-9816-ADD8A1A4EC92}"/>
    <cellStyle name="Normal 9 7 2 3 5" xfId="5244" xr:uid="{C175FF3A-2BFC-4A8D-BF5F-BD123447A4AF}"/>
    <cellStyle name="Normal 9 7 2 4" xfId="3606" xr:uid="{51492721-B7DF-4F86-8171-12C6C4ED56CF}"/>
    <cellStyle name="Normal 9 7 2 4 2" xfId="5248" xr:uid="{7753C43F-EF37-4145-A4DC-415AE6484449}"/>
    <cellStyle name="Normal 9 7 2 5" xfId="3607" xr:uid="{55B9D9AE-E65C-4C74-860B-0D1CC996471C}"/>
    <cellStyle name="Normal 9 7 2 5 2" xfId="5249" xr:uid="{C02EDF39-C728-4F26-AC57-CDAB70CBDCD1}"/>
    <cellStyle name="Normal 9 7 2 6" xfId="3608" xr:uid="{7469A3E5-69EF-4A4D-AB66-AC95911A9CF6}"/>
    <cellStyle name="Normal 9 7 2 6 2" xfId="5250" xr:uid="{C06E356E-1754-40EB-BA2D-C6C2B1F8929E}"/>
    <cellStyle name="Normal 9 7 2 7" xfId="5238" xr:uid="{CBB5E4D4-7974-481F-9507-B311111C4536}"/>
    <cellStyle name="Normal 9 7 3" xfId="3609" xr:uid="{F683165E-878B-4449-8C6C-2EE3AF6ACCC0}"/>
    <cellStyle name="Normal 9 7 3 2" xfId="3610" xr:uid="{373C171C-2AB5-4302-8EE3-2E099098C3A5}"/>
    <cellStyle name="Normal 9 7 3 2 2" xfId="3611" xr:uid="{05D86CCE-CEFD-434F-B5F0-24AECDA68B79}"/>
    <cellStyle name="Normal 9 7 3 2 2 2" xfId="5253" xr:uid="{8A5CB906-D762-46F2-852F-BAF56FB682B5}"/>
    <cellStyle name="Normal 9 7 3 2 3" xfId="3612" xr:uid="{22BB3027-27CA-4D89-9848-FCFBBE084EDD}"/>
    <cellStyle name="Normal 9 7 3 2 3 2" xfId="5254" xr:uid="{1506D3E3-D095-44C3-A194-DCAC4B2977A9}"/>
    <cellStyle name="Normal 9 7 3 2 4" xfId="3613" xr:uid="{E52680D1-CEC6-4184-BB6F-2908E935717E}"/>
    <cellStyle name="Normal 9 7 3 2 4 2" xfId="5255" xr:uid="{12746A63-0BE9-4FCC-B21D-030BB68A8244}"/>
    <cellStyle name="Normal 9 7 3 2 5" xfId="5252" xr:uid="{81646D23-4D85-4EC1-AC83-9397B233E451}"/>
    <cellStyle name="Normal 9 7 3 3" xfId="3614" xr:uid="{B1C3AE10-0693-4A7A-9FD0-C73E864A06D3}"/>
    <cellStyle name="Normal 9 7 3 3 2" xfId="5256" xr:uid="{8A3E4278-8FC4-4084-9EB5-F94C983C6F45}"/>
    <cellStyle name="Normal 9 7 3 4" xfId="3615" xr:uid="{40A2D9FD-5EF5-4511-B5B6-4D1DE7106014}"/>
    <cellStyle name="Normal 9 7 3 4 2" xfId="5257" xr:uid="{C8A55E6C-1AB8-4E73-A11E-B736E0F03F99}"/>
    <cellStyle name="Normal 9 7 3 5" xfId="3616" xr:uid="{02C7535B-DC36-4E58-B0E7-35E98E67EC5D}"/>
    <cellStyle name="Normal 9 7 3 5 2" xfId="5258" xr:uid="{D90C66DE-EE70-4F65-8BA7-A7CDCE081DDC}"/>
    <cellStyle name="Normal 9 7 3 6" xfId="5251" xr:uid="{5C77C8BD-F85B-4E3D-BBEB-EE4FCFD01C5F}"/>
    <cellStyle name="Normal 9 7 4" xfId="3617" xr:uid="{1BFE01DC-4D3D-4F30-B8DD-70D040E668A8}"/>
    <cellStyle name="Normal 9 7 4 2" xfId="3618" xr:uid="{6E3F40E0-B88C-4230-9408-27C98420FC35}"/>
    <cellStyle name="Normal 9 7 4 2 2" xfId="5260" xr:uid="{9BAAF3AA-94AB-4B85-9861-003DA086EC87}"/>
    <cellStyle name="Normal 9 7 4 3" xfId="3619" xr:uid="{1912DF1D-5843-4C49-BB0A-2C09169062A5}"/>
    <cellStyle name="Normal 9 7 4 3 2" xfId="5261" xr:uid="{5410CC44-EFBA-46E5-AD8F-8C3F6B841C24}"/>
    <cellStyle name="Normal 9 7 4 4" xfId="3620" xr:uid="{DEAAC519-E0C6-4A0D-A967-98BDD4820AA0}"/>
    <cellStyle name="Normal 9 7 4 4 2" xfId="5262" xr:uid="{A19A15B9-5D38-438A-A27D-E5A859F73FE2}"/>
    <cellStyle name="Normal 9 7 4 5" xfId="5259" xr:uid="{AC290253-5756-4BDB-A969-3C653CD4F8C3}"/>
    <cellStyle name="Normal 9 7 5" xfId="3621" xr:uid="{41AD2D6C-3692-4686-B5A6-78E07CFBC7AA}"/>
    <cellStyle name="Normal 9 7 5 2" xfId="3622" xr:uid="{A6B0FA51-7359-4558-8C97-D1F74B9251BF}"/>
    <cellStyle name="Normal 9 7 5 2 2" xfId="5264" xr:uid="{421B06D6-E8D8-4158-B3AE-2F8F69CD80CC}"/>
    <cellStyle name="Normal 9 7 5 3" xfId="3623" xr:uid="{07A18EED-E4FC-48FE-B942-BF825E9DB98D}"/>
    <cellStyle name="Normal 9 7 5 3 2" xfId="5265" xr:uid="{8B21829B-E079-4767-8894-6FD0EDE18D26}"/>
    <cellStyle name="Normal 9 7 5 4" xfId="3624" xr:uid="{96F4BF4F-102E-4E89-8812-B7AEF57835D9}"/>
    <cellStyle name="Normal 9 7 5 4 2" xfId="5266" xr:uid="{BA5B5EE8-9695-47BB-90AC-43F4FDDAEB12}"/>
    <cellStyle name="Normal 9 7 5 5" xfId="5263" xr:uid="{51D4D149-7B0E-47C8-B4DF-91FE9E5B74E4}"/>
    <cellStyle name="Normal 9 7 6" xfId="3625" xr:uid="{87AFFA6F-062A-4044-BA8E-1CD4AF43FE51}"/>
    <cellStyle name="Normal 9 7 6 2" xfId="5267" xr:uid="{FA42246D-CDC3-45AD-8EAD-82DED4E6426F}"/>
    <cellStyle name="Normal 9 7 7" xfId="3626" xr:uid="{6C07DAB4-0C6B-4B65-9EE0-70483321D347}"/>
    <cellStyle name="Normal 9 7 7 2" xfId="5268" xr:uid="{47927D3F-183D-45D0-867F-07A4AC182958}"/>
    <cellStyle name="Normal 9 7 8" xfId="3627" xr:uid="{9F186817-BEEF-4FD2-8CDD-BADCFBDA3F6C}"/>
    <cellStyle name="Normal 9 7 8 2" xfId="5269" xr:uid="{A5819D3C-3DBE-41D2-ADF7-0742BC6102F5}"/>
    <cellStyle name="Normal 9 7 9" xfId="5237" xr:uid="{2B670033-F289-4F81-99B1-D06033AFF93F}"/>
    <cellStyle name="Normal 9 8" xfId="3628" xr:uid="{B5EC6E0C-AEC0-45D3-A6E9-486A2DFA4606}"/>
    <cellStyle name="Normal 9 8 2" xfId="3629" xr:uid="{85972E6F-2882-458A-AF59-6FB18FA22234}"/>
    <cellStyle name="Normal 9 8 2 2" xfId="3630" xr:uid="{CA2893F2-3F32-4946-92AF-CE3074206BC7}"/>
    <cellStyle name="Normal 9 8 2 2 2" xfId="3631" xr:uid="{34C4DF93-95CC-4A20-BCE1-B16419DBCEF0}"/>
    <cellStyle name="Normal 9 8 2 2 2 2" xfId="5273" xr:uid="{9EA8C99D-2AC2-4E3C-86CA-0E70F6F3010D}"/>
    <cellStyle name="Normal 9 8 2 2 3" xfId="3632" xr:uid="{73BD1201-6F57-4903-8E92-5CFC036D5452}"/>
    <cellStyle name="Normal 9 8 2 2 3 2" xfId="5274" xr:uid="{45820197-F80A-4D0E-B381-EBE8A0E62611}"/>
    <cellStyle name="Normal 9 8 2 2 4" xfId="3633" xr:uid="{4D6C4D82-6681-4D0C-BA3D-9B4F032256EC}"/>
    <cellStyle name="Normal 9 8 2 2 4 2" xfId="5275" xr:uid="{283664F5-D064-450C-BA3E-9079D2EC551C}"/>
    <cellStyle name="Normal 9 8 2 2 5" xfId="5272" xr:uid="{75235F2D-0BA7-4939-9EA5-BCB8838701D6}"/>
    <cellStyle name="Normal 9 8 2 3" xfId="3634" xr:uid="{B7C435D8-78B7-493F-B6E9-E01A361D6F2D}"/>
    <cellStyle name="Normal 9 8 2 3 2" xfId="5276" xr:uid="{39C647AD-7801-440F-A801-3CCD204C577E}"/>
    <cellStyle name="Normal 9 8 2 4" xfId="3635" xr:uid="{55F69FC7-828A-491D-928E-89658C7917C9}"/>
    <cellStyle name="Normal 9 8 2 4 2" xfId="5277" xr:uid="{5A21872B-447A-49C2-9F0A-560541D38A91}"/>
    <cellStyle name="Normal 9 8 2 5" xfId="3636" xr:uid="{32F1DD34-649B-4B10-89B9-FFE3BDAD2DBF}"/>
    <cellStyle name="Normal 9 8 2 5 2" xfId="5278" xr:uid="{304DD3B8-C6F8-49FE-B193-EC7F30D6D922}"/>
    <cellStyle name="Normal 9 8 2 6" xfId="5271" xr:uid="{C1BBFB7E-ED3E-4D3B-B99F-DAA628DB67D8}"/>
    <cellStyle name="Normal 9 8 3" xfId="3637" xr:uid="{6C6F0EC4-42F8-46EA-9F21-79A2EBB2432F}"/>
    <cellStyle name="Normal 9 8 3 2" xfId="3638" xr:uid="{71900549-1739-4AE3-9327-8DE7AF67679A}"/>
    <cellStyle name="Normal 9 8 3 2 2" xfId="5280" xr:uid="{B663A621-C4D9-450A-8CFF-F006143CBB9B}"/>
    <cellStyle name="Normal 9 8 3 3" xfId="3639" xr:uid="{9288A160-EC07-4468-B606-F6529CEF55CF}"/>
    <cellStyle name="Normal 9 8 3 3 2" xfId="5281" xr:uid="{143E0293-44DB-44BB-84D4-F25BC5E69C7F}"/>
    <cellStyle name="Normal 9 8 3 4" xfId="3640" xr:uid="{FDBB82E5-B8A6-4176-A2CC-3972A008C67B}"/>
    <cellStyle name="Normal 9 8 3 4 2" xfId="5282" xr:uid="{2277FB6B-BFF5-4716-BBFD-D1C7D5465927}"/>
    <cellStyle name="Normal 9 8 3 5" xfId="5279" xr:uid="{F4804A9E-32CE-4DEB-97FF-DBD5712710EA}"/>
    <cellStyle name="Normal 9 8 4" xfId="3641" xr:uid="{471718B8-297B-4214-8052-D21CC889BB4F}"/>
    <cellStyle name="Normal 9 8 4 2" xfId="3642" xr:uid="{3B2D7C1E-22F4-4791-B348-DBBA1797DB83}"/>
    <cellStyle name="Normal 9 8 4 2 2" xfId="5284" xr:uid="{61522A6E-B980-4896-9BD1-B856228D2263}"/>
    <cellStyle name="Normal 9 8 4 3" xfId="3643" xr:uid="{9B35262E-63D9-4A33-A30E-BE65FC14744B}"/>
    <cellStyle name="Normal 9 8 4 3 2" xfId="5285" xr:uid="{B824515F-447F-45F6-A0DD-94457FB69F6A}"/>
    <cellStyle name="Normal 9 8 4 4" xfId="3644" xr:uid="{60529BFA-11D5-4BEF-834B-E3D82EEA83FD}"/>
    <cellStyle name="Normal 9 8 4 4 2" xfId="5286" xr:uid="{36FC32F6-7AF5-458B-9CAF-585A9F496D2D}"/>
    <cellStyle name="Normal 9 8 4 5" xfId="5283" xr:uid="{D4EA4187-2B6C-43D5-BF33-00F2662C6A84}"/>
    <cellStyle name="Normal 9 8 5" xfId="3645" xr:uid="{F3609986-9BCF-41DA-AC23-BFB9E0D0C4E1}"/>
    <cellStyle name="Normal 9 8 5 2" xfId="5287" xr:uid="{96C4CDBB-A91C-4CC5-9A9B-A6759A7AD61F}"/>
    <cellStyle name="Normal 9 8 6" xfId="3646" xr:uid="{2B566C35-E96C-4A50-8637-A87765667EF3}"/>
    <cellStyle name="Normal 9 8 6 2" xfId="5288" xr:uid="{22936A8D-0EE2-4F69-A280-9DC42500B122}"/>
    <cellStyle name="Normal 9 8 7" xfId="3647" xr:uid="{1B386ED7-6598-4B34-A1D7-B4EC3EB28485}"/>
    <cellStyle name="Normal 9 8 7 2" xfId="5289" xr:uid="{30330118-EAF8-4940-A02F-C45B073A9022}"/>
    <cellStyle name="Normal 9 8 8" xfId="5270" xr:uid="{328ECD01-7978-4F16-8B3A-A23F7D423969}"/>
    <cellStyle name="Normal 9 9" xfId="3648" xr:uid="{61E35D2B-FFA0-45AC-8314-E575502F9764}"/>
    <cellStyle name="Normal 9 9 2" xfId="3649" xr:uid="{52167140-06BA-4AB6-B01F-C8E63DAC14CD}"/>
    <cellStyle name="Normal 9 9 2 2" xfId="3650" xr:uid="{F672ADFD-EB67-4EEB-8017-76C853C97992}"/>
    <cellStyle name="Normal 9 9 2 2 2" xfId="5292" xr:uid="{EDA6B616-0D71-4015-B7EE-FF65FC387D3C}"/>
    <cellStyle name="Normal 9 9 2 3" xfId="3651" xr:uid="{32E0D722-F5AD-4DAD-8751-8291B88A9F75}"/>
    <cellStyle name="Normal 9 9 2 3 2" xfId="5293" xr:uid="{1A1E8D23-8821-4046-8A16-814AF6E4D8CF}"/>
    <cellStyle name="Normal 9 9 2 4" xfId="3652" xr:uid="{DD4EB222-2DF8-4D16-B8D1-458B37F50638}"/>
    <cellStyle name="Normal 9 9 2 4 2" xfId="5294" xr:uid="{D31C9096-4D3E-4B2E-8994-2928F208D329}"/>
    <cellStyle name="Normal 9 9 2 5" xfId="5291" xr:uid="{475BE296-5F67-43C9-B3F5-DC79BC5ABD9C}"/>
    <cellStyle name="Normal 9 9 3" xfId="3653" xr:uid="{9AD56A23-9FD2-4312-8E8B-91EC98CF9475}"/>
    <cellStyle name="Normal 9 9 3 2" xfId="3654" xr:uid="{1B2F716B-4E49-4323-8E19-0931C1767ACF}"/>
    <cellStyle name="Normal 9 9 3 2 2" xfId="5296" xr:uid="{B63203BA-BDFE-4D92-BBBB-0AD43720C1EE}"/>
    <cellStyle name="Normal 9 9 3 3" xfId="3655" xr:uid="{6C31009C-0ADE-4147-88A5-77876046493D}"/>
    <cellStyle name="Normal 9 9 3 3 2" xfId="5297" xr:uid="{22D82ABF-7104-4395-BCB9-75B9D8C6B45C}"/>
    <cellStyle name="Normal 9 9 3 4" xfId="3656" xr:uid="{639769AB-C4CF-4798-80C3-E52F3A36FF1A}"/>
    <cellStyle name="Normal 9 9 3 4 2" xfId="5298" xr:uid="{07BA33E5-696A-4A59-9716-F9AF63B7F6D5}"/>
    <cellStyle name="Normal 9 9 3 5" xfId="5295" xr:uid="{74CECAC0-A683-4AF8-A226-0D79673DBE63}"/>
    <cellStyle name="Normal 9 9 4" xfId="3657" xr:uid="{E219160A-1FDB-4806-A7F0-73E7BC2B8BB4}"/>
    <cellStyle name="Normal 9 9 4 2" xfId="5299" xr:uid="{938A5CC5-409E-4625-BA6A-434C422BB0FD}"/>
    <cellStyle name="Normal 9 9 5" xfId="3658" xr:uid="{DE5FF704-BA33-4FC8-ABBD-D8645F7B46CC}"/>
    <cellStyle name="Normal 9 9 5 2" xfId="5300" xr:uid="{B8F528FB-4901-43A0-AA2F-9CE81E98066A}"/>
    <cellStyle name="Normal 9 9 6" xfId="3659" xr:uid="{FF3C6769-3E17-431D-8355-E85F49AB941C}"/>
    <cellStyle name="Normal 9 9 6 2" xfId="5301" xr:uid="{47B7A65F-4616-4053-B5D5-ECCF17C61162}"/>
    <cellStyle name="Normal 9 9 7" xfId="5290" xr:uid="{8B275305-0483-4A9D-9E2F-E308462BD7E4}"/>
    <cellStyle name="Percent 2" xfId="92" xr:uid="{2851AB06-70A2-443C-ACE5-795463B4884F}"/>
    <cellStyle name="Percent 2 2" xfId="5302" xr:uid="{F84DF42C-995A-45AA-9884-74147C69400C}"/>
    <cellStyle name="Гиперссылка 2" xfId="4" xr:uid="{49BAA0F8-B3D3-41B5-87DD-435502328B29}"/>
    <cellStyle name="Гиперссылка 2 2" xfId="5303" xr:uid="{1C5FBCDD-3F0C-45FF-9F61-8DDF7F34F55F}"/>
    <cellStyle name="Обычный 2" xfId="1" xr:uid="{A3CD5D5E-4502-4158-8112-08CDD679ACF5}"/>
    <cellStyle name="Обычный 2 2" xfId="5" xr:uid="{D19F253E-EE9B-4476-9D91-2EE3A6D7A3DC}"/>
    <cellStyle name="Обычный 2 2 2" xfId="5305" xr:uid="{3ADF29E5-239A-450C-8E3A-6740E3640394}"/>
    <cellStyle name="Обычный 2 3" xfId="5304" xr:uid="{FC5C9194-A01F-472E-B3F2-8362C023C6AA}"/>
    <cellStyle name="常规_Sheet1_1" xfId="4382" xr:uid="{2DFCF8B3-09BA-465C-BC8B-E327FD3903B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4" t="s">
        <v>2</v>
      </c>
      <c r="C8" s="94"/>
      <c r="D8" s="94"/>
      <c r="E8" s="94"/>
      <c r="F8" s="94"/>
      <c r="G8" s="95"/>
    </row>
    <row r="9" spans="2:7" ht="14.25">
      <c r="B9" s="15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32"/>
  <sheetViews>
    <sheetView tabSelected="1" topLeftCell="A312" zoomScale="90" zoomScaleNormal="90" workbookViewId="0">
      <selection activeCell="L332" sqref="L33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718</v>
      </c>
      <c r="C10" s="132"/>
      <c r="D10" s="132"/>
      <c r="E10" s="132"/>
      <c r="F10" s="127"/>
      <c r="G10" s="128"/>
      <c r="H10" s="128" t="s">
        <v>718</v>
      </c>
      <c r="I10" s="132"/>
      <c r="J10" s="161">
        <v>50940</v>
      </c>
      <c r="K10" s="127"/>
    </row>
    <row r="11" spans="1:11">
      <c r="A11" s="126"/>
      <c r="B11" s="126" t="s">
        <v>719</v>
      </c>
      <c r="C11" s="132"/>
      <c r="D11" s="132"/>
      <c r="E11" s="132"/>
      <c r="F11" s="127"/>
      <c r="G11" s="128"/>
      <c r="H11" s="128" t="s">
        <v>719</v>
      </c>
      <c r="I11" s="132"/>
      <c r="J11" s="162"/>
      <c r="K11" s="127"/>
    </row>
    <row r="12" spans="1:11">
      <c r="A12" s="126"/>
      <c r="B12" s="126" t="s">
        <v>720</v>
      </c>
      <c r="C12" s="132"/>
      <c r="D12" s="132"/>
      <c r="E12" s="132"/>
      <c r="F12" s="127"/>
      <c r="G12" s="128"/>
      <c r="H12" s="128" t="s">
        <v>720</v>
      </c>
      <c r="I12" s="132"/>
      <c r="J12" s="132"/>
      <c r="K12" s="127"/>
    </row>
    <row r="13" spans="1:11">
      <c r="A13" s="126"/>
      <c r="B13" s="126" t="s">
        <v>721</v>
      </c>
      <c r="C13" s="132"/>
      <c r="D13" s="132"/>
      <c r="E13" s="132"/>
      <c r="F13" s="127"/>
      <c r="G13" s="128"/>
      <c r="H13" s="128" t="s">
        <v>721</v>
      </c>
      <c r="I13" s="132"/>
      <c r="J13" s="111" t="s">
        <v>16</v>
      </c>
      <c r="K13" s="127"/>
    </row>
    <row r="14" spans="1:11" ht="15" customHeight="1">
      <c r="A14" s="126"/>
      <c r="B14" s="126" t="s">
        <v>722</v>
      </c>
      <c r="C14" s="132"/>
      <c r="D14" s="132"/>
      <c r="E14" s="132"/>
      <c r="F14" s="127"/>
      <c r="G14" s="128"/>
      <c r="H14" s="128" t="s">
        <v>722</v>
      </c>
      <c r="I14" s="132"/>
      <c r="J14" s="163">
        <v>45145</v>
      </c>
      <c r="K14" s="127"/>
    </row>
    <row r="15" spans="1:11" ht="15" customHeight="1">
      <c r="A15" s="126"/>
      <c r="B15" s="151" t="s">
        <v>1025</v>
      </c>
      <c r="C15" s="7"/>
      <c r="D15" s="7"/>
      <c r="E15" s="7"/>
      <c r="F15" s="8"/>
      <c r="G15" s="128"/>
      <c r="H15" s="151" t="s">
        <v>1025</v>
      </c>
      <c r="I15" s="132"/>
      <c r="J15" s="164"/>
      <c r="K15" s="127"/>
    </row>
    <row r="16" spans="1:11" ht="15" customHeight="1">
      <c r="A16" s="126"/>
      <c r="B16" s="132"/>
      <c r="C16" s="132"/>
      <c r="D16" s="132"/>
      <c r="E16" s="132"/>
      <c r="F16" s="132"/>
      <c r="G16" s="132"/>
      <c r="H16" s="132"/>
      <c r="I16" s="135" t="s">
        <v>147</v>
      </c>
      <c r="J16" s="141">
        <v>39536</v>
      </c>
      <c r="K16" s="127"/>
    </row>
    <row r="17" spans="1:11">
      <c r="A17" s="126"/>
      <c r="B17" s="132" t="s">
        <v>723</v>
      </c>
      <c r="C17" s="132"/>
      <c r="D17" s="132"/>
      <c r="E17" s="132"/>
      <c r="F17" s="132"/>
      <c r="G17" s="132"/>
      <c r="H17" s="132"/>
      <c r="I17" s="135" t="s">
        <v>148</v>
      </c>
      <c r="J17" s="141" t="s">
        <v>1018</v>
      </c>
      <c r="K17" s="127"/>
    </row>
    <row r="18" spans="1:11" ht="18">
      <c r="A18" s="126"/>
      <c r="B18" s="132" t="s">
        <v>724</v>
      </c>
      <c r="C18" s="132"/>
      <c r="D18" s="132"/>
      <c r="E18" s="132"/>
      <c r="F18" s="132"/>
      <c r="G18" s="132"/>
      <c r="H18" s="152" t="s">
        <v>1026</v>
      </c>
      <c r="I18" s="134" t="s">
        <v>264</v>
      </c>
      <c r="J18" s="116" t="s">
        <v>138</v>
      </c>
      <c r="K18" s="127"/>
    </row>
    <row r="19" spans="1:11">
      <c r="A19" s="126"/>
      <c r="B19" s="132"/>
      <c r="C19" s="132"/>
      <c r="D19" s="132"/>
      <c r="E19" s="132"/>
      <c r="F19" s="132"/>
      <c r="G19" s="132"/>
      <c r="H19" s="153" t="s">
        <v>1027</v>
      </c>
      <c r="I19" s="132"/>
      <c r="J19" s="132"/>
      <c r="K19" s="127"/>
    </row>
    <row r="20" spans="1:11">
      <c r="A20" s="126"/>
      <c r="B20" s="112" t="s">
        <v>204</v>
      </c>
      <c r="C20" s="112" t="s">
        <v>205</v>
      </c>
      <c r="D20" s="129" t="s">
        <v>290</v>
      </c>
      <c r="E20" s="129" t="s">
        <v>206</v>
      </c>
      <c r="F20" s="165" t="s">
        <v>207</v>
      </c>
      <c r="G20" s="166"/>
      <c r="H20" s="112" t="s">
        <v>174</v>
      </c>
      <c r="I20" s="112" t="s">
        <v>208</v>
      </c>
      <c r="J20" s="112" t="s">
        <v>26</v>
      </c>
      <c r="K20" s="127"/>
    </row>
    <row r="21" spans="1:11">
      <c r="A21" s="126"/>
      <c r="B21" s="117"/>
      <c r="C21" s="117"/>
      <c r="D21" s="118"/>
      <c r="E21" s="118"/>
      <c r="F21" s="167"/>
      <c r="G21" s="168"/>
      <c r="H21" s="117" t="s">
        <v>1024</v>
      </c>
      <c r="I21" s="117"/>
      <c r="J21" s="117"/>
      <c r="K21" s="127"/>
    </row>
    <row r="22" spans="1:11">
      <c r="A22" s="126"/>
      <c r="B22" s="119">
        <v>5</v>
      </c>
      <c r="C22" s="10" t="s">
        <v>580</v>
      </c>
      <c r="D22" s="130" t="s">
        <v>910</v>
      </c>
      <c r="E22" s="130" t="s">
        <v>725</v>
      </c>
      <c r="F22" s="155"/>
      <c r="G22" s="156"/>
      <c r="H22" s="11" t="s">
        <v>582</v>
      </c>
      <c r="I22" s="14">
        <v>0.49</v>
      </c>
      <c r="J22" s="121">
        <f t="shared" ref="J22:J85" si="0">I22*B22</f>
        <v>2.4500000000000002</v>
      </c>
      <c r="K22" s="127"/>
    </row>
    <row r="23" spans="1:11">
      <c r="A23" s="126"/>
      <c r="B23" s="119">
        <v>5</v>
      </c>
      <c r="C23" s="10" t="s">
        <v>580</v>
      </c>
      <c r="D23" s="130" t="s">
        <v>911</v>
      </c>
      <c r="E23" s="130" t="s">
        <v>320</v>
      </c>
      <c r="F23" s="155"/>
      <c r="G23" s="156"/>
      <c r="H23" s="11" t="s">
        <v>582</v>
      </c>
      <c r="I23" s="14">
        <v>0.55000000000000004</v>
      </c>
      <c r="J23" s="121">
        <f t="shared" si="0"/>
        <v>2.75</v>
      </c>
      <c r="K23" s="127"/>
    </row>
    <row r="24" spans="1:11">
      <c r="A24" s="126"/>
      <c r="B24" s="119">
        <v>5</v>
      </c>
      <c r="C24" s="10" t="s">
        <v>726</v>
      </c>
      <c r="D24" s="130" t="s">
        <v>912</v>
      </c>
      <c r="E24" s="130" t="s">
        <v>72</v>
      </c>
      <c r="F24" s="155"/>
      <c r="G24" s="156"/>
      <c r="H24" s="11" t="s">
        <v>727</v>
      </c>
      <c r="I24" s="14">
        <v>0.32</v>
      </c>
      <c r="J24" s="121">
        <f t="shared" si="0"/>
        <v>1.6</v>
      </c>
      <c r="K24" s="127"/>
    </row>
    <row r="25" spans="1:11">
      <c r="A25" s="126"/>
      <c r="B25" s="119">
        <v>5</v>
      </c>
      <c r="C25" s="10" t="s">
        <v>726</v>
      </c>
      <c r="D25" s="130" t="s">
        <v>913</v>
      </c>
      <c r="E25" s="130" t="s">
        <v>31</v>
      </c>
      <c r="F25" s="155"/>
      <c r="G25" s="156"/>
      <c r="H25" s="11" t="s">
        <v>727</v>
      </c>
      <c r="I25" s="14">
        <v>0.35</v>
      </c>
      <c r="J25" s="121">
        <f t="shared" si="0"/>
        <v>1.75</v>
      </c>
      <c r="K25" s="127"/>
    </row>
    <row r="26" spans="1:11" ht="36">
      <c r="A26" s="126"/>
      <c r="B26" s="119">
        <v>5</v>
      </c>
      <c r="C26" s="10" t="s">
        <v>728</v>
      </c>
      <c r="D26" s="130" t="s">
        <v>728</v>
      </c>
      <c r="E26" s="130" t="s">
        <v>707</v>
      </c>
      <c r="F26" s="155" t="s">
        <v>245</v>
      </c>
      <c r="G26" s="156"/>
      <c r="H26" s="11" t="s">
        <v>729</v>
      </c>
      <c r="I26" s="14">
        <v>1.99</v>
      </c>
      <c r="J26" s="121">
        <f t="shared" si="0"/>
        <v>9.9499999999999993</v>
      </c>
      <c r="K26" s="127"/>
    </row>
    <row r="27" spans="1:11" ht="36">
      <c r="A27" s="126"/>
      <c r="B27" s="119">
        <v>3</v>
      </c>
      <c r="C27" s="10" t="s">
        <v>457</v>
      </c>
      <c r="D27" s="130" t="s">
        <v>457</v>
      </c>
      <c r="E27" s="130" t="s">
        <v>32</v>
      </c>
      <c r="F27" s="155"/>
      <c r="G27" s="156"/>
      <c r="H27" s="11" t="s">
        <v>459</v>
      </c>
      <c r="I27" s="14">
        <v>2.91</v>
      </c>
      <c r="J27" s="121">
        <f t="shared" si="0"/>
        <v>8.73</v>
      </c>
      <c r="K27" s="127"/>
    </row>
    <row r="28" spans="1:11" ht="36">
      <c r="A28" s="126"/>
      <c r="B28" s="119">
        <v>3</v>
      </c>
      <c r="C28" s="10" t="s">
        <v>457</v>
      </c>
      <c r="D28" s="130" t="s">
        <v>457</v>
      </c>
      <c r="E28" s="130" t="s">
        <v>33</v>
      </c>
      <c r="F28" s="155"/>
      <c r="G28" s="156"/>
      <c r="H28" s="11" t="s">
        <v>459</v>
      </c>
      <c r="I28" s="14">
        <v>2.91</v>
      </c>
      <c r="J28" s="121">
        <f t="shared" si="0"/>
        <v>8.73</v>
      </c>
      <c r="K28" s="127"/>
    </row>
    <row r="29" spans="1:11" ht="36">
      <c r="A29" s="126"/>
      <c r="B29" s="119">
        <v>3</v>
      </c>
      <c r="C29" s="10" t="s">
        <v>457</v>
      </c>
      <c r="D29" s="130" t="s">
        <v>457</v>
      </c>
      <c r="E29" s="130" t="s">
        <v>34</v>
      </c>
      <c r="F29" s="155"/>
      <c r="G29" s="156"/>
      <c r="H29" s="11" t="s">
        <v>459</v>
      </c>
      <c r="I29" s="14">
        <v>2.91</v>
      </c>
      <c r="J29" s="121">
        <f t="shared" si="0"/>
        <v>8.73</v>
      </c>
      <c r="K29" s="127"/>
    </row>
    <row r="30" spans="1:11" ht="24">
      <c r="A30" s="126"/>
      <c r="B30" s="119">
        <v>5</v>
      </c>
      <c r="C30" s="10" t="s">
        <v>730</v>
      </c>
      <c r="D30" s="130" t="s">
        <v>730</v>
      </c>
      <c r="E30" s="130" t="s">
        <v>34</v>
      </c>
      <c r="F30" s="155" t="s">
        <v>278</v>
      </c>
      <c r="G30" s="156"/>
      <c r="H30" s="11" t="s">
        <v>731</v>
      </c>
      <c r="I30" s="14">
        <v>2.41</v>
      </c>
      <c r="J30" s="121">
        <f t="shared" si="0"/>
        <v>12.05</v>
      </c>
      <c r="K30" s="127"/>
    </row>
    <row r="31" spans="1:11" ht="24">
      <c r="A31" s="126"/>
      <c r="B31" s="119">
        <v>2</v>
      </c>
      <c r="C31" s="10" t="s">
        <v>732</v>
      </c>
      <c r="D31" s="130" t="s">
        <v>732</v>
      </c>
      <c r="E31" s="130" t="s">
        <v>32</v>
      </c>
      <c r="F31" s="155" t="s">
        <v>277</v>
      </c>
      <c r="G31" s="156"/>
      <c r="H31" s="11" t="s">
        <v>733</v>
      </c>
      <c r="I31" s="14">
        <v>1.42</v>
      </c>
      <c r="J31" s="121">
        <f t="shared" si="0"/>
        <v>2.84</v>
      </c>
      <c r="K31" s="127"/>
    </row>
    <row r="32" spans="1:11" ht="24">
      <c r="A32" s="126"/>
      <c r="B32" s="119">
        <v>3</v>
      </c>
      <c r="C32" s="10" t="s">
        <v>732</v>
      </c>
      <c r="D32" s="130" t="s">
        <v>732</v>
      </c>
      <c r="E32" s="130" t="s">
        <v>32</v>
      </c>
      <c r="F32" s="155" t="s">
        <v>278</v>
      </c>
      <c r="G32" s="156"/>
      <c r="H32" s="11" t="s">
        <v>733</v>
      </c>
      <c r="I32" s="14">
        <v>1.42</v>
      </c>
      <c r="J32" s="121">
        <f t="shared" si="0"/>
        <v>4.26</v>
      </c>
      <c r="K32" s="127"/>
    </row>
    <row r="33" spans="1:11" ht="24">
      <c r="A33" s="126"/>
      <c r="B33" s="119">
        <v>2</v>
      </c>
      <c r="C33" s="10" t="s">
        <v>732</v>
      </c>
      <c r="D33" s="130" t="s">
        <v>732</v>
      </c>
      <c r="E33" s="130" t="s">
        <v>32</v>
      </c>
      <c r="F33" s="155" t="s">
        <v>734</v>
      </c>
      <c r="G33" s="156"/>
      <c r="H33" s="11" t="s">
        <v>733</v>
      </c>
      <c r="I33" s="14">
        <v>1.42</v>
      </c>
      <c r="J33" s="121">
        <f t="shared" si="0"/>
        <v>2.84</v>
      </c>
      <c r="K33" s="127"/>
    </row>
    <row r="34" spans="1:11" ht="24">
      <c r="A34" s="126"/>
      <c r="B34" s="119">
        <v>2</v>
      </c>
      <c r="C34" s="10" t="s">
        <v>732</v>
      </c>
      <c r="D34" s="130" t="s">
        <v>732</v>
      </c>
      <c r="E34" s="130" t="s">
        <v>33</v>
      </c>
      <c r="F34" s="155" t="s">
        <v>277</v>
      </c>
      <c r="G34" s="156"/>
      <c r="H34" s="11" t="s">
        <v>733</v>
      </c>
      <c r="I34" s="14">
        <v>1.42</v>
      </c>
      <c r="J34" s="121">
        <f t="shared" si="0"/>
        <v>2.84</v>
      </c>
      <c r="K34" s="127"/>
    </row>
    <row r="35" spans="1:11" ht="24">
      <c r="A35" s="126"/>
      <c r="B35" s="119">
        <v>3</v>
      </c>
      <c r="C35" s="10" t="s">
        <v>732</v>
      </c>
      <c r="D35" s="130" t="s">
        <v>732</v>
      </c>
      <c r="E35" s="130" t="s">
        <v>33</v>
      </c>
      <c r="F35" s="155" t="s">
        <v>278</v>
      </c>
      <c r="G35" s="156"/>
      <c r="H35" s="11" t="s">
        <v>733</v>
      </c>
      <c r="I35" s="14">
        <v>1.42</v>
      </c>
      <c r="J35" s="121">
        <f t="shared" si="0"/>
        <v>4.26</v>
      </c>
      <c r="K35" s="127"/>
    </row>
    <row r="36" spans="1:11" ht="24">
      <c r="A36" s="126"/>
      <c r="B36" s="119">
        <v>2</v>
      </c>
      <c r="C36" s="10" t="s">
        <v>732</v>
      </c>
      <c r="D36" s="130" t="s">
        <v>732</v>
      </c>
      <c r="E36" s="130" t="s">
        <v>33</v>
      </c>
      <c r="F36" s="155" t="s">
        <v>734</v>
      </c>
      <c r="G36" s="156"/>
      <c r="H36" s="11" t="s">
        <v>733</v>
      </c>
      <c r="I36" s="14">
        <v>1.42</v>
      </c>
      <c r="J36" s="121">
        <f t="shared" si="0"/>
        <v>2.84</v>
      </c>
      <c r="K36" s="127"/>
    </row>
    <row r="37" spans="1:11" ht="24">
      <c r="A37" s="126"/>
      <c r="B37" s="119">
        <v>2</v>
      </c>
      <c r="C37" s="10" t="s">
        <v>732</v>
      </c>
      <c r="D37" s="130" t="s">
        <v>732</v>
      </c>
      <c r="E37" s="130" t="s">
        <v>34</v>
      </c>
      <c r="F37" s="155" t="s">
        <v>277</v>
      </c>
      <c r="G37" s="156"/>
      <c r="H37" s="11" t="s">
        <v>733</v>
      </c>
      <c r="I37" s="14">
        <v>1.42</v>
      </c>
      <c r="J37" s="121">
        <f t="shared" si="0"/>
        <v>2.84</v>
      </c>
      <c r="K37" s="127"/>
    </row>
    <row r="38" spans="1:11" ht="24">
      <c r="A38" s="126"/>
      <c r="B38" s="119">
        <v>3</v>
      </c>
      <c r="C38" s="10" t="s">
        <v>732</v>
      </c>
      <c r="D38" s="130" t="s">
        <v>732</v>
      </c>
      <c r="E38" s="130" t="s">
        <v>34</v>
      </c>
      <c r="F38" s="155" t="s">
        <v>278</v>
      </c>
      <c r="G38" s="156"/>
      <c r="H38" s="11" t="s">
        <v>733</v>
      </c>
      <c r="I38" s="14">
        <v>1.42</v>
      </c>
      <c r="J38" s="121">
        <f t="shared" si="0"/>
        <v>4.26</v>
      </c>
      <c r="K38" s="127"/>
    </row>
    <row r="39" spans="1:11" ht="24">
      <c r="A39" s="126"/>
      <c r="B39" s="119">
        <v>2</v>
      </c>
      <c r="C39" s="10" t="s">
        <v>732</v>
      </c>
      <c r="D39" s="130" t="s">
        <v>732</v>
      </c>
      <c r="E39" s="130" t="s">
        <v>34</v>
      </c>
      <c r="F39" s="155" t="s">
        <v>734</v>
      </c>
      <c r="G39" s="156"/>
      <c r="H39" s="11" t="s">
        <v>733</v>
      </c>
      <c r="I39" s="14">
        <v>1.42</v>
      </c>
      <c r="J39" s="121">
        <f t="shared" si="0"/>
        <v>2.84</v>
      </c>
      <c r="K39" s="127"/>
    </row>
    <row r="40" spans="1:11" ht="36">
      <c r="A40" s="126"/>
      <c r="B40" s="119">
        <v>1</v>
      </c>
      <c r="C40" s="10" t="s">
        <v>735</v>
      </c>
      <c r="D40" s="130" t="s">
        <v>735</v>
      </c>
      <c r="E40" s="130" t="s">
        <v>279</v>
      </c>
      <c r="F40" s="155" t="s">
        <v>31</v>
      </c>
      <c r="G40" s="156"/>
      <c r="H40" s="11" t="s">
        <v>1000</v>
      </c>
      <c r="I40" s="14">
        <v>2.37</v>
      </c>
      <c r="J40" s="121">
        <f t="shared" si="0"/>
        <v>2.37</v>
      </c>
      <c r="K40" s="127"/>
    </row>
    <row r="41" spans="1:11" ht="36">
      <c r="A41" s="126"/>
      <c r="B41" s="119">
        <v>1</v>
      </c>
      <c r="C41" s="10" t="s">
        <v>735</v>
      </c>
      <c r="D41" s="130" t="s">
        <v>735</v>
      </c>
      <c r="E41" s="130" t="s">
        <v>277</v>
      </c>
      <c r="F41" s="155" t="s">
        <v>31</v>
      </c>
      <c r="G41" s="156"/>
      <c r="H41" s="11" t="s">
        <v>1000</v>
      </c>
      <c r="I41" s="14">
        <v>2.37</v>
      </c>
      <c r="J41" s="121">
        <f t="shared" si="0"/>
        <v>2.37</v>
      </c>
      <c r="K41" s="127"/>
    </row>
    <row r="42" spans="1:11" ht="36">
      <c r="A42" s="126"/>
      <c r="B42" s="119">
        <v>2</v>
      </c>
      <c r="C42" s="10" t="s">
        <v>735</v>
      </c>
      <c r="D42" s="130" t="s">
        <v>735</v>
      </c>
      <c r="E42" s="130" t="s">
        <v>278</v>
      </c>
      <c r="F42" s="155" t="s">
        <v>31</v>
      </c>
      <c r="G42" s="156"/>
      <c r="H42" s="11" t="s">
        <v>1000</v>
      </c>
      <c r="I42" s="14">
        <v>2.37</v>
      </c>
      <c r="J42" s="121">
        <f t="shared" si="0"/>
        <v>4.74</v>
      </c>
      <c r="K42" s="127"/>
    </row>
    <row r="43" spans="1:11" ht="36">
      <c r="A43" s="126"/>
      <c r="B43" s="119">
        <v>1</v>
      </c>
      <c r="C43" s="10" t="s">
        <v>735</v>
      </c>
      <c r="D43" s="130" t="s">
        <v>735</v>
      </c>
      <c r="E43" s="130" t="s">
        <v>734</v>
      </c>
      <c r="F43" s="155" t="s">
        <v>31</v>
      </c>
      <c r="G43" s="156"/>
      <c r="H43" s="11" t="s">
        <v>1000</v>
      </c>
      <c r="I43" s="14">
        <v>2.37</v>
      </c>
      <c r="J43" s="121">
        <f t="shared" si="0"/>
        <v>2.37</v>
      </c>
      <c r="K43" s="127"/>
    </row>
    <row r="44" spans="1:11" ht="36">
      <c r="A44" s="126"/>
      <c r="B44" s="119">
        <v>1</v>
      </c>
      <c r="C44" s="10" t="s">
        <v>736</v>
      </c>
      <c r="D44" s="130" t="s">
        <v>736</v>
      </c>
      <c r="E44" s="130" t="s">
        <v>279</v>
      </c>
      <c r="F44" s="155" t="s">
        <v>31</v>
      </c>
      <c r="G44" s="156"/>
      <c r="H44" s="11" t="s">
        <v>1001</v>
      </c>
      <c r="I44" s="14">
        <v>2.1800000000000002</v>
      </c>
      <c r="J44" s="121">
        <f t="shared" si="0"/>
        <v>2.1800000000000002</v>
      </c>
      <c r="K44" s="127"/>
    </row>
    <row r="45" spans="1:11" ht="36">
      <c r="A45" s="126"/>
      <c r="B45" s="119">
        <v>1</v>
      </c>
      <c r="C45" s="10" t="s">
        <v>736</v>
      </c>
      <c r="D45" s="130" t="s">
        <v>736</v>
      </c>
      <c r="E45" s="130" t="s">
        <v>277</v>
      </c>
      <c r="F45" s="155" t="s">
        <v>31</v>
      </c>
      <c r="G45" s="156"/>
      <c r="H45" s="11" t="s">
        <v>1001</v>
      </c>
      <c r="I45" s="14">
        <v>2.1800000000000002</v>
      </c>
      <c r="J45" s="121">
        <f t="shared" si="0"/>
        <v>2.1800000000000002</v>
      </c>
      <c r="K45" s="127"/>
    </row>
    <row r="46" spans="1:11" ht="36">
      <c r="A46" s="126"/>
      <c r="B46" s="119">
        <v>1</v>
      </c>
      <c r="C46" s="10" t="s">
        <v>736</v>
      </c>
      <c r="D46" s="130" t="s">
        <v>736</v>
      </c>
      <c r="E46" s="130" t="s">
        <v>278</v>
      </c>
      <c r="F46" s="155" t="s">
        <v>31</v>
      </c>
      <c r="G46" s="156"/>
      <c r="H46" s="11" t="s">
        <v>1001</v>
      </c>
      <c r="I46" s="14">
        <v>2.1800000000000002</v>
      </c>
      <c r="J46" s="121">
        <f t="shared" si="0"/>
        <v>2.1800000000000002</v>
      </c>
      <c r="K46" s="127"/>
    </row>
    <row r="47" spans="1:11" ht="36">
      <c r="A47" s="126"/>
      <c r="B47" s="119">
        <v>1</v>
      </c>
      <c r="C47" s="10" t="s">
        <v>736</v>
      </c>
      <c r="D47" s="130" t="s">
        <v>736</v>
      </c>
      <c r="E47" s="130" t="s">
        <v>734</v>
      </c>
      <c r="F47" s="155" t="s">
        <v>31</v>
      </c>
      <c r="G47" s="156"/>
      <c r="H47" s="11" t="s">
        <v>1001</v>
      </c>
      <c r="I47" s="14">
        <v>2.1800000000000002</v>
      </c>
      <c r="J47" s="121">
        <f t="shared" si="0"/>
        <v>2.1800000000000002</v>
      </c>
      <c r="K47" s="127"/>
    </row>
    <row r="48" spans="1:11" ht="36" customHeight="1">
      <c r="A48" s="126"/>
      <c r="B48" s="119">
        <v>1</v>
      </c>
      <c r="C48" s="10" t="s">
        <v>737</v>
      </c>
      <c r="D48" s="130" t="s">
        <v>737</v>
      </c>
      <c r="E48" s="130" t="s">
        <v>738</v>
      </c>
      <c r="F48" s="155"/>
      <c r="G48" s="156"/>
      <c r="H48" s="11" t="s">
        <v>1002</v>
      </c>
      <c r="I48" s="14">
        <v>1.1299999999999999</v>
      </c>
      <c r="J48" s="121">
        <f t="shared" si="0"/>
        <v>1.1299999999999999</v>
      </c>
      <c r="K48" s="127"/>
    </row>
    <row r="49" spans="1:11" ht="36" customHeight="1">
      <c r="A49" s="126"/>
      <c r="B49" s="119">
        <v>1</v>
      </c>
      <c r="C49" s="10" t="s">
        <v>737</v>
      </c>
      <c r="D49" s="130" t="s">
        <v>737</v>
      </c>
      <c r="E49" s="130" t="s">
        <v>739</v>
      </c>
      <c r="F49" s="155"/>
      <c r="G49" s="156"/>
      <c r="H49" s="11" t="s">
        <v>1002</v>
      </c>
      <c r="I49" s="14">
        <v>1.1299999999999999</v>
      </c>
      <c r="J49" s="121">
        <f t="shared" si="0"/>
        <v>1.1299999999999999</v>
      </c>
      <c r="K49" s="127"/>
    </row>
    <row r="50" spans="1:11" ht="35.25" customHeight="1">
      <c r="A50" s="126"/>
      <c r="B50" s="119">
        <v>5</v>
      </c>
      <c r="C50" s="10" t="s">
        <v>737</v>
      </c>
      <c r="D50" s="130" t="s">
        <v>737</v>
      </c>
      <c r="E50" s="130" t="s">
        <v>740</v>
      </c>
      <c r="F50" s="155"/>
      <c r="G50" s="156"/>
      <c r="H50" s="11" t="s">
        <v>1002</v>
      </c>
      <c r="I50" s="14">
        <v>1.1299999999999999</v>
      </c>
      <c r="J50" s="121">
        <f t="shared" si="0"/>
        <v>5.6499999999999995</v>
      </c>
      <c r="K50" s="127"/>
    </row>
    <row r="51" spans="1:11" ht="24">
      <c r="A51" s="126"/>
      <c r="B51" s="119">
        <v>1</v>
      </c>
      <c r="C51" s="10" t="s">
        <v>741</v>
      </c>
      <c r="D51" s="130" t="s">
        <v>741</v>
      </c>
      <c r="E51" s="130"/>
      <c r="F51" s="155"/>
      <c r="G51" s="156"/>
      <c r="H51" s="11" t="s">
        <v>742</v>
      </c>
      <c r="I51" s="14">
        <v>18.29</v>
      </c>
      <c r="J51" s="121">
        <f t="shared" si="0"/>
        <v>18.29</v>
      </c>
      <c r="K51" s="127"/>
    </row>
    <row r="52" spans="1:11" ht="13.5" customHeight="1">
      <c r="A52" s="126"/>
      <c r="B52" s="119">
        <v>10</v>
      </c>
      <c r="C52" s="10" t="s">
        <v>615</v>
      </c>
      <c r="D52" s="130" t="s">
        <v>615</v>
      </c>
      <c r="E52" s="130" t="s">
        <v>30</v>
      </c>
      <c r="F52" s="155"/>
      <c r="G52" s="156"/>
      <c r="H52" s="11" t="s">
        <v>617</v>
      </c>
      <c r="I52" s="14">
        <v>0.25</v>
      </c>
      <c r="J52" s="121">
        <f t="shared" si="0"/>
        <v>2.5</v>
      </c>
      <c r="K52" s="127"/>
    </row>
    <row r="53" spans="1:11" ht="13.5" customHeight="1">
      <c r="A53" s="126"/>
      <c r="B53" s="119">
        <v>5</v>
      </c>
      <c r="C53" s="10" t="s">
        <v>615</v>
      </c>
      <c r="D53" s="130" t="s">
        <v>615</v>
      </c>
      <c r="E53" s="130" t="s">
        <v>31</v>
      </c>
      <c r="F53" s="155"/>
      <c r="G53" s="156"/>
      <c r="H53" s="11" t="s">
        <v>617</v>
      </c>
      <c r="I53" s="14">
        <v>0.25</v>
      </c>
      <c r="J53" s="121">
        <f t="shared" si="0"/>
        <v>1.25</v>
      </c>
      <c r="K53" s="127"/>
    </row>
    <row r="54" spans="1:11" ht="24">
      <c r="A54" s="126"/>
      <c r="B54" s="119">
        <v>5</v>
      </c>
      <c r="C54" s="10" t="s">
        <v>743</v>
      </c>
      <c r="D54" s="130" t="s">
        <v>743</v>
      </c>
      <c r="E54" s="130" t="s">
        <v>30</v>
      </c>
      <c r="F54" s="155" t="s">
        <v>744</v>
      </c>
      <c r="G54" s="156"/>
      <c r="H54" s="11" t="s">
        <v>745</v>
      </c>
      <c r="I54" s="14">
        <v>0.88</v>
      </c>
      <c r="J54" s="121">
        <f t="shared" si="0"/>
        <v>4.4000000000000004</v>
      </c>
      <c r="K54" s="127"/>
    </row>
    <row r="55" spans="1:11" ht="24">
      <c r="A55" s="126"/>
      <c r="B55" s="119">
        <v>5</v>
      </c>
      <c r="C55" s="10" t="s">
        <v>743</v>
      </c>
      <c r="D55" s="130" t="s">
        <v>743</v>
      </c>
      <c r="E55" s="130" t="s">
        <v>31</v>
      </c>
      <c r="F55" s="155" t="s">
        <v>744</v>
      </c>
      <c r="G55" s="156"/>
      <c r="H55" s="11" t="s">
        <v>745</v>
      </c>
      <c r="I55" s="14">
        <v>0.88</v>
      </c>
      <c r="J55" s="121">
        <f t="shared" si="0"/>
        <v>4.4000000000000004</v>
      </c>
      <c r="K55" s="127"/>
    </row>
    <row r="56" spans="1:11">
      <c r="A56" s="126"/>
      <c r="B56" s="119">
        <v>1</v>
      </c>
      <c r="C56" s="10" t="s">
        <v>746</v>
      </c>
      <c r="D56" s="130" t="s">
        <v>914</v>
      </c>
      <c r="E56" s="130" t="s">
        <v>30</v>
      </c>
      <c r="F56" s="155"/>
      <c r="G56" s="156"/>
      <c r="H56" s="11" t="s">
        <v>747</v>
      </c>
      <c r="I56" s="14">
        <v>1.42</v>
      </c>
      <c r="J56" s="121">
        <f t="shared" si="0"/>
        <v>1.42</v>
      </c>
      <c r="K56" s="127"/>
    </row>
    <row r="57" spans="1:11">
      <c r="A57" s="126"/>
      <c r="B57" s="119">
        <v>1</v>
      </c>
      <c r="C57" s="10" t="s">
        <v>746</v>
      </c>
      <c r="D57" s="130" t="s">
        <v>915</v>
      </c>
      <c r="E57" s="130" t="s">
        <v>31</v>
      </c>
      <c r="F57" s="155"/>
      <c r="G57" s="156"/>
      <c r="H57" s="11" t="s">
        <v>747</v>
      </c>
      <c r="I57" s="14">
        <v>1.42</v>
      </c>
      <c r="J57" s="121">
        <f t="shared" si="0"/>
        <v>1.42</v>
      </c>
      <c r="K57" s="127"/>
    </row>
    <row r="58" spans="1:11">
      <c r="A58" s="126"/>
      <c r="B58" s="119">
        <v>2</v>
      </c>
      <c r="C58" s="10" t="s">
        <v>746</v>
      </c>
      <c r="D58" s="130" t="s">
        <v>916</v>
      </c>
      <c r="E58" s="130" t="s">
        <v>32</v>
      </c>
      <c r="F58" s="155"/>
      <c r="G58" s="156"/>
      <c r="H58" s="11" t="s">
        <v>747</v>
      </c>
      <c r="I58" s="14">
        <v>1.42</v>
      </c>
      <c r="J58" s="121">
        <f t="shared" si="0"/>
        <v>2.84</v>
      </c>
      <c r="K58" s="127"/>
    </row>
    <row r="59" spans="1:11">
      <c r="A59" s="126"/>
      <c r="B59" s="119">
        <v>2</v>
      </c>
      <c r="C59" s="10" t="s">
        <v>746</v>
      </c>
      <c r="D59" s="130" t="s">
        <v>917</v>
      </c>
      <c r="E59" s="130" t="s">
        <v>33</v>
      </c>
      <c r="F59" s="155"/>
      <c r="G59" s="156"/>
      <c r="H59" s="11" t="s">
        <v>747</v>
      </c>
      <c r="I59" s="14">
        <v>1.61</v>
      </c>
      <c r="J59" s="121">
        <f t="shared" si="0"/>
        <v>3.22</v>
      </c>
      <c r="K59" s="127"/>
    </row>
    <row r="60" spans="1:11">
      <c r="A60" s="126"/>
      <c r="B60" s="119">
        <v>2</v>
      </c>
      <c r="C60" s="10" t="s">
        <v>746</v>
      </c>
      <c r="D60" s="130" t="s">
        <v>918</v>
      </c>
      <c r="E60" s="130" t="s">
        <v>34</v>
      </c>
      <c r="F60" s="155"/>
      <c r="G60" s="156"/>
      <c r="H60" s="11" t="s">
        <v>747</v>
      </c>
      <c r="I60" s="14">
        <v>1.8</v>
      </c>
      <c r="J60" s="121">
        <f t="shared" si="0"/>
        <v>3.6</v>
      </c>
      <c r="K60" s="127"/>
    </row>
    <row r="61" spans="1:11">
      <c r="A61" s="126"/>
      <c r="B61" s="119">
        <v>2</v>
      </c>
      <c r="C61" s="10" t="s">
        <v>746</v>
      </c>
      <c r="D61" s="130" t="s">
        <v>919</v>
      </c>
      <c r="E61" s="130" t="s">
        <v>52</v>
      </c>
      <c r="F61" s="155"/>
      <c r="G61" s="156"/>
      <c r="H61" s="11" t="s">
        <v>747</v>
      </c>
      <c r="I61" s="14">
        <v>1.9</v>
      </c>
      <c r="J61" s="121">
        <f t="shared" si="0"/>
        <v>3.8</v>
      </c>
      <c r="K61" s="127"/>
    </row>
    <row r="62" spans="1:11">
      <c r="A62" s="126"/>
      <c r="B62" s="119">
        <v>2</v>
      </c>
      <c r="C62" s="10" t="s">
        <v>746</v>
      </c>
      <c r="D62" s="130" t="s">
        <v>920</v>
      </c>
      <c r="E62" s="130" t="s">
        <v>54</v>
      </c>
      <c r="F62" s="155"/>
      <c r="G62" s="156"/>
      <c r="H62" s="11" t="s">
        <v>747</v>
      </c>
      <c r="I62" s="14">
        <v>2.04</v>
      </c>
      <c r="J62" s="121">
        <f t="shared" si="0"/>
        <v>4.08</v>
      </c>
      <c r="K62" s="127"/>
    </row>
    <row r="63" spans="1:11">
      <c r="A63" s="126"/>
      <c r="B63" s="119">
        <v>5</v>
      </c>
      <c r="C63" s="10" t="s">
        <v>748</v>
      </c>
      <c r="D63" s="130" t="s">
        <v>921</v>
      </c>
      <c r="E63" s="130" t="s">
        <v>749</v>
      </c>
      <c r="F63" s="155"/>
      <c r="G63" s="156"/>
      <c r="H63" s="11" t="s">
        <v>750</v>
      </c>
      <c r="I63" s="14">
        <v>1.51</v>
      </c>
      <c r="J63" s="121">
        <f t="shared" si="0"/>
        <v>7.55</v>
      </c>
      <c r="K63" s="127"/>
    </row>
    <row r="64" spans="1:11">
      <c r="A64" s="126"/>
      <c r="B64" s="119">
        <v>5</v>
      </c>
      <c r="C64" s="10" t="s">
        <v>748</v>
      </c>
      <c r="D64" s="130" t="s">
        <v>922</v>
      </c>
      <c r="E64" s="130" t="s">
        <v>751</v>
      </c>
      <c r="F64" s="155"/>
      <c r="G64" s="156"/>
      <c r="H64" s="11" t="s">
        <v>750</v>
      </c>
      <c r="I64" s="14">
        <v>1.9</v>
      </c>
      <c r="J64" s="121">
        <f t="shared" si="0"/>
        <v>9.5</v>
      </c>
      <c r="K64" s="127"/>
    </row>
    <row r="65" spans="1:11">
      <c r="A65" s="126"/>
      <c r="B65" s="119">
        <v>5</v>
      </c>
      <c r="C65" s="10" t="s">
        <v>752</v>
      </c>
      <c r="D65" s="130" t="s">
        <v>923</v>
      </c>
      <c r="E65" s="130" t="s">
        <v>753</v>
      </c>
      <c r="F65" s="155" t="s">
        <v>277</v>
      </c>
      <c r="G65" s="156"/>
      <c r="H65" s="11" t="s">
        <v>754</v>
      </c>
      <c r="I65" s="14">
        <v>2.94</v>
      </c>
      <c r="J65" s="121">
        <f t="shared" si="0"/>
        <v>14.7</v>
      </c>
      <c r="K65" s="127"/>
    </row>
    <row r="66" spans="1:11">
      <c r="A66" s="126"/>
      <c r="B66" s="119">
        <v>5</v>
      </c>
      <c r="C66" s="10" t="s">
        <v>752</v>
      </c>
      <c r="D66" s="130" t="s">
        <v>924</v>
      </c>
      <c r="E66" s="130" t="s">
        <v>751</v>
      </c>
      <c r="F66" s="155" t="s">
        <v>279</v>
      </c>
      <c r="G66" s="156"/>
      <c r="H66" s="11" t="s">
        <v>754</v>
      </c>
      <c r="I66" s="14">
        <v>3.18</v>
      </c>
      <c r="J66" s="121">
        <f t="shared" si="0"/>
        <v>15.9</v>
      </c>
      <c r="K66" s="127"/>
    </row>
    <row r="67" spans="1:11">
      <c r="A67" s="126"/>
      <c r="B67" s="119">
        <v>5</v>
      </c>
      <c r="C67" s="10" t="s">
        <v>752</v>
      </c>
      <c r="D67" s="130" t="s">
        <v>924</v>
      </c>
      <c r="E67" s="130" t="s">
        <v>751</v>
      </c>
      <c r="F67" s="155" t="s">
        <v>679</v>
      </c>
      <c r="G67" s="156"/>
      <c r="H67" s="11" t="s">
        <v>754</v>
      </c>
      <c r="I67" s="14">
        <v>3.18</v>
      </c>
      <c r="J67" s="121">
        <f t="shared" si="0"/>
        <v>15.9</v>
      </c>
      <c r="K67" s="127"/>
    </row>
    <row r="68" spans="1:11">
      <c r="A68" s="126"/>
      <c r="B68" s="119">
        <v>3</v>
      </c>
      <c r="C68" s="10" t="s">
        <v>752</v>
      </c>
      <c r="D68" s="130" t="s">
        <v>925</v>
      </c>
      <c r="E68" s="130" t="s">
        <v>755</v>
      </c>
      <c r="F68" s="155" t="s">
        <v>679</v>
      </c>
      <c r="G68" s="156"/>
      <c r="H68" s="11" t="s">
        <v>754</v>
      </c>
      <c r="I68" s="14">
        <v>3.47</v>
      </c>
      <c r="J68" s="121">
        <f t="shared" si="0"/>
        <v>10.41</v>
      </c>
      <c r="K68" s="127"/>
    </row>
    <row r="69" spans="1:11">
      <c r="A69" s="126"/>
      <c r="B69" s="119">
        <v>4</v>
      </c>
      <c r="C69" s="10" t="s">
        <v>752</v>
      </c>
      <c r="D69" s="130" t="s">
        <v>925</v>
      </c>
      <c r="E69" s="130" t="s">
        <v>755</v>
      </c>
      <c r="F69" s="155" t="s">
        <v>277</v>
      </c>
      <c r="G69" s="156"/>
      <c r="H69" s="11" t="s">
        <v>754</v>
      </c>
      <c r="I69" s="14">
        <v>3.47</v>
      </c>
      <c r="J69" s="121">
        <f t="shared" si="0"/>
        <v>13.88</v>
      </c>
      <c r="K69" s="127"/>
    </row>
    <row r="70" spans="1:11" ht="36">
      <c r="A70" s="126"/>
      <c r="B70" s="119">
        <v>3</v>
      </c>
      <c r="C70" s="10" t="s">
        <v>756</v>
      </c>
      <c r="D70" s="130" t="s">
        <v>756</v>
      </c>
      <c r="E70" s="130"/>
      <c r="F70" s="155"/>
      <c r="G70" s="156"/>
      <c r="H70" s="11" t="s">
        <v>1003</v>
      </c>
      <c r="I70" s="14">
        <v>1.1399999999999999</v>
      </c>
      <c r="J70" s="121">
        <f t="shared" si="0"/>
        <v>3.42</v>
      </c>
      <c r="K70" s="127"/>
    </row>
    <row r="71" spans="1:11" ht="24">
      <c r="A71" s="126"/>
      <c r="B71" s="119">
        <v>2</v>
      </c>
      <c r="C71" s="10" t="s">
        <v>757</v>
      </c>
      <c r="D71" s="130" t="s">
        <v>926</v>
      </c>
      <c r="E71" s="130" t="s">
        <v>30</v>
      </c>
      <c r="F71" s="155"/>
      <c r="G71" s="156"/>
      <c r="H71" s="11" t="s">
        <v>758</v>
      </c>
      <c r="I71" s="14">
        <v>0.84</v>
      </c>
      <c r="J71" s="121">
        <f t="shared" si="0"/>
        <v>1.68</v>
      </c>
      <c r="K71" s="127"/>
    </row>
    <row r="72" spans="1:11" ht="24">
      <c r="A72" s="126"/>
      <c r="B72" s="119">
        <v>2</v>
      </c>
      <c r="C72" s="10" t="s">
        <v>757</v>
      </c>
      <c r="D72" s="130" t="s">
        <v>927</v>
      </c>
      <c r="E72" s="130" t="s">
        <v>31</v>
      </c>
      <c r="F72" s="155"/>
      <c r="G72" s="156"/>
      <c r="H72" s="11" t="s">
        <v>758</v>
      </c>
      <c r="I72" s="14">
        <v>0.94</v>
      </c>
      <c r="J72" s="121">
        <f t="shared" si="0"/>
        <v>1.88</v>
      </c>
      <c r="K72" s="127"/>
    </row>
    <row r="73" spans="1:11" ht="24">
      <c r="A73" s="126"/>
      <c r="B73" s="119">
        <v>3</v>
      </c>
      <c r="C73" s="10" t="s">
        <v>612</v>
      </c>
      <c r="D73" s="130" t="s">
        <v>928</v>
      </c>
      <c r="E73" s="130" t="s">
        <v>657</v>
      </c>
      <c r="F73" s="155"/>
      <c r="G73" s="156"/>
      <c r="H73" s="11" t="s">
        <v>759</v>
      </c>
      <c r="I73" s="14">
        <v>0.57999999999999996</v>
      </c>
      <c r="J73" s="121">
        <f t="shared" si="0"/>
        <v>1.7399999999999998</v>
      </c>
      <c r="K73" s="127"/>
    </row>
    <row r="74" spans="1:11" ht="24">
      <c r="A74" s="126"/>
      <c r="B74" s="119">
        <v>5</v>
      </c>
      <c r="C74" s="10" t="s">
        <v>612</v>
      </c>
      <c r="D74" s="130" t="s">
        <v>929</v>
      </c>
      <c r="E74" s="130" t="s">
        <v>30</v>
      </c>
      <c r="F74" s="155"/>
      <c r="G74" s="156"/>
      <c r="H74" s="11" t="s">
        <v>759</v>
      </c>
      <c r="I74" s="14">
        <v>0.67</v>
      </c>
      <c r="J74" s="121">
        <f t="shared" si="0"/>
        <v>3.35</v>
      </c>
      <c r="K74" s="127"/>
    </row>
    <row r="75" spans="1:11" ht="24">
      <c r="A75" s="126"/>
      <c r="B75" s="119">
        <v>5</v>
      </c>
      <c r="C75" s="10" t="s">
        <v>612</v>
      </c>
      <c r="D75" s="130" t="s">
        <v>930</v>
      </c>
      <c r="E75" s="130" t="s">
        <v>72</v>
      </c>
      <c r="F75" s="155"/>
      <c r="G75" s="156"/>
      <c r="H75" s="11" t="s">
        <v>759</v>
      </c>
      <c r="I75" s="14">
        <v>0.7</v>
      </c>
      <c r="J75" s="121">
        <f t="shared" si="0"/>
        <v>3.5</v>
      </c>
      <c r="K75" s="127"/>
    </row>
    <row r="76" spans="1:11" ht="24">
      <c r="A76" s="126"/>
      <c r="B76" s="119">
        <v>5</v>
      </c>
      <c r="C76" s="10" t="s">
        <v>612</v>
      </c>
      <c r="D76" s="130" t="s">
        <v>931</v>
      </c>
      <c r="E76" s="130" t="s">
        <v>31</v>
      </c>
      <c r="F76" s="155"/>
      <c r="G76" s="156"/>
      <c r="H76" s="11" t="s">
        <v>759</v>
      </c>
      <c r="I76" s="14">
        <v>0.77</v>
      </c>
      <c r="J76" s="121">
        <f t="shared" si="0"/>
        <v>3.85</v>
      </c>
      <c r="K76" s="127"/>
    </row>
    <row r="77" spans="1:11" ht="24">
      <c r="A77" s="126"/>
      <c r="B77" s="119">
        <v>5</v>
      </c>
      <c r="C77" s="10" t="s">
        <v>760</v>
      </c>
      <c r="D77" s="130" t="s">
        <v>932</v>
      </c>
      <c r="E77" s="130" t="s">
        <v>30</v>
      </c>
      <c r="F77" s="155"/>
      <c r="G77" s="156"/>
      <c r="H77" s="11" t="s">
        <v>761</v>
      </c>
      <c r="I77" s="14">
        <v>0.51</v>
      </c>
      <c r="J77" s="121">
        <f t="shared" si="0"/>
        <v>2.5499999999999998</v>
      </c>
      <c r="K77" s="127"/>
    </row>
    <row r="78" spans="1:11" ht="24">
      <c r="A78" s="126"/>
      <c r="B78" s="119">
        <v>5</v>
      </c>
      <c r="C78" s="10" t="s">
        <v>760</v>
      </c>
      <c r="D78" s="130" t="s">
        <v>933</v>
      </c>
      <c r="E78" s="130" t="s">
        <v>72</v>
      </c>
      <c r="F78" s="155"/>
      <c r="G78" s="156"/>
      <c r="H78" s="11" t="s">
        <v>761</v>
      </c>
      <c r="I78" s="14">
        <v>0.55000000000000004</v>
      </c>
      <c r="J78" s="121">
        <f t="shared" si="0"/>
        <v>2.75</v>
      </c>
      <c r="K78" s="127"/>
    </row>
    <row r="79" spans="1:11" ht="24">
      <c r="A79" s="126"/>
      <c r="B79" s="119">
        <v>5</v>
      </c>
      <c r="C79" s="10" t="s">
        <v>760</v>
      </c>
      <c r="D79" s="130" t="s">
        <v>934</v>
      </c>
      <c r="E79" s="130" t="s">
        <v>31</v>
      </c>
      <c r="F79" s="155"/>
      <c r="G79" s="156"/>
      <c r="H79" s="11" t="s">
        <v>761</v>
      </c>
      <c r="I79" s="14">
        <v>0.57999999999999996</v>
      </c>
      <c r="J79" s="121">
        <f t="shared" si="0"/>
        <v>2.9</v>
      </c>
      <c r="K79" s="127"/>
    </row>
    <row r="80" spans="1:11" ht="24">
      <c r="A80" s="126"/>
      <c r="B80" s="119">
        <v>3</v>
      </c>
      <c r="C80" s="10" t="s">
        <v>762</v>
      </c>
      <c r="D80" s="130" t="s">
        <v>935</v>
      </c>
      <c r="E80" s="130" t="s">
        <v>30</v>
      </c>
      <c r="F80" s="155"/>
      <c r="G80" s="156"/>
      <c r="H80" s="11" t="s">
        <v>763</v>
      </c>
      <c r="I80" s="14">
        <v>0.84</v>
      </c>
      <c r="J80" s="121">
        <f t="shared" si="0"/>
        <v>2.52</v>
      </c>
      <c r="K80" s="127"/>
    </row>
    <row r="81" spans="1:11" ht="24">
      <c r="A81" s="126"/>
      <c r="B81" s="119">
        <v>3</v>
      </c>
      <c r="C81" s="10" t="s">
        <v>762</v>
      </c>
      <c r="D81" s="130" t="s">
        <v>936</v>
      </c>
      <c r="E81" s="130" t="s">
        <v>31</v>
      </c>
      <c r="F81" s="155"/>
      <c r="G81" s="156"/>
      <c r="H81" s="11" t="s">
        <v>763</v>
      </c>
      <c r="I81" s="14">
        <v>0.86</v>
      </c>
      <c r="J81" s="121">
        <f t="shared" si="0"/>
        <v>2.58</v>
      </c>
      <c r="K81" s="127"/>
    </row>
    <row r="82" spans="1:11" ht="24">
      <c r="A82" s="126"/>
      <c r="B82" s="119">
        <v>1</v>
      </c>
      <c r="C82" s="10" t="s">
        <v>764</v>
      </c>
      <c r="D82" s="130" t="s">
        <v>937</v>
      </c>
      <c r="E82" s="130" t="s">
        <v>300</v>
      </c>
      <c r="F82" s="155" t="s">
        <v>216</v>
      </c>
      <c r="G82" s="156"/>
      <c r="H82" s="11" t="s">
        <v>765</v>
      </c>
      <c r="I82" s="14">
        <v>0.7</v>
      </c>
      <c r="J82" s="121">
        <f t="shared" si="0"/>
        <v>0.7</v>
      </c>
      <c r="K82" s="127"/>
    </row>
    <row r="83" spans="1:11" ht="24">
      <c r="A83" s="126"/>
      <c r="B83" s="119">
        <v>1</v>
      </c>
      <c r="C83" s="10" t="s">
        <v>764</v>
      </c>
      <c r="D83" s="130" t="s">
        <v>937</v>
      </c>
      <c r="E83" s="130" t="s">
        <v>300</v>
      </c>
      <c r="F83" s="155" t="s">
        <v>219</v>
      </c>
      <c r="G83" s="156"/>
      <c r="H83" s="11" t="s">
        <v>765</v>
      </c>
      <c r="I83" s="14">
        <v>0.7</v>
      </c>
      <c r="J83" s="121">
        <f t="shared" si="0"/>
        <v>0.7</v>
      </c>
      <c r="K83" s="127"/>
    </row>
    <row r="84" spans="1:11" ht="24">
      <c r="A84" s="126"/>
      <c r="B84" s="119">
        <v>1</v>
      </c>
      <c r="C84" s="10" t="s">
        <v>764</v>
      </c>
      <c r="D84" s="130" t="s">
        <v>937</v>
      </c>
      <c r="E84" s="130" t="s">
        <v>300</v>
      </c>
      <c r="F84" s="155" t="s">
        <v>245</v>
      </c>
      <c r="G84" s="156"/>
      <c r="H84" s="11" t="s">
        <v>765</v>
      </c>
      <c r="I84" s="14">
        <v>0.7</v>
      </c>
      <c r="J84" s="121">
        <f t="shared" si="0"/>
        <v>0.7</v>
      </c>
      <c r="K84" s="127"/>
    </row>
    <row r="85" spans="1:11" ht="24">
      <c r="A85" s="126"/>
      <c r="B85" s="119">
        <v>11</v>
      </c>
      <c r="C85" s="10" t="s">
        <v>764</v>
      </c>
      <c r="D85" s="130" t="s">
        <v>937</v>
      </c>
      <c r="E85" s="130" t="s">
        <v>300</v>
      </c>
      <c r="F85" s="155" t="s">
        <v>766</v>
      </c>
      <c r="G85" s="156"/>
      <c r="H85" s="11" t="s">
        <v>765</v>
      </c>
      <c r="I85" s="14">
        <v>0.7</v>
      </c>
      <c r="J85" s="121">
        <f t="shared" si="0"/>
        <v>7.6999999999999993</v>
      </c>
      <c r="K85" s="127"/>
    </row>
    <row r="86" spans="1:11" ht="24">
      <c r="A86" s="126"/>
      <c r="B86" s="119">
        <v>1</v>
      </c>
      <c r="C86" s="10" t="s">
        <v>764</v>
      </c>
      <c r="D86" s="130" t="s">
        <v>937</v>
      </c>
      <c r="E86" s="130" t="s">
        <v>300</v>
      </c>
      <c r="F86" s="155" t="s">
        <v>767</v>
      </c>
      <c r="G86" s="156"/>
      <c r="H86" s="11" t="s">
        <v>765</v>
      </c>
      <c r="I86" s="14">
        <v>0.7</v>
      </c>
      <c r="J86" s="121">
        <f t="shared" ref="J86:J149" si="1">I86*B86</f>
        <v>0.7</v>
      </c>
      <c r="K86" s="127"/>
    </row>
    <row r="87" spans="1:11" ht="24">
      <c r="A87" s="126"/>
      <c r="B87" s="119">
        <v>1</v>
      </c>
      <c r="C87" s="10" t="s">
        <v>764</v>
      </c>
      <c r="D87" s="130" t="s">
        <v>938</v>
      </c>
      <c r="E87" s="130" t="s">
        <v>320</v>
      </c>
      <c r="F87" s="155" t="s">
        <v>216</v>
      </c>
      <c r="G87" s="156"/>
      <c r="H87" s="11" t="s">
        <v>765</v>
      </c>
      <c r="I87" s="14">
        <v>0.76</v>
      </c>
      <c r="J87" s="121">
        <f t="shared" si="1"/>
        <v>0.76</v>
      </c>
      <c r="K87" s="127"/>
    </row>
    <row r="88" spans="1:11" ht="24">
      <c r="A88" s="126"/>
      <c r="B88" s="119">
        <v>1</v>
      </c>
      <c r="C88" s="10" t="s">
        <v>764</v>
      </c>
      <c r="D88" s="130" t="s">
        <v>938</v>
      </c>
      <c r="E88" s="130" t="s">
        <v>320</v>
      </c>
      <c r="F88" s="155" t="s">
        <v>219</v>
      </c>
      <c r="G88" s="156"/>
      <c r="H88" s="11" t="s">
        <v>765</v>
      </c>
      <c r="I88" s="14">
        <v>0.76</v>
      </c>
      <c r="J88" s="121">
        <f t="shared" si="1"/>
        <v>0.76</v>
      </c>
      <c r="K88" s="127"/>
    </row>
    <row r="89" spans="1:11" ht="24">
      <c r="A89" s="126"/>
      <c r="B89" s="119">
        <v>1</v>
      </c>
      <c r="C89" s="10" t="s">
        <v>764</v>
      </c>
      <c r="D89" s="130" t="s">
        <v>938</v>
      </c>
      <c r="E89" s="130" t="s">
        <v>320</v>
      </c>
      <c r="F89" s="155" t="s">
        <v>245</v>
      </c>
      <c r="G89" s="156"/>
      <c r="H89" s="11" t="s">
        <v>765</v>
      </c>
      <c r="I89" s="14">
        <v>0.76</v>
      </c>
      <c r="J89" s="121">
        <f t="shared" si="1"/>
        <v>0.76</v>
      </c>
      <c r="K89" s="127"/>
    </row>
    <row r="90" spans="1:11" ht="24">
      <c r="A90" s="126"/>
      <c r="B90" s="119">
        <v>1</v>
      </c>
      <c r="C90" s="10" t="s">
        <v>764</v>
      </c>
      <c r="D90" s="130" t="s">
        <v>938</v>
      </c>
      <c r="E90" s="130" t="s">
        <v>320</v>
      </c>
      <c r="F90" s="155" t="s">
        <v>767</v>
      </c>
      <c r="G90" s="156"/>
      <c r="H90" s="11" t="s">
        <v>765</v>
      </c>
      <c r="I90" s="14">
        <v>0.76</v>
      </c>
      <c r="J90" s="121">
        <f t="shared" si="1"/>
        <v>0.76</v>
      </c>
      <c r="K90" s="127"/>
    </row>
    <row r="91" spans="1:11" ht="24" customHeight="1">
      <c r="A91" s="126"/>
      <c r="B91" s="119">
        <v>2</v>
      </c>
      <c r="C91" s="10" t="s">
        <v>768</v>
      </c>
      <c r="D91" s="130" t="s">
        <v>768</v>
      </c>
      <c r="E91" s="130" t="s">
        <v>112</v>
      </c>
      <c r="F91" s="155"/>
      <c r="G91" s="156"/>
      <c r="H91" s="11" t="s">
        <v>1004</v>
      </c>
      <c r="I91" s="14">
        <v>0.87</v>
      </c>
      <c r="J91" s="121">
        <f t="shared" si="1"/>
        <v>1.74</v>
      </c>
      <c r="K91" s="127"/>
    </row>
    <row r="92" spans="1:11" ht="24" customHeight="1">
      <c r="A92" s="126"/>
      <c r="B92" s="119">
        <v>2</v>
      </c>
      <c r="C92" s="10" t="s">
        <v>768</v>
      </c>
      <c r="D92" s="130" t="s">
        <v>768</v>
      </c>
      <c r="E92" s="130" t="s">
        <v>216</v>
      </c>
      <c r="F92" s="155"/>
      <c r="G92" s="156"/>
      <c r="H92" s="11" t="s">
        <v>1004</v>
      </c>
      <c r="I92" s="14">
        <v>0.87</v>
      </c>
      <c r="J92" s="121">
        <f t="shared" si="1"/>
        <v>1.74</v>
      </c>
      <c r="K92" s="127"/>
    </row>
    <row r="93" spans="1:11" ht="24" customHeight="1">
      <c r="A93" s="126"/>
      <c r="B93" s="119">
        <v>2</v>
      </c>
      <c r="C93" s="10" t="s">
        <v>768</v>
      </c>
      <c r="D93" s="130" t="s">
        <v>768</v>
      </c>
      <c r="E93" s="130" t="s">
        <v>219</v>
      </c>
      <c r="F93" s="155"/>
      <c r="G93" s="156"/>
      <c r="H93" s="11" t="s">
        <v>1004</v>
      </c>
      <c r="I93" s="14">
        <v>0.87</v>
      </c>
      <c r="J93" s="121">
        <f t="shared" si="1"/>
        <v>1.74</v>
      </c>
      <c r="K93" s="127"/>
    </row>
    <row r="94" spans="1:11" ht="24" customHeight="1">
      <c r="A94" s="126"/>
      <c r="B94" s="119">
        <v>2</v>
      </c>
      <c r="C94" s="10" t="s">
        <v>768</v>
      </c>
      <c r="D94" s="130" t="s">
        <v>768</v>
      </c>
      <c r="E94" s="130" t="s">
        <v>220</v>
      </c>
      <c r="F94" s="155"/>
      <c r="G94" s="156"/>
      <c r="H94" s="11" t="s">
        <v>1004</v>
      </c>
      <c r="I94" s="14">
        <v>0.87</v>
      </c>
      <c r="J94" s="121">
        <f t="shared" si="1"/>
        <v>1.74</v>
      </c>
      <c r="K94" s="127"/>
    </row>
    <row r="95" spans="1:11" ht="24" customHeight="1">
      <c r="A95" s="126"/>
      <c r="B95" s="119">
        <v>2</v>
      </c>
      <c r="C95" s="10" t="s">
        <v>768</v>
      </c>
      <c r="D95" s="130" t="s">
        <v>768</v>
      </c>
      <c r="E95" s="130" t="s">
        <v>272</v>
      </c>
      <c r="F95" s="155"/>
      <c r="G95" s="156"/>
      <c r="H95" s="11" t="s">
        <v>1004</v>
      </c>
      <c r="I95" s="14">
        <v>0.87</v>
      </c>
      <c r="J95" s="121">
        <f t="shared" si="1"/>
        <v>1.74</v>
      </c>
      <c r="K95" s="127"/>
    </row>
    <row r="96" spans="1:11" ht="24" customHeight="1">
      <c r="A96" s="126"/>
      <c r="B96" s="119">
        <v>2</v>
      </c>
      <c r="C96" s="10" t="s">
        <v>768</v>
      </c>
      <c r="D96" s="130" t="s">
        <v>768</v>
      </c>
      <c r="E96" s="130" t="s">
        <v>274</v>
      </c>
      <c r="F96" s="155"/>
      <c r="G96" s="156"/>
      <c r="H96" s="11" t="s">
        <v>1004</v>
      </c>
      <c r="I96" s="14">
        <v>0.87</v>
      </c>
      <c r="J96" s="121">
        <f t="shared" si="1"/>
        <v>1.74</v>
      </c>
      <c r="K96" s="127"/>
    </row>
    <row r="97" spans="1:11" ht="24" customHeight="1">
      <c r="A97" s="126"/>
      <c r="B97" s="119">
        <v>2</v>
      </c>
      <c r="C97" s="10" t="s">
        <v>768</v>
      </c>
      <c r="D97" s="130" t="s">
        <v>768</v>
      </c>
      <c r="E97" s="130" t="s">
        <v>317</v>
      </c>
      <c r="F97" s="155"/>
      <c r="G97" s="156"/>
      <c r="H97" s="11" t="s">
        <v>1004</v>
      </c>
      <c r="I97" s="14">
        <v>0.87</v>
      </c>
      <c r="J97" s="121">
        <f t="shared" si="1"/>
        <v>1.74</v>
      </c>
      <c r="K97" s="127"/>
    </row>
    <row r="98" spans="1:11" ht="24" customHeight="1">
      <c r="A98" s="126"/>
      <c r="B98" s="119">
        <v>2</v>
      </c>
      <c r="C98" s="10" t="s">
        <v>768</v>
      </c>
      <c r="D98" s="130" t="s">
        <v>768</v>
      </c>
      <c r="E98" s="130" t="s">
        <v>769</v>
      </c>
      <c r="F98" s="155"/>
      <c r="G98" s="156"/>
      <c r="H98" s="11" t="s">
        <v>1004</v>
      </c>
      <c r="I98" s="14">
        <v>0.87</v>
      </c>
      <c r="J98" s="121">
        <f t="shared" si="1"/>
        <v>1.74</v>
      </c>
      <c r="K98" s="127"/>
    </row>
    <row r="99" spans="1:11" ht="36">
      <c r="A99" s="126"/>
      <c r="B99" s="119">
        <v>1</v>
      </c>
      <c r="C99" s="10" t="s">
        <v>770</v>
      </c>
      <c r="D99" s="130" t="s">
        <v>770</v>
      </c>
      <c r="E99" s="130" t="s">
        <v>30</v>
      </c>
      <c r="F99" s="155" t="s">
        <v>112</v>
      </c>
      <c r="G99" s="156"/>
      <c r="H99" s="11" t="s">
        <v>1005</v>
      </c>
      <c r="I99" s="14">
        <v>1.58</v>
      </c>
      <c r="J99" s="121">
        <f t="shared" si="1"/>
        <v>1.58</v>
      </c>
      <c r="K99" s="127"/>
    </row>
    <row r="100" spans="1:11" ht="36">
      <c r="A100" s="126"/>
      <c r="B100" s="119">
        <v>1</v>
      </c>
      <c r="C100" s="10" t="s">
        <v>770</v>
      </c>
      <c r="D100" s="130" t="s">
        <v>770</v>
      </c>
      <c r="E100" s="130" t="s">
        <v>30</v>
      </c>
      <c r="F100" s="155" t="s">
        <v>317</v>
      </c>
      <c r="G100" s="156"/>
      <c r="H100" s="11" t="s">
        <v>1005</v>
      </c>
      <c r="I100" s="14">
        <v>1.58</v>
      </c>
      <c r="J100" s="121">
        <f t="shared" si="1"/>
        <v>1.58</v>
      </c>
      <c r="K100" s="127"/>
    </row>
    <row r="101" spans="1:11" ht="36">
      <c r="A101" s="126"/>
      <c r="B101" s="119">
        <v>1</v>
      </c>
      <c r="C101" s="10" t="s">
        <v>770</v>
      </c>
      <c r="D101" s="130" t="s">
        <v>770</v>
      </c>
      <c r="E101" s="130" t="s">
        <v>31</v>
      </c>
      <c r="F101" s="155" t="s">
        <v>112</v>
      </c>
      <c r="G101" s="156"/>
      <c r="H101" s="11" t="s">
        <v>1005</v>
      </c>
      <c r="I101" s="14">
        <v>1.58</v>
      </c>
      <c r="J101" s="121">
        <f t="shared" si="1"/>
        <v>1.58</v>
      </c>
      <c r="K101" s="127"/>
    </row>
    <row r="102" spans="1:11" ht="36">
      <c r="A102" s="126"/>
      <c r="B102" s="119">
        <v>1</v>
      </c>
      <c r="C102" s="10" t="s">
        <v>770</v>
      </c>
      <c r="D102" s="130" t="s">
        <v>770</v>
      </c>
      <c r="E102" s="130" t="s">
        <v>31</v>
      </c>
      <c r="F102" s="155" t="s">
        <v>276</v>
      </c>
      <c r="G102" s="156"/>
      <c r="H102" s="11" t="s">
        <v>1005</v>
      </c>
      <c r="I102" s="14">
        <v>1.58</v>
      </c>
      <c r="J102" s="121">
        <f t="shared" si="1"/>
        <v>1.58</v>
      </c>
      <c r="K102" s="127"/>
    </row>
    <row r="103" spans="1:11" ht="36">
      <c r="A103" s="126"/>
      <c r="B103" s="119">
        <v>1</v>
      </c>
      <c r="C103" s="10" t="s">
        <v>770</v>
      </c>
      <c r="D103" s="130" t="s">
        <v>770</v>
      </c>
      <c r="E103" s="130" t="s">
        <v>32</v>
      </c>
      <c r="F103" s="155" t="s">
        <v>112</v>
      </c>
      <c r="G103" s="156"/>
      <c r="H103" s="11" t="s">
        <v>1005</v>
      </c>
      <c r="I103" s="14">
        <v>1.58</v>
      </c>
      <c r="J103" s="121">
        <f t="shared" si="1"/>
        <v>1.58</v>
      </c>
      <c r="K103" s="127"/>
    </row>
    <row r="104" spans="1:11" ht="36">
      <c r="A104" s="126"/>
      <c r="B104" s="119">
        <v>1</v>
      </c>
      <c r="C104" s="10" t="s">
        <v>770</v>
      </c>
      <c r="D104" s="130" t="s">
        <v>770</v>
      </c>
      <c r="E104" s="130" t="s">
        <v>32</v>
      </c>
      <c r="F104" s="155" t="s">
        <v>317</v>
      </c>
      <c r="G104" s="156"/>
      <c r="H104" s="11" t="s">
        <v>1005</v>
      </c>
      <c r="I104" s="14">
        <v>1.58</v>
      </c>
      <c r="J104" s="121">
        <f t="shared" si="1"/>
        <v>1.58</v>
      </c>
      <c r="K104" s="127"/>
    </row>
    <row r="105" spans="1:11" ht="36">
      <c r="A105" s="126"/>
      <c r="B105" s="119">
        <v>1</v>
      </c>
      <c r="C105" s="10" t="s">
        <v>771</v>
      </c>
      <c r="D105" s="130" t="s">
        <v>771</v>
      </c>
      <c r="E105" s="130" t="s">
        <v>30</v>
      </c>
      <c r="F105" s="155" t="s">
        <v>216</v>
      </c>
      <c r="G105" s="156"/>
      <c r="H105" s="11" t="s">
        <v>772</v>
      </c>
      <c r="I105" s="14">
        <v>2.2999999999999998</v>
      </c>
      <c r="J105" s="121">
        <f t="shared" si="1"/>
        <v>2.2999999999999998</v>
      </c>
      <c r="K105" s="127"/>
    </row>
    <row r="106" spans="1:11" ht="36">
      <c r="A106" s="126"/>
      <c r="B106" s="119">
        <v>1</v>
      </c>
      <c r="C106" s="10" t="s">
        <v>771</v>
      </c>
      <c r="D106" s="130" t="s">
        <v>771</v>
      </c>
      <c r="E106" s="130" t="s">
        <v>30</v>
      </c>
      <c r="F106" s="155" t="s">
        <v>271</v>
      </c>
      <c r="G106" s="156"/>
      <c r="H106" s="11" t="s">
        <v>772</v>
      </c>
      <c r="I106" s="14">
        <v>2.2999999999999998</v>
      </c>
      <c r="J106" s="121">
        <f t="shared" si="1"/>
        <v>2.2999999999999998</v>
      </c>
      <c r="K106" s="127"/>
    </row>
    <row r="107" spans="1:11" ht="36">
      <c r="A107" s="126"/>
      <c r="B107" s="119">
        <v>1</v>
      </c>
      <c r="C107" s="10" t="s">
        <v>771</v>
      </c>
      <c r="D107" s="130" t="s">
        <v>771</v>
      </c>
      <c r="E107" s="130" t="s">
        <v>30</v>
      </c>
      <c r="F107" s="155" t="s">
        <v>670</v>
      </c>
      <c r="G107" s="156"/>
      <c r="H107" s="11" t="s">
        <v>772</v>
      </c>
      <c r="I107" s="14">
        <v>2.2999999999999998</v>
      </c>
      <c r="J107" s="121">
        <f t="shared" si="1"/>
        <v>2.2999999999999998</v>
      </c>
      <c r="K107" s="127"/>
    </row>
    <row r="108" spans="1:11" ht="36">
      <c r="A108" s="126"/>
      <c r="B108" s="119">
        <v>1</v>
      </c>
      <c r="C108" s="10" t="s">
        <v>771</v>
      </c>
      <c r="D108" s="130" t="s">
        <v>771</v>
      </c>
      <c r="E108" s="130" t="s">
        <v>31</v>
      </c>
      <c r="F108" s="155" t="s">
        <v>112</v>
      </c>
      <c r="G108" s="156"/>
      <c r="H108" s="11" t="s">
        <v>772</v>
      </c>
      <c r="I108" s="14">
        <v>2.2999999999999998</v>
      </c>
      <c r="J108" s="121">
        <f t="shared" si="1"/>
        <v>2.2999999999999998</v>
      </c>
      <c r="K108" s="127"/>
    </row>
    <row r="109" spans="1:11" ht="36">
      <c r="A109" s="126"/>
      <c r="B109" s="119">
        <v>1</v>
      </c>
      <c r="C109" s="10" t="s">
        <v>771</v>
      </c>
      <c r="D109" s="130" t="s">
        <v>771</v>
      </c>
      <c r="E109" s="130" t="s">
        <v>31</v>
      </c>
      <c r="F109" s="155" t="s">
        <v>218</v>
      </c>
      <c r="G109" s="156"/>
      <c r="H109" s="11" t="s">
        <v>772</v>
      </c>
      <c r="I109" s="14">
        <v>2.2999999999999998</v>
      </c>
      <c r="J109" s="121">
        <f t="shared" si="1"/>
        <v>2.2999999999999998</v>
      </c>
      <c r="K109" s="127"/>
    </row>
    <row r="110" spans="1:11" ht="36">
      <c r="A110" s="126"/>
      <c r="B110" s="119">
        <v>1</v>
      </c>
      <c r="C110" s="10" t="s">
        <v>771</v>
      </c>
      <c r="D110" s="130" t="s">
        <v>771</v>
      </c>
      <c r="E110" s="130" t="s">
        <v>31</v>
      </c>
      <c r="F110" s="155" t="s">
        <v>272</v>
      </c>
      <c r="G110" s="156"/>
      <c r="H110" s="11" t="s">
        <v>772</v>
      </c>
      <c r="I110" s="14">
        <v>2.2999999999999998</v>
      </c>
      <c r="J110" s="121">
        <f t="shared" si="1"/>
        <v>2.2999999999999998</v>
      </c>
      <c r="K110" s="127"/>
    </row>
    <row r="111" spans="1:11" ht="36">
      <c r="A111" s="126"/>
      <c r="B111" s="119">
        <v>1</v>
      </c>
      <c r="C111" s="10" t="s">
        <v>771</v>
      </c>
      <c r="D111" s="130" t="s">
        <v>771</v>
      </c>
      <c r="E111" s="130" t="s">
        <v>31</v>
      </c>
      <c r="F111" s="155" t="s">
        <v>276</v>
      </c>
      <c r="G111" s="156"/>
      <c r="H111" s="11" t="s">
        <v>772</v>
      </c>
      <c r="I111" s="14">
        <v>2.2999999999999998</v>
      </c>
      <c r="J111" s="121">
        <f t="shared" si="1"/>
        <v>2.2999999999999998</v>
      </c>
      <c r="K111" s="127"/>
    </row>
    <row r="112" spans="1:11" ht="36">
      <c r="A112" s="126"/>
      <c r="B112" s="119">
        <v>1</v>
      </c>
      <c r="C112" s="10" t="s">
        <v>771</v>
      </c>
      <c r="D112" s="130" t="s">
        <v>771</v>
      </c>
      <c r="E112" s="130" t="s">
        <v>31</v>
      </c>
      <c r="F112" s="155" t="s">
        <v>669</v>
      </c>
      <c r="G112" s="156"/>
      <c r="H112" s="11" t="s">
        <v>772</v>
      </c>
      <c r="I112" s="14">
        <v>2.2999999999999998</v>
      </c>
      <c r="J112" s="121">
        <f t="shared" si="1"/>
        <v>2.2999999999999998</v>
      </c>
      <c r="K112" s="127"/>
    </row>
    <row r="113" spans="1:11" ht="36">
      <c r="A113" s="126"/>
      <c r="B113" s="119">
        <v>1</v>
      </c>
      <c r="C113" s="10" t="s">
        <v>771</v>
      </c>
      <c r="D113" s="130" t="s">
        <v>771</v>
      </c>
      <c r="E113" s="130" t="s">
        <v>32</v>
      </c>
      <c r="F113" s="155" t="s">
        <v>216</v>
      </c>
      <c r="G113" s="156"/>
      <c r="H113" s="11" t="s">
        <v>772</v>
      </c>
      <c r="I113" s="14">
        <v>2.2999999999999998</v>
      </c>
      <c r="J113" s="121">
        <f t="shared" si="1"/>
        <v>2.2999999999999998</v>
      </c>
      <c r="K113" s="127"/>
    </row>
    <row r="114" spans="1:11" ht="36">
      <c r="A114" s="126"/>
      <c r="B114" s="119">
        <v>1</v>
      </c>
      <c r="C114" s="10" t="s">
        <v>771</v>
      </c>
      <c r="D114" s="130" t="s">
        <v>771</v>
      </c>
      <c r="E114" s="130" t="s">
        <v>32</v>
      </c>
      <c r="F114" s="155" t="s">
        <v>273</v>
      </c>
      <c r="G114" s="156"/>
      <c r="H114" s="11" t="s">
        <v>772</v>
      </c>
      <c r="I114" s="14">
        <v>2.2999999999999998</v>
      </c>
      <c r="J114" s="121">
        <f t="shared" si="1"/>
        <v>2.2999999999999998</v>
      </c>
      <c r="K114" s="127"/>
    </row>
    <row r="115" spans="1:11" ht="36">
      <c r="A115" s="126"/>
      <c r="B115" s="119">
        <v>1</v>
      </c>
      <c r="C115" s="10" t="s">
        <v>771</v>
      </c>
      <c r="D115" s="130" t="s">
        <v>771</v>
      </c>
      <c r="E115" s="130" t="s">
        <v>32</v>
      </c>
      <c r="F115" s="155" t="s">
        <v>316</v>
      </c>
      <c r="G115" s="156"/>
      <c r="H115" s="11" t="s">
        <v>772</v>
      </c>
      <c r="I115" s="14">
        <v>2.2999999999999998</v>
      </c>
      <c r="J115" s="121">
        <f t="shared" si="1"/>
        <v>2.2999999999999998</v>
      </c>
      <c r="K115" s="127"/>
    </row>
    <row r="116" spans="1:11" ht="36">
      <c r="A116" s="126"/>
      <c r="B116" s="119">
        <v>1</v>
      </c>
      <c r="C116" s="10" t="s">
        <v>771</v>
      </c>
      <c r="D116" s="130" t="s">
        <v>771</v>
      </c>
      <c r="E116" s="130" t="s">
        <v>32</v>
      </c>
      <c r="F116" s="155" t="s">
        <v>317</v>
      </c>
      <c r="G116" s="156"/>
      <c r="H116" s="11" t="s">
        <v>772</v>
      </c>
      <c r="I116" s="14">
        <v>2.2999999999999998</v>
      </c>
      <c r="J116" s="121">
        <f t="shared" si="1"/>
        <v>2.2999999999999998</v>
      </c>
      <c r="K116" s="127"/>
    </row>
    <row r="117" spans="1:11" ht="24">
      <c r="A117" s="126"/>
      <c r="B117" s="119">
        <v>1</v>
      </c>
      <c r="C117" s="10" t="s">
        <v>773</v>
      </c>
      <c r="D117" s="130" t="s">
        <v>773</v>
      </c>
      <c r="E117" s="130" t="s">
        <v>30</v>
      </c>
      <c r="F117" s="155"/>
      <c r="G117" s="156"/>
      <c r="H117" s="11" t="s">
        <v>774</v>
      </c>
      <c r="I117" s="14">
        <v>2.92</v>
      </c>
      <c r="J117" s="121">
        <f t="shared" si="1"/>
        <v>2.92</v>
      </c>
      <c r="K117" s="127"/>
    </row>
    <row r="118" spans="1:11" ht="24">
      <c r="A118" s="126"/>
      <c r="B118" s="119">
        <v>1</v>
      </c>
      <c r="C118" s="10" t="s">
        <v>773</v>
      </c>
      <c r="D118" s="130" t="s">
        <v>773</v>
      </c>
      <c r="E118" s="130" t="s">
        <v>31</v>
      </c>
      <c r="F118" s="155"/>
      <c r="G118" s="156"/>
      <c r="H118" s="11" t="s">
        <v>774</v>
      </c>
      <c r="I118" s="14">
        <v>2.92</v>
      </c>
      <c r="J118" s="121">
        <f t="shared" si="1"/>
        <v>2.92</v>
      </c>
      <c r="K118" s="127"/>
    </row>
    <row r="119" spans="1:11" ht="24">
      <c r="A119" s="126"/>
      <c r="B119" s="119">
        <v>1</v>
      </c>
      <c r="C119" s="10" t="s">
        <v>773</v>
      </c>
      <c r="D119" s="130" t="s">
        <v>773</v>
      </c>
      <c r="E119" s="130" t="s">
        <v>32</v>
      </c>
      <c r="F119" s="155"/>
      <c r="G119" s="156"/>
      <c r="H119" s="11" t="s">
        <v>774</v>
      </c>
      <c r="I119" s="14">
        <v>2.92</v>
      </c>
      <c r="J119" s="121">
        <f t="shared" si="1"/>
        <v>2.92</v>
      </c>
      <c r="K119" s="127"/>
    </row>
    <row r="120" spans="1:11" ht="36" hidden="1">
      <c r="A120" s="126"/>
      <c r="B120" s="150">
        <v>0</v>
      </c>
      <c r="C120" s="146" t="s">
        <v>775</v>
      </c>
      <c r="D120" s="145" t="s">
        <v>775</v>
      </c>
      <c r="E120" s="145" t="s">
        <v>739</v>
      </c>
      <c r="F120" s="159"/>
      <c r="G120" s="160"/>
      <c r="H120" s="149" t="s">
        <v>1006</v>
      </c>
      <c r="I120" s="148">
        <v>2.76</v>
      </c>
      <c r="J120" s="147">
        <f t="shared" si="1"/>
        <v>0</v>
      </c>
      <c r="K120" s="127"/>
    </row>
    <row r="121" spans="1:11" ht="36">
      <c r="A121" s="126"/>
      <c r="B121" s="119">
        <v>1</v>
      </c>
      <c r="C121" s="10" t="s">
        <v>775</v>
      </c>
      <c r="D121" s="130" t="s">
        <v>775</v>
      </c>
      <c r="E121" s="130" t="s">
        <v>740</v>
      </c>
      <c r="F121" s="155"/>
      <c r="G121" s="156"/>
      <c r="H121" s="11" t="s">
        <v>1006</v>
      </c>
      <c r="I121" s="14">
        <v>2.76</v>
      </c>
      <c r="J121" s="121">
        <f t="shared" si="1"/>
        <v>2.76</v>
      </c>
      <c r="K121" s="127"/>
    </row>
    <row r="122" spans="1:11" ht="24">
      <c r="A122" s="126"/>
      <c r="B122" s="119">
        <v>4</v>
      </c>
      <c r="C122" s="10" t="s">
        <v>776</v>
      </c>
      <c r="D122" s="130" t="s">
        <v>776</v>
      </c>
      <c r="E122" s="130" t="s">
        <v>216</v>
      </c>
      <c r="F122" s="155"/>
      <c r="G122" s="156"/>
      <c r="H122" s="11" t="s">
        <v>777</v>
      </c>
      <c r="I122" s="14">
        <v>1.61</v>
      </c>
      <c r="J122" s="121">
        <f t="shared" si="1"/>
        <v>6.44</v>
      </c>
      <c r="K122" s="127"/>
    </row>
    <row r="123" spans="1:11" ht="24">
      <c r="A123" s="126"/>
      <c r="B123" s="119">
        <v>4</v>
      </c>
      <c r="C123" s="10" t="s">
        <v>778</v>
      </c>
      <c r="D123" s="130" t="s">
        <v>778</v>
      </c>
      <c r="E123" s="130" t="s">
        <v>112</v>
      </c>
      <c r="F123" s="155"/>
      <c r="G123" s="156"/>
      <c r="H123" s="11" t="s">
        <v>779</v>
      </c>
      <c r="I123" s="14">
        <v>1.56</v>
      </c>
      <c r="J123" s="121">
        <f t="shared" si="1"/>
        <v>6.24</v>
      </c>
      <c r="K123" s="127"/>
    </row>
    <row r="124" spans="1:11" ht="24">
      <c r="A124" s="126"/>
      <c r="B124" s="119">
        <v>2</v>
      </c>
      <c r="C124" s="10" t="s">
        <v>778</v>
      </c>
      <c r="D124" s="130" t="s">
        <v>778</v>
      </c>
      <c r="E124" s="130" t="s">
        <v>216</v>
      </c>
      <c r="F124" s="155"/>
      <c r="G124" s="156"/>
      <c r="H124" s="11" t="s">
        <v>779</v>
      </c>
      <c r="I124" s="14">
        <v>1.56</v>
      </c>
      <c r="J124" s="121">
        <f t="shared" si="1"/>
        <v>3.12</v>
      </c>
      <c r="K124" s="127"/>
    </row>
    <row r="125" spans="1:11" ht="24">
      <c r="A125" s="126"/>
      <c r="B125" s="119">
        <v>2</v>
      </c>
      <c r="C125" s="10" t="s">
        <v>778</v>
      </c>
      <c r="D125" s="130" t="s">
        <v>778</v>
      </c>
      <c r="E125" s="130" t="s">
        <v>219</v>
      </c>
      <c r="F125" s="155"/>
      <c r="G125" s="156"/>
      <c r="H125" s="11" t="s">
        <v>779</v>
      </c>
      <c r="I125" s="14">
        <v>1.56</v>
      </c>
      <c r="J125" s="121">
        <f t="shared" si="1"/>
        <v>3.12</v>
      </c>
      <c r="K125" s="127"/>
    </row>
    <row r="126" spans="1:11" ht="24">
      <c r="A126" s="126"/>
      <c r="B126" s="119">
        <v>2</v>
      </c>
      <c r="C126" s="10" t="s">
        <v>778</v>
      </c>
      <c r="D126" s="130" t="s">
        <v>778</v>
      </c>
      <c r="E126" s="130" t="s">
        <v>269</v>
      </c>
      <c r="F126" s="155"/>
      <c r="G126" s="156"/>
      <c r="H126" s="11" t="s">
        <v>779</v>
      </c>
      <c r="I126" s="14">
        <v>1.56</v>
      </c>
      <c r="J126" s="121">
        <f t="shared" si="1"/>
        <v>3.12</v>
      </c>
      <c r="K126" s="127"/>
    </row>
    <row r="127" spans="1:11" ht="24">
      <c r="A127" s="126"/>
      <c r="B127" s="119">
        <v>2</v>
      </c>
      <c r="C127" s="10" t="s">
        <v>778</v>
      </c>
      <c r="D127" s="130" t="s">
        <v>778</v>
      </c>
      <c r="E127" s="130" t="s">
        <v>276</v>
      </c>
      <c r="F127" s="155"/>
      <c r="G127" s="156"/>
      <c r="H127" s="11" t="s">
        <v>779</v>
      </c>
      <c r="I127" s="14">
        <v>1.56</v>
      </c>
      <c r="J127" s="121">
        <f t="shared" si="1"/>
        <v>3.12</v>
      </c>
      <c r="K127" s="127"/>
    </row>
    <row r="128" spans="1:11" ht="24">
      <c r="A128" s="126"/>
      <c r="B128" s="119">
        <v>3</v>
      </c>
      <c r="C128" s="10" t="s">
        <v>780</v>
      </c>
      <c r="D128" s="130" t="s">
        <v>780</v>
      </c>
      <c r="E128" s="130" t="s">
        <v>112</v>
      </c>
      <c r="F128" s="155"/>
      <c r="G128" s="156"/>
      <c r="H128" s="11" t="s">
        <v>781</v>
      </c>
      <c r="I128" s="14">
        <v>3.3</v>
      </c>
      <c r="J128" s="121">
        <f t="shared" si="1"/>
        <v>9.8999999999999986</v>
      </c>
      <c r="K128" s="127"/>
    </row>
    <row r="129" spans="1:11" ht="24">
      <c r="A129" s="126"/>
      <c r="B129" s="119">
        <v>2</v>
      </c>
      <c r="C129" s="10" t="s">
        <v>780</v>
      </c>
      <c r="D129" s="130" t="s">
        <v>780</v>
      </c>
      <c r="E129" s="130" t="s">
        <v>216</v>
      </c>
      <c r="F129" s="155"/>
      <c r="G129" s="156"/>
      <c r="H129" s="11" t="s">
        <v>781</v>
      </c>
      <c r="I129" s="14">
        <v>3.3</v>
      </c>
      <c r="J129" s="121">
        <f t="shared" si="1"/>
        <v>6.6</v>
      </c>
      <c r="K129" s="127"/>
    </row>
    <row r="130" spans="1:11" ht="24">
      <c r="A130" s="126"/>
      <c r="B130" s="119">
        <v>1</v>
      </c>
      <c r="C130" s="10" t="s">
        <v>780</v>
      </c>
      <c r="D130" s="130" t="s">
        <v>780</v>
      </c>
      <c r="E130" s="130" t="s">
        <v>218</v>
      </c>
      <c r="F130" s="155"/>
      <c r="G130" s="156"/>
      <c r="H130" s="11" t="s">
        <v>781</v>
      </c>
      <c r="I130" s="14">
        <v>3.3</v>
      </c>
      <c r="J130" s="121">
        <f t="shared" si="1"/>
        <v>3.3</v>
      </c>
      <c r="K130" s="127"/>
    </row>
    <row r="131" spans="1:11" ht="24">
      <c r="A131" s="126"/>
      <c r="B131" s="119">
        <v>1</v>
      </c>
      <c r="C131" s="10" t="s">
        <v>780</v>
      </c>
      <c r="D131" s="130" t="s">
        <v>780</v>
      </c>
      <c r="E131" s="130" t="s">
        <v>269</v>
      </c>
      <c r="F131" s="155"/>
      <c r="G131" s="156"/>
      <c r="H131" s="11" t="s">
        <v>781</v>
      </c>
      <c r="I131" s="14">
        <v>3.3</v>
      </c>
      <c r="J131" s="121">
        <f t="shared" si="1"/>
        <v>3.3</v>
      </c>
      <c r="K131" s="127"/>
    </row>
    <row r="132" spans="1:11" ht="24">
      <c r="A132" s="126"/>
      <c r="B132" s="119">
        <v>1</v>
      </c>
      <c r="C132" s="10" t="s">
        <v>780</v>
      </c>
      <c r="D132" s="130" t="s">
        <v>780</v>
      </c>
      <c r="E132" s="130" t="s">
        <v>220</v>
      </c>
      <c r="F132" s="155"/>
      <c r="G132" s="156"/>
      <c r="H132" s="11" t="s">
        <v>781</v>
      </c>
      <c r="I132" s="14">
        <v>3.3</v>
      </c>
      <c r="J132" s="121">
        <f t="shared" si="1"/>
        <v>3.3</v>
      </c>
      <c r="K132" s="127"/>
    </row>
    <row r="133" spans="1:11" ht="24">
      <c r="A133" s="126"/>
      <c r="B133" s="119">
        <v>1</v>
      </c>
      <c r="C133" s="10" t="s">
        <v>780</v>
      </c>
      <c r="D133" s="130" t="s">
        <v>780</v>
      </c>
      <c r="E133" s="130" t="s">
        <v>317</v>
      </c>
      <c r="F133" s="155"/>
      <c r="G133" s="156"/>
      <c r="H133" s="11" t="s">
        <v>781</v>
      </c>
      <c r="I133" s="14">
        <v>3.3</v>
      </c>
      <c r="J133" s="121">
        <f t="shared" si="1"/>
        <v>3.3</v>
      </c>
      <c r="K133" s="127"/>
    </row>
    <row r="134" spans="1:11" ht="36">
      <c r="A134" s="126"/>
      <c r="B134" s="119">
        <v>3</v>
      </c>
      <c r="C134" s="10" t="s">
        <v>782</v>
      </c>
      <c r="D134" s="130" t="s">
        <v>782</v>
      </c>
      <c r="E134" s="130"/>
      <c r="F134" s="155"/>
      <c r="G134" s="156"/>
      <c r="H134" s="11" t="s">
        <v>1007</v>
      </c>
      <c r="I134" s="14">
        <v>1.34</v>
      </c>
      <c r="J134" s="121">
        <f t="shared" si="1"/>
        <v>4.0200000000000005</v>
      </c>
      <c r="K134" s="127"/>
    </row>
    <row r="135" spans="1:11" ht="36">
      <c r="A135" s="126"/>
      <c r="B135" s="119">
        <v>2</v>
      </c>
      <c r="C135" s="10" t="s">
        <v>783</v>
      </c>
      <c r="D135" s="130" t="s">
        <v>783</v>
      </c>
      <c r="E135" s="130"/>
      <c r="F135" s="155"/>
      <c r="G135" s="156"/>
      <c r="H135" s="11" t="s">
        <v>784</v>
      </c>
      <c r="I135" s="14">
        <v>1.34</v>
      </c>
      <c r="J135" s="121">
        <f t="shared" si="1"/>
        <v>2.68</v>
      </c>
      <c r="K135" s="127"/>
    </row>
    <row r="136" spans="1:11" ht="24" customHeight="1">
      <c r="A136" s="126"/>
      <c r="B136" s="119">
        <v>2</v>
      </c>
      <c r="C136" s="10" t="s">
        <v>785</v>
      </c>
      <c r="D136" s="130" t="s">
        <v>785</v>
      </c>
      <c r="E136" s="130"/>
      <c r="F136" s="155"/>
      <c r="G136" s="156"/>
      <c r="H136" s="11" t="s">
        <v>786</v>
      </c>
      <c r="I136" s="14">
        <v>1.33</v>
      </c>
      <c r="J136" s="121">
        <f t="shared" si="1"/>
        <v>2.66</v>
      </c>
      <c r="K136" s="127"/>
    </row>
    <row r="137" spans="1:11" ht="36">
      <c r="A137" s="126"/>
      <c r="B137" s="119">
        <v>3</v>
      </c>
      <c r="C137" s="10" t="s">
        <v>787</v>
      </c>
      <c r="D137" s="130" t="s">
        <v>787</v>
      </c>
      <c r="E137" s="130"/>
      <c r="F137" s="155"/>
      <c r="G137" s="156"/>
      <c r="H137" s="11" t="s">
        <v>1008</v>
      </c>
      <c r="I137" s="14">
        <v>1.44</v>
      </c>
      <c r="J137" s="121">
        <f t="shared" si="1"/>
        <v>4.32</v>
      </c>
      <c r="K137" s="127"/>
    </row>
    <row r="138" spans="1:11" ht="36">
      <c r="A138" s="126"/>
      <c r="B138" s="119">
        <v>2</v>
      </c>
      <c r="C138" s="10" t="s">
        <v>788</v>
      </c>
      <c r="D138" s="130" t="s">
        <v>788</v>
      </c>
      <c r="E138" s="130"/>
      <c r="F138" s="155"/>
      <c r="G138" s="156"/>
      <c r="H138" s="11" t="s">
        <v>789</v>
      </c>
      <c r="I138" s="14">
        <v>1.44</v>
      </c>
      <c r="J138" s="121">
        <f t="shared" si="1"/>
        <v>2.88</v>
      </c>
      <c r="K138" s="127"/>
    </row>
    <row r="139" spans="1:11" ht="24">
      <c r="A139" s="126"/>
      <c r="B139" s="119">
        <v>3</v>
      </c>
      <c r="C139" s="10" t="s">
        <v>790</v>
      </c>
      <c r="D139" s="130" t="s">
        <v>790</v>
      </c>
      <c r="E139" s="130"/>
      <c r="F139" s="155"/>
      <c r="G139" s="156"/>
      <c r="H139" s="11" t="s">
        <v>1009</v>
      </c>
      <c r="I139" s="14">
        <v>1.24</v>
      </c>
      <c r="J139" s="121">
        <f t="shared" si="1"/>
        <v>3.7199999999999998</v>
      </c>
      <c r="K139" s="127"/>
    </row>
    <row r="140" spans="1:11" ht="24">
      <c r="A140" s="126"/>
      <c r="B140" s="119">
        <v>5</v>
      </c>
      <c r="C140" s="10" t="s">
        <v>791</v>
      </c>
      <c r="D140" s="130" t="s">
        <v>791</v>
      </c>
      <c r="E140" s="130"/>
      <c r="F140" s="155"/>
      <c r="G140" s="156"/>
      <c r="H140" s="11" t="s">
        <v>1010</v>
      </c>
      <c r="I140" s="14">
        <v>1.36</v>
      </c>
      <c r="J140" s="121">
        <f t="shared" si="1"/>
        <v>6.8000000000000007</v>
      </c>
      <c r="K140" s="127"/>
    </row>
    <row r="141" spans="1:11" ht="23.25" customHeight="1">
      <c r="A141" s="126"/>
      <c r="B141" s="119">
        <v>3</v>
      </c>
      <c r="C141" s="10" t="s">
        <v>792</v>
      </c>
      <c r="D141" s="130" t="s">
        <v>792</v>
      </c>
      <c r="E141" s="130"/>
      <c r="F141" s="155"/>
      <c r="G141" s="156"/>
      <c r="H141" s="11" t="s">
        <v>1011</v>
      </c>
      <c r="I141" s="14">
        <v>1.8</v>
      </c>
      <c r="J141" s="121">
        <f t="shared" si="1"/>
        <v>5.4</v>
      </c>
      <c r="K141" s="127"/>
    </row>
    <row r="142" spans="1:11" ht="23.25" customHeight="1">
      <c r="A142" s="126"/>
      <c r="B142" s="119">
        <v>2</v>
      </c>
      <c r="C142" s="10" t="s">
        <v>793</v>
      </c>
      <c r="D142" s="130" t="s">
        <v>793</v>
      </c>
      <c r="E142" s="130"/>
      <c r="F142" s="155"/>
      <c r="G142" s="156"/>
      <c r="H142" s="11" t="s">
        <v>1012</v>
      </c>
      <c r="I142" s="14">
        <v>1.8</v>
      </c>
      <c r="J142" s="121">
        <f t="shared" si="1"/>
        <v>3.6</v>
      </c>
      <c r="K142" s="127"/>
    </row>
    <row r="143" spans="1:11" ht="24">
      <c r="A143" s="126"/>
      <c r="B143" s="119">
        <v>10</v>
      </c>
      <c r="C143" s="10" t="s">
        <v>794</v>
      </c>
      <c r="D143" s="130" t="s">
        <v>794</v>
      </c>
      <c r="E143" s="130"/>
      <c r="F143" s="155"/>
      <c r="G143" s="156"/>
      <c r="H143" s="11" t="s">
        <v>1013</v>
      </c>
      <c r="I143" s="14">
        <v>0.72</v>
      </c>
      <c r="J143" s="121">
        <f t="shared" si="1"/>
        <v>7.1999999999999993</v>
      </c>
      <c r="K143" s="127"/>
    </row>
    <row r="144" spans="1:11" ht="24">
      <c r="A144" s="126"/>
      <c r="B144" s="119">
        <v>10</v>
      </c>
      <c r="C144" s="10" t="s">
        <v>795</v>
      </c>
      <c r="D144" s="130" t="s">
        <v>795</v>
      </c>
      <c r="E144" s="130"/>
      <c r="F144" s="155"/>
      <c r="G144" s="156"/>
      <c r="H144" s="11" t="s">
        <v>1014</v>
      </c>
      <c r="I144" s="14">
        <v>0.63</v>
      </c>
      <c r="J144" s="121">
        <f t="shared" si="1"/>
        <v>6.3</v>
      </c>
      <c r="K144" s="127"/>
    </row>
    <row r="145" spans="1:11" ht="36">
      <c r="A145" s="126"/>
      <c r="B145" s="119">
        <v>3</v>
      </c>
      <c r="C145" s="10" t="s">
        <v>796</v>
      </c>
      <c r="D145" s="130" t="s">
        <v>796</v>
      </c>
      <c r="E145" s="130" t="s">
        <v>738</v>
      </c>
      <c r="F145" s="155"/>
      <c r="G145" s="156"/>
      <c r="H145" s="11" t="s">
        <v>797</v>
      </c>
      <c r="I145" s="14">
        <v>0.94</v>
      </c>
      <c r="J145" s="121">
        <f t="shared" si="1"/>
        <v>2.82</v>
      </c>
      <c r="K145" s="127"/>
    </row>
    <row r="146" spans="1:11" ht="24">
      <c r="A146" s="126"/>
      <c r="B146" s="119">
        <v>3</v>
      </c>
      <c r="C146" s="10" t="s">
        <v>798</v>
      </c>
      <c r="D146" s="130" t="s">
        <v>798</v>
      </c>
      <c r="E146" s="130" t="s">
        <v>279</v>
      </c>
      <c r="F146" s="155" t="s">
        <v>112</v>
      </c>
      <c r="G146" s="156"/>
      <c r="H146" s="11" t="s">
        <v>799</v>
      </c>
      <c r="I146" s="14">
        <v>0.42</v>
      </c>
      <c r="J146" s="121">
        <f t="shared" si="1"/>
        <v>1.26</v>
      </c>
      <c r="K146" s="127"/>
    </row>
    <row r="147" spans="1:11" ht="24">
      <c r="A147" s="126"/>
      <c r="B147" s="119">
        <v>2</v>
      </c>
      <c r="C147" s="10" t="s">
        <v>798</v>
      </c>
      <c r="D147" s="130" t="s">
        <v>798</v>
      </c>
      <c r="E147" s="130" t="s">
        <v>279</v>
      </c>
      <c r="F147" s="155" t="s">
        <v>271</v>
      </c>
      <c r="G147" s="156"/>
      <c r="H147" s="11" t="s">
        <v>799</v>
      </c>
      <c r="I147" s="14">
        <v>0.42</v>
      </c>
      <c r="J147" s="121">
        <f t="shared" si="1"/>
        <v>0.84</v>
      </c>
      <c r="K147" s="127"/>
    </row>
    <row r="148" spans="1:11" ht="24">
      <c r="A148" s="126"/>
      <c r="B148" s="119">
        <v>2</v>
      </c>
      <c r="C148" s="10" t="s">
        <v>798</v>
      </c>
      <c r="D148" s="130" t="s">
        <v>798</v>
      </c>
      <c r="E148" s="130" t="s">
        <v>279</v>
      </c>
      <c r="F148" s="155" t="s">
        <v>274</v>
      </c>
      <c r="G148" s="156"/>
      <c r="H148" s="11" t="s">
        <v>799</v>
      </c>
      <c r="I148" s="14">
        <v>0.42</v>
      </c>
      <c r="J148" s="121">
        <f t="shared" si="1"/>
        <v>0.84</v>
      </c>
      <c r="K148" s="127"/>
    </row>
    <row r="149" spans="1:11" ht="24">
      <c r="A149" s="126"/>
      <c r="B149" s="119">
        <v>2</v>
      </c>
      <c r="C149" s="10" t="s">
        <v>798</v>
      </c>
      <c r="D149" s="130" t="s">
        <v>798</v>
      </c>
      <c r="E149" s="130" t="s">
        <v>279</v>
      </c>
      <c r="F149" s="155" t="s">
        <v>275</v>
      </c>
      <c r="G149" s="156"/>
      <c r="H149" s="11" t="s">
        <v>799</v>
      </c>
      <c r="I149" s="14">
        <v>0.42</v>
      </c>
      <c r="J149" s="121">
        <f t="shared" si="1"/>
        <v>0.84</v>
      </c>
      <c r="K149" s="127"/>
    </row>
    <row r="150" spans="1:11" ht="24">
      <c r="A150" s="126"/>
      <c r="B150" s="119">
        <v>3</v>
      </c>
      <c r="C150" s="10" t="s">
        <v>798</v>
      </c>
      <c r="D150" s="130" t="s">
        <v>798</v>
      </c>
      <c r="E150" s="130" t="s">
        <v>278</v>
      </c>
      <c r="F150" s="155" t="s">
        <v>112</v>
      </c>
      <c r="G150" s="156"/>
      <c r="H150" s="11" t="s">
        <v>799</v>
      </c>
      <c r="I150" s="14">
        <v>0.42</v>
      </c>
      <c r="J150" s="121">
        <f t="shared" ref="J150:J213" si="2">I150*B150</f>
        <v>1.26</v>
      </c>
      <c r="K150" s="127"/>
    </row>
    <row r="151" spans="1:11" ht="24">
      <c r="A151" s="126"/>
      <c r="B151" s="119">
        <v>2</v>
      </c>
      <c r="C151" s="10" t="s">
        <v>798</v>
      </c>
      <c r="D151" s="130" t="s">
        <v>798</v>
      </c>
      <c r="E151" s="130" t="s">
        <v>278</v>
      </c>
      <c r="F151" s="155" t="s">
        <v>269</v>
      </c>
      <c r="G151" s="156"/>
      <c r="H151" s="11" t="s">
        <v>799</v>
      </c>
      <c r="I151" s="14">
        <v>0.42</v>
      </c>
      <c r="J151" s="121">
        <f t="shared" si="2"/>
        <v>0.84</v>
      </c>
      <c r="K151" s="127"/>
    </row>
    <row r="152" spans="1:11" ht="24">
      <c r="A152" s="126"/>
      <c r="B152" s="119">
        <v>2</v>
      </c>
      <c r="C152" s="10" t="s">
        <v>798</v>
      </c>
      <c r="D152" s="130" t="s">
        <v>798</v>
      </c>
      <c r="E152" s="130" t="s">
        <v>278</v>
      </c>
      <c r="F152" s="155" t="s">
        <v>274</v>
      </c>
      <c r="G152" s="156"/>
      <c r="H152" s="11" t="s">
        <v>799</v>
      </c>
      <c r="I152" s="14">
        <v>0.42</v>
      </c>
      <c r="J152" s="121">
        <f t="shared" si="2"/>
        <v>0.84</v>
      </c>
      <c r="K152" s="127"/>
    </row>
    <row r="153" spans="1:11" ht="24">
      <c r="A153" s="126"/>
      <c r="B153" s="119">
        <v>2</v>
      </c>
      <c r="C153" s="10" t="s">
        <v>798</v>
      </c>
      <c r="D153" s="130" t="s">
        <v>798</v>
      </c>
      <c r="E153" s="130" t="s">
        <v>278</v>
      </c>
      <c r="F153" s="155" t="s">
        <v>317</v>
      </c>
      <c r="G153" s="156"/>
      <c r="H153" s="11" t="s">
        <v>799</v>
      </c>
      <c r="I153" s="14">
        <v>0.42</v>
      </c>
      <c r="J153" s="121">
        <f t="shared" si="2"/>
        <v>0.84</v>
      </c>
      <c r="K153" s="127"/>
    </row>
    <row r="154" spans="1:11" ht="24">
      <c r="A154" s="126"/>
      <c r="B154" s="119">
        <v>2</v>
      </c>
      <c r="C154" s="10" t="s">
        <v>800</v>
      </c>
      <c r="D154" s="130" t="s">
        <v>800</v>
      </c>
      <c r="E154" s="130" t="s">
        <v>641</v>
      </c>
      <c r="F154" s="155"/>
      <c r="G154" s="156"/>
      <c r="H154" s="11" t="s">
        <v>801</v>
      </c>
      <c r="I154" s="14">
        <v>0.86</v>
      </c>
      <c r="J154" s="121">
        <f t="shared" si="2"/>
        <v>1.72</v>
      </c>
      <c r="K154" s="127"/>
    </row>
    <row r="155" spans="1:11" ht="24">
      <c r="A155" s="126"/>
      <c r="B155" s="119">
        <v>2</v>
      </c>
      <c r="C155" s="10" t="s">
        <v>800</v>
      </c>
      <c r="D155" s="130" t="s">
        <v>800</v>
      </c>
      <c r="E155" s="130" t="s">
        <v>643</v>
      </c>
      <c r="F155" s="155"/>
      <c r="G155" s="156"/>
      <c r="H155" s="11" t="s">
        <v>801</v>
      </c>
      <c r="I155" s="14">
        <v>0.86</v>
      </c>
      <c r="J155" s="121">
        <f t="shared" si="2"/>
        <v>1.72</v>
      </c>
      <c r="K155" s="127"/>
    </row>
    <row r="156" spans="1:11" ht="24">
      <c r="A156" s="126"/>
      <c r="B156" s="119">
        <v>2</v>
      </c>
      <c r="C156" s="10" t="s">
        <v>800</v>
      </c>
      <c r="D156" s="130" t="s">
        <v>800</v>
      </c>
      <c r="E156" s="130" t="s">
        <v>646</v>
      </c>
      <c r="F156" s="155"/>
      <c r="G156" s="156"/>
      <c r="H156" s="11" t="s">
        <v>801</v>
      </c>
      <c r="I156" s="14">
        <v>0.86</v>
      </c>
      <c r="J156" s="121">
        <f t="shared" si="2"/>
        <v>1.72</v>
      </c>
      <c r="K156" s="127"/>
    </row>
    <row r="157" spans="1:11" ht="24">
      <c r="A157" s="126"/>
      <c r="B157" s="119">
        <v>2</v>
      </c>
      <c r="C157" s="10" t="s">
        <v>800</v>
      </c>
      <c r="D157" s="130" t="s">
        <v>800</v>
      </c>
      <c r="E157" s="130" t="s">
        <v>647</v>
      </c>
      <c r="F157" s="155"/>
      <c r="G157" s="156"/>
      <c r="H157" s="11" t="s">
        <v>801</v>
      </c>
      <c r="I157" s="14">
        <v>0.86</v>
      </c>
      <c r="J157" s="121">
        <f t="shared" si="2"/>
        <v>1.72</v>
      </c>
      <c r="K157" s="127"/>
    </row>
    <row r="158" spans="1:11" ht="24">
      <c r="A158" s="126"/>
      <c r="B158" s="119">
        <v>1</v>
      </c>
      <c r="C158" s="10" t="s">
        <v>802</v>
      </c>
      <c r="D158" s="130" t="s">
        <v>802</v>
      </c>
      <c r="E158" s="130" t="s">
        <v>112</v>
      </c>
      <c r="F158" s="155"/>
      <c r="G158" s="156"/>
      <c r="H158" s="11" t="s">
        <v>803</v>
      </c>
      <c r="I158" s="14">
        <v>0.42</v>
      </c>
      <c r="J158" s="121">
        <f t="shared" si="2"/>
        <v>0.42</v>
      </c>
      <c r="K158" s="127"/>
    </row>
    <row r="159" spans="1:11" ht="24">
      <c r="A159" s="126"/>
      <c r="B159" s="119">
        <v>1</v>
      </c>
      <c r="C159" s="10" t="s">
        <v>802</v>
      </c>
      <c r="D159" s="130" t="s">
        <v>802</v>
      </c>
      <c r="E159" s="130" t="s">
        <v>216</v>
      </c>
      <c r="F159" s="155"/>
      <c r="G159" s="156"/>
      <c r="H159" s="11" t="s">
        <v>803</v>
      </c>
      <c r="I159" s="14">
        <v>0.42</v>
      </c>
      <c r="J159" s="121">
        <f t="shared" si="2"/>
        <v>0.42</v>
      </c>
      <c r="K159" s="127"/>
    </row>
    <row r="160" spans="1:11" ht="24">
      <c r="A160" s="126"/>
      <c r="B160" s="119">
        <v>1</v>
      </c>
      <c r="C160" s="10" t="s">
        <v>802</v>
      </c>
      <c r="D160" s="130" t="s">
        <v>802</v>
      </c>
      <c r="E160" s="130" t="s">
        <v>218</v>
      </c>
      <c r="F160" s="155"/>
      <c r="G160" s="156"/>
      <c r="H160" s="11" t="s">
        <v>803</v>
      </c>
      <c r="I160" s="14">
        <v>0.42</v>
      </c>
      <c r="J160" s="121">
        <f t="shared" si="2"/>
        <v>0.42</v>
      </c>
      <c r="K160" s="127"/>
    </row>
    <row r="161" spans="1:11" ht="24">
      <c r="A161" s="126"/>
      <c r="B161" s="119">
        <v>1</v>
      </c>
      <c r="C161" s="10" t="s">
        <v>802</v>
      </c>
      <c r="D161" s="130" t="s">
        <v>802</v>
      </c>
      <c r="E161" s="130" t="s">
        <v>219</v>
      </c>
      <c r="F161" s="155"/>
      <c r="G161" s="156"/>
      <c r="H161" s="11" t="s">
        <v>803</v>
      </c>
      <c r="I161" s="14">
        <v>0.42</v>
      </c>
      <c r="J161" s="121">
        <f t="shared" si="2"/>
        <v>0.42</v>
      </c>
      <c r="K161" s="127"/>
    </row>
    <row r="162" spans="1:11" ht="24">
      <c r="A162" s="126"/>
      <c r="B162" s="119">
        <v>1</v>
      </c>
      <c r="C162" s="10" t="s">
        <v>802</v>
      </c>
      <c r="D162" s="130" t="s">
        <v>802</v>
      </c>
      <c r="E162" s="130" t="s">
        <v>269</v>
      </c>
      <c r="F162" s="155"/>
      <c r="G162" s="156"/>
      <c r="H162" s="11" t="s">
        <v>803</v>
      </c>
      <c r="I162" s="14">
        <v>0.42</v>
      </c>
      <c r="J162" s="121">
        <f t="shared" si="2"/>
        <v>0.42</v>
      </c>
      <c r="K162" s="127"/>
    </row>
    <row r="163" spans="1:11" ht="24">
      <c r="A163" s="126"/>
      <c r="B163" s="119">
        <v>1</v>
      </c>
      <c r="C163" s="10" t="s">
        <v>802</v>
      </c>
      <c r="D163" s="130" t="s">
        <v>802</v>
      </c>
      <c r="E163" s="130" t="s">
        <v>220</v>
      </c>
      <c r="F163" s="155"/>
      <c r="G163" s="156"/>
      <c r="H163" s="11" t="s">
        <v>803</v>
      </c>
      <c r="I163" s="14">
        <v>0.42</v>
      </c>
      <c r="J163" s="121">
        <f t="shared" si="2"/>
        <v>0.42</v>
      </c>
      <c r="K163" s="127"/>
    </row>
    <row r="164" spans="1:11" ht="24">
      <c r="A164" s="126"/>
      <c r="B164" s="119">
        <v>1</v>
      </c>
      <c r="C164" s="10" t="s">
        <v>802</v>
      </c>
      <c r="D164" s="130" t="s">
        <v>802</v>
      </c>
      <c r="E164" s="130" t="s">
        <v>271</v>
      </c>
      <c r="F164" s="155"/>
      <c r="G164" s="156"/>
      <c r="H164" s="11" t="s">
        <v>803</v>
      </c>
      <c r="I164" s="14">
        <v>0.42</v>
      </c>
      <c r="J164" s="121">
        <f t="shared" si="2"/>
        <v>0.42</v>
      </c>
      <c r="K164" s="127"/>
    </row>
    <row r="165" spans="1:11" ht="24">
      <c r="A165" s="126"/>
      <c r="B165" s="119">
        <v>1</v>
      </c>
      <c r="C165" s="10" t="s">
        <v>802</v>
      </c>
      <c r="D165" s="130" t="s">
        <v>802</v>
      </c>
      <c r="E165" s="130" t="s">
        <v>272</v>
      </c>
      <c r="F165" s="155"/>
      <c r="G165" s="156"/>
      <c r="H165" s="11" t="s">
        <v>803</v>
      </c>
      <c r="I165" s="14">
        <v>0.42</v>
      </c>
      <c r="J165" s="121">
        <f t="shared" si="2"/>
        <v>0.42</v>
      </c>
      <c r="K165" s="127"/>
    </row>
    <row r="166" spans="1:11" ht="24">
      <c r="A166" s="126"/>
      <c r="B166" s="119">
        <v>1</v>
      </c>
      <c r="C166" s="10" t="s">
        <v>802</v>
      </c>
      <c r="D166" s="130" t="s">
        <v>802</v>
      </c>
      <c r="E166" s="130" t="s">
        <v>273</v>
      </c>
      <c r="F166" s="155"/>
      <c r="G166" s="156"/>
      <c r="H166" s="11" t="s">
        <v>803</v>
      </c>
      <c r="I166" s="14">
        <v>0.42</v>
      </c>
      <c r="J166" s="121">
        <f t="shared" si="2"/>
        <v>0.42</v>
      </c>
      <c r="K166" s="127"/>
    </row>
    <row r="167" spans="1:11" ht="24">
      <c r="A167" s="126"/>
      <c r="B167" s="119">
        <v>1</v>
      </c>
      <c r="C167" s="10" t="s">
        <v>802</v>
      </c>
      <c r="D167" s="130" t="s">
        <v>802</v>
      </c>
      <c r="E167" s="130" t="s">
        <v>274</v>
      </c>
      <c r="F167" s="155"/>
      <c r="G167" s="156"/>
      <c r="H167" s="11" t="s">
        <v>803</v>
      </c>
      <c r="I167" s="14">
        <v>0.42</v>
      </c>
      <c r="J167" s="121">
        <f t="shared" si="2"/>
        <v>0.42</v>
      </c>
      <c r="K167" s="127"/>
    </row>
    <row r="168" spans="1:11" ht="24">
      <c r="A168" s="126"/>
      <c r="B168" s="119">
        <v>1</v>
      </c>
      <c r="C168" s="10" t="s">
        <v>802</v>
      </c>
      <c r="D168" s="130" t="s">
        <v>802</v>
      </c>
      <c r="E168" s="130" t="s">
        <v>316</v>
      </c>
      <c r="F168" s="155"/>
      <c r="G168" s="156"/>
      <c r="H168" s="11" t="s">
        <v>803</v>
      </c>
      <c r="I168" s="14">
        <v>0.42</v>
      </c>
      <c r="J168" s="121">
        <f t="shared" si="2"/>
        <v>0.42</v>
      </c>
      <c r="K168" s="127"/>
    </row>
    <row r="169" spans="1:11" ht="24">
      <c r="A169" s="126"/>
      <c r="B169" s="119">
        <v>1</v>
      </c>
      <c r="C169" s="10" t="s">
        <v>802</v>
      </c>
      <c r="D169" s="130" t="s">
        <v>802</v>
      </c>
      <c r="E169" s="130" t="s">
        <v>275</v>
      </c>
      <c r="F169" s="155"/>
      <c r="G169" s="156"/>
      <c r="H169" s="11" t="s">
        <v>803</v>
      </c>
      <c r="I169" s="14">
        <v>0.42</v>
      </c>
      <c r="J169" s="121">
        <f t="shared" si="2"/>
        <v>0.42</v>
      </c>
      <c r="K169" s="127"/>
    </row>
    <row r="170" spans="1:11" ht="24">
      <c r="A170" s="126"/>
      <c r="B170" s="119">
        <v>1</v>
      </c>
      <c r="C170" s="10" t="s">
        <v>802</v>
      </c>
      <c r="D170" s="130" t="s">
        <v>802</v>
      </c>
      <c r="E170" s="130" t="s">
        <v>276</v>
      </c>
      <c r="F170" s="155"/>
      <c r="G170" s="156"/>
      <c r="H170" s="11" t="s">
        <v>803</v>
      </c>
      <c r="I170" s="14">
        <v>0.42</v>
      </c>
      <c r="J170" s="121">
        <f t="shared" si="2"/>
        <v>0.42</v>
      </c>
      <c r="K170" s="127"/>
    </row>
    <row r="171" spans="1:11" ht="24">
      <c r="A171" s="126"/>
      <c r="B171" s="119">
        <v>1</v>
      </c>
      <c r="C171" s="10" t="s">
        <v>802</v>
      </c>
      <c r="D171" s="130" t="s">
        <v>802</v>
      </c>
      <c r="E171" s="130" t="s">
        <v>317</v>
      </c>
      <c r="F171" s="155"/>
      <c r="G171" s="156"/>
      <c r="H171" s="11" t="s">
        <v>803</v>
      </c>
      <c r="I171" s="14">
        <v>0.42</v>
      </c>
      <c r="J171" s="121">
        <f t="shared" si="2"/>
        <v>0.42</v>
      </c>
      <c r="K171" s="127"/>
    </row>
    <row r="172" spans="1:11" ht="24">
      <c r="A172" s="126"/>
      <c r="B172" s="119">
        <v>1</v>
      </c>
      <c r="C172" s="10" t="s">
        <v>802</v>
      </c>
      <c r="D172" s="130" t="s">
        <v>802</v>
      </c>
      <c r="E172" s="130" t="s">
        <v>670</v>
      </c>
      <c r="F172" s="155"/>
      <c r="G172" s="156"/>
      <c r="H172" s="11" t="s">
        <v>803</v>
      </c>
      <c r="I172" s="14">
        <v>0.42</v>
      </c>
      <c r="J172" s="121">
        <f t="shared" si="2"/>
        <v>0.42</v>
      </c>
      <c r="K172" s="127"/>
    </row>
    <row r="173" spans="1:11" ht="24">
      <c r="A173" s="126"/>
      <c r="B173" s="119">
        <v>1</v>
      </c>
      <c r="C173" s="10" t="s">
        <v>802</v>
      </c>
      <c r="D173" s="130" t="s">
        <v>802</v>
      </c>
      <c r="E173" s="130" t="s">
        <v>669</v>
      </c>
      <c r="F173" s="155"/>
      <c r="G173" s="156"/>
      <c r="H173" s="11" t="s">
        <v>803</v>
      </c>
      <c r="I173" s="14">
        <v>0.42</v>
      </c>
      <c r="J173" s="121">
        <f t="shared" si="2"/>
        <v>0.42</v>
      </c>
      <c r="K173" s="127"/>
    </row>
    <row r="174" spans="1:11" ht="24">
      <c r="A174" s="126"/>
      <c r="B174" s="119">
        <v>3</v>
      </c>
      <c r="C174" s="10" t="s">
        <v>603</v>
      </c>
      <c r="D174" s="130" t="s">
        <v>939</v>
      </c>
      <c r="E174" s="130" t="s">
        <v>320</v>
      </c>
      <c r="F174" s="155"/>
      <c r="G174" s="156"/>
      <c r="H174" s="11" t="s">
        <v>804</v>
      </c>
      <c r="I174" s="14">
        <v>1.32</v>
      </c>
      <c r="J174" s="121">
        <f t="shared" si="2"/>
        <v>3.96</v>
      </c>
      <c r="K174" s="127"/>
    </row>
    <row r="175" spans="1:11" ht="24">
      <c r="A175" s="126"/>
      <c r="B175" s="119">
        <v>3</v>
      </c>
      <c r="C175" s="10" t="s">
        <v>603</v>
      </c>
      <c r="D175" s="130" t="s">
        <v>940</v>
      </c>
      <c r="E175" s="130" t="s">
        <v>707</v>
      </c>
      <c r="F175" s="155"/>
      <c r="G175" s="156"/>
      <c r="H175" s="11" t="s">
        <v>804</v>
      </c>
      <c r="I175" s="14">
        <v>1.52</v>
      </c>
      <c r="J175" s="121">
        <f t="shared" si="2"/>
        <v>4.5600000000000005</v>
      </c>
      <c r="K175" s="127"/>
    </row>
    <row r="176" spans="1:11" ht="24">
      <c r="A176" s="126"/>
      <c r="B176" s="119">
        <v>2</v>
      </c>
      <c r="C176" s="10" t="s">
        <v>603</v>
      </c>
      <c r="D176" s="130" t="s">
        <v>941</v>
      </c>
      <c r="E176" s="130" t="s">
        <v>805</v>
      </c>
      <c r="F176" s="155"/>
      <c r="G176" s="156"/>
      <c r="H176" s="11" t="s">
        <v>804</v>
      </c>
      <c r="I176" s="14">
        <v>1.72</v>
      </c>
      <c r="J176" s="121">
        <f t="shared" si="2"/>
        <v>3.44</v>
      </c>
      <c r="K176" s="127"/>
    </row>
    <row r="177" spans="1:11" ht="24">
      <c r="A177" s="126"/>
      <c r="B177" s="119">
        <v>2</v>
      </c>
      <c r="C177" s="10" t="s">
        <v>806</v>
      </c>
      <c r="D177" s="130" t="s">
        <v>942</v>
      </c>
      <c r="E177" s="130" t="s">
        <v>320</v>
      </c>
      <c r="F177" s="155"/>
      <c r="G177" s="156"/>
      <c r="H177" s="11" t="s">
        <v>807</v>
      </c>
      <c r="I177" s="14">
        <v>1.7</v>
      </c>
      <c r="J177" s="121">
        <f t="shared" si="2"/>
        <v>3.4</v>
      </c>
      <c r="K177" s="127"/>
    </row>
    <row r="178" spans="1:11" ht="24">
      <c r="A178" s="126"/>
      <c r="B178" s="119">
        <v>2</v>
      </c>
      <c r="C178" s="10" t="s">
        <v>806</v>
      </c>
      <c r="D178" s="130" t="s">
        <v>943</v>
      </c>
      <c r="E178" s="130" t="s">
        <v>707</v>
      </c>
      <c r="F178" s="155"/>
      <c r="G178" s="156"/>
      <c r="H178" s="11" t="s">
        <v>807</v>
      </c>
      <c r="I178" s="14">
        <v>1.96</v>
      </c>
      <c r="J178" s="121">
        <f t="shared" si="2"/>
        <v>3.92</v>
      </c>
      <c r="K178" s="127"/>
    </row>
    <row r="179" spans="1:11" ht="24">
      <c r="A179" s="126"/>
      <c r="B179" s="119">
        <v>5</v>
      </c>
      <c r="C179" s="10" t="s">
        <v>808</v>
      </c>
      <c r="D179" s="130" t="s">
        <v>944</v>
      </c>
      <c r="E179" s="130" t="s">
        <v>320</v>
      </c>
      <c r="F179" s="155"/>
      <c r="G179" s="156"/>
      <c r="H179" s="11" t="s">
        <v>809</v>
      </c>
      <c r="I179" s="14">
        <v>2.5499999999999998</v>
      </c>
      <c r="J179" s="121">
        <f t="shared" si="2"/>
        <v>12.75</v>
      </c>
      <c r="K179" s="127"/>
    </row>
    <row r="180" spans="1:11" ht="24">
      <c r="A180" s="126"/>
      <c r="B180" s="119">
        <v>4</v>
      </c>
      <c r="C180" s="10" t="s">
        <v>810</v>
      </c>
      <c r="D180" s="130" t="s">
        <v>945</v>
      </c>
      <c r="E180" s="130" t="s">
        <v>320</v>
      </c>
      <c r="F180" s="155"/>
      <c r="G180" s="156"/>
      <c r="H180" s="11" t="s">
        <v>811</v>
      </c>
      <c r="I180" s="14">
        <v>3.07</v>
      </c>
      <c r="J180" s="121">
        <f t="shared" si="2"/>
        <v>12.28</v>
      </c>
      <c r="K180" s="127"/>
    </row>
    <row r="181" spans="1:11" ht="24">
      <c r="A181" s="126"/>
      <c r="B181" s="119">
        <v>4</v>
      </c>
      <c r="C181" s="10" t="s">
        <v>812</v>
      </c>
      <c r="D181" s="130" t="s">
        <v>946</v>
      </c>
      <c r="E181" s="130" t="s">
        <v>320</v>
      </c>
      <c r="F181" s="155"/>
      <c r="G181" s="156"/>
      <c r="H181" s="11" t="s">
        <v>813</v>
      </c>
      <c r="I181" s="14">
        <v>3.27</v>
      </c>
      <c r="J181" s="121">
        <f t="shared" si="2"/>
        <v>13.08</v>
      </c>
      <c r="K181" s="127"/>
    </row>
    <row r="182" spans="1:11" ht="24">
      <c r="A182" s="126"/>
      <c r="B182" s="119">
        <v>4</v>
      </c>
      <c r="C182" s="10" t="s">
        <v>814</v>
      </c>
      <c r="D182" s="130" t="s">
        <v>947</v>
      </c>
      <c r="E182" s="130" t="s">
        <v>707</v>
      </c>
      <c r="F182" s="155"/>
      <c r="G182" s="156"/>
      <c r="H182" s="11" t="s">
        <v>815</v>
      </c>
      <c r="I182" s="14">
        <v>2.7</v>
      </c>
      <c r="J182" s="121">
        <f t="shared" si="2"/>
        <v>10.8</v>
      </c>
      <c r="K182" s="127"/>
    </row>
    <row r="183" spans="1:11" ht="24">
      <c r="A183" s="126"/>
      <c r="B183" s="119">
        <v>4</v>
      </c>
      <c r="C183" s="10" t="s">
        <v>816</v>
      </c>
      <c r="D183" s="130" t="s">
        <v>948</v>
      </c>
      <c r="E183" s="130" t="s">
        <v>707</v>
      </c>
      <c r="F183" s="155"/>
      <c r="G183" s="156"/>
      <c r="H183" s="11" t="s">
        <v>817</v>
      </c>
      <c r="I183" s="14">
        <v>2.5499999999999998</v>
      </c>
      <c r="J183" s="121">
        <f t="shared" si="2"/>
        <v>10.199999999999999</v>
      </c>
      <c r="K183" s="127"/>
    </row>
    <row r="184" spans="1:11" ht="24">
      <c r="A184" s="126"/>
      <c r="B184" s="119">
        <v>2</v>
      </c>
      <c r="C184" s="10" t="s">
        <v>818</v>
      </c>
      <c r="D184" s="130" t="s">
        <v>949</v>
      </c>
      <c r="E184" s="130" t="s">
        <v>320</v>
      </c>
      <c r="F184" s="155"/>
      <c r="G184" s="156"/>
      <c r="H184" s="11" t="s">
        <v>819</v>
      </c>
      <c r="I184" s="14">
        <v>1.37</v>
      </c>
      <c r="J184" s="121">
        <f t="shared" si="2"/>
        <v>2.74</v>
      </c>
      <c r="K184" s="127"/>
    </row>
    <row r="185" spans="1:11" ht="24">
      <c r="A185" s="126"/>
      <c r="B185" s="119">
        <v>2</v>
      </c>
      <c r="C185" s="10" t="s">
        <v>818</v>
      </c>
      <c r="D185" s="130" t="s">
        <v>950</v>
      </c>
      <c r="E185" s="130" t="s">
        <v>707</v>
      </c>
      <c r="F185" s="155"/>
      <c r="G185" s="156"/>
      <c r="H185" s="11" t="s">
        <v>819</v>
      </c>
      <c r="I185" s="14">
        <v>1.48</v>
      </c>
      <c r="J185" s="121">
        <f t="shared" si="2"/>
        <v>2.96</v>
      </c>
      <c r="K185" s="127"/>
    </row>
    <row r="186" spans="1:11" ht="24">
      <c r="A186" s="126"/>
      <c r="B186" s="119">
        <v>2</v>
      </c>
      <c r="C186" s="10" t="s">
        <v>818</v>
      </c>
      <c r="D186" s="130" t="s">
        <v>951</v>
      </c>
      <c r="E186" s="130" t="s">
        <v>805</v>
      </c>
      <c r="F186" s="155"/>
      <c r="G186" s="156"/>
      <c r="H186" s="11" t="s">
        <v>819</v>
      </c>
      <c r="I186" s="14">
        <v>2.44</v>
      </c>
      <c r="J186" s="121">
        <f t="shared" si="2"/>
        <v>4.88</v>
      </c>
      <c r="K186" s="127"/>
    </row>
    <row r="187" spans="1:11" ht="24">
      <c r="A187" s="126"/>
      <c r="B187" s="119">
        <v>2</v>
      </c>
      <c r="C187" s="10" t="s">
        <v>818</v>
      </c>
      <c r="D187" s="130" t="s">
        <v>952</v>
      </c>
      <c r="E187" s="130" t="s">
        <v>820</v>
      </c>
      <c r="F187" s="155"/>
      <c r="G187" s="156"/>
      <c r="H187" s="11" t="s">
        <v>819</v>
      </c>
      <c r="I187" s="14">
        <v>2.75</v>
      </c>
      <c r="J187" s="121">
        <f t="shared" si="2"/>
        <v>5.5</v>
      </c>
      <c r="K187" s="127"/>
    </row>
    <row r="188" spans="1:11" ht="24">
      <c r="A188" s="126"/>
      <c r="B188" s="119">
        <v>2</v>
      </c>
      <c r="C188" s="10" t="s">
        <v>821</v>
      </c>
      <c r="D188" s="130" t="s">
        <v>953</v>
      </c>
      <c r="E188" s="130" t="s">
        <v>300</v>
      </c>
      <c r="F188" s="155"/>
      <c r="G188" s="156"/>
      <c r="H188" s="11" t="s">
        <v>822</v>
      </c>
      <c r="I188" s="14">
        <v>1.72</v>
      </c>
      <c r="J188" s="121">
        <f t="shared" si="2"/>
        <v>3.44</v>
      </c>
      <c r="K188" s="127"/>
    </row>
    <row r="189" spans="1:11" ht="24">
      <c r="A189" s="126"/>
      <c r="B189" s="119">
        <v>2</v>
      </c>
      <c r="C189" s="10" t="s">
        <v>821</v>
      </c>
      <c r="D189" s="130" t="s">
        <v>954</v>
      </c>
      <c r="E189" s="130" t="s">
        <v>320</v>
      </c>
      <c r="F189" s="155"/>
      <c r="G189" s="156"/>
      <c r="H189" s="11" t="s">
        <v>822</v>
      </c>
      <c r="I189" s="14">
        <v>2.13</v>
      </c>
      <c r="J189" s="121">
        <f t="shared" si="2"/>
        <v>4.26</v>
      </c>
      <c r="K189" s="127"/>
    </row>
    <row r="190" spans="1:11" ht="24">
      <c r="A190" s="126"/>
      <c r="B190" s="119">
        <v>2</v>
      </c>
      <c r="C190" s="10" t="s">
        <v>821</v>
      </c>
      <c r="D190" s="130" t="s">
        <v>955</v>
      </c>
      <c r="E190" s="130" t="s">
        <v>707</v>
      </c>
      <c r="F190" s="155"/>
      <c r="G190" s="156"/>
      <c r="H190" s="11" t="s">
        <v>822</v>
      </c>
      <c r="I190" s="14">
        <v>2.33</v>
      </c>
      <c r="J190" s="121">
        <f t="shared" si="2"/>
        <v>4.66</v>
      </c>
      <c r="K190" s="127"/>
    </row>
    <row r="191" spans="1:11" ht="24">
      <c r="A191" s="126"/>
      <c r="B191" s="119">
        <v>4</v>
      </c>
      <c r="C191" s="10" t="s">
        <v>823</v>
      </c>
      <c r="D191" s="130" t="s">
        <v>956</v>
      </c>
      <c r="E191" s="130" t="s">
        <v>320</v>
      </c>
      <c r="F191" s="155"/>
      <c r="G191" s="156"/>
      <c r="H191" s="11" t="s">
        <v>824</v>
      </c>
      <c r="I191" s="14">
        <v>2.13</v>
      </c>
      <c r="J191" s="121">
        <f t="shared" si="2"/>
        <v>8.52</v>
      </c>
      <c r="K191" s="127"/>
    </row>
    <row r="192" spans="1:11" ht="24">
      <c r="A192" s="126"/>
      <c r="B192" s="119">
        <v>4</v>
      </c>
      <c r="C192" s="10" t="s">
        <v>823</v>
      </c>
      <c r="D192" s="130" t="s">
        <v>957</v>
      </c>
      <c r="E192" s="130" t="s">
        <v>805</v>
      </c>
      <c r="F192" s="155"/>
      <c r="G192" s="156"/>
      <c r="H192" s="11" t="s">
        <v>824</v>
      </c>
      <c r="I192" s="14">
        <v>2.74</v>
      </c>
      <c r="J192" s="121">
        <f t="shared" si="2"/>
        <v>10.96</v>
      </c>
      <c r="K192" s="127"/>
    </row>
    <row r="193" spans="1:11" ht="24">
      <c r="A193" s="126"/>
      <c r="B193" s="119">
        <v>2</v>
      </c>
      <c r="C193" s="10" t="s">
        <v>825</v>
      </c>
      <c r="D193" s="130" t="s">
        <v>958</v>
      </c>
      <c r="E193" s="130" t="s">
        <v>320</v>
      </c>
      <c r="F193" s="155"/>
      <c r="G193" s="156"/>
      <c r="H193" s="11" t="s">
        <v>826</v>
      </c>
      <c r="I193" s="14">
        <v>3.12</v>
      </c>
      <c r="J193" s="121">
        <f t="shared" si="2"/>
        <v>6.24</v>
      </c>
      <c r="K193" s="127"/>
    </row>
    <row r="194" spans="1:11" ht="24">
      <c r="A194" s="126"/>
      <c r="B194" s="119">
        <v>2</v>
      </c>
      <c r="C194" s="10" t="s">
        <v>825</v>
      </c>
      <c r="D194" s="130" t="s">
        <v>959</v>
      </c>
      <c r="E194" s="130" t="s">
        <v>805</v>
      </c>
      <c r="F194" s="155"/>
      <c r="G194" s="156"/>
      <c r="H194" s="11" t="s">
        <v>826</v>
      </c>
      <c r="I194" s="14">
        <v>3.6</v>
      </c>
      <c r="J194" s="121">
        <f t="shared" si="2"/>
        <v>7.2</v>
      </c>
      <c r="K194" s="127"/>
    </row>
    <row r="195" spans="1:11" ht="24">
      <c r="A195" s="126"/>
      <c r="B195" s="119">
        <v>2</v>
      </c>
      <c r="C195" s="10" t="s">
        <v>337</v>
      </c>
      <c r="D195" s="130" t="s">
        <v>337</v>
      </c>
      <c r="E195" s="130" t="s">
        <v>320</v>
      </c>
      <c r="F195" s="155"/>
      <c r="G195" s="156"/>
      <c r="H195" s="11" t="s">
        <v>827</v>
      </c>
      <c r="I195" s="14">
        <v>2.79</v>
      </c>
      <c r="J195" s="121">
        <f t="shared" si="2"/>
        <v>5.58</v>
      </c>
      <c r="K195" s="127"/>
    </row>
    <row r="196" spans="1:11" ht="24">
      <c r="A196" s="126"/>
      <c r="B196" s="119">
        <v>2</v>
      </c>
      <c r="C196" s="10" t="s">
        <v>337</v>
      </c>
      <c r="D196" s="130" t="s">
        <v>337</v>
      </c>
      <c r="E196" s="130" t="s">
        <v>805</v>
      </c>
      <c r="F196" s="155"/>
      <c r="G196" s="156"/>
      <c r="H196" s="11" t="s">
        <v>827</v>
      </c>
      <c r="I196" s="14">
        <v>3.14</v>
      </c>
      <c r="J196" s="121">
        <f t="shared" si="2"/>
        <v>6.28</v>
      </c>
      <c r="K196" s="127"/>
    </row>
    <row r="197" spans="1:11" ht="24">
      <c r="A197" s="126"/>
      <c r="B197" s="119">
        <v>4</v>
      </c>
      <c r="C197" s="10" t="s">
        <v>828</v>
      </c>
      <c r="D197" s="130" t="s">
        <v>960</v>
      </c>
      <c r="E197" s="130" t="s">
        <v>725</v>
      </c>
      <c r="F197" s="155"/>
      <c r="G197" s="156"/>
      <c r="H197" s="11" t="s">
        <v>829</v>
      </c>
      <c r="I197" s="14">
        <v>0.7</v>
      </c>
      <c r="J197" s="121">
        <f t="shared" si="2"/>
        <v>2.8</v>
      </c>
      <c r="K197" s="127"/>
    </row>
    <row r="198" spans="1:11" ht="13.5" customHeight="1">
      <c r="A198" s="126"/>
      <c r="B198" s="119">
        <v>5</v>
      </c>
      <c r="C198" s="10" t="s">
        <v>70</v>
      </c>
      <c r="D198" s="130" t="s">
        <v>70</v>
      </c>
      <c r="E198" s="130" t="s">
        <v>657</v>
      </c>
      <c r="F198" s="155"/>
      <c r="G198" s="156"/>
      <c r="H198" s="11" t="s">
        <v>714</v>
      </c>
      <c r="I198" s="14">
        <v>1.51</v>
      </c>
      <c r="J198" s="121">
        <f t="shared" si="2"/>
        <v>7.55</v>
      </c>
      <c r="K198" s="127"/>
    </row>
    <row r="199" spans="1:11" ht="13.5" customHeight="1">
      <c r="A199" s="126"/>
      <c r="B199" s="119">
        <v>6</v>
      </c>
      <c r="C199" s="10" t="s">
        <v>70</v>
      </c>
      <c r="D199" s="130" t="s">
        <v>70</v>
      </c>
      <c r="E199" s="130" t="s">
        <v>30</v>
      </c>
      <c r="F199" s="155"/>
      <c r="G199" s="156"/>
      <c r="H199" s="11" t="s">
        <v>714</v>
      </c>
      <c r="I199" s="14">
        <v>1.51</v>
      </c>
      <c r="J199" s="121">
        <f t="shared" si="2"/>
        <v>9.06</v>
      </c>
      <c r="K199" s="127"/>
    </row>
    <row r="200" spans="1:11" ht="13.5" customHeight="1">
      <c r="A200" s="126"/>
      <c r="B200" s="119">
        <v>4</v>
      </c>
      <c r="C200" s="10" t="s">
        <v>70</v>
      </c>
      <c r="D200" s="130" t="s">
        <v>70</v>
      </c>
      <c r="E200" s="130" t="s">
        <v>72</v>
      </c>
      <c r="F200" s="155"/>
      <c r="G200" s="156"/>
      <c r="H200" s="11" t="s">
        <v>714</v>
      </c>
      <c r="I200" s="14">
        <v>1.51</v>
      </c>
      <c r="J200" s="121">
        <f t="shared" si="2"/>
        <v>6.04</v>
      </c>
      <c r="K200" s="127"/>
    </row>
    <row r="201" spans="1:11" ht="13.5" customHeight="1">
      <c r="A201" s="126"/>
      <c r="B201" s="119">
        <v>2</v>
      </c>
      <c r="C201" s="10" t="s">
        <v>70</v>
      </c>
      <c r="D201" s="130" t="s">
        <v>70</v>
      </c>
      <c r="E201" s="130" t="s">
        <v>31</v>
      </c>
      <c r="F201" s="155"/>
      <c r="G201" s="156"/>
      <c r="H201" s="11" t="s">
        <v>714</v>
      </c>
      <c r="I201" s="14">
        <v>1.51</v>
      </c>
      <c r="J201" s="121">
        <f t="shared" si="2"/>
        <v>3.02</v>
      </c>
      <c r="K201" s="127"/>
    </row>
    <row r="202" spans="1:11" ht="13.5" customHeight="1">
      <c r="A202" s="126"/>
      <c r="B202" s="119">
        <v>2</v>
      </c>
      <c r="C202" s="10" t="s">
        <v>70</v>
      </c>
      <c r="D202" s="130" t="s">
        <v>70</v>
      </c>
      <c r="E202" s="130" t="s">
        <v>95</v>
      </c>
      <c r="F202" s="155"/>
      <c r="G202" s="156"/>
      <c r="H202" s="11" t="s">
        <v>714</v>
      </c>
      <c r="I202" s="14">
        <v>1.51</v>
      </c>
      <c r="J202" s="121">
        <f t="shared" si="2"/>
        <v>3.02</v>
      </c>
      <c r="K202" s="127"/>
    </row>
    <row r="203" spans="1:11" ht="13.5" customHeight="1">
      <c r="A203" s="126"/>
      <c r="B203" s="119">
        <v>2</v>
      </c>
      <c r="C203" s="10" t="s">
        <v>70</v>
      </c>
      <c r="D203" s="130" t="s">
        <v>70</v>
      </c>
      <c r="E203" s="130" t="s">
        <v>32</v>
      </c>
      <c r="F203" s="155"/>
      <c r="G203" s="156"/>
      <c r="H203" s="11" t="s">
        <v>714</v>
      </c>
      <c r="I203" s="14">
        <v>1.51</v>
      </c>
      <c r="J203" s="121">
        <f t="shared" si="2"/>
        <v>3.02</v>
      </c>
      <c r="K203" s="127"/>
    </row>
    <row r="204" spans="1:11" ht="13.5" customHeight="1">
      <c r="A204" s="126"/>
      <c r="B204" s="119">
        <v>4</v>
      </c>
      <c r="C204" s="10" t="s">
        <v>830</v>
      </c>
      <c r="D204" s="130" t="s">
        <v>830</v>
      </c>
      <c r="E204" s="130" t="s">
        <v>831</v>
      </c>
      <c r="F204" s="155"/>
      <c r="G204" s="156"/>
      <c r="H204" s="11" t="s">
        <v>832</v>
      </c>
      <c r="I204" s="14">
        <v>1.61</v>
      </c>
      <c r="J204" s="121">
        <f t="shared" si="2"/>
        <v>6.44</v>
      </c>
      <c r="K204" s="127"/>
    </row>
    <row r="205" spans="1:11" ht="13.5" customHeight="1">
      <c r="A205" s="126"/>
      <c r="B205" s="119">
        <v>4</v>
      </c>
      <c r="C205" s="10" t="s">
        <v>830</v>
      </c>
      <c r="D205" s="130" t="s">
        <v>830</v>
      </c>
      <c r="E205" s="130" t="s">
        <v>28</v>
      </c>
      <c r="F205" s="155"/>
      <c r="G205" s="156"/>
      <c r="H205" s="11" t="s">
        <v>832</v>
      </c>
      <c r="I205" s="14">
        <v>1.61</v>
      </c>
      <c r="J205" s="121">
        <f t="shared" si="2"/>
        <v>6.44</v>
      </c>
      <c r="K205" s="127"/>
    </row>
    <row r="206" spans="1:11" ht="13.5" customHeight="1">
      <c r="A206" s="126"/>
      <c r="B206" s="119">
        <v>4</v>
      </c>
      <c r="C206" s="10" t="s">
        <v>830</v>
      </c>
      <c r="D206" s="130" t="s">
        <v>830</v>
      </c>
      <c r="E206" s="130" t="s">
        <v>657</v>
      </c>
      <c r="F206" s="155"/>
      <c r="G206" s="156"/>
      <c r="H206" s="11" t="s">
        <v>832</v>
      </c>
      <c r="I206" s="14">
        <v>1.61</v>
      </c>
      <c r="J206" s="121">
        <f t="shared" si="2"/>
        <v>6.44</v>
      </c>
      <c r="K206" s="127"/>
    </row>
    <row r="207" spans="1:11" ht="13.5" customHeight="1">
      <c r="A207" s="126"/>
      <c r="B207" s="119">
        <v>4</v>
      </c>
      <c r="C207" s="10" t="s">
        <v>830</v>
      </c>
      <c r="D207" s="130" t="s">
        <v>830</v>
      </c>
      <c r="E207" s="130" t="s">
        <v>30</v>
      </c>
      <c r="F207" s="155"/>
      <c r="G207" s="156"/>
      <c r="H207" s="11" t="s">
        <v>832</v>
      </c>
      <c r="I207" s="14">
        <v>1.61</v>
      </c>
      <c r="J207" s="121">
        <f t="shared" si="2"/>
        <v>6.44</v>
      </c>
      <c r="K207" s="127"/>
    </row>
    <row r="208" spans="1:11" ht="13.5" customHeight="1">
      <c r="A208" s="126"/>
      <c r="B208" s="119">
        <v>4</v>
      </c>
      <c r="C208" s="10" t="s">
        <v>830</v>
      </c>
      <c r="D208" s="130" t="s">
        <v>830</v>
      </c>
      <c r="E208" s="130" t="s">
        <v>72</v>
      </c>
      <c r="F208" s="155"/>
      <c r="G208" s="156"/>
      <c r="H208" s="11" t="s">
        <v>832</v>
      </c>
      <c r="I208" s="14">
        <v>1.61</v>
      </c>
      <c r="J208" s="121">
        <f t="shared" si="2"/>
        <v>6.44</v>
      </c>
      <c r="K208" s="127"/>
    </row>
    <row r="209" spans="1:11" ht="13.5" customHeight="1">
      <c r="A209" s="126"/>
      <c r="B209" s="119">
        <v>4</v>
      </c>
      <c r="C209" s="10" t="s">
        <v>830</v>
      </c>
      <c r="D209" s="130" t="s">
        <v>830</v>
      </c>
      <c r="E209" s="130" t="s">
        <v>31</v>
      </c>
      <c r="F209" s="155"/>
      <c r="G209" s="156"/>
      <c r="H209" s="11" t="s">
        <v>832</v>
      </c>
      <c r="I209" s="14">
        <v>1.61</v>
      </c>
      <c r="J209" s="121">
        <f t="shared" si="2"/>
        <v>6.44</v>
      </c>
      <c r="K209" s="127"/>
    </row>
    <row r="210" spans="1:11" ht="13.5" customHeight="1">
      <c r="A210" s="126"/>
      <c r="B210" s="119">
        <v>2</v>
      </c>
      <c r="C210" s="10" t="s">
        <v>830</v>
      </c>
      <c r="D210" s="130" t="s">
        <v>830</v>
      </c>
      <c r="E210" s="130" t="s">
        <v>95</v>
      </c>
      <c r="F210" s="155"/>
      <c r="G210" s="156"/>
      <c r="H210" s="11" t="s">
        <v>832</v>
      </c>
      <c r="I210" s="14">
        <v>1.61</v>
      </c>
      <c r="J210" s="121">
        <f t="shared" si="2"/>
        <v>3.22</v>
      </c>
      <c r="K210" s="127"/>
    </row>
    <row r="211" spans="1:11" ht="13.5" customHeight="1">
      <c r="A211" s="126"/>
      <c r="B211" s="119">
        <v>2</v>
      </c>
      <c r="C211" s="10" t="s">
        <v>830</v>
      </c>
      <c r="D211" s="130" t="s">
        <v>830</v>
      </c>
      <c r="E211" s="130" t="s">
        <v>32</v>
      </c>
      <c r="F211" s="155"/>
      <c r="G211" s="156"/>
      <c r="H211" s="11" t="s">
        <v>832</v>
      </c>
      <c r="I211" s="14">
        <v>1.61</v>
      </c>
      <c r="J211" s="121">
        <f t="shared" si="2"/>
        <v>3.22</v>
      </c>
      <c r="K211" s="127"/>
    </row>
    <row r="212" spans="1:11" ht="13.5" customHeight="1">
      <c r="A212" s="126"/>
      <c r="B212" s="119">
        <v>2</v>
      </c>
      <c r="C212" s="10" t="s">
        <v>830</v>
      </c>
      <c r="D212" s="130" t="s">
        <v>830</v>
      </c>
      <c r="E212" s="130" t="s">
        <v>98</v>
      </c>
      <c r="F212" s="155"/>
      <c r="G212" s="156"/>
      <c r="H212" s="11" t="s">
        <v>832</v>
      </c>
      <c r="I212" s="14">
        <v>1.61</v>
      </c>
      <c r="J212" s="121">
        <f t="shared" si="2"/>
        <v>3.22</v>
      </c>
      <c r="K212" s="127"/>
    </row>
    <row r="213" spans="1:11" ht="13.5" customHeight="1">
      <c r="A213" s="126"/>
      <c r="B213" s="119">
        <v>5</v>
      </c>
      <c r="C213" s="10" t="s">
        <v>833</v>
      </c>
      <c r="D213" s="130" t="s">
        <v>833</v>
      </c>
      <c r="E213" s="130" t="s">
        <v>657</v>
      </c>
      <c r="F213" s="155"/>
      <c r="G213" s="156"/>
      <c r="H213" s="11" t="s">
        <v>834</v>
      </c>
      <c r="I213" s="14">
        <v>1.99</v>
      </c>
      <c r="J213" s="121">
        <f t="shared" si="2"/>
        <v>9.9499999999999993</v>
      </c>
      <c r="K213" s="127"/>
    </row>
    <row r="214" spans="1:11">
      <c r="A214" s="126"/>
      <c r="B214" s="119">
        <v>2</v>
      </c>
      <c r="C214" s="10" t="s">
        <v>73</v>
      </c>
      <c r="D214" s="130" t="s">
        <v>73</v>
      </c>
      <c r="E214" s="130" t="s">
        <v>831</v>
      </c>
      <c r="F214" s="155" t="s">
        <v>278</v>
      </c>
      <c r="G214" s="156"/>
      <c r="H214" s="11" t="s">
        <v>715</v>
      </c>
      <c r="I214" s="14">
        <v>1.85</v>
      </c>
      <c r="J214" s="121">
        <f t="shared" ref="J214:J277" si="3">I214*B214</f>
        <v>3.7</v>
      </c>
      <c r="K214" s="127"/>
    </row>
    <row r="215" spans="1:11">
      <c r="A215" s="126"/>
      <c r="B215" s="119">
        <v>1</v>
      </c>
      <c r="C215" s="10" t="s">
        <v>73</v>
      </c>
      <c r="D215" s="130" t="s">
        <v>73</v>
      </c>
      <c r="E215" s="130" t="s">
        <v>831</v>
      </c>
      <c r="F215" s="155" t="s">
        <v>734</v>
      </c>
      <c r="G215" s="156"/>
      <c r="H215" s="11" t="s">
        <v>715</v>
      </c>
      <c r="I215" s="14">
        <v>1.85</v>
      </c>
      <c r="J215" s="121">
        <f t="shared" si="3"/>
        <v>1.85</v>
      </c>
      <c r="K215" s="127"/>
    </row>
    <row r="216" spans="1:11">
      <c r="A216" s="126"/>
      <c r="B216" s="119">
        <v>2</v>
      </c>
      <c r="C216" s="10" t="s">
        <v>73</v>
      </c>
      <c r="D216" s="130" t="s">
        <v>73</v>
      </c>
      <c r="E216" s="130" t="s">
        <v>28</v>
      </c>
      <c r="F216" s="155" t="s">
        <v>278</v>
      </c>
      <c r="G216" s="156"/>
      <c r="H216" s="11" t="s">
        <v>715</v>
      </c>
      <c r="I216" s="14">
        <v>1.85</v>
      </c>
      <c r="J216" s="121">
        <f t="shared" si="3"/>
        <v>3.7</v>
      </c>
      <c r="K216" s="127"/>
    </row>
    <row r="217" spans="1:11">
      <c r="A217" s="126"/>
      <c r="B217" s="119">
        <v>2</v>
      </c>
      <c r="C217" s="10" t="s">
        <v>73</v>
      </c>
      <c r="D217" s="130" t="s">
        <v>73</v>
      </c>
      <c r="E217" s="130" t="s">
        <v>28</v>
      </c>
      <c r="F217" s="155" t="s">
        <v>734</v>
      </c>
      <c r="G217" s="156"/>
      <c r="H217" s="11" t="s">
        <v>715</v>
      </c>
      <c r="I217" s="14">
        <v>1.85</v>
      </c>
      <c r="J217" s="121">
        <f t="shared" si="3"/>
        <v>3.7</v>
      </c>
      <c r="K217" s="127"/>
    </row>
    <row r="218" spans="1:11">
      <c r="A218" s="126"/>
      <c r="B218" s="119">
        <v>4</v>
      </c>
      <c r="C218" s="10" t="s">
        <v>73</v>
      </c>
      <c r="D218" s="130" t="s">
        <v>73</v>
      </c>
      <c r="E218" s="130" t="s">
        <v>657</v>
      </c>
      <c r="F218" s="155" t="s">
        <v>279</v>
      </c>
      <c r="G218" s="156"/>
      <c r="H218" s="11" t="s">
        <v>715</v>
      </c>
      <c r="I218" s="14">
        <v>1.85</v>
      </c>
      <c r="J218" s="121">
        <f t="shared" si="3"/>
        <v>7.4</v>
      </c>
      <c r="K218" s="127"/>
    </row>
    <row r="219" spans="1:11">
      <c r="A219" s="126"/>
      <c r="B219" s="119">
        <v>2</v>
      </c>
      <c r="C219" s="10" t="s">
        <v>73</v>
      </c>
      <c r="D219" s="130" t="s">
        <v>73</v>
      </c>
      <c r="E219" s="130" t="s">
        <v>657</v>
      </c>
      <c r="F219" s="155" t="s">
        <v>277</v>
      </c>
      <c r="G219" s="156"/>
      <c r="H219" s="11" t="s">
        <v>715</v>
      </c>
      <c r="I219" s="14">
        <v>1.85</v>
      </c>
      <c r="J219" s="121">
        <f t="shared" si="3"/>
        <v>3.7</v>
      </c>
      <c r="K219" s="127"/>
    </row>
    <row r="220" spans="1:11">
      <c r="A220" s="126"/>
      <c r="B220" s="119">
        <v>4</v>
      </c>
      <c r="C220" s="10" t="s">
        <v>73</v>
      </c>
      <c r="D220" s="130" t="s">
        <v>73</v>
      </c>
      <c r="E220" s="130" t="s">
        <v>657</v>
      </c>
      <c r="F220" s="155" t="s">
        <v>278</v>
      </c>
      <c r="G220" s="156"/>
      <c r="H220" s="11" t="s">
        <v>715</v>
      </c>
      <c r="I220" s="14">
        <v>1.85</v>
      </c>
      <c r="J220" s="121">
        <f t="shared" si="3"/>
        <v>7.4</v>
      </c>
      <c r="K220" s="127"/>
    </row>
    <row r="221" spans="1:11">
      <c r="A221" s="126"/>
      <c r="B221" s="119">
        <v>2</v>
      </c>
      <c r="C221" s="10" t="s">
        <v>73</v>
      </c>
      <c r="D221" s="130" t="s">
        <v>73</v>
      </c>
      <c r="E221" s="130" t="s">
        <v>657</v>
      </c>
      <c r="F221" s="155" t="s">
        <v>734</v>
      </c>
      <c r="G221" s="156"/>
      <c r="H221" s="11" t="s">
        <v>715</v>
      </c>
      <c r="I221" s="14">
        <v>1.85</v>
      </c>
      <c r="J221" s="121">
        <f t="shared" si="3"/>
        <v>3.7</v>
      </c>
      <c r="K221" s="127"/>
    </row>
    <row r="222" spans="1:11">
      <c r="A222" s="126"/>
      <c r="B222" s="119">
        <v>6</v>
      </c>
      <c r="C222" s="10" t="s">
        <v>73</v>
      </c>
      <c r="D222" s="130" t="s">
        <v>73</v>
      </c>
      <c r="E222" s="130" t="s">
        <v>30</v>
      </c>
      <c r="F222" s="155" t="s">
        <v>279</v>
      </c>
      <c r="G222" s="156"/>
      <c r="H222" s="11" t="s">
        <v>715</v>
      </c>
      <c r="I222" s="14">
        <v>1.85</v>
      </c>
      <c r="J222" s="121">
        <f t="shared" si="3"/>
        <v>11.100000000000001</v>
      </c>
      <c r="K222" s="127"/>
    </row>
    <row r="223" spans="1:11">
      <c r="A223" s="126"/>
      <c r="B223" s="119">
        <v>2</v>
      </c>
      <c r="C223" s="10" t="s">
        <v>73</v>
      </c>
      <c r="D223" s="130" t="s">
        <v>73</v>
      </c>
      <c r="E223" s="130" t="s">
        <v>30</v>
      </c>
      <c r="F223" s="155" t="s">
        <v>277</v>
      </c>
      <c r="G223" s="156"/>
      <c r="H223" s="11" t="s">
        <v>715</v>
      </c>
      <c r="I223" s="14">
        <v>1.85</v>
      </c>
      <c r="J223" s="121">
        <f t="shared" si="3"/>
        <v>3.7</v>
      </c>
      <c r="K223" s="127"/>
    </row>
    <row r="224" spans="1:11">
      <c r="A224" s="126"/>
      <c r="B224" s="119">
        <v>4</v>
      </c>
      <c r="C224" s="10" t="s">
        <v>73</v>
      </c>
      <c r="D224" s="130" t="s">
        <v>73</v>
      </c>
      <c r="E224" s="130" t="s">
        <v>30</v>
      </c>
      <c r="F224" s="155" t="s">
        <v>278</v>
      </c>
      <c r="G224" s="156"/>
      <c r="H224" s="11" t="s">
        <v>715</v>
      </c>
      <c r="I224" s="14">
        <v>1.85</v>
      </c>
      <c r="J224" s="121">
        <f t="shared" si="3"/>
        <v>7.4</v>
      </c>
      <c r="K224" s="127"/>
    </row>
    <row r="225" spans="1:11">
      <c r="A225" s="126"/>
      <c r="B225" s="119">
        <v>2</v>
      </c>
      <c r="C225" s="10" t="s">
        <v>73</v>
      </c>
      <c r="D225" s="130" t="s">
        <v>73</v>
      </c>
      <c r="E225" s="130" t="s">
        <v>72</v>
      </c>
      <c r="F225" s="155" t="s">
        <v>277</v>
      </c>
      <c r="G225" s="156"/>
      <c r="H225" s="11" t="s">
        <v>715</v>
      </c>
      <c r="I225" s="14">
        <v>1.85</v>
      </c>
      <c r="J225" s="121">
        <f t="shared" si="3"/>
        <v>3.7</v>
      </c>
      <c r="K225" s="127"/>
    </row>
    <row r="226" spans="1:11">
      <c r="A226" s="126"/>
      <c r="B226" s="119">
        <v>5</v>
      </c>
      <c r="C226" s="10" t="s">
        <v>73</v>
      </c>
      <c r="D226" s="130" t="s">
        <v>73</v>
      </c>
      <c r="E226" s="130" t="s">
        <v>31</v>
      </c>
      <c r="F226" s="155" t="s">
        <v>279</v>
      </c>
      <c r="G226" s="156"/>
      <c r="H226" s="11" t="s">
        <v>715</v>
      </c>
      <c r="I226" s="14">
        <v>1.85</v>
      </c>
      <c r="J226" s="121">
        <f t="shared" si="3"/>
        <v>9.25</v>
      </c>
      <c r="K226" s="127"/>
    </row>
    <row r="227" spans="1:11">
      <c r="A227" s="126"/>
      <c r="B227" s="119">
        <v>2</v>
      </c>
      <c r="C227" s="10" t="s">
        <v>73</v>
      </c>
      <c r="D227" s="130" t="s">
        <v>73</v>
      </c>
      <c r="E227" s="130" t="s">
        <v>31</v>
      </c>
      <c r="F227" s="155" t="s">
        <v>277</v>
      </c>
      <c r="G227" s="156"/>
      <c r="H227" s="11" t="s">
        <v>715</v>
      </c>
      <c r="I227" s="14">
        <v>1.85</v>
      </c>
      <c r="J227" s="121">
        <f t="shared" si="3"/>
        <v>3.7</v>
      </c>
      <c r="K227" s="127"/>
    </row>
    <row r="228" spans="1:11">
      <c r="A228" s="126"/>
      <c r="B228" s="119">
        <v>5</v>
      </c>
      <c r="C228" s="10" t="s">
        <v>73</v>
      </c>
      <c r="D228" s="130" t="s">
        <v>73</v>
      </c>
      <c r="E228" s="130" t="s">
        <v>31</v>
      </c>
      <c r="F228" s="155" t="s">
        <v>278</v>
      </c>
      <c r="G228" s="156"/>
      <c r="H228" s="11" t="s">
        <v>715</v>
      </c>
      <c r="I228" s="14">
        <v>1.85</v>
      </c>
      <c r="J228" s="121">
        <f t="shared" si="3"/>
        <v>9.25</v>
      </c>
      <c r="K228" s="127"/>
    </row>
    <row r="229" spans="1:11">
      <c r="A229" s="126"/>
      <c r="B229" s="119">
        <v>2</v>
      </c>
      <c r="C229" s="10" t="s">
        <v>73</v>
      </c>
      <c r="D229" s="130" t="s">
        <v>73</v>
      </c>
      <c r="E229" s="130" t="s">
        <v>31</v>
      </c>
      <c r="F229" s="155" t="s">
        <v>734</v>
      </c>
      <c r="G229" s="156"/>
      <c r="H229" s="11" t="s">
        <v>715</v>
      </c>
      <c r="I229" s="14">
        <v>1.85</v>
      </c>
      <c r="J229" s="121">
        <f t="shared" si="3"/>
        <v>3.7</v>
      </c>
      <c r="K229" s="127"/>
    </row>
    <row r="230" spans="1:11">
      <c r="A230" s="126"/>
      <c r="B230" s="119">
        <v>3</v>
      </c>
      <c r="C230" s="10" t="s">
        <v>73</v>
      </c>
      <c r="D230" s="130" t="s">
        <v>73</v>
      </c>
      <c r="E230" s="130" t="s">
        <v>95</v>
      </c>
      <c r="F230" s="155" t="s">
        <v>279</v>
      </c>
      <c r="G230" s="156"/>
      <c r="H230" s="11" t="s">
        <v>715</v>
      </c>
      <c r="I230" s="14">
        <v>1.85</v>
      </c>
      <c r="J230" s="121">
        <f t="shared" si="3"/>
        <v>5.5500000000000007</v>
      </c>
      <c r="K230" s="127"/>
    </row>
    <row r="231" spans="1:11">
      <c r="A231" s="126"/>
      <c r="B231" s="119">
        <v>1</v>
      </c>
      <c r="C231" s="10" t="s">
        <v>73</v>
      </c>
      <c r="D231" s="130" t="s">
        <v>73</v>
      </c>
      <c r="E231" s="130" t="s">
        <v>95</v>
      </c>
      <c r="F231" s="155" t="s">
        <v>277</v>
      </c>
      <c r="G231" s="156"/>
      <c r="H231" s="11" t="s">
        <v>715</v>
      </c>
      <c r="I231" s="14">
        <v>1.85</v>
      </c>
      <c r="J231" s="121">
        <f t="shared" si="3"/>
        <v>1.85</v>
      </c>
      <c r="K231" s="127"/>
    </row>
    <row r="232" spans="1:11">
      <c r="A232" s="126"/>
      <c r="B232" s="119">
        <v>2</v>
      </c>
      <c r="C232" s="10" t="s">
        <v>73</v>
      </c>
      <c r="D232" s="130" t="s">
        <v>73</v>
      </c>
      <c r="E232" s="130" t="s">
        <v>95</v>
      </c>
      <c r="F232" s="155" t="s">
        <v>278</v>
      </c>
      <c r="G232" s="156"/>
      <c r="H232" s="11" t="s">
        <v>715</v>
      </c>
      <c r="I232" s="14">
        <v>1.85</v>
      </c>
      <c r="J232" s="121">
        <f t="shared" si="3"/>
        <v>3.7</v>
      </c>
      <c r="K232" s="127"/>
    </row>
    <row r="233" spans="1:11">
      <c r="A233" s="126"/>
      <c r="B233" s="119">
        <v>1</v>
      </c>
      <c r="C233" s="10" t="s">
        <v>73</v>
      </c>
      <c r="D233" s="130" t="s">
        <v>73</v>
      </c>
      <c r="E233" s="130" t="s">
        <v>98</v>
      </c>
      <c r="F233" s="155" t="s">
        <v>279</v>
      </c>
      <c r="G233" s="156"/>
      <c r="H233" s="11" t="s">
        <v>715</v>
      </c>
      <c r="I233" s="14">
        <v>1.85</v>
      </c>
      <c r="J233" s="121">
        <f t="shared" si="3"/>
        <v>1.85</v>
      </c>
      <c r="K233" s="127"/>
    </row>
    <row r="234" spans="1:11">
      <c r="A234" s="126"/>
      <c r="B234" s="119">
        <v>4</v>
      </c>
      <c r="C234" s="10" t="s">
        <v>835</v>
      </c>
      <c r="D234" s="130" t="s">
        <v>835</v>
      </c>
      <c r="E234" s="130" t="s">
        <v>831</v>
      </c>
      <c r="F234" s="155" t="s">
        <v>279</v>
      </c>
      <c r="G234" s="156"/>
      <c r="H234" s="11" t="s">
        <v>836</v>
      </c>
      <c r="I234" s="14">
        <v>1.99</v>
      </c>
      <c r="J234" s="121">
        <f t="shared" si="3"/>
        <v>7.96</v>
      </c>
      <c r="K234" s="127"/>
    </row>
    <row r="235" spans="1:11">
      <c r="A235" s="126"/>
      <c r="B235" s="119">
        <v>4</v>
      </c>
      <c r="C235" s="10" t="s">
        <v>835</v>
      </c>
      <c r="D235" s="130" t="s">
        <v>835</v>
      </c>
      <c r="E235" s="130" t="s">
        <v>831</v>
      </c>
      <c r="F235" s="155" t="s">
        <v>278</v>
      </c>
      <c r="G235" s="156"/>
      <c r="H235" s="11" t="s">
        <v>836</v>
      </c>
      <c r="I235" s="14">
        <v>1.99</v>
      </c>
      <c r="J235" s="121">
        <f t="shared" si="3"/>
        <v>7.96</v>
      </c>
      <c r="K235" s="127"/>
    </row>
    <row r="236" spans="1:11">
      <c r="A236" s="126"/>
      <c r="B236" s="119">
        <v>4</v>
      </c>
      <c r="C236" s="10" t="s">
        <v>835</v>
      </c>
      <c r="D236" s="130" t="s">
        <v>835</v>
      </c>
      <c r="E236" s="130" t="s">
        <v>657</v>
      </c>
      <c r="F236" s="155" t="s">
        <v>279</v>
      </c>
      <c r="G236" s="156"/>
      <c r="H236" s="11" t="s">
        <v>836</v>
      </c>
      <c r="I236" s="14">
        <v>1.99</v>
      </c>
      <c r="J236" s="121">
        <f t="shared" si="3"/>
        <v>7.96</v>
      </c>
      <c r="K236" s="127"/>
    </row>
    <row r="237" spans="1:11">
      <c r="A237" s="126"/>
      <c r="B237" s="119">
        <v>4</v>
      </c>
      <c r="C237" s="10" t="s">
        <v>835</v>
      </c>
      <c r="D237" s="130" t="s">
        <v>835</v>
      </c>
      <c r="E237" s="130" t="s">
        <v>657</v>
      </c>
      <c r="F237" s="155" t="s">
        <v>278</v>
      </c>
      <c r="G237" s="156"/>
      <c r="H237" s="11" t="s">
        <v>836</v>
      </c>
      <c r="I237" s="14">
        <v>1.99</v>
      </c>
      <c r="J237" s="121">
        <f t="shared" si="3"/>
        <v>7.96</v>
      </c>
      <c r="K237" s="127"/>
    </row>
    <row r="238" spans="1:11">
      <c r="A238" s="126"/>
      <c r="B238" s="119">
        <v>4</v>
      </c>
      <c r="C238" s="10" t="s">
        <v>835</v>
      </c>
      <c r="D238" s="130" t="s">
        <v>835</v>
      </c>
      <c r="E238" s="130" t="s">
        <v>72</v>
      </c>
      <c r="F238" s="155" t="s">
        <v>278</v>
      </c>
      <c r="G238" s="156"/>
      <c r="H238" s="11" t="s">
        <v>836</v>
      </c>
      <c r="I238" s="14">
        <v>1.99</v>
      </c>
      <c r="J238" s="121">
        <f t="shared" si="3"/>
        <v>7.96</v>
      </c>
      <c r="K238" s="127"/>
    </row>
    <row r="239" spans="1:11">
      <c r="A239" s="126"/>
      <c r="B239" s="119">
        <v>2</v>
      </c>
      <c r="C239" s="10" t="s">
        <v>835</v>
      </c>
      <c r="D239" s="130" t="s">
        <v>835</v>
      </c>
      <c r="E239" s="130" t="s">
        <v>95</v>
      </c>
      <c r="F239" s="155" t="s">
        <v>278</v>
      </c>
      <c r="G239" s="156"/>
      <c r="H239" s="11" t="s">
        <v>836</v>
      </c>
      <c r="I239" s="14">
        <v>1.99</v>
      </c>
      <c r="J239" s="121">
        <f t="shared" si="3"/>
        <v>3.98</v>
      </c>
      <c r="K239" s="127"/>
    </row>
    <row r="240" spans="1:11">
      <c r="A240" s="126"/>
      <c r="B240" s="119">
        <v>2</v>
      </c>
      <c r="C240" s="10" t="s">
        <v>835</v>
      </c>
      <c r="D240" s="130" t="s">
        <v>835</v>
      </c>
      <c r="E240" s="130" t="s">
        <v>32</v>
      </c>
      <c r="F240" s="155" t="s">
        <v>278</v>
      </c>
      <c r="G240" s="156"/>
      <c r="H240" s="11" t="s">
        <v>836</v>
      </c>
      <c r="I240" s="14">
        <v>1.99</v>
      </c>
      <c r="J240" s="121">
        <f t="shared" si="3"/>
        <v>3.98</v>
      </c>
      <c r="K240" s="127"/>
    </row>
    <row r="241" spans="1:11" ht="24">
      <c r="A241" s="126"/>
      <c r="B241" s="119">
        <v>4</v>
      </c>
      <c r="C241" s="10" t="s">
        <v>837</v>
      </c>
      <c r="D241" s="130" t="s">
        <v>837</v>
      </c>
      <c r="E241" s="130" t="s">
        <v>657</v>
      </c>
      <c r="F241" s="155"/>
      <c r="G241" s="156"/>
      <c r="H241" s="11" t="s">
        <v>838</v>
      </c>
      <c r="I241" s="14">
        <v>1.99</v>
      </c>
      <c r="J241" s="121">
        <f t="shared" si="3"/>
        <v>7.96</v>
      </c>
      <c r="K241" s="127"/>
    </row>
    <row r="242" spans="1:11" ht="24">
      <c r="A242" s="126"/>
      <c r="B242" s="119">
        <v>4</v>
      </c>
      <c r="C242" s="10" t="s">
        <v>837</v>
      </c>
      <c r="D242" s="130" t="s">
        <v>837</v>
      </c>
      <c r="E242" s="130" t="s">
        <v>30</v>
      </c>
      <c r="F242" s="155"/>
      <c r="G242" s="156"/>
      <c r="H242" s="11" t="s">
        <v>838</v>
      </c>
      <c r="I242" s="14">
        <v>1.99</v>
      </c>
      <c r="J242" s="121">
        <f t="shared" si="3"/>
        <v>7.96</v>
      </c>
      <c r="K242" s="127"/>
    </row>
    <row r="243" spans="1:11" ht="24">
      <c r="A243" s="126"/>
      <c r="B243" s="119">
        <v>2</v>
      </c>
      <c r="C243" s="10" t="s">
        <v>837</v>
      </c>
      <c r="D243" s="130" t="s">
        <v>837</v>
      </c>
      <c r="E243" s="130" t="s">
        <v>32</v>
      </c>
      <c r="F243" s="155"/>
      <c r="G243" s="156"/>
      <c r="H243" s="11" t="s">
        <v>838</v>
      </c>
      <c r="I243" s="14">
        <v>1.99</v>
      </c>
      <c r="J243" s="121">
        <f t="shared" si="3"/>
        <v>3.98</v>
      </c>
      <c r="K243" s="127"/>
    </row>
    <row r="244" spans="1:11" ht="24">
      <c r="A244" s="126"/>
      <c r="B244" s="119">
        <v>5</v>
      </c>
      <c r="C244" s="10" t="s">
        <v>839</v>
      </c>
      <c r="D244" s="130" t="s">
        <v>839</v>
      </c>
      <c r="E244" s="130" t="s">
        <v>278</v>
      </c>
      <c r="F244" s="155" t="s">
        <v>30</v>
      </c>
      <c r="G244" s="156"/>
      <c r="H244" s="11" t="s">
        <v>840</v>
      </c>
      <c r="I244" s="14">
        <v>0.56000000000000005</v>
      </c>
      <c r="J244" s="121">
        <f t="shared" si="3"/>
        <v>2.8000000000000003</v>
      </c>
      <c r="K244" s="127"/>
    </row>
    <row r="245" spans="1:11" ht="36">
      <c r="A245" s="126"/>
      <c r="B245" s="119">
        <v>1</v>
      </c>
      <c r="C245" s="10" t="s">
        <v>841</v>
      </c>
      <c r="D245" s="130" t="s">
        <v>961</v>
      </c>
      <c r="E245" s="130" t="s">
        <v>842</v>
      </c>
      <c r="F245" s="155" t="s">
        <v>534</v>
      </c>
      <c r="G245" s="156"/>
      <c r="H245" s="11" t="s">
        <v>843</v>
      </c>
      <c r="I245" s="14">
        <v>4.62</v>
      </c>
      <c r="J245" s="121">
        <f t="shared" si="3"/>
        <v>4.62</v>
      </c>
      <c r="K245" s="127"/>
    </row>
    <row r="246" spans="1:11" ht="36">
      <c r="A246" s="126"/>
      <c r="B246" s="119">
        <v>1</v>
      </c>
      <c r="C246" s="10" t="s">
        <v>841</v>
      </c>
      <c r="D246" s="130" t="s">
        <v>962</v>
      </c>
      <c r="E246" s="130" t="s">
        <v>844</v>
      </c>
      <c r="F246" s="155" t="s">
        <v>245</v>
      </c>
      <c r="G246" s="156"/>
      <c r="H246" s="11" t="s">
        <v>843</v>
      </c>
      <c r="I246" s="14">
        <v>5.0999999999999996</v>
      </c>
      <c r="J246" s="121">
        <f t="shared" si="3"/>
        <v>5.0999999999999996</v>
      </c>
      <c r="K246" s="127"/>
    </row>
    <row r="247" spans="1:11" ht="36">
      <c r="A247" s="126"/>
      <c r="B247" s="119">
        <v>1</v>
      </c>
      <c r="C247" s="10" t="s">
        <v>841</v>
      </c>
      <c r="D247" s="130" t="s">
        <v>963</v>
      </c>
      <c r="E247" s="130" t="s">
        <v>845</v>
      </c>
      <c r="F247" s="155" t="s">
        <v>245</v>
      </c>
      <c r="G247" s="156"/>
      <c r="H247" s="11" t="s">
        <v>843</v>
      </c>
      <c r="I247" s="14">
        <v>6.09</v>
      </c>
      <c r="J247" s="121">
        <f t="shared" si="3"/>
        <v>6.09</v>
      </c>
      <c r="K247" s="127"/>
    </row>
    <row r="248" spans="1:11" ht="36">
      <c r="A248" s="126"/>
      <c r="B248" s="119">
        <v>1</v>
      </c>
      <c r="C248" s="10" t="s">
        <v>841</v>
      </c>
      <c r="D248" s="130" t="s">
        <v>964</v>
      </c>
      <c r="E248" s="130" t="s">
        <v>846</v>
      </c>
      <c r="F248" s="155" t="s">
        <v>354</v>
      </c>
      <c r="G248" s="156"/>
      <c r="H248" s="11" t="s">
        <v>843</v>
      </c>
      <c r="I248" s="14">
        <v>6.56</v>
      </c>
      <c r="J248" s="121">
        <f t="shared" si="3"/>
        <v>6.56</v>
      </c>
      <c r="K248" s="127"/>
    </row>
    <row r="249" spans="1:11" ht="26.25" customHeight="1">
      <c r="A249" s="126"/>
      <c r="B249" s="119">
        <v>2</v>
      </c>
      <c r="C249" s="10" t="s">
        <v>847</v>
      </c>
      <c r="D249" s="130" t="s">
        <v>965</v>
      </c>
      <c r="E249" s="130" t="s">
        <v>30</v>
      </c>
      <c r="F249" s="155"/>
      <c r="G249" s="156"/>
      <c r="H249" s="11" t="s">
        <v>848</v>
      </c>
      <c r="I249" s="14">
        <v>3.32</v>
      </c>
      <c r="J249" s="121">
        <f t="shared" si="3"/>
        <v>6.64</v>
      </c>
      <c r="K249" s="127"/>
    </row>
    <row r="250" spans="1:11" ht="26.25" customHeight="1">
      <c r="A250" s="126"/>
      <c r="B250" s="119">
        <v>2</v>
      </c>
      <c r="C250" s="10" t="s">
        <v>847</v>
      </c>
      <c r="D250" s="130" t="s">
        <v>966</v>
      </c>
      <c r="E250" s="130" t="s">
        <v>31</v>
      </c>
      <c r="F250" s="155"/>
      <c r="G250" s="156"/>
      <c r="H250" s="11" t="s">
        <v>848</v>
      </c>
      <c r="I250" s="14">
        <v>3.32</v>
      </c>
      <c r="J250" s="121">
        <f t="shared" si="3"/>
        <v>6.64</v>
      </c>
      <c r="K250" s="127"/>
    </row>
    <row r="251" spans="1:11" ht="36">
      <c r="A251" s="126"/>
      <c r="B251" s="119">
        <v>2</v>
      </c>
      <c r="C251" s="10" t="s">
        <v>849</v>
      </c>
      <c r="D251" s="130" t="s">
        <v>967</v>
      </c>
      <c r="E251" s="130" t="s">
        <v>28</v>
      </c>
      <c r="F251" s="155"/>
      <c r="G251" s="156"/>
      <c r="H251" s="11" t="s">
        <v>850</v>
      </c>
      <c r="I251" s="14">
        <v>6.66</v>
      </c>
      <c r="J251" s="121">
        <f t="shared" si="3"/>
        <v>13.32</v>
      </c>
      <c r="K251" s="127"/>
    </row>
    <row r="252" spans="1:11" ht="36">
      <c r="A252" s="126"/>
      <c r="B252" s="119">
        <v>2</v>
      </c>
      <c r="C252" s="10" t="s">
        <v>849</v>
      </c>
      <c r="D252" s="130" t="s">
        <v>968</v>
      </c>
      <c r="E252" s="130" t="s">
        <v>30</v>
      </c>
      <c r="F252" s="155"/>
      <c r="G252" s="156"/>
      <c r="H252" s="11" t="s">
        <v>850</v>
      </c>
      <c r="I252" s="14">
        <v>7.61</v>
      </c>
      <c r="J252" s="121">
        <f t="shared" si="3"/>
        <v>15.22</v>
      </c>
      <c r="K252" s="127"/>
    </row>
    <row r="253" spans="1:11" ht="36">
      <c r="A253" s="126"/>
      <c r="B253" s="119">
        <v>2</v>
      </c>
      <c r="C253" s="10" t="s">
        <v>849</v>
      </c>
      <c r="D253" s="130" t="s">
        <v>969</v>
      </c>
      <c r="E253" s="130" t="s">
        <v>31</v>
      </c>
      <c r="F253" s="155"/>
      <c r="G253" s="156"/>
      <c r="H253" s="11" t="s">
        <v>850</v>
      </c>
      <c r="I253" s="14">
        <v>8.18</v>
      </c>
      <c r="J253" s="121">
        <f t="shared" si="3"/>
        <v>16.36</v>
      </c>
      <c r="K253" s="127"/>
    </row>
    <row r="254" spans="1:11" ht="36">
      <c r="A254" s="126"/>
      <c r="B254" s="119">
        <v>1</v>
      </c>
      <c r="C254" s="10" t="s">
        <v>851</v>
      </c>
      <c r="D254" s="130" t="s">
        <v>970</v>
      </c>
      <c r="E254" s="130" t="s">
        <v>30</v>
      </c>
      <c r="F254" s="155"/>
      <c r="G254" s="156"/>
      <c r="H254" s="11" t="s">
        <v>852</v>
      </c>
      <c r="I254" s="14">
        <v>7.61</v>
      </c>
      <c r="J254" s="121">
        <f t="shared" si="3"/>
        <v>7.61</v>
      </c>
      <c r="K254" s="127"/>
    </row>
    <row r="255" spans="1:11" ht="36">
      <c r="A255" s="126"/>
      <c r="B255" s="119">
        <v>1</v>
      </c>
      <c r="C255" s="10" t="s">
        <v>851</v>
      </c>
      <c r="D255" s="130" t="s">
        <v>971</v>
      </c>
      <c r="E255" s="130" t="s">
        <v>31</v>
      </c>
      <c r="F255" s="155"/>
      <c r="G255" s="156"/>
      <c r="H255" s="11" t="s">
        <v>852</v>
      </c>
      <c r="I255" s="14">
        <v>8.56</v>
      </c>
      <c r="J255" s="121">
        <f t="shared" si="3"/>
        <v>8.56</v>
      </c>
      <c r="K255" s="127"/>
    </row>
    <row r="256" spans="1:11" ht="24">
      <c r="A256" s="126"/>
      <c r="B256" s="119">
        <v>3</v>
      </c>
      <c r="C256" s="10" t="s">
        <v>853</v>
      </c>
      <c r="D256" s="130" t="s">
        <v>972</v>
      </c>
      <c r="E256" s="130" t="s">
        <v>30</v>
      </c>
      <c r="F256" s="155"/>
      <c r="G256" s="156"/>
      <c r="H256" s="11" t="s">
        <v>854</v>
      </c>
      <c r="I256" s="14">
        <v>2.09</v>
      </c>
      <c r="J256" s="121">
        <f t="shared" si="3"/>
        <v>6.27</v>
      </c>
      <c r="K256" s="127"/>
    </row>
    <row r="257" spans="1:11" ht="24">
      <c r="A257" s="126"/>
      <c r="B257" s="119">
        <v>2</v>
      </c>
      <c r="C257" s="10" t="s">
        <v>855</v>
      </c>
      <c r="D257" s="130" t="s">
        <v>973</v>
      </c>
      <c r="E257" s="130" t="s">
        <v>30</v>
      </c>
      <c r="F257" s="155"/>
      <c r="G257" s="156"/>
      <c r="H257" s="11" t="s">
        <v>856</v>
      </c>
      <c r="I257" s="14">
        <v>1.8</v>
      </c>
      <c r="J257" s="121">
        <f t="shared" si="3"/>
        <v>3.6</v>
      </c>
      <c r="K257" s="127"/>
    </row>
    <row r="258" spans="1:11" ht="36">
      <c r="A258" s="126"/>
      <c r="B258" s="119">
        <v>2</v>
      </c>
      <c r="C258" s="10" t="s">
        <v>857</v>
      </c>
      <c r="D258" s="130" t="s">
        <v>974</v>
      </c>
      <c r="E258" s="130" t="s">
        <v>28</v>
      </c>
      <c r="F258" s="155" t="s">
        <v>858</v>
      </c>
      <c r="G258" s="156"/>
      <c r="H258" s="11" t="s">
        <v>859</v>
      </c>
      <c r="I258" s="14">
        <v>5.0999999999999996</v>
      </c>
      <c r="J258" s="121">
        <f t="shared" si="3"/>
        <v>10.199999999999999</v>
      </c>
      <c r="K258" s="127"/>
    </row>
    <row r="259" spans="1:11" ht="36">
      <c r="A259" s="126"/>
      <c r="B259" s="119">
        <v>1</v>
      </c>
      <c r="C259" s="10" t="s">
        <v>860</v>
      </c>
      <c r="D259" s="130" t="s">
        <v>975</v>
      </c>
      <c r="E259" s="130" t="s">
        <v>30</v>
      </c>
      <c r="F259" s="155" t="s">
        <v>279</v>
      </c>
      <c r="G259" s="156"/>
      <c r="H259" s="11" t="s">
        <v>861</v>
      </c>
      <c r="I259" s="14">
        <v>3.61</v>
      </c>
      <c r="J259" s="121">
        <f t="shared" si="3"/>
        <v>3.61</v>
      </c>
      <c r="K259" s="127"/>
    </row>
    <row r="260" spans="1:11" ht="36">
      <c r="A260" s="126"/>
      <c r="B260" s="119">
        <v>1</v>
      </c>
      <c r="C260" s="10" t="s">
        <v>860</v>
      </c>
      <c r="D260" s="130" t="s">
        <v>975</v>
      </c>
      <c r="E260" s="130" t="s">
        <v>30</v>
      </c>
      <c r="F260" s="155" t="s">
        <v>679</v>
      </c>
      <c r="G260" s="156"/>
      <c r="H260" s="11" t="s">
        <v>861</v>
      </c>
      <c r="I260" s="14">
        <v>3.61</v>
      </c>
      <c r="J260" s="121">
        <f t="shared" si="3"/>
        <v>3.61</v>
      </c>
      <c r="K260" s="127"/>
    </row>
    <row r="261" spans="1:11" ht="36">
      <c r="A261" s="126"/>
      <c r="B261" s="119">
        <v>1</v>
      </c>
      <c r="C261" s="10" t="s">
        <v>860</v>
      </c>
      <c r="D261" s="130" t="s">
        <v>975</v>
      </c>
      <c r="E261" s="130" t="s">
        <v>30</v>
      </c>
      <c r="F261" s="155" t="s">
        <v>277</v>
      </c>
      <c r="G261" s="156"/>
      <c r="H261" s="11" t="s">
        <v>861</v>
      </c>
      <c r="I261" s="14">
        <v>3.61</v>
      </c>
      <c r="J261" s="121">
        <f t="shared" si="3"/>
        <v>3.61</v>
      </c>
      <c r="K261" s="127"/>
    </row>
    <row r="262" spans="1:11" ht="36">
      <c r="A262" s="126"/>
      <c r="B262" s="119">
        <v>2</v>
      </c>
      <c r="C262" s="10" t="s">
        <v>860</v>
      </c>
      <c r="D262" s="130" t="s">
        <v>975</v>
      </c>
      <c r="E262" s="130" t="s">
        <v>30</v>
      </c>
      <c r="F262" s="155" t="s">
        <v>278</v>
      </c>
      <c r="G262" s="156"/>
      <c r="H262" s="11" t="s">
        <v>861</v>
      </c>
      <c r="I262" s="14">
        <v>3.61</v>
      </c>
      <c r="J262" s="121">
        <f t="shared" si="3"/>
        <v>7.22</v>
      </c>
      <c r="K262" s="127"/>
    </row>
    <row r="263" spans="1:11" ht="36">
      <c r="A263" s="126"/>
      <c r="B263" s="119">
        <v>1</v>
      </c>
      <c r="C263" s="10" t="s">
        <v>860</v>
      </c>
      <c r="D263" s="130" t="s">
        <v>975</v>
      </c>
      <c r="E263" s="130" t="s">
        <v>30</v>
      </c>
      <c r="F263" s="155" t="s">
        <v>734</v>
      </c>
      <c r="G263" s="156"/>
      <c r="H263" s="11" t="s">
        <v>861</v>
      </c>
      <c r="I263" s="14">
        <v>3.61</v>
      </c>
      <c r="J263" s="121">
        <f t="shared" si="3"/>
        <v>3.61</v>
      </c>
      <c r="K263" s="127"/>
    </row>
    <row r="264" spans="1:11" ht="36">
      <c r="A264" s="126"/>
      <c r="B264" s="119">
        <v>1</v>
      </c>
      <c r="C264" s="10" t="s">
        <v>860</v>
      </c>
      <c r="D264" s="130" t="s">
        <v>976</v>
      </c>
      <c r="E264" s="130" t="s">
        <v>31</v>
      </c>
      <c r="F264" s="155" t="s">
        <v>279</v>
      </c>
      <c r="G264" s="156"/>
      <c r="H264" s="11" t="s">
        <v>861</v>
      </c>
      <c r="I264" s="14">
        <v>3.61</v>
      </c>
      <c r="J264" s="121">
        <f t="shared" si="3"/>
        <v>3.61</v>
      </c>
      <c r="K264" s="127"/>
    </row>
    <row r="265" spans="1:11" ht="36">
      <c r="A265" s="126"/>
      <c r="B265" s="119">
        <v>1</v>
      </c>
      <c r="C265" s="10" t="s">
        <v>860</v>
      </c>
      <c r="D265" s="130" t="s">
        <v>976</v>
      </c>
      <c r="E265" s="130" t="s">
        <v>31</v>
      </c>
      <c r="F265" s="155" t="s">
        <v>679</v>
      </c>
      <c r="G265" s="156"/>
      <c r="H265" s="11" t="s">
        <v>861</v>
      </c>
      <c r="I265" s="14">
        <v>3.61</v>
      </c>
      <c r="J265" s="121">
        <f t="shared" si="3"/>
        <v>3.61</v>
      </c>
      <c r="K265" s="127"/>
    </row>
    <row r="266" spans="1:11" ht="36">
      <c r="A266" s="126"/>
      <c r="B266" s="119">
        <v>1</v>
      </c>
      <c r="C266" s="10" t="s">
        <v>860</v>
      </c>
      <c r="D266" s="130" t="s">
        <v>976</v>
      </c>
      <c r="E266" s="130" t="s">
        <v>31</v>
      </c>
      <c r="F266" s="155" t="s">
        <v>277</v>
      </c>
      <c r="G266" s="156"/>
      <c r="H266" s="11" t="s">
        <v>861</v>
      </c>
      <c r="I266" s="14">
        <v>3.61</v>
      </c>
      <c r="J266" s="121">
        <f t="shared" si="3"/>
        <v>3.61</v>
      </c>
      <c r="K266" s="127"/>
    </row>
    <row r="267" spans="1:11" ht="36">
      <c r="A267" s="126"/>
      <c r="B267" s="119">
        <v>2</v>
      </c>
      <c r="C267" s="10" t="s">
        <v>860</v>
      </c>
      <c r="D267" s="130" t="s">
        <v>976</v>
      </c>
      <c r="E267" s="130" t="s">
        <v>31</v>
      </c>
      <c r="F267" s="155" t="s">
        <v>278</v>
      </c>
      <c r="G267" s="156"/>
      <c r="H267" s="11" t="s">
        <v>861</v>
      </c>
      <c r="I267" s="14">
        <v>3.61</v>
      </c>
      <c r="J267" s="121">
        <f t="shared" si="3"/>
        <v>7.22</v>
      </c>
      <c r="K267" s="127"/>
    </row>
    <row r="268" spans="1:11" ht="36">
      <c r="A268" s="126"/>
      <c r="B268" s="119">
        <v>1</v>
      </c>
      <c r="C268" s="10" t="s">
        <v>860</v>
      </c>
      <c r="D268" s="130" t="s">
        <v>976</v>
      </c>
      <c r="E268" s="130" t="s">
        <v>31</v>
      </c>
      <c r="F268" s="155" t="s">
        <v>734</v>
      </c>
      <c r="G268" s="156"/>
      <c r="H268" s="11" t="s">
        <v>861</v>
      </c>
      <c r="I268" s="14">
        <v>3.61</v>
      </c>
      <c r="J268" s="121">
        <f t="shared" si="3"/>
        <v>3.61</v>
      </c>
      <c r="K268" s="127"/>
    </row>
    <row r="269" spans="1:11" ht="24" customHeight="1">
      <c r="A269" s="126"/>
      <c r="B269" s="119">
        <v>2</v>
      </c>
      <c r="C269" s="10" t="s">
        <v>862</v>
      </c>
      <c r="D269" s="130" t="s">
        <v>977</v>
      </c>
      <c r="E269" s="130" t="s">
        <v>30</v>
      </c>
      <c r="F269" s="155"/>
      <c r="G269" s="156"/>
      <c r="H269" s="11" t="s">
        <v>863</v>
      </c>
      <c r="I269" s="14">
        <v>3.51</v>
      </c>
      <c r="J269" s="121">
        <f t="shared" si="3"/>
        <v>7.02</v>
      </c>
      <c r="K269" s="127"/>
    </row>
    <row r="270" spans="1:11" ht="24" customHeight="1">
      <c r="A270" s="126"/>
      <c r="B270" s="119">
        <v>2</v>
      </c>
      <c r="C270" s="10" t="s">
        <v>862</v>
      </c>
      <c r="D270" s="130" t="s">
        <v>978</v>
      </c>
      <c r="E270" s="130" t="s">
        <v>31</v>
      </c>
      <c r="F270" s="155"/>
      <c r="G270" s="156"/>
      <c r="H270" s="11" t="s">
        <v>863</v>
      </c>
      <c r="I270" s="14">
        <v>3.7</v>
      </c>
      <c r="J270" s="121">
        <f t="shared" si="3"/>
        <v>7.4</v>
      </c>
      <c r="K270" s="127"/>
    </row>
    <row r="271" spans="1:11" ht="36">
      <c r="A271" s="126"/>
      <c r="B271" s="119">
        <v>1</v>
      </c>
      <c r="C271" s="10" t="s">
        <v>864</v>
      </c>
      <c r="D271" s="130" t="s">
        <v>979</v>
      </c>
      <c r="E271" s="130" t="s">
        <v>30</v>
      </c>
      <c r="F271" s="155" t="s">
        <v>858</v>
      </c>
      <c r="G271" s="156"/>
      <c r="H271" s="11" t="s">
        <v>865</v>
      </c>
      <c r="I271" s="14">
        <v>8.18</v>
      </c>
      <c r="J271" s="121">
        <f t="shared" si="3"/>
        <v>8.18</v>
      </c>
      <c r="K271" s="127"/>
    </row>
    <row r="272" spans="1:11" ht="36">
      <c r="A272" s="126"/>
      <c r="B272" s="119">
        <v>1</v>
      </c>
      <c r="C272" s="10" t="s">
        <v>864</v>
      </c>
      <c r="D272" s="130" t="s">
        <v>980</v>
      </c>
      <c r="E272" s="130" t="s">
        <v>31</v>
      </c>
      <c r="F272" s="155" t="s">
        <v>858</v>
      </c>
      <c r="G272" s="156"/>
      <c r="H272" s="11" t="s">
        <v>865</v>
      </c>
      <c r="I272" s="14">
        <v>8.75</v>
      </c>
      <c r="J272" s="121">
        <f t="shared" si="3"/>
        <v>8.75</v>
      </c>
      <c r="K272" s="127"/>
    </row>
    <row r="273" spans="1:11" ht="24">
      <c r="A273" s="126"/>
      <c r="B273" s="119">
        <v>2</v>
      </c>
      <c r="C273" s="10" t="s">
        <v>866</v>
      </c>
      <c r="D273" s="130" t="s">
        <v>981</v>
      </c>
      <c r="E273" s="130" t="s">
        <v>28</v>
      </c>
      <c r="F273" s="155" t="s">
        <v>278</v>
      </c>
      <c r="G273" s="156"/>
      <c r="H273" s="11" t="s">
        <v>867</v>
      </c>
      <c r="I273" s="14">
        <v>1.9</v>
      </c>
      <c r="J273" s="121">
        <f t="shared" si="3"/>
        <v>3.8</v>
      </c>
      <c r="K273" s="127"/>
    </row>
    <row r="274" spans="1:11" ht="24">
      <c r="A274" s="126"/>
      <c r="B274" s="119">
        <v>2</v>
      </c>
      <c r="C274" s="10" t="s">
        <v>866</v>
      </c>
      <c r="D274" s="130" t="s">
        <v>982</v>
      </c>
      <c r="E274" s="130" t="s">
        <v>30</v>
      </c>
      <c r="F274" s="155" t="s">
        <v>278</v>
      </c>
      <c r="G274" s="156"/>
      <c r="H274" s="11" t="s">
        <v>867</v>
      </c>
      <c r="I274" s="14">
        <v>1.9</v>
      </c>
      <c r="J274" s="121">
        <f t="shared" si="3"/>
        <v>3.8</v>
      </c>
      <c r="K274" s="127"/>
    </row>
    <row r="275" spans="1:11" ht="24">
      <c r="A275" s="126"/>
      <c r="B275" s="119">
        <v>2</v>
      </c>
      <c r="C275" s="10" t="s">
        <v>866</v>
      </c>
      <c r="D275" s="130" t="s">
        <v>983</v>
      </c>
      <c r="E275" s="130" t="s">
        <v>31</v>
      </c>
      <c r="F275" s="155" t="s">
        <v>278</v>
      </c>
      <c r="G275" s="156"/>
      <c r="H275" s="11" t="s">
        <v>867</v>
      </c>
      <c r="I275" s="14">
        <v>1.9</v>
      </c>
      <c r="J275" s="121">
        <f t="shared" si="3"/>
        <v>3.8</v>
      </c>
      <c r="K275" s="127"/>
    </row>
    <row r="276" spans="1:11" ht="25.5" customHeight="1">
      <c r="A276" s="126"/>
      <c r="B276" s="119">
        <v>1</v>
      </c>
      <c r="C276" s="10" t="s">
        <v>868</v>
      </c>
      <c r="D276" s="130" t="s">
        <v>984</v>
      </c>
      <c r="E276" s="130" t="s">
        <v>30</v>
      </c>
      <c r="F276" s="155"/>
      <c r="G276" s="156"/>
      <c r="H276" s="11" t="s">
        <v>869</v>
      </c>
      <c r="I276" s="14">
        <v>2.66</v>
      </c>
      <c r="J276" s="121">
        <f t="shared" si="3"/>
        <v>2.66</v>
      </c>
      <c r="K276" s="127"/>
    </row>
    <row r="277" spans="1:11" ht="25.5" customHeight="1">
      <c r="A277" s="126"/>
      <c r="B277" s="119">
        <v>1</v>
      </c>
      <c r="C277" s="10" t="s">
        <v>868</v>
      </c>
      <c r="D277" s="130" t="s">
        <v>985</v>
      </c>
      <c r="E277" s="130" t="s">
        <v>31</v>
      </c>
      <c r="F277" s="155"/>
      <c r="G277" s="156"/>
      <c r="H277" s="11" t="s">
        <v>869</v>
      </c>
      <c r="I277" s="14">
        <v>2.66</v>
      </c>
      <c r="J277" s="121">
        <f t="shared" si="3"/>
        <v>2.66</v>
      </c>
      <c r="K277" s="127"/>
    </row>
    <row r="278" spans="1:11" ht="25.5" customHeight="1">
      <c r="A278" s="126"/>
      <c r="B278" s="119">
        <v>1</v>
      </c>
      <c r="C278" s="10" t="s">
        <v>868</v>
      </c>
      <c r="D278" s="130" t="s">
        <v>986</v>
      </c>
      <c r="E278" s="130" t="s">
        <v>32</v>
      </c>
      <c r="F278" s="155"/>
      <c r="G278" s="156"/>
      <c r="H278" s="11" t="s">
        <v>869</v>
      </c>
      <c r="I278" s="14">
        <v>2.66</v>
      </c>
      <c r="J278" s="121">
        <f t="shared" ref="J278:J316" si="4">I278*B278</f>
        <v>2.66</v>
      </c>
      <c r="K278" s="127"/>
    </row>
    <row r="279" spans="1:11" ht="24">
      <c r="A279" s="126"/>
      <c r="B279" s="119">
        <v>1</v>
      </c>
      <c r="C279" s="10" t="s">
        <v>870</v>
      </c>
      <c r="D279" s="130" t="s">
        <v>987</v>
      </c>
      <c r="E279" s="130" t="s">
        <v>30</v>
      </c>
      <c r="F279" s="155" t="s">
        <v>279</v>
      </c>
      <c r="G279" s="156"/>
      <c r="H279" s="11" t="s">
        <v>871</v>
      </c>
      <c r="I279" s="14">
        <v>2.4700000000000002</v>
      </c>
      <c r="J279" s="121">
        <f t="shared" si="4"/>
        <v>2.4700000000000002</v>
      </c>
      <c r="K279" s="127"/>
    </row>
    <row r="280" spans="1:11" ht="24">
      <c r="A280" s="126"/>
      <c r="B280" s="119">
        <v>1</v>
      </c>
      <c r="C280" s="10" t="s">
        <v>870</v>
      </c>
      <c r="D280" s="130" t="s">
        <v>987</v>
      </c>
      <c r="E280" s="130" t="s">
        <v>30</v>
      </c>
      <c r="F280" s="155" t="s">
        <v>277</v>
      </c>
      <c r="G280" s="156"/>
      <c r="H280" s="11" t="s">
        <v>871</v>
      </c>
      <c r="I280" s="14">
        <v>2.4700000000000002</v>
      </c>
      <c r="J280" s="121">
        <f t="shared" si="4"/>
        <v>2.4700000000000002</v>
      </c>
      <c r="K280" s="127"/>
    </row>
    <row r="281" spans="1:11" ht="24">
      <c r="A281" s="126"/>
      <c r="B281" s="119">
        <v>1</v>
      </c>
      <c r="C281" s="10" t="s">
        <v>870</v>
      </c>
      <c r="D281" s="130" t="s">
        <v>987</v>
      </c>
      <c r="E281" s="130" t="s">
        <v>30</v>
      </c>
      <c r="F281" s="155" t="s">
        <v>278</v>
      </c>
      <c r="G281" s="156"/>
      <c r="H281" s="11" t="s">
        <v>871</v>
      </c>
      <c r="I281" s="14">
        <v>2.4700000000000002</v>
      </c>
      <c r="J281" s="121">
        <f t="shared" si="4"/>
        <v>2.4700000000000002</v>
      </c>
      <c r="K281" s="127"/>
    </row>
    <row r="282" spans="1:11" ht="24">
      <c r="A282" s="126"/>
      <c r="B282" s="119">
        <v>1</v>
      </c>
      <c r="C282" s="10" t="s">
        <v>870</v>
      </c>
      <c r="D282" s="130" t="s">
        <v>987</v>
      </c>
      <c r="E282" s="130" t="s">
        <v>30</v>
      </c>
      <c r="F282" s="155" t="s">
        <v>734</v>
      </c>
      <c r="G282" s="156"/>
      <c r="H282" s="11" t="s">
        <v>871</v>
      </c>
      <c r="I282" s="14">
        <v>2.4700000000000002</v>
      </c>
      <c r="J282" s="121">
        <f t="shared" si="4"/>
        <v>2.4700000000000002</v>
      </c>
      <c r="K282" s="127"/>
    </row>
    <row r="283" spans="1:11" ht="24">
      <c r="A283" s="126"/>
      <c r="B283" s="119">
        <v>1</v>
      </c>
      <c r="C283" s="10" t="s">
        <v>870</v>
      </c>
      <c r="D283" s="130" t="s">
        <v>988</v>
      </c>
      <c r="E283" s="130" t="s">
        <v>31</v>
      </c>
      <c r="F283" s="155" t="s">
        <v>279</v>
      </c>
      <c r="G283" s="156"/>
      <c r="H283" s="11" t="s">
        <v>871</v>
      </c>
      <c r="I283" s="14">
        <v>2.4700000000000002</v>
      </c>
      <c r="J283" s="121">
        <f t="shared" si="4"/>
        <v>2.4700000000000002</v>
      </c>
      <c r="K283" s="127"/>
    </row>
    <row r="284" spans="1:11" ht="24">
      <c r="A284" s="126"/>
      <c r="B284" s="119">
        <v>1</v>
      </c>
      <c r="C284" s="10" t="s">
        <v>870</v>
      </c>
      <c r="D284" s="130" t="s">
        <v>988</v>
      </c>
      <c r="E284" s="130" t="s">
        <v>31</v>
      </c>
      <c r="F284" s="155" t="s">
        <v>277</v>
      </c>
      <c r="G284" s="156"/>
      <c r="H284" s="11" t="s">
        <v>871</v>
      </c>
      <c r="I284" s="14">
        <v>2.4700000000000002</v>
      </c>
      <c r="J284" s="121">
        <f t="shared" si="4"/>
        <v>2.4700000000000002</v>
      </c>
      <c r="K284" s="127"/>
    </row>
    <row r="285" spans="1:11" ht="24">
      <c r="A285" s="126"/>
      <c r="B285" s="119">
        <v>1</v>
      </c>
      <c r="C285" s="10" t="s">
        <v>870</v>
      </c>
      <c r="D285" s="130" t="s">
        <v>988</v>
      </c>
      <c r="E285" s="130" t="s">
        <v>31</v>
      </c>
      <c r="F285" s="155" t="s">
        <v>278</v>
      </c>
      <c r="G285" s="156"/>
      <c r="H285" s="11" t="s">
        <v>871</v>
      </c>
      <c r="I285" s="14">
        <v>2.4700000000000002</v>
      </c>
      <c r="J285" s="121">
        <f t="shared" si="4"/>
        <v>2.4700000000000002</v>
      </c>
      <c r="K285" s="127"/>
    </row>
    <row r="286" spans="1:11" ht="24">
      <c r="A286" s="126"/>
      <c r="B286" s="119">
        <v>1</v>
      </c>
      <c r="C286" s="10" t="s">
        <v>870</v>
      </c>
      <c r="D286" s="130" t="s">
        <v>988</v>
      </c>
      <c r="E286" s="130" t="s">
        <v>31</v>
      </c>
      <c r="F286" s="155" t="s">
        <v>734</v>
      </c>
      <c r="G286" s="156"/>
      <c r="H286" s="11" t="s">
        <v>871</v>
      </c>
      <c r="I286" s="14">
        <v>2.4700000000000002</v>
      </c>
      <c r="J286" s="121">
        <f t="shared" si="4"/>
        <v>2.4700000000000002</v>
      </c>
      <c r="K286" s="127"/>
    </row>
    <row r="287" spans="1:11" ht="24" customHeight="1">
      <c r="A287" s="126"/>
      <c r="B287" s="119">
        <v>1</v>
      </c>
      <c r="C287" s="10" t="s">
        <v>872</v>
      </c>
      <c r="D287" s="130" t="s">
        <v>989</v>
      </c>
      <c r="E287" s="130" t="s">
        <v>30</v>
      </c>
      <c r="F287" s="155" t="s">
        <v>279</v>
      </c>
      <c r="G287" s="156"/>
      <c r="H287" s="11" t="s">
        <v>873</v>
      </c>
      <c r="I287" s="14">
        <v>2.1800000000000002</v>
      </c>
      <c r="J287" s="121">
        <f t="shared" si="4"/>
        <v>2.1800000000000002</v>
      </c>
      <c r="K287" s="127"/>
    </row>
    <row r="288" spans="1:11" ht="24" customHeight="1">
      <c r="A288" s="126"/>
      <c r="B288" s="119">
        <v>1</v>
      </c>
      <c r="C288" s="10" t="s">
        <v>872</v>
      </c>
      <c r="D288" s="130" t="s">
        <v>989</v>
      </c>
      <c r="E288" s="130" t="s">
        <v>30</v>
      </c>
      <c r="F288" s="155" t="s">
        <v>278</v>
      </c>
      <c r="G288" s="156"/>
      <c r="H288" s="11" t="s">
        <v>873</v>
      </c>
      <c r="I288" s="14">
        <v>2.1800000000000002</v>
      </c>
      <c r="J288" s="121">
        <f t="shared" si="4"/>
        <v>2.1800000000000002</v>
      </c>
      <c r="K288" s="127"/>
    </row>
    <row r="289" spans="1:11" ht="24" customHeight="1">
      <c r="A289" s="126"/>
      <c r="B289" s="119">
        <v>1</v>
      </c>
      <c r="C289" s="10" t="s">
        <v>872</v>
      </c>
      <c r="D289" s="130" t="s">
        <v>990</v>
      </c>
      <c r="E289" s="130" t="s">
        <v>31</v>
      </c>
      <c r="F289" s="155" t="s">
        <v>279</v>
      </c>
      <c r="G289" s="156"/>
      <c r="H289" s="11" t="s">
        <v>873</v>
      </c>
      <c r="I289" s="14">
        <v>2.1800000000000002</v>
      </c>
      <c r="J289" s="121">
        <f t="shared" si="4"/>
        <v>2.1800000000000002</v>
      </c>
      <c r="K289" s="127"/>
    </row>
    <row r="290" spans="1:11">
      <c r="A290" s="126"/>
      <c r="B290" s="119">
        <v>7</v>
      </c>
      <c r="C290" s="10" t="s">
        <v>874</v>
      </c>
      <c r="D290" s="130" t="s">
        <v>991</v>
      </c>
      <c r="E290" s="130" t="s">
        <v>749</v>
      </c>
      <c r="F290" s="155" t="s">
        <v>279</v>
      </c>
      <c r="G290" s="156"/>
      <c r="H290" s="11" t="s">
        <v>875</v>
      </c>
      <c r="I290" s="14">
        <v>0.44</v>
      </c>
      <c r="J290" s="121">
        <f t="shared" si="4"/>
        <v>3.08</v>
      </c>
      <c r="K290" s="127"/>
    </row>
    <row r="291" spans="1:11">
      <c r="A291" s="126"/>
      <c r="B291" s="119">
        <v>7</v>
      </c>
      <c r="C291" s="10" t="s">
        <v>874</v>
      </c>
      <c r="D291" s="130" t="s">
        <v>992</v>
      </c>
      <c r="E291" s="130" t="s">
        <v>753</v>
      </c>
      <c r="F291" s="155" t="s">
        <v>279</v>
      </c>
      <c r="G291" s="156"/>
      <c r="H291" s="11" t="s">
        <v>875</v>
      </c>
      <c r="I291" s="14">
        <v>0.46</v>
      </c>
      <c r="J291" s="121">
        <f t="shared" si="4"/>
        <v>3.22</v>
      </c>
      <c r="K291" s="127"/>
    </row>
    <row r="292" spans="1:11">
      <c r="A292" s="126"/>
      <c r="B292" s="119">
        <v>6</v>
      </c>
      <c r="C292" s="10" t="s">
        <v>874</v>
      </c>
      <c r="D292" s="130" t="s">
        <v>993</v>
      </c>
      <c r="E292" s="130" t="s">
        <v>751</v>
      </c>
      <c r="F292" s="155" t="s">
        <v>279</v>
      </c>
      <c r="G292" s="156"/>
      <c r="H292" s="11" t="s">
        <v>875</v>
      </c>
      <c r="I292" s="14">
        <v>0.5</v>
      </c>
      <c r="J292" s="121">
        <f t="shared" si="4"/>
        <v>3</v>
      </c>
      <c r="K292" s="127"/>
    </row>
    <row r="293" spans="1:11">
      <c r="A293" s="126"/>
      <c r="B293" s="119">
        <v>6</v>
      </c>
      <c r="C293" s="10" t="s">
        <v>874</v>
      </c>
      <c r="D293" s="130" t="s">
        <v>994</v>
      </c>
      <c r="E293" s="130" t="s">
        <v>755</v>
      </c>
      <c r="F293" s="155" t="s">
        <v>279</v>
      </c>
      <c r="G293" s="156"/>
      <c r="H293" s="11" t="s">
        <v>875</v>
      </c>
      <c r="I293" s="14">
        <v>0.53</v>
      </c>
      <c r="J293" s="121">
        <f t="shared" si="4"/>
        <v>3.18</v>
      </c>
      <c r="K293" s="127"/>
    </row>
    <row r="294" spans="1:11">
      <c r="A294" s="126"/>
      <c r="B294" s="119">
        <v>5</v>
      </c>
      <c r="C294" s="10" t="s">
        <v>874</v>
      </c>
      <c r="D294" s="130" t="s">
        <v>995</v>
      </c>
      <c r="E294" s="130" t="s">
        <v>876</v>
      </c>
      <c r="F294" s="155" t="s">
        <v>279</v>
      </c>
      <c r="G294" s="156"/>
      <c r="H294" s="11" t="s">
        <v>875</v>
      </c>
      <c r="I294" s="14">
        <v>0.59</v>
      </c>
      <c r="J294" s="121">
        <f t="shared" si="4"/>
        <v>2.9499999999999997</v>
      </c>
      <c r="K294" s="127"/>
    </row>
    <row r="295" spans="1:11">
      <c r="A295" s="126"/>
      <c r="B295" s="119">
        <v>4</v>
      </c>
      <c r="C295" s="10" t="s">
        <v>874</v>
      </c>
      <c r="D295" s="130" t="s">
        <v>996</v>
      </c>
      <c r="E295" s="130" t="s">
        <v>877</v>
      </c>
      <c r="F295" s="155" t="s">
        <v>589</v>
      </c>
      <c r="G295" s="156"/>
      <c r="H295" s="11" t="s">
        <v>875</v>
      </c>
      <c r="I295" s="14">
        <v>0.63</v>
      </c>
      <c r="J295" s="121">
        <f t="shared" si="4"/>
        <v>2.52</v>
      </c>
      <c r="K295" s="127"/>
    </row>
    <row r="296" spans="1:11">
      <c r="A296" s="126"/>
      <c r="B296" s="119">
        <v>4</v>
      </c>
      <c r="C296" s="10" t="s">
        <v>874</v>
      </c>
      <c r="D296" s="130" t="s">
        <v>997</v>
      </c>
      <c r="E296" s="130" t="s">
        <v>878</v>
      </c>
      <c r="F296" s="155" t="s">
        <v>279</v>
      </c>
      <c r="G296" s="156"/>
      <c r="H296" s="11" t="s">
        <v>875</v>
      </c>
      <c r="I296" s="14">
        <v>0.69</v>
      </c>
      <c r="J296" s="121">
        <f t="shared" si="4"/>
        <v>2.76</v>
      </c>
      <c r="K296" s="127"/>
    </row>
    <row r="297" spans="1:11">
      <c r="A297" s="126"/>
      <c r="B297" s="119">
        <v>4</v>
      </c>
      <c r="C297" s="10" t="s">
        <v>874</v>
      </c>
      <c r="D297" s="130" t="s">
        <v>998</v>
      </c>
      <c r="E297" s="130" t="s">
        <v>879</v>
      </c>
      <c r="F297" s="155" t="s">
        <v>279</v>
      </c>
      <c r="G297" s="156"/>
      <c r="H297" s="11" t="s">
        <v>875</v>
      </c>
      <c r="I297" s="14">
        <v>0.85</v>
      </c>
      <c r="J297" s="121">
        <f t="shared" si="4"/>
        <v>3.4</v>
      </c>
      <c r="K297" s="127"/>
    </row>
    <row r="298" spans="1:11">
      <c r="A298" s="126"/>
      <c r="B298" s="119">
        <v>4</v>
      </c>
      <c r="C298" s="10" t="s">
        <v>874</v>
      </c>
      <c r="D298" s="130" t="s">
        <v>998</v>
      </c>
      <c r="E298" s="130" t="s">
        <v>879</v>
      </c>
      <c r="F298" s="155" t="s">
        <v>589</v>
      </c>
      <c r="G298" s="156"/>
      <c r="H298" s="11" t="s">
        <v>875</v>
      </c>
      <c r="I298" s="14">
        <v>0.85</v>
      </c>
      <c r="J298" s="121">
        <f t="shared" si="4"/>
        <v>3.4</v>
      </c>
      <c r="K298" s="127"/>
    </row>
    <row r="299" spans="1:11" ht="24">
      <c r="A299" s="126"/>
      <c r="B299" s="119">
        <v>15</v>
      </c>
      <c r="C299" s="10" t="s">
        <v>880</v>
      </c>
      <c r="D299" s="130" t="s">
        <v>880</v>
      </c>
      <c r="E299" s="130" t="s">
        <v>278</v>
      </c>
      <c r="F299" s="155" t="s">
        <v>308</v>
      </c>
      <c r="G299" s="156"/>
      <c r="H299" s="11" t="s">
        <v>1015</v>
      </c>
      <c r="I299" s="14">
        <v>0.51</v>
      </c>
      <c r="J299" s="121">
        <f t="shared" si="4"/>
        <v>7.65</v>
      </c>
      <c r="K299" s="127"/>
    </row>
    <row r="300" spans="1:11" ht="24">
      <c r="A300" s="126"/>
      <c r="B300" s="119">
        <v>10</v>
      </c>
      <c r="C300" s="10" t="s">
        <v>881</v>
      </c>
      <c r="D300" s="130" t="s">
        <v>881</v>
      </c>
      <c r="E300" s="130" t="s">
        <v>53</v>
      </c>
      <c r="F300" s="155" t="s">
        <v>278</v>
      </c>
      <c r="G300" s="156"/>
      <c r="H300" s="11" t="s">
        <v>1016</v>
      </c>
      <c r="I300" s="14">
        <v>0.37</v>
      </c>
      <c r="J300" s="121">
        <f t="shared" si="4"/>
        <v>3.7</v>
      </c>
      <c r="K300" s="127"/>
    </row>
    <row r="301" spans="1:11" ht="24">
      <c r="A301" s="126"/>
      <c r="B301" s="119">
        <v>1</v>
      </c>
      <c r="C301" s="10" t="s">
        <v>882</v>
      </c>
      <c r="D301" s="130" t="s">
        <v>882</v>
      </c>
      <c r="E301" s="130" t="s">
        <v>278</v>
      </c>
      <c r="F301" s="155"/>
      <c r="G301" s="156"/>
      <c r="H301" s="11" t="s">
        <v>883</v>
      </c>
      <c r="I301" s="14">
        <v>2.14</v>
      </c>
      <c r="J301" s="121">
        <f t="shared" si="4"/>
        <v>2.14</v>
      </c>
      <c r="K301" s="127"/>
    </row>
    <row r="302" spans="1:11" ht="24">
      <c r="A302" s="126"/>
      <c r="B302" s="119">
        <v>1</v>
      </c>
      <c r="C302" s="10" t="s">
        <v>884</v>
      </c>
      <c r="D302" s="130" t="s">
        <v>884</v>
      </c>
      <c r="E302" s="130" t="s">
        <v>278</v>
      </c>
      <c r="F302" s="155"/>
      <c r="G302" s="156"/>
      <c r="H302" s="11" t="s">
        <v>885</v>
      </c>
      <c r="I302" s="14">
        <v>2.2599999999999998</v>
      </c>
      <c r="J302" s="121">
        <f t="shared" si="4"/>
        <v>2.2599999999999998</v>
      </c>
      <c r="K302" s="127"/>
    </row>
    <row r="303" spans="1:11" ht="24">
      <c r="A303" s="126"/>
      <c r="B303" s="119">
        <v>1</v>
      </c>
      <c r="C303" s="10" t="s">
        <v>886</v>
      </c>
      <c r="D303" s="130" t="s">
        <v>886</v>
      </c>
      <c r="E303" s="130" t="s">
        <v>279</v>
      </c>
      <c r="F303" s="155"/>
      <c r="G303" s="156"/>
      <c r="H303" s="11" t="s">
        <v>887</v>
      </c>
      <c r="I303" s="14">
        <v>2.35</v>
      </c>
      <c r="J303" s="121">
        <f t="shared" si="4"/>
        <v>2.35</v>
      </c>
      <c r="K303" s="127"/>
    </row>
    <row r="304" spans="1:11" ht="24">
      <c r="A304" s="126"/>
      <c r="B304" s="119">
        <v>1</v>
      </c>
      <c r="C304" s="10" t="s">
        <v>886</v>
      </c>
      <c r="D304" s="130" t="s">
        <v>886</v>
      </c>
      <c r="E304" s="130" t="s">
        <v>278</v>
      </c>
      <c r="F304" s="155"/>
      <c r="G304" s="156"/>
      <c r="H304" s="11" t="s">
        <v>887</v>
      </c>
      <c r="I304" s="14">
        <v>2.35</v>
      </c>
      <c r="J304" s="121">
        <f t="shared" si="4"/>
        <v>2.35</v>
      </c>
      <c r="K304" s="127"/>
    </row>
    <row r="305" spans="1:11" ht="24">
      <c r="A305" s="126"/>
      <c r="B305" s="119">
        <v>1</v>
      </c>
      <c r="C305" s="10" t="s">
        <v>888</v>
      </c>
      <c r="D305" s="130" t="s">
        <v>888</v>
      </c>
      <c r="E305" s="130"/>
      <c r="F305" s="155"/>
      <c r="G305" s="156"/>
      <c r="H305" s="11" t="s">
        <v>889</v>
      </c>
      <c r="I305" s="14">
        <v>1.81</v>
      </c>
      <c r="J305" s="121">
        <f t="shared" si="4"/>
        <v>1.81</v>
      </c>
      <c r="K305" s="127"/>
    </row>
    <row r="306" spans="1:11" ht="24">
      <c r="A306" s="126"/>
      <c r="B306" s="119">
        <v>1</v>
      </c>
      <c r="C306" s="10" t="s">
        <v>890</v>
      </c>
      <c r="D306" s="130" t="s">
        <v>890</v>
      </c>
      <c r="E306" s="130" t="s">
        <v>278</v>
      </c>
      <c r="F306" s="155"/>
      <c r="G306" s="156"/>
      <c r="H306" s="11" t="s">
        <v>891</v>
      </c>
      <c r="I306" s="14">
        <v>2.8</v>
      </c>
      <c r="J306" s="121">
        <f t="shared" si="4"/>
        <v>2.8</v>
      </c>
      <c r="K306" s="127"/>
    </row>
    <row r="307" spans="1:11" ht="24">
      <c r="A307" s="126"/>
      <c r="B307" s="119">
        <v>1</v>
      </c>
      <c r="C307" s="10" t="s">
        <v>892</v>
      </c>
      <c r="D307" s="130" t="s">
        <v>892</v>
      </c>
      <c r="E307" s="130"/>
      <c r="F307" s="155"/>
      <c r="G307" s="156"/>
      <c r="H307" s="11" t="s">
        <v>893</v>
      </c>
      <c r="I307" s="14">
        <v>2.8</v>
      </c>
      <c r="J307" s="121">
        <f t="shared" si="4"/>
        <v>2.8</v>
      </c>
      <c r="K307" s="127"/>
    </row>
    <row r="308" spans="1:11" ht="36">
      <c r="A308" s="126"/>
      <c r="B308" s="119">
        <v>1</v>
      </c>
      <c r="C308" s="10" t="s">
        <v>894</v>
      </c>
      <c r="D308" s="130" t="s">
        <v>894</v>
      </c>
      <c r="E308" s="130" t="s">
        <v>740</v>
      </c>
      <c r="F308" s="155"/>
      <c r="G308" s="156"/>
      <c r="H308" s="11" t="s">
        <v>895</v>
      </c>
      <c r="I308" s="14">
        <v>5.04</v>
      </c>
      <c r="J308" s="121">
        <f t="shared" si="4"/>
        <v>5.04</v>
      </c>
      <c r="K308" s="127"/>
    </row>
    <row r="309" spans="1:11" ht="36">
      <c r="A309" s="126"/>
      <c r="B309" s="119">
        <v>1</v>
      </c>
      <c r="C309" s="10" t="s">
        <v>894</v>
      </c>
      <c r="D309" s="130" t="s">
        <v>894</v>
      </c>
      <c r="E309" s="130" t="s">
        <v>896</v>
      </c>
      <c r="F309" s="155"/>
      <c r="G309" s="156"/>
      <c r="H309" s="11" t="s">
        <v>895</v>
      </c>
      <c r="I309" s="14">
        <v>5.04</v>
      </c>
      <c r="J309" s="121">
        <f t="shared" si="4"/>
        <v>5.04</v>
      </c>
      <c r="K309" s="127"/>
    </row>
    <row r="310" spans="1:11" ht="36">
      <c r="A310" s="126"/>
      <c r="B310" s="119">
        <v>1</v>
      </c>
      <c r="C310" s="10" t="s">
        <v>894</v>
      </c>
      <c r="D310" s="130" t="s">
        <v>894</v>
      </c>
      <c r="E310" s="130" t="s">
        <v>897</v>
      </c>
      <c r="F310" s="155"/>
      <c r="G310" s="156"/>
      <c r="H310" s="11" t="s">
        <v>895</v>
      </c>
      <c r="I310" s="14">
        <v>5.04</v>
      </c>
      <c r="J310" s="121">
        <f t="shared" si="4"/>
        <v>5.04</v>
      </c>
      <c r="K310" s="127"/>
    </row>
    <row r="311" spans="1:11" ht="24">
      <c r="A311" s="126"/>
      <c r="B311" s="119">
        <v>1</v>
      </c>
      <c r="C311" s="10" t="s">
        <v>898</v>
      </c>
      <c r="D311" s="130" t="s">
        <v>898</v>
      </c>
      <c r="E311" s="130"/>
      <c r="F311" s="155"/>
      <c r="G311" s="156"/>
      <c r="H311" s="11" t="s">
        <v>899</v>
      </c>
      <c r="I311" s="14">
        <v>5.03</v>
      </c>
      <c r="J311" s="121">
        <f t="shared" si="4"/>
        <v>5.03</v>
      </c>
      <c r="K311" s="127"/>
    </row>
    <row r="312" spans="1:11" ht="24">
      <c r="A312" s="126"/>
      <c r="B312" s="119">
        <v>1</v>
      </c>
      <c r="C312" s="10" t="s">
        <v>900</v>
      </c>
      <c r="D312" s="130" t="s">
        <v>900</v>
      </c>
      <c r="E312" s="130"/>
      <c r="F312" s="155"/>
      <c r="G312" s="156"/>
      <c r="H312" s="11" t="s">
        <v>901</v>
      </c>
      <c r="I312" s="14">
        <v>5.04</v>
      </c>
      <c r="J312" s="121">
        <f t="shared" si="4"/>
        <v>5.04</v>
      </c>
      <c r="K312" s="127"/>
    </row>
    <row r="313" spans="1:11" ht="24">
      <c r="A313" s="126"/>
      <c r="B313" s="119">
        <v>1</v>
      </c>
      <c r="C313" s="10" t="s">
        <v>902</v>
      </c>
      <c r="D313" s="130" t="s">
        <v>902</v>
      </c>
      <c r="E313" s="130"/>
      <c r="F313" s="155"/>
      <c r="G313" s="156"/>
      <c r="H313" s="11" t="s">
        <v>903</v>
      </c>
      <c r="I313" s="14">
        <v>5.0599999999999996</v>
      </c>
      <c r="J313" s="121">
        <f t="shared" si="4"/>
        <v>5.0599999999999996</v>
      </c>
      <c r="K313" s="127"/>
    </row>
    <row r="314" spans="1:11" ht="24">
      <c r="A314" s="126"/>
      <c r="B314" s="119">
        <v>1</v>
      </c>
      <c r="C314" s="10" t="s">
        <v>904</v>
      </c>
      <c r="D314" s="130" t="s">
        <v>904</v>
      </c>
      <c r="E314" s="130"/>
      <c r="F314" s="155"/>
      <c r="G314" s="156"/>
      <c r="H314" s="11" t="s">
        <v>905</v>
      </c>
      <c r="I314" s="14">
        <v>5.55</v>
      </c>
      <c r="J314" s="121">
        <f t="shared" si="4"/>
        <v>5.55</v>
      </c>
      <c r="K314" s="127"/>
    </row>
    <row r="315" spans="1:11" ht="36">
      <c r="A315" s="126"/>
      <c r="B315" s="119">
        <v>1</v>
      </c>
      <c r="C315" s="10" t="s">
        <v>906</v>
      </c>
      <c r="D315" s="130" t="s">
        <v>906</v>
      </c>
      <c r="E315" s="130" t="s">
        <v>740</v>
      </c>
      <c r="F315" s="155"/>
      <c r="G315" s="156"/>
      <c r="H315" s="11" t="s">
        <v>907</v>
      </c>
      <c r="I315" s="14">
        <v>7.09</v>
      </c>
      <c r="J315" s="121">
        <f t="shared" si="4"/>
        <v>7.09</v>
      </c>
      <c r="K315" s="127"/>
    </row>
    <row r="316" spans="1:11" ht="36">
      <c r="A316" s="126"/>
      <c r="B316" s="120">
        <v>1</v>
      </c>
      <c r="C316" s="12" t="s">
        <v>908</v>
      </c>
      <c r="D316" s="131" t="s">
        <v>908</v>
      </c>
      <c r="E316" s="131" t="s">
        <v>740</v>
      </c>
      <c r="F316" s="157"/>
      <c r="G316" s="158"/>
      <c r="H316" s="13" t="s">
        <v>909</v>
      </c>
      <c r="I316" s="15">
        <v>7.09</v>
      </c>
      <c r="J316" s="122">
        <f t="shared" si="4"/>
        <v>7.09</v>
      </c>
      <c r="K316" s="127"/>
    </row>
    <row r="317" spans="1:11">
      <c r="A317" s="126"/>
      <c r="B317" s="138">
        <f>SUM(B22:B316)</f>
        <v>729</v>
      </c>
      <c r="C317" s="138" t="s">
        <v>1028</v>
      </c>
      <c r="D317" s="138"/>
      <c r="E317" s="138"/>
      <c r="F317" s="138"/>
      <c r="G317" s="138"/>
      <c r="H317" s="138"/>
      <c r="I317" s="139" t="s">
        <v>261</v>
      </c>
      <c r="J317" s="140">
        <f>SUM(J22:J316)</f>
        <v>1248.5200000000011</v>
      </c>
      <c r="K317" s="127"/>
    </row>
    <row r="318" spans="1:11">
      <c r="A318" s="126"/>
      <c r="B318" s="138"/>
      <c r="C318" s="138"/>
      <c r="D318" s="138"/>
      <c r="E318" s="138"/>
      <c r="F318" s="138"/>
      <c r="G318" s="138"/>
      <c r="H318" s="138"/>
      <c r="I318" s="139" t="s">
        <v>1019</v>
      </c>
      <c r="J318" s="140">
        <v>-77.67300000000003</v>
      </c>
      <c r="K318" s="127"/>
    </row>
    <row r="319" spans="1:11">
      <c r="A319" s="126"/>
      <c r="B319" s="138"/>
      <c r="C319" s="138"/>
      <c r="D319" s="138"/>
      <c r="E319" s="138"/>
      <c r="F319" s="138"/>
      <c r="G319" s="138"/>
      <c r="H319" s="138"/>
      <c r="I319" s="139" t="s">
        <v>1021</v>
      </c>
      <c r="J319" s="140">
        <f>J317*-0.03</f>
        <v>-37.455600000000032</v>
      </c>
      <c r="K319" s="127"/>
    </row>
    <row r="320" spans="1:11" outlineLevel="1">
      <c r="A320" s="126"/>
      <c r="B320" s="138"/>
      <c r="C320" s="138"/>
      <c r="D320" s="138"/>
      <c r="E320" s="138"/>
      <c r="F320" s="138"/>
      <c r="G320" s="138"/>
      <c r="H320" s="138"/>
      <c r="I320" s="139" t="s">
        <v>1020</v>
      </c>
      <c r="J320" s="140">
        <v>0</v>
      </c>
      <c r="K320" s="127"/>
    </row>
    <row r="321" spans="1:11">
      <c r="A321" s="126"/>
      <c r="B321" s="138"/>
      <c r="C321" s="138"/>
      <c r="D321" s="138"/>
      <c r="E321" s="138"/>
      <c r="F321" s="138"/>
      <c r="G321" s="138"/>
      <c r="H321" s="138"/>
      <c r="I321" s="139" t="s">
        <v>263</v>
      </c>
      <c r="J321" s="140">
        <f>SUM(J317:J320)</f>
        <v>1133.3914000000011</v>
      </c>
      <c r="K321" s="127"/>
    </row>
    <row r="322" spans="1:11">
      <c r="A322" s="6"/>
      <c r="B322" s="7"/>
      <c r="C322" s="7"/>
      <c r="D322" s="7"/>
      <c r="E322" s="7"/>
      <c r="F322" s="7"/>
      <c r="G322" s="7"/>
      <c r="H322" s="7" t="s">
        <v>1029</v>
      </c>
      <c r="I322" s="7"/>
      <c r="J322" s="7"/>
      <c r="K322" s="8"/>
    </row>
    <row r="324" spans="1:11">
      <c r="H324" s="1" t="s">
        <v>1017</v>
      </c>
      <c r="I324" s="103">
        <v>37.71</v>
      </c>
    </row>
    <row r="325" spans="1:11">
      <c r="H325" s="1" t="s">
        <v>711</v>
      </c>
      <c r="I325" s="103">
        <f>'Tax Invoice'!M11</f>
        <v>34.57</v>
      </c>
    </row>
    <row r="326" spans="1:11">
      <c r="H326" s="1" t="s">
        <v>716</v>
      </c>
      <c r="I326" s="103">
        <f>I328/I325</f>
        <v>1361.9233207983814</v>
      </c>
    </row>
    <row r="327" spans="1:11">
      <c r="H327" s="1" t="s">
        <v>717</v>
      </c>
      <c r="I327" s="103">
        <f>I329/I325</f>
        <v>1236.3375670812857</v>
      </c>
    </row>
    <row r="328" spans="1:11">
      <c r="H328" s="1" t="s">
        <v>712</v>
      </c>
      <c r="I328" s="103">
        <f>J317*I324</f>
        <v>47081.689200000044</v>
      </c>
    </row>
    <row r="329" spans="1:11">
      <c r="H329" s="1" t="s">
        <v>713</v>
      </c>
      <c r="I329" s="103">
        <f>J321*I324</f>
        <v>42740.189694000044</v>
      </c>
    </row>
    <row r="331" spans="1:11">
      <c r="H331" s="144" t="s">
        <v>1023</v>
      </c>
      <c r="I331" s="143">
        <v>1213.74</v>
      </c>
    </row>
    <row r="332" spans="1:11">
      <c r="H332" s="1" t="s">
        <v>1022</v>
      </c>
      <c r="I332" s="142">
        <f>I331-J321</f>
        <v>80.348599999998896</v>
      </c>
    </row>
  </sheetData>
  <mergeCells count="299">
    <mergeCell ref="F63:G63"/>
    <mergeCell ref="F64:G64"/>
    <mergeCell ref="F54:G54"/>
    <mergeCell ref="F55:G55"/>
    <mergeCell ref="F56:G56"/>
    <mergeCell ref="F57:G57"/>
    <mergeCell ref="F58:G58"/>
    <mergeCell ref="F59:G59"/>
    <mergeCell ref="F60:G60"/>
    <mergeCell ref="F61:G61"/>
    <mergeCell ref="F62:G62"/>
    <mergeCell ref="F45:G45"/>
    <mergeCell ref="F46:G46"/>
    <mergeCell ref="F47:G47"/>
    <mergeCell ref="F48:G48"/>
    <mergeCell ref="F49:G49"/>
    <mergeCell ref="F50:G50"/>
    <mergeCell ref="F51:G51"/>
    <mergeCell ref="F52:G52"/>
    <mergeCell ref="F53:G53"/>
    <mergeCell ref="F36:G36"/>
    <mergeCell ref="F37:G37"/>
    <mergeCell ref="F38:G38"/>
    <mergeCell ref="F39:G39"/>
    <mergeCell ref="F40:G40"/>
    <mergeCell ref="F41:G41"/>
    <mergeCell ref="F42:G42"/>
    <mergeCell ref="F43:G43"/>
    <mergeCell ref="F44:G44"/>
    <mergeCell ref="F27:G27"/>
    <mergeCell ref="F28:G28"/>
    <mergeCell ref="F29:G29"/>
    <mergeCell ref="F30:G30"/>
    <mergeCell ref="F31:G31"/>
    <mergeCell ref="F32:G32"/>
    <mergeCell ref="F33:G33"/>
    <mergeCell ref="F34:G34"/>
    <mergeCell ref="F35:G35"/>
    <mergeCell ref="J10:J11"/>
    <mergeCell ref="J14:J15"/>
    <mergeCell ref="F20:G20"/>
    <mergeCell ref="F21:G21"/>
    <mergeCell ref="F22:G22"/>
    <mergeCell ref="F23:G23"/>
    <mergeCell ref="F24:G24"/>
    <mergeCell ref="F25:G25"/>
    <mergeCell ref="F26:G26"/>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0:G180"/>
    <mergeCell ref="F181:G181"/>
    <mergeCell ref="F182:G182"/>
    <mergeCell ref="F183:G183"/>
    <mergeCell ref="F184:G184"/>
    <mergeCell ref="F175:G175"/>
    <mergeCell ref="F176:G176"/>
    <mergeCell ref="F177:G177"/>
    <mergeCell ref="F178:G178"/>
    <mergeCell ref="F179:G179"/>
    <mergeCell ref="F190:G190"/>
    <mergeCell ref="F191:G191"/>
    <mergeCell ref="F192:G192"/>
    <mergeCell ref="F193:G193"/>
    <mergeCell ref="F194:G194"/>
    <mergeCell ref="F185:G185"/>
    <mergeCell ref="F186:G186"/>
    <mergeCell ref="F187:G187"/>
    <mergeCell ref="F188:G188"/>
    <mergeCell ref="F189:G189"/>
    <mergeCell ref="F200:G200"/>
    <mergeCell ref="F201:G201"/>
    <mergeCell ref="F202:G202"/>
    <mergeCell ref="F203:G203"/>
    <mergeCell ref="F204:G204"/>
    <mergeCell ref="F195:G195"/>
    <mergeCell ref="F196:G196"/>
    <mergeCell ref="F197:G197"/>
    <mergeCell ref="F198:G198"/>
    <mergeCell ref="F199:G199"/>
    <mergeCell ref="F210:G210"/>
    <mergeCell ref="F211:G211"/>
    <mergeCell ref="F212:G212"/>
    <mergeCell ref="F213:G213"/>
    <mergeCell ref="F214:G214"/>
    <mergeCell ref="F205:G205"/>
    <mergeCell ref="F206:G206"/>
    <mergeCell ref="F207:G207"/>
    <mergeCell ref="F208:G208"/>
    <mergeCell ref="F209:G209"/>
    <mergeCell ref="F220:G220"/>
    <mergeCell ref="F221:G221"/>
    <mergeCell ref="F222:G222"/>
    <mergeCell ref="F223:G223"/>
    <mergeCell ref="F224:G224"/>
    <mergeCell ref="F215:G215"/>
    <mergeCell ref="F216:G216"/>
    <mergeCell ref="F217:G217"/>
    <mergeCell ref="F218:G218"/>
    <mergeCell ref="F219:G219"/>
    <mergeCell ref="F230:G230"/>
    <mergeCell ref="F231:G231"/>
    <mergeCell ref="F232:G232"/>
    <mergeCell ref="F233:G233"/>
    <mergeCell ref="F234:G234"/>
    <mergeCell ref="F225:G225"/>
    <mergeCell ref="F226:G226"/>
    <mergeCell ref="F227:G227"/>
    <mergeCell ref="F228:G228"/>
    <mergeCell ref="F229:G229"/>
    <mergeCell ref="F240:G240"/>
    <mergeCell ref="F241:G241"/>
    <mergeCell ref="F242:G242"/>
    <mergeCell ref="F243:G243"/>
    <mergeCell ref="F244:G244"/>
    <mergeCell ref="F235:G235"/>
    <mergeCell ref="F236:G236"/>
    <mergeCell ref="F237:G237"/>
    <mergeCell ref="F238:G238"/>
    <mergeCell ref="F239:G239"/>
    <mergeCell ref="F250:G250"/>
    <mergeCell ref="F251:G251"/>
    <mergeCell ref="F252:G252"/>
    <mergeCell ref="F253:G253"/>
    <mergeCell ref="F254:G254"/>
    <mergeCell ref="F245:G245"/>
    <mergeCell ref="F246:G246"/>
    <mergeCell ref="F247:G247"/>
    <mergeCell ref="F248:G248"/>
    <mergeCell ref="F249:G249"/>
    <mergeCell ref="F260:G260"/>
    <mergeCell ref="F261:G261"/>
    <mergeCell ref="F262:G262"/>
    <mergeCell ref="F263:G263"/>
    <mergeCell ref="F264:G264"/>
    <mergeCell ref="F255:G255"/>
    <mergeCell ref="F256:G256"/>
    <mergeCell ref="F257:G257"/>
    <mergeCell ref="F258:G258"/>
    <mergeCell ref="F259:G259"/>
    <mergeCell ref="F270:G270"/>
    <mergeCell ref="F271:G271"/>
    <mergeCell ref="F272:G272"/>
    <mergeCell ref="F273:G273"/>
    <mergeCell ref="F274:G274"/>
    <mergeCell ref="F265:G265"/>
    <mergeCell ref="F266:G266"/>
    <mergeCell ref="F267:G267"/>
    <mergeCell ref="F268:G268"/>
    <mergeCell ref="F269:G269"/>
    <mergeCell ref="F280:G280"/>
    <mergeCell ref="F281:G281"/>
    <mergeCell ref="F282:G282"/>
    <mergeCell ref="F283:G283"/>
    <mergeCell ref="F284:G284"/>
    <mergeCell ref="F275:G275"/>
    <mergeCell ref="F276:G276"/>
    <mergeCell ref="F277:G277"/>
    <mergeCell ref="F278:G278"/>
    <mergeCell ref="F279:G279"/>
    <mergeCell ref="F290:G290"/>
    <mergeCell ref="F291:G291"/>
    <mergeCell ref="F292:G292"/>
    <mergeCell ref="F293:G293"/>
    <mergeCell ref="F294:G294"/>
    <mergeCell ref="F285:G285"/>
    <mergeCell ref="F286:G286"/>
    <mergeCell ref="F287:G287"/>
    <mergeCell ref="F288:G288"/>
    <mergeCell ref="F289:G289"/>
    <mergeCell ref="F300:G300"/>
    <mergeCell ref="F301:G301"/>
    <mergeCell ref="F302:G302"/>
    <mergeCell ref="F303:G303"/>
    <mergeCell ref="F304:G304"/>
    <mergeCell ref="F295:G295"/>
    <mergeCell ref="F296:G296"/>
    <mergeCell ref="F297:G297"/>
    <mergeCell ref="F298:G298"/>
    <mergeCell ref="F299:G299"/>
    <mergeCell ref="F315:G315"/>
    <mergeCell ref="F316:G316"/>
    <mergeCell ref="F310:G310"/>
    <mergeCell ref="F311:G311"/>
    <mergeCell ref="F312:G312"/>
    <mergeCell ref="F313:G313"/>
    <mergeCell ref="F314:G314"/>
    <mergeCell ref="F305:G305"/>
    <mergeCell ref="F306:G306"/>
    <mergeCell ref="F307:G307"/>
    <mergeCell ref="F308:G308"/>
    <mergeCell ref="F309:G3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730</v>
      </c>
      <c r="O1" t="s">
        <v>149</v>
      </c>
      <c r="T1" t="s">
        <v>261</v>
      </c>
      <c r="U1">
        <v>1251.2800000000011</v>
      </c>
    </row>
    <row r="2" spans="1:21" ht="15.75">
      <c r="A2" s="126"/>
      <c r="B2" s="136" t="s">
        <v>139</v>
      </c>
      <c r="C2" s="132"/>
      <c r="D2" s="132"/>
      <c r="E2" s="132"/>
      <c r="F2" s="132"/>
      <c r="G2" s="132"/>
      <c r="H2" s="132"/>
      <c r="I2" s="137" t="s">
        <v>145</v>
      </c>
      <c r="J2" s="127"/>
      <c r="T2" t="s">
        <v>190</v>
      </c>
      <c r="U2">
        <v>37.54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1288.8200000000011</v>
      </c>
    </row>
    <row r="5" spans="1:21">
      <c r="A5" s="126"/>
      <c r="B5" s="133" t="s">
        <v>142</v>
      </c>
      <c r="C5" s="132"/>
      <c r="D5" s="132"/>
      <c r="E5" s="132"/>
      <c r="F5" s="132"/>
      <c r="G5" s="132"/>
      <c r="H5" s="132"/>
      <c r="I5" s="132"/>
      <c r="J5" s="127"/>
      <c r="S5" t="s">
        <v>999</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61"/>
      <c r="J10" s="127"/>
    </row>
    <row r="11" spans="1:21">
      <c r="A11" s="126"/>
      <c r="B11" s="126" t="s">
        <v>719</v>
      </c>
      <c r="C11" s="132"/>
      <c r="D11" s="132"/>
      <c r="E11" s="127"/>
      <c r="F11" s="128"/>
      <c r="G11" s="128" t="s">
        <v>719</v>
      </c>
      <c r="H11" s="132"/>
      <c r="I11" s="162"/>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722</v>
      </c>
      <c r="C14" s="132"/>
      <c r="D14" s="132"/>
      <c r="E14" s="127"/>
      <c r="F14" s="128"/>
      <c r="G14" s="128" t="s">
        <v>722</v>
      </c>
      <c r="H14" s="132"/>
      <c r="I14" s="163">
        <v>45143</v>
      </c>
      <c r="J14" s="127"/>
    </row>
    <row r="15" spans="1:21">
      <c r="A15" s="126"/>
      <c r="B15" s="6" t="s">
        <v>11</v>
      </c>
      <c r="C15" s="7"/>
      <c r="D15" s="7"/>
      <c r="E15" s="8"/>
      <c r="F15" s="128"/>
      <c r="G15" s="9" t="s">
        <v>11</v>
      </c>
      <c r="H15" s="132"/>
      <c r="I15" s="164"/>
      <c r="J15" s="127"/>
    </row>
    <row r="16" spans="1:21">
      <c r="A16" s="126"/>
      <c r="B16" s="132"/>
      <c r="C16" s="132"/>
      <c r="D16" s="132"/>
      <c r="E16" s="132"/>
      <c r="F16" s="132"/>
      <c r="G16" s="132"/>
      <c r="H16" s="135" t="s">
        <v>147</v>
      </c>
      <c r="I16" s="141">
        <v>39536</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138</v>
      </c>
      <c r="J18" s="127"/>
    </row>
    <row r="19" spans="1:16">
      <c r="A19" s="126"/>
      <c r="B19" s="132"/>
      <c r="C19" s="132"/>
      <c r="D19" s="132"/>
      <c r="E19" s="132"/>
      <c r="F19" s="132"/>
      <c r="G19" s="132"/>
      <c r="H19" s="132"/>
      <c r="I19" s="132"/>
      <c r="J19" s="127"/>
      <c r="P19">
        <v>45143</v>
      </c>
    </row>
    <row r="20" spans="1:16">
      <c r="A20" s="126"/>
      <c r="B20" s="112" t="s">
        <v>204</v>
      </c>
      <c r="C20" s="112" t="s">
        <v>205</v>
      </c>
      <c r="D20" s="129" t="s">
        <v>206</v>
      </c>
      <c r="E20" s="165" t="s">
        <v>207</v>
      </c>
      <c r="F20" s="166"/>
      <c r="G20" s="112" t="s">
        <v>174</v>
      </c>
      <c r="H20" s="112" t="s">
        <v>208</v>
      </c>
      <c r="I20" s="112" t="s">
        <v>26</v>
      </c>
      <c r="J20" s="127"/>
    </row>
    <row r="21" spans="1:16">
      <c r="A21" s="126"/>
      <c r="B21" s="117"/>
      <c r="C21" s="117"/>
      <c r="D21" s="118"/>
      <c r="E21" s="167"/>
      <c r="F21" s="168"/>
      <c r="G21" s="117" t="s">
        <v>146</v>
      </c>
      <c r="H21" s="117"/>
      <c r="I21" s="117"/>
      <c r="J21" s="127"/>
    </row>
    <row r="22" spans="1:16" ht="72">
      <c r="A22" s="126"/>
      <c r="B22" s="119">
        <v>5</v>
      </c>
      <c r="C22" s="10" t="s">
        <v>580</v>
      </c>
      <c r="D22" s="130" t="s">
        <v>725</v>
      </c>
      <c r="E22" s="155"/>
      <c r="F22" s="156"/>
      <c r="G22" s="11" t="s">
        <v>582</v>
      </c>
      <c r="H22" s="14">
        <v>0.49</v>
      </c>
      <c r="I22" s="121">
        <f t="shared" ref="I22:I85" si="0">H22*B22</f>
        <v>2.4500000000000002</v>
      </c>
      <c r="J22" s="127"/>
    </row>
    <row r="23" spans="1:16" ht="72">
      <c r="A23" s="126"/>
      <c r="B23" s="119">
        <v>5</v>
      </c>
      <c r="C23" s="10" t="s">
        <v>580</v>
      </c>
      <c r="D23" s="130" t="s">
        <v>320</v>
      </c>
      <c r="E23" s="155"/>
      <c r="F23" s="156"/>
      <c r="G23" s="11" t="s">
        <v>582</v>
      </c>
      <c r="H23" s="14">
        <v>0.55000000000000004</v>
      </c>
      <c r="I23" s="121">
        <f t="shared" si="0"/>
        <v>2.75</v>
      </c>
      <c r="J23" s="127"/>
    </row>
    <row r="24" spans="1:16" ht="72">
      <c r="A24" s="126"/>
      <c r="B24" s="119">
        <v>5</v>
      </c>
      <c r="C24" s="10" t="s">
        <v>726</v>
      </c>
      <c r="D24" s="130" t="s">
        <v>72</v>
      </c>
      <c r="E24" s="155"/>
      <c r="F24" s="156"/>
      <c r="G24" s="11" t="s">
        <v>727</v>
      </c>
      <c r="H24" s="14">
        <v>0.32</v>
      </c>
      <c r="I24" s="121">
        <f t="shared" si="0"/>
        <v>1.6</v>
      </c>
      <c r="J24" s="127"/>
    </row>
    <row r="25" spans="1:16" ht="72">
      <c r="A25" s="126"/>
      <c r="B25" s="119">
        <v>5</v>
      </c>
      <c r="C25" s="10" t="s">
        <v>726</v>
      </c>
      <c r="D25" s="130" t="s">
        <v>31</v>
      </c>
      <c r="E25" s="155"/>
      <c r="F25" s="156"/>
      <c r="G25" s="11" t="s">
        <v>727</v>
      </c>
      <c r="H25" s="14">
        <v>0.35</v>
      </c>
      <c r="I25" s="121">
        <f t="shared" si="0"/>
        <v>1.75</v>
      </c>
      <c r="J25" s="127"/>
    </row>
    <row r="26" spans="1:16" ht="252">
      <c r="A26" s="126"/>
      <c r="B26" s="119">
        <v>5</v>
      </c>
      <c r="C26" s="10" t="s">
        <v>728</v>
      </c>
      <c r="D26" s="130" t="s">
        <v>707</v>
      </c>
      <c r="E26" s="155" t="s">
        <v>245</v>
      </c>
      <c r="F26" s="156"/>
      <c r="G26" s="11" t="s">
        <v>729</v>
      </c>
      <c r="H26" s="14">
        <v>1.99</v>
      </c>
      <c r="I26" s="121">
        <f t="shared" si="0"/>
        <v>9.9499999999999993</v>
      </c>
      <c r="J26" s="127"/>
    </row>
    <row r="27" spans="1:16" ht="276">
      <c r="A27" s="126"/>
      <c r="B27" s="119">
        <v>3</v>
      </c>
      <c r="C27" s="10" t="s">
        <v>457</v>
      </c>
      <c r="D27" s="130" t="s">
        <v>32</v>
      </c>
      <c r="E27" s="155"/>
      <c r="F27" s="156"/>
      <c r="G27" s="11" t="s">
        <v>459</v>
      </c>
      <c r="H27" s="14">
        <v>2.91</v>
      </c>
      <c r="I27" s="121">
        <f t="shared" si="0"/>
        <v>8.73</v>
      </c>
      <c r="J27" s="127"/>
    </row>
    <row r="28" spans="1:16" ht="276">
      <c r="A28" s="126"/>
      <c r="B28" s="119">
        <v>3</v>
      </c>
      <c r="C28" s="10" t="s">
        <v>457</v>
      </c>
      <c r="D28" s="130" t="s">
        <v>33</v>
      </c>
      <c r="E28" s="155"/>
      <c r="F28" s="156"/>
      <c r="G28" s="11" t="s">
        <v>459</v>
      </c>
      <c r="H28" s="14">
        <v>2.91</v>
      </c>
      <c r="I28" s="121">
        <f t="shared" si="0"/>
        <v>8.73</v>
      </c>
      <c r="J28" s="127"/>
    </row>
    <row r="29" spans="1:16" ht="276">
      <c r="A29" s="126"/>
      <c r="B29" s="119">
        <v>3</v>
      </c>
      <c r="C29" s="10" t="s">
        <v>457</v>
      </c>
      <c r="D29" s="130" t="s">
        <v>34</v>
      </c>
      <c r="E29" s="155"/>
      <c r="F29" s="156"/>
      <c r="G29" s="11" t="s">
        <v>459</v>
      </c>
      <c r="H29" s="14">
        <v>2.91</v>
      </c>
      <c r="I29" s="121">
        <f t="shared" si="0"/>
        <v>8.73</v>
      </c>
      <c r="J29" s="127"/>
    </row>
    <row r="30" spans="1:16" ht="144">
      <c r="A30" s="126"/>
      <c r="B30" s="119">
        <v>5</v>
      </c>
      <c r="C30" s="10" t="s">
        <v>730</v>
      </c>
      <c r="D30" s="130" t="s">
        <v>34</v>
      </c>
      <c r="E30" s="155" t="s">
        <v>278</v>
      </c>
      <c r="F30" s="156"/>
      <c r="G30" s="11" t="s">
        <v>731</v>
      </c>
      <c r="H30" s="14">
        <v>2.41</v>
      </c>
      <c r="I30" s="121">
        <f t="shared" si="0"/>
        <v>12.05</v>
      </c>
      <c r="J30" s="127"/>
    </row>
    <row r="31" spans="1:16" ht="144">
      <c r="A31" s="126"/>
      <c r="B31" s="119">
        <v>2</v>
      </c>
      <c r="C31" s="10" t="s">
        <v>732</v>
      </c>
      <c r="D31" s="130" t="s">
        <v>32</v>
      </c>
      <c r="E31" s="155" t="s">
        <v>277</v>
      </c>
      <c r="F31" s="156"/>
      <c r="G31" s="11" t="s">
        <v>733</v>
      </c>
      <c r="H31" s="14">
        <v>1.42</v>
      </c>
      <c r="I31" s="121">
        <f t="shared" si="0"/>
        <v>2.84</v>
      </c>
      <c r="J31" s="127"/>
    </row>
    <row r="32" spans="1:16" ht="144">
      <c r="A32" s="126"/>
      <c r="B32" s="119">
        <v>3</v>
      </c>
      <c r="C32" s="10" t="s">
        <v>732</v>
      </c>
      <c r="D32" s="130" t="s">
        <v>32</v>
      </c>
      <c r="E32" s="155" t="s">
        <v>278</v>
      </c>
      <c r="F32" s="156"/>
      <c r="G32" s="11" t="s">
        <v>733</v>
      </c>
      <c r="H32" s="14">
        <v>1.42</v>
      </c>
      <c r="I32" s="121">
        <f t="shared" si="0"/>
        <v>4.26</v>
      </c>
      <c r="J32" s="127"/>
    </row>
    <row r="33" spans="1:10" ht="144">
      <c r="A33" s="126"/>
      <c r="B33" s="119">
        <v>2</v>
      </c>
      <c r="C33" s="10" t="s">
        <v>732</v>
      </c>
      <c r="D33" s="130" t="s">
        <v>32</v>
      </c>
      <c r="E33" s="155" t="s">
        <v>734</v>
      </c>
      <c r="F33" s="156"/>
      <c r="G33" s="11" t="s">
        <v>733</v>
      </c>
      <c r="H33" s="14">
        <v>1.42</v>
      </c>
      <c r="I33" s="121">
        <f t="shared" si="0"/>
        <v>2.84</v>
      </c>
      <c r="J33" s="127"/>
    </row>
    <row r="34" spans="1:10" ht="144">
      <c r="A34" s="126"/>
      <c r="B34" s="119">
        <v>2</v>
      </c>
      <c r="C34" s="10" t="s">
        <v>732</v>
      </c>
      <c r="D34" s="130" t="s">
        <v>33</v>
      </c>
      <c r="E34" s="155" t="s">
        <v>277</v>
      </c>
      <c r="F34" s="156"/>
      <c r="G34" s="11" t="s">
        <v>733</v>
      </c>
      <c r="H34" s="14">
        <v>1.42</v>
      </c>
      <c r="I34" s="121">
        <f t="shared" si="0"/>
        <v>2.84</v>
      </c>
      <c r="J34" s="127"/>
    </row>
    <row r="35" spans="1:10" ht="144">
      <c r="A35" s="126"/>
      <c r="B35" s="119">
        <v>3</v>
      </c>
      <c r="C35" s="10" t="s">
        <v>732</v>
      </c>
      <c r="D35" s="130" t="s">
        <v>33</v>
      </c>
      <c r="E35" s="155" t="s">
        <v>278</v>
      </c>
      <c r="F35" s="156"/>
      <c r="G35" s="11" t="s">
        <v>733</v>
      </c>
      <c r="H35" s="14">
        <v>1.42</v>
      </c>
      <c r="I35" s="121">
        <f t="shared" si="0"/>
        <v>4.26</v>
      </c>
      <c r="J35" s="127"/>
    </row>
    <row r="36" spans="1:10" ht="144">
      <c r="A36" s="126"/>
      <c r="B36" s="119">
        <v>2</v>
      </c>
      <c r="C36" s="10" t="s">
        <v>732</v>
      </c>
      <c r="D36" s="130" t="s">
        <v>33</v>
      </c>
      <c r="E36" s="155" t="s">
        <v>734</v>
      </c>
      <c r="F36" s="156"/>
      <c r="G36" s="11" t="s">
        <v>733</v>
      </c>
      <c r="H36" s="14">
        <v>1.42</v>
      </c>
      <c r="I36" s="121">
        <f t="shared" si="0"/>
        <v>2.84</v>
      </c>
      <c r="J36" s="127"/>
    </row>
    <row r="37" spans="1:10" ht="144">
      <c r="A37" s="126"/>
      <c r="B37" s="119">
        <v>2</v>
      </c>
      <c r="C37" s="10" t="s">
        <v>732</v>
      </c>
      <c r="D37" s="130" t="s">
        <v>34</v>
      </c>
      <c r="E37" s="155" t="s">
        <v>277</v>
      </c>
      <c r="F37" s="156"/>
      <c r="G37" s="11" t="s">
        <v>733</v>
      </c>
      <c r="H37" s="14">
        <v>1.42</v>
      </c>
      <c r="I37" s="121">
        <f t="shared" si="0"/>
        <v>2.84</v>
      </c>
      <c r="J37" s="127"/>
    </row>
    <row r="38" spans="1:10" ht="144">
      <c r="A38" s="126"/>
      <c r="B38" s="119">
        <v>3</v>
      </c>
      <c r="C38" s="10" t="s">
        <v>732</v>
      </c>
      <c r="D38" s="130" t="s">
        <v>34</v>
      </c>
      <c r="E38" s="155" t="s">
        <v>278</v>
      </c>
      <c r="F38" s="156"/>
      <c r="G38" s="11" t="s">
        <v>733</v>
      </c>
      <c r="H38" s="14">
        <v>1.42</v>
      </c>
      <c r="I38" s="121">
        <f t="shared" si="0"/>
        <v>4.26</v>
      </c>
      <c r="J38" s="127"/>
    </row>
    <row r="39" spans="1:10" ht="144">
      <c r="A39" s="126"/>
      <c r="B39" s="119">
        <v>2</v>
      </c>
      <c r="C39" s="10" t="s">
        <v>732</v>
      </c>
      <c r="D39" s="130" t="s">
        <v>34</v>
      </c>
      <c r="E39" s="155" t="s">
        <v>734</v>
      </c>
      <c r="F39" s="156"/>
      <c r="G39" s="11" t="s">
        <v>733</v>
      </c>
      <c r="H39" s="14">
        <v>1.42</v>
      </c>
      <c r="I39" s="121">
        <f t="shared" si="0"/>
        <v>2.84</v>
      </c>
      <c r="J39" s="127"/>
    </row>
    <row r="40" spans="1:10" ht="288">
      <c r="A40" s="126"/>
      <c r="B40" s="119">
        <v>1</v>
      </c>
      <c r="C40" s="10" t="s">
        <v>735</v>
      </c>
      <c r="D40" s="130" t="s">
        <v>279</v>
      </c>
      <c r="E40" s="155" t="s">
        <v>31</v>
      </c>
      <c r="F40" s="156"/>
      <c r="G40" s="11" t="s">
        <v>1000</v>
      </c>
      <c r="H40" s="14">
        <v>2.37</v>
      </c>
      <c r="I40" s="121">
        <f t="shared" si="0"/>
        <v>2.37</v>
      </c>
      <c r="J40" s="127"/>
    </row>
    <row r="41" spans="1:10" ht="288">
      <c r="A41" s="126"/>
      <c r="B41" s="119">
        <v>1</v>
      </c>
      <c r="C41" s="10" t="s">
        <v>735</v>
      </c>
      <c r="D41" s="130" t="s">
        <v>277</v>
      </c>
      <c r="E41" s="155" t="s">
        <v>31</v>
      </c>
      <c r="F41" s="156"/>
      <c r="G41" s="11" t="s">
        <v>1000</v>
      </c>
      <c r="H41" s="14">
        <v>2.37</v>
      </c>
      <c r="I41" s="121">
        <f t="shared" si="0"/>
        <v>2.37</v>
      </c>
      <c r="J41" s="127"/>
    </row>
    <row r="42" spans="1:10" ht="288">
      <c r="A42" s="126"/>
      <c r="B42" s="119">
        <v>2</v>
      </c>
      <c r="C42" s="10" t="s">
        <v>735</v>
      </c>
      <c r="D42" s="130" t="s">
        <v>278</v>
      </c>
      <c r="E42" s="155" t="s">
        <v>31</v>
      </c>
      <c r="F42" s="156"/>
      <c r="G42" s="11" t="s">
        <v>1000</v>
      </c>
      <c r="H42" s="14">
        <v>2.37</v>
      </c>
      <c r="I42" s="121">
        <f t="shared" si="0"/>
        <v>4.74</v>
      </c>
      <c r="J42" s="127"/>
    </row>
    <row r="43" spans="1:10" ht="288">
      <c r="A43" s="126"/>
      <c r="B43" s="119">
        <v>1</v>
      </c>
      <c r="C43" s="10" t="s">
        <v>735</v>
      </c>
      <c r="D43" s="130" t="s">
        <v>734</v>
      </c>
      <c r="E43" s="155" t="s">
        <v>31</v>
      </c>
      <c r="F43" s="156"/>
      <c r="G43" s="11" t="s">
        <v>1000</v>
      </c>
      <c r="H43" s="14">
        <v>2.37</v>
      </c>
      <c r="I43" s="121">
        <f t="shared" si="0"/>
        <v>2.37</v>
      </c>
      <c r="J43" s="127"/>
    </row>
    <row r="44" spans="1:10" ht="264">
      <c r="A44" s="126"/>
      <c r="B44" s="119">
        <v>1</v>
      </c>
      <c r="C44" s="10" t="s">
        <v>736</v>
      </c>
      <c r="D44" s="130" t="s">
        <v>279</v>
      </c>
      <c r="E44" s="155" t="s">
        <v>31</v>
      </c>
      <c r="F44" s="156"/>
      <c r="G44" s="11" t="s">
        <v>1001</v>
      </c>
      <c r="H44" s="14">
        <v>2.1800000000000002</v>
      </c>
      <c r="I44" s="121">
        <f t="shared" si="0"/>
        <v>2.1800000000000002</v>
      </c>
      <c r="J44" s="127"/>
    </row>
    <row r="45" spans="1:10" ht="264">
      <c r="A45" s="126"/>
      <c r="B45" s="119">
        <v>1</v>
      </c>
      <c r="C45" s="10" t="s">
        <v>736</v>
      </c>
      <c r="D45" s="130" t="s">
        <v>277</v>
      </c>
      <c r="E45" s="155" t="s">
        <v>31</v>
      </c>
      <c r="F45" s="156"/>
      <c r="G45" s="11" t="s">
        <v>1001</v>
      </c>
      <c r="H45" s="14">
        <v>2.1800000000000002</v>
      </c>
      <c r="I45" s="121">
        <f t="shared" si="0"/>
        <v>2.1800000000000002</v>
      </c>
      <c r="J45" s="127"/>
    </row>
    <row r="46" spans="1:10" ht="264">
      <c r="A46" s="126"/>
      <c r="B46" s="119">
        <v>1</v>
      </c>
      <c r="C46" s="10" t="s">
        <v>736</v>
      </c>
      <c r="D46" s="130" t="s">
        <v>278</v>
      </c>
      <c r="E46" s="155" t="s">
        <v>31</v>
      </c>
      <c r="F46" s="156"/>
      <c r="G46" s="11" t="s">
        <v>1001</v>
      </c>
      <c r="H46" s="14">
        <v>2.1800000000000002</v>
      </c>
      <c r="I46" s="121">
        <f t="shared" si="0"/>
        <v>2.1800000000000002</v>
      </c>
      <c r="J46" s="127"/>
    </row>
    <row r="47" spans="1:10" ht="264">
      <c r="A47" s="126"/>
      <c r="B47" s="119">
        <v>1</v>
      </c>
      <c r="C47" s="10" t="s">
        <v>736</v>
      </c>
      <c r="D47" s="130" t="s">
        <v>734</v>
      </c>
      <c r="E47" s="155" t="s">
        <v>31</v>
      </c>
      <c r="F47" s="156"/>
      <c r="G47" s="11" t="s">
        <v>1001</v>
      </c>
      <c r="H47" s="14">
        <v>2.1800000000000002</v>
      </c>
      <c r="I47" s="121">
        <f t="shared" si="0"/>
        <v>2.1800000000000002</v>
      </c>
      <c r="J47" s="127"/>
    </row>
    <row r="48" spans="1:10" ht="312">
      <c r="A48" s="126"/>
      <c r="B48" s="119">
        <v>1</v>
      </c>
      <c r="C48" s="10" t="s">
        <v>737</v>
      </c>
      <c r="D48" s="130" t="s">
        <v>738</v>
      </c>
      <c r="E48" s="155"/>
      <c r="F48" s="156"/>
      <c r="G48" s="11" t="s">
        <v>1002</v>
      </c>
      <c r="H48" s="14">
        <v>1.1299999999999999</v>
      </c>
      <c r="I48" s="121">
        <f t="shared" si="0"/>
        <v>1.1299999999999999</v>
      </c>
      <c r="J48" s="127"/>
    </row>
    <row r="49" spans="1:10" ht="312">
      <c r="A49" s="126"/>
      <c r="B49" s="119">
        <v>1</v>
      </c>
      <c r="C49" s="10" t="s">
        <v>737</v>
      </c>
      <c r="D49" s="130" t="s">
        <v>739</v>
      </c>
      <c r="E49" s="155"/>
      <c r="F49" s="156"/>
      <c r="G49" s="11" t="s">
        <v>1002</v>
      </c>
      <c r="H49" s="14">
        <v>1.1299999999999999</v>
      </c>
      <c r="I49" s="121">
        <f t="shared" si="0"/>
        <v>1.1299999999999999</v>
      </c>
      <c r="J49" s="127"/>
    </row>
    <row r="50" spans="1:10" ht="312">
      <c r="A50" s="126"/>
      <c r="B50" s="119">
        <v>5</v>
      </c>
      <c r="C50" s="10" t="s">
        <v>737</v>
      </c>
      <c r="D50" s="130" t="s">
        <v>740</v>
      </c>
      <c r="E50" s="155"/>
      <c r="F50" s="156"/>
      <c r="G50" s="11" t="s">
        <v>1002</v>
      </c>
      <c r="H50" s="14">
        <v>1.1299999999999999</v>
      </c>
      <c r="I50" s="121">
        <f t="shared" si="0"/>
        <v>5.6499999999999995</v>
      </c>
      <c r="J50" s="127"/>
    </row>
    <row r="51" spans="1:10" ht="168">
      <c r="A51" s="126"/>
      <c r="B51" s="119">
        <v>1</v>
      </c>
      <c r="C51" s="10" t="s">
        <v>741</v>
      </c>
      <c r="D51" s="130"/>
      <c r="E51" s="155"/>
      <c r="F51" s="156"/>
      <c r="G51" s="11" t="s">
        <v>742</v>
      </c>
      <c r="H51" s="14">
        <v>18.29</v>
      </c>
      <c r="I51" s="121">
        <f t="shared" si="0"/>
        <v>18.29</v>
      </c>
      <c r="J51" s="127"/>
    </row>
    <row r="52" spans="1:10" ht="108">
      <c r="A52" s="126"/>
      <c r="B52" s="119">
        <v>10</v>
      </c>
      <c r="C52" s="10" t="s">
        <v>615</v>
      </c>
      <c r="D52" s="130" t="s">
        <v>30</v>
      </c>
      <c r="E52" s="155"/>
      <c r="F52" s="156"/>
      <c r="G52" s="11" t="s">
        <v>617</v>
      </c>
      <c r="H52" s="14">
        <v>0.25</v>
      </c>
      <c r="I52" s="121">
        <f t="shared" si="0"/>
        <v>2.5</v>
      </c>
      <c r="J52" s="127"/>
    </row>
    <row r="53" spans="1:10" ht="108">
      <c r="A53" s="126"/>
      <c r="B53" s="119">
        <v>5</v>
      </c>
      <c r="C53" s="10" t="s">
        <v>615</v>
      </c>
      <c r="D53" s="130" t="s">
        <v>31</v>
      </c>
      <c r="E53" s="155"/>
      <c r="F53" s="156"/>
      <c r="G53" s="11" t="s">
        <v>617</v>
      </c>
      <c r="H53" s="14">
        <v>0.25</v>
      </c>
      <c r="I53" s="121">
        <f t="shared" si="0"/>
        <v>1.25</v>
      </c>
      <c r="J53" s="127"/>
    </row>
    <row r="54" spans="1:10" ht="132">
      <c r="A54" s="126"/>
      <c r="B54" s="119">
        <v>5</v>
      </c>
      <c r="C54" s="10" t="s">
        <v>743</v>
      </c>
      <c r="D54" s="130" t="s">
        <v>30</v>
      </c>
      <c r="E54" s="155" t="s">
        <v>744</v>
      </c>
      <c r="F54" s="156"/>
      <c r="G54" s="11" t="s">
        <v>745</v>
      </c>
      <c r="H54" s="14">
        <v>0.88</v>
      </c>
      <c r="I54" s="121">
        <f t="shared" si="0"/>
        <v>4.4000000000000004</v>
      </c>
      <c r="J54" s="127"/>
    </row>
    <row r="55" spans="1:10" ht="132">
      <c r="A55" s="126"/>
      <c r="B55" s="119">
        <v>5</v>
      </c>
      <c r="C55" s="10" t="s">
        <v>743</v>
      </c>
      <c r="D55" s="130" t="s">
        <v>31</v>
      </c>
      <c r="E55" s="155" t="s">
        <v>744</v>
      </c>
      <c r="F55" s="156"/>
      <c r="G55" s="11" t="s">
        <v>745</v>
      </c>
      <c r="H55" s="14">
        <v>0.88</v>
      </c>
      <c r="I55" s="121">
        <f t="shared" si="0"/>
        <v>4.4000000000000004</v>
      </c>
      <c r="J55" s="127"/>
    </row>
    <row r="56" spans="1:10" ht="96">
      <c r="A56" s="126"/>
      <c r="B56" s="119">
        <v>1</v>
      </c>
      <c r="C56" s="10" t="s">
        <v>746</v>
      </c>
      <c r="D56" s="130" t="s">
        <v>30</v>
      </c>
      <c r="E56" s="155"/>
      <c r="F56" s="156"/>
      <c r="G56" s="11" t="s">
        <v>747</v>
      </c>
      <c r="H56" s="14">
        <v>1.42</v>
      </c>
      <c r="I56" s="121">
        <f t="shared" si="0"/>
        <v>1.42</v>
      </c>
      <c r="J56" s="127"/>
    </row>
    <row r="57" spans="1:10" ht="96">
      <c r="A57" s="126"/>
      <c r="B57" s="119">
        <v>1</v>
      </c>
      <c r="C57" s="10" t="s">
        <v>746</v>
      </c>
      <c r="D57" s="130" t="s">
        <v>31</v>
      </c>
      <c r="E57" s="155"/>
      <c r="F57" s="156"/>
      <c r="G57" s="11" t="s">
        <v>747</v>
      </c>
      <c r="H57" s="14">
        <v>1.42</v>
      </c>
      <c r="I57" s="121">
        <f t="shared" si="0"/>
        <v>1.42</v>
      </c>
      <c r="J57" s="127"/>
    </row>
    <row r="58" spans="1:10" ht="96">
      <c r="A58" s="126"/>
      <c r="B58" s="119">
        <v>2</v>
      </c>
      <c r="C58" s="10" t="s">
        <v>746</v>
      </c>
      <c r="D58" s="130" t="s">
        <v>32</v>
      </c>
      <c r="E58" s="155"/>
      <c r="F58" s="156"/>
      <c r="G58" s="11" t="s">
        <v>747</v>
      </c>
      <c r="H58" s="14">
        <v>1.42</v>
      </c>
      <c r="I58" s="121">
        <f t="shared" si="0"/>
        <v>2.84</v>
      </c>
      <c r="J58" s="127"/>
    </row>
    <row r="59" spans="1:10" ht="96">
      <c r="A59" s="126"/>
      <c r="B59" s="119">
        <v>2</v>
      </c>
      <c r="C59" s="10" t="s">
        <v>746</v>
      </c>
      <c r="D59" s="130" t="s">
        <v>33</v>
      </c>
      <c r="E59" s="155"/>
      <c r="F59" s="156"/>
      <c r="G59" s="11" t="s">
        <v>747</v>
      </c>
      <c r="H59" s="14">
        <v>1.61</v>
      </c>
      <c r="I59" s="121">
        <f t="shared" si="0"/>
        <v>3.22</v>
      </c>
      <c r="J59" s="127"/>
    </row>
    <row r="60" spans="1:10" ht="96">
      <c r="A60" s="126"/>
      <c r="B60" s="119">
        <v>2</v>
      </c>
      <c r="C60" s="10" t="s">
        <v>746</v>
      </c>
      <c r="D60" s="130" t="s">
        <v>34</v>
      </c>
      <c r="E60" s="155"/>
      <c r="F60" s="156"/>
      <c r="G60" s="11" t="s">
        <v>747</v>
      </c>
      <c r="H60" s="14">
        <v>1.8</v>
      </c>
      <c r="I60" s="121">
        <f t="shared" si="0"/>
        <v>3.6</v>
      </c>
      <c r="J60" s="127"/>
    </row>
    <row r="61" spans="1:10" ht="96">
      <c r="A61" s="126"/>
      <c r="B61" s="119">
        <v>2</v>
      </c>
      <c r="C61" s="10" t="s">
        <v>746</v>
      </c>
      <c r="D61" s="130" t="s">
        <v>52</v>
      </c>
      <c r="E61" s="155"/>
      <c r="F61" s="156"/>
      <c r="G61" s="11" t="s">
        <v>747</v>
      </c>
      <c r="H61" s="14">
        <v>1.9</v>
      </c>
      <c r="I61" s="121">
        <f t="shared" si="0"/>
        <v>3.8</v>
      </c>
      <c r="J61" s="127"/>
    </row>
    <row r="62" spans="1:10" ht="96">
      <c r="A62" s="126"/>
      <c r="B62" s="119">
        <v>2</v>
      </c>
      <c r="C62" s="10" t="s">
        <v>746</v>
      </c>
      <c r="D62" s="130" t="s">
        <v>54</v>
      </c>
      <c r="E62" s="155"/>
      <c r="F62" s="156"/>
      <c r="G62" s="11" t="s">
        <v>747</v>
      </c>
      <c r="H62" s="14">
        <v>2.04</v>
      </c>
      <c r="I62" s="121">
        <f t="shared" si="0"/>
        <v>4.08</v>
      </c>
      <c r="J62" s="127"/>
    </row>
    <row r="63" spans="1:10" ht="84">
      <c r="A63" s="126"/>
      <c r="B63" s="119">
        <v>5</v>
      </c>
      <c r="C63" s="10" t="s">
        <v>748</v>
      </c>
      <c r="D63" s="130" t="s">
        <v>749</v>
      </c>
      <c r="E63" s="155"/>
      <c r="F63" s="156"/>
      <c r="G63" s="11" t="s">
        <v>750</v>
      </c>
      <c r="H63" s="14">
        <v>1.51</v>
      </c>
      <c r="I63" s="121">
        <f t="shared" si="0"/>
        <v>7.55</v>
      </c>
      <c r="J63" s="127"/>
    </row>
    <row r="64" spans="1:10" ht="84">
      <c r="A64" s="126"/>
      <c r="B64" s="119">
        <v>5</v>
      </c>
      <c r="C64" s="10" t="s">
        <v>748</v>
      </c>
      <c r="D64" s="130" t="s">
        <v>751</v>
      </c>
      <c r="E64" s="155"/>
      <c r="F64" s="156"/>
      <c r="G64" s="11" t="s">
        <v>750</v>
      </c>
      <c r="H64" s="14">
        <v>1.9</v>
      </c>
      <c r="I64" s="121">
        <f t="shared" si="0"/>
        <v>9.5</v>
      </c>
      <c r="J64" s="127"/>
    </row>
    <row r="65" spans="1:10" ht="84">
      <c r="A65" s="126"/>
      <c r="B65" s="119">
        <v>5</v>
      </c>
      <c r="C65" s="10" t="s">
        <v>752</v>
      </c>
      <c r="D65" s="130" t="s">
        <v>753</v>
      </c>
      <c r="E65" s="155" t="s">
        <v>277</v>
      </c>
      <c r="F65" s="156"/>
      <c r="G65" s="11" t="s">
        <v>754</v>
      </c>
      <c r="H65" s="14">
        <v>2.94</v>
      </c>
      <c r="I65" s="121">
        <f t="shared" si="0"/>
        <v>14.7</v>
      </c>
      <c r="J65" s="127"/>
    </row>
    <row r="66" spans="1:10" ht="84">
      <c r="A66" s="126"/>
      <c r="B66" s="119">
        <v>5</v>
      </c>
      <c r="C66" s="10" t="s">
        <v>752</v>
      </c>
      <c r="D66" s="130" t="s">
        <v>751</v>
      </c>
      <c r="E66" s="155" t="s">
        <v>279</v>
      </c>
      <c r="F66" s="156"/>
      <c r="G66" s="11" t="s">
        <v>754</v>
      </c>
      <c r="H66" s="14">
        <v>3.18</v>
      </c>
      <c r="I66" s="121">
        <f t="shared" si="0"/>
        <v>15.9</v>
      </c>
      <c r="J66" s="127"/>
    </row>
    <row r="67" spans="1:10" ht="84">
      <c r="A67" s="126"/>
      <c r="B67" s="119">
        <v>5</v>
      </c>
      <c r="C67" s="10" t="s">
        <v>752</v>
      </c>
      <c r="D67" s="130" t="s">
        <v>751</v>
      </c>
      <c r="E67" s="155" t="s">
        <v>679</v>
      </c>
      <c r="F67" s="156"/>
      <c r="G67" s="11" t="s">
        <v>754</v>
      </c>
      <c r="H67" s="14">
        <v>3.18</v>
      </c>
      <c r="I67" s="121">
        <f t="shared" si="0"/>
        <v>15.9</v>
      </c>
      <c r="J67" s="127"/>
    </row>
    <row r="68" spans="1:10" ht="84">
      <c r="A68" s="126"/>
      <c r="B68" s="119">
        <v>3</v>
      </c>
      <c r="C68" s="10" t="s">
        <v>752</v>
      </c>
      <c r="D68" s="130" t="s">
        <v>755</v>
      </c>
      <c r="E68" s="155" t="s">
        <v>679</v>
      </c>
      <c r="F68" s="156"/>
      <c r="G68" s="11" t="s">
        <v>754</v>
      </c>
      <c r="H68" s="14">
        <v>3.47</v>
      </c>
      <c r="I68" s="121">
        <f t="shared" si="0"/>
        <v>10.41</v>
      </c>
      <c r="J68" s="127"/>
    </row>
    <row r="69" spans="1:10" ht="84">
      <c r="A69" s="126"/>
      <c r="B69" s="119">
        <v>4</v>
      </c>
      <c r="C69" s="10" t="s">
        <v>752</v>
      </c>
      <c r="D69" s="130" t="s">
        <v>755</v>
      </c>
      <c r="E69" s="155" t="s">
        <v>277</v>
      </c>
      <c r="F69" s="156"/>
      <c r="G69" s="11" t="s">
        <v>754</v>
      </c>
      <c r="H69" s="14">
        <v>3.47</v>
      </c>
      <c r="I69" s="121">
        <f t="shared" si="0"/>
        <v>13.88</v>
      </c>
      <c r="J69" s="127"/>
    </row>
    <row r="70" spans="1:10" ht="216">
      <c r="A70" s="126"/>
      <c r="B70" s="119">
        <v>3</v>
      </c>
      <c r="C70" s="10" t="s">
        <v>756</v>
      </c>
      <c r="D70" s="130"/>
      <c r="E70" s="155"/>
      <c r="F70" s="156"/>
      <c r="G70" s="11" t="s">
        <v>1003</v>
      </c>
      <c r="H70" s="14">
        <v>1.1399999999999999</v>
      </c>
      <c r="I70" s="121">
        <f t="shared" si="0"/>
        <v>3.42</v>
      </c>
      <c r="J70" s="127"/>
    </row>
    <row r="71" spans="1:10" ht="168">
      <c r="A71" s="126"/>
      <c r="B71" s="119">
        <v>2</v>
      </c>
      <c r="C71" s="10" t="s">
        <v>757</v>
      </c>
      <c r="D71" s="130" t="s">
        <v>30</v>
      </c>
      <c r="E71" s="155"/>
      <c r="F71" s="156"/>
      <c r="G71" s="11" t="s">
        <v>758</v>
      </c>
      <c r="H71" s="14">
        <v>0.84</v>
      </c>
      <c r="I71" s="121">
        <f t="shared" si="0"/>
        <v>1.68</v>
      </c>
      <c r="J71" s="127"/>
    </row>
    <row r="72" spans="1:10" ht="168">
      <c r="A72" s="126"/>
      <c r="B72" s="119">
        <v>2</v>
      </c>
      <c r="C72" s="10" t="s">
        <v>757</v>
      </c>
      <c r="D72" s="130" t="s">
        <v>31</v>
      </c>
      <c r="E72" s="155"/>
      <c r="F72" s="156"/>
      <c r="G72" s="11" t="s">
        <v>758</v>
      </c>
      <c r="H72" s="14">
        <v>0.94</v>
      </c>
      <c r="I72" s="121">
        <f t="shared" si="0"/>
        <v>1.88</v>
      </c>
      <c r="J72" s="127"/>
    </row>
    <row r="73" spans="1:10" ht="156">
      <c r="A73" s="126"/>
      <c r="B73" s="119">
        <v>3</v>
      </c>
      <c r="C73" s="10" t="s">
        <v>612</v>
      </c>
      <c r="D73" s="130" t="s">
        <v>657</v>
      </c>
      <c r="E73" s="155"/>
      <c r="F73" s="156"/>
      <c r="G73" s="11" t="s">
        <v>759</v>
      </c>
      <c r="H73" s="14">
        <v>0.57999999999999996</v>
      </c>
      <c r="I73" s="121">
        <f t="shared" si="0"/>
        <v>1.7399999999999998</v>
      </c>
      <c r="J73" s="127"/>
    </row>
    <row r="74" spans="1:10" ht="156">
      <c r="A74" s="126"/>
      <c r="B74" s="119">
        <v>5</v>
      </c>
      <c r="C74" s="10" t="s">
        <v>612</v>
      </c>
      <c r="D74" s="130" t="s">
        <v>30</v>
      </c>
      <c r="E74" s="155"/>
      <c r="F74" s="156"/>
      <c r="G74" s="11" t="s">
        <v>759</v>
      </c>
      <c r="H74" s="14">
        <v>0.67</v>
      </c>
      <c r="I74" s="121">
        <f t="shared" si="0"/>
        <v>3.35</v>
      </c>
      <c r="J74" s="127"/>
    </row>
    <row r="75" spans="1:10" ht="156">
      <c r="A75" s="126"/>
      <c r="B75" s="119">
        <v>5</v>
      </c>
      <c r="C75" s="10" t="s">
        <v>612</v>
      </c>
      <c r="D75" s="130" t="s">
        <v>72</v>
      </c>
      <c r="E75" s="155"/>
      <c r="F75" s="156"/>
      <c r="G75" s="11" t="s">
        <v>759</v>
      </c>
      <c r="H75" s="14">
        <v>0.7</v>
      </c>
      <c r="I75" s="121">
        <f t="shared" si="0"/>
        <v>3.5</v>
      </c>
      <c r="J75" s="127"/>
    </row>
    <row r="76" spans="1:10" ht="156">
      <c r="A76" s="126"/>
      <c r="B76" s="119">
        <v>5</v>
      </c>
      <c r="C76" s="10" t="s">
        <v>612</v>
      </c>
      <c r="D76" s="130" t="s">
        <v>31</v>
      </c>
      <c r="E76" s="155"/>
      <c r="F76" s="156"/>
      <c r="G76" s="11" t="s">
        <v>759</v>
      </c>
      <c r="H76" s="14">
        <v>0.77</v>
      </c>
      <c r="I76" s="121">
        <f t="shared" si="0"/>
        <v>3.85</v>
      </c>
      <c r="J76" s="127"/>
    </row>
    <row r="77" spans="1:10" ht="96">
      <c r="A77" s="126"/>
      <c r="B77" s="119">
        <v>5</v>
      </c>
      <c r="C77" s="10" t="s">
        <v>760</v>
      </c>
      <c r="D77" s="130" t="s">
        <v>30</v>
      </c>
      <c r="E77" s="155"/>
      <c r="F77" s="156"/>
      <c r="G77" s="11" t="s">
        <v>761</v>
      </c>
      <c r="H77" s="14">
        <v>0.51</v>
      </c>
      <c r="I77" s="121">
        <f t="shared" si="0"/>
        <v>2.5499999999999998</v>
      </c>
      <c r="J77" s="127"/>
    </row>
    <row r="78" spans="1:10" ht="96">
      <c r="A78" s="126"/>
      <c r="B78" s="119">
        <v>5</v>
      </c>
      <c r="C78" s="10" t="s">
        <v>760</v>
      </c>
      <c r="D78" s="130" t="s">
        <v>72</v>
      </c>
      <c r="E78" s="155"/>
      <c r="F78" s="156"/>
      <c r="G78" s="11" t="s">
        <v>761</v>
      </c>
      <c r="H78" s="14">
        <v>0.55000000000000004</v>
      </c>
      <c r="I78" s="121">
        <f t="shared" si="0"/>
        <v>2.75</v>
      </c>
      <c r="J78" s="127"/>
    </row>
    <row r="79" spans="1:10" ht="96">
      <c r="A79" s="126"/>
      <c r="B79" s="119">
        <v>5</v>
      </c>
      <c r="C79" s="10" t="s">
        <v>760</v>
      </c>
      <c r="D79" s="130" t="s">
        <v>31</v>
      </c>
      <c r="E79" s="155"/>
      <c r="F79" s="156"/>
      <c r="G79" s="11" t="s">
        <v>761</v>
      </c>
      <c r="H79" s="14">
        <v>0.57999999999999996</v>
      </c>
      <c r="I79" s="121">
        <f t="shared" si="0"/>
        <v>2.9</v>
      </c>
      <c r="J79" s="127"/>
    </row>
    <row r="80" spans="1:10" ht="180">
      <c r="A80" s="126"/>
      <c r="B80" s="119">
        <v>3</v>
      </c>
      <c r="C80" s="10" t="s">
        <v>762</v>
      </c>
      <c r="D80" s="130" t="s">
        <v>30</v>
      </c>
      <c r="E80" s="155"/>
      <c r="F80" s="156"/>
      <c r="G80" s="11" t="s">
        <v>763</v>
      </c>
      <c r="H80" s="14">
        <v>0.84</v>
      </c>
      <c r="I80" s="121">
        <f t="shared" si="0"/>
        <v>2.52</v>
      </c>
      <c r="J80" s="127"/>
    </row>
    <row r="81" spans="1:10" ht="180">
      <c r="A81" s="126"/>
      <c r="B81" s="119">
        <v>3</v>
      </c>
      <c r="C81" s="10" t="s">
        <v>762</v>
      </c>
      <c r="D81" s="130" t="s">
        <v>31</v>
      </c>
      <c r="E81" s="155"/>
      <c r="F81" s="156"/>
      <c r="G81" s="11" t="s">
        <v>763</v>
      </c>
      <c r="H81" s="14">
        <v>0.86</v>
      </c>
      <c r="I81" s="121">
        <f t="shared" si="0"/>
        <v>2.58</v>
      </c>
      <c r="J81" s="127"/>
    </row>
    <row r="82" spans="1:10" ht="168">
      <c r="A82" s="126"/>
      <c r="B82" s="119">
        <v>1</v>
      </c>
      <c r="C82" s="10" t="s">
        <v>764</v>
      </c>
      <c r="D82" s="130" t="s">
        <v>300</v>
      </c>
      <c r="E82" s="155" t="s">
        <v>216</v>
      </c>
      <c r="F82" s="156"/>
      <c r="G82" s="11" t="s">
        <v>765</v>
      </c>
      <c r="H82" s="14">
        <v>0.7</v>
      </c>
      <c r="I82" s="121">
        <f t="shared" si="0"/>
        <v>0.7</v>
      </c>
      <c r="J82" s="127"/>
    </row>
    <row r="83" spans="1:10" ht="168">
      <c r="A83" s="126"/>
      <c r="B83" s="119">
        <v>1</v>
      </c>
      <c r="C83" s="10" t="s">
        <v>764</v>
      </c>
      <c r="D83" s="130" t="s">
        <v>300</v>
      </c>
      <c r="E83" s="155" t="s">
        <v>219</v>
      </c>
      <c r="F83" s="156"/>
      <c r="G83" s="11" t="s">
        <v>765</v>
      </c>
      <c r="H83" s="14">
        <v>0.7</v>
      </c>
      <c r="I83" s="121">
        <f t="shared" si="0"/>
        <v>0.7</v>
      </c>
      <c r="J83" s="127"/>
    </row>
    <row r="84" spans="1:10" ht="168">
      <c r="A84" s="126"/>
      <c r="B84" s="119">
        <v>1</v>
      </c>
      <c r="C84" s="10" t="s">
        <v>764</v>
      </c>
      <c r="D84" s="130" t="s">
        <v>300</v>
      </c>
      <c r="E84" s="155" t="s">
        <v>245</v>
      </c>
      <c r="F84" s="156"/>
      <c r="G84" s="11" t="s">
        <v>765</v>
      </c>
      <c r="H84" s="14">
        <v>0.7</v>
      </c>
      <c r="I84" s="121">
        <f t="shared" si="0"/>
        <v>0.7</v>
      </c>
      <c r="J84" s="127"/>
    </row>
    <row r="85" spans="1:10" ht="168">
      <c r="A85" s="126"/>
      <c r="B85" s="119">
        <v>11</v>
      </c>
      <c r="C85" s="10" t="s">
        <v>764</v>
      </c>
      <c r="D85" s="130" t="s">
        <v>300</v>
      </c>
      <c r="E85" s="155" t="s">
        <v>766</v>
      </c>
      <c r="F85" s="156"/>
      <c r="G85" s="11" t="s">
        <v>765</v>
      </c>
      <c r="H85" s="14">
        <v>0.7</v>
      </c>
      <c r="I85" s="121">
        <f t="shared" si="0"/>
        <v>7.6999999999999993</v>
      </c>
      <c r="J85" s="127"/>
    </row>
    <row r="86" spans="1:10" ht="168">
      <c r="A86" s="126"/>
      <c r="B86" s="119">
        <v>1</v>
      </c>
      <c r="C86" s="10" t="s">
        <v>764</v>
      </c>
      <c r="D86" s="130" t="s">
        <v>300</v>
      </c>
      <c r="E86" s="155" t="s">
        <v>767</v>
      </c>
      <c r="F86" s="156"/>
      <c r="G86" s="11" t="s">
        <v>765</v>
      </c>
      <c r="H86" s="14">
        <v>0.7</v>
      </c>
      <c r="I86" s="121">
        <f t="shared" ref="I86:I149" si="1">H86*B86</f>
        <v>0.7</v>
      </c>
      <c r="J86" s="127"/>
    </row>
    <row r="87" spans="1:10" ht="168">
      <c r="A87" s="126"/>
      <c r="B87" s="119">
        <v>1</v>
      </c>
      <c r="C87" s="10" t="s">
        <v>764</v>
      </c>
      <c r="D87" s="130" t="s">
        <v>320</v>
      </c>
      <c r="E87" s="155" t="s">
        <v>216</v>
      </c>
      <c r="F87" s="156"/>
      <c r="G87" s="11" t="s">
        <v>765</v>
      </c>
      <c r="H87" s="14">
        <v>0.76</v>
      </c>
      <c r="I87" s="121">
        <f t="shared" si="1"/>
        <v>0.76</v>
      </c>
      <c r="J87" s="127"/>
    </row>
    <row r="88" spans="1:10" ht="168">
      <c r="A88" s="126"/>
      <c r="B88" s="119">
        <v>1</v>
      </c>
      <c r="C88" s="10" t="s">
        <v>764</v>
      </c>
      <c r="D88" s="130" t="s">
        <v>320</v>
      </c>
      <c r="E88" s="155" t="s">
        <v>219</v>
      </c>
      <c r="F88" s="156"/>
      <c r="G88" s="11" t="s">
        <v>765</v>
      </c>
      <c r="H88" s="14">
        <v>0.76</v>
      </c>
      <c r="I88" s="121">
        <f t="shared" si="1"/>
        <v>0.76</v>
      </c>
      <c r="J88" s="127"/>
    </row>
    <row r="89" spans="1:10" ht="168">
      <c r="A89" s="126"/>
      <c r="B89" s="119">
        <v>1</v>
      </c>
      <c r="C89" s="10" t="s">
        <v>764</v>
      </c>
      <c r="D89" s="130" t="s">
        <v>320</v>
      </c>
      <c r="E89" s="155" t="s">
        <v>245</v>
      </c>
      <c r="F89" s="156"/>
      <c r="G89" s="11" t="s">
        <v>765</v>
      </c>
      <c r="H89" s="14">
        <v>0.76</v>
      </c>
      <c r="I89" s="121">
        <f t="shared" si="1"/>
        <v>0.76</v>
      </c>
      <c r="J89" s="127"/>
    </row>
    <row r="90" spans="1:10" ht="168">
      <c r="A90" s="126"/>
      <c r="B90" s="119">
        <v>1</v>
      </c>
      <c r="C90" s="10" t="s">
        <v>764</v>
      </c>
      <c r="D90" s="130" t="s">
        <v>320</v>
      </c>
      <c r="E90" s="155" t="s">
        <v>767</v>
      </c>
      <c r="F90" s="156"/>
      <c r="G90" s="11" t="s">
        <v>765</v>
      </c>
      <c r="H90" s="14">
        <v>0.76</v>
      </c>
      <c r="I90" s="121">
        <f t="shared" si="1"/>
        <v>0.76</v>
      </c>
      <c r="J90" s="127"/>
    </row>
    <row r="91" spans="1:10" ht="216">
      <c r="A91" s="126"/>
      <c r="B91" s="119">
        <v>2</v>
      </c>
      <c r="C91" s="10" t="s">
        <v>768</v>
      </c>
      <c r="D91" s="130" t="s">
        <v>112</v>
      </c>
      <c r="E91" s="155"/>
      <c r="F91" s="156"/>
      <c r="G91" s="11" t="s">
        <v>1004</v>
      </c>
      <c r="H91" s="14">
        <v>0.87</v>
      </c>
      <c r="I91" s="121">
        <f t="shared" si="1"/>
        <v>1.74</v>
      </c>
      <c r="J91" s="127"/>
    </row>
    <row r="92" spans="1:10" ht="216">
      <c r="A92" s="126"/>
      <c r="B92" s="119">
        <v>2</v>
      </c>
      <c r="C92" s="10" t="s">
        <v>768</v>
      </c>
      <c r="D92" s="130" t="s">
        <v>216</v>
      </c>
      <c r="E92" s="155"/>
      <c r="F92" s="156"/>
      <c r="G92" s="11" t="s">
        <v>1004</v>
      </c>
      <c r="H92" s="14">
        <v>0.87</v>
      </c>
      <c r="I92" s="121">
        <f t="shared" si="1"/>
        <v>1.74</v>
      </c>
      <c r="J92" s="127"/>
    </row>
    <row r="93" spans="1:10" ht="216">
      <c r="A93" s="126"/>
      <c r="B93" s="119">
        <v>2</v>
      </c>
      <c r="C93" s="10" t="s">
        <v>768</v>
      </c>
      <c r="D93" s="130" t="s">
        <v>219</v>
      </c>
      <c r="E93" s="155"/>
      <c r="F93" s="156"/>
      <c r="G93" s="11" t="s">
        <v>1004</v>
      </c>
      <c r="H93" s="14">
        <v>0.87</v>
      </c>
      <c r="I93" s="121">
        <f t="shared" si="1"/>
        <v>1.74</v>
      </c>
      <c r="J93" s="127"/>
    </row>
    <row r="94" spans="1:10" ht="216">
      <c r="A94" s="126"/>
      <c r="B94" s="119">
        <v>2</v>
      </c>
      <c r="C94" s="10" t="s">
        <v>768</v>
      </c>
      <c r="D94" s="130" t="s">
        <v>220</v>
      </c>
      <c r="E94" s="155"/>
      <c r="F94" s="156"/>
      <c r="G94" s="11" t="s">
        <v>1004</v>
      </c>
      <c r="H94" s="14">
        <v>0.87</v>
      </c>
      <c r="I94" s="121">
        <f t="shared" si="1"/>
        <v>1.74</v>
      </c>
      <c r="J94" s="127"/>
    </row>
    <row r="95" spans="1:10" ht="216">
      <c r="A95" s="126"/>
      <c r="B95" s="119">
        <v>2</v>
      </c>
      <c r="C95" s="10" t="s">
        <v>768</v>
      </c>
      <c r="D95" s="130" t="s">
        <v>272</v>
      </c>
      <c r="E95" s="155"/>
      <c r="F95" s="156"/>
      <c r="G95" s="11" t="s">
        <v>1004</v>
      </c>
      <c r="H95" s="14">
        <v>0.87</v>
      </c>
      <c r="I95" s="121">
        <f t="shared" si="1"/>
        <v>1.74</v>
      </c>
      <c r="J95" s="127"/>
    </row>
    <row r="96" spans="1:10" ht="216">
      <c r="A96" s="126"/>
      <c r="B96" s="119">
        <v>2</v>
      </c>
      <c r="C96" s="10" t="s">
        <v>768</v>
      </c>
      <c r="D96" s="130" t="s">
        <v>274</v>
      </c>
      <c r="E96" s="155"/>
      <c r="F96" s="156"/>
      <c r="G96" s="11" t="s">
        <v>1004</v>
      </c>
      <c r="H96" s="14">
        <v>0.87</v>
      </c>
      <c r="I96" s="121">
        <f t="shared" si="1"/>
        <v>1.74</v>
      </c>
      <c r="J96" s="127"/>
    </row>
    <row r="97" spans="1:10" ht="216">
      <c r="A97" s="126"/>
      <c r="B97" s="119">
        <v>2</v>
      </c>
      <c r="C97" s="10" t="s">
        <v>768</v>
      </c>
      <c r="D97" s="130" t="s">
        <v>317</v>
      </c>
      <c r="E97" s="155"/>
      <c r="F97" s="156"/>
      <c r="G97" s="11" t="s">
        <v>1004</v>
      </c>
      <c r="H97" s="14">
        <v>0.87</v>
      </c>
      <c r="I97" s="121">
        <f t="shared" si="1"/>
        <v>1.74</v>
      </c>
      <c r="J97" s="127"/>
    </row>
    <row r="98" spans="1:10" ht="216">
      <c r="A98" s="126"/>
      <c r="B98" s="119">
        <v>2</v>
      </c>
      <c r="C98" s="10" t="s">
        <v>768</v>
      </c>
      <c r="D98" s="130" t="s">
        <v>769</v>
      </c>
      <c r="E98" s="155"/>
      <c r="F98" s="156"/>
      <c r="G98" s="11" t="s">
        <v>1004</v>
      </c>
      <c r="H98" s="14">
        <v>0.87</v>
      </c>
      <c r="I98" s="121">
        <f t="shared" si="1"/>
        <v>1.74</v>
      </c>
      <c r="J98" s="127"/>
    </row>
    <row r="99" spans="1:10" ht="228">
      <c r="A99" s="126"/>
      <c r="B99" s="119">
        <v>1</v>
      </c>
      <c r="C99" s="10" t="s">
        <v>770</v>
      </c>
      <c r="D99" s="130" t="s">
        <v>30</v>
      </c>
      <c r="E99" s="155" t="s">
        <v>112</v>
      </c>
      <c r="F99" s="156"/>
      <c r="G99" s="11" t="s">
        <v>1005</v>
      </c>
      <c r="H99" s="14">
        <v>1.58</v>
      </c>
      <c r="I99" s="121">
        <f t="shared" si="1"/>
        <v>1.58</v>
      </c>
      <c r="J99" s="127"/>
    </row>
    <row r="100" spans="1:10" ht="228">
      <c r="A100" s="126"/>
      <c r="B100" s="119">
        <v>1</v>
      </c>
      <c r="C100" s="10" t="s">
        <v>770</v>
      </c>
      <c r="D100" s="130" t="s">
        <v>30</v>
      </c>
      <c r="E100" s="155" t="s">
        <v>317</v>
      </c>
      <c r="F100" s="156"/>
      <c r="G100" s="11" t="s">
        <v>1005</v>
      </c>
      <c r="H100" s="14">
        <v>1.58</v>
      </c>
      <c r="I100" s="121">
        <f t="shared" si="1"/>
        <v>1.58</v>
      </c>
      <c r="J100" s="127"/>
    </row>
    <row r="101" spans="1:10" ht="228">
      <c r="A101" s="126"/>
      <c r="B101" s="119">
        <v>1</v>
      </c>
      <c r="C101" s="10" t="s">
        <v>770</v>
      </c>
      <c r="D101" s="130" t="s">
        <v>31</v>
      </c>
      <c r="E101" s="155" t="s">
        <v>112</v>
      </c>
      <c r="F101" s="156"/>
      <c r="G101" s="11" t="s">
        <v>1005</v>
      </c>
      <c r="H101" s="14">
        <v>1.58</v>
      </c>
      <c r="I101" s="121">
        <f t="shared" si="1"/>
        <v>1.58</v>
      </c>
      <c r="J101" s="127"/>
    </row>
    <row r="102" spans="1:10" ht="228">
      <c r="A102" s="126"/>
      <c r="B102" s="119">
        <v>1</v>
      </c>
      <c r="C102" s="10" t="s">
        <v>770</v>
      </c>
      <c r="D102" s="130" t="s">
        <v>31</v>
      </c>
      <c r="E102" s="155" t="s">
        <v>276</v>
      </c>
      <c r="F102" s="156"/>
      <c r="G102" s="11" t="s">
        <v>1005</v>
      </c>
      <c r="H102" s="14">
        <v>1.58</v>
      </c>
      <c r="I102" s="121">
        <f t="shared" si="1"/>
        <v>1.58</v>
      </c>
      <c r="J102" s="127"/>
    </row>
    <row r="103" spans="1:10" ht="228">
      <c r="A103" s="126"/>
      <c r="B103" s="119">
        <v>1</v>
      </c>
      <c r="C103" s="10" t="s">
        <v>770</v>
      </c>
      <c r="D103" s="130" t="s">
        <v>32</v>
      </c>
      <c r="E103" s="155" t="s">
        <v>112</v>
      </c>
      <c r="F103" s="156"/>
      <c r="G103" s="11" t="s">
        <v>1005</v>
      </c>
      <c r="H103" s="14">
        <v>1.58</v>
      </c>
      <c r="I103" s="121">
        <f t="shared" si="1"/>
        <v>1.58</v>
      </c>
      <c r="J103" s="127"/>
    </row>
    <row r="104" spans="1:10" ht="228">
      <c r="A104" s="126"/>
      <c r="B104" s="119">
        <v>1</v>
      </c>
      <c r="C104" s="10" t="s">
        <v>770</v>
      </c>
      <c r="D104" s="130" t="s">
        <v>32</v>
      </c>
      <c r="E104" s="155" t="s">
        <v>317</v>
      </c>
      <c r="F104" s="156"/>
      <c r="G104" s="11" t="s">
        <v>1005</v>
      </c>
      <c r="H104" s="14">
        <v>1.58</v>
      </c>
      <c r="I104" s="121">
        <f t="shared" si="1"/>
        <v>1.58</v>
      </c>
      <c r="J104" s="127"/>
    </row>
    <row r="105" spans="1:10" ht="252">
      <c r="A105" s="126"/>
      <c r="B105" s="119">
        <v>1</v>
      </c>
      <c r="C105" s="10" t="s">
        <v>771</v>
      </c>
      <c r="D105" s="130" t="s">
        <v>30</v>
      </c>
      <c r="E105" s="155" t="s">
        <v>216</v>
      </c>
      <c r="F105" s="156"/>
      <c r="G105" s="11" t="s">
        <v>772</v>
      </c>
      <c r="H105" s="14">
        <v>2.2999999999999998</v>
      </c>
      <c r="I105" s="121">
        <f t="shared" si="1"/>
        <v>2.2999999999999998</v>
      </c>
      <c r="J105" s="127"/>
    </row>
    <row r="106" spans="1:10" ht="252">
      <c r="A106" s="126"/>
      <c r="B106" s="119">
        <v>1</v>
      </c>
      <c r="C106" s="10" t="s">
        <v>771</v>
      </c>
      <c r="D106" s="130" t="s">
        <v>30</v>
      </c>
      <c r="E106" s="155" t="s">
        <v>271</v>
      </c>
      <c r="F106" s="156"/>
      <c r="G106" s="11" t="s">
        <v>772</v>
      </c>
      <c r="H106" s="14">
        <v>2.2999999999999998</v>
      </c>
      <c r="I106" s="121">
        <f t="shared" si="1"/>
        <v>2.2999999999999998</v>
      </c>
      <c r="J106" s="127"/>
    </row>
    <row r="107" spans="1:10" ht="252">
      <c r="A107" s="126"/>
      <c r="B107" s="119">
        <v>1</v>
      </c>
      <c r="C107" s="10" t="s">
        <v>771</v>
      </c>
      <c r="D107" s="130" t="s">
        <v>30</v>
      </c>
      <c r="E107" s="155" t="s">
        <v>670</v>
      </c>
      <c r="F107" s="156"/>
      <c r="G107" s="11" t="s">
        <v>772</v>
      </c>
      <c r="H107" s="14">
        <v>2.2999999999999998</v>
      </c>
      <c r="I107" s="121">
        <f t="shared" si="1"/>
        <v>2.2999999999999998</v>
      </c>
      <c r="J107" s="127"/>
    </row>
    <row r="108" spans="1:10" ht="252">
      <c r="A108" s="126"/>
      <c r="B108" s="119">
        <v>1</v>
      </c>
      <c r="C108" s="10" t="s">
        <v>771</v>
      </c>
      <c r="D108" s="130" t="s">
        <v>31</v>
      </c>
      <c r="E108" s="155" t="s">
        <v>112</v>
      </c>
      <c r="F108" s="156"/>
      <c r="G108" s="11" t="s">
        <v>772</v>
      </c>
      <c r="H108" s="14">
        <v>2.2999999999999998</v>
      </c>
      <c r="I108" s="121">
        <f t="shared" si="1"/>
        <v>2.2999999999999998</v>
      </c>
      <c r="J108" s="127"/>
    </row>
    <row r="109" spans="1:10" ht="252">
      <c r="A109" s="126"/>
      <c r="B109" s="119">
        <v>1</v>
      </c>
      <c r="C109" s="10" t="s">
        <v>771</v>
      </c>
      <c r="D109" s="130" t="s">
        <v>31</v>
      </c>
      <c r="E109" s="155" t="s">
        <v>218</v>
      </c>
      <c r="F109" s="156"/>
      <c r="G109" s="11" t="s">
        <v>772</v>
      </c>
      <c r="H109" s="14">
        <v>2.2999999999999998</v>
      </c>
      <c r="I109" s="121">
        <f t="shared" si="1"/>
        <v>2.2999999999999998</v>
      </c>
      <c r="J109" s="127"/>
    </row>
    <row r="110" spans="1:10" ht="252">
      <c r="A110" s="126"/>
      <c r="B110" s="119">
        <v>1</v>
      </c>
      <c r="C110" s="10" t="s">
        <v>771</v>
      </c>
      <c r="D110" s="130" t="s">
        <v>31</v>
      </c>
      <c r="E110" s="155" t="s">
        <v>272</v>
      </c>
      <c r="F110" s="156"/>
      <c r="G110" s="11" t="s">
        <v>772</v>
      </c>
      <c r="H110" s="14">
        <v>2.2999999999999998</v>
      </c>
      <c r="I110" s="121">
        <f t="shared" si="1"/>
        <v>2.2999999999999998</v>
      </c>
      <c r="J110" s="127"/>
    </row>
    <row r="111" spans="1:10" ht="252">
      <c r="A111" s="126"/>
      <c r="B111" s="119">
        <v>1</v>
      </c>
      <c r="C111" s="10" t="s">
        <v>771</v>
      </c>
      <c r="D111" s="130" t="s">
        <v>31</v>
      </c>
      <c r="E111" s="155" t="s">
        <v>276</v>
      </c>
      <c r="F111" s="156"/>
      <c r="G111" s="11" t="s">
        <v>772</v>
      </c>
      <c r="H111" s="14">
        <v>2.2999999999999998</v>
      </c>
      <c r="I111" s="121">
        <f t="shared" si="1"/>
        <v>2.2999999999999998</v>
      </c>
      <c r="J111" s="127"/>
    </row>
    <row r="112" spans="1:10" ht="252">
      <c r="A112" s="126"/>
      <c r="B112" s="119">
        <v>1</v>
      </c>
      <c r="C112" s="10" t="s">
        <v>771</v>
      </c>
      <c r="D112" s="130" t="s">
        <v>31</v>
      </c>
      <c r="E112" s="155" t="s">
        <v>669</v>
      </c>
      <c r="F112" s="156"/>
      <c r="G112" s="11" t="s">
        <v>772</v>
      </c>
      <c r="H112" s="14">
        <v>2.2999999999999998</v>
      </c>
      <c r="I112" s="121">
        <f t="shared" si="1"/>
        <v>2.2999999999999998</v>
      </c>
      <c r="J112" s="127"/>
    </row>
    <row r="113" spans="1:10" ht="252">
      <c r="A113" s="126"/>
      <c r="B113" s="119">
        <v>1</v>
      </c>
      <c r="C113" s="10" t="s">
        <v>771</v>
      </c>
      <c r="D113" s="130" t="s">
        <v>32</v>
      </c>
      <c r="E113" s="155" t="s">
        <v>216</v>
      </c>
      <c r="F113" s="156"/>
      <c r="G113" s="11" t="s">
        <v>772</v>
      </c>
      <c r="H113" s="14">
        <v>2.2999999999999998</v>
      </c>
      <c r="I113" s="121">
        <f t="shared" si="1"/>
        <v>2.2999999999999998</v>
      </c>
      <c r="J113" s="127"/>
    </row>
    <row r="114" spans="1:10" ht="252">
      <c r="A114" s="126"/>
      <c r="B114" s="119">
        <v>1</v>
      </c>
      <c r="C114" s="10" t="s">
        <v>771</v>
      </c>
      <c r="D114" s="130" t="s">
        <v>32</v>
      </c>
      <c r="E114" s="155" t="s">
        <v>273</v>
      </c>
      <c r="F114" s="156"/>
      <c r="G114" s="11" t="s">
        <v>772</v>
      </c>
      <c r="H114" s="14">
        <v>2.2999999999999998</v>
      </c>
      <c r="I114" s="121">
        <f t="shared" si="1"/>
        <v>2.2999999999999998</v>
      </c>
      <c r="J114" s="127"/>
    </row>
    <row r="115" spans="1:10" ht="252">
      <c r="A115" s="126"/>
      <c r="B115" s="119">
        <v>1</v>
      </c>
      <c r="C115" s="10" t="s">
        <v>771</v>
      </c>
      <c r="D115" s="130" t="s">
        <v>32</v>
      </c>
      <c r="E115" s="155" t="s">
        <v>316</v>
      </c>
      <c r="F115" s="156"/>
      <c r="G115" s="11" t="s">
        <v>772</v>
      </c>
      <c r="H115" s="14">
        <v>2.2999999999999998</v>
      </c>
      <c r="I115" s="121">
        <f t="shared" si="1"/>
        <v>2.2999999999999998</v>
      </c>
      <c r="J115" s="127"/>
    </row>
    <row r="116" spans="1:10" ht="252">
      <c r="A116" s="126"/>
      <c r="B116" s="119">
        <v>1</v>
      </c>
      <c r="C116" s="10" t="s">
        <v>771</v>
      </c>
      <c r="D116" s="130" t="s">
        <v>32</v>
      </c>
      <c r="E116" s="155" t="s">
        <v>317</v>
      </c>
      <c r="F116" s="156"/>
      <c r="G116" s="11" t="s">
        <v>772</v>
      </c>
      <c r="H116" s="14">
        <v>2.2999999999999998</v>
      </c>
      <c r="I116" s="121">
        <f t="shared" si="1"/>
        <v>2.2999999999999998</v>
      </c>
      <c r="J116" s="127"/>
    </row>
    <row r="117" spans="1:10" ht="192">
      <c r="A117" s="126"/>
      <c r="B117" s="119">
        <v>1</v>
      </c>
      <c r="C117" s="10" t="s">
        <v>773</v>
      </c>
      <c r="D117" s="130" t="s">
        <v>30</v>
      </c>
      <c r="E117" s="155"/>
      <c r="F117" s="156"/>
      <c r="G117" s="11" t="s">
        <v>774</v>
      </c>
      <c r="H117" s="14">
        <v>2.92</v>
      </c>
      <c r="I117" s="121">
        <f t="shared" si="1"/>
        <v>2.92</v>
      </c>
      <c r="J117" s="127"/>
    </row>
    <row r="118" spans="1:10" ht="192">
      <c r="A118" s="126"/>
      <c r="B118" s="119">
        <v>1</v>
      </c>
      <c r="C118" s="10" t="s">
        <v>773</v>
      </c>
      <c r="D118" s="130" t="s">
        <v>31</v>
      </c>
      <c r="E118" s="155"/>
      <c r="F118" s="156"/>
      <c r="G118" s="11" t="s">
        <v>774</v>
      </c>
      <c r="H118" s="14">
        <v>2.92</v>
      </c>
      <c r="I118" s="121">
        <f t="shared" si="1"/>
        <v>2.92</v>
      </c>
      <c r="J118" s="127"/>
    </row>
    <row r="119" spans="1:10" ht="192">
      <c r="A119" s="126"/>
      <c r="B119" s="119">
        <v>1</v>
      </c>
      <c r="C119" s="10" t="s">
        <v>773</v>
      </c>
      <c r="D119" s="130" t="s">
        <v>32</v>
      </c>
      <c r="E119" s="155"/>
      <c r="F119" s="156"/>
      <c r="G119" s="11" t="s">
        <v>774</v>
      </c>
      <c r="H119" s="14">
        <v>2.92</v>
      </c>
      <c r="I119" s="121">
        <f t="shared" si="1"/>
        <v>2.92</v>
      </c>
      <c r="J119" s="127"/>
    </row>
    <row r="120" spans="1:10" ht="276">
      <c r="A120" s="126"/>
      <c r="B120" s="119">
        <v>1</v>
      </c>
      <c r="C120" s="10" t="s">
        <v>775</v>
      </c>
      <c r="D120" s="130" t="s">
        <v>739</v>
      </c>
      <c r="E120" s="155"/>
      <c r="F120" s="156"/>
      <c r="G120" s="11" t="s">
        <v>1006</v>
      </c>
      <c r="H120" s="14">
        <v>2.76</v>
      </c>
      <c r="I120" s="121">
        <f t="shared" si="1"/>
        <v>2.76</v>
      </c>
      <c r="J120" s="127"/>
    </row>
    <row r="121" spans="1:10" ht="276">
      <c r="A121" s="126"/>
      <c r="B121" s="119">
        <v>1</v>
      </c>
      <c r="C121" s="10" t="s">
        <v>775</v>
      </c>
      <c r="D121" s="130" t="s">
        <v>740</v>
      </c>
      <c r="E121" s="155"/>
      <c r="F121" s="156"/>
      <c r="G121" s="11" t="s">
        <v>1006</v>
      </c>
      <c r="H121" s="14">
        <v>2.76</v>
      </c>
      <c r="I121" s="121">
        <f t="shared" si="1"/>
        <v>2.76</v>
      </c>
      <c r="J121" s="127"/>
    </row>
    <row r="122" spans="1:10" ht="144">
      <c r="A122" s="126"/>
      <c r="B122" s="119">
        <v>4</v>
      </c>
      <c r="C122" s="10" t="s">
        <v>776</v>
      </c>
      <c r="D122" s="130" t="s">
        <v>216</v>
      </c>
      <c r="E122" s="155"/>
      <c r="F122" s="156"/>
      <c r="G122" s="11" t="s">
        <v>777</v>
      </c>
      <c r="H122" s="14">
        <v>1.61</v>
      </c>
      <c r="I122" s="121">
        <f t="shared" si="1"/>
        <v>6.44</v>
      </c>
      <c r="J122" s="127"/>
    </row>
    <row r="123" spans="1:10" ht="156">
      <c r="A123" s="126"/>
      <c r="B123" s="119">
        <v>4</v>
      </c>
      <c r="C123" s="10" t="s">
        <v>778</v>
      </c>
      <c r="D123" s="130" t="s">
        <v>112</v>
      </c>
      <c r="E123" s="155"/>
      <c r="F123" s="156"/>
      <c r="G123" s="11" t="s">
        <v>779</v>
      </c>
      <c r="H123" s="14">
        <v>1.56</v>
      </c>
      <c r="I123" s="121">
        <f t="shared" si="1"/>
        <v>6.24</v>
      </c>
      <c r="J123" s="127"/>
    </row>
    <row r="124" spans="1:10" ht="156">
      <c r="A124" s="126"/>
      <c r="B124" s="119">
        <v>2</v>
      </c>
      <c r="C124" s="10" t="s">
        <v>778</v>
      </c>
      <c r="D124" s="130" t="s">
        <v>216</v>
      </c>
      <c r="E124" s="155"/>
      <c r="F124" s="156"/>
      <c r="G124" s="11" t="s">
        <v>779</v>
      </c>
      <c r="H124" s="14">
        <v>1.56</v>
      </c>
      <c r="I124" s="121">
        <f t="shared" si="1"/>
        <v>3.12</v>
      </c>
      <c r="J124" s="127"/>
    </row>
    <row r="125" spans="1:10" ht="156">
      <c r="A125" s="126"/>
      <c r="B125" s="119">
        <v>2</v>
      </c>
      <c r="C125" s="10" t="s">
        <v>778</v>
      </c>
      <c r="D125" s="130" t="s">
        <v>219</v>
      </c>
      <c r="E125" s="155"/>
      <c r="F125" s="156"/>
      <c r="G125" s="11" t="s">
        <v>779</v>
      </c>
      <c r="H125" s="14">
        <v>1.56</v>
      </c>
      <c r="I125" s="121">
        <f t="shared" si="1"/>
        <v>3.12</v>
      </c>
      <c r="J125" s="127"/>
    </row>
    <row r="126" spans="1:10" ht="156">
      <c r="A126" s="126"/>
      <c r="B126" s="119">
        <v>2</v>
      </c>
      <c r="C126" s="10" t="s">
        <v>778</v>
      </c>
      <c r="D126" s="130" t="s">
        <v>269</v>
      </c>
      <c r="E126" s="155"/>
      <c r="F126" s="156"/>
      <c r="G126" s="11" t="s">
        <v>779</v>
      </c>
      <c r="H126" s="14">
        <v>1.56</v>
      </c>
      <c r="I126" s="121">
        <f t="shared" si="1"/>
        <v>3.12</v>
      </c>
      <c r="J126" s="127"/>
    </row>
    <row r="127" spans="1:10" ht="156">
      <c r="A127" s="126"/>
      <c r="B127" s="119">
        <v>2</v>
      </c>
      <c r="C127" s="10" t="s">
        <v>778</v>
      </c>
      <c r="D127" s="130" t="s">
        <v>276</v>
      </c>
      <c r="E127" s="155"/>
      <c r="F127" s="156"/>
      <c r="G127" s="11" t="s">
        <v>779</v>
      </c>
      <c r="H127" s="14">
        <v>1.56</v>
      </c>
      <c r="I127" s="121">
        <f t="shared" si="1"/>
        <v>3.12</v>
      </c>
      <c r="J127" s="127"/>
    </row>
    <row r="128" spans="1:10" ht="156">
      <c r="A128" s="126"/>
      <c r="B128" s="119">
        <v>3</v>
      </c>
      <c r="C128" s="10" t="s">
        <v>780</v>
      </c>
      <c r="D128" s="130" t="s">
        <v>112</v>
      </c>
      <c r="E128" s="155"/>
      <c r="F128" s="156"/>
      <c r="G128" s="11" t="s">
        <v>781</v>
      </c>
      <c r="H128" s="14">
        <v>3.3</v>
      </c>
      <c r="I128" s="121">
        <f t="shared" si="1"/>
        <v>9.8999999999999986</v>
      </c>
      <c r="J128" s="127"/>
    </row>
    <row r="129" spans="1:10" ht="156">
      <c r="A129" s="126"/>
      <c r="B129" s="119">
        <v>2</v>
      </c>
      <c r="C129" s="10" t="s">
        <v>780</v>
      </c>
      <c r="D129" s="130" t="s">
        <v>216</v>
      </c>
      <c r="E129" s="155"/>
      <c r="F129" s="156"/>
      <c r="G129" s="11" t="s">
        <v>781</v>
      </c>
      <c r="H129" s="14">
        <v>3.3</v>
      </c>
      <c r="I129" s="121">
        <f t="shared" si="1"/>
        <v>6.6</v>
      </c>
      <c r="J129" s="127"/>
    </row>
    <row r="130" spans="1:10" ht="156">
      <c r="A130" s="126"/>
      <c r="B130" s="119">
        <v>1</v>
      </c>
      <c r="C130" s="10" t="s">
        <v>780</v>
      </c>
      <c r="D130" s="130" t="s">
        <v>218</v>
      </c>
      <c r="E130" s="155"/>
      <c r="F130" s="156"/>
      <c r="G130" s="11" t="s">
        <v>781</v>
      </c>
      <c r="H130" s="14">
        <v>3.3</v>
      </c>
      <c r="I130" s="121">
        <f t="shared" si="1"/>
        <v>3.3</v>
      </c>
      <c r="J130" s="127"/>
    </row>
    <row r="131" spans="1:10" ht="156">
      <c r="A131" s="126"/>
      <c r="B131" s="119">
        <v>1</v>
      </c>
      <c r="C131" s="10" t="s">
        <v>780</v>
      </c>
      <c r="D131" s="130" t="s">
        <v>269</v>
      </c>
      <c r="E131" s="155"/>
      <c r="F131" s="156"/>
      <c r="G131" s="11" t="s">
        <v>781</v>
      </c>
      <c r="H131" s="14">
        <v>3.3</v>
      </c>
      <c r="I131" s="121">
        <f t="shared" si="1"/>
        <v>3.3</v>
      </c>
      <c r="J131" s="127"/>
    </row>
    <row r="132" spans="1:10" ht="156">
      <c r="A132" s="126"/>
      <c r="B132" s="119">
        <v>1</v>
      </c>
      <c r="C132" s="10" t="s">
        <v>780</v>
      </c>
      <c r="D132" s="130" t="s">
        <v>220</v>
      </c>
      <c r="E132" s="155"/>
      <c r="F132" s="156"/>
      <c r="G132" s="11" t="s">
        <v>781</v>
      </c>
      <c r="H132" s="14">
        <v>3.3</v>
      </c>
      <c r="I132" s="121">
        <f t="shared" si="1"/>
        <v>3.3</v>
      </c>
      <c r="J132" s="127"/>
    </row>
    <row r="133" spans="1:10" ht="156">
      <c r="A133" s="126"/>
      <c r="B133" s="119">
        <v>1</v>
      </c>
      <c r="C133" s="10" t="s">
        <v>780</v>
      </c>
      <c r="D133" s="130" t="s">
        <v>317</v>
      </c>
      <c r="E133" s="155"/>
      <c r="F133" s="156"/>
      <c r="G133" s="11" t="s">
        <v>781</v>
      </c>
      <c r="H133" s="14">
        <v>3.3</v>
      </c>
      <c r="I133" s="121">
        <f t="shared" si="1"/>
        <v>3.3</v>
      </c>
      <c r="J133" s="127"/>
    </row>
    <row r="134" spans="1:10" ht="228">
      <c r="A134" s="126"/>
      <c r="B134" s="119">
        <v>3</v>
      </c>
      <c r="C134" s="10" t="s">
        <v>782</v>
      </c>
      <c r="D134" s="130"/>
      <c r="E134" s="155"/>
      <c r="F134" s="156"/>
      <c r="G134" s="11" t="s">
        <v>1007</v>
      </c>
      <c r="H134" s="14">
        <v>1.34</v>
      </c>
      <c r="I134" s="121">
        <f t="shared" si="1"/>
        <v>4.0200000000000005</v>
      </c>
      <c r="J134" s="127"/>
    </row>
    <row r="135" spans="1:10" ht="252">
      <c r="A135" s="126"/>
      <c r="B135" s="119">
        <v>2</v>
      </c>
      <c r="C135" s="10" t="s">
        <v>783</v>
      </c>
      <c r="D135" s="130"/>
      <c r="E135" s="155"/>
      <c r="F135" s="156"/>
      <c r="G135" s="11" t="s">
        <v>784</v>
      </c>
      <c r="H135" s="14">
        <v>1.34</v>
      </c>
      <c r="I135" s="121">
        <f t="shared" si="1"/>
        <v>2.68</v>
      </c>
      <c r="J135" s="127"/>
    </row>
    <row r="136" spans="1:10" ht="216">
      <c r="A136" s="126"/>
      <c r="B136" s="119">
        <v>2</v>
      </c>
      <c r="C136" s="10" t="s">
        <v>785</v>
      </c>
      <c r="D136" s="130"/>
      <c r="E136" s="155"/>
      <c r="F136" s="156"/>
      <c r="G136" s="11" t="s">
        <v>786</v>
      </c>
      <c r="H136" s="14">
        <v>1.33</v>
      </c>
      <c r="I136" s="121">
        <f t="shared" si="1"/>
        <v>2.66</v>
      </c>
      <c r="J136" s="127"/>
    </row>
    <row r="137" spans="1:10" ht="228">
      <c r="A137" s="126"/>
      <c r="B137" s="119">
        <v>3</v>
      </c>
      <c r="C137" s="10" t="s">
        <v>787</v>
      </c>
      <c r="D137" s="130"/>
      <c r="E137" s="155"/>
      <c r="F137" s="156"/>
      <c r="G137" s="11" t="s">
        <v>1008</v>
      </c>
      <c r="H137" s="14">
        <v>1.44</v>
      </c>
      <c r="I137" s="121">
        <f t="shared" si="1"/>
        <v>4.32</v>
      </c>
      <c r="J137" s="127"/>
    </row>
    <row r="138" spans="1:10" ht="252">
      <c r="A138" s="126"/>
      <c r="B138" s="119">
        <v>2</v>
      </c>
      <c r="C138" s="10" t="s">
        <v>788</v>
      </c>
      <c r="D138" s="130"/>
      <c r="E138" s="155"/>
      <c r="F138" s="156"/>
      <c r="G138" s="11" t="s">
        <v>789</v>
      </c>
      <c r="H138" s="14">
        <v>1.44</v>
      </c>
      <c r="I138" s="121">
        <f t="shared" si="1"/>
        <v>2.88</v>
      </c>
      <c r="J138" s="127"/>
    </row>
    <row r="139" spans="1:10" ht="204">
      <c r="A139" s="126"/>
      <c r="B139" s="119">
        <v>3</v>
      </c>
      <c r="C139" s="10" t="s">
        <v>790</v>
      </c>
      <c r="D139" s="130"/>
      <c r="E139" s="155"/>
      <c r="F139" s="156"/>
      <c r="G139" s="11" t="s">
        <v>1009</v>
      </c>
      <c r="H139" s="14">
        <v>1.24</v>
      </c>
      <c r="I139" s="121">
        <f t="shared" si="1"/>
        <v>3.7199999999999998</v>
      </c>
      <c r="J139" s="127"/>
    </row>
    <row r="140" spans="1:10" ht="216">
      <c r="A140" s="126"/>
      <c r="B140" s="119">
        <v>5</v>
      </c>
      <c r="C140" s="10" t="s">
        <v>791</v>
      </c>
      <c r="D140" s="130"/>
      <c r="E140" s="155"/>
      <c r="F140" s="156"/>
      <c r="G140" s="11" t="s">
        <v>1010</v>
      </c>
      <c r="H140" s="14">
        <v>1.36</v>
      </c>
      <c r="I140" s="121">
        <f t="shared" si="1"/>
        <v>6.8000000000000007</v>
      </c>
      <c r="J140" s="127"/>
    </row>
    <row r="141" spans="1:10" ht="216">
      <c r="A141" s="126"/>
      <c r="B141" s="119">
        <v>3</v>
      </c>
      <c r="C141" s="10" t="s">
        <v>792</v>
      </c>
      <c r="D141" s="130"/>
      <c r="E141" s="155"/>
      <c r="F141" s="156"/>
      <c r="G141" s="11" t="s">
        <v>1011</v>
      </c>
      <c r="H141" s="14">
        <v>1.8</v>
      </c>
      <c r="I141" s="121">
        <f t="shared" si="1"/>
        <v>5.4</v>
      </c>
      <c r="J141" s="127"/>
    </row>
    <row r="142" spans="1:10" ht="228">
      <c r="A142" s="126"/>
      <c r="B142" s="119">
        <v>2</v>
      </c>
      <c r="C142" s="10" t="s">
        <v>793</v>
      </c>
      <c r="D142" s="130"/>
      <c r="E142" s="155"/>
      <c r="F142" s="156"/>
      <c r="G142" s="11" t="s">
        <v>1012</v>
      </c>
      <c r="H142" s="14">
        <v>1.8</v>
      </c>
      <c r="I142" s="121">
        <f t="shared" si="1"/>
        <v>3.6</v>
      </c>
      <c r="J142" s="127"/>
    </row>
    <row r="143" spans="1:10" ht="192">
      <c r="A143" s="126"/>
      <c r="B143" s="119">
        <v>10</v>
      </c>
      <c r="C143" s="10" t="s">
        <v>794</v>
      </c>
      <c r="D143" s="130"/>
      <c r="E143" s="155"/>
      <c r="F143" s="156"/>
      <c r="G143" s="11" t="s">
        <v>1013</v>
      </c>
      <c r="H143" s="14">
        <v>0.72</v>
      </c>
      <c r="I143" s="121">
        <f t="shared" si="1"/>
        <v>7.1999999999999993</v>
      </c>
      <c r="J143" s="127"/>
    </row>
    <row r="144" spans="1:10" ht="180">
      <c r="A144" s="126"/>
      <c r="B144" s="119">
        <v>10</v>
      </c>
      <c r="C144" s="10" t="s">
        <v>795</v>
      </c>
      <c r="D144" s="130"/>
      <c r="E144" s="155"/>
      <c r="F144" s="156"/>
      <c r="G144" s="11" t="s">
        <v>1014</v>
      </c>
      <c r="H144" s="14">
        <v>0.63</v>
      </c>
      <c r="I144" s="121">
        <f t="shared" si="1"/>
        <v>6.3</v>
      </c>
      <c r="J144" s="127"/>
    </row>
    <row r="145" spans="1:10" ht="144">
      <c r="A145" s="126"/>
      <c r="B145" s="119">
        <v>3</v>
      </c>
      <c r="C145" s="10" t="s">
        <v>796</v>
      </c>
      <c r="D145" s="130" t="s">
        <v>738</v>
      </c>
      <c r="E145" s="155"/>
      <c r="F145" s="156"/>
      <c r="G145" s="11" t="s">
        <v>797</v>
      </c>
      <c r="H145" s="14">
        <v>0.94</v>
      </c>
      <c r="I145" s="121">
        <f t="shared" si="1"/>
        <v>2.82</v>
      </c>
      <c r="J145" s="127"/>
    </row>
    <row r="146" spans="1:10" ht="132">
      <c r="A146" s="126"/>
      <c r="B146" s="119">
        <v>3</v>
      </c>
      <c r="C146" s="10" t="s">
        <v>798</v>
      </c>
      <c r="D146" s="130" t="s">
        <v>279</v>
      </c>
      <c r="E146" s="155" t="s">
        <v>112</v>
      </c>
      <c r="F146" s="156"/>
      <c r="G146" s="11" t="s">
        <v>799</v>
      </c>
      <c r="H146" s="14">
        <v>0.42</v>
      </c>
      <c r="I146" s="121">
        <f t="shared" si="1"/>
        <v>1.26</v>
      </c>
      <c r="J146" s="127"/>
    </row>
    <row r="147" spans="1:10" ht="132">
      <c r="A147" s="126"/>
      <c r="B147" s="119">
        <v>2</v>
      </c>
      <c r="C147" s="10" t="s">
        <v>798</v>
      </c>
      <c r="D147" s="130" t="s">
        <v>279</v>
      </c>
      <c r="E147" s="155" t="s">
        <v>271</v>
      </c>
      <c r="F147" s="156"/>
      <c r="G147" s="11" t="s">
        <v>799</v>
      </c>
      <c r="H147" s="14">
        <v>0.42</v>
      </c>
      <c r="I147" s="121">
        <f t="shared" si="1"/>
        <v>0.84</v>
      </c>
      <c r="J147" s="127"/>
    </row>
    <row r="148" spans="1:10" ht="132">
      <c r="A148" s="126"/>
      <c r="B148" s="119">
        <v>2</v>
      </c>
      <c r="C148" s="10" t="s">
        <v>798</v>
      </c>
      <c r="D148" s="130" t="s">
        <v>279</v>
      </c>
      <c r="E148" s="155" t="s">
        <v>274</v>
      </c>
      <c r="F148" s="156"/>
      <c r="G148" s="11" t="s">
        <v>799</v>
      </c>
      <c r="H148" s="14">
        <v>0.42</v>
      </c>
      <c r="I148" s="121">
        <f t="shared" si="1"/>
        <v>0.84</v>
      </c>
      <c r="J148" s="127"/>
    </row>
    <row r="149" spans="1:10" ht="132">
      <c r="A149" s="126"/>
      <c r="B149" s="119">
        <v>2</v>
      </c>
      <c r="C149" s="10" t="s">
        <v>798</v>
      </c>
      <c r="D149" s="130" t="s">
        <v>279</v>
      </c>
      <c r="E149" s="155" t="s">
        <v>275</v>
      </c>
      <c r="F149" s="156"/>
      <c r="G149" s="11" t="s">
        <v>799</v>
      </c>
      <c r="H149" s="14">
        <v>0.42</v>
      </c>
      <c r="I149" s="121">
        <f t="shared" si="1"/>
        <v>0.84</v>
      </c>
      <c r="J149" s="127"/>
    </row>
    <row r="150" spans="1:10" ht="132">
      <c r="A150" s="126"/>
      <c r="B150" s="119">
        <v>3</v>
      </c>
      <c r="C150" s="10" t="s">
        <v>798</v>
      </c>
      <c r="D150" s="130" t="s">
        <v>278</v>
      </c>
      <c r="E150" s="155" t="s">
        <v>112</v>
      </c>
      <c r="F150" s="156"/>
      <c r="G150" s="11" t="s">
        <v>799</v>
      </c>
      <c r="H150" s="14">
        <v>0.42</v>
      </c>
      <c r="I150" s="121">
        <f t="shared" ref="I150:I213" si="2">H150*B150</f>
        <v>1.26</v>
      </c>
      <c r="J150" s="127"/>
    </row>
    <row r="151" spans="1:10" ht="132">
      <c r="A151" s="126"/>
      <c r="B151" s="119">
        <v>2</v>
      </c>
      <c r="C151" s="10" t="s">
        <v>798</v>
      </c>
      <c r="D151" s="130" t="s">
        <v>278</v>
      </c>
      <c r="E151" s="155" t="s">
        <v>269</v>
      </c>
      <c r="F151" s="156"/>
      <c r="G151" s="11" t="s">
        <v>799</v>
      </c>
      <c r="H151" s="14">
        <v>0.42</v>
      </c>
      <c r="I151" s="121">
        <f t="shared" si="2"/>
        <v>0.84</v>
      </c>
      <c r="J151" s="127"/>
    </row>
    <row r="152" spans="1:10" ht="132">
      <c r="A152" s="126"/>
      <c r="B152" s="119">
        <v>2</v>
      </c>
      <c r="C152" s="10" t="s">
        <v>798</v>
      </c>
      <c r="D152" s="130" t="s">
        <v>278</v>
      </c>
      <c r="E152" s="155" t="s">
        <v>274</v>
      </c>
      <c r="F152" s="156"/>
      <c r="G152" s="11" t="s">
        <v>799</v>
      </c>
      <c r="H152" s="14">
        <v>0.42</v>
      </c>
      <c r="I152" s="121">
        <f t="shared" si="2"/>
        <v>0.84</v>
      </c>
      <c r="J152" s="127"/>
    </row>
    <row r="153" spans="1:10" ht="132">
      <c r="A153" s="126"/>
      <c r="B153" s="119">
        <v>2</v>
      </c>
      <c r="C153" s="10" t="s">
        <v>798</v>
      </c>
      <c r="D153" s="130" t="s">
        <v>278</v>
      </c>
      <c r="E153" s="155" t="s">
        <v>317</v>
      </c>
      <c r="F153" s="156"/>
      <c r="G153" s="11" t="s">
        <v>799</v>
      </c>
      <c r="H153" s="14">
        <v>0.42</v>
      </c>
      <c r="I153" s="121">
        <f t="shared" si="2"/>
        <v>0.84</v>
      </c>
      <c r="J153" s="127"/>
    </row>
    <row r="154" spans="1:10" ht="144">
      <c r="A154" s="126"/>
      <c r="B154" s="119">
        <v>2</v>
      </c>
      <c r="C154" s="10" t="s">
        <v>800</v>
      </c>
      <c r="D154" s="130" t="s">
        <v>641</v>
      </c>
      <c r="E154" s="155"/>
      <c r="F154" s="156"/>
      <c r="G154" s="11" t="s">
        <v>801</v>
      </c>
      <c r="H154" s="14">
        <v>0.86</v>
      </c>
      <c r="I154" s="121">
        <f t="shared" si="2"/>
        <v>1.72</v>
      </c>
      <c r="J154" s="127"/>
    </row>
    <row r="155" spans="1:10" ht="144">
      <c r="A155" s="126"/>
      <c r="B155" s="119">
        <v>2</v>
      </c>
      <c r="C155" s="10" t="s">
        <v>800</v>
      </c>
      <c r="D155" s="130" t="s">
        <v>643</v>
      </c>
      <c r="E155" s="155"/>
      <c r="F155" s="156"/>
      <c r="G155" s="11" t="s">
        <v>801</v>
      </c>
      <c r="H155" s="14">
        <v>0.86</v>
      </c>
      <c r="I155" s="121">
        <f t="shared" si="2"/>
        <v>1.72</v>
      </c>
      <c r="J155" s="127"/>
    </row>
    <row r="156" spans="1:10" ht="144">
      <c r="A156" s="126"/>
      <c r="B156" s="119">
        <v>2</v>
      </c>
      <c r="C156" s="10" t="s">
        <v>800</v>
      </c>
      <c r="D156" s="130" t="s">
        <v>646</v>
      </c>
      <c r="E156" s="155"/>
      <c r="F156" s="156"/>
      <c r="G156" s="11" t="s">
        <v>801</v>
      </c>
      <c r="H156" s="14">
        <v>0.86</v>
      </c>
      <c r="I156" s="121">
        <f t="shared" si="2"/>
        <v>1.72</v>
      </c>
      <c r="J156" s="127"/>
    </row>
    <row r="157" spans="1:10" ht="144">
      <c r="A157" s="126"/>
      <c r="B157" s="119">
        <v>2</v>
      </c>
      <c r="C157" s="10" t="s">
        <v>800</v>
      </c>
      <c r="D157" s="130" t="s">
        <v>647</v>
      </c>
      <c r="E157" s="155"/>
      <c r="F157" s="156"/>
      <c r="G157" s="11" t="s">
        <v>801</v>
      </c>
      <c r="H157" s="14">
        <v>0.86</v>
      </c>
      <c r="I157" s="121">
        <f t="shared" si="2"/>
        <v>1.72</v>
      </c>
      <c r="J157" s="127"/>
    </row>
    <row r="158" spans="1:10" ht="144">
      <c r="A158" s="126"/>
      <c r="B158" s="119">
        <v>1</v>
      </c>
      <c r="C158" s="10" t="s">
        <v>802</v>
      </c>
      <c r="D158" s="130" t="s">
        <v>112</v>
      </c>
      <c r="E158" s="155"/>
      <c r="F158" s="156"/>
      <c r="G158" s="11" t="s">
        <v>803</v>
      </c>
      <c r="H158" s="14">
        <v>0.42</v>
      </c>
      <c r="I158" s="121">
        <f t="shared" si="2"/>
        <v>0.42</v>
      </c>
      <c r="J158" s="127"/>
    </row>
    <row r="159" spans="1:10" ht="144">
      <c r="A159" s="126"/>
      <c r="B159" s="119">
        <v>1</v>
      </c>
      <c r="C159" s="10" t="s">
        <v>802</v>
      </c>
      <c r="D159" s="130" t="s">
        <v>216</v>
      </c>
      <c r="E159" s="155"/>
      <c r="F159" s="156"/>
      <c r="G159" s="11" t="s">
        <v>803</v>
      </c>
      <c r="H159" s="14">
        <v>0.42</v>
      </c>
      <c r="I159" s="121">
        <f t="shared" si="2"/>
        <v>0.42</v>
      </c>
      <c r="J159" s="127"/>
    </row>
    <row r="160" spans="1:10" ht="144">
      <c r="A160" s="126"/>
      <c r="B160" s="119">
        <v>1</v>
      </c>
      <c r="C160" s="10" t="s">
        <v>802</v>
      </c>
      <c r="D160" s="130" t="s">
        <v>218</v>
      </c>
      <c r="E160" s="155"/>
      <c r="F160" s="156"/>
      <c r="G160" s="11" t="s">
        <v>803</v>
      </c>
      <c r="H160" s="14">
        <v>0.42</v>
      </c>
      <c r="I160" s="121">
        <f t="shared" si="2"/>
        <v>0.42</v>
      </c>
      <c r="J160" s="127"/>
    </row>
    <row r="161" spans="1:10" ht="144">
      <c r="A161" s="126"/>
      <c r="B161" s="119">
        <v>1</v>
      </c>
      <c r="C161" s="10" t="s">
        <v>802</v>
      </c>
      <c r="D161" s="130" t="s">
        <v>219</v>
      </c>
      <c r="E161" s="155"/>
      <c r="F161" s="156"/>
      <c r="G161" s="11" t="s">
        <v>803</v>
      </c>
      <c r="H161" s="14">
        <v>0.42</v>
      </c>
      <c r="I161" s="121">
        <f t="shared" si="2"/>
        <v>0.42</v>
      </c>
      <c r="J161" s="127"/>
    </row>
    <row r="162" spans="1:10" ht="144">
      <c r="A162" s="126"/>
      <c r="B162" s="119">
        <v>1</v>
      </c>
      <c r="C162" s="10" t="s">
        <v>802</v>
      </c>
      <c r="D162" s="130" t="s">
        <v>269</v>
      </c>
      <c r="E162" s="155"/>
      <c r="F162" s="156"/>
      <c r="G162" s="11" t="s">
        <v>803</v>
      </c>
      <c r="H162" s="14">
        <v>0.42</v>
      </c>
      <c r="I162" s="121">
        <f t="shared" si="2"/>
        <v>0.42</v>
      </c>
      <c r="J162" s="127"/>
    </row>
    <row r="163" spans="1:10" ht="144">
      <c r="A163" s="126"/>
      <c r="B163" s="119">
        <v>1</v>
      </c>
      <c r="C163" s="10" t="s">
        <v>802</v>
      </c>
      <c r="D163" s="130" t="s">
        <v>220</v>
      </c>
      <c r="E163" s="155"/>
      <c r="F163" s="156"/>
      <c r="G163" s="11" t="s">
        <v>803</v>
      </c>
      <c r="H163" s="14">
        <v>0.42</v>
      </c>
      <c r="I163" s="121">
        <f t="shared" si="2"/>
        <v>0.42</v>
      </c>
      <c r="J163" s="127"/>
    </row>
    <row r="164" spans="1:10" ht="144">
      <c r="A164" s="126"/>
      <c r="B164" s="119">
        <v>1</v>
      </c>
      <c r="C164" s="10" t="s">
        <v>802</v>
      </c>
      <c r="D164" s="130" t="s">
        <v>271</v>
      </c>
      <c r="E164" s="155"/>
      <c r="F164" s="156"/>
      <c r="G164" s="11" t="s">
        <v>803</v>
      </c>
      <c r="H164" s="14">
        <v>0.42</v>
      </c>
      <c r="I164" s="121">
        <f t="shared" si="2"/>
        <v>0.42</v>
      </c>
      <c r="J164" s="127"/>
    </row>
    <row r="165" spans="1:10" ht="144">
      <c r="A165" s="126"/>
      <c r="B165" s="119">
        <v>1</v>
      </c>
      <c r="C165" s="10" t="s">
        <v>802</v>
      </c>
      <c r="D165" s="130" t="s">
        <v>272</v>
      </c>
      <c r="E165" s="155"/>
      <c r="F165" s="156"/>
      <c r="G165" s="11" t="s">
        <v>803</v>
      </c>
      <c r="H165" s="14">
        <v>0.42</v>
      </c>
      <c r="I165" s="121">
        <f t="shared" si="2"/>
        <v>0.42</v>
      </c>
      <c r="J165" s="127"/>
    </row>
    <row r="166" spans="1:10" ht="144">
      <c r="A166" s="126"/>
      <c r="B166" s="119">
        <v>1</v>
      </c>
      <c r="C166" s="10" t="s">
        <v>802</v>
      </c>
      <c r="D166" s="130" t="s">
        <v>273</v>
      </c>
      <c r="E166" s="155"/>
      <c r="F166" s="156"/>
      <c r="G166" s="11" t="s">
        <v>803</v>
      </c>
      <c r="H166" s="14">
        <v>0.42</v>
      </c>
      <c r="I166" s="121">
        <f t="shared" si="2"/>
        <v>0.42</v>
      </c>
      <c r="J166" s="127"/>
    </row>
    <row r="167" spans="1:10" ht="144">
      <c r="A167" s="126"/>
      <c r="B167" s="119">
        <v>1</v>
      </c>
      <c r="C167" s="10" t="s">
        <v>802</v>
      </c>
      <c r="D167" s="130" t="s">
        <v>274</v>
      </c>
      <c r="E167" s="155"/>
      <c r="F167" s="156"/>
      <c r="G167" s="11" t="s">
        <v>803</v>
      </c>
      <c r="H167" s="14">
        <v>0.42</v>
      </c>
      <c r="I167" s="121">
        <f t="shared" si="2"/>
        <v>0.42</v>
      </c>
      <c r="J167" s="127"/>
    </row>
    <row r="168" spans="1:10" ht="144">
      <c r="A168" s="126"/>
      <c r="B168" s="119">
        <v>1</v>
      </c>
      <c r="C168" s="10" t="s">
        <v>802</v>
      </c>
      <c r="D168" s="130" t="s">
        <v>316</v>
      </c>
      <c r="E168" s="155"/>
      <c r="F168" s="156"/>
      <c r="G168" s="11" t="s">
        <v>803</v>
      </c>
      <c r="H168" s="14">
        <v>0.42</v>
      </c>
      <c r="I168" s="121">
        <f t="shared" si="2"/>
        <v>0.42</v>
      </c>
      <c r="J168" s="127"/>
    </row>
    <row r="169" spans="1:10" ht="144">
      <c r="A169" s="126"/>
      <c r="B169" s="119">
        <v>1</v>
      </c>
      <c r="C169" s="10" t="s">
        <v>802</v>
      </c>
      <c r="D169" s="130" t="s">
        <v>275</v>
      </c>
      <c r="E169" s="155"/>
      <c r="F169" s="156"/>
      <c r="G169" s="11" t="s">
        <v>803</v>
      </c>
      <c r="H169" s="14">
        <v>0.42</v>
      </c>
      <c r="I169" s="121">
        <f t="shared" si="2"/>
        <v>0.42</v>
      </c>
      <c r="J169" s="127"/>
    </row>
    <row r="170" spans="1:10" ht="144">
      <c r="A170" s="126"/>
      <c r="B170" s="119">
        <v>1</v>
      </c>
      <c r="C170" s="10" t="s">
        <v>802</v>
      </c>
      <c r="D170" s="130" t="s">
        <v>276</v>
      </c>
      <c r="E170" s="155"/>
      <c r="F170" s="156"/>
      <c r="G170" s="11" t="s">
        <v>803</v>
      </c>
      <c r="H170" s="14">
        <v>0.42</v>
      </c>
      <c r="I170" s="121">
        <f t="shared" si="2"/>
        <v>0.42</v>
      </c>
      <c r="J170" s="127"/>
    </row>
    <row r="171" spans="1:10" ht="144">
      <c r="A171" s="126"/>
      <c r="B171" s="119">
        <v>1</v>
      </c>
      <c r="C171" s="10" t="s">
        <v>802</v>
      </c>
      <c r="D171" s="130" t="s">
        <v>317</v>
      </c>
      <c r="E171" s="155"/>
      <c r="F171" s="156"/>
      <c r="G171" s="11" t="s">
        <v>803</v>
      </c>
      <c r="H171" s="14">
        <v>0.42</v>
      </c>
      <c r="I171" s="121">
        <f t="shared" si="2"/>
        <v>0.42</v>
      </c>
      <c r="J171" s="127"/>
    </row>
    <row r="172" spans="1:10" ht="144">
      <c r="A172" s="126"/>
      <c r="B172" s="119">
        <v>1</v>
      </c>
      <c r="C172" s="10" t="s">
        <v>802</v>
      </c>
      <c r="D172" s="130" t="s">
        <v>670</v>
      </c>
      <c r="E172" s="155"/>
      <c r="F172" s="156"/>
      <c r="G172" s="11" t="s">
        <v>803</v>
      </c>
      <c r="H172" s="14">
        <v>0.42</v>
      </c>
      <c r="I172" s="121">
        <f t="shared" si="2"/>
        <v>0.42</v>
      </c>
      <c r="J172" s="127"/>
    </row>
    <row r="173" spans="1:10" ht="144">
      <c r="A173" s="126"/>
      <c r="B173" s="119">
        <v>1</v>
      </c>
      <c r="C173" s="10" t="s">
        <v>802</v>
      </c>
      <c r="D173" s="130" t="s">
        <v>669</v>
      </c>
      <c r="E173" s="155"/>
      <c r="F173" s="156"/>
      <c r="G173" s="11" t="s">
        <v>803</v>
      </c>
      <c r="H173" s="14">
        <v>0.42</v>
      </c>
      <c r="I173" s="121">
        <f t="shared" si="2"/>
        <v>0.42</v>
      </c>
      <c r="J173" s="127"/>
    </row>
    <row r="174" spans="1:10" ht="108">
      <c r="A174" s="126"/>
      <c r="B174" s="119">
        <v>3</v>
      </c>
      <c r="C174" s="10" t="s">
        <v>603</v>
      </c>
      <c r="D174" s="130" t="s">
        <v>320</v>
      </c>
      <c r="E174" s="155"/>
      <c r="F174" s="156"/>
      <c r="G174" s="11" t="s">
        <v>804</v>
      </c>
      <c r="H174" s="14">
        <v>1.32</v>
      </c>
      <c r="I174" s="121">
        <f t="shared" si="2"/>
        <v>3.96</v>
      </c>
      <c r="J174" s="127"/>
    </row>
    <row r="175" spans="1:10" ht="108">
      <c r="A175" s="126"/>
      <c r="B175" s="119">
        <v>3</v>
      </c>
      <c r="C175" s="10" t="s">
        <v>603</v>
      </c>
      <c r="D175" s="130" t="s">
        <v>707</v>
      </c>
      <c r="E175" s="155"/>
      <c r="F175" s="156"/>
      <c r="G175" s="11" t="s">
        <v>804</v>
      </c>
      <c r="H175" s="14">
        <v>1.52</v>
      </c>
      <c r="I175" s="121">
        <f t="shared" si="2"/>
        <v>4.5600000000000005</v>
      </c>
      <c r="J175" s="127"/>
    </row>
    <row r="176" spans="1:10" ht="108">
      <c r="A176" s="126"/>
      <c r="B176" s="119">
        <v>2</v>
      </c>
      <c r="C176" s="10" t="s">
        <v>603</v>
      </c>
      <c r="D176" s="130" t="s">
        <v>805</v>
      </c>
      <c r="E176" s="155"/>
      <c r="F176" s="156"/>
      <c r="G176" s="11" t="s">
        <v>804</v>
      </c>
      <c r="H176" s="14">
        <v>1.72</v>
      </c>
      <c r="I176" s="121">
        <f t="shared" si="2"/>
        <v>3.44</v>
      </c>
      <c r="J176" s="127"/>
    </row>
    <row r="177" spans="1:10" ht="192">
      <c r="A177" s="126"/>
      <c r="B177" s="119">
        <v>2</v>
      </c>
      <c r="C177" s="10" t="s">
        <v>806</v>
      </c>
      <c r="D177" s="130" t="s">
        <v>320</v>
      </c>
      <c r="E177" s="155"/>
      <c r="F177" s="156"/>
      <c r="G177" s="11" t="s">
        <v>807</v>
      </c>
      <c r="H177" s="14">
        <v>1.7</v>
      </c>
      <c r="I177" s="121">
        <f t="shared" si="2"/>
        <v>3.4</v>
      </c>
      <c r="J177" s="127"/>
    </row>
    <row r="178" spans="1:10" ht="192">
      <c r="A178" s="126"/>
      <c r="B178" s="119">
        <v>2</v>
      </c>
      <c r="C178" s="10" t="s">
        <v>806</v>
      </c>
      <c r="D178" s="130" t="s">
        <v>707</v>
      </c>
      <c r="E178" s="155"/>
      <c r="F178" s="156"/>
      <c r="G178" s="11" t="s">
        <v>807</v>
      </c>
      <c r="H178" s="14">
        <v>1.96</v>
      </c>
      <c r="I178" s="121">
        <f t="shared" si="2"/>
        <v>3.92</v>
      </c>
      <c r="J178" s="127"/>
    </row>
    <row r="179" spans="1:10" ht="168">
      <c r="A179" s="126"/>
      <c r="B179" s="119">
        <v>5</v>
      </c>
      <c r="C179" s="10" t="s">
        <v>808</v>
      </c>
      <c r="D179" s="130" t="s">
        <v>320</v>
      </c>
      <c r="E179" s="155"/>
      <c r="F179" s="156"/>
      <c r="G179" s="11" t="s">
        <v>809</v>
      </c>
      <c r="H179" s="14">
        <v>2.5499999999999998</v>
      </c>
      <c r="I179" s="121">
        <f t="shared" si="2"/>
        <v>12.75</v>
      </c>
      <c r="J179" s="127"/>
    </row>
    <row r="180" spans="1:10" ht="156">
      <c r="A180" s="126"/>
      <c r="B180" s="119">
        <v>4</v>
      </c>
      <c r="C180" s="10" t="s">
        <v>810</v>
      </c>
      <c r="D180" s="130" t="s">
        <v>320</v>
      </c>
      <c r="E180" s="155"/>
      <c r="F180" s="156"/>
      <c r="G180" s="11" t="s">
        <v>811</v>
      </c>
      <c r="H180" s="14">
        <v>3.07</v>
      </c>
      <c r="I180" s="121">
        <f t="shared" si="2"/>
        <v>12.28</v>
      </c>
      <c r="J180" s="127"/>
    </row>
    <row r="181" spans="1:10" ht="168">
      <c r="A181" s="126"/>
      <c r="B181" s="119">
        <v>4</v>
      </c>
      <c r="C181" s="10" t="s">
        <v>812</v>
      </c>
      <c r="D181" s="130" t="s">
        <v>320</v>
      </c>
      <c r="E181" s="155"/>
      <c r="F181" s="156"/>
      <c r="G181" s="11" t="s">
        <v>813</v>
      </c>
      <c r="H181" s="14">
        <v>3.27</v>
      </c>
      <c r="I181" s="121">
        <f t="shared" si="2"/>
        <v>13.08</v>
      </c>
      <c r="J181" s="127"/>
    </row>
    <row r="182" spans="1:10" ht="168">
      <c r="A182" s="126"/>
      <c r="B182" s="119">
        <v>4</v>
      </c>
      <c r="C182" s="10" t="s">
        <v>814</v>
      </c>
      <c r="D182" s="130" t="s">
        <v>707</v>
      </c>
      <c r="E182" s="155"/>
      <c r="F182" s="156"/>
      <c r="G182" s="11" t="s">
        <v>815</v>
      </c>
      <c r="H182" s="14">
        <v>2.7</v>
      </c>
      <c r="I182" s="121">
        <f t="shared" si="2"/>
        <v>10.8</v>
      </c>
      <c r="J182" s="127"/>
    </row>
    <row r="183" spans="1:10" ht="168">
      <c r="A183" s="126"/>
      <c r="B183" s="119">
        <v>4</v>
      </c>
      <c r="C183" s="10" t="s">
        <v>816</v>
      </c>
      <c r="D183" s="130" t="s">
        <v>707</v>
      </c>
      <c r="E183" s="155"/>
      <c r="F183" s="156"/>
      <c r="G183" s="11" t="s">
        <v>817</v>
      </c>
      <c r="H183" s="14">
        <v>2.5499999999999998</v>
      </c>
      <c r="I183" s="121">
        <f t="shared" si="2"/>
        <v>10.199999999999999</v>
      </c>
      <c r="J183" s="127"/>
    </row>
    <row r="184" spans="1:10" ht="108">
      <c r="A184" s="126"/>
      <c r="B184" s="119">
        <v>2</v>
      </c>
      <c r="C184" s="10" t="s">
        <v>818</v>
      </c>
      <c r="D184" s="130" t="s">
        <v>320</v>
      </c>
      <c r="E184" s="155"/>
      <c r="F184" s="156"/>
      <c r="G184" s="11" t="s">
        <v>819</v>
      </c>
      <c r="H184" s="14">
        <v>1.37</v>
      </c>
      <c r="I184" s="121">
        <f t="shared" si="2"/>
        <v>2.74</v>
      </c>
      <c r="J184" s="127"/>
    </row>
    <row r="185" spans="1:10" ht="108">
      <c r="A185" s="126"/>
      <c r="B185" s="119">
        <v>2</v>
      </c>
      <c r="C185" s="10" t="s">
        <v>818</v>
      </c>
      <c r="D185" s="130" t="s">
        <v>707</v>
      </c>
      <c r="E185" s="155"/>
      <c r="F185" s="156"/>
      <c r="G185" s="11" t="s">
        <v>819</v>
      </c>
      <c r="H185" s="14">
        <v>1.48</v>
      </c>
      <c r="I185" s="121">
        <f t="shared" si="2"/>
        <v>2.96</v>
      </c>
      <c r="J185" s="127"/>
    </row>
    <row r="186" spans="1:10" ht="108">
      <c r="A186" s="126"/>
      <c r="B186" s="119">
        <v>2</v>
      </c>
      <c r="C186" s="10" t="s">
        <v>818</v>
      </c>
      <c r="D186" s="130" t="s">
        <v>805</v>
      </c>
      <c r="E186" s="155"/>
      <c r="F186" s="156"/>
      <c r="G186" s="11" t="s">
        <v>819</v>
      </c>
      <c r="H186" s="14">
        <v>2.44</v>
      </c>
      <c r="I186" s="121">
        <f t="shared" si="2"/>
        <v>4.88</v>
      </c>
      <c r="J186" s="127"/>
    </row>
    <row r="187" spans="1:10" ht="108">
      <c r="A187" s="126"/>
      <c r="B187" s="119">
        <v>2</v>
      </c>
      <c r="C187" s="10" t="s">
        <v>818</v>
      </c>
      <c r="D187" s="130" t="s">
        <v>820</v>
      </c>
      <c r="E187" s="155"/>
      <c r="F187" s="156"/>
      <c r="G187" s="11" t="s">
        <v>819</v>
      </c>
      <c r="H187" s="14">
        <v>2.75</v>
      </c>
      <c r="I187" s="121">
        <f t="shared" si="2"/>
        <v>5.5</v>
      </c>
      <c r="J187" s="127"/>
    </row>
    <row r="188" spans="1:10" ht="144">
      <c r="A188" s="126"/>
      <c r="B188" s="119">
        <v>2</v>
      </c>
      <c r="C188" s="10" t="s">
        <v>821</v>
      </c>
      <c r="D188" s="130" t="s">
        <v>300</v>
      </c>
      <c r="E188" s="155"/>
      <c r="F188" s="156"/>
      <c r="G188" s="11" t="s">
        <v>822</v>
      </c>
      <c r="H188" s="14">
        <v>1.72</v>
      </c>
      <c r="I188" s="121">
        <f t="shared" si="2"/>
        <v>3.44</v>
      </c>
      <c r="J188" s="127"/>
    </row>
    <row r="189" spans="1:10" ht="144">
      <c r="A189" s="126"/>
      <c r="B189" s="119">
        <v>2</v>
      </c>
      <c r="C189" s="10" t="s">
        <v>821</v>
      </c>
      <c r="D189" s="130" t="s">
        <v>320</v>
      </c>
      <c r="E189" s="155"/>
      <c r="F189" s="156"/>
      <c r="G189" s="11" t="s">
        <v>822</v>
      </c>
      <c r="H189" s="14">
        <v>2.13</v>
      </c>
      <c r="I189" s="121">
        <f t="shared" si="2"/>
        <v>4.26</v>
      </c>
      <c r="J189" s="127"/>
    </row>
    <row r="190" spans="1:10" ht="144">
      <c r="A190" s="126"/>
      <c r="B190" s="119">
        <v>2</v>
      </c>
      <c r="C190" s="10" t="s">
        <v>821</v>
      </c>
      <c r="D190" s="130" t="s">
        <v>707</v>
      </c>
      <c r="E190" s="155"/>
      <c r="F190" s="156"/>
      <c r="G190" s="11" t="s">
        <v>822</v>
      </c>
      <c r="H190" s="14">
        <v>2.33</v>
      </c>
      <c r="I190" s="121">
        <f t="shared" si="2"/>
        <v>4.66</v>
      </c>
      <c r="J190" s="127"/>
    </row>
    <row r="191" spans="1:10" ht="156">
      <c r="A191" s="126"/>
      <c r="B191" s="119">
        <v>4</v>
      </c>
      <c r="C191" s="10" t="s">
        <v>823</v>
      </c>
      <c r="D191" s="130" t="s">
        <v>320</v>
      </c>
      <c r="E191" s="155"/>
      <c r="F191" s="156"/>
      <c r="G191" s="11" t="s">
        <v>824</v>
      </c>
      <c r="H191" s="14">
        <v>2.13</v>
      </c>
      <c r="I191" s="121">
        <f t="shared" si="2"/>
        <v>8.52</v>
      </c>
      <c r="J191" s="127"/>
    </row>
    <row r="192" spans="1:10" ht="156">
      <c r="A192" s="126"/>
      <c r="B192" s="119">
        <v>4</v>
      </c>
      <c r="C192" s="10" t="s">
        <v>823</v>
      </c>
      <c r="D192" s="130" t="s">
        <v>805</v>
      </c>
      <c r="E192" s="155"/>
      <c r="F192" s="156"/>
      <c r="G192" s="11" t="s">
        <v>824</v>
      </c>
      <c r="H192" s="14">
        <v>2.74</v>
      </c>
      <c r="I192" s="121">
        <f t="shared" si="2"/>
        <v>10.96</v>
      </c>
      <c r="J192" s="127"/>
    </row>
    <row r="193" spans="1:10" ht="108">
      <c r="A193" s="126"/>
      <c r="B193" s="119">
        <v>2</v>
      </c>
      <c r="C193" s="10" t="s">
        <v>825</v>
      </c>
      <c r="D193" s="130" t="s">
        <v>320</v>
      </c>
      <c r="E193" s="155"/>
      <c r="F193" s="156"/>
      <c r="G193" s="11" t="s">
        <v>826</v>
      </c>
      <c r="H193" s="14">
        <v>3.12</v>
      </c>
      <c r="I193" s="121">
        <f t="shared" si="2"/>
        <v>6.24</v>
      </c>
      <c r="J193" s="127"/>
    </row>
    <row r="194" spans="1:10" ht="108">
      <c r="A194" s="126"/>
      <c r="B194" s="119">
        <v>2</v>
      </c>
      <c r="C194" s="10" t="s">
        <v>825</v>
      </c>
      <c r="D194" s="130" t="s">
        <v>805</v>
      </c>
      <c r="E194" s="155"/>
      <c r="F194" s="156"/>
      <c r="G194" s="11" t="s">
        <v>826</v>
      </c>
      <c r="H194" s="14">
        <v>3.6</v>
      </c>
      <c r="I194" s="121">
        <f t="shared" si="2"/>
        <v>7.2</v>
      </c>
      <c r="J194" s="127"/>
    </row>
    <row r="195" spans="1:10" ht="108">
      <c r="A195" s="126"/>
      <c r="B195" s="119">
        <v>2</v>
      </c>
      <c r="C195" s="10" t="s">
        <v>337</v>
      </c>
      <c r="D195" s="130" t="s">
        <v>320</v>
      </c>
      <c r="E195" s="155"/>
      <c r="F195" s="156"/>
      <c r="G195" s="11" t="s">
        <v>827</v>
      </c>
      <c r="H195" s="14">
        <v>2.79</v>
      </c>
      <c r="I195" s="121">
        <f t="shared" si="2"/>
        <v>5.58</v>
      </c>
      <c r="J195" s="127"/>
    </row>
    <row r="196" spans="1:10" ht="108">
      <c r="A196" s="126"/>
      <c r="B196" s="119">
        <v>2</v>
      </c>
      <c r="C196" s="10" t="s">
        <v>337</v>
      </c>
      <c r="D196" s="130" t="s">
        <v>805</v>
      </c>
      <c r="E196" s="155"/>
      <c r="F196" s="156"/>
      <c r="G196" s="11" t="s">
        <v>827</v>
      </c>
      <c r="H196" s="14">
        <v>3.14</v>
      </c>
      <c r="I196" s="121">
        <f t="shared" si="2"/>
        <v>6.28</v>
      </c>
      <c r="J196" s="127"/>
    </row>
    <row r="197" spans="1:10" ht="108">
      <c r="A197" s="126"/>
      <c r="B197" s="119">
        <v>4</v>
      </c>
      <c r="C197" s="10" t="s">
        <v>828</v>
      </c>
      <c r="D197" s="130" t="s">
        <v>725</v>
      </c>
      <c r="E197" s="155"/>
      <c r="F197" s="156"/>
      <c r="G197" s="11" t="s">
        <v>829</v>
      </c>
      <c r="H197" s="14">
        <v>0.7</v>
      </c>
      <c r="I197" s="121">
        <f t="shared" si="2"/>
        <v>2.8</v>
      </c>
      <c r="J197" s="127"/>
    </row>
    <row r="198" spans="1:10" ht="96">
      <c r="A198" s="126"/>
      <c r="B198" s="119">
        <v>5</v>
      </c>
      <c r="C198" s="10" t="s">
        <v>70</v>
      </c>
      <c r="D198" s="130" t="s">
        <v>657</v>
      </c>
      <c r="E198" s="155"/>
      <c r="F198" s="156"/>
      <c r="G198" s="11" t="s">
        <v>714</v>
      </c>
      <c r="H198" s="14">
        <v>1.51</v>
      </c>
      <c r="I198" s="121">
        <f t="shared" si="2"/>
        <v>7.55</v>
      </c>
      <c r="J198" s="127"/>
    </row>
    <row r="199" spans="1:10" ht="96">
      <c r="A199" s="126"/>
      <c r="B199" s="119">
        <v>6</v>
      </c>
      <c r="C199" s="10" t="s">
        <v>70</v>
      </c>
      <c r="D199" s="130" t="s">
        <v>30</v>
      </c>
      <c r="E199" s="155"/>
      <c r="F199" s="156"/>
      <c r="G199" s="11" t="s">
        <v>714</v>
      </c>
      <c r="H199" s="14">
        <v>1.51</v>
      </c>
      <c r="I199" s="121">
        <f t="shared" si="2"/>
        <v>9.06</v>
      </c>
      <c r="J199" s="127"/>
    </row>
    <row r="200" spans="1:10" ht="96">
      <c r="A200" s="126"/>
      <c r="B200" s="119">
        <v>4</v>
      </c>
      <c r="C200" s="10" t="s">
        <v>70</v>
      </c>
      <c r="D200" s="130" t="s">
        <v>72</v>
      </c>
      <c r="E200" s="155"/>
      <c r="F200" s="156"/>
      <c r="G200" s="11" t="s">
        <v>714</v>
      </c>
      <c r="H200" s="14">
        <v>1.51</v>
      </c>
      <c r="I200" s="121">
        <f t="shared" si="2"/>
        <v>6.04</v>
      </c>
      <c r="J200" s="127"/>
    </row>
    <row r="201" spans="1:10" ht="96">
      <c r="A201" s="126"/>
      <c r="B201" s="119">
        <v>2</v>
      </c>
      <c r="C201" s="10" t="s">
        <v>70</v>
      </c>
      <c r="D201" s="130" t="s">
        <v>31</v>
      </c>
      <c r="E201" s="155"/>
      <c r="F201" s="156"/>
      <c r="G201" s="11" t="s">
        <v>714</v>
      </c>
      <c r="H201" s="14">
        <v>1.51</v>
      </c>
      <c r="I201" s="121">
        <f t="shared" si="2"/>
        <v>3.02</v>
      </c>
      <c r="J201" s="127"/>
    </row>
    <row r="202" spans="1:10" ht="96">
      <c r="A202" s="126"/>
      <c r="B202" s="119">
        <v>2</v>
      </c>
      <c r="C202" s="10" t="s">
        <v>70</v>
      </c>
      <c r="D202" s="130" t="s">
        <v>95</v>
      </c>
      <c r="E202" s="155"/>
      <c r="F202" s="156"/>
      <c r="G202" s="11" t="s">
        <v>714</v>
      </c>
      <c r="H202" s="14">
        <v>1.51</v>
      </c>
      <c r="I202" s="121">
        <f t="shared" si="2"/>
        <v>3.02</v>
      </c>
      <c r="J202" s="127"/>
    </row>
    <row r="203" spans="1:10" ht="96">
      <c r="A203" s="126"/>
      <c r="B203" s="119">
        <v>2</v>
      </c>
      <c r="C203" s="10" t="s">
        <v>70</v>
      </c>
      <c r="D203" s="130" t="s">
        <v>32</v>
      </c>
      <c r="E203" s="155"/>
      <c r="F203" s="156"/>
      <c r="G203" s="11" t="s">
        <v>714</v>
      </c>
      <c r="H203" s="14">
        <v>1.51</v>
      </c>
      <c r="I203" s="121">
        <f t="shared" si="2"/>
        <v>3.02</v>
      </c>
      <c r="J203" s="127"/>
    </row>
    <row r="204" spans="1:10" ht="96">
      <c r="A204" s="126"/>
      <c r="B204" s="119">
        <v>4</v>
      </c>
      <c r="C204" s="10" t="s">
        <v>830</v>
      </c>
      <c r="D204" s="130" t="s">
        <v>831</v>
      </c>
      <c r="E204" s="155"/>
      <c r="F204" s="156"/>
      <c r="G204" s="11" t="s">
        <v>832</v>
      </c>
      <c r="H204" s="14">
        <v>1.61</v>
      </c>
      <c r="I204" s="121">
        <f t="shared" si="2"/>
        <v>6.44</v>
      </c>
      <c r="J204" s="127"/>
    </row>
    <row r="205" spans="1:10" ht="96">
      <c r="A205" s="126"/>
      <c r="B205" s="119">
        <v>4</v>
      </c>
      <c r="C205" s="10" t="s">
        <v>830</v>
      </c>
      <c r="D205" s="130" t="s">
        <v>28</v>
      </c>
      <c r="E205" s="155"/>
      <c r="F205" s="156"/>
      <c r="G205" s="11" t="s">
        <v>832</v>
      </c>
      <c r="H205" s="14">
        <v>1.61</v>
      </c>
      <c r="I205" s="121">
        <f t="shared" si="2"/>
        <v>6.44</v>
      </c>
      <c r="J205" s="127"/>
    </row>
    <row r="206" spans="1:10" ht="96">
      <c r="A206" s="126"/>
      <c r="B206" s="119">
        <v>4</v>
      </c>
      <c r="C206" s="10" t="s">
        <v>830</v>
      </c>
      <c r="D206" s="130" t="s">
        <v>657</v>
      </c>
      <c r="E206" s="155"/>
      <c r="F206" s="156"/>
      <c r="G206" s="11" t="s">
        <v>832</v>
      </c>
      <c r="H206" s="14">
        <v>1.61</v>
      </c>
      <c r="I206" s="121">
        <f t="shared" si="2"/>
        <v>6.44</v>
      </c>
      <c r="J206" s="127"/>
    </row>
    <row r="207" spans="1:10" ht="96">
      <c r="A207" s="126"/>
      <c r="B207" s="119">
        <v>4</v>
      </c>
      <c r="C207" s="10" t="s">
        <v>830</v>
      </c>
      <c r="D207" s="130" t="s">
        <v>30</v>
      </c>
      <c r="E207" s="155"/>
      <c r="F207" s="156"/>
      <c r="G207" s="11" t="s">
        <v>832</v>
      </c>
      <c r="H207" s="14">
        <v>1.61</v>
      </c>
      <c r="I207" s="121">
        <f t="shared" si="2"/>
        <v>6.44</v>
      </c>
      <c r="J207" s="127"/>
    </row>
    <row r="208" spans="1:10" ht="96">
      <c r="A208" s="126"/>
      <c r="B208" s="119">
        <v>4</v>
      </c>
      <c r="C208" s="10" t="s">
        <v>830</v>
      </c>
      <c r="D208" s="130" t="s">
        <v>72</v>
      </c>
      <c r="E208" s="155"/>
      <c r="F208" s="156"/>
      <c r="G208" s="11" t="s">
        <v>832</v>
      </c>
      <c r="H208" s="14">
        <v>1.61</v>
      </c>
      <c r="I208" s="121">
        <f t="shared" si="2"/>
        <v>6.44</v>
      </c>
      <c r="J208" s="127"/>
    </row>
    <row r="209" spans="1:10" ht="96">
      <c r="A209" s="126"/>
      <c r="B209" s="119">
        <v>4</v>
      </c>
      <c r="C209" s="10" t="s">
        <v>830</v>
      </c>
      <c r="D209" s="130" t="s">
        <v>31</v>
      </c>
      <c r="E209" s="155"/>
      <c r="F209" s="156"/>
      <c r="G209" s="11" t="s">
        <v>832</v>
      </c>
      <c r="H209" s="14">
        <v>1.61</v>
      </c>
      <c r="I209" s="121">
        <f t="shared" si="2"/>
        <v>6.44</v>
      </c>
      <c r="J209" s="127"/>
    </row>
    <row r="210" spans="1:10" ht="96">
      <c r="A210" s="126"/>
      <c r="B210" s="119">
        <v>2</v>
      </c>
      <c r="C210" s="10" t="s">
        <v>830</v>
      </c>
      <c r="D210" s="130" t="s">
        <v>95</v>
      </c>
      <c r="E210" s="155"/>
      <c r="F210" s="156"/>
      <c r="G210" s="11" t="s">
        <v>832</v>
      </c>
      <c r="H210" s="14">
        <v>1.61</v>
      </c>
      <c r="I210" s="121">
        <f t="shared" si="2"/>
        <v>3.22</v>
      </c>
      <c r="J210" s="127"/>
    </row>
    <row r="211" spans="1:10" ht="96">
      <c r="A211" s="126"/>
      <c r="B211" s="119">
        <v>2</v>
      </c>
      <c r="C211" s="10" t="s">
        <v>830</v>
      </c>
      <c r="D211" s="130" t="s">
        <v>32</v>
      </c>
      <c r="E211" s="155"/>
      <c r="F211" s="156"/>
      <c r="G211" s="11" t="s">
        <v>832</v>
      </c>
      <c r="H211" s="14">
        <v>1.61</v>
      </c>
      <c r="I211" s="121">
        <f t="shared" si="2"/>
        <v>3.22</v>
      </c>
      <c r="J211" s="127"/>
    </row>
    <row r="212" spans="1:10" ht="96">
      <c r="A212" s="126"/>
      <c r="B212" s="119">
        <v>2</v>
      </c>
      <c r="C212" s="10" t="s">
        <v>830</v>
      </c>
      <c r="D212" s="130" t="s">
        <v>98</v>
      </c>
      <c r="E212" s="155"/>
      <c r="F212" s="156"/>
      <c r="G212" s="11" t="s">
        <v>832</v>
      </c>
      <c r="H212" s="14">
        <v>1.61</v>
      </c>
      <c r="I212" s="121">
        <f t="shared" si="2"/>
        <v>3.22</v>
      </c>
      <c r="J212" s="127"/>
    </row>
    <row r="213" spans="1:10" ht="96">
      <c r="A213" s="126"/>
      <c r="B213" s="119">
        <v>5</v>
      </c>
      <c r="C213" s="10" t="s">
        <v>833</v>
      </c>
      <c r="D213" s="130" t="s">
        <v>657</v>
      </c>
      <c r="E213" s="155"/>
      <c r="F213" s="156"/>
      <c r="G213" s="11" t="s">
        <v>834</v>
      </c>
      <c r="H213" s="14">
        <v>1.99</v>
      </c>
      <c r="I213" s="121">
        <f t="shared" si="2"/>
        <v>9.9499999999999993</v>
      </c>
      <c r="J213" s="127"/>
    </row>
    <row r="214" spans="1:10" ht="96">
      <c r="A214" s="126"/>
      <c r="B214" s="119">
        <v>2</v>
      </c>
      <c r="C214" s="10" t="s">
        <v>73</v>
      </c>
      <c r="D214" s="130" t="s">
        <v>831</v>
      </c>
      <c r="E214" s="155" t="s">
        <v>278</v>
      </c>
      <c r="F214" s="156"/>
      <c r="G214" s="11" t="s">
        <v>715</v>
      </c>
      <c r="H214" s="14">
        <v>1.85</v>
      </c>
      <c r="I214" s="121">
        <f t="shared" ref="I214:I277" si="3">H214*B214</f>
        <v>3.7</v>
      </c>
      <c r="J214" s="127"/>
    </row>
    <row r="215" spans="1:10" ht="96">
      <c r="A215" s="126"/>
      <c r="B215" s="119">
        <v>1</v>
      </c>
      <c r="C215" s="10" t="s">
        <v>73</v>
      </c>
      <c r="D215" s="130" t="s">
        <v>831</v>
      </c>
      <c r="E215" s="155" t="s">
        <v>734</v>
      </c>
      <c r="F215" s="156"/>
      <c r="G215" s="11" t="s">
        <v>715</v>
      </c>
      <c r="H215" s="14">
        <v>1.85</v>
      </c>
      <c r="I215" s="121">
        <f t="shared" si="3"/>
        <v>1.85</v>
      </c>
      <c r="J215" s="127"/>
    </row>
    <row r="216" spans="1:10" ht="96">
      <c r="A216" s="126"/>
      <c r="B216" s="119">
        <v>2</v>
      </c>
      <c r="C216" s="10" t="s">
        <v>73</v>
      </c>
      <c r="D216" s="130" t="s">
        <v>28</v>
      </c>
      <c r="E216" s="155" t="s">
        <v>278</v>
      </c>
      <c r="F216" s="156"/>
      <c r="G216" s="11" t="s">
        <v>715</v>
      </c>
      <c r="H216" s="14">
        <v>1.85</v>
      </c>
      <c r="I216" s="121">
        <f t="shared" si="3"/>
        <v>3.7</v>
      </c>
      <c r="J216" s="127"/>
    </row>
    <row r="217" spans="1:10" ht="96">
      <c r="A217" s="126"/>
      <c r="B217" s="119">
        <v>2</v>
      </c>
      <c r="C217" s="10" t="s">
        <v>73</v>
      </c>
      <c r="D217" s="130" t="s">
        <v>28</v>
      </c>
      <c r="E217" s="155" t="s">
        <v>734</v>
      </c>
      <c r="F217" s="156"/>
      <c r="G217" s="11" t="s">
        <v>715</v>
      </c>
      <c r="H217" s="14">
        <v>1.85</v>
      </c>
      <c r="I217" s="121">
        <f t="shared" si="3"/>
        <v>3.7</v>
      </c>
      <c r="J217" s="127"/>
    </row>
    <row r="218" spans="1:10" ht="96">
      <c r="A218" s="126"/>
      <c r="B218" s="119">
        <v>4</v>
      </c>
      <c r="C218" s="10" t="s">
        <v>73</v>
      </c>
      <c r="D218" s="130" t="s">
        <v>657</v>
      </c>
      <c r="E218" s="155" t="s">
        <v>279</v>
      </c>
      <c r="F218" s="156"/>
      <c r="G218" s="11" t="s">
        <v>715</v>
      </c>
      <c r="H218" s="14">
        <v>1.85</v>
      </c>
      <c r="I218" s="121">
        <f t="shared" si="3"/>
        <v>7.4</v>
      </c>
      <c r="J218" s="127"/>
    </row>
    <row r="219" spans="1:10" ht="96">
      <c r="A219" s="126"/>
      <c r="B219" s="119">
        <v>2</v>
      </c>
      <c r="C219" s="10" t="s">
        <v>73</v>
      </c>
      <c r="D219" s="130" t="s">
        <v>657</v>
      </c>
      <c r="E219" s="155" t="s">
        <v>277</v>
      </c>
      <c r="F219" s="156"/>
      <c r="G219" s="11" t="s">
        <v>715</v>
      </c>
      <c r="H219" s="14">
        <v>1.85</v>
      </c>
      <c r="I219" s="121">
        <f t="shared" si="3"/>
        <v>3.7</v>
      </c>
      <c r="J219" s="127"/>
    </row>
    <row r="220" spans="1:10" ht="96">
      <c r="A220" s="126"/>
      <c r="B220" s="119">
        <v>4</v>
      </c>
      <c r="C220" s="10" t="s">
        <v>73</v>
      </c>
      <c r="D220" s="130" t="s">
        <v>657</v>
      </c>
      <c r="E220" s="155" t="s">
        <v>278</v>
      </c>
      <c r="F220" s="156"/>
      <c r="G220" s="11" t="s">
        <v>715</v>
      </c>
      <c r="H220" s="14">
        <v>1.85</v>
      </c>
      <c r="I220" s="121">
        <f t="shared" si="3"/>
        <v>7.4</v>
      </c>
      <c r="J220" s="127"/>
    </row>
    <row r="221" spans="1:10" ht="96">
      <c r="A221" s="126"/>
      <c r="B221" s="119">
        <v>2</v>
      </c>
      <c r="C221" s="10" t="s">
        <v>73</v>
      </c>
      <c r="D221" s="130" t="s">
        <v>657</v>
      </c>
      <c r="E221" s="155" t="s">
        <v>734</v>
      </c>
      <c r="F221" s="156"/>
      <c r="G221" s="11" t="s">
        <v>715</v>
      </c>
      <c r="H221" s="14">
        <v>1.85</v>
      </c>
      <c r="I221" s="121">
        <f t="shared" si="3"/>
        <v>3.7</v>
      </c>
      <c r="J221" s="127"/>
    </row>
    <row r="222" spans="1:10" ht="96">
      <c r="A222" s="126"/>
      <c r="B222" s="119">
        <v>6</v>
      </c>
      <c r="C222" s="10" t="s">
        <v>73</v>
      </c>
      <c r="D222" s="130" t="s">
        <v>30</v>
      </c>
      <c r="E222" s="155" t="s">
        <v>279</v>
      </c>
      <c r="F222" s="156"/>
      <c r="G222" s="11" t="s">
        <v>715</v>
      </c>
      <c r="H222" s="14">
        <v>1.85</v>
      </c>
      <c r="I222" s="121">
        <f t="shared" si="3"/>
        <v>11.100000000000001</v>
      </c>
      <c r="J222" s="127"/>
    </row>
    <row r="223" spans="1:10" ht="96">
      <c r="A223" s="126"/>
      <c r="B223" s="119">
        <v>2</v>
      </c>
      <c r="C223" s="10" t="s">
        <v>73</v>
      </c>
      <c r="D223" s="130" t="s">
        <v>30</v>
      </c>
      <c r="E223" s="155" t="s">
        <v>277</v>
      </c>
      <c r="F223" s="156"/>
      <c r="G223" s="11" t="s">
        <v>715</v>
      </c>
      <c r="H223" s="14">
        <v>1.85</v>
      </c>
      <c r="I223" s="121">
        <f t="shared" si="3"/>
        <v>3.7</v>
      </c>
      <c r="J223" s="127"/>
    </row>
    <row r="224" spans="1:10" ht="96">
      <c r="A224" s="126"/>
      <c r="B224" s="119">
        <v>4</v>
      </c>
      <c r="C224" s="10" t="s">
        <v>73</v>
      </c>
      <c r="D224" s="130" t="s">
        <v>30</v>
      </c>
      <c r="E224" s="155" t="s">
        <v>278</v>
      </c>
      <c r="F224" s="156"/>
      <c r="G224" s="11" t="s">
        <v>715</v>
      </c>
      <c r="H224" s="14">
        <v>1.85</v>
      </c>
      <c r="I224" s="121">
        <f t="shared" si="3"/>
        <v>7.4</v>
      </c>
      <c r="J224" s="127"/>
    </row>
    <row r="225" spans="1:10" ht="96">
      <c r="A225" s="126"/>
      <c r="B225" s="119">
        <v>2</v>
      </c>
      <c r="C225" s="10" t="s">
        <v>73</v>
      </c>
      <c r="D225" s="130" t="s">
        <v>72</v>
      </c>
      <c r="E225" s="155" t="s">
        <v>277</v>
      </c>
      <c r="F225" s="156"/>
      <c r="G225" s="11" t="s">
        <v>715</v>
      </c>
      <c r="H225" s="14">
        <v>1.85</v>
      </c>
      <c r="I225" s="121">
        <f t="shared" si="3"/>
        <v>3.7</v>
      </c>
      <c r="J225" s="127"/>
    </row>
    <row r="226" spans="1:10" ht="96">
      <c r="A226" s="126"/>
      <c r="B226" s="119">
        <v>5</v>
      </c>
      <c r="C226" s="10" t="s">
        <v>73</v>
      </c>
      <c r="D226" s="130" t="s">
        <v>31</v>
      </c>
      <c r="E226" s="155" t="s">
        <v>279</v>
      </c>
      <c r="F226" s="156"/>
      <c r="G226" s="11" t="s">
        <v>715</v>
      </c>
      <c r="H226" s="14">
        <v>1.85</v>
      </c>
      <c r="I226" s="121">
        <f t="shared" si="3"/>
        <v>9.25</v>
      </c>
      <c r="J226" s="127"/>
    </row>
    <row r="227" spans="1:10" ht="96">
      <c r="A227" s="126"/>
      <c r="B227" s="119">
        <v>2</v>
      </c>
      <c r="C227" s="10" t="s">
        <v>73</v>
      </c>
      <c r="D227" s="130" t="s">
        <v>31</v>
      </c>
      <c r="E227" s="155" t="s">
        <v>277</v>
      </c>
      <c r="F227" s="156"/>
      <c r="G227" s="11" t="s">
        <v>715</v>
      </c>
      <c r="H227" s="14">
        <v>1.85</v>
      </c>
      <c r="I227" s="121">
        <f t="shared" si="3"/>
        <v>3.7</v>
      </c>
      <c r="J227" s="127"/>
    </row>
    <row r="228" spans="1:10" ht="96">
      <c r="A228" s="126"/>
      <c r="B228" s="119">
        <v>5</v>
      </c>
      <c r="C228" s="10" t="s">
        <v>73</v>
      </c>
      <c r="D228" s="130" t="s">
        <v>31</v>
      </c>
      <c r="E228" s="155" t="s">
        <v>278</v>
      </c>
      <c r="F228" s="156"/>
      <c r="G228" s="11" t="s">
        <v>715</v>
      </c>
      <c r="H228" s="14">
        <v>1.85</v>
      </c>
      <c r="I228" s="121">
        <f t="shared" si="3"/>
        <v>9.25</v>
      </c>
      <c r="J228" s="127"/>
    </row>
    <row r="229" spans="1:10" ht="96">
      <c r="A229" s="126"/>
      <c r="B229" s="119">
        <v>2</v>
      </c>
      <c r="C229" s="10" t="s">
        <v>73</v>
      </c>
      <c r="D229" s="130" t="s">
        <v>31</v>
      </c>
      <c r="E229" s="155" t="s">
        <v>734</v>
      </c>
      <c r="F229" s="156"/>
      <c r="G229" s="11" t="s">
        <v>715</v>
      </c>
      <c r="H229" s="14">
        <v>1.85</v>
      </c>
      <c r="I229" s="121">
        <f t="shared" si="3"/>
        <v>3.7</v>
      </c>
      <c r="J229" s="127"/>
    </row>
    <row r="230" spans="1:10" ht="96">
      <c r="A230" s="126"/>
      <c r="B230" s="119">
        <v>3</v>
      </c>
      <c r="C230" s="10" t="s">
        <v>73</v>
      </c>
      <c r="D230" s="130" t="s">
        <v>95</v>
      </c>
      <c r="E230" s="155" t="s">
        <v>279</v>
      </c>
      <c r="F230" s="156"/>
      <c r="G230" s="11" t="s">
        <v>715</v>
      </c>
      <c r="H230" s="14">
        <v>1.85</v>
      </c>
      <c r="I230" s="121">
        <f t="shared" si="3"/>
        <v>5.5500000000000007</v>
      </c>
      <c r="J230" s="127"/>
    </row>
    <row r="231" spans="1:10" ht="96">
      <c r="A231" s="126"/>
      <c r="B231" s="119">
        <v>1</v>
      </c>
      <c r="C231" s="10" t="s">
        <v>73</v>
      </c>
      <c r="D231" s="130" t="s">
        <v>95</v>
      </c>
      <c r="E231" s="155" t="s">
        <v>277</v>
      </c>
      <c r="F231" s="156"/>
      <c r="G231" s="11" t="s">
        <v>715</v>
      </c>
      <c r="H231" s="14">
        <v>1.85</v>
      </c>
      <c r="I231" s="121">
        <f t="shared" si="3"/>
        <v>1.85</v>
      </c>
      <c r="J231" s="127"/>
    </row>
    <row r="232" spans="1:10" ht="96">
      <c r="A232" s="126"/>
      <c r="B232" s="119">
        <v>2</v>
      </c>
      <c r="C232" s="10" t="s">
        <v>73</v>
      </c>
      <c r="D232" s="130" t="s">
        <v>95</v>
      </c>
      <c r="E232" s="155" t="s">
        <v>278</v>
      </c>
      <c r="F232" s="156"/>
      <c r="G232" s="11" t="s">
        <v>715</v>
      </c>
      <c r="H232" s="14">
        <v>1.85</v>
      </c>
      <c r="I232" s="121">
        <f t="shared" si="3"/>
        <v>3.7</v>
      </c>
      <c r="J232" s="127"/>
    </row>
    <row r="233" spans="1:10" ht="96">
      <c r="A233" s="126"/>
      <c r="B233" s="119">
        <v>1</v>
      </c>
      <c r="C233" s="10" t="s">
        <v>73</v>
      </c>
      <c r="D233" s="130" t="s">
        <v>98</v>
      </c>
      <c r="E233" s="155" t="s">
        <v>279</v>
      </c>
      <c r="F233" s="156"/>
      <c r="G233" s="11" t="s">
        <v>715</v>
      </c>
      <c r="H233" s="14">
        <v>1.85</v>
      </c>
      <c r="I233" s="121">
        <f t="shared" si="3"/>
        <v>1.85</v>
      </c>
      <c r="J233" s="127"/>
    </row>
    <row r="234" spans="1:10" ht="96">
      <c r="A234" s="126"/>
      <c r="B234" s="119">
        <v>4</v>
      </c>
      <c r="C234" s="10" t="s">
        <v>835</v>
      </c>
      <c r="D234" s="130" t="s">
        <v>831</v>
      </c>
      <c r="E234" s="155" t="s">
        <v>279</v>
      </c>
      <c r="F234" s="156"/>
      <c r="G234" s="11" t="s">
        <v>836</v>
      </c>
      <c r="H234" s="14">
        <v>1.99</v>
      </c>
      <c r="I234" s="121">
        <f t="shared" si="3"/>
        <v>7.96</v>
      </c>
      <c r="J234" s="127"/>
    </row>
    <row r="235" spans="1:10" ht="96">
      <c r="A235" s="126"/>
      <c r="B235" s="119">
        <v>4</v>
      </c>
      <c r="C235" s="10" t="s">
        <v>835</v>
      </c>
      <c r="D235" s="130" t="s">
        <v>831</v>
      </c>
      <c r="E235" s="155" t="s">
        <v>278</v>
      </c>
      <c r="F235" s="156"/>
      <c r="G235" s="11" t="s">
        <v>836</v>
      </c>
      <c r="H235" s="14">
        <v>1.99</v>
      </c>
      <c r="I235" s="121">
        <f t="shared" si="3"/>
        <v>7.96</v>
      </c>
      <c r="J235" s="127"/>
    </row>
    <row r="236" spans="1:10" ht="96">
      <c r="A236" s="126"/>
      <c r="B236" s="119">
        <v>4</v>
      </c>
      <c r="C236" s="10" t="s">
        <v>835</v>
      </c>
      <c r="D236" s="130" t="s">
        <v>657</v>
      </c>
      <c r="E236" s="155" t="s">
        <v>279</v>
      </c>
      <c r="F236" s="156"/>
      <c r="G236" s="11" t="s">
        <v>836</v>
      </c>
      <c r="H236" s="14">
        <v>1.99</v>
      </c>
      <c r="I236" s="121">
        <f t="shared" si="3"/>
        <v>7.96</v>
      </c>
      <c r="J236" s="127"/>
    </row>
    <row r="237" spans="1:10" ht="96">
      <c r="A237" s="126"/>
      <c r="B237" s="119">
        <v>4</v>
      </c>
      <c r="C237" s="10" t="s">
        <v>835</v>
      </c>
      <c r="D237" s="130" t="s">
        <v>657</v>
      </c>
      <c r="E237" s="155" t="s">
        <v>278</v>
      </c>
      <c r="F237" s="156"/>
      <c r="G237" s="11" t="s">
        <v>836</v>
      </c>
      <c r="H237" s="14">
        <v>1.99</v>
      </c>
      <c r="I237" s="121">
        <f t="shared" si="3"/>
        <v>7.96</v>
      </c>
      <c r="J237" s="127"/>
    </row>
    <row r="238" spans="1:10" ht="96">
      <c r="A238" s="126"/>
      <c r="B238" s="119">
        <v>4</v>
      </c>
      <c r="C238" s="10" t="s">
        <v>835</v>
      </c>
      <c r="D238" s="130" t="s">
        <v>72</v>
      </c>
      <c r="E238" s="155" t="s">
        <v>278</v>
      </c>
      <c r="F238" s="156"/>
      <c r="G238" s="11" t="s">
        <v>836</v>
      </c>
      <c r="H238" s="14">
        <v>1.99</v>
      </c>
      <c r="I238" s="121">
        <f t="shared" si="3"/>
        <v>7.96</v>
      </c>
      <c r="J238" s="127"/>
    </row>
    <row r="239" spans="1:10" ht="96">
      <c r="A239" s="126"/>
      <c r="B239" s="119">
        <v>2</v>
      </c>
      <c r="C239" s="10" t="s">
        <v>835</v>
      </c>
      <c r="D239" s="130" t="s">
        <v>95</v>
      </c>
      <c r="E239" s="155" t="s">
        <v>278</v>
      </c>
      <c r="F239" s="156"/>
      <c r="G239" s="11" t="s">
        <v>836</v>
      </c>
      <c r="H239" s="14">
        <v>1.99</v>
      </c>
      <c r="I239" s="121">
        <f t="shared" si="3"/>
        <v>3.98</v>
      </c>
      <c r="J239" s="127"/>
    </row>
    <row r="240" spans="1:10" ht="96">
      <c r="A240" s="126"/>
      <c r="B240" s="119">
        <v>2</v>
      </c>
      <c r="C240" s="10" t="s">
        <v>835</v>
      </c>
      <c r="D240" s="130" t="s">
        <v>32</v>
      </c>
      <c r="E240" s="155" t="s">
        <v>278</v>
      </c>
      <c r="F240" s="156"/>
      <c r="G240" s="11" t="s">
        <v>836</v>
      </c>
      <c r="H240" s="14">
        <v>1.99</v>
      </c>
      <c r="I240" s="121">
        <f t="shared" si="3"/>
        <v>3.98</v>
      </c>
      <c r="J240" s="127"/>
    </row>
    <row r="241" spans="1:10" ht="108">
      <c r="A241" s="126"/>
      <c r="B241" s="119">
        <v>4</v>
      </c>
      <c r="C241" s="10" t="s">
        <v>837</v>
      </c>
      <c r="D241" s="130" t="s">
        <v>657</v>
      </c>
      <c r="E241" s="155"/>
      <c r="F241" s="156"/>
      <c r="G241" s="11" t="s">
        <v>838</v>
      </c>
      <c r="H241" s="14">
        <v>1.99</v>
      </c>
      <c r="I241" s="121">
        <f t="shared" si="3"/>
        <v>7.96</v>
      </c>
      <c r="J241" s="127"/>
    </row>
    <row r="242" spans="1:10" ht="108">
      <c r="A242" s="126"/>
      <c r="B242" s="119">
        <v>4</v>
      </c>
      <c r="C242" s="10" t="s">
        <v>837</v>
      </c>
      <c r="D242" s="130" t="s">
        <v>30</v>
      </c>
      <c r="E242" s="155"/>
      <c r="F242" s="156"/>
      <c r="G242" s="11" t="s">
        <v>838</v>
      </c>
      <c r="H242" s="14">
        <v>1.99</v>
      </c>
      <c r="I242" s="121">
        <f t="shared" si="3"/>
        <v>7.96</v>
      </c>
      <c r="J242" s="127"/>
    </row>
    <row r="243" spans="1:10" ht="108">
      <c r="A243" s="126"/>
      <c r="B243" s="119">
        <v>2</v>
      </c>
      <c r="C243" s="10" t="s">
        <v>837</v>
      </c>
      <c r="D243" s="130" t="s">
        <v>32</v>
      </c>
      <c r="E243" s="155"/>
      <c r="F243" s="156"/>
      <c r="G243" s="11" t="s">
        <v>838</v>
      </c>
      <c r="H243" s="14">
        <v>1.99</v>
      </c>
      <c r="I243" s="121">
        <f t="shared" si="3"/>
        <v>3.98</v>
      </c>
      <c r="J243" s="127"/>
    </row>
    <row r="244" spans="1:10" ht="168">
      <c r="A244" s="126"/>
      <c r="B244" s="119">
        <v>5</v>
      </c>
      <c r="C244" s="10" t="s">
        <v>839</v>
      </c>
      <c r="D244" s="130" t="s">
        <v>278</v>
      </c>
      <c r="E244" s="155" t="s">
        <v>30</v>
      </c>
      <c r="F244" s="156"/>
      <c r="G244" s="11" t="s">
        <v>840</v>
      </c>
      <c r="H244" s="14">
        <v>0.56000000000000005</v>
      </c>
      <c r="I244" s="121">
        <f t="shared" si="3"/>
        <v>2.8000000000000003</v>
      </c>
      <c r="J244" s="127"/>
    </row>
    <row r="245" spans="1:10" ht="264">
      <c r="A245" s="126"/>
      <c r="B245" s="119">
        <v>1</v>
      </c>
      <c r="C245" s="10" t="s">
        <v>841</v>
      </c>
      <c r="D245" s="130" t="s">
        <v>842</v>
      </c>
      <c r="E245" s="155" t="s">
        <v>534</v>
      </c>
      <c r="F245" s="156"/>
      <c r="G245" s="11" t="s">
        <v>843</v>
      </c>
      <c r="H245" s="14">
        <v>4.62</v>
      </c>
      <c r="I245" s="121">
        <f t="shared" si="3"/>
        <v>4.62</v>
      </c>
      <c r="J245" s="127"/>
    </row>
    <row r="246" spans="1:10" ht="264">
      <c r="A246" s="126"/>
      <c r="B246" s="119">
        <v>1</v>
      </c>
      <c r="C246" s="10" t="s">
        <v>841</v>
      </c>
      <c r="D246" s="130" t="s">
        <v>844</v>
      </c>
      <c r="E246" s="155" t="s">
        <v>245</v>
      </c>
      <c r="F246" s="156"/>
      <c r="G246" s="11" t="s">
        <v>843</v>
      </c>
      <c r="H246" s="14">
        <v>5.0999999999999996</v>
      </c>
      <c r="I246" s="121">
        <f t="shared" si="3"/>
        <v>5.0999999999999996</v>
      </c>
      <c r="J246" s="127"/>
    </row>
    <row r="247" spans="1:10" ht="264">
      <c r="A247" s="126"/>
      <c r="B247" s="119">
        <v>1</v>
      </c>
      <c r="C247" s="10" t="s">
        <v>841</v>
      </c>
      <c r="D247" s="130" t="s">
        <v>845</v>
      </c>
      <c r="E247" s="155" t="s">
        <v>245</v>
      </c>
      <c r="F247" s="156"/>
      <c r="G247" s="11" t="s">
        <v>843</v>
      </c>
      <c r="H247" s="14">
        <v>6.09</v>
      </c>
      <c r="I247" s="121">
        <f t="shared" si="3"/>
        <v>6.09</v>
      </c>
      <c r="J247" s="127"/>
    </row>
    <row r="248" spans="1:10" ht="264">
      <c r="A248" s="126"/>
      <c r="B248" s="119">
        <v>1</v>
      </c>
      <c r="C248" s="10" t="s">
        <v>841</v>
      </c>
      <c r="D248" s="130" t="s">
        <v>846</v>
      </c>
      <c r="E248" s="155" t="s">
        <v>354</v>
      </c>
      <c r="F248" s="156"/>
      <c r="G248" s="11" t="s">
        <v>843</v>
      </c>
      <c r="H248" s="14">
        <v>6.56</v>
      </c>
      <c r="I248" s="121">
        <f t="shared" si="3"/>
        <v>6.56</v>
      </c>
      <c r="J248" s="127"/>
    </row>
    <row r="249" spans="1:10" ht="204">
      <c r="A249" s="126"/>
      <c r="B249" s="119">
        <v>2</v>
      </c>
      <c r="C249" s="10" t="s">
        <v>847</v>
      </c>
      <c r="D249" s="130" t="s">
        <v>30</v>
      </c>
      <c r="E249" s="155"/>
      <c r="F249" s="156"/>
      <c r="G249" s="11" t="s">
        <v>848</v>
      </c>
      <c r="H249" s="14">
        <v>3.32</v>
      </c>
      <c r="I249" s="121">
        <f t="shared" si="3"/>
        <v>6.64</v>
      </c>
      <c r="J249" s="127"/>
    </row>
    <row r="250" spans="1:10" ht="204">
      <c r="A250" s="126"/>
      <c r="B250" s="119">
        <v>2</v>
      </c>
      <c r="C250" s="10" t="s">
        <v>847</v>
      </c>
      <c r="D250" s="130" t="s">
        <v>31</v>
      </c>
      <c r="E250" s="155"/>
      <c r="F250" s="156"/>
      <c r="G250" s="11" t="s">
        <v>848</v>
      </c>
      <c r="H250" s="14">
        <v>3.32</v>
      </c>
      <c r="I250" s="121">
        <f t="shared" si="3"/>
        <v>6.64</v>
      </c>
      <c r="J250" s="127"/>
    </row>
    <row r="251" spans="1:10" ht="276">
      <c r="A251" s="126"/>
      <c r="B251" s="119">
        <v>2</v>
      </c>
      <c r="C251" s="10" t="s">
        <v>849</v>
      </c>
      <c r="D251" s="130" t="s">
        <v>28</v>
      </c>
      <c r="E251" s="155"/>
      <c r="F251" s="156"/>
      <c r="G251" s="11" t="s">
        <v>850</v>
      </c>
      <c r="H251" s="14">
        <v>6.66</v>
      </c>
      <c r="I251" s="121">
        <f t="shared" si="3"/>
        <v>13.32</v>
      </c>
      <c r="J251" s="127"/>
    </row>
    <row r="252" spans="1:10" ht="276">
      <c r="A252" s="126"/>
      <c r="B252" s="119">
        <v>2</v>
      </c>
      <c r="C252" s="10" t="s">
        <v>849</v>
      </c>
      <c r="D252" s="130" t="s">
        <v>30</v>
      </c>
      <c r="E252" s="155"/>
      <c r="F252" s="156"/>
      <c r="G252" s="11" t="s">
        <v>850</v>
      </c>
      <c r="H252" s="14">
        <v>7.61</v>
      </c>
      <c r="I252" s="121">
        <f t="shared" si="3"/>
        <v>15.22</v>
      </c>
      <c r="J252" s="127"/>
    </row>
    <row r="253" spans="1:10" ht="276">
      <c r="A253" s="126"/>
      <c r="B253" s="119">
        <v>2</v>
      </c>
      <c r="C253" s="10" t="s">
        <v>849</v>
      </c>
      <c r="D253" s="130" t="s">
        <v>31</v>
      </c>
      <c r="E253" s="155"/>
      <c r="F253" s="156"/>
      <c r="G253" s="11" t="s">
        <v>850</v>
      </c>
      <c r="H253" s="14">
        <v>8.18</v>
      </c>
      <c r="I253" s="121">
        <f t="shared" si="3"/>
        <v>16.36</v>
      </c>
      <c r="J253" s="127"/>
    </row>
    <row r="254" spans="1:10" ht="264">
      <c r="A254" s="126"/>
      <c r="B254" s="119">
        <v>1</v>
      </c>
      <c r="C254" s="10" t="s">
        <v>851</v>
      </c>
      <c r="D254" s="130" t="s">
        <v>30</v>
      </c>
      <c r="E254" s="155"/>
      <c r="F254" s="156"/>
      <c r="G254" s="11" t="s">
        <v>852</v>
      </c>
      <c r="H254" s="14">
        <v>7.61</v>
      </c>
      <c r="I254" s="121">
        <f t="shared" si="3"/>
        <v>7.61</v>
      </c>
      <c r="J254" s="127"/>
    </row>
    <row r="255" spans="1:10" ht="264">
      <c r="A255" s="126"/>
      <c r="B255" s="119">
        <v>1</v>
      </c>
      <c r="C255" s="10" t="s">
        <v>851</v>
      </c>
      <c r="D255" s="130" t="s">
        <v>31</v>
      </c>
      <c r="E255" s="155"/>
      <c r="F255" s="156"/>
      <c r="G255" s="11" t="s">
        <v>852</v>
      </c>
      <c r="H255" s="14">
        <v>8.56</v>
      </c>
      <c r="I255" s="121">
        <f t="shared" si="3"/>
        <v>8.56</v>
      </c>
      <c r="J255" s="127"/>
    </row>
    <row r="256" spans="1:10" ht="180">
      <c r="A256" s="126"/>
      <c r="B256" s="119">
        <v>3</v>
      </c>
      <c r="C256" s="10" t="s">
        <v>853</v>
      </c>
      <c r="D256" s="130" t="s">
        <v>30</v>
      </c>
      <c r="E256" s="155"/>
      <c r="F256" s="156"/>
      <c r="G256" s="11" t="s">
        <v>854</v>
      </c>
      <c r="H256" s="14">
        <v>2.09</v>
      </c>
      <c r="I256" s="121">
        <f t="shared" si="3"/>
        <v>6.27</v>
      </c>
      <c r="J256" s="127"/>
    </row>
    <row r="257" spans="1:10" ht="180">
      <c r="A257" s="126"/>
      <c r="B257" s="119">
        <v>2</v>
      </c>
      <c r="C257" s="10" t="s">
        <v>855</v>
      </c>
      <c r="D257" s="130" t="s">
        <v>30</v>
      </c>
      <c r="E257" s="155"/>
      <c r="F257" s="156"/>
      <c r="G257" s="11" t="s">
        <v>856</v>
      </c>
      <c r="H257" s="14">
        <v>1.8</v>
      </c>
      <c r="I257" s="121">
        <f t="shared" si="3"/>
        <v>3.6</v>
      </c>
      <c r="J257" s="127"/>
    </row>
    <row r="258" spans="1:10" ht="240">
      <c r="A258" s="126"/>
      <c r="B258" s="119">
        <v>2</v>
      </c>
      <c r="C258" s="10" t="s">
        <v>857</v>
      </c>
      <c r="D258" s="130" t="s">
        <v>28</v>
      </c>
      <c r="E258" s="155" t="s">
        <v>858</v>
      </c>
      <c r="F258" s="156"/>
      <c r="G258" s="11" t="s">
        <v>859</v>
      </c>
      <c r="H258" s="14">
        <v>5.0999999999999996</v>
      </c>
      <c r="I258" s="121">
        <f t="shared" si="3"/>
        <v>10.199999999999999</v>
      </c>
      <c r="J258" s="127"/>
    </row>
    <row r="259" spans="1:10" ht="216">
      <c r="A259" s="126"/>
      <c r="B259" s="119">
        <v>1</v>
      </c>
      <c r="C259" s="10" t="s">
        <v>860</v>
      </c>
      <c r="D259" s="130" t="s">
        <v>30</v>
      </c>
      <c r="E259" s="155" t="s">
        <v>279</v>
      </c>
      <c r="F259" s="156"/>
      <c r="G259" s="11" t="s">
        <v>861</v>
      </c>
      <c r="H259" s="14">
        <v>3.61</v>
      </c>
      <c r="I259" s="121">
        <f t="shared" si="3"/>
        <v>3.61</v>
      </c>
      <c r="J259" s="127"/>
    </row>
    <row r="260" spans="1:10" ht="216">
      <c r="A260" s="126"/>
      <c r="B260" s="119">
        <v>1</v>
      </c>
      <c r="C260" s="10" t="s">
        <v>860</v>
      </c>
      <c r="D260" s="130" t="s">
        <v>30</v>
      </c>
      <c r="E260" s="155" t="s">
        <v>679</v>
      </c>
      <c r="F260" s="156"/>
      <c r="G260" s="11" t="s">
        <v>861</v>
      </c>
      <c r="H260" s="14">
        <v>3.61</v>
      </c>
      <c r="I260" s="121">
        <f t="shared" si="3"/>
        <v>3.61</v>
      </c>
      <c r="J260" s="127"/>
    </row>
    <row r="261" spans="1:10" ht="216">
      <c r="A261" s="126"/>
      <c r="B261" s="119">
        <v>1</v>
      </c>
      <c r="C261" s="10" t="s">
        <v>860</v>
      </c>
      <c r="D261" s="130" t="s">
        <v>30</v>
      </c>
      <c r="E261" s="155" t="s">
        <v>277</v>
      </c>
      <c r="F261" s="156"/>
      <c r="G261" s="11" t="s">
        <v>861</v>
      </c>
      <c r="H261" s="14">
        <v>3.61</v>
      </c>
      <c r="I261" s="121">
        <f t="shared" si="3"/>
        <v>3.61</v>
      </c>
      <c r="J261" s="127"/>
    </row>
    <row r="262" spans="1:10" ht="216">
      <c r="A262" s="126"/>
      <c r="B262" s="119">
        <v>2</v>
      </c>
      <c r="C262" s="10" t="s">
        <v>860</v>
      </c>
      <c r="D262" s="130" t="s">
        <v>30</v>
      </c>
      <c r="E262" s="155" t="s">
        <v>278</v>
      </c>
      <c r="F262" s="156"/>
      <c r="G262" s="11" t="s">
        <v>861</v>
      </c>
      <c r="H262" s="14">
        <v>3.61</v>
      </c>
      <c r="I262" s="121">
        <f t="shared" si="3"/>
        <v>7.22</v>
      </c>
      <c r="J262" s="127"/>
    </row>
    <row r="263" spans="1:10" ht="216">
      <c r="A263" s="126"/>
      <c r="B263" s="119">
        <v>1</v>
      </c>
      <c r="C263" s="10" t="s">
        <v>860</v>
      </c>
      <c r="D263" s="130" t="s">
        <v>30</v>
      </c>
      <c r="E263" s="155" t="s">
        <v>734</v>
      </c>
      <c r="F263" s="156"/>
      <c r="G263" s="11" t="s">
        <v>861</v>
      </c>
      <c r="H263" s="14">
        <v>3.61</v>
      </c>
      <c r="I263" s="121">
        <f t="shared" si="3"/>
        <v>3.61</v>
      </c>
      <c r="J263" s="127"/>
    </row>
    <row r="264" spans="1:10" ht="216">
      <c r="A264" s="126"/>
      <c r="B264" s="119">
        <v>1</v>
      </c>
      <c r="C264" s="10" t="s">
        <v>860</v>
      </c>
      <c r="D264" s="130" t="s">
        <v>31</v>
      </c>
      <c r="E264" s="155" t="s">
        <v>279</v>
      </c>
      <c r="F264" s="156"/>
      <c r="G264" s="11" t="s">
        <v>861</v>
      </c>
      <c r="H264" s="14">
        <v>3.61</v>
      </c>
      <c r="I264" s="121">
        <f t="shared" si="3"/>
        <v>3.61</v>
      </c>
      <c r="J264" s="127"/>
    </row>
    <row r="265" spans="1:10" ht="216">
      <c r="A265" s="126"/>
      <c r="B265" s="119">
        <v>1</v>
      </c>
      <c r="C265" s="10" t="s">
        <v>860</v>
      </c>
      <c r="D265" s="130" t="s">
        <v>31</v>
      </c>
      <c r="E265" s="155" t="s">
        <v>679</v>
      </c>
      <c r="F265" s="156"/>
      <c r="G265" s="11" t="s">
        <v>861</v>
      </c>
      <c r="H265" s="14">
        <v>3.61</v>
      </c>
      <c r="I265" s="121">
        <f t="shared" si="3"/>
        <v>3.61</v>
      </c>
      <c r="J265" s="127"/>
    </row>
    <row r="266" spans="1:10" ht="216">
      <c r="A266" s="126"/>
      <c r="B266" s="119">
        <v>1</v>
      </c>
      <c r="C266" s="10" t="s">
        <v>860</v>
      </c>
      <c r="D266" s="130" t="s">
        <v>31</v>
      </c>
      <c r="E266" s="155" t="s">
        <v>277</v>
      </c>
      <c r="F266" s="156"/>
      <c r="G266" s="11" t="s">
        <v>861</v>
      </c>
      <c r="H266" s="14">
        <v>3.61</v>
      </c>
      <c r="I266" s="121">
        <f t="shared" si="3"/>
        <v>3.61</v>
      </c>
      <c r="J266" s="127"/>
    </row>
    <row r="267" spans="1:10" ht="216">
      <c r="A267" s="126"/>
      <c r="B267" s="119">
        <v>2</v>
      </c>
      <c r="C267" s="10" t="s">
        <v>860</v>
      </c>
      <c r="D267" s="130" t="s">
        <v>31</v>
      </c>
      <c r="E267" s="155" t="s">
        <v>278</v>
      </c>
      <c r="F267" s="156"/>
      <c r="G267" s="11" t="s">
        <v>861</v>
      </c>
      <c r="H267" s="14">
        <v>3.61</v>
      </c>
      <c r="I267" s="121">
        <f t="shared" si="3"/>
        <v>7.22</v>
      </c>
      <c r="J267" s="127"/>
    </row>
    <row r="268" spans="1:10" ht="216">
      <c r="A268" s="126"/>
      <c r="B268" s="119">
        <v>1</v>
      </c>
      <c r="C268" s="10" t="s">
        <v>860</v>
      </c>
      <c r="D268" s="130" t="s">
        <v>31</v>
      </c>
      <c r="E268" s="155" t="s">
        <v>734</v>
      </c>
      <c r="F268" s="156"/>
      <c r="G268" s="11" t="s">
        <v>861</v>
      </c>
      <c r="H268" s="14">
        <v>3.61</v>
      </c>
      <c r="I268" s="121">
        <f t="shared" si="3"/>
        <v>3.61</v>
      </c>
      <c r="J268" s="127"/>
    </row>
    <row r="269" spans="1:10" ht="204">
      <c r="A269" s="126"/>
      <c r="B269" s="119">
        <v>2</v>
      </c>
      <c r="C269" s="10" t="s">
        <v>862</v>
      </c>
      <c r="D269" s="130" t="s">
        <v>30</v>
      </c>
      <c r="E269" s="155"/>
      <c r="F269" s="156"/>
      <c r="G269" s="11" t="s">
        <v>863</v>
      </c>
      <c r="H269" s="14">
        <v>3.51</v>
      </c>
      <c r="I269" s="121">
        <f t="shared" si="3"/>
        <v>7.02</v>
      </c>
      <c r="J269" s="127"/>
    </row>
    <row r="270" spans="1:10" ht="204">
      <c r="A270" s="126"/>
      <c r="B270" s="119">
        <v>2</v>
      </c>
      <c r="C270" s="10" t="s">
        <v>862</v>
      </c>
      <c r="D270" s="130" t="s">
        <v>31</v>
      </c>
      <c r="E270" s="155"/>
      <c r="F270" s="156"/>
      <c r="G270" s="11" t="s">
        <v>863</v>
      </c>
      <c r="H270" s="14">
        <v>3.7</v>
      </c>
      <c r="I270" s="121">
        <f t="shared" si="3"/>
        <v>7.4</v>
      </c>
      <c r="J270" s="127"/>
    </row>
    <row r="271" spans="1:10" ht="288">
      <c r="A271" s="126"/>
      <c r="B271" s="119">
        <v>1</v>
      </c>
      <c r="C271" s="10" t="s">
        <v>864</v>
      </c>
      <c r="D271" s="130" t="s">
        <v>30</v>
      </c>
      <c r="E271" s="155" t="s">
        <v>858</v>
      </c>
      <c r="F271" s="156"/>
      <c r="G271" s="11" t="s">
        <v>865</v>
      </c>
      <c r="H271" s="14">
        <v>8.18</v>
      </c>
      <c r="I271" s="121">
        <f t="shared" si="3"/>
        <v>8.18</v>
      </c>
      <c r="J271" s="127"/>
    </row>
    <row r="272" spans="1:10" ht="288">
      <c r="A272" s="126"/>
      <c r="B272" s="119">
        <v>1</v>
      </c>
      <c r="C272" s="10" t="s">
        <v>864</v>
      </c>
      <c r="D272" s="130" t="s">
        <v>31</v>
      </c>
      <c r="E272" s="155" t="s">
        <v>858</v>
      </c>
      <c r="F272" s="156"/>
      <c r="G272" s="11" t="s">
        <v>865</v>
      </c>
      <c r="H272" s="14">
        <v>8.75</v>
      </c>
      <c r="I272" s="121">
        <f t="shared" si="3"/>
        <v>8.75</v>
      </c>
      <c r="J272" s="127"/>
    </row>
    <row r="273" spans="1:10" ht="192">
      <c r="A273" s="126"/>
      <c r="B273" s="119">
        <v>2</v>
      </c>
      <c r="C273" s="10" t="s">
        <v>866</v>
      </c>
      <c r="D273" s="130" t="s">
        <v>28</v>
      </c>
      <c r="E273" s="155" t="s">
        <v>278</v>
      </c>
      <c r="F273" s="156"/>
      <c r="G273" s="11" t="s">
        <v>867</v>
      </c>
      <c r="H273" s="14">
        <v>1.9</v>
      </c>
      <c r="I273" s="121">
        <f t="shared" si="3"/>
        <v>3.8</v>
      </c>
      <c r="J273" s="127"/>
    </row>
    <row r="274" spans="1:10" ht="192">
      <c r="A274" s="126"/>
      <c r="B274" s="119">
        <v>2</v>
      </c>
      <c r="C274" s="10" t="s">
        <v>866</v>
      </c>
      <c r="D274" s="130" t="s">
        <v>30</v>
      </c>
      <c r="E274" s="155" t="s">
        <v>278</v>
      </c>
      <c r="F274" s="156"/>
      <c r="G274" s="11" t="s">
        <v>867</v>
      </c>
      <c r="H274" s="14">
        <v>1.9</v>
      </c>
      <c r="I274" s="121">
        <f t="shared" si="3"/>
        <v>3.8</v>
      </c>
      <c r="J274" s="127"/>
    </row>
    <row r="275" spans="1:10" ht="192">
      <c r="A275" s="126"/>
      <c r="B275" s="119">
        <v>2</v>
      </c>
      <c r="C275" s="10" t="s">
        <v>866</v>
      </c>
      <c r="D275" s="130" t="s">
        <v>31</v>
      </c>
      <c r="E275" s="155" t="s">
        <v>278</v>
      </c>
      <c r="F275" s="156"/>
      <c r="G275" s="11" t="s">
        <v>867</v>
      </c>
      <c r="H275" s="14">
        <v>1.9</v>
      </c>
      <c r="I275" s="121">
        <f t="shared" si="3"/>
        <v>3.8</v>
      </c>
      <c r="J275" s="127"/>
    </row>
    <row r="276" spans="1:10" ht="204">
      <c r="A276" s="126"/>
      <c r="B276" s="119">
        <v>1</v>
      </c>
      <c r="C276" s="10" t="s">
        <v>868</v>
      </c>
      <c r="D276" s="130" t="s">
        <v>30</v>
      </c>
      <c r="E276" s="155"/>
      <c r="F276" s="156"/>
      <c r="G276" s="11" t="s">
        <v>869</v>
      </c>
      <c r="H276" s="14">
        <v>2.66</v>
      </c>
      <c r="I276" s="121">
        <f t="shared" si="3"/>
        <v>2.66</v>
      </c>
      <c r="J276" s="127"/>
    </row>
    <row r="277" spans="1:10" ht="204">
      <c r="A277" s="126"/>
      <c r="B277" s="119">
        <v>1</v>
      </c>
      <c r="C277" s="10" t="s">
        <v>868</v>
      </c>
      <c r="D277" s="130" t="s">
        <v>31</v>
      </c>
      <c r="E277" s="155"/>
      <c r="F277" s="156"/>
      <c r="G277" s="11" t="s">
        <v>869</v>
      </c>
      <c r="H277" s="14">
        <v>2.66</v>
      </c>
      <c r="I277" s="121">
        <f t="shared" si="3"/>
        <v>2.66</v>
      </c>
      <c r="J277" s="127"/>
    </row>
    <row r="278" spans="1:10" ht="204">
      <c r="A278" s="126"/>
      <c r="B278" s="119">
        <v>1</v>
      </c>
      <c r="C278" s="10" t="s">
        <v>868</v>
      </c>
      <c r="D278" s="130" t="s">
        <v>32</v>
      </c>
      <c r="E278" s="155"/>
      <c r="F278" s="156"/>
      <c r="G278" s="11" t="s">
        <v>869</v>
      </c>
      <c r="H278" s="14">
        <v>2.66</v>
      </c>
      <c r="I278" s="121">
        <f t="shared" ref="I278:I316" si="4">H278*B278</f>
        <v>2.66</v>
      </c>
      <c r="J278" s="127"/>
    </row>
    <row r="279" spans="1:10" ht="204">
      <c r="A279" s="126"/>
      <c r="B279" s="119">
        <v>1</v>
      </c>
      <c r="C279" s="10" t="s">
        <v>870</v>
      </c>
      <c r="D279" s="130" t="s">
        <v>30</v>
      </c>
      <c r="E279" s="155" t="s">
        <v>279</v>
      </c>
      <c r="F279" s="156"/>
      <c r="G279" s="11" t="s">
        <v>871</v>
      </c>
      <c r="H279" s="14">
        <v>2.4700000000000002</v>
      </c>
      <c r="I279" s="121">
        <f t="shared" si="4"/>
        <v>2.4700000000000002</v>
      </c>
      <c r="J279" s="127"/>
    </row>
    <row r="280" spans="1:10" ht="204">
      <c r="A280" s="126"/>
      <c r="B280" s="119">
        <v>1</v>
      </c>
      <c r="C280" s="10" t="s">
        <v>870</v>
      </c>
      <c r="D280" s="130" t="s">
        <v>30</v>
      </c>
      <c r="E280" s="155" t="s">
        <v>277</v>
      </c>
      <c r="F280" s="156"/>
      <c r="G280" s="11" t="s">
        <v>871</v>
      </c>
      <c r="H280" s="14">
        <v>2.4700000000000002</v>
      </c>
      <c r="I280" s="121">
        <f t="shared" si="4"/>
        <v>2.4700000000000002</v>
      </c>
      <c r="J280" s="127"/>
    </row>
    <row r="281" spans="1:10" ht="204">
      <c r="A281" s="126"/>
      <c r="B281" s="119">
        <v>1</v>
      </c>
      <c r="C281" s="10" t="s">
        <v>870</v>
      </c>
      <c r="D281" s="130" t="s">
        <v>30</v>
      </c>
      <c r="E281" s="155" t="s">
        <v>278</v>
      </c>
      <c r="F281" s="156"/>
      <c r="G281" s="11" t="s">
        <v>871</v>
      </c>
      <c r="H281" s="14">
        <v>2.4700000000000002</v>
      </c>
      <c r="I281" s="121">
        <f t="shared" si="4"/>
        <v>2.4700000000000002</v>
      </c>
      <c r="J281" s="127"/>
    </row>
    <row r="282" spans="1:10" ht="204">
      <c r="A282" s="126"/>
      <c r="B282" s="119">
        <v>1</v>
      </c>
      <c r="C282" s="10" t="s">
        <v>870</v>
      </c>
      <c r="D282" s="130" t="s">
        <v>30</v>
      </c>
      <c r="E282" s="155" t="s">
        <v>734</v>
      </c>
      <c r="F282" s="156"/>
      <c r="G282" s="11" t="s">
        <v>871</v>
      </c>
      <c r="H282" s="14">
        <v>2.4700000000000002</v>
      </c>
      <c r="I282" s="121">
        <f t="shared" si="4"/>
        <v>2.4700000000000002</v>
      </c>
      <c r="J282" s="127"/>
    </row>
    <row r="283" spans="1:10" ht="204">
      <c r="A283" s="126"/>
      <c r="B283" s="119">
        <v>1</v>
      </c>
      <c r="C283" s="10" t="s">
        <v>870</v>
      </c>
      <c r="D283" s="130" t="s">
        <v>31</v>
      </c>
      <c r="E283" s="155" t="s">
        <v>279</v>
      </c>
      <c r="F283" s="156"/>
      <c r="G283" s="11" t="s">
        <v>871</v>
      </c>
      <c r="H283" s="14">
        <v>2.4700000000000002</v>
      </c>
      <c r="I283" s="121">
        <f t="shared" si="4"/>
        <v>2.4700000000000002</v>
      </c>
      <c r="J283" s="127"/>
    </row>
    <row r="284" spans="1:10" ht="204">
      <c r="A284" s="126"/>
      <c r="B284" s="119">
        <v>1</v>
      </c>
      <c r="C284" s="10" t="s">
        <v>870</v>
      </c>
      <c r="D284" s="130" t="s">
        <v>31</v>
      </c>
      <c r="E284" s="155" t="s">
        <v>277</v>
      </c>
      <c r="F284" s="156"/>
      <c r="G284" s="11" t="s">
        <v>871</v>
      </c>
      <c r="H284" s="14">
        <v>2.4700000000000002</v>
      </c>
      <c r="I284" s="121">
        <f t="shared" si="4"/>
        <v>2.4700000000000002</v>
      </c>
      <c r="J284" s="127"/>
    </row>
    <row r="285" spans="1:10" ht="204">
      <c r="A285" s="126"/>
      <c r="B285" s="119">
        <v>1</v>
      </c>
      <c r="C285" s="10" t="s">
        <v>870</v>
      </c>
      <c r="D285" s="130" t="s">
        <v>31</v>
      </c>
      <c r="E285" s="155" t="s">
        <v>278</v>
      </c>
      <c r="F285" s="156"/>
      <c r="G285" s="11" t="s">
        <v>871</v>
      </c>
      <c r="H285" s="14">
        <v>2.4700000000000002</v>
      </c>
      <c r="I285" s="121">
        <f t="shared" si="4"/>
        <v>2.4700000000000002</v>
      </c>
      <c r="J285" s="127"/>
    </row>
    <row r="286" spans="1:10" ht="204">
      <c r="A286" s="126"/>
      <c r="B286" s="119">
        <v>1</v>
      </c>
      <c r="C286" s="10" t="s">
        <v>870</v>
      </c>
      <c r="D286" s="130" t="s">
        <v>31</v>
      </c>
      <c r="E286" s="155" t="s">
        <v>734</v>
      </c>
      <c r="F286" s="156"/>
      <c r="G286" s="11" t="s">
        <v>871</v>
      </c>
      <c r="H286" s="14">
        <v>2.4700000000000002</v>
      </c>
      <c r="I286" s="121">
        <f t="shared" si="4"/>
        <v>2.4700000000000002</v>
      </c>
      <c r="J286" s="127"/>
    </row>
    <row r="287" spans="1:10" ht="204">
      <c r="A287" s="126"/>
      <c r="B287" s="119">
        <v>1</v>
      </c>
      <c r="C287" s="10" t="s">
        <v>872</v>
      </c>
      <c r="D287" s="130" t="s">
        <v>30</v>
      </c>
      <c r="E287" s="155" t="s">
        <v>279</v>
      </c>
      <c r="F287" s="156"/>
      <c r="G287" s="11" t="s">
        <v>873</v>
      </c>
      <c r="H287" s="14">
        <v>2.1800000000000002</v>
      </c>
      <c r="I287" s="121">
        <f t="shared" si="4"/>
        <v>2.1800000000000002</v>
      </c>
      <c r="J287" s="127"/>
    </row>
    <row r="288" spans="1:10" ht="204">
      <c r="A288" s="126"/>
      <c r="B288" s="119">
        <v>1</v>
      </c>
      <c r="C288" s="10" t="s">
        <v>872</v>
      </c>
      <c r="D288" s="130" t="s">
        <v>30</v>
      </c>
      <c r="E288" s="155" t="s">
        <v>278</v>
      </c>
      <c r="F288" s="156"/>
      <c r="G288" s="11" t="s">
        <v>873</v>
      </c>
      <c r="H288" s="14">
        <v>2.1800000000000002</v>
      </c>
      <c r="I288" s="121">
        <f t="shared" si="4"/>
        <v>2.1800000000000002</v>
      </c>
      <c r="J288" s="127"/>
    </row>
    <row r="289" spans="1:10" ht="204">
      <c r="A289" s="126"/>
      <c r="B289" s="119">
        <v>1</v>
      </c>
      <c r="C289" s="10" t="s">
        <v>872</v>
      </c>
      <c r="D289" s="130" t="s">
        <v>31</v>
      </c>
      <c r="E289" s="155" t="s">
        <v>279</v>
      </c>
      <c r="F289" s="156"/>
      <c r="G289" s="11" t="s">
        <v>873</v>
      </c>
      <c r="H289" s="14">
        <v>2.1800000000000002</v>
      </c>
      <c r="I289" s="121">
        <f t="shared" si="4"/>
        <v>2.1800000000000002</v>
      </c>
      <c r="J289" s="127"/>
    </row>
    <row r="290" spans="1:10" ht="72">
      <c r="A290" s="126"/>
      <c r="B290" s="119">
        <v>7</v>
      </c>
      <c r="C290" s="10" t="s">
        <v>874</v>
      </c>
      <c r="D290" s="130" t="s">
        <v>749</v>
      </c>
      <c r="E290" s="155" t="s">
        <v>279</v>
      </c>
      <c r="F290" s="156"/>
      <c r="G290" s="11" t="s">
        <v>875</v>
      </c>
      <c r="H290" s="14">
        <v>0.44</v>
      </c>
      <c r="I290" s="121">
        <f t="shared" si="4"/>
        <v>3.08</v>
      </c>
      <c r="J290" s="127"/>
    </row>
    <row r="291" spans="1:10" ht="72">
      <c r="A291" s="126"/>
      <c r="B291" s="119">
        <v>7</v>
      </c>
      <c r="C291" s="10" t="s">
        <v>874</v>
      </c>
      <c r="D291" s="130" t="s">
        <v>753</v>
      </c>
      <c r="E291" s="155" t="s">
        <v>279</v>
      </c>
      <c r="F291" s="156"/>
      <c r="G291" s="11" t="s">
        <v>875</v>
      </c>
      <c r="H291" s="14">
        <v>0.46</v>
      </c>
      <c r="I291" s="121">
        <f t="shared" si="4"/>
        <v>3.22</v>
      </c>
      <c r="J291" s="127"/>
    </row>
    <row r="292" spans="1:10" ht="72">
      <c r="A292" s="126"/>
      <c r="B292" s="119">
        <v>6</v>
      </c>
      <c r="C292" s="10" t="s">
        <v>874</v>
      </c>
      <c r="D292" s="130" t="s">
        <v>751</v>
      </c>
      <c r="E292" s="155" t="s">
        <v>279</v>
      </c>
      <c r="F292" s="156"/>
      <c r="G292" s="11" t="s">
        <v>875</v>
      </c>
      <c r="H292" s="14">
        <v>0.5</v>
      </c>
      <c r="I292" s="121">
        <f t="shared" si="4"/>
        <v>3</v>
      </c>
      <c r="J292" s="127"/>
    </row>
    <row r="293" spans="1:10" ht="72">
      <c r="A293" s="126"/>
      <c r="B293" s="119">
        <v>6</v>
      </c>
      <c r="C293" s="10" t="s">
        <v>874</v>
      </c>
      <c r="D293" s="130" t="s">
        <v>755</v>
      </c>
      <c r="E293" s="155" t="s">
        <v>279</v>
      </c>
      <c r="F293" s="156"/>
      <c r="G293" s="11" t="s">
        <v>875</v>
      </c>
      <c r="H293" s="14">
        <v>0.53</v>
      </c>
      <c r="I293" s="121">
        <f t="shared" si="4"/>
        <v>3.18</v>
      </c>
      <c r="J293" s="127"/>
    </row>
    <row r="294" spans="1:10" ht="72">
      <c r="A294" s="126"/>
      <c r="B294" s="119">
        <v>5</v>
      </c>
      <c r="C294" s="10" t="s">
        <v>874</v>
      </c>
      <c r="D294" s="130" t="s">
        <v>876</v>
      </c>
      <c r="E294" s="155" t="s">
        <v>279</v>
      </c>
      <c r="F294" s="156"/>
      <c r="G294" s="11" t="s">
        <v>875</v>
      </c>
      <c r="H294" s="14">
        <v>0.59</v>
      </c>
      <c r="I294" s="121">
        <f t="shared" si="4"/>
        <v>2.9499999999999997</v>
      </c>
      <c r="J294" s="127"/>
    </row>
    <row r="295" spans="1:10" ht="72">
      <c r="A295" s="126"/>
      <c r="B295" s="119">
        <v>4</v>
      </c>
      <c r="C295" s="10" t="s">
        <v>874</v>
      </c>
      <c r="D295" s="130" t="s">
        <v>877</v>
      </c>
      <c r="E295" s="155" t="s">
        <v>589</v>
      </c>
      <c r="F295" s="156"/>
      <c r="G295" s="11" t="s">
        <v>875</v>
      </c>
      <c r="H295" s="14">
        <v>0.63</v>
      </c>
      <c r="I295" s="121">
        <f t="shared" si="4"/>
        <v>2.52</v>
      </c>
      <c r="J295" s="127"/>
    </row>
    <row r="296" spans="1:10" ht="72">
      <c r="A296" s="126"/>
      <c r="B296" s="119">
        <v>4</v>
      </c>
      <c r="C296" s="10" t="s">
        <v>874</v>
      </c>
      <c r="D296" s="130" t="s">
        <v>878</v>
      </c>
      <c r="E296" s="155" t="s">
        <v>279</v>
      </c>
      <c r="F296" s="156"/>
      <c r="G296" s="11" t="s">
        <v>875</v>
      </c>
      <c r="H296" s="14">
        <v>0.69</v>
      </c>
      <c r="I296" s="121">
        <f t="shared" si="4"/>
        <v>2.76</v>
      </c>
      <c r="J296" s="127"/>
    </row>
    <row r="297" spans="1:10" ht="72">
      <c r="A297" s="126"/>
      <c r="B297" s="119">
        <v>4</v>
      </c>
      <c r="C297" s="10" t="s">
        <v>874</v>
      </c>
      <c r="D297" s="130" t="s">
        <v>879</v>
      </c>
      <c r="E297" s="155" t="s">
        <v>279</v>
      </c>
      <c r="F297" s="156"/>
      <c r="G297" s="11" t="s">
        <v>875</v>
      </c>
      <c r="H297" s="14">
        <v>0.85</v>
      </c>
      <c r="I297" s="121">
        <f t="shared" si="4"/>
        <v>3.4</v>
      </c>
      <c r="J297" s="127"/>
    </row>
    <row r="298" spans="1:10" ht="72">
      <c r="A298" s="126"/>
      <c r="B298" s="119">
        <v>4</v>
      </c>
      <c r="C298" s="10" t="s">
        <v>874</v>
      </c>
      <c r="D298" s="130" t="s">
        <v>879</v>
      </c>
      <c r="E298" s="155" t="s">
        <v>589</v>
      </c>
      <c r="F298" s="156"/>
      <c r="G298" s="11" t="s">
        <v>875</v>
      </c>
      <c r="H298" s="14">
        <v>0.85</v>
      </c>
      <c r="I298" s="121">
        <f t="shared" si="4"/>
        <v>3.4</v>
      </c>
      <c r="J298" s="127"/>
    </row>
    <row r="299" spans="1:10" ht="180">
      <c r="A299" s="126"/>
      <c r="B299" s="119">
        <v>15</v>
      </c>
      <c r="C299" s="10" t="s">
        <v>880</v>
      </c>
      <c r="D299" s="130" t="s">
        <v>278</v>
      </c>
      <c r="E299" s="155" t="s">
        <v>308</v>
      </c>
      <c r="F299" s="156"/>
      <c r="G299" s="11" t="s">
        <v>1015</v>
      </c>
      <c r="H299" s="14">
        <v>0.51</v>
      </c>
      <c r="I299" s="121">
        <f t="shared" si="4"/>
        <v>7.65</v>
      </c>
      <c r="J299" s="127"/>
    </row>
    <row r="300" spans="1:10" ht="156">
      <c r="A300" s="126"/>
      <c r="B300" s="119">
        <v>10</v>
      </c>
      <c r="C300" s="10" t="s">
        <v>881</v>
      </c>
      <c r="D300" s="130" t="s">
        <v>53</v>
      </c>
      <c r="E300" s="155" t="s">
        <v>278</v>
      </c>
      <c r="F300" s="156"/>
      <c r="G300" s="11" t="s">
        <v>1016</v>
      </c>
      <c r="H300" s="14">
        <v>0.37</v>
      </c>
      <c r="I300" s="121">
        <f t="shared" si="4"/>
        <v>3.7</v>
      </c>
      <c r="J300" s="127"/>
    </row>
    <row r="301" spans="1:10" ht="120">
      <c r="A301" s="126"/>
      <c r="B301" s="119">
        <v>1</v>
      </c>
      <c r="C301" s="10" t="s">
        <v>882</v>
      </c>
      <c r="D301" s="130" t="s">
        <v>278</v>
      </c>
      <c r="E301" s="155"/>
      <c r="F301" s="156"/>
      <c r="G301" s="11" t="s">
        <v>883</v>
      </c>
      <c r="H301" s="14">
        <v>2.14</v>
      </c>
      <c r="I301" s="121">
        <f t="shared" si="4"/>
        <v>2.14</v>
      </c>
      <c r="J301" s="127"/>
    </row>
    <row r="302" spans="1:10" ht="120">
      <c r="A302" s="126"/>
      <c r="B302" s="119">
        <v>1</v>
      </c>
      <c r="C302" s="10" t="s">
        <v>884</v>
      </c>
      <c r="D302" s="130" t="s">
        <v>278</v>
      </c>
      <c r="E302" s="155"/>
      <c r="F302" s="156"/>
      <c r="G302" s="11" t="s">
        <v>885</v>
      </c>
      <c r="H302" s="14">
        <v>2.2599999999999998</v>
      </c>
      <c r="I302" s="121">
        <f t="shared" si="4"/>
        <v>2.2599999999999998</v>
      </c>
      <c r="J302" s="127"/>
    </row>
    <row r="303" spans="1:10" ht="120">
      <c r="A303" s="126"/>
      <c r="B303" s="119">
        <v>1</v>
      </c>
      <c r="C303" s="10" t="s">
        <v>886</v>
      </c>
      <c r="D303" s="130" t="s">
        <v>279</v>
      </c>
      <c r="E303" s="155"/>
      <c r="F303" s="156"/>
      <c r="G303" s="11" t="s">
        <v>887</v>
      </c>
      <c r="H303" s="14">
        <v>2.35</v>
      </c>
      <c r="I303" s="121">
        <f t="shared" si="4"/>
        <v>2.35</v>
      </c>
      <c r="J303" s="127"/>
    </row>
    <row r="304" spans="1:10" ht="120">
      <c r="A304" s="126"/>
      <c r="B304" s="119">
        <v>1</v>
      </c>
      <c r="C304" s="10" t="s">
        <v>886</v>
      </c>
      <c r="D304" s="130" t="s">
        <v>278</v>
      </c>
      <c r="E304" s="155"/>
      <c r="F304" s="156"/>
      <c r="G304" s="11" t="s">
        <v>887</v>
      </c>
      <c r="H304" s="14">
        <v>2.35</v>
      </c>
      <c r="I304" s="121">
        <f t="shared" si="4"/>
        <v>2.35</v>
      </c>
      <c r="J304" s="127"/>
    </row>
    <row r="305" spans="1:10" ht="144">
      <c r="A305" s="126"/>
      <c r="B305" s="119">
        <v>1</v>
      </c>
      <c r="C305" s="10" t="s">
        <v>888</v>
      </c>
      <c r="D305" s="130"/>
      <c r="E305" s="155"/>
      <c r="F305" s="156"/>
      <c r="G305" s="11" t="s">
        <v>889</v>
      </c>
      <c r="H305" s="14">
        <v>1.81</v>
      </c>
      <c r="I305" s="121">
        <f t="shared" si="4"/>
        <v>1.81</v>
      </c>
      <c r="J305" s="127"/>
    </row>
    <row r="306" spans="1:10" ht="168">
      <c r="A306" s="126"/>
      <c r="B306" s="119">
        <v>1</v>
      </c>
      <c r="C306" s="10" t="s">
        <v>890</v>
      </c>
      <c r="D306" s="130" t="s">
        <v>278</v>
      </c>
      <c r="E306" s="155"/>
      <c r="F306" s="156"/>
      <c r="G306" s="11" t="s">
        <v>891</v>
      </c>
      <c r="H306" s="14">
        <v>2.8</v>
      </c>
      <c r="I306" s="121">
        <f t="shared" si="4"/>
        <v>2.8</v>
      </c>
      <c r="J306" s="127"/>
    </row>
    <row r="307" spans="1:10" ht="180">
      <c r="A307" s="126"/>
      <c r="B307" s="119">
        <v>1</v>
      </c>
      <c r="C307" s="10" t="s">
        <v>892</v>
      </c>
      <c r="D307" s="130"/>
      <c r="E307" s="155"/>
      <c r="F307" s="156"/>
      <c r="G307" s="11" t="s">
        <v>893</v>
      </c>
      <c r="H307" s="14">
        <v>2.8</v>
      </c>
      <c r="I307" s="121">
        <f t="shared" si="4"/>
        <v>2.8</v>
      </c>
      <c r="J307" s="127"/>
    </row>
    <row r="308" spans="1:10" ht="156">
      <c r="A308" s="126"/>
      <c r="B308" s="119">
        <v>1</v>
      </c>
      <c r="C308" s="10" t="s">
        <v>894</v>
      </c>
      <c r="D308" s="130" t="s">
        <v>740</v>
      </c>
      <c r="E308" s="155"/>
      <c r="F308" s="156"/>
      <c r="G308" s="11" t="s">
        <v>895</v>
      </c>
      <c r="H308" s="14">
        <v>5.04</v>
      </c>
      <c r="I308" s="121">
        <f t="shared" si="4"/>
        <v>5.04</v>
      </c>
      <c r="J308" s="127"/>
    </row>
    <row r="309" spans="1:10" ht="156">
      <c r="A309" s="126"/>
      <c r="B309" s="119">
        <v>1</v>
      </c>
      <c r="C309" s="10" t="s">
        <v>894</v>
      </c>
      <c r="D309" s="130" t="s">
        <v>896</v>
      </c>
      <c r="E309" s="155"/>
      <c r="F309" s="156"/>
      <c r="G309" s="11" t="s">
        <v>895</v>
      </c>
      <c r="H309" s="14">
        <v>5.04</v>
      </c>
      <c r="I309" s="121">
        <f t="shared" si="4"/>
        <v>5.04</v>
      </c>
      <c r="J309" s="127"/>
    </row>
    <row r="310" spans="1:10" ht="156">
      <c r="A310" s="126"/>
      <c r="B310" s="119">
        <v>1</v>
      </c>
      <c r="C310" s="10" t="s">
        <v>894</v>
      </c>
      <c r="D310" s="130" t="s">
        <v>897</v>
      </c>
      <c r="E310" s="155"/>
      <c r="F310" s="156"/>
      <c r="G310" s="11" t="s">
        <v>895</v>
      </c>
      <c r="H310" s="14">
        <v>5.04</v>
      </c>
      <c r="I310" s="121">
        <f t="shared" si="4"/>
        <v>5.04</v>
      </c>
      <c r="J310" s="127"/>
    </row>
    <row r="311" spans="1:10" ht="180">
      <c r="A311" s="126"/>
      <c r="B311" s="119">
        <v>1</v>
      </c>
      <c r="C311" s="10" t="s">
        <v>898</v>
      </c>
      <c r="D311" s="130"/>
      <c r="E311" s="155"/>
      <c r="F311" s="156"/>
      <c r="G311" s="11" t="s">
        <v>899</v>
      </c>
      <c r="H311" s="14">
        <v>5.03</v>
      </c>
      <c r="I311" s="121">
        <f t="shared" si="4"/>
        <v>5.03</v>
      </c>
      <c r="J311" s="127"/>
    </row>
    <row r="312" spans="1:10" ht="180">
      <c r="A312" s="126"/>
      <c r="B312" s="119">
        <v>1</v>
      </c>
      <c r="C312" s="10" t="s">
        <v>900</v>
      </c>
      <c r="D312" s="130"/>
      <c r="E312" s="155"/>
      <c r="F312" s="156"/>
      <c r="G312" s="11" t="s">
        <v>901</v>
      </c>
      <c r="H312" s="14">
        <v>5.04</v>
      </c>
      <c r="I312" s="121">
        <f t="shared" si="4"/>
        <v>5.04</v>
      </c>
      <c r="J312" s="127"/>
    </row>
    <row r="313" spans="1:10" ht="180">
      <c r="A313" s="126"/>
      <c r="B313" s="119">
        <v>1</v>
      </c>
      <c r="C313" s="10" t="s">
        <v>902</v>
      </c>
      <c r="D313" s="130"/>
      <c r="E313" s="155"/>
      <c r="F313" s="156"/>
      <c r="G313" s="11" t="s">
        <v>903</v>
      </c>
      <c r="H313" s="14">
        <v>5.0599999999999996</v>
      </c>
      <c r="I313" s="121">
        <f t="shared" si="4"/>
        <v>5.0599999999999996</v>
      </c>
      <c r="J313" s="127"/>
    </row>
    <row r="314" spans="1:10" ht="180">
      <c r="A314" s="126"/>
      <c r="B314" s="119">
        <v>1</v>
      </c>
      <c r="C314" s="10" t="s">
        <v>904</v>
      </c>
      <c r="D314" s="130"/>
      <c r="E314" s="155"/>
      <c r="F314" s="156"/>
      <c r="G314" s="11" t="s">
        <v>905</v>
      </c>
      <c r="H314" s="14">
        <v>5.55</v>
      </c>
      <c r="I314" s="121">
        <f t="shared" si="4"/>
        <v>5.55</v>
      </c>
      <c r="J314" s="127"/>
    </row>
    <row r="315" spans="1:10" ht="252">
      <c r="A315" s="126"/>
      <c r="B315" s="119">
        <v>1</v>
      </c>
      <c r="C315" s="10" t="s">
        <v>906</v>
      </c>
      <c r="D315" s="130" t="s">
        <v>740</v>
      </c>
      <c r="E315" s="155"/>
      <c r="F315" s="156"/>
      <c r="G315" s="11" t="s">
        <v>907</v>
      </c>
      <c r="H315" s="14">
        <v>7.09</v>
      </c>
      <c r="I315" s="121">
        <f t="shared" si="4"/>
        <v>7.09</v>
      </c>
      <c r="J315" s="127"/>
    </row>
    <row r="316" spans="1:10" ht="216">
      <c r="A316" s="126"/>
      <c r="B316" s="120">
        <v>1</v>
      </c>
      <c r="C316" s="12" t="s">
        <v>908</v>
      </c>
      <c r="D316" s="131" t="s">
        <v>740</v>
      </c>
      <c r="E316" s="157"/>
      <c r="F316" s="158"/>
      <c r="G316" s="13" t="s">
        <v>909</v>
      </c>
      <c r="H316" s="15">
        <v>7.09</v>
      </c>
      <c r="I316" s="122">
        <f t="shared" si="4"/>
        <v>7.09</v>
      </c>
      <c r="J316" s="127"/>
    </row>
  </sheetData>
  <mergeCells count="299">
    <mergeCell ref="E63:F63"/>
    <mergeCell ref="E64:F64"/>
    <mergeCell ref="E54:F54"/>
    <mergeCell ref="E55:F55"/>
    <mergeCell ref="E56:F56"/>
    <mergeCell ref="E57:F57"/>
    <mergeCell ref="E58:F58"/>
    <mergeCell ref="E59:F59"/>
    <mergeCell ref="E60:F60"/>
    <mergeCell ref="E61:F61"/>
    <mergeCell ref="E62:F62"/>
    <mergeCell ref="E45:F45"/>
    <mergeCell ref="E46:F46"/>
    <mergeCell ref="E47:F47"/>
    <mergeCell ref="E48:F48"/>
    <mergeCell ref="E49:F49"/>
    <mergeCell ref="E50:F50"/>
    <mergeCell ref="E51:F51"/>
    <mergeCell ref="E52:F52"/>
    <mergeCell ref="E53:F53"/>
    <mergeCell ref="E36:F36"/>
    <mergeCell ref="E37:F37"/>
    <mergeCell ref="E38:F38"/>
    <mergeCell ref="E39:F39"/>
    <mergeCell ref="E40:F40"/>
    <mergeCell ref="E41:F41"/>
    <mergeCell ref="E42:F42"/>
    <mergeCell ref="E43:F43"/>
    <mergeCell ref="E44:F44"/>
    <mergeCell ref="E27:F27"/>
    <mergeCell ref="E28:F28"/>
    <mergeCell ref="E29:F29"/>
    <mergeCell ref="E30:F30"/>
    <mergeCell ref="E31:F31"/>
    <mergeCell ref="E32:F32"/>
    <mergeCell ref="E33:F33"/>
    <mergeCell ref="E34:F34"/>
    <mergeCell ref="E35:F35"/>
    <mergeCell ref="E24:F24"/>
    <mergeCell ref="E23:F23"/>
    <mergeCell ref="I10:I11"/>
    <mergeCell ref="I14:I15"/>
    <mergeCell ref="E20:F20"/>
    <mergeCell ref="E21:F21"/>
    <mergeCell ref="E22:F22"/>
    <mergeCell ref="E25:F25"/>
    <mergeCell ref="E26:F26"/>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 ref="E140:F140"/>
    <mergeCell ref="E141:F141"/>
    <mergeCell ref="E142:F142"/>
    <mergeCell ref="E143:F143"/>
    <mergeCell ref="E144:F144"/>
    <mergeCell ref="E135:F135"/>
    <mergeCell ref="E136:F136"/>
    <mergeCell ref="E137:F137"/>
    <mergeCell ref="E138:F138"/>
    <mergeCell ref="E139:F139"/>
    <mergeCell ref="E150:F150"/>
    <mergeCell ref="E151:F151"/>
    <mergeCell ref="E152:F152"/>
    <mergeCell ref="E153:F153"/>
    <mergeCell ref="E154:F154"/>
    <mergeCell ref="E145:F145"/>
    <mergeCell ref="E146:F146"/>
    <mergeCell ref="E147:F147"/>
    <mergeCell ref="E148:F148"/>
    <mergeCell ref="E149:F149"/>
    <mergeCell ref="E160:F160"/>
    <mergeCell ref="E161:F161"/>
    <mergeCell ref="E162:F162"/>
    <mergeCell ref="E163:F163"/>
    <mergeCell ref="E164:F164"/>
    <mergeCell ref="E155:F155"/>
    <mergeCell ref="E156:F156"/>
    <mergeCell ref="E157:F157"/>
    <mergeCell ref="E158:F158"/>
    <mergeCell ref="E159:F159"/>
    <mergeCell ref="E170:F170"/>
    <mergeCell ref="E171:F171"/>
    <mergeCell ref="E172:F172"/>
    <mergeCell ref="E173:F173"/>
    <mergeCell ref="E174:F174"/>
    <mergeCell ref="E165:F165"/>
    <mergeCell ref="E166:F166"/>
    <mergeCell ref="E167:F167"/>
    <mergeCell ref="E168:F168"/>
    <mergeCell ref="E169:F169"/>
    <mergeCell ref="E180:F180"/>
    <mergeCell ref="E181:F181"/>
    <mergeCell ref="E182:F182"/>
    <mergeCell ref="E183:F183"/>
    <mergeCell ref="E184:F184"/>
    <mergeCell ref="E175:F175"/>
    <mergeCell ref="E176:F176"/>
    <mergeCell ref="E177:F177"/>
    <mergeCell ref="E178:F178"/>
    <mergeCell ref="E179:F179"/>
    <mergeCell ref="E190:F190"/>
    <mergeCell ref="E191:F191"/>
    <mergeCell ref="E192:F192"/>
    <mergeCell ref="E193:F193"/>
    <mergeCell ref="E194:F194"/>
    <mergeCell ref="E185:F185"/>
    <mergeCell ref="E186:F186"/>
    <mergeCell ref="E187:F187"/>
    <mergeCell ref="E188:F188"/>
    <mergeCell ref="E189:F189"/>
    <mergeCell ref="E200:F200"/>
    <mergeCell ref="E201:F201"/>
    <mergeCell ref="E202:F202"/>
    <mergeCell ref="E203:F203"/>
    <mergeCell ref="E204:F204"/>
    <mergeCell ref="E195:F195"/>
    <mergeCell ref="E196:F196"/>
    <mergeCell ref="E197:F197"/>
    <mergeCell ref="E198:F198"/>
    <mergeCell ref="E199:F199"/>
    <mergeCell ref="E210:F210"/>
    <mergeCell ref="E211:F211"/>
    <mergeCell ref="E212:F212"/>
    <mergeCell ref="E213:F213"/>
    <mergeCell ref="E214:F214"/>
    <mergeCell ref="E205:F205"/>
    <mergeCell ref="E206:F206"/>
    <mergeCell ref="E207:F207"/>
    <mergeCell ref="E208:F208"/>
    <mergeCell ref="E209:F209"/>
    <mergeCell ref="E220:F220"/>
    <mergeCell ref="E221:F221"/>
    <mergeCell ref="E222:F222"/>
    <mergeCell ref="E223:F223"/>
    <mergeCell ref="E224:F224"/>
    <mergeCell ref="E215:F215"/>
    <mergeCell ref="E216:F216"/>
    <mergeCell ref="E217:F217"/>
    <mergeCell ref="E218:F218"/>
    <mergeCell ref="E219:F219"/>
    <mergeCell ref="E230:F230"/>
    <mergeCell ref="E231:F231"/>
    <mergeCell ref="E232:F232"/>
    <mergeCell ref="E233:F233"/>
    <mergeCell ref="E234:F234"/>
    <mergeCell ref="E225:F225"/>
    <mergeCell ref="E226:F226"/>
    <mergeCell ref="E227:F227"/>
    <mergeCell ref="E228:F228"/>
    <mergeCell ref="E229:F229"/>
    <mergeCell ref="E240:F240"/>
    <mergeCell ref="E241:F241"/>
    <mergeCell ref="E242:F242"/>
    <mergeCell ref="E243:F243"/>
    <mergeCell ref="E244:F244"/>
    <mergeCell ref="E235:F235"/>
    <mergeCell ref="E236:F236"/>
    <mergeCell ref="E237:F237"/>
    <mergeCell ref="E238:F238"/>
    <mergeCell ref="E239:F239"/>
    <mergeCell ref="E250:F250"/>
    <mergeCell ref="E251:F251"/>
    <mergeCell ref="E252:F252"/>
    <mergeCell ref="E253:F253"/>
    <mergeCell ref="E254:F254"/>
    <mergeCell ref="E245:F245"/>
    <mergeCell ref="E246:F246"/>
    <mergeCell ref="E247:F247"/>
    <mergeCell ref="E248:F248"/>
    <mergeCell ref="E249:F249"/>
    <mergeCell ref="E260:F260"/>
    <mergeCell ref="E261:F261"/>
    <mergeCell ref="E262:F262"/>
    <mergeCell ref="E263:F263"/>
    <mergeCell ref="E264:F264"/>
    <mergeCell ref="E255:F255"/>
    <mergeCell ref="E256:F256"/>
    <mergeCell ref="E257:F257"/>
    <mergeCell ref="E258:F258"/>
    <mergeCell ref="E259:F259"/>
    <mergeCell ref="E270:F270"/>
    <mergeCell ref="E271:F271"/>
    <mergeCell ref="E272:F272"/>
    <mergeCell ref="E273:F273"/>
    <mergeCell ref="E274:F274"/>
    <mergeCell ref="E265:F265"/>
    <mergeCell ref="E266:F266"/>
    <mergeCell ref="E267:F267"/>
    <mergeCell ref="E268:F268"/>
    <mergeCell ref="E269:F269"/>
    <mergeCell ref="E280:F280"/>
    <mergeCell ref="E281:F281"/>
    <mergeCell ref="E282:F282"/>
    <mergeCell ref="E283:F283"/>
    <mergeCell ref="E284:F284"/>
    <mergeCell ref="E275:F275"/>
    <mergeCell ref="E276:F276"/>
    <mergeCell ref="E277:F277"/>
    <mergeCell ref="E278:F278"/>
    <mergeCell ref="E279:F279"/>
    <mergeCell ref="E290:F290"/>
    <mergeCell ref="E291:F291"/>
    <mergeCell ref="E292:F292"/>
    <mergeCell ref="E293:F293"/>
    <mergeCell ref="E294:F294"/>
    <mergeCell ref="E285:F285"/>
    <mergeCell ref="E286:F286"/>
    <mergeCell ref="E287:F287"/>
    <mergeCell ref="E288:F288"/>
    <mergeCell ref="E289:F289"/>
    <mergeCell ref="E300:F300"/>
    <mergeCell ref="E301:F301"/>
    <mergeCell ref="E302:F302"/>
    <mergeCell ref="E303:F303"/>
    <mergeCell ref="E304:F304"/>
    <mergeCell ref="E295:F295"/>
    <mergeCell ref="E296:F296"/>
    <mergeCell ref="E297:F297"/>
    <mergeCell ref="E298:F298"/>
    <mergeCell ref="E299:F299"/>
    <mergeCell ref="E315:F315"/>
    <mergeCell ref="E316:F316"/>
    <mergeCell ref="E310:F310"/>
    <mergeCell ref="E311:F311"/>
    <mergeCell ref="E312:F312"/>
    <mergeCell ref="E313:F313"/>
    <mergeCell ref="E314:F314"/>
    <mergeCell ref="E305:F305"/>
    <mergeCell ref="E306:F306"/>
    <mergeCell ref="E307:F307"/>
    <mergeCell ref="E308:F308"/>
    <mergeCell ref="E309:F30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28"/>
  <sheetViews>
    <sheetView zoomScale="90" zoomScaleNormal="90" workbookViewId="0">
      <selection activeCell="D22" sqref="D22:D31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1251.2800000000011</v>
      </c>
      <c r="O2" t="s">
        <v>188</v>
      </c>
    </row>
    <row r="3" spans="1:15" ht="12.75" customHeight="1">
      <c r="A3" s="126"/>
      <c r="B3" s="133" t="s">
        <v>140</v>
      </c>
      <c r="C3" s="132"/>
      <c r="D3" s="132"/>
      <c r="E3" s="132"/>
      <c r="F3" s="132"/>
      <c r="G3" s="132"/>
      <c r="H3" s="132"/>
      <c r="I3" s="132"/>
      <c r="J3" s="132"/>
      <c r="K3" s="132"/>
      <c r="L3" s="127"/>
      <c r="N3">
        <v>1251.2800000000011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61">
        <f>IF(Invoice!J10&lt;&gt;"",Invoice!J10,"")</f>
        <v>50940</v>
      </c>
      <c r="L10" s="127"/>
    </row>
    <row r="11" spans="1:15" ht="12.75" customHeight="1">
      <c r="A11" s="126"/>
      <c r="B11" s="126" t="s">
        <v>719</v>
      </c>
      <c r="C11" s="132"/>
      <c r="D11" s="132"/>
      <c r="E11" s="132"/>
      <c r="F11" s="127"/>
      <c r="G11" s="128"/>
      <c r="H11" s="128" t="s">
        <v>719</v>
      </c>
      <c r="I11" s="132"/>
      <c r="J11" s="132"/>
      <c r="K11" s="162"/>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63">
        <f>Invoice!J14</f>
        <v>45145</v>
      </c>
      <c r="L14" s="127"/>
    </row>
    <row r="15" spans="1:15" ht="15" customHeight="1">
      <c r="A15" s="126"/>
      <c r="B15" s="6" t="s">
        <v>11</v>
      </c>
      <c r="C15" s="7"/>
      <c r="D15" s="7"/>
      <c r="E15" s="7"/>
      <c r="F15" s="8"/>
      <c r="G15" s="128"/>
      <c r="H15" s="9" t="s">
        <v>11</v>
      </c>
      <c r="I15" s="132"/>
      <c r="J15" s="132"/>
      <c r="K15" s="164"/>
      <c r="L15" s="127"/>
    </row>
    <row r="16" spans="1:15" ht="15" customHeight="1">
      <c r="A16" s="126"/>
      <c r="B16" s="132"/>
      <c r="C16" s="132"/>
      <c r="D16" s="132"/>
      <c r="E16" s="132"/>
      <c r="F16" s="132"/>
      <c r="G16" s="132"/>
      <c r="H16" s="132"/>
      <c r="I16" s="135" t="s">
        <v>147</v>
      </c>
      <c r="J16" s="135" t="s">
        <v>147</v>
      </c>
      <c r="K16" s="141">
        <v>39536</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5" t="s">
        <v>207</v>
      </c>
      <c r="G20" s="166"/>
      <c r="H20" s="112" t="s">
        <v>174</v>
      </c>
      <c r="I20" s="112" t="s">
        <v>208</v>
      </c>
      <c r="J20" s="112" t="s">
        <v>208</v>
      </c>
      <c r="K20" s="112" t="s">
        <v>26</v>
      </c>
      <c r="L20" s="127"/>
    </row>
    <row r="21" spans="1:12" ht="12.75" customHeight="1">
      <c r="A21" s="126"/>
      <c r="B21" s="117"/>
      <c r="C21" s="117"/>
      <c r="D21" s="117"/>
      <c r="E21" s="118"/>
      <c r="F21" s="167"/>
      <c r="G21" s="168"/>
      <c r="H21" s="117" t="s">
        <v>146</v>
      </c>
      <c r="I21" s="117"/>
      <c r="J21" s="117"/>
      <c r="K21" s="117"/>
      <c r="L21" s="127"/>
    </row>
    <row r="22" spans="1:12" ht="12.75" customHeight="1">
      <c r="A22" s="126"/>
      <c r="B22" s="119">
        <f>'Tax Invoice'!D18</f>
        <v>5</v>
      </c>
      <c r="C22" s="10" t="s">
        <v>580</v>
      </c>
      <c r="D22" s="10" t="s">
        <v>910</v>
      </c>
      <c r="E22" s="130" t="s">
        <v>725</v>
      </c>
      <c r="F22" s="155"/>
      <c r="G22" s="156"/>
      <c r="H22" s="11" t="s">
        <v>582</v>
      </c>
      <c r="I22" s="14">
        <f t="shared" ref="I22:I85" si="0">J22*$N$1</f>
        <v>0.49</v>
      </c>
      <c r="J22" s="14">
        <v>0.49</v>
      </c>
      <c r="K22" s="121">
        <f t="shared" ref="K22:K85" si="1">I22*B22</f>
        <v>2.4500000000000002</v>
      </c>
      <c r="L22" s="127"/>
    </row>
    <row r="23" spans="1:12" ht="12.75" customHeight="1">
      <c r="A23" s="126"/>
      <c r="B23" s="119">
        <f>'Tax Invoice'!D19</f>
        <v>5</v>
      </c>
      <c r="C23" s="10" t="s">
        <v>580</v>
      </c>
      <c r="D23" s="10" t="s">
        <v>911</v>
      </c>
      <c r="E23" s="130" t="s">
        <v>320</v>
      </c>
      <c r="F23" s="155"/>
      <c r="G23" s="156"/>
      <c r="H23" s="11" t="s">
        <v>582</v>
      </c>
      <c r="I23" s="14">
        <f t="shared" si="0"/>
        <v>0.55000000000000004</v>
      </c>
      <c r="J23" s="14">
        <v>0.55000000000000004</v>
      </c>
      <c r="K23" s="121">
        <f t="shared" si="1"/>
        <v>2.75</v>
      </c>
      <c r="L23" s="127"/>
    </row>
    <row r="24" spans="1:12" ht="12.75" customHeight="1">
      <c r="A24" s="126"/>
      <c r="B24" s="119">
        <f>'Tax Invoice'!D20</f>
        <v>5</v>
      </c>
      <c r="C24" s="10" t="s">
        <v>726</v>
      </c>
      <c r="D24" s="10" t="s">
        <v>912</v>
      </c>
      <c r="E24" s="130" t="s">
        <v>72</v>
      </c>
      <c r="F24" s="155"/>
      <c r="G24" s="156"/>
      <c r="H24" s="11" t="s">
        <v>727</v>
      </c>
      <c r="I24" s="14">
        <f t="shared" si="0"/>
        <v>0.32</v>
      </c>
      <c r="J24" s="14">
        <v>0.32</v>
      </c>
      <c r="K24" s="121">
        <f t="shared" si="1"/>
        <v>1.6</v>
      </c>
      <c r="L24" s="127"/>
    </row>
    <row r="25" spans="1:12" ht="12.75" customHeight="1">
      <c r="A25" s="126"/>
      <c r="B25" s="119">
        <f>'Tax Invoice'!D21</f>
        <v>5</v>
      </c>
      <c r="C25" s="10" t="s">
        <v>726</v>
      </c>
      <c r="D25" s="10" t="s">
        <v>913</v>
      </c>
      <c r="E25" s="130" t="s">
        <v>31</v>
      </c>
      <c r="F25" s="155"/>
      <c r="G25" s="156"/>
      <c r="H25" s="11" t="s">
        <v>727</v>
      </c>
      <c r="I25" s="14">
        <f t="shared" si="0"/>
        <v>0.35</v>
      </c>
      <c r="J25" s="14">
        <v>0.35</v>
      </c>
      <c r="K25" s="121">
        <f t="shared" si="1"/>
        <v>1.75</v>
      </c>
      <c r="L25" s="127"/>
    </row>
    <row r="26" spans="1:12" ht="36" customHeight="1">
      <c r="A26" s="126"/>
      <c r="B26" s="119">
        <f>'Tax Invoice'!D22</f>
        <v>5</v>
      </c>
      <c r="C26" s="10" t="s">
        <v>728</v>
      </c>
      <c r="D26" s="10" t="s">
        <v>728</v>
      </c>
      <c r="E26" s="130" t="s">
        <v>707</v>
      </c>
      <c r="F26" s="155" t="s">
        <v>245</v>
      </c>
      <c r="G26" s="156"/>
      <c r="H26" s="11" t="s">
        <v>729</v>
      </c>
      <c r="I26" s="14">
        <f t="shared" si="0"/>
        <v>1.99</v>
      </c>
      <c r="J26" s="14">
        <v>1.99</v>
      </c>
      <c r="K26" s="121">
        <f t="shared" si="1"/>
        <v>9.9499999999999993</v>
      </c>
      <c r="L26" s="127"/>
    </row>
    <row r="27" spans="1:12" ht="36" customHeight="1">
      <c r="A27" s="126"/>
      <c r="B27" s="119">
        <f>'Tax Invoice'!D23</f>
        <v>3</v>
      </c>
      <c r="C27" s="10" t="s">
        <v>457</v>
      </c>
      <c r="D27" s="10" t="s">
        <v>457</v>
      </c>
      <c r="E27" s="130" t="s">
        <v>32</v>
      </c>
      <c r="F27" s="155"/>
      <c r="G27" s="156"/>
      <c r="H27" s="11" t="s">
        <v>459</v>
      </c>
      <c r="I27" s="14">
        <f t="shared" si="0"/>
        <v>2.91</v>
      </c>
      <c r="J27" s="14">
        <v>2.91</v>
      </c>
      <c r="K27" s="121">
        <f t="shared" si="1"/>
        <v>8.73</v>
      </c>
      <c r="L27" s="127"/>
    </row>
    <row r="28" spans="1:12" ht="36" customHeight="1">
      <c r="A28" s="126"/>
      <c r="B28" s="119">
        <f>'Tax Invoice'!D24</f>
        <v>3</v>
      </c>
      <c r="C28" s="10" t="s">
        <v>457</v>
      </c>
      <c r="D28" s="10" t="s">
        <v>457</v>
      </c>
      <c r="E28" s="130" t="s">
        <v>33</v>
      </c>
      <c r="F28" s="155"/>
      <c r="G28" s="156"/>
      <c r="H28" s="11" t="s">
        <v>459</v>
      </c>
      <c r="I28" s="14">
        <f t="shared" si="0"/>
        <v>2.91</v>
      </c>
      <c r="J28" s="14">
        <v>2.91</v>
      </c>
      <c r="K28" s="121">
        <f t="shared" si="1"/>
        <v>8.73</v>
      </c>
      <c r="L28" s="127"/>
    </row>
    <row r="29" spans="1:12" ht="36" customHeight="1">
      <c r="A29" s="126"/>
      <c r="B29" s="119">
        <f>'Tax Invoice'!D25</f>
        <v>3</v>
      </c>
      <c r="C29" s="10" t="s">
        <v>457</v>
      </c>
      <c r="D29" s="10" t="s">
        <v>457</v>
      </c>
      <c r="E29" s="130" t="s">
        <v>34</v>
      </c>
      <c r="F29" s="155"/>
      <c r="G29" s="156"/>
      <c r="H29" s="11" t="s">
        <v>459</v>
      </c>
      <c r="I29" s="14">
        <f t="shared" si="0"/>
        <v>2.91</v>
      </c>
      <c r="J29" s="14">
        <v>2.91</v>
      </c>
      <c r="K29" s="121">
        <f t="shared" si="1"/>
        <v>8.73</v>
      </c>
      <c r="L29" s="127"/>
    </row>
    <row r="30" spans="1:12" ht="24" customHeight="1">
      <c r="A30" s="126"/>
      <c r="B30" s="119">
        <f>'Tax Invoice'!D26</f>
        <v>5</v>
      </c>
      <c r="C30" s="10" t="s">
        <v>730</v>
      </c>
      <c r="D30" s="10" t="s">
        <v>730</v>
      </c>
      <c r="E30" s="130" t="s">
        <v>34</v>
      </c>
      <c r="F30" s="155" t="s">
        <v>278</v>
      </c>
      <c r="G30" s="156"/>
      <c r="H30" s="11" t="s">
        <v>731</v>
      </c>
      <c r="I30" s="14">
        <f t="shared" si="0"/>
        <v>2.41</v>
      </c>
      <c r="J30" s="14">
        <v>2.41</v>
      </c>
      <c r="K30" s="121">
        <f t="shared" si="1"/>
        <v>12.05</v>
      </c>
      <c r="L30" s="127"/>
    </row>
    <row r="31" spans="1:12" ht="24" customHeight="1">
      <c r="A31" s="126"/>
      <c r="B31" s="119">
        <f>'Tax Invoice'!D27</f>
        <v>2</v>
      </c>
      <c r="C31" s="10" t="s">
        <v>732</v>
      </c>
      <c r="D31" s="10" t="s">
        <v>732</v>
      </c>
      <c r="E31" s="130" t="s">
        <v>32</v>
      </c>
      <c r="F31" s="155" t="s">
        <v>277</v>
      </c>
      <c r="G31" s="156"/>
      <c r="H31" s="11" t="s">
        <v>733</v>
      </c>
      <c r="I31" s="14">
        <f t="shared" si="0"/>
        <v>1.42</v>
      </c>
      <c r="J31" s="14">
        <v>1.42</v>
      </c>
      <c r="K31" s="121">
        <f t="shared" si="1"/>
        <v>2.84</v>
      </c>
      <c r="L31" s="127"/>
    </row>
    <row r="32" spans="1:12" ht="24" customHeight="1">
      <c r="A32" s="126"/>
      <c r="B32" s="119">
        <f>'Tax Invoice'!D28</f>
        <v>3</v>
      </c>
      <c r="C32" s="10" t="s">
        <v>732</v>
      </c>
      <c r="D32" s="10" t="s">
        <v>732</v>
      </c>
      <c r="E32" s="130" t="s">
        <v>32</v>
      </c>
      <c r="F32" s="155" t="s">
        <v>278</v>
      </c>
      <c r="G32" s="156"/>
      <c r="H32" s="11" t="s">
        <v>733</v>
      </c>
      <c r="I32" s="14">
        <f t="shared" si="0"/>
        <v>1.42</v>
      </c>
      <c r="J32" s="14">
        <v>1.42</v>
      </c>
      <c r="K32" s="121">
        <f t="shared" si="1"/>
        <v>4.26</v>
      </c>
      <c r="L32" s="127"/>
    </row>
    <row r="33" spans="1:12" ht="24" customHeight="1">
      <c r="A33" s="126"/>
      <c r="B33" s="119">
        <f>'Tax Invoice'!D29</f>
        <v>2</v>
      </c>
      <c r="C33" s="10" t="s">
        <v>732</v>
      </c>
      <c r="D33" s="10" t="s">
        <v>732</v>
      </c>
      <c r="E33" s="130" t="s">
        <v>32</v>
      </c>
      <c r="F33" s="155" t="s">
        <v>734</v>
      </c>
      <c r="G33" s="156"/>
      <c r="H33" s="11" t="s">
        <v>733</v>
      </c>
      <c r="I33" s="14">
        <f t="shared" si="0"/>
        <v>1.42</v>
      </c>
      <c r="J33" s="14">
        <v>1.42</v>
      </c>
      <c r="K33" s="121">
        <f t="shared" si="1"/>
        <v>2.84</v>
      </c>
      <c r="L33" s="127"/>
    </row>
    <row r="34" spans="1:12" ht="24" customHeight="1">
      <c r="A34" s="126"/>
      <c r="B34" s="119">
        <f>'Tax Invoice'!D30</f>
        <v>2</v>
      </c>
      <c r="C34" s="10" t="s">
        <v>732</v>
      </c>
      <c r="D34" s="10" t="s">
        <v>732</v>
      </c>
      <c r="E34" s="130" t="s">
        <v>33</v>
      </c>
      <c r="F34" s="155" t="s">
        <v>277</v>
      </c>
      <c r="G34" s="156"/>
      <c r="H34" s="11" t="s">
        <v>733</v>
      </c>
      <c r="I34" s="14">
        <f t="shared" si="0"/>
        <v>1.42</v>
      </c>
      <c r="J34" s="14">
        <v>1.42</v>
      </c>
      <c r="K34" s="121">
        <f t="shared" si="1"/>
        <v>2.84</v>
      </c>
      <c r="L34" s="127"/>
    </row>
    <row r="35" spans="1:12" ht="24" customHeight="1">
      <c r="A35" s="126"/>
      <c r="B35" s="119">
        <f>'Tax Invoice'!D31</f>
        <v>3</v>
      </c>
      <c r="C35" s="10" t="s">
        <v>732</v>
      </c>
      <c r="D35" s="10" t="s">
        <v>732</v>
      </c>
      <c r="E35" s="130" t="s">
        <v>33</v>
      </c>
      <c r="F35" s="155" t="s">
        <v>278</v>
      </c>
      <c r="G35" s="156"/>
      <c r="H35" s="11" t="s">
        <v>733</v>
      </c>
      <c r="I35" s="14">
        <f t="shared" si="0"/>
        <v>1.42</v>
      </c>
      <c r="J35" s="14">
        <v>1.42</v>
      </c>
      <c r="K35" s="121">
        <f t="shared" si="1"/>
        <v>4.26</v>
      </c>
      <c r="L35" s="127"/>
    </row>
    <row r="36" spans="1:12" ht="24" customHeight="1">
      <c r="A36" s="126"/>
      <c r="B36" s="119">
        <f>'Tax Invoice'!D32</f>
        <v>2</v>
      </c>
      <c r="C36" s="10" t="s">
        <v>732</v>
      </c>
      <c r="D36" s="10" t="s">
        <v>732</v>
      </c>
      <c r="E36" s="130" t="s">
        <v>33</v>
      </c>
      <c r="F36" s="155" t="s">
        <v>734</v>
      </c>
      <c r="G36" s="156"/>
      <c r="H36" s="11" t="s">
        <v>733</v>
      </c>
      <c r="I36" s="14">
        <f t="shared" si="0"/>
        <v>1.42</v>
      </c>
      <c r="J36" s="14">
        <v>1.42</v>
      </c>
      <c r="K36" s="121">
        <f t="shared" si="1"/>
        <v>2.84</v>
      </c>
      <c r="L36" s="127"/>
    </row>
    <row r="37" spans="1:12" ht="24" customHeight="1">
      <c r="A37" s="126"/>
      <c r="B37" s="119">
        <f>'Tax Invoice'!D33</f>
        <v>2</v>
      </c>
      <c r="C37" s="10" t="s">
        <v>732</v>
      </c>
      <c r="D37" s="10" t="s">
        <v>732</v>
      </c>
      <c r="E37" s="130" t="s">
        <v>34</v>
      </c>
      <c r="F37" s="155" t="s">
        <v>277</v>
      </c>
      <c r="G37" s="156"/>
      <c r="H37" s="11" t="s">
        <v>733</v>
      </c>
      <c r="I37" s="14">
        <f t="shared" si="0"/>
        <v>1.42</v>
      </c>
      <c r="J37" s="14">
        <v>1.42</v>
      </c>
      <c r="K37" s="121">
        <f t="shared" si="1"/>
        <v>2.84</v>
      </c>
      <c r="L37" s="127"/>
    </row>
    <row r="38" spans="1:12" ht="24" customHeight="1">
      <c r="A38" s="126"/>
      <c r="B38" s="119">
        <f>'Tax Invoice'!D34</f>
        <v>3</v>
      </c>
      <c r="C38" s="10" t="s">
        <v>732</v>
      </c>
      <c r="D38" s="10" t="s">
        <v>732</v>
      </c>
      <c r="E38" s="130" t="s">
        <v>34</v>
      </c>
      <c r="F38" s="155" t="s">
        <v>278</v>
      </c>
      <c r="G38" s="156"/>
      <c r="H38" s="11" t="s">
        <v>733</v>
      </c>
      <c r="I38" s="14">
        <f t="shared" si="0"/>
        <v>1.42</v>
      </c>
      <c r="J38" s="14">
        <v>1.42</v>
      </c>
      <c r="K38" s="121">
        <f t="shared" si="1"/>
        <v>4.26</v>
      </c>
      <c r="L38" s="127"/>
    </row>
    <row r="39" spans="1:12" ht="24" customHeight="1">
      <c r="A39" s="126"/>
      <c r="B39" s="119">
        <f>'Tax Invoice'!D35</f>
        <v>2</v>
      </c>
      <c r="C39" s="10" t="s">
        <v>732</v>
      </c>
      <c r="D39" s="10" t="s">
        <v>732</v>
      </c>
      <c r="E39" s="130" t="s">
        <v>34</v>
      </c>
      <c r="F39" s="155" t="s">
        <v>734</v>
      </c>
      <c r="G39" s="156"/>
      <c r="H39" s="11" t="s">
        <v>733</v>
      </c>
      <c r="I39" s="14">
        <f t="shared" si="0"/>
        <v>1.42</v>
      </c>
      <c r="J39" s="14">
        <v>1.42</v>
      </c>
      <c r="K39" s="121">
        <f t="shared" si="1"/>
        <v>2.84</v>
      </c>
      <c r="L39" s="127"/>
    </row>
    <row r="40" spans="1:12" ht="36" customHeight="1">
      <c r="A40" s="126"/>
      <c r="B40" s="119">
        <f>'Tax Invoice'!D36</f>
        <v>1</v>
      </c>
      <c r="C40" s="10" t="s">
        <v>735</v>
      </c>
      <c r="D40" s="10" t="s">
        <v>735</v>
      </c>
      <c r="E40" s="130" t="s">
        <v>279</v>
      </c>
      <c r="F40" s="155" t="s">
        <v>31</v>
      </c>
      <c r="G40" s="156"/>
      <c r="H40" s="11" t="s">
        <v>1000</v>
      </c>
      <c r="I40" s="14">
        <f t="shared" si="0"/>
        <v>2.37</v>
      </c>
      <c r="J40" s="14">
        <v>2.37</v>
      </c>
      <c r="K40" s="121">
        <f t="shared" si="1"/>
        <v>2.37</v>
      </c>
      <c r="L40" s="127"/>
    </row>
    <row r="41" spans="1:12" ht="36" customHeight="1">
      <c r="A41" s="126"/>
      <c r="B41" s="119">
        <f>'Tax Invoice'!D37</f>
        <v>1</v>
      </c>
      <c r="C41" s="10" t="s">
        <v>735</v>
      </c>
      <c r="D41" s="10" t="s">
        <v>735</v>
      </c>
      <c r="E41" s="130" t="s">
        <v>277</v>
      </c>
      <c r="F41" s="155" t="s">
        <v>31</v>
      </c>
      <c r="G41" s="156"/>
      <c r="H41" s="11" t="s">
        <v>1000</v>
      </c>
      <c r="I41" s="14">
        <f t="shared" si="0"/>
        <v>2.37</v>
      </c>
      <c r="J41" s="14">
        <v>2.37</v>
      </c>
      <c r="K41" s="121">
        <f t="shared" si="1"/>
        <v>2.37</v>
      </c>
      <c r="L41" s="127"/>
    </row>
    <row r="42" spans="1:12" ht="36" customHeight="1">
      <c r="A42" s="126"/>
      <c r="B42" s="119">
        <f>'Tax Invoice'!D38</f>
        <v>2</v>
      </c>
      <c r="C42" s="10" t="s">
        <v>735</v>
      </c>
      <c r="D42" s="10" t="s">
        <v>735</v>
      </c>
      <c r="E42" s="130" t="s">
        <v>278</v>
      </c>
      <c r="F42" s="155" t="s">
        <v>31</v>
      </c>
      <c r="G42" s="156"/>
      <c r="H42" s="11" t="s">
        <v>1000</v>
      </c>
      <c r="I42" s="14">
        <f t="shared" si="0"/>
        <v>2.37</v>
      </c>
      <c r="J42" s="14">
        <v>2.37</v>
      </c>
      <c r="K42" s="121">
        <f t="shared" si="1"/>
        <v>4.74</v>
      </c>
      <c r="L42" s="127"/>
    </row>
    <row r="43" spans="1:12" ht="36" customHeight="1">
      <c r="A43" s="126"/>
      <c r="B43" s="119">
        <f>'Tax Invoice'!D39</f>
        <v>1</v>
      </c>
      <c r="C43" s="10" t="s">
        <v>735</v>
      </c>
      <c r="D43" s="10" t="s">
        <v>735</v>
      </c>
      <c r="E43" s="130" t="s">
        <v>734</v>
      </c>
      <c r="F43" s="155" t="s">
        <v>31</v>
      </c>
      <c r="G43" s="156"/>
      <c r="H43" s="11" t="s">
        <v>1000</v>
      </c>
      <c r="I43" s="14">
        <f t="shared" si="0"/>
        <v>2.37</v>
      </c>
      <c r="J43" s="14">
        <v>2.37</v>
      </c>
      <c r="K43" s="121">
        <f t="shared" si="1"/>
        <v>2.37</v>
      </c>
      <c r="L43" s="127"/>
    </row>
    <row r="44" spans="1:12" ht="36" customHeight="1">
      <c r="A44" s="126"/>
      <c r="B44" s="119">
        <f>'Tax Invoice'!D40</f>
        <v>1</v>
      </c>
      <c r="C44" s="10" t="s">
        <v>736</v>
      </c>
      <c r="D44" s="10" t="s">
        <v>736</v>
      </c>
      <c r="E44" s="130" t="s">
        <v>279</v>
      </c>
      <c r="F44" s="155" t="s">
        <v>31</v>
      </c>
      <c r="G44" s="156"/>
      <c r="H44" s="11" t="s">
        <v>1001</v>
      </c>
      <c r="I44" s="14">
        <f t="shared" si="0"/>
        <v>2.1800000000000002</v>
      </c>
      <c r="J44" s="14">
        <v>2.1800000000000002</v>
      </c>
      <c r="K44" s="121">
        <f t="shared" si="1"/>
        <v>2.1800000000000002</v>
      </c>
      <c r="L44" s="127"/>
    </row>
    <row r="45" spans="1:12" ht="36" customHeight="1">
      <c r="A45" s="126"/>
      <c r="B45" s="119">
        <f>'Tax Invoice'!D41</f>
        <v>1</v>
      </c>
      <c r="C45" s="10" t="s">
        <v>736</v>
      </c>
      <c r="D45" s="10" t="s">
        <v>736</v>
      </c>
      <c r="E45" s="130" t="s">
        <v>277</v>
      </c>
      <c r="F45" s="155" t="s">
        <v>31</v>
      </c>
      <c r="G45" s="156"/>
      <c r="H45" s="11" t="s">
        <v>1001</v>
      </c>
      <c r="I45" s="14">
        <f t="shared" si="0"/>
        <v>2.1800000000000002</v>
      </c>
      <c r="J45" s="14">
        <v>2.1800000000000002</v>
      </c>
      <c r="K45" s="121">
        <f t="shared" si="1"/>
        <v>2.1800000000000002</v>
      </c>
      <c r="L45" s="127"/>
    </row>
    <row r="46" spans="1:12" ht="36" customHeight="1">
      <c r="A46" s="126"/>
      <c r="B46" s="119">
        <f>'Tax Invoice'!D42</f>
        <v>1</v>
      </c>
      <c r="C46" s="10" t="s">
        <v>736</v>
      </c>
      <c r="D46" s="10" t="s">
        <v>736</v>
      </c>
      <c r="E46" s="130" t="s">
        <v>278</v>
      </c>
      <c r="F46" s="155" t="s">
        <v>31</v>
      </c>
      <c r="G46" s="156"/>
      <c r="H46" s="11" t="s">
        <v>1001</v>
      </c>
      <c r="I46" s="14">
        <f t="shared" si="0"/>
        <v>2.1800000000000002</v>
      </c>
      <c r="J46" s="14">
        <v>2.1800000000000002</v>
      </c>
      <c r="K46" s="121">
        <f t="shared" si="1"/>
        <v>2.1800000000000002</v>
      </c>
      <c r="L46" s="127"/>
    </row>
    <row r="47" spans="1:12" ht="36" customHeight="1">
      <c r="A47" s="126"/>
      <c r="B47" s="119">
        <f>'Tax Invoice'!D43</f>
        <v>1</v>
      </c>
      <c r="C47" s="10" t="s">
        <v>736</v>
      </c>
      <c r="D47" s="10" t="s">
        <v>736</v>
      </c>
      <c r="E47" s="130" t="s">
        <v>734</v>
      </c>
      <c r="F47" s="155" t="s">
        <v>31</v>
      </c>
      <c r="G47" s="156"/>
      <c r="H47" s="11" t="s">
        <v>1001</v>
      </c>
      <c r="I47" s="14">
        <f t="shared" si="0"/>
        <v>2.1800000000000002</v>
      </c>
      <c r="J47" s="14">
        <v>2.1800000000000002</v>
      </c>
      <c r="K47" s="121">
        <f t="shared" si="1"/>
        <v>2.1800000000000002</v>
      </c>
      <c r="L47" s="127"/>
    </row>
    <row r="48" spans="1:12" ht="48" customHeight="1">
      <c r="A48" s="126"/>
      <c r="B48" s="119">
        <f>'Tax Invoice'!D44</f>
        <v>1</v>
      </c>
      <c r="C48" s="10" t="s">
        <v>737</v>
      </c>
      <c r="D48" s="10" t="s">
        <v>737</v>
      </c>
      <c r="E48" s="130" t="s">
        <v>738</v>
      </c>
      <c r="F48" s="155"/>
      <c r="G48" s="156"/>
      <c r="H48" s="11" t="s">
        <v>1002</v>
      </c>
      <c r="I48" s="14">
        <f t="shared" si="0"/>
        <v>1.1299999999999999</v>
      </c>
      <c r="J48" s="14">
        <v>1.1299999999999999</v>
      </c>
      <c r="K48" s="121">
        <f t="shared" si="1"/>
        <v>1.1299999999999999</v>
      </c>
      <c r="L48" s="127"/>
    </row>
    <row r="49" spans="1:12" ht="48" customHeight="1">
      <c r="A49" s="126"/>
      <c r="B49" s="119">
        <f>'Tax Invoice'!D45</f>
        <v>1</v>
      </c>
      <c r="C49" s="10" t="s">
        <v>737</v>
      </c>
      <c r="D49" s="10" t="s">
        <v>737</v>
      </c>
      <c r="E49" s="130" t="s">
        <v>739</v>
      </c>
      <c r="F49" s="155"/>
      <c r="G49" s="156"/>
      <c r="H49" s="11" t="s">
        <v>1002</v>
      </c>
      <c r="I49" s="14">
        <f t="shared" si="0"/>
        <v>1.1299999999999999</v>
      </c>
      <c r="J49" s="14">
        <v>1.1299999999999999</v>
      </c>
      <c r="K49" s="121">
        <f t="shared" si="1"/>
        <v>1.1299999999999999</v>
      </c>
      <c r="L49" s="127"/>
    </row>
    <row r="50" spans="1:12" ht="48" customHeight="1">
      <c r="A50" s="126"/>
      <c r="B50" s="119">
        <f>'Tax Invoice'!D46</f>
        <v>5</v>
      </c>
      <c r="C50" s="10" t="s">
        <v>737</v>
      </c>
      <c r="D50" s="10" t="s">
        <v>737</v>
      </c>
      <c r="E50" s="130" t="s">
        <v>740</v>
      </c>
      <c r="F50" s="155"/>
      <c r="G50" s="156"/>
      <c r="H50" s="11" t="s">
        <v>1002</v>
      </c>
      <c r="I50" s="14">
        <f t="shared" si="0"/>
        <v>1.1299999999999999</v>
      </c>
      <c r="J50" s="14">
        <v>1.1299999999999999</v>
      </c>
      <c r="K50" s="121">
        <f t="shared" si="1"/>
        <v>5.6499999999999995</v>
      </c>
      <c r="L50" s="127"/>
    </row>
    <row r="51" spans="1:12" ht="24" customHeight="1">
      <c r="A51" s="126"/>
      <c r="B51" s="119">
        <f>'Tax Invoice'!D47</f>
        <v>1</v>
      </c>
      <c r="C51" s="10" t="s">
        <v>741</v>
      </c>
      <c r="D51" s="10" t="s">
        <v>741</v>
      </c>
      <c r="E51" s="130"/>
      <c r="F51" s="155"/>
      <c r="G51" s="156"/>
      <c r="H51" s="11" t="s">
        <v>742</v>
      </c>
      <c r="I51" s="14">
        <f t="shared" si="0"/>
        <v>18.29</v>
      </c>
      <c r="J51" s="14">
        <v>18.29</v>
      </c>
      <c r="K51" s="121">
        <f t="shared" si="1"/>
        <v>18.29</v>
      </c>
      <c r="L51" s="127"/>
    </row>
    <row r="52" spans="1:12" ht="24" customHeight="1">
      <c r="A52" s="126"/>
      <c r="B52" s="119">
        <f>'Tax Invoice'!D48</f>
        <v>10</v>
      </c>
      <c r="C52" s="10" t="s">
        <v>615</v>
      </c>
      <c r="D52" s="10" t="s">
        <v>615</v>
      </c>
      <c r="E52" s="130" t="s">
        <v>30</v>
      </c>
      <c r="F52" s="155"/>
      <c r="G52" s="156"/>
      <c r="H52" s="11" t="s">
        <v>617</v>
      </c>
      <c r="I52" s="14">
        <f t="shared" si="0"/>
        <v>0.25</v>
      </c>
      <c r="J52" s="14">
        <v>0.25</v>
      </c>
      <c r="K52" s="121">
        <f t="shared" si="1"/>
        <v>2.5</v>
      </c>
      <c r="L52" s="127"/>
    </row>
    <row r="53" spans="1:12" ht="24" customHeight="1">
      <c r="A53" s="126"/>
      <c r="B53" s="119">
        <f>'Tax Invoice'!D49</f>
        <v>5</v>
      </c>
      <c r="C53" s="10" t="s">
        <v>615</v>
      </c>
      <c r="D53" s="10" t="s">
        <v>615</v>
      </c>
      <c r="E53" s="130" t="s">
        <v>31</v>
      </c>
      <c r="F53" s="155"/>
      <c r="G53" s="156"/>
      <c r="H53" s="11" t="s">
        <v>617</v>
      </c>
      <c r="I53" s="14">
        <f t="shared" si="0"/>
        <v>0.25</v>
      </c>
      <c r="J53" s="14">
        <v>0.25</v>
      </c>
      <c r="K53" s="121">
        <f t="shared" si="1"/>
        <v>1.25</v>
      </c>
      <c r="L53" s="127"/>
    </row>
    <row r="54" spans="1:12" ht="24" customHeight="1">
      <c r="A54" s="126"/>
      <c r="B54" s="119">
        <f>'Tax Invoice'!D50</f>
        <v>5</v>
      </c>
      <c r="C54" s="10" t="s">
        <v>743</v>
      </c>
      <c r="D54" s="10" t="s">
        <v>743</v>
      </c>
      <c r="E54" s="130" t="s">
        <v>30</v>
      </c>
      <c r="F54" s="155" t="s">
        <v>744</v>
      </c>
      <c r="G54" s="156"/>
      <c r="H54" s="11" t="s">
        <v>745</v>
      </c>
      <c r="I54" s="14">
        <f t="shared" si="0"/>
        <v>0.88</v>
      </c>
      <c r="J54" s="14">
        <v>0.88</v>
      </c>
      <c r="K54" s="121">
        <f t="shared" si="1"/>
        <v>4.4000000000000004</v>
      </c>
      <c r="L54" s="127"/>
    </row>
    <row r="55" spans="1:12" ht="24" customHeight="1">
      <c r="A55" s="126"/>
      <c r="B55" s="119">
        <f>'Tax Invoice'!D51</f>
        <v>5</v>
      </c>
      <c r="C55" s="10" t="s">
        <v>743</v>
      </c>
      <c r="D55" s="10" t="s">
        <v>743</v>
      </c>
      <c r="E55" s="130" t="s">
        <v>31</v>
      </c>
      <c r="F55" s="155" t="s">
        <v>744</v>
      </c>
      <c r="G55" s="156"/>
      <c r="H55" s="11" t="s">
        <v>745</v>
      </c>
      <c r="I55" s="14">
        <f t="shared" si="0"/>
        <v>0.88</v>
      </c>
      <c r="J55" s="14">
        <v>0.88</v>
      </c>
      <c r="K55" s="121">
        <f t="shared" si="1"/>
        <v>4.4000000000000004</v>
      </c>
      <c r="L55" s="127"/>
    </row>
    <row r="56" spans="1:12" ht="12.75" customHeight="1">
      <c r="A56" s="126"/>
      <c r="B56" s="119">
        <f>'Tax Invoice'!D52</f>
        <v>1</v>
      </c>
      <c r="C56" s="10" t="s">
        <v>746</v>
      </c>
      <c r="D56" s="10" t="s">
        <v>914</v>
      </c>
      <c r="E56" s="130" t="s">
        <v>30</v>
      </c>
      <c r="F56" s="155"/>
      <c r="G56" s="156"/>
      <c r="H56" s="11" t="s">
        <v>747</v>
      </c>
      <c r="I56" s="14">
        <f t="shared" si="0"/>
        <v>1.42</v>
      </c>
      <c r="J56" s="14">
        <v>1.42</v>
      </c>
      <c r="K56" s="121">
        <f t="shared" si="1"/>
        <v>1.42</v>
      </c>
      <c r="L56" s="127"/>
    </row>
    <row r="57" spans="1:12" ht="12.75" customHeight="1">
      <c r="A57" s="126"/>
      <c r="B57" s="119">
        <f>'Tax Invoice'!D53</f>
        <v>1</v>
      </c>
      <c r="C57" s="10" t="s">
        <v>746</v>
      </c>
      <c r="D57" s="10" t="s">
        <v>915</v>
      </c>
      <c r="E57" s="130" t="s">
        <v>31</v>
      </c>
      <c r="F57" s="155"/>
      <c r="G57" s="156"/>
      <c r="H57" s="11" t="s">
        <v>747</v>
      </c>
      <c r="I57" s="14">
        <f t="shared" si="0"/>
        <v>1.42</v>
      </c>
      <c r="J57" s="14">
        <v>1.42</v>
      </c>
      <c r="K57" s="121">
        <f t="shared" si="1"/>
        <v>1.42</v>
      </c>
      <c r="L57" s="127"/>
    </row>
    <row r="58" spans="1:12" ht="12.75" customHeight="1">
      <c r="A58" s="126"/>
      <c r="B58" s="119">
        <f>'Tax Invoice'!D54</f>
        <v>2</v>
      </c>
      <c r="C58" s="10" t="s">
        <v>746</v>
      </c>
      <c r="D58" s="10" t="s">
        <v>916</v>
      </c>
      <c r="E58" s="130" t="s">
        <v>32</v>
      </c>
      <c r="F58" s="155"/>
      <c r="G58" s="156"/>
      <c r="H58" s="11" t="s">
        <v>747</v>
      </c>
      <c r="I58" s="14">
        <f t="shared" si="0"/>
        <v>1.42</v>
      </c>
      <c r="J58" s="14">
        <v>1.42</v>
      </c>
      <c r="K58" s="121">
        <f t="shared" si="1"/>
        <v>2.84</v>
      </c>
      <c r="L58" s="127"/>
    </row>
    <row r="59" spans="1:12" ht="12.75" customHeight="1">
      <c r="A59" s="126"/>
      <c r="B59" s="119">
        <f>'Tax Invoice'!D55</f>
        <v>2</v>
      </c>
      <c r="C59" s="10" t="s">
        <v>746</v>
      </c>
      <c r="D59" s="10" t="s">
        <v>917</v>
      </c>
      <c r="E59" s="130" t="s">
        <v>33</v>
      </c>
      <c r="F59" s="155"/>
      <c r="G59" s="156"/>
      <c r="H59" s="11" t="s">
        <v>747</v>
      </c>
      <c r="I59" s="14">
        <f t="shared" si="0"/>
        <v>1.61</v>
      </c>
      <c r="J59" s="14">
        <v>1.61</v>
      </c>
      <c r="K59" s="121">
        <f t="shared" si="1"/>
        <v>3.22</v>
      </c>
      <c r="L59" s="127"/>
    </row>
    <row r="60" spans="1:12" ht="12.75" customHeight="1">
      <c r="A60" s="126"/>
      <c r="B60" s="119">
        <f>'Tax Invoice'!D56</f>
        <v>2</v>
      </c>
      <c r="C60" s="10" t="s">
        <v>746</v>
      </c>
      <c r="D60" s="10" t="s">
        <v>918</v>
      </c>
      <c r="E60" s="130" t="s">
        <v>34</v>
      </c>
      <c r="F60" s="155"/>
      <c r="G60" s="156"/>
      <c r="H60" s="11" t="s">
        <v>747</v>
      </c>
      <c r="I60" s="14">
        <f t="shared" si="0"/>
        <v>1.8</v>
      </c>
      <c r="J60" s="14">
        <v>1.8</v>
      </c>
      <c r="K60" s="121">
        <f t="shared" si="1"/>
        <v>3.6</v>
      </c>
      <c r="L60" s="127"/>
    </row>
    <row r="61" spans="1:12" ht="12.75" customHeight="1">
      <c r="A61" s="126"/>
      <c r="B61" s="119">
        <f>'Tax Invoice'!D57</f>
        <v>2</v>
      </c>
      <c r="C61" s="10" t="s">
        <v>746</v>
      </c>
      <c r="D61" s="10" t="s">
        <v>919</v>
      </c>
      <c r="E61" s="130" t="s">
        <v>52</v>
      </c>
      <c r="F61" s="155"/>
      <c r="G61" s="156"/>
      <c r="H61" s="11" t="s">
        <v>747</v>
      </c>
      <c r="I61" s="14">
        <f t="shared" si="0"/>
        <v>1.9</v>
      </c>
      <c r="J61" s="14">
        <v>1.9</v>
      </c>
      <c r="K61" s="121">
        <f t="shared" si="1"/>
        <v>3.8</v>
      </c>
      <c r="L61" s="127"/>
    </row>
    <row r="62" spans="1:12" ht="12.75" customHeight="1">
      <c r="A62" s="126"/>
      <c r="B62" s="119">
        <f>'Tax Invoice'!D58</f>
        <v>2</v>
      </c>
      <c r="C62" s="10" t="s">
        <v>746</v>
      </c>
      <c r="D62" s="10" t="s">
        <v>920</v>
      </c>
      <c r="E62" s="130" t="s">
        <v>54</v>
      </c>
      <c r="F62" s="155"/>
      <c r="G62" s="156"/>
      <c r="H62" s="11" t="s">
        <v>747</v>
      </c>
      <c r="I62" s="14">
        <f t="shared" si="0"/>
        <v>2.04</v>
      </c>
      <c r="J62" s="14">
        <v>2.04</v>
      </c>
      <c r="K62" s="121">
        <f t="shared" si="1"/>
        <v>4.08</v>
      </c>
      <c r="L62" s="127"/>
    </row>
    <row r="63" spans="1:12" ht="12.75" customHeight="1">
      <c r="A63" s="126"/>
      <c r="B63" s="119">
        <f>'Tax Invoice'!D59</f>
        <v>5</v>
      </c>
      <c r="C63" s="10" t="s">
        <v>748</v>
      </c>
      <c r="D63" s="10" t="s">
        <v>921</v>
      </c>
      <c r="E63" s="130" t="s">
        <v>749</v>
      </c>
      <c r="F63" s="155"/>
      <c r="G63" s="156"/>
      <c r="H63" s="11" t="s">
        <v>750</v>
      </c>
      <c r="I63" s="14">
        <f t="shared" si="0"/>
        <v>1.51</v>
      </c>
      <c r="J63" s="14">
        <v>1.51</v>
      </c>
      <c r="K63" s="121">
        <f t="shared" si="1"/>
        <v>7.55</v>
      </c>
      <c r="L63" s="127"/>
    </row>
    <row r="64" spans="1:12" ht="12.75" customHeight="1">
      <c r="A64" s="126"/>
      <c r="B64" s="119">
        <f>'Tax Invoice'!D60</f>
        <v>5</v>
      </c>
      <c r="C64" s="10" t="s">
        <v>748</v>
      </c>
      <c r="D64" s="10" t="s">
        <v>922</v>
      </c>
      <c r="E64" s="130" t="s">
        <v>751</v>
      </c>
      <c r="F64" s="155"/>
      <c r="G64" s="156"/>
      <c r="H64" s="11" t="s">
        <v>750</v>
      </c>
      <c r="I64" s="14">
        <f t="shared" si="0"/>
        <v>1.9</v>
      </c>
      <c r="J64" s="14">
        <v>1.9</v>
      </c>
      <c r="K64" s="121">
        <f t="shared" si="1"/>
        <v>9.5</v>
      </c>
      <c r="L64" s="127"/>
    </row>
    <row r="65" spans="1:12" ht="12.75" customHeight="1">
      <c r="A65" s="126"/>
      <c r="B65" s="119">
        <f>'Tax Invoice'!D61</f>
        <v>5</v>
      </c>
      <c r="C65" s="10" t="s">
        <v>752</v>
      </c>
      <c r="D65" s="10" t="s">
        <v>923</v>
      </c>
      <c r="E65" s="130" t="s">
        <v>753</v>
      </c>
      <c r="F65" s="155" t="s">
        <v>277</v>
      </c>
      <c r="G65" s="156"/>
      <c r="H65" s="11" t="s">
        <v>754</v>
      </c>
      <c r="I65" s="14">
        <f t="shared" si="0"/>
        <v>2.94</v>
      </c>
      <c r="J65" s="14">
        <v>2.94</v>
      </c>
      <c r="K65" s="121">
        <f t="shared" si="1"/>
        <v>14.7</v>
      </c>
      <c r="L65" s="127"/>
    </row>
    <row r="66" spans="1:12" ht="12.75" customHeight="1">
      <c r="A66" s="126"/>
      <c r="B66" s="119">
        <f>'Tax Invoice'!D62</f>
        <v>5</v>
      </c>
      <c r="C66" s="10" t="s">
        <v>752</v>
      </c>
      <c r="D66" s="10" t="s">
        <v>924</v>
      </c>
      <c r="E66" s="130" t="s">
        <v>751</v>
      </c>
      <c r="F66" s="155" t="s">
        <v>279</v>
      </c>
      <c r="G66" s="156"/>
      <c r="H66" s="11" t="s">
        <v>754</v>
      </c>
      <c r="I66" s="14">
        <f t="shared" si="0"/>
        <v>3.18</v>
      </c>
      <c r="J66" s="14">
        <v>3.18</v>
      </c>
      <c r="K66" s="121">
        <f t="shared" si="1"/>
        <v>15.9</v>
      </c>
      <c r="L66" s="127"/>
    </row>
    <row r="67" spans="1:12" ht="12.75" customHeight="1">
      <c r="A67" s="126"/>
      <c r="B67" s="119">
        <f>'Tax Invoice'!D63</f>
        <v>5</v>
      </c>
      <c r="C67" s="10" t="s">
        <v>752</v>
      </c>
      <c r="D67" s="10" t="s">
        <v>924</v>
      </c>
      <c r="E67" s="130" t="s">
        <v>751</v>
      </c>
      <c r="F67" s="155" t="s">
        <v>679</v>
      </c>
      <c r="G67" s="156"/>
      <c r="H67" s="11" t="s">
        <v>754</v>
      </c>
      <c r="I67" s="14">
        <f t="shared" si="0"/>
        <v>3.18</v>
      </c>
      <c r="J67" s="14">
        <v>3.18</v>
      </c>
      <c r="K67" s="121">
        <f t="shared" si="1"/>
        <v>15.9</v>
      </c>
      <c r="L67" s="127"/>
    </row>
    <row r="68" spans="1:12" ht="12.75" customHeight="1">
      <c r="A68" s="126"/>
      <c r="B68" s="119">
        <f>'Tax Invoice'!D64</f>
        <v>3</v>
      </c>
      <c r="C68" s="10" t="s">
        <v>752</v>
      </c>
      <c r="D68" s="10" t="s">
        <v>925</v>
      </c>
      <c r="E68" s="130" t="s">
        <v>755</v>
      </c>
      <c r="F68" s="155" t="s">
        <v>679</v>
      </c>
      <c r="G68" s="156"/>
      <c r="H68" s="11" t="s">
        <v>754</v>
      </c>
      <c r="I68" s="14">
        <f t="shared" si="0"/>
        <v>3.47</v>
      </c>
      <c r="J68" s="14">
        <v>3.47</v>
      </c>
      <c r="K68" s="121">
        <f t="shared" si="1"/>
        <v>10.41</v>
      </c>
      <c r="L68" s="127"/>
    </row>
    <row r="69" spans="1:12" ht="12.75" customHeight="1">
      <c r="A69" s="126"/>
      <c r="B69" s="119">
        <f>'Tax Invoice'!D65</f>
        <v>4</v>
      </c>
      <c r="C69" s="10" t="s">
        <v>752</v>
      </c>
      <c r="D69" s="10" t="s">
        <v>925</v>
      </c>
      <c r="E69" s="130" t="s">
        <v>755</v>
      </c>
      <c r="F69" s="155" t="s">
        <v>277</v>
      </c>
      <c r="G69" s="156"/>
      <c r="H69" s="11" t="s">
        <v>754</v>
      </c>
      <c r="I69" s="14">
        <f t="shared" si="0"/>
        <v>3.47</v>
      </c>
      <c r="J69" s="14">
        <v>3.47</v>
      </c>
      <c r="K69" s="121">
        <f t="shared" si="1"/>
        <v>13.88</v>
      </c>
      <c r="L69" s="127"/>
    </row>
    <row r="70" spans="1:12" ht="36" customHeight="1">
      <c r="A70" s="126"/>
      <c r="B70" s="119">
        <f>'Tax Invoice'!D66</f>
        <v>3</v>
      </c>
      <c r="C70" s="10" t="s">
        <v>756</v>
      </c>
      <c r="D70" s="10" t="s">
        <v>756</v>
      </c>
      <c r="E70" s="130"/>
      <c r="F70" s="155"/>
      <c r="G70" s="156"/>
      <c r="H70" s="11" t="s">
        <v>1003</v>
      </c>
      <c r="I70" s="14">
        <f t="shared" si="0"/>
        <v>1.1399999999999999</v>
      </c>
      <c r="J70" s="14">
        <v>1.1399999999999999</v>
      </c>
      <c r="K70" s="121">
        <f t="shared" si="1"/>
        <v>3.42</v>
      </c>
      <c r="L70" s="127"/>
    </row>
    <row r="71" spans="1:12" ht="24" customHeight="1">
      <c r="A71" s="126"/>
      <c r="B71" s="119">
        <f>'Tax Invoice'!D67</f>
        <v>2</v>
      </c>
      <c r="C71" s="10" t="s">
        <v>757</v>
      </c>
      <c r="D71" s="10" t="s">
        <v>926</v>
      </c>
      <c r="E71" s="130" t="s">
        <v>30</v>
      </c>
      <c r="F71" s="155"/>
      <c r="G71" s="156"/>
      <c r="H71" s="11" t="s">
        <v>758</v>
      </c>
      <c r="I71" s="14">
        <f t="shared" si="0"/>
        <v>0.84</v>
      </c>
      <c r="J71" s="14">
        <v>0.84</v>
      </c>
      <c r="K71" s="121">
        <f t="shared" si="1"/>
        <v>1.68</v>
      </c>
      <c r="L71" s="127"/>
    </row>
    <row r="72" spans="1:12" ht="24" customHeight="1">
      <c r="A72" s="126"/>
      <c r="B72" s="119">
        <f>'Tax Invoice'!D68</f>
        <v>2</v>
      </c>
      <c r="C72" s="10" t="s">
        <v>757</v>
      </c>
      <c r="D72" s="10" t="s">
        <v>927</v>
      </c>
      <c r="E72" s="130" t="s">
        <v>31</v>
      </c>
      <c r="F72" s="155"/>
      <c r="G72" s="156"/>
      <c r="H72" s="11" t="s">
        <v>758</v>
      </c>
      <c r="I72" s="14">
        <f t="shared" si="0"/>
        <v>0.94</v>
      </c>
      <c r="J72" s="14">
        <v>0.94</v>
      </c>
      <c r="K72" s="121">
        <f t="shared" si="1"/>
        <v>1.88</v>
      </c>
      <c r="L72" s="127"/>
    </row>
    <row r="73" spans="1:12" ht="24" customHeight="1">
      <c r="A73" s="126"/>
      <c r="B73" s="119">
        <f>'Tax Invoice'!D69</f>
        <v>3</v>
      </c>
      <c r="C73" s="10" t="s">
        <v>612</v>
      </c>
      <c r="D73" s="10" t="s">
        <v>928</v>
      </c>
      <c r="E73" s="130" t="s">
        <v>657</v>
      </c>
      <c r="F73" s="155"/>
      <c r="G73" s="156"/>
      <c r="H73" s="11" t="s">
        <v>759</v>
      </c>
      <c r="I73" s="14">
        <f t="shared" si="0"/>
        <v>0.57999999999999996</v>
      </c>
      <c r="J73" s="14">
        <v>0.57999999999999996</v>
      </c>
      <c r="K73" s="121">
        <f t="shared" si="1"/>
        <v>1.7399999999999998</v>
      </c>
      <c r="L73" s="127"/>
    </row>
    <row r="74" spans="1:12" ht="24" customHeight="1">
      <c r="A74" s="126"/>
      <c r="B74" s="119">
        <f>'Tax Invoice'!D70</f>
        <v>5</v>
      </c>
      <c r="C74" s="10" t="s">
        <v>612</v>
      </c>
      <c r="D74" s="10" t="s">
        <v>929</v>
      </c>
      <c r="E74" s="130" t="s">
        <v>30</v>
      </c>
      <c r="F74" s="155"/>
      <c r="G74" s="156"/>
      <c r="H74" s="11" t="s">
        <v>759</v>
      </c>
      <c r="I74" s="14">
        <f t="shared" si="0"/>
        <v>0.67</v>
      </c>
      <c r="J74" s="14">
        <v>0.67</v>
      </c>
      <c r="K74" s="121">
        <f t="shared" si="1"/>
        <v>3.35</v>
      </c>
      <c r="L74" s="127"/>
    </row>
    <row r="75" spans="1:12" ht="24" customHeight="1">
      <c r="A75" s="126"/>
      <c r="B75" s="119">
        <f>'Tax Invoice'!D71</f>
        <v>5</v>
      </c>
      <c r="C75" s="10" t="s">
        <v>612</v>
      </c>
      <c r="D75" s="10" t="s">
        <v>930</v>
      </c>
      <c r="E75" s="130" t="s">
        <v>72</v>
      </c>
      <c r="F75" s="155"/>
      <c r="G75" s="156"/>
      <c r="H75" s="11" t="s">
        <v>759</v>
      </c>
      <c r="I75" s="14">
        <f t="shared" si="0"/>
        <v>0.7</v>
      </c>
      <c r="J75" s="14">
        <v>0.7</v>
      </c>
      <c r="K75" s="121">
        <f t="shared" si="1"/>
        <v>3.5</v>
      </c>
      <c r="L75" s="127"/>
    </row>
    <row r="76" spans="1:12" ht="24" customHeight="1">
      <c r="A76" s="126"/>
      <c r="B76" s="119">
        <f>'Tax Invoice'!D72</f>
        <v>5</v>
      </c>
      <c r="C76" s="10" t="s">
        <v>612</v>
      </c>
      <c r="D76" s="10" t="s">
        <v>931</v>
      </c>
      <c r="E76" s="130" t="s">
        <v>31</v>
      </c>
      <c r="F76" s="155"/>
      <c r="G76" s="156"/>
      <c r="H76" s="11" t="s">
        <v>759</v>
      </c>
      <c r="I76" s="14">
        <f t="shared" si="0"/>
        <v>0.77</v>
      </c>
      <c r="J76" s="14">
        <v>0.77</v>
      </c>
      <c r="K76" s="121">
        <f t="shared" si="1"/>
        <v>3.85</v>
      </c>
      <c r="L76" s="127"/>
    </row>
    <row r="77" spans="1:12" ht="24" customHeight="1">
      <c r="A77" s="126"/>
      <c r="B77" s="119">
        <f>'Tax Invoice'!D73</f>
        <v>5</v>
      </c>
      <c r="C77" s="10" t="s">
        <v>760</v>
      </c>
      <c r="D77" s="10" t="s">
        <v>932</v>
      </c>
      <c r="E77" s="130" t="s">
        <v>30</v>
      </c>
      <c r="F77" s="155"/>
      <c r="G77" s="156"/>
      <c r="H77" s="11" t="s">
        <v>761</v>
      </c>
      <c r="I77" s="14">
        <f t="shared" si="0"/>
        <v>0.51</v>
      </c>
      <c r="J77" s="14">
        <v>0.51</v>
      </c>
      <c r="K77" s="121">
        <f t="shared" si="1"/>
        <v>2.5499999999999998</v>
      </c>
      <c r="L77" s="127"/>
    </row>
    <row r="78" spans="1:12" ht="24" customHeight="1">
      <c r="A78" s="126"/>
      <c r="B78" s="119">
        <f>'Tax Invoice'!D74</f>
        <v>5</v>
      </c>
      <c r="C78" s="10" t="s">
        <v>760</v>
      </c>
      <c r="D78" s="10" t="s">
        <v>933</v>
      </c>
      <c r="E78" s="130" t="s">
        <v>72</v>
      </c>
      <c r="F78" s="155"/>
      <c r="G78" s="156"/>
      <c r="H78" s="11" t="s">
        <v>761</v>
      </c>
      <c r="I78" s="14">
        <f t="shared" si="0"/>
        <v>0.55000000000000004</v>
      </c>
      <c r="J78" s="14">
        <v>0.55000000000000004</v>
      </c>
      <c r="K78" s="121">
        <f t="shared" si="1"/>
        <v>2.75</v>
      </c>
      <c r="L78" s="127"/>
    </row>
    <row r="79" spans="1:12" ht="24" customHeight="1">
      <c r="A79" s="126"/>
      <c r="B79" s="119">
        <f>'Tax Invoice'!D75</f>
        <v>5</v>
      </c>
      <c r="C79" s="10" t="s">
        <v>760</v>
      </c>
      <c r="D79" s="10" t="s">
        <v>934</v>
      </c>
      <c r="E79" s="130" t="s">
        <v>31</v>
      </c>
      <c r="F79" s="155"/>
      <c r="G79" s="156"/>
      <c r="H79" s="11" t="s">
        <v>761</v>
      </c>
      <c r="I79" s="14">
        <f t="shared" si="0"/>
        <v>0.57999999999999996</v>
      </c>
      <c r="J79" s="14">
        <v>0.57999999999999996</v>
      </c>
      <c r="K79" s="121">
        <f t="shared" si="1"/>
        <v>2.9</v>
      </c>
      <c r="L79" s="127"/>
    </row>
    <row r="80" spans="1:12" ht="24" customHeight="1">
      <c r="A80" s="126"/>
      <c r="B80" s="119">
        <f>'Tax Invoice'!D76</f>
        <v>3</v>
      </c>
      <c r="C80" s="10" t="s">
        <v>762</v>
      </c>
      <c r="D80" s="10" t="s">
        <v>935</v>
      </c>
      <c r="E80" s="130" t="s">
        <v>30</v>
      </c>
      <c r="F80" s="155"/>
      <c r="G80" s="156"/>
      <c r="H80" s="11" t="s">
        <v>763</v>
      </c>
      <c r="I80" s="14">
        <f t="shared" si="0"/>
        <v>0.84</v>
      </c>
      <c r="J80" s="14">
        <v>0.84</v>
      </c>
      <c r="K80" s="121">
        <f t="shared" si="1"/>
        <v>2.52</v>
      </c>
      <c r="L80" s="127"/>
    </row>
    <row r="81" spans="1:12" ht="24" customHeight="1">
      <c r="A81" s="126"/>
      <c r="B81" s="119">
        <f>'Tax Invoice'!D77</f>
        <v>3</v>
      </c>
      <c r="C81" s="10" t="s">
        <v>762</v>
      </c>
      <c r="D81" s="10" t="s">
        <v>936</v>
      </c>
      <c r="E81" s="130" t="s">
        <v>31</v>
      </c>
      <c r="F81" s="155"/>
      <c r="G81" s="156"/>
      <c r="H81" s="11" t="s">
        <v>763</v>
      </c>
      <c r="I81" s="14">
        <f t="shared" si="0"/>
        <v>0.86</v>
      </c>
      <c r="J81" s="14">
        <v>0.86</v>
      </c>
      <c r="K81" s="121">
        <f t="shared" si="1"/>
        <v>2.58</v>
      </c>
      <c r="L81" s="127"/>
    </row>
    <row r="82" spans="1:12" ht="24" customHeight="1">
      <c r="A82" s="126"/>
      <c r="B82" s="119">
        <f>'Tax Invoice'!D78</f>
        <v>1</v>
      </c>
      <c r="C82" s="10" t="s">
        <v>764</v>
      </c>
      <c r="D82" s="10" t="s">
        <v>937</v>
      </c>
      <c r="E82" s="130" t="s">
        <v>300</v>
      </c>
      <c r="F82" s="155" t="s">
        <v>216</v>
      </c>
      <c r="G82" s="156"/>
      <c r="H82" s="11" t="s">
        <v>765</v>
      </c>
      <c r="I82" s="14">
        <f t="shared" si="0"/>
        <v>0.7</v>
      </c>
      <c r="J82" s="14">
        <v>0.7</v>
      </c>
      <c r="K82" s="121">
        <f t="shared" si="1"/>
        <v>0.7</v>
      </c>
      <c r="L82" s="127"/>
    </row>
    <row r="83" spans="1:12" ht="24" customHeight="1">
      <c r="A83" s="126"/>
      <c r="B83" s="119">
        <f>'Tax Invoice'!D79</f>
        <v>1</v>
      </c>
      <c r="C83" s="10" t="s">
        <v>764</v>
      </c>
      <c r="D83" s="10" t="s">
        <v>937</v>
      </c>
      <c r="E83" s="130" t="s">
        <v>300</v>
      </c>
      <c r="F83" s="155" t="s">
        <v>219</v>
      </c>
      <c r="G83" s="156"/>
      <c r="H83" s="11" t="s">
        <v>765</v>
      </c>
      <c r="I83" s="14">
        <f t="shared" si="0"/>
        <v>0.7</v>
      </c>
      <c r="J83" s="14">
        <v>0.7</v>
      </c>
      <c r="K83" s="121">
        <f t="shared" si="1"/>
        <v>0.7</v>
      </c>
      <c r="L83" s="127"/>
    </row>
    <row r="84" spans="1:12" ht="24" customHeight="1">
      <c r="A84" s="126"/>
      <c r="B84" s="119">
        <f>'Tax Invoice'!D80</f>
        <v>1</v>
      </c>
      <c r="C84" s="10" t="s">
        <v>764</v>
      </c>
      <c r="D84" s="10" t="s">
        <v>937</v>
      </c>
      <c r="E84" s="130" t="s">
        <v>300</v>
      </c>
      <c r="F84" s="155" t="s">
        <v>245</v>
      </c>
      <c r="G84" s="156"/>
      <c r="H84" s="11" t="s">
        <v>765</v>
      </c>
      <c r="I84" s="14">
        <f t="shared" si="0"/>
        <v>0.7</v>
      </c>
      <c r="J84" s="14">
        <v>0.7</v>
      </c>
      <c r="K84" s="121">
        <f t="shared" si="1"/>
        <v>0.7</v>
      </c>
      <c r="L84" s="127"/>
    </row>
    <row r="85" spans="1:12" ht="24" customHeight="1">
      <c r="A85" s="126"/>
      <c r="B85" s="119">
        <f>'Tax Invoice'!D81</f>
        <v>11</v>
      </c>
      <c r="C85" s="10" t="s">
        <v>764</v>
      </c>
      <c r="D85" s="10" t="s">
        <v>937</v>
      </c>
      <c r="E85" s="130" t="s">
        <v>300</v>
      </c>
      <c r="F85" s="155" t="s">
        <v>766</v>
      </c>
      <c r="G85" s="156"/>
      <c r="H85" s="11" t="s">
        <v>765</v>
      </c>
      <c r="I85" s="14">
        <f t="shared" si="0"/>
        <v>0.7</v>
      </c>
      <c r="J85" s="14">
        <v>0.7</v>
      </c>
      <c r="K85" s="121">
        <f t="shared" si="1"/>
        <v>7.6999999999999993</v>
      </c>
      <c r="L85" s="127"/>
    </row>
    <row r="86" spans="1:12" ht="24" customHeight="1">
      <c r="A86" s="126"/>
      <c r="B86" s="119">
        <f>'Tax Invoice'!D82</f>
        <v>1</v>
      </c>
      <c r="C86" s="10" t="s">
        <v>764</v>
      </c>
      <c r="D86" s="10" t="s">
        <v>937</v>
      </c>
      <c r="E86" s="130" t="s">
        <v>300</v>
      </c>
      <c r="F86" s="155" t="s">
        <v>767</v>
      </c>
      <c r="G86" s="156"/>
      <c r="H86" s="11" t="s">
        <v>765</v>
      </c>
      <c r="I86" s="14">
        <f t="shared" ref="I86:I149" si="2">J86*$N$1</f>
        <v>0.7</v>
      </c>
      <c r="J86" s="14">
        <v>0.7</v>
      </c>
      <c r="K86" s="121">
        <f t="shared" ref="K86:K149" si="3">I86*B86</f>
        <v>0.7</v>
      </c>
      <c r="L86" s="127"/>
    </row>
    <row r="87" spans="1:12" ht="24" customHeight="1">
      <c r="A87" s="126"/>
      <c r="B87" s="119">
        <f>'Tax Invoice'!D83</f>
        <v>1</v>
      </c>
      <c r="C87" s="10" t="s">
        <v>764</v>
      </c>
      <c r="D87" s="10" t="s">
        <v>938</v>
      </c>
      <c r="E87" s="130" t="s">
        <v>320</v>
      </c>
      <c r="F87" s="155" t="s">
        <v>216</v>
      </c>
      <c r="G87" s="156"/>
      <c r="H87" s="11" t="s">
        <v>765</v>
      </c>
      <c r="I87" s="14">
        <f t="shared" si="2"/>
        <v>0.76</v>
      </c>
      <c r="J87" s="14">
        <v>0.76</v>
      </c>
      <c r="K87" s="121">
        <f t="shared" si="3"/>
        <v>0.76</v>
      </c>
      <c r="L87" s="127"/>
    </row>
    <row r="88" spans="1:12" ht="24" customHeight="1">
      <c r="A88" s="126"/>
      <c r="B88" s="119">
        <f>'Tax Invoice'!D84</f>
        <v>1</v>
      </c>
      <c r="C88" s="10" t="s">
        <v>764</v>
      </c>
      <c r="D88" s="10" t="s">
        <v>938</v>
      </c>
      <c r="E88" s="130" t="s">
        <v>320</v>
      </c>
      <c r="F88" s="155" t="s">
        <v>219</v>
      </c>
      <c r="G88" s="156"/>
      <c r="H88" s="11" t="s">
        <v>765</v>
      </c>
      <c r="I88" s="14">
        <f t="shared" si="2"/>
        <v>0.76</v>
      </c>
      <c r="J88" s="14">
        <v>0.76</v>
      </c>
      <c r="K88" s="121">
        <f t="shared" si="3"/>
        <v>0.76</v>
      </c>
      <c r="L88" s="127"/>
    </row>
    <row r="89" spans="1:12" ht="24" customHeight="1">
      <c r="A89" s="126"/>
      <c r="B89" s="119">
        <f>'Tax Invoice'!D85</f>
        <v>1</v>
      </c>
      <c r="C89" s="10" t="s">
        <v>764</v>
      </c>
      <c r="D89" s="10" t="s">
        <v>938</v>
      </c>
      <c r="E89" s="130" t="s">
        <v>320</v>
      </c>
      <c r="F89" s="155" t="s">
        <v>245</v>
      </c>
      <c r="G89" s="156"/>
      <c r="H89" s="11" t="s">
        <v>765</v>
      </c>
      <c r="I89" s="14">
        <f t="shared" si="2"/>
        <v>0.76</v>
      </c>
      <c r="J89" s="14">
        <v>0.76</v>
      </c>
      <c r="K89" s="121">
        <f t="shared" si="3"/>
        <v>0.76</v>
      </c>
      <c r="L89" s="127"/>
    </row>
    <row r="90" spans="1:12" ht="24" customHeight="1">
      <c r="A90" s="126"/>
      <c r="B90" s="119">
        <f>'Tax Invoice'!D86</f>
        <v>1</v>
      </c>
      <c r="C90" s="10" t="s">
        <v>764</v>
      </c>
      <c r="D90" s="10" t="s">
        <v>938</v>
      </c>
      <c r="E90" s="130" t="s">
        <v>320</v>
      </c>
      <c r="F90" s="155" t="s">
        <v>767</v>
      </c>
      <c r="G90" s="156"/>
      <c r="H90" s="11" t="s">
        <v>765</v>
      </c>
      <c r="I90" s="14">
        <f t="shared" si="2"/>
        <v>0.76</v>
      </c>
      <c r="J90" s="14">
        <v>0.76</v>
      </c>
      <c r="K90" s="121">
        <f t="shared" si="3"/>
        <v>0.76</v>
      </c>
      <c r="L90" s="127"/>
    </row>
    <row r="91" spans="1:12" ht="36" customHeight="1">
      <c r="A91" s="126"/>
      <c r="B91" s="119">
        <f>'Tax Invoice'!D87</f>
        <v>2</v>
      </c>
      <c r="C91" s="10" t="s">
        <v>768</v>
      </c>
      <c r="D91" s="10" t="s">
        <v>768</v>
      </c>
      <c r="E91" s="130" t="s">
        <v>112</v>
      </c>
      <c r="F91" s="155"/>
      <c r="G91" s="156"/>
      <c r="H91" s="11" t="s">
        <v>1004</v>
      </c>
      <c r="I91" s="14">
        <f t="shared" si="2"/>
        <v>0.87</v>
      </c>
      <c r="J91" s="14">
        <v>0.87</v>
      </c>
      <c r="K91" s="121">
        <f t="shared" si="3"/>
        <v>1.74</v>
      </c>
      <c r="L91" s="127"/>
    </row>
    <row r="92" spans="1:12" ht="36" customHeight="1">
      <c r="A92" s="126"/>
      <c r="B92" s="119">
        <f>'Tax Invoice'!D88</f>
        <v>2</v>
      </c>
      <c r="C92" s="10" t="s">
        <v>768</v>
      </c>
      <c r="D92" s="10" t="s">
        <v>768</v>
      </c>
      <c r="E92" s="130" t="s">
        <v>216</v>
      </c>
      <c r="F92" s="155"/>
      <c r="G92" s="156"/>
      <c r="H92" s="11" t="s">
        <v>1004</v>
      </c>
      <c r="I92" s="14">
        <f t="shared" si="2"/>
        <v>0.87</v>
      </c>
      <c r="J92" s="14">
        <v>0.87</v>
      </c>
      <c r="K92" s="121">
        <f t="shared" si="3"/>
        <v>1.74</v>
      </c>
      <c r="L92" s="127"/>
    </row>
    <row r="93" spans="1:12" ht="36" customHeight="1">
      <c r="A93" s="126"/>
      <c r="B93" s="119">
        <f>'Tax Invoice'!D89</f>
        <v>2</v>
      </c>
      <c r="C93" s="10" t="s">
        <v>768</v>
      </c>
      <c r="D93" s="10" t="s">
        <v>768</v>
      </c>
      <c r="E93" s="130" t="s">
        <v>219</v>
      </c>
      <c r="F93" s="155"/>
      <c r="G93" s="156"/>
      <c r="H93" s="11" t="s">
        <v>1004</v>
      </c>
      <c r="I93" s="14">
        <f t="shared" si="2"/>
        <v>0.87</v>
      </c>
      <c r="J93" s="14">
        <v>0.87</v>
      </c>
      <c r="K93" s="121">
        <f t="shared" si="3"/>
        <v>1.74</v>
      </c>
      <c r="L93" s="127"/>
    </row>
    <row r="94" spans="1:12" ht="36" customHeight="1">
      <c r="A94" s="126"/>
      <c r="B94" s="119">
        <f>'Tax Invoice'!D90</f>
        <v>2</v>
      </c>
      <c r="C94" s="10" t="s">
        <v>768</v>
      </c>
      <c r="D94" s="10" t="s">
        <v>768</v>
      </c>
      <c r="E94" s="130" t="s">
        <v>220</v>
      </c>
      <c r="F94" s="155"/>
      <c r="G94" s="156"/>
      <c r="H94" s="11" t="s">
        <v>1004</v>
      </c>
      <c r="I94" s="14">
        <f t="shared" si="2"/>
        <v>0.87</v>
      </c>
      <c r="J94" s="14">
        <v>0.87</v>
      </c>
      <c r="K94" s="121">
        <f t="shared" si="3"/>
        <v>1.74</v>
      </c>
      <c r="L94" s="127"/>
    </row>
    <row r="95" spans="1:12" ht="36" customHeight="1">
      <c r="A95" s="126"/>
      <c r="B95" s="119">
        <f>'Tax Invoice'!D91</f>
        <v>2</v>
      </c>
      <c r="C95" s="10" t="s">
        <v>768</v>
      </c>
      <c r="D95" s="10" t="s">
        <v>768</v>
      </c>
      <c r="E95" s="130" t="s">
        <v>272</v>
      </c>
      <c r="F95" s="155"/>
      <c r="G95" s="156"/>
      <c r="H95" s="11" t="s">
        <v>1004</v>
      </c>
      <c r="I95" s="14">
        <f t="shared" si="2"/>
        <v>0.87</v>
      </c>
      <c r="J95" s="14">
        <v>0.87</v>
      </c>
      <c r="K95" s="121">
        <f t="shared" si="3"/>
        <v>1.74</v>
      </c>
      <c r="L95" s="127"/>
    </row>
    <row r="96" spans="1:12" ht="36" customHeight="1">
      <c r="A96" s="126"/>
      <c r="B96" s="119">
        <f>'Tax Invoice'!D92</f>
        <v>2</v>
      </c>
      <c r="C96" s="10" t="s">
        <v>768</v>
      </c>
      <c r="D96" s="10" t="s">
        <v>768</v>
      </c>
      <c r="E96" s="130" t="s">
        <v>274</v>
      </c>
      <c r="F96" s="155"/>
      <c r="G96" s="156"/>
      <c r="H96" s="11" t="s">
        <v>1004</v>
      </c>
      <c r="I96" s="14">
        <f t="shared" si="2"/>
        <v>0.87</v>
      </c>
      <c r="J96" s="14">
        <v>0.87</v>
      </c>
      <c r="K96" s="121">
        <f t="shared" si="3"/>
        <v>1.74</v>
      </c>
      <c r="L96" s="127"/>
    </row>
    <row r="97" spans="1:12" ht="36" customHeight="1">
      <c r="A97" s="126"/>
      <c r="B97" s="119">
        <f>'Tax Invoice'!D93</f>
        <v>2</v>
      </c>
      <c r="C97" s="10" t="s">
        <v>768</v>
      </c>
      <c r="D97" s="10" t="s">
        <v>768</v>
      </c>
      <c r="E97" s="130" t="s">
        <v>317</v>
      </c>
      <c r="F97" s="155"/>
      <c r="G97" s="156"/>
      <c r="H97" s="11" t="s">
        <v>1004</v>
      </c>
      <c r="I97" s="14">
        <f t="shared" si="2"/>
        <v>0.87</v>
      </c>
      <c r="J97" s="14">
        <v>0.87</v>
      </c>
      <c r="K97" s="121">
        <f t="shared" si="3"/>
        <v>1.74</v>
      </c>
      <c r="L97" s="127"/>
    </row>
    <row r="98" spans="1:12" ht="36" customHeight="1">
      <c r="A98" s="126"/>
      <c r="B98" s="119">
        <f>'Tax Invoice'!D94</f>
        <v>2</v>
      </c>
      <c r="C98" s="10" t="s">
        <v>768</v>
      </c>
      <c r="D98" s="10" t="s">
        <v>768</v>
      </c>
      <c r="E98" s="130" t="s">
        <v>769</v>
      </c>
      <c r="F98" s="155"/>
      <c r="G98" s="156"/>
      <c r="H98" s="11" t="s">
        <v>1004</v>
      </c>
      <c r="I98" s="14">
        <f t="shared" si="2"/>
        <v>0.87</v>
      </c>
      <c r="J98" s="14">
        <v>0.87</v>
      </c>
      <c r="K98" s="121">
        <f t="shared" si="3"/>
        <v>1.74</v>
      </c>
      <c r="L98" s="127"/>
    </row>
    <row r="99" spans="1:12" ht="36" customHeight="1">
      <c r="A99" s="126"/>
      <c r="B99" s="119">
        <f>'Tax Invoice'!D95</f>
        <v>1</v>
      </c>
      <c r="C99" s="10" t="s">
        <v>770</v>
      </c>
      <c r="D99" s="10" t="s">
        <v>770</v>
      </c>
      <c r="E99" s="130" t="s">
        <v>30</v>
      </c>
      <c r="F99" s="155" t="s">
        <v>112</v>
      </c>
      <c r="G99" s="156"/>
      <c r="H99" s="11" t="s">
        <v>1005</v>
      </c>
      <c r="I99" s="14">
        <f t="shared" si="2"/>
        <v>1.58</v>
      </c>
      <c r="J99" s="14">
        <v>1.58</v>
      </c>
      <c r="K99" s="121">
        <f t="shared" si="3"/>
        <v>1.58</v>
      </c>
      <c r="L99" s="127"/>
    </row>
    <row r="100" spans="1:12" ht="36" customHeight="1">
      <c r="A100" s="126"/>
      <c r="B100" s="119">
        <f>'Tax Invoice'!D96</f>
        <v>1</v>
      </c>
      <c r="C100" s="10" t="s">
        <v>770</v>
      </c>
      <c r="D100" s="10" t="s">
        <v>770</v>
      </c>
      <c r="E100" s="130" t="s">
        <v>30</v>
      </c>
      <c r="F100" s="155" t="s">
        <v>317</v>
      </c>
      <c r="G100" s="156"/>
      <c r="H100" s="11" t="s">
        <v>1005</v>
      </c>
      <c r="I100" s="14">
        <f t="shared" si="2"/>
        <v>1.58</v>
      </c>
      <c r="J100" s="14">
        <v>1.58</v>
      </c>
      <c r="K100" s="121">
        <f t="shared" si="3"/>
        <v>1.58</v>
      </c>
      <c r="L100" s="127"/>
    </row>
    <row r="101" spans="1:12" ht="36" customHeight="1">
      <c r="A101" s="126"/>
      <c r="B101" s="119">
        <f>'Tax Invoice'!D97</f>
        <v>1</v>
      </c>
      <c r="C101" s="10" t="s">
        <v>770</v>
      </c>
      <c r="D101" s="10" t="s">
        <v>770</v>
      </c>
      <c r="E101" s="130" t="s">
        <v>31</v>
      </c>
      <c r="F101" s="155" t="s">
        <v>112</v>
      </c>
      <c r="G101" s="156"/>
      <c r="H101" s="11" t="s">
        <v>1005</v>
      </c>
      <c r="I101" s="14">
        <f t="shared" si="2"/>
        <v>1.58</v>
      </c>
      <c r="J101" s="14">
        <v>1.58</v>
      </c>
      <c r="K101" s="121">
        <f t="shared" si="3"/>
        <v>1.58</v>
      </c>
      <c r="L101" s="127"/>
    </row>
    <row r="102" spans="1:12" ht="36" customHeight="1">
      <c r="A102" s="126"/>
      <c r="B102" s="119">
        <f>'Tax Invoice'!D98</f>
        <v>1</v>
      </c>
      <c r="C102" s="10" t="s">
        <v>770</v>
      </c>
      <c r="D102" s="10" t="s">
        <v>770</v>
      </c>
      <c r="E102" s="130" t="s">
        <v>31</v>
      </c>
      <c r="F102" s="155" t="s">
        <v>276</v>
      </c>
      <c r="G102" s="156"/>
      <c r="H102" s="11" t="s">
        <v>1005</v>
      </c>
      <c r="I102" s="14">
        <f t="shared" si="2"/>
        <v>1.58</v>
      </c>
      <c r="J102" s="14">
        <v>1.58</v>
      </c>
      <c r="K102" s="121">
        <f t="shared" si="3"/>
        <v>1.58</v>
      </c>
      <c r="L102" s="127"/>
    </row>
    <row r="103" spans="1:12" ht="36" customHeight="1">
      <c r="A103" s="126"/>
      <c r="B103" s="119">
        <f>'Tax Invoice'!D99</f>
        <v>1</v>
      </c>
      <c r="C103" s="10" t="s">
        <v>770</v>
      </c>
      <c r="D103" s="10" t="s">
        <v>770</v>
      </c>
      <c r="E103" s="130" t="s">
        <v>32</v>
      </c>
      <c r="F103" s="155" t="s">
        <v>112</v>
      </c>
      <c r="G103" s="156"/>
      <c r="H103" s="11" t="s">
        <v>1005</v>
      </c>
      <c r="I103" s="14">
        <f t="shared" si="2"/>
        <v>1.58</v>
      </c>
      <c r="J103" s="14">
        <v>1.58</v>
      </c>
      <c r="K103" s="121">
        <f t="shared" si="3"/>
        <v>1.58</v>
      </c>
      <c r="L103" s="127"/>
    </row>
    <row r="104" spans="1:12" ht="36" customHeight="1">
      <c r="A104" s="126"/>
      <c r="B104" s="119">
        <f>'Tax Invoice'!D100</f>
        <v>1</v>
      </c>
      <c r="C104" s="10" t="s">
        <v>770</v>
      </c>
      <c r="D104" s="10" t="s">
        <v>770</v>
      </c>
      <c r="E104" s="130" t="s">
        <v>32</v>
      </c>
      <c r="F104" s="155" t="s">
        <v>317</v>
      </c>
      <c r="G104" s="156"/>
      <c r="H104" s="11" t="s">
        <v>1005</v>
      </c>
      <c r="I104" s="14">
        <f t="shared" si="2"/>
        <v>1.58</v>
      </c>
      <c r="J104" s="14">
        <v>1.58</v>
      </c>
      <c r="K104" s="121">
        <f t="shared" si="3"/>
        <v>1.58</v>
      </c>
      <c r="L104" s="127"/>
    </row>
    <row r="105" spans="1:12" ht="36" customHeight="1">
      <c r="A105" s="126"/>
      <c r="B105" s="119">
        <f>'Tax Invoice'!D101</f>
        <v>1</v>
      </c>
      <c r="C105" s="10" t="s">
        <v>771</v>
      </c>
      <c r="D105" s="10" t="s">
        <v>771</v>
      </c>
      <c r="E105" s="130" t="s">
        <v>30</v>
      </c>
      <c r="F105" s="155" t="s">
        <v>216</v>
      </c>
      <c r="G105" s="156"/>
      <c r="H105" s="11" t="s">
        <v>772</v>
      </c>
      <c r="I105" s="14">
        <f t="shared" si="2"/>
        <v>2.2999999999999998</v>
      </c>
      <c r="J105" s="14">
        <v>2.2999999999999998</v>
      </c>
      <c r="K105" s="121">
        <f t="shared" si="3"/>
        <v>2.2999999999999998</v>
      </c>
      <c r="L105" s="127"/>
    </row>
    <row r="106" spans="1:12" ht="36" customHeight="1">
      <c r="A106" s="126"/>
      <c r="B106" s="119">
        <f>'Tax Invoice'!D102</f>
        <v>1</v>
      </c>
      <c r="C106" s="10" t="s">
        <v>771</v>
      </c>
      <c r="D106" s="10" t="s">
        <v>771</v>
      </c>
      <c r="E106" s="130" t="s">
        <v>30</v>
      </c>
      <c r="F106" s="155" t="s">
        <v>271</v>
      </c>
      <c r="G106" s="156"/>
      <c r="H106" s="11" t="s">
        <v>772</v>
      </c>
      <c r="I106" s="14">
        <f t="shared" si="2"/>
        <v>2.2999999999999998</v>
      </c>
      <c r="J106" s="14">
        <v>2.2999999999999998</v>
      </c>
      <c r="K106" s="121">
        <f t="shared" si="3"/>
        <v>2.2999999999999998</v>
      </c>
      <c r="L106" s="127"/>
    </row>
    <row r="107" spans="1:12" ht="36" customHeight="1">
      <c r="A107" s="126"/>
      <c r="B107" s="119">
        <f>'Tax Invoice'!D103</f>
        <v>1</v>
      </c>
      <c r="C107" s="10" t="s">
        <v>771</v>
      </c>
      <c r="D107" s="10" t="s">
        <v>771</v>
      </c>
      <c r="E107" s="130" t="s">
        <v>30</v>
      </c>
      <c r="F107" s="155" t="s">
        <v>670</v>
      </c>
      <c r="G107" s="156"/>
      <c r="H107" s="11" t="s">
        <v>772</v>
      </c>
      <c r="I107" s="14">
        <f t="shared" si="2"/>
        <v>2.2999999999999998</v>
      </c>
      <c r="J107" s="14">
        <v>2.2999999999999998</v>
      </c>
      <c r="K107" s="121">
        <f t="shared" si="3"/>
        <v>2.2999999999999998</v>
      </c>
      <c r="L107" s="127"/>
    </row>
    <row r="108" spans="1:12" ht="36" customHeight="1">
      <c r="A108" s="126"/>
      <c r="B108" s="119">
        <f>'Tax Invoice'!D104</f>
        <v>1</v>
      </c>
      <c r="C108" s="10" t="s">
        <v>771</v>
      </c>
      <c r="D108" s="10" t="s">
        <v>771</v>
      </c>
      <c r="E108" s="130" t="s">
        <v>31</v>
      </c>
      <c r="F108" s="155" t="s">
        <v>112</v>
      </c>
      <c r="G108" s="156"/>
      <c r="H108" s="11" t="s">
        <v>772</v>
      </c>
      <c r="I108" s="14">
        <f t="shared" si="2"/>
        <v>2.2999999999999998</v>
      </c>
      <c r="J108" s="14">
        <v>2.2999999999999998</v>
      </c>
      <c r="K108" s="121">
        <f t="shared" si="3"/>
        <v>2.2999999999999998</v>
      </c>
      <c r="L108" s="127"/>
    </row>
    <row r="109" spans="1:12" ht="36" customHeight="1">
      <c r="A109" s="126"/>
      <c r="B109" s="119">
        <f>'Tax Invoice'!D105</f>
        <v>1</v>
      </c>
      <c r="C109" s="10" t="s">
        <v>771</v>
      </c>
      <c r="D109" s="10" t="s">
        <v>771</v>
      </c>
      <c r="E109" s="130" t="s">
        <v>31</v>
      </c>
      <c r="F109" s="155" t="s">
        <v>218</v>
      </c>
      <c r="G109" s="156"/>
      <c r="H109" s="11" t="s">
        <v>772</v>
      </c>
      <c r="I109" s="14">
        <f t="shared" si="2"/>
        <v>2.2999999999999998</v>
      </c>
      <c r="J109" s="14">
        <v>2.2999999999999998</v>
      </c>
      <c r="K109" s="121">
        <f t="shared" si="3"/>
        <v>2.2999999999999998</v>
      </c>
      <c r="L109" s="127"/>
    </row>
    <row r="110" spans="1:12" ht="36" customHeight="1">
      <c r="A110" s="126"/>
      <c r="B110" s="119">
        <f>'Tax Invoice'!D106</f>
        <v>1</v>
      </c>
      <c r="C110" s="10" t="s">
        <v>771</v>
      </c>
      <c r="D110" s="10" t="s">
        <v>771</v>
      </c>
      <c r="E110" s="130" t="s">
        <v>31</v>
      </c>
      <c r="F110" s="155" t="s">
        <v>272</v>
      </c>
      <c r="G110" s="156"/>
      <c r="H110" s="11" t="s">
        <v>772</v>
      </c>
      <c r="I110" s="14">
        <f t="shared" si="2"/>
        <v>2.2999999999999998</v>
      </c>
      <c r="J110" s="14">
        <v>2.2999999999999998</v>
      </c>
      <c r="K110" s="121">
        <f t="shared" si="3"/>
        <v>2.2999999999999998</v>
      </c>
      <c r="L110" s="127"/>
    </row>
    <row r="111" spans="1:12" ht="36" customHeight="1">
      <c r="A111" s="126"/>
      <c r="B111" s="119">
        <f>'Tax Invoice'!D107</f>
        <v>1</v>
      </c>
      <c r="C111" s="10" t="s">
        <v>771</v>
      </c>
      <c r="D111" s="10" t="s">
        <v>771</v>
      </c>
      <c r="E111" s="130" t="s">
        <v>31</v>
      </c>
      <c r="F111" s="155" t="s">
        <v>276</v>
      </c>
      <c r="G111" s="156"/>
      <c r="H111" s="11" t="s">
        <v>772</v>
      </c>
      <c r="I111" s="14">
        <f t="shared" si="2"/>
        <v>2.2999999999999998</v>
      </c>
      <c r="J111" s="14">
        <v>2.2999999999999998</v>
      </c>
      <c r="K111" s="121">
        <f t="shared" si="3"/>
        <v>2.2999999999999998</v>
      </c>
      <c r="L111" s="127"/>
    </row>
    <row r="112" spans="1:12" ht="36" customHeight="1">
      <c r="A112" s="126"/>
      <c r="B112" s="119">
        <f>'Tax Invoice'!D108</f>
        <v>1</v>
      </c>
      <c r="C112" s="10" t="s">
        <v>771</v>
      </c>
      <c r="D112" s="10" t="s">
        <v>771</v>
      </c>
      <c r="E112" s="130" t="s">
        <v>31</v>
      </c>
      <c r="F112" s="155" t="s">
        <v>669</v>
      </c>
      <c r="G112" s="156"/>
      <c r="H112" s="11" t="s">
        <v>772</v>
      </c>
      <c r="I112" s="14">
        <f t="shared" si="2"/>
        <v>2.2999999999999998</v>
      </c>
      <c r="J112" s="14">
        <v>2.2999999999999998</v>
      </c>
      <c r="K112" s="121">
        <f t="shared" si="3"/>
        <v>2.2999999999999998</v>
      </c>
      <c r="L112" s="127"/>
    </row>
    <row r="113" spans="1:12" ht="36" customHeight="1">
      <c r="A113" s="126"/>
      <c r="B113" s="119">
        <f>'Tax Invoice'!D109</f>
        <v>1</v>
      </c>
      <c r="C113" s="10" t="s">
        <v>771</v>
      </c>
      <c r="D113" s="10" t="s">
        <v>771</v>
      </c>
      <c r="E113" s="130" t="s">
        <v>32</v>
      </c>
      <c r="F113" s="155" t="s">
        <v>216</v>
      </c>
      <c r="G113" s="156"/>
      <c r="H113" s="11" t="s">
        <v>772</v>
      </c>
      <c r="I113" s="14">
        <f t="shared" si="2"/>
        <v>2.2999999999999998</v>
      </c>
      <c r="J113" s="14">
        <v>2.2999999999999998</v>
      </c>
      <c r="K113" s="121">
        <f t="shared" si="3"/>
        <v>2.2999999999999998</v>
      </c>
      <c r="L113" s="127"/>
    </row>
    <row r="114" spans="1:12" ht="36" customHeight="1">
      <c r="A114" s="126"/>
      <c r="B114" s="119">
        <f>'Tax Invoice'!D110</f>
        <v>1</v>
      </c>
      <c r="C114" s="10" t="s">
        <v>771</v>
      </c>
      <c r="D114" s="10" t="s">
        <v>771</v>
      </c>
      <c r="E114" s="130" t="s">
        <v>32</v>
      </c>
      <c r="F114" s="155" t="s">
        <v>273</v>
      </c>
      <c r="G114" s="156"/>
      <c r="H114" s="11" t="s">
        <v>772</v>
      </c>
      <c r="I114" s="14">
        <f t="shared" si="2"/>
        <v>2.2999999999999998</v>
      </c>
      <c r="J114" s="14">
        <v>2.2999999999999998</v>
      </c>
      <c r="K114" s="121">
        <f t="shared" si="3"/>
        <v>2.2999999999999998</v>
      </c>
      <c r="L114" s="127"/>
    </row>
    <row r="115" spans="1:12" ht="36" customHeight="1">
      <c r="A115" s="126"/>
      <c r="B115" s="119">
        <f>'Tax Invoice'!D111</f>
        <v>1</v>
      </c>
      <c r="C115" s="10" t="s">
        <v>771</v>
      </c>
      <c r="D115" s="10" t="s">
        <v>771</v>
      </c>
      <c r="E115" s="130" t="s">
        <v>32</v>
      </c>
      <c r="F115" s="155" t="s">
        <v>316</v>
      </c>
      <c r="G115" s="156"/>
      <c r="H115" s="11" t="s">
        <v>772</v>
      </c>
      <c r="I115" s="14">
        <f t="shared" si="2"/>
        <v>2.2999999999999998</v>
      </c>
      <c r="J115" s="14">
        <v>2.2999999999999998</v>
      </c>
      <c r="K115" s="121">
        <f t="shared" si="3"/>
        <v>2.2999999999999998</v>
      </c>
      <c r="L115" s="127"/>
    </row>
    <row r="116" spans="1:12" ht="36" customHeight="1">
      <c r="A116" s="126"/>
      <c r="B116" s="119">
        <f>'Tax Invoice'!D112</f>
        <v>1</v>
      </c>
      <c r="C116" s="10" t="s">
        <v>771</v>
      </c>
      <c r="D116" s="10" t="s">
        <v>771</v>
      </c>
      <c r="E116" s="130" t="s">
        <v>32</v>
      </c>
      <c r="F116" s="155" t="s">
        <v>317</v>
      </c>
      <c r="G116" s="156"/>
      <c r="H116" s="11" t="s">
        <v>772</v>
      </c>
      <c r="I116" s="14">
        <f t="shared" si="2"/>
        <v>2.2999999999999998</v>
      </c>
      <c r="J116" s="14">
        <v>2.2999999999999998</v>
      </c>
      <c r="K116" s="121">
        <f t="shared" si="3"/>
        <v>2.2999999999999998</v>
      </c>
      <c r="L116" s="127"/>
    </row>
    <row r="117" spans="1:12" ht="24" customHeight="1">
      <c r="A117" s="126"/>
      <c r="B117" s="119">
        <f>'Tax Invoice'!D113</f>
        <v>1</v>
      </c>
      <c r="C117" s="10" t="s">
        <v>773</v>
      </c>
      <c r="D117" s="10" t="s">
        <v>773</v>
      </c>
      <c r="E117" s="130" t="s">
        <v>30</v>
      </c>
      <c r="F117" s="155"/>
      <c r="G117" s="156"/>
      <c r="H117" s="11" t="s">
        <v>774</v>
      </c>
      <c r="I117" s="14">
        <f t="shared" si="2"/>
        <v>2.92</v>
      </c>
      <c r="J117" s="14">
        <v>2.92</v>
      </c>
      <c r="K117" s="121">
        <f t="shared" si="3"/>
        <v>2.92</v>
      </c>
      <c r="L117" s="127"/>
    </row>
    <row r="118" spans="1:12" ht="24" customHeight="1">
      <c r="A118" s="126"/>
      <c r="B118" s="119">
        <f>'Tax Invoice'!D114</f>
        <v>1</v>
      </c>
      <c r="C118" s="10" t="s">
        <v>773</v>
      </c>
      <c r="D118" s="10" t="s">
        <v>773</v>
      </c>
      <c r="E118" s="130" t="s">
        <v>31</v>
      </c>
      <c r="F118" s="155"/>
      <c r="G118" s="156"/>
      <c r="H118" s="11" t="s">
        <v>774</v>
      </c>
      <c r="I118" s="14">
        <f t="shared" si="2"/>
        <v>2.92</v>
      </c>
      <c r="J118" s="14">
        <v>2.92</v>
      </c>
      <c r="K118" s="121">
        <f t="shared" si="3"/>
        <v>2.92</v>
      </c>
      <c r="L118" s="127"/>
    </row>
    <row r="119" spans="1:12" ht="24" customHeight="1">
      <c r="A119" s="126"/>
      <c r="B119" s="119">
        <f>'Tax Invoice'!D115</f>
        <v>1</v>
      </c>
      <c r="C119" s="10" t="s">
        <v>773</v>
      </c>
      <c r="D119" s="10" t="s">
        <v>773</v>
      </c>
      <c r="E119" s="130" t="s">
        <v>32</v>
      </c>
      <c r="F119" s="155"/>
      <c r="G119" s="156"/>
      <c r="H119" s="11" t="s">
        <v>774</v>
      </c>
      <c r="I119" s="14">
        <f t="shared" si="2"/>
        <v>2.92</v>
      </c>
      <c r="J119" s="14">
        <v>2.92</v>
      </c>
      <c r="K119" s="121">
        <f t="shared" si="3"/>
        <v>2.92</v>
      </c>
      <c r="L119" s="127"/>
    </row>
    <row r="120" spans="1:12" ht="36" customHeight="1">
      <c r="A120" s="126"/>
      <c r="B120" s="119">
        <f>'Tax Invoice'!D116</f>
        <v>0</v>
      </c>
      <c r="C120" s="10" t="s">
        <v>775</v>
      </c>
      <c r="D120" s="10" t="s">
        <v>775</v>
      </c>
      <c r="E120" s="130" t="s">
        <v>739</v>
      </c>
      <c r="F120" s="155"/>
      <c r="G120" s="156"/>
      <c r="H120" s="11" t="s">
        <v>1006</v>
      </c>
      <c r="I120" s="14">
        <f t="shared" si="2"/>
        <v>2.76</v>
      </c>
      <c r="J120" s="14">
        <v>2.76</v>
      </c>
      <c r="K120" s="121">
        <f t="shared" si="3"/>
        <v>0</v>
      </c>
      <c r="L120" s="127"/>
    </row>
    <row r="121" spans="1:12" ht="36" customHeight="1">
      <c r="A121" s="126"/>
      <c r="B121" s="119">
        <f>'Tax Invoice'!D117</f>
        <v>1</v>
      </c>
      <c r="C121" s="10" t="s">
        <v>775</v>
      </c>
      <c r="D121" s="10" t="s">
        <v>775</v>
      </c>
      <c r="E121" s="130" t="s">
        <v>740</v>
      </c>
      <c r="F121" s="155"/>
      <c r="G121" s="156"/>
      <c r="H121" s="11" t="s">
        <v>1006</v>
      </c>
      <c r="I121" s="14">
        <f t="shared" si="2"/>
        <v>2.76</v>
      </c>
      <c r="J121" s="14">
        <v>2.76</v>
      </c>
      <c r="K121" s="121">
        <f t="shared" si="3"/>
        <v>2.76</v>
      </c>
      <c r="L121" s="127"/>
    </row>
    <row r="122" spans="1:12" ht="24" customHeight="1">
      <c r="A122" s="126"/>
      <c r="B122" s="119">
        <f>'Tax Invoice'!D118</f>
        <v>4</v>
      </c>
      <c r="C122" s="10" t="s">
        <v>776</v>
      </c>
      <c r="D122" s="10" t="s">
        <v>776</v>
      </c>
      <c r="E122" s="130" t="s">
        <v>216</v>
      </c>
      <c r="F122" s="155"/>
      <c r="G122" s="156"/>
      <c r="H122" s="11" t="s">
        <v>777</v>
      </c>
      <c r="I122" s="14">
        <f t="shared" si="2"/>
        <v>1.61</v>
      </c>
      <c r="J122" s="14">
        <v>1.61</v>
      </c>
      <c r="K122" s="121">
        <f t="shared" si="3"/>
        <v>6.44</v>
      </c>
      <c r="L122" s="127"/>
    </row>
    <row r="123" spans="1:12" ht="24" customHeight="1">
      <c r="A123" s="126"/>
      <c r="B123" s="119">
        <f>'Tax Invoice'!D119</f>
        <v>4</v>
      </c>
      <c r="C123" s="10" t="s">
        <v>778</v>
      </c>
      <c r="D123" s="10" t="s">
        <v>778</v>
      </c>
      <c r="E123" s="130" t="s">
        <v>112</v>
      </c>
      <c r="F123" s="155"/>
      <c r="G123" s="156"/>
      <c r="H123" s="11" t="s">
        <v>779</v>
      </c>
      <c r="I123" s="14">
        <f t="shared" si="2"/>
        <v>1.56</v>
      </c>
      <c r="J123" s="14">
        <v>1.56</v>
      </c>
      <c r="K123" s="121">
        <f t="shared" si="3"/>
        <v>6.24</v>
      </c>
      <c r="L123" s="127"/>
    </row>
    <row r="124" spans="1:12" ht="24" customHeight="1">
      <c r="A124" s="126"/>
      <c r="B124" s="119">
        <f>'Tax Invoice'!D120</f>
        <v>2</v>
      </c>
      <c r="C124" s="10" t="s">
        <v>778</v>
      </c>
      <c r="D124" s="10" t="s">
        <v>778</v>
      </c>
      <c r="E124" s="130" t="s">
        <v>216</v>
      </c>
      <c r="F124" s="155"/>
      <c r="G124" s="156"/>
      <c r="H124" s="11" t="s">
        <v>779</v>
      </c>
      <c r="I124" s="14">
        <f t="shared" si="2"/>
        <v>1.56</v>
      </c>
      <c r="J124" s="14">
        <v>1.56</v>
      </c>
      <c r="K124" s="121">
        <f t="shared" si="3"/>
        <v>3.12</v>
      </c>
      <c r="L124" s="127"/>
    </row>
    <row r="125" spans="1:12" ht="24" customHeight="1">
      <c r="A125" s="126"/>
      <c r="B125" s="119">
        <f>'Tax Invoice'!D121</f>
        <v>2</v>
      </c>
      <c r="C125" s="10" t="s">
        <v>778</v>
      </c>
      <c r="D125" s="10" t="s">
        <v>778</v>
      </c>
      <c r="E125" s="130" t="s">
        <v>219</v>
      </c>
      <c r="F125" s="155"/>
      <c r="G125" s="156"/>
      <c r="H125" s="11" t="s">
        <v>779</v>
      </c>
      <c r="I125" s="14">
        <f t="shared" si="2"/>
        <v>1.56</v>
      </c>
      <c r="J125" s="14">
        <v>1.56</v>
      </c>
      <c r="K125" s="121">
        <f t="shared" si="3"/>
        <v>3.12</v>
      </c>
      <c r="L125" s="127"/>
    </row>
    <row r="126" spans="1:12" ht="24" customHeight="1">
      <c r="A126" s="126"/>
      <c r="B126" s="119">
        <f>'Tax Invoice'!D122</f>
        <v>2</v>
      </c>
      <c r="C126" s="10" t="s">
        <v>778</v>
      </c>
      <c r="D126" s="10" t="s">
        <v>778</v>
      </c>
      <c r="E126" s="130" t="s">
        <v>269</v>
      </c>
      <c r="F126" s="155"/>
      <c r="G126" s="156"/>
      <c r="H126" s="11" t="s">
        <v>779</v>
      </c>
      <c r="I126" s="14">
        <f t="shared" si="2"/>
        <v>1.56</v>
      </c>
      <c r="J126" s="14">
        <v>1.56</v>
      </c>
      <c r="K126" s="121">
        <f t="shared" si="3"/>
        <v>3.12</v>
      </c>
      <c r="L126" s="127"/>
    </row>
    <row r="127" spans="1:12" ht="24" customHeight="1">
      <c r="A127" s="126"/>
      <c r="B127" s="119">
        <f>'Tax Invoice'!D123</f>
        <v>2</v>
      </c>
      <c r="C127" s="10" t="s">
        <v>778</v>
      </c>
      <c r="D127" s="10" t="s">
        <v>778</v>
      </c>
      <c r="E127" s="130" t="s">
        <v>276</v>
      </c>
      <c r="F127" s="155"/>
      <c r="G127" s="156"/>
      <c r="H127" s="11" t="s">
        <v>779</v>
      </c>
      <c r="I127" s="14">
        <f t="shared" si="2"/>
        <v>1.56</v>
      </c>
      <c r="J127" s="14">
        <v>1.56</v>
      </c>
      <c r="K127" s="121">
        <f t="shared" si="3"/>
        <v>3.12</v>
      </c>
      <c r="L127" s="127"/>
    </row>
    <row r="128" spans="1:12" ht="24" customHeight="1">
      <c r="A128" s="126"/>
      <c r="B128" s="119">
        <f>'Tax Invoice'!D124</f>
        <v>3</v>
      </c>
      <c r="C128" s="10" t="s">
        <v>780</v>
      </c>
      <c r="D128" s="10" t="s">
        <v>780</v>
      </c>
      <c r="E128" s="130" t="s">
        <v>112</v>
      </c>
      <c r="F128" s="155"/>
      <c r="G128" s="156"/>
      <c r="H128" s="11" t="s">
        <v>781</v>
      </c>
      <c r="I128" s="14">
        <f t="shared" si="2"/>
        <v>3.3</v>
      </c>
      <c r="J128" s="14">
        <v>3.3</v>
      </c>
      <c r="K128" s="121">
        <f t="shared" si="3"/>
        <v>9.8999999999999986</v>
      </c>
      <c r="L128" s="127"/>
    </row>
    <row r="129" spans="1:12" ht="24" customHeight="1">
      <c r="A129" s="126"/>
      <c r="B129" s="119">
        <f>'Tax Invoice'!D125</f>
        <v>2</v>
      </c>
      <c r="C129" s="10" t="s">
        <v>780</v>
      </c>
      <c r="D129" s="10" t="s">
        <v>780</v>
      </c>
      <c r="E129" s="130" t="s">
        <v>216</v>
      </c>
      <c r="F129" s="155"/>
      <c r="G129" s="156"/>
      <c r="H129" s="11" t="s">
        <v>781</v>
      </c>
      <c r="I129" s="14">
        <f t="shared" si="2"/>
        <v>3.3</v>
      </c>
      <c r="J129" s="14">
        <v>3.3</v>
      </c>
      <c r="K129" s="121">
        <f t="shared" si="3"/>
        <v>6.6</v>
      </c>
      <c r="L129" s="127"/>
    </row>
    <row r="130" spans="1:12" ht="24" customHeight="1">
      <c r="A130" s="126"/>
      <c r="B130" s="119">
        <f>'Tax Invoice'!D126</f>
        <v>1</v>
      </c>
      <c r="C130" s="10" t="s">
        <v>780</v>
      </c>
      <c r="D130" s="10" t="s">
        <v>780</v>
      </c>
      <c r="E130" s="130" t="s">
        <v>218</v>
      </c>
      <c r="F130" s="155"/>
      <c r="G130" s="156"/>
      <c r="H130" s="11" t="s">
        <v>781</v>
      </c>
      <c r="I130" s="14">
        <f t="shared" si="2"/>
        <v>3.3</v>
      </c>
      <c r="J130" s="14">
        <v>3.3</v>
      </c>
      <c r="K130" s="121">
        <f t="shared" si="3"/>
        <v>3.3</v>
      </c>
      <c r="L130" s="127"/>
    </row>
    <row r="131" spans="1:12" ht="24" customHeight="1">
      <c r="A131" s="126"/>
      <c r="B131" s="119">
        <f>'Tax Invoice'!D127</f>
        <v>1</v>
      </c>
      <c r="C131" s="10" t="s">
        <v>780</v>
      </c>
      <c r="D131" s="10" t="s">
        <v>780</v>
      </c>
      <c r="E131" s="130" t="s">
        <v>269</v>
      </c>
      <c r="F131" s="155"/>
      <c r="G131" s="156"/>
      <c r="H131" s="11" t="s">
        <v>781</v>
      </c>
      <c r="I131" s="14">
        <f t="shared" si="2"/>
        <v>3.3</v>
      </c>
      <c r="J131" s="14">
        <v>3.3</v>
      </c>
      <c r="K131" s="121">
        <f t="shared" si="3"/>
        <v>3.3</v>
      </c>
      <c r="L131" s="127"/>
    </row>
    <row r="132" spans="1:12" ht="24" customHeight="1">
      <c r="A132" s="126"/>
      <c r="B132" s="119">
        <f>'Tax Invoice'!D128</f>
        <v>1</v>
      </c>
      <c r="C132" s="10" t="s">
        <v>780</v>
      </c>
      <c r="D132" s="10" t="s">
        <v>780</v>
      </c>
      <c r="E132" s="130" t="s">
        <v>220</v>
      </c>
      <c r="F132" s="155"/>
      <c r="G132" s="156"/>
      <c r="H132" s="11" t="s">
        <v>781</v>
      </c>
      <c r="I132" s="14">
        <f t="shared" si="2"/>
        <v>3.3</v>
      </c>
      <c r="J132" s="14">
        <v>3.3</v>
      </c>
      <c r="K132" s="121">
        <f t="shared" si="3"/>
        <v>3.3</v>
      </c>
      <c r="L132" s="127"/>
    </row>
    <row r="133" spans="1:12" ht="24" customHeight="1">
      <c r="A133" s="126"/>
      <c r="B133" s="119">
        <f>'Tax Invoice'!D129</f>
        <v>1</v>
      </c>
      <c r="C133" s="10" t="s">
        <v>780</v>
      </c>
      <c r="D133" s="10" t="s">
        <v>780</v>
      </c>
      <c r="E133" s="130" t="s">
        <v>317</v>
      </c>
      <c r="F133" s="155"/>
      <c r="G133" s="156"/>
      <c r="H133" s="11" t="s">
        <v>781</v>
      </c>
      <c r="I133" s="14">
        <f t="shared" si="2"/>
        <v>3.3</v>
      </c>
      <c r="J133" s="14">
        <v>3.3</v>
      </c>
      <c r="K133" s="121">
        <f t="shared" si="3"/>
        <v>3.3</v>
      </c>
      <c r="L133" s="127"/>
    </row>
    <row r="134" spans="1:12" ht="36" customHeight="1">
      <c r="A134" s="126"/>
      <c r="B134" s="119">
        <f>'Tax Invoice'!D130</f>
        <v>3</v>
      </c>
      <c r="C134" s="10" t="s">
        <v>782</v>
      </c>
      <c r="D134" s="10" t="s">
        <v>782</v>
      </c>
      <c r="E134" s="130"/>
      <c r="F134" s="155"/>
      <c r="G134" s="156"/>
      <c r="H134" s="11" t="s">
        <v>1007</v>
      </c>
      <c r="I134" s="14">
        <f t="shared" si="2"/>
        <v>1.34</v>
      </c>
      <c r="J134" s="14">
        <v>1.34</v>
      </c>
      <c r="K134" s="121">
        <f t="shared" si="3"/>
        <v>4.0200000000000005</v>
      </c>
      <c r="L134" s="127"/>
    </row>
    <row r="135" spans="1:12" ht="36" customHeight="1">
      <c r="A135" s="126"/>
      <c r="B135" s="119">
        <f>'Tax Invoice'!D131</f>
        <v>2</v>
      </c>
      <c r="C135" s="10" t="s">
        <v>783</v>
      </c>
      <c r="D135" s="10" t="s">
        <v>783</v>
      </c>
      <c r="E135" s="130"/>
      <c r="F135" s="155"/>
      <c r="G135" s="156"/>
      <c r="H135" s="11" t="s">
        <v>784</v>
      </c>
      <c r="I135" s="14">
        <f t="shared" si="2"/>
        <v>1.34</v>
      </c>
      <c r="J135" s="14">
        <v>1.34</v>
      </c>
      <c r="K135" s="121">
        <f t="shared" si="3"/>
        <v>2.68</v>
      </c>
      <c r="L135" s="127"/>
    </row>
    <row r="136" spans="1:12" ht="36" customHeight="1">
      <c r="A136" s="126"/>
      <c r="B136" s="119">
        <f>'Tax Invoice'!D132</f>
        <v>2</v>
      </c>
      <c r="C136" s="10" t="s">
        <v>785</v>
      </c>
      <c r="D136" s="10" t="s">
        <v>785</v>
      </c>
      <c r="E136" s="130"/>
      <c r="F136" s="155"/>
      <c r="G136" s="156"/>
      <c r="H136" s="11" t="s">
        <v>786</v>
      </c>
      <c r="I136" s="14">
        <f t="shared" si="2"/>
        <v>1.33</v>
      </c>
      <c r="J136" s="14">
        <v>1.33</v>
      </c>
      <c r="K136" s="121">
        <f t="shared" si="3"/>
        <v>2.66</v>
      </c>
      <c r="L136" s="127"/>
    </row>
    <row r="137" spans="1:12" ht="36" customHeight="1">
      <c r="A137" s="126"/>
      <c r="B137" s="119">
        <f>'Tax Invoice'!D133</f>
        <v>3</v>
      </c>
      <c r="C137" s="10" t="s">
        <v>787</v>
      </c>
      <c r="D137" s="10" t="s">
        <v>787</v>
      </c>
      <c r="E137" s="130"/>
      <c r="F137" s="155"/>
      <c r="G137" s="156"/>
      <c r="H137" s="11" t="s">
        <v>1008</v>
      </c>
      <c r="I137" s="14">
        <f t="shared" si="2"/>
        <v>1.44</v>
      </c>
      <c r="J137" s="14">
        <v>1.44</v>
      </c>
      <c r="K137" s="121">
        <f t="shared" si="3"/>
        <v>4.32</v>
      </c>
      <c r="L137" s="127"/>
    </row>
    <row r="138" spans="1:12" ht="36" customHeight="1">
      <c r="A138" s="126"/>
      <c r="B138" s="119">
        <f>'Tax Invoice'!D134</f>
        <v>2</v>
      </c>
      <c r="C138" s="10" t="s">
        <v>788</v>
      </c>
      <c r="D138" s="10" t="s">
        <v>788</v>
      </c>
      <c r="E138" s="130"/>
      <c r="F138" s="155"/>
      <c r="G138" s="156"/>
      <c r="H138" s="11" t="s">
        <v>789</v>
      </c>
      <c r="I138" s="14">
        <f t="shared" si="2"/>
        <v>1.44</v>
      </c>
      <c r="J138" s="14">
        <v>1.44</v>
      </c>
      <c r="K138" s="121">
        <f t="shared" si="3"/>
        <v>2.88</v>
      </c>
      <c r="L138" s="127"/>
    </row>
    <row r="139" spans="1:12" ht="24" customHeight="1">
      <c r="A139" s="126"/>
      <c r="B139" s="119">
        <f>'Tax Invoice'!D135</f>
        <v>3</v>
      </c>
      <c r="C139" s="10" t="s">
        <v>790</v>
      </c>
      <c r="D139" s="10" t="s">
        <v>790</v>
      </c>
      <c r="E139" s="130"/>
      <c r="F139" s="155"/>
      <c r="G139" s="156"/>
      <c r="H139" s="11" t="s">
        <v>1009</v>
      </c>
      <c r="I139" s="14">
        <f t="shared" si="2"/>
        <v>1.24</v>
      </c>
      <c r="J139" s="14">
        <v>1.24</v>
      </c>
      <c r="K139" s="121">
        <f t="shared" si="3"/>
        <v>3.7199999999999998</v>
      </c>
      <c r="L139" s="127"/>
    </row>
    <row r="140" spans="1:12" ht="24" customHeight="1">
      <c r="A140" s="126"/>
      <c r="B140" s="119">
        <f>'Tax Invoice'!D136</f>
        <v>5</v>
      </c>
      <c r="C140" s="10" t="s">
        <v>791</v>
      </c>
      <c r="D140" s="10" t="s">
        <v>791</v>
      </c>
      <c r="E140" s="130"/>
      <c r="F140" s="155"/>
      <c r="G140" s="156"/>
      <c r="H140" s="11" t="s">
        <v>1010</v>
      </c>
      <c r="I140" s="14">
        <f t="shared" si="2"/>
        <v>1.36</v>
      </c>
      <c r="J140" s="14">
        <v>1.36</v>
      </c>
      <c r="K140" s="121">
        <f t="shared" si="3"/>
        <v>6.8000000000000007</v>
      </c>
      <c r="L140" s="127"/>
    </row>
    <row r="141" spans="1:12" ht="24" customHeight="1">
      <c r="A141" s="126"/>
      <c r="B141" s="119">
        <f>'Tax Invoice'!D137</f>
        <v>3</v>
      </c>
      <c r="C141" s="10" t="s">
        <v>792</v>
      </c>
      <c r="D141" s="10" t="s">
        <v>792</v>
      </c>
      <c r="E141" s="130"/>
      <c r="F141" s="155"/>
      <c r="G141" s="156"/>
      <c r="H141" s="11" t="s">
        <v>1011</v>
      </c>
      <c r="I141" s="14">
        <f t="shared" si="2"/>
        <v>1.8</v>
      </c>
      <c r="J141" s="14">
        <v>1.8</v>
      </c>
      <c r="K141" s="121">
        <f t="shared" si="3"/>
        <v>5.4</v>
      </c>
      <c r="L141" s="127"/>
    </row>
    <row r="142" spans="1:12" ht="36" customHeight="1">
      <c r="A142" s="126"/>
      <c r="B142" s="119">
        <f>'Tax Invoice'!D138</f>
        <v>2</v>
      </c>
      <c r="C142" s="10" t="s">
        <v>793</v>
      </c>
      <c r="D142" s="10" t="s">
        <v>793</v>
      </c>
      <c r="E142" s="130"/>
      <c r="F142" s="155"/>
      <c r="G142" s="156"/>
      <c r="H142" s="11" t="s">
        <v>1012</v>
      </c>
      <c r="I142" s="14">
        <f t="shared" si="2"/>
        <v>1.8</v>
      </c>
      <c r="J142" s="14">
        <v>1.8</v>
      </c>
      <c r="K142" s="121">
        <f t="shared" si="3"/>
        <v>3.6</v>
      </c>
      <c r="L142" s="127"/>
    </row>
    <row r="143" spans="1:12" ht="24" customHeight="1">
      <c r="A143" s="126"/>
      <c r="B143" s="119">
        <f>'Tax Invoice'!D139</f>
        <v>10</v>
      </c>
      <c r="C143" s="10" t="s">
        <v>794</v>
      </c>
      <c r="D143" s="10" t="s">
        <v>794</v>
      </c>
      <c r="E143" s="130"/>
      <c r="F143" s="155"/>
      <c r="G143" s="156"/>
      <c r="H143" s="11" t="s">
        <v>1013</v>
      </c>
      <c r="I143" s="14">
        <f t="shared" si="2"/>
        <v>0.72</v>
      </c>
      <c r="J143" s="14">
        <v>0.72</v>
      </c>
      <c r="K143" s="121">
        <f t="shared" si="3"/>
        <v>7.1999999999999993</v>
      </c>
      <c r="L143" s="127"/>
    </row>
    <row r="144" spans="1:12" ht="24" customHeight="1">
      <c r="A144" s="126"/>
      <c r="B144" s="119">
        <f>'Tax Invoice'!D140</f>
        <v>10</v>
      </c>
      <c r="C144" s="10" t="s">
        <v>795</v>
      </c>
      <c r="D144" s="10" t="s">
        <v>795</v>
      </c>
      <c r="E144" s="130"/>
      <c r="F144" s="155"/>
      <c r="G144" s="156"/>
      <c r="H144" s="11" t="s">
        <v>1014</v>
      </c>
      <c r="I144" s="14">
        <f t="shared" si="2"/>
        <v>0.63</v>
      </c>
      <c r="J144" s="14">
        <v>0.63</v>
      </c>
      <c r="K144" s="121">
        <f t="shared" si="3"/>
        <v>6.3</v>
      </c>
      <c r="L144" s="127"/>
    </row>
    <row r="145" spans="1:12" ht="36" customHeight="1">
      <c r="A145" s="126"/>
      <c r="B145" s="119">
        <f>'Tax Invoice'!D141</f>
        <v>3</v>
      </c>
      <c r="C145" s="10" t="s">
        <v>796</v>
      </c>
      <c r="D145" s="10" t="s">
        <v>796</v>
      </c>
      <c r="E145" s="130" t="s">
        <v>738</v>
      </c>
      <c r="F145" s="155"/>
      <c r="G145" s="156"/>
      <c r="H145" s="11" t="s">
        <v>797</v>
      </c>
      <c r="I145" s="14">
        <f t="shared" si="2"/>
        <v>0.94</v>
      </c>
      <c r="J145" s="14">
        <v>0.94</v>
      </c>
      <c r="K145" s="121">
        <f t="shared" si="3"/>
        <v>2.82</v>
      </c>
      <c r="L145" s="127"/>
    </row>
    <row r="146" spans="1:12" ht="24" customHeight="1">
      <c r="A146" s="126"/>
      <c r="B146" s="119">
        <f>'Tax Invoice'!D142</f>
        <v>3</v>
      </c>
      <c r="C146" s="10" t="s">
        <v>798</v>
      </c>
      <c r="D146" s="10" t="s">
        <v>798</v>
      </c>
      <c r="E146" s="130" t="s">
        <v>279</v>
      </c>
      <c r="F146" s="155" t="s">
        <v>112</v>
      </c>
      <c r="G146" s="156"/>
      <c r="H146" s="11" t="s">
        <v>799</v>
      </c>
      <c r="I146" s="14">
        <f t="shared" si="2"/>
        <v>0.42</v>
      </c>
      <c r="J146" s="14">
        <v>0.42</v>
      </c>
      <c r="K146" s="121">
        <f t="shared" si="3"/>
        <v>1.26</v>
      </c>
      <c r="L146" s="127"/>
    </row>
    <row r="147" spans="1:12" ht="24" customHeight="1">
      <c r="A147" s="126"/>
      <c r="B147" s="119">
        <f>'Tax Invoice'!D143</f>
        <v>2</v>
      </c>
      <c r="C147" s="10" t="s">
        <v>798</v>
      </c>
      <c r="D147" s="10" t="s">
        <v>798</v>
      </c>
      <c r="E147" s="130" t="s">
        <v>279</v>
      </c>
      <c r="F147" s="155" t="s">
        <v>271</v>
      </c>
      <c r="G147" s="156"/>
      <c r="H147" s="11" t="s">
        <v>799</v>
      </c>
      <c r="I147" s="14">
        <f t="shared" si="2"/>
        <v>0.42</v>
      </c>
      <c r="J147" s="14">
        <v>0.42</v>
      </c>
      <c r="K147" s="121">
        <f t="shared" si="3"/>
        <v>0.84</v>
      </c>
      <c r="L147" s="127"/>
    </row>
    <row r="148" spans="1:12" ht="24" customHeight="1">
      <c r="A148" s="126"/>
      <c r="B148" s="119">
        <f>'Tax Invoice'!D144</f>
        <v>2</v>
      </c>
      <c r="C148" s="10" t="s">
        <v>798</v>
      </c>
      <c r="D148" s="10" t="s">
        <v>798</v>
      </c>
      <c r="E148" s="130" t="s">
        <v>279</v>
      </c>
      <c r="F148" s="155" t="s">
        <v>274</v>
      </c>
      <c r="G148" s="156"/>
      <c r="H148" s="11" t="s">
        <v>799</v>
      </c>
      <c r="I148" s="14">
        <f t="shared" si="2"/>
        <v>0.42</v>
      </c>
      <c r="J148" s="14">
        <v>0.42</v>
      </c>
      <c r="K148" s="121">
        <f t="shared" si="3"/>
        <v>0.84</v>
      </c>
      <c r="L148" s="127"/>
    </row>
    <row r="149" spans="1:12" ht="24" customHeight="1">
      <c r="A149" s="126"/>
      <c r="B149" s="119">
        <f>'Tax Invoice'!D145</f>
        <v>2</v>
      </c>
      <c r="C149" s="10" t="s">
        <v>798</v>
      </c>
      <c r="D149" s="10" t="s">
        <v>798</v>
      </c>
      <c r="E149" s="130" t="s">
        <v>279</v>
      </c>
      <c r="F149" s="155" t="s">
        <v>275</v>
      </c>
      <c r="G149" s="156"/>
      <c r="H149" s="11" t="s">
        <v>799</v>
      </c>
      <c r="I149" s="14">
        <f t="shared" si="2"/>
        <v>0.42</v>
      </c>
      <c r="J149" s="14">
        <v>0.42</v>
      </c>
      <c r="K149" s="121">
        <f t="shared" si="3"/>
        <v>0.84</v>
      </c>
      <c r="L149" s="127"/>
    </row>
    <row r="150" spans="1:12" ht="24" customHeight="1">
      <c r="A150" s="126"/>
      <c r="B150" s="119">
        <f>'Tax Invoice'!D146</f>
        <v>3</v>
      </c>
      <c r="C150" s="10" t="s">
        <v>798</v>
      </c>
      <c r="D150" s="10" t="s">
        <v>798</v>
      </c>
      <c r="E150" s="130" t="s">
        <v>278</v>
      </c>
      <c r="F150" s="155" t="s">
        <v>112</v>
      </c>
      <c r="G150" s="156"/>
      <c r="H150" s="11" t="s">
        <v>799</v>
      </c>
      <c r="I150" s="14">
        <f t="shared" ref="I150:I213" si="4">J150*$N$1</f>
        <v>0.42</v>
      </c>
      <c r="J150" s="14">
        <v>0.42</v>
      </c>
      <c r="K150" s="121">
        <f t="shared" ref="K150:K213" si="5">I150*B150</f>
        <v>1.26</v>
      </c>
      <c r="L150" s="127"/>
    </row>
    <row r="151" spans="1:12" ht="24" customHeight="1">
      <c r="A151" s="126"/>
      <c r="B151" s="119">
        <f>'Tax Invoice'!D147</f>
        <v>2</v>
      </c>
      <c r="C151" s="10" t="s">
        <v>798</v>
      </c>
      <c r="D151" s="10" t="s">
        <v>798</v>
      </c>
      <c r="E151" s="130" t="s">
        <v>278</v>
      </c>
      <c r="F151" s="155" t="s">
        <v>269</v>
      </c>
      <c r="G151" s="156"/>
      <c r="H151" s="11" t="s">
        <v>799</v>
      </c>
      <c r="I151" s="14">
        <f t="shared" si="4"/>
        <v>0.42</v>
      </c>
      <c r="J151" s="14">
        <v>0.42</v>
      </c>
      <c r="K151" s="121">
        <f t="shared" si="5"/>
        <v>0.84</v>
      </c>
      <c r="L151" s="127"/>
    </row>
    <row r="152" spans="1:12" ht="24" customHeight="1">
      <c r="A152" s="126"/>
      <c r="B152" s="119">
        <f>'Tax Invoice'!D148</f>
        <v>2</v>
      </c>
      <c r="C152" s="10" t="s">
        <v>798</v>
      </c>
      <c r="D152" s="10" t="s">
        <v>798</v>
      </c>
      <c r="E152" s="130" t="s">
        <v>278</v>
      </c>
      <c r="F152" s="155" t="s">
        <v>274</v>
      </c>
      <c r="G152" s="156"/>
      <c r="H152" s="11" t="s">
        <v>799</v>
      </c>
      <c r="I152" s="14">
        <f t="shared" si="4"/>
        <v>0.42</v>
      </c>
      <c r="J152" s="14">
        <v>0.42</v>
      </c>
      <c r="K152" s="121">
        <f t="shared" si="5"/>
        <v>0.84</v>
      </c>
      <c r="L152" s="127"/>
    </row>
    <row r="153" spans="1:12" ht="24" customHeight="1">
      <c r="A153" s="126"/>
      <c r="B153" s="119">
        <f>'Tax Invoice'!D149</f>
        <v>2</v>
      </c>
      <c r="C153" s="10" t="s">
        <v>798</v>
      </c>
      <c r="D153" s="10" t="s">
        <v>798</v>
      </c>
      <c r="E153" s="130" t="s">
        <v>278</v>
      </c>
      <c r="F153" s="155" t="s">
        <v>317</v>
      </c>
      <c r="G153" s="156"/>
      <c r="H153" s="11" t="s">
        <v>799</v>
      </c>
      <c r="I153" s="14">
        <f t="shared" si="4"/>
        <v>0.42</v>
      </c>
      <c r="J153" s="14">
        <v>0.42</v>
      </c>
      <c r="K153" s="121">
        <f t="shared" si="5"/>
        <v>0.84</v>
      </c>
      <c r="L153" s="127"/>
    </row>
    <row r="154" spans="1:12" ht="24" customHeight="1">
      <c r="A154" s="126"/>
      <c r="B154" s="119">
        <f>'Tax Invoice'!D150</f>
        <v>2</v>
      </c>
      <c r="C154" s="10" t="s">
        <v>800</v>
      </c>
      <c r="D154" s="10" t="s">
        <v>800</v>
      </c>
      <c r="E154" s="130" t="s">
        <v>641</v>
      </c>
      <c r="F154" s="155"/>
      <c r="G154" s="156"/>
      <c r="H154" s="11" t="s">
        <v>801</v>
      </c>
      <c r="I154" s="14">
        <f t="shared" si="4"/>
        <v>0.86</v>
      </c>
      <c r="J154" s="14">
        <v>0.86</v>
      </c>
      <c r="K154" s="121">
        <f t="shared" si="5"/>
        <v>1.72</v>
      </c>
      <c r="L154" s="127"/>
    </row>
    <row r="155" spans="1:12" ht="24" customHeight="1">
      <c r="A155" s="126"/>
      <c r="B155" s="119">
        <f>'Tax Invoice'!D151</f>
        <v>2</v>
      </c>
      <c r="C155" s="10" t="s">
        <v>800</v>
      </c>
      <c r="D155" s="10" t="s">
        <v>800</v>
      </c>
      <c r="E155" s="130" t="s">
        <v>643</v>
      </c>
      <c r="F155" s="155"/>
      <c r="G155" s="156"/>
      <c r="H155" s="11" t="s">
        <v>801</v>
      </c>
      <c r="I155" s="14">
        <f t="shared" si="4"/>
        <v>0.86</v>
      </c>
      <c r="J155" s="14">
        <v>0.86</v>
      </c>
      <c r="K155" s="121">
        <f t="shared" si="5"/>
        <v>1.72</v>
      </c>
      <c r="L155" s="127"/>
    </row>
    <row r="156" spans="1:12" ht="24" customHeight="1">
      <c r="A156" s="126"/>
      <c r="B156" s="119">
        <f>'Tax Invoice'!D152</f>
        <v>2</v>
      </c>
      <c r="C156" s="10" t="s">
        <v>800</v>
      </c>
      <c r="D156" s="10" t="s">
        <v>800</v>
      </c>
      <c r="E156" s="130" t="s">
        <v>646</v>
      </c>
      <c r="F156" s="155"/>
      <c r="G156" s="156"/>
      <c r="H156" s="11" t="s">
        <v>801</v>
      </c>
      <c r="I156" s="14">
        <f t="shared" si="4"/>
        <v>0.86</v>
      </c>
      <c r="J156" s="14">
        <v>0.86</v>
      </c>
      <c r="K156" s="121">
        <f t="shared" si="5"/>
        <v>1.72</v>
      </c>
      <c r="L156" s="127"/>
    </row>
    <row r="157" spans="1:12" ht="24" customHeight="1">
      <c r="A157" s="126"/>
      <c r="B157" s="119">
        <f>'Tax Invoice'!D153</f>
        <v>2</v>
      </c>
      <c r="C157" s="10" t="s">
        <v>800</v>
      </c>
      <c r="D157" s="10" t="s">
        <v>800</v>
      </c>
      <c r="E157" s="130" t="s">
        <v>647</v>
      </c>
      <c r="F157" s="155"/>
      <c r="G157" s="156"/>
      <c r="H157" s="11" t="s">
        <v>801</v>
      </c>
      <c r="I157" s="14">
        <f t="shared" si="4"/>
        <v>0.86</v>
      </c>
      <c r="J157" s="14">
        <v>0.86</v>
      </c>
      <c r="K157" s="121">
        <f t="shared" si="5"/>
        <v>1.72</v>
      </c>
      <c r="L157" s="127"/>
    </row>
    <row r="158" spans="1:12" ht="24" customHeight="1">
      <c r="A158" s="126"/>
      <c r="B158" s="119">
        <f>'Tax Invoice'!D154</f>
        <v>1</v>
      </c>
      <c r="C158" s="10" t="s">
        <v>802</v>
      </c>
      <c r="D158" s="10" t="s">
        <v>802</v>
      </c>
      <c r="E158" s="130" t="s">
        <v>112</v>
      </c>
      <c r="F158" s="155"/>
      <c r="G158" s="156"/>
      <c r="H158" s="11" t="s">
        <v>803</v>
      </c>
      <c r="I158" s="14">
        <f t="shared" si="4"/>
        <v>0.42</v>
      </c>
      <c r="J158" s="14">
        <v>0.42</v>
      </c>
      <c r="K158" s="121">
        <f t="shared" si="5"/>
        <v>0.42</v>
      </c>
      <c r="L158" s="127"/>
    </row>
    <row r="159" spans="1:12" ht="24" customHeight="1">
      <c r="A159" s="126"/>
      <c r="B159" s="119">
        <f>'Tax Invoice'!D155</f>
        <v>1</v>
      </c>
      <c r="C159" s="10" t="s">
        <v>802</v>
      </c>
      <c r="D159" s="10" t="s">
        <v>802</v>
      </c>
      <c r="E159" s="130" t="s">
        <v>216</v>
      </c>
      <c r="F159" s="155"/>
      <c r="G159" s="156"/>
      <c r="H159" s="11" t="s">
        <v>803</v>
      </c>
      <c r="I159" s="14">
        <f t="shared" si="4"/>
        <v>0.42</v>
      </c>
      <c r="J159" s="14">
        <v>0.42</v>
      </c>
      <c r="K159" s="121">
        <f t="shared" si="5"/>
        <v>0.42</v>
      </c>
      <c r="L159" s="127"/>
    </row>
    <row r="160" spans="1:12" ht="24" customHeight="1">
      <c r="A160" s="126"/>
      <c r="B160" s="119">
        <f>'Tax Invoice'!D156</f>
        <v>1</v>
      </c>
      <c r="C160" s="10" t="s">
        <v>802</v>
      </c>
      <c r="D160" s="10" t="s">
        <v>802</v>
      </c>
      <c r="E160" s="130" t="s">
        <v>218</v>
      </c>
      <c r="F160" s="155"/>
      <c r="G160" s="156"/>
      <c r="H160" s="11" t="s">
        <v>803</v>
      </c>
      <c r="I160" s="14">
        <f t="shared" si="4"/>
        <v>0.42</v>
      </c>
      <c r="J160" s="14">
        <v>0.42</v>
      </c>
      <c r="K160" s="121">
        <f t="shared" si="5"/>
        <v>0.42</v>
      </c>
      <c r="L160" s="127"/>
    </row>
    <row r="161" spans="1:12" ht="24" customHeight="1">
      <c r="A161" s="126"/>
      <c r="B161" s="119">
        <f>'Tax Invoice'!D157</f>
        <v>1</v>
      </c>
      <c r="C161" s="10" t="s">
        <v>802</v>
      </c>
      <c r="D161" s="10" t="s">
        <v>802</v>
      </c>
      <c r="E161" s="130" t="s">
        <v>219</v>
      </c>
      <c r="F161" s="155"/>
      <c r="G161" s="156"/>
      <c r="H161" s="11" t="s">
        <v>803</v>
      </c>
      <c r="I161" s="14">
        <f t="shared" si="4"/>
        <v>0.42</v>
      </c>
      <c r="J161" s="14">
        <v>0.42</v>
      </c>
      <c r="K161" s="121">
        <f t="shared" si="5"/>
        <v>0.42</v>
      </c>
      <c r="L161" s="127"/>
    </row>
    <row r="162" spans="1:12" ht="24" customHeight="1">
      <c r="A162" s="126"/>
      <c r="B162" s="119">
        <f>'Tax Invoice'!D158</f>
        <v>1</v>
      </c>
      <c r="C162" s="10" t="s">
        <v>802</v>
      </c>
      <c r="D162" s="10" t="s">
        <v>802</v>
      </c>
      <c r="E162" s="130" t="s">
        <v>269</v>
      </c>
      <c r="F162" s="155"/>
      <c r="G162" s="156"/>
      <c r="H162" s="11" t="s">
        <v>803</v>
      </c>
      <c r="I162" s="14">
        <f t="shared" si="4"/>
        <v>0.42</v>
      </c>
      <c r="J162" s="14">
        <v>0.42</v>
      </c>
      <c r="K162" s="121">
        <f t="shared" si="5"/>
        <v>0.42</v>
      </c>
      <c r="L162" s="127"/>
    </row>
    <row r="163" spans="1:12" ht="24" customHeight="1">
      <c r="A163" s="126"/>
      <c r="B163" s="119">
        <f>'Tax Invoice'!D159</f>
        <v>1</v>
      </c>
      <c r="C163" s="10" t="s">
        <v>802</v>
      </c>
      <c r="D163" s="10" t="s">
        <v>802</v>
      </c>
      <c r="E163" s="130" t="s">
        <v>220</v>
      </c>
      <c r="F163" s="155"/>
      <c r="G163" s="156"/>
      <c r="H163" s="11" t="s">
        <v>803</v>
      </c>
      <c r="I163" s="14">
        <f t="shared" si="4"/>
        <v>0.42</v>
      </c>
      <c r="J163" s="14">
        <v>0.42</v>
      </c>
      <c r="K163" s="121">
        <f t="shared" si="5"/>
        <v>0.42</v>
      </c>
      <c r="L163" s="127"/>
    </row>
    <row r="164" spans="1:12" ht="24" customHeight="1">
      <c r="A164" s="126"/>
      <c r="B164" s="119">
        <f>'Tax Invoice'!D160</f>
        <v>1</v>
      </c>
      <c r="C164" s="10" t="s">
        <v>802</v>
      </c>
      <c r="D164" s="10" t="s">
        <v>802</v>
      </c>
      <c r="E164" s="130" t="s">
        <v>271</v>
      </c>
      <c r="F164" s="155"/>
      <c r="G164" s="156"/>
      <c r="H164" s="11" t="s">
        <v>803</v>
      </c>
      <c r="I164" s="14">
        <f t="shared" si="4"/>
        <v>0.42</v>
      </c>
      <c r="J164" s="14">
        <v>0.42</v>
      </c>
      <c r="K164" s="121">
        <f t="shared" si="5"/>
        <v>0.42</v>
      </c>
      <c r="L164" s="127"/>
    </row>
    <row r="165" spans="1:12" ht="24" customHeight="1">
      <c r="A165" s="126"/>
      <c r="B165" s="119">
        <f>'Tax Invoice'!D161</f>
        <v>1</v>
      </c>
      <c r="C165" s="10" t="s">
        <v>802</v>
      </c>
      <c r="D165" s="10" t="s">
        <v>802</v>
      </c>
      <c r="E165" s="130" t="s">
        <v>272</v>
      </c>
      <c r="F165" s="155"/>
      <c r="G165" s="156"/>
      <c r="H165" s="11" t="s">
        <v>803</v>
      </c>
      <c r="I165" s="14">
        <f t="shared" si="4"/>
        <v>0.42</v>
      </c>
      <c r="J165" s="14">
        <v>0.42</v>
      </c>
      <c r="K165" s="121">
        <f t="shared" si="5"/>
        <v>0.42</v>
      </c>
      <c r="L165" s="127"/>
    </row>
    <row r="166" spans="1:12" ht="24" customHeight="1">
      <c r="A166" s="126"/>
      <c r="B166" s="119">
        <f>'Tax Invoice'!D162</f>
        <v>1</v>
      </c>
      <c r="C166" s="10" t="s">
        <v>802</v>
      </c>
      <c r="D166" s="10" t="s">
        <v>802</v>
      </c>
      <c r="E166" s="130" t="s">
        <v>273</v>
      </c>
      <c r="F166" s="155"/>
      <c r="G166" s="156"/>
      <c r="H166" s="11" t="s">
        <v>803</v>
      </c>
      <c r="I166" s="14">
        <f t="shared" si="4"/>
        <v>0.42</v>
      </c>
      <c r="J166" s="14">
        <v>0.42</v>
      </c>
      <c r="K166" s="121">
        <f t="shared" si="5"/>
        <v>0.42</v>
      </c>
      <c r="L166" s="127"/>
    </row>
    <row r="167" spans="1:12" ht="24" customHeight="1">
      <c r="A167" s="126"/>
      <c r="B167" s="119">
        <f>'Tax Invoice'!D163</f>
        <v>1</v>
      </c>
      <c r="C167" s="10" t="s">
        <v>802</v>
      </c>
      <c r="D167" s="10" t="s">
        <v>802</v>
      </c>
      <c r="E167" s="130" t="s">
        <v>274</v>
      </c>
      <c r="F167" s="155"/>
      <c r="G167" s="156"/>
      <c r="H167" s="11" t="s">
        <v>803</v>
      </c>
      <c r="I167" s="14">
        <f t="shared" si="4"/>
        <v>0.42</v>
      </c>
      <c r="J167" s="14">
        <v>0.42</v>
      </c>
      <c r="K167" s="121">
        <f t="shared" si="5"/>
        <v>0.42</v>
      </c>
      <c r="L167" s="127"/>
    </row>
    <row r="168" spans="1:12" ht="24" customHeight="1">
      <c r="A168" s="126"/>
      <c r="B168" s="119">
        <f>'Tax Invoice'!D164</f>
        <v>1</v>
      </c>
      <c r="C168" s="10" t="s">
        <v>802</v>
      </c>
      <c r="D168" s="10" t="s">
        <v>802</v>
      </c>
      <c r="E168" s="130" t="s">
        <v>316</v>
      </c>
      <c r="F168" s="155"/>
      <c r="G168" s="156"/>
      <c r="H168" s="11" t="s">
        <v>803</v>
      </c>
      <c r="I168" s="14">
        <f t="shared" si="4"/>
        <v>0.42</v>
      </c>
      <c r="J168" s="14">
        <v>0.42</v>
      </c>
      <c r="K168" s="121">
        <f t="shared" si="5"/>
        <v>0.42</v>
      </c>
      <c r="L168" s="127"/>
    </row>
    <row r="169" spans="1:12" ht="24" customHeight="1">
      <c r="A169" s="126"/>
      <c r="B169" s="119">
        <f>'Tax Invoice'!D165</f>
        <v>1</v>
      </c>
      <c r="C169" s="10" t="s">
        <v>802</v>
      </c>
      <c r="D169" s="10" t="s">
        <v>802</v>
      </c>
      <c r="E169" s="130" t="s">
        <v>275</v>
      </c>
      <c r="F169" s="155"/>
      <c r="G169" s="156"/>
      <c r="H169" s="11" t="s">
        <v>803</v>
      </c>
      <c r="I169" s="14">
        <f t="shared" si="4"/>
        <v>0.42</v>
      </c>
      <c r="J169" s="14">
        <v>0.42</v>
      </c>
      <c r="K169" s="121">
        <f t="shared" si="5"/>
        <v>0.42</v>
      </c>
      <c r="L169" s="127"/>
    </row>
    <row r="170" spans="1:12" ht="24" customHeight="1">
      <c r="A170" s="126"/>
      <c r="B170" s="119">
        <f>'Tax Invoice'!D166</f>
        <v>1</v>
      </c>
      <c r="C170" s="10" t="s">
        <v>802</v>
      </c>
      <c r="D170" s="10" t="s">
        <v>802</v>
      </c>
      <c r="E170" s="130" t="s">
        <v>276</v>
      </c>
      <c r="F170" s="155"/>
      <c r="G170" s="156"/>
      <c r="H170" s="11" t="s">
        <v>803</v>
      </c>
      <c r="I170" s="14">
        <f t="shared" si="4"/>
        <v>0.42</v>
      </c>
      <c r="J170" s="14">
        <v>0.42</v>
      </c>
      <c r="K170" s="121">
        <f t="shared" si="5"/>
        <v>0.42</v>
      </c>
      <c r="L170" s="127"/>
    </row>
    <row r="171" spans="1:12" ht="24" customHeight="1">
      <c r="A171" s="126"/>
      <c r="B171" s="119">
        <f>'Tax Invoice'!D167</f>
        <v>1</v>
      </c>
      <c r="C171" s="10" t="s">
        <v>802</v>
      </c>
      <c r="D171" s="10" t="s">
        <v>802</v>
      </c>
      <c r="E171" s="130" t="s">
        <v>317</v>
      </c>
      <c r="F171" s="155"/>
      <c r="G171" s="156"/>
      <c r="H171" s="11" t="s">
        <v>803</v>
      </c>
      <c r="I171" s="14">
        <f t="shared" si="4"/>
        <v>0.42</v>
      </c>
      <c r="J171" s="14">
        <v>0.42</v>
      </c>
      <c r="K171" s="121">
        <f t="shared" si="5"/>
        <v>0.42</v>
      </c>
      <c r="L171" s="127"/>
    </row>
    <row r="172" spans="1:12" ht="24" customHeight="1">
      <c r="A172" s="126"/>
      <c r="B172" s="119">
        <f>'Tax Invoice'!D168</f>
        <v>1</v>
      </c>
      <c r="C172" s="10" t="s">
        <v>802</v>
      </c>
      <c r="D172" s="10" t="s">
        <v>802</v>
      </c>
      <c r="E172" s="130" t="s">
        <v>670</v>
      </c>
      <c r="F172" s="155"/>
      <c r="G172" s="156"/>
      <c r="H172" s="11" t="s">
        <v>803</v>
      </c>
      <c r="I172" s="14">
        <f t="shared" si="4"/>
        <v>0.42</v>
      </c>
      <c r="J172" s="14">
        <v>0.42</v>
      </c>
      <c r="K172" s="121">
        <f t="shared" si="5"/>
        <v>0.42</v>
      </c>
      <c r="L172" s="127"/>
    </row>
    <row r="173" spans="1:12" ht="24" customHeight="1">
      <c r="A173" s="126"/>
      <c r="B173" s="119">
        <f>'Tax Invoice'!D169</f>
        <v>1</v>
      </c>
      <c r="C173" s="10" t="s">
        <v>802</v>
      </c>
      <c r="D173" s="10" t="s">
        <v>802</v>
      </c>
      <c r="E173" s="130" t="s">
        <v>669</v>
      </c>
      <c r="F173" s="155"/>
      <c r="G173" s="156"/>
      <c r="H173" s="11" t="s">
        <v>803</v>
      </c>
      <c r="I173" s="14">
        <f t="shared" si="4"/>
        <v>0.42</v>
      </c>
      <c r="J173" s="14">
        <v>0.42</v>
      </c>
      <c r="K173" s="121">
        <f t="shared" si="5"/>
        <v>0.42</v>
      </c>
      <c r="L173" s="127"/>
    </row>
    <row r="174" spans="1:12" ht="24" customHeight="1">
      <c r="A174" s="126"/>
      <c r="B174" s="119">
        <f>'Tax Invoice'!D170</f>
        <v>3</v>
      </c>
      <c r="C174" s="10" t="s">
        <v>603</v>
      </c>
      <c r="D174" s="10" t="s">
        <v>939</v>
      </c>
      <c r="E174" s="130" t="s">
        <v>320</v>
      </c>
      <c r="F174" s="155"/>
      <c r="G174" s="156"/>
      <c r="H174" s="11" t="s">
        <v>804</v>
      </c>
      <c r="I174" s="14">
        <f t="shared" si="4"/>
        <v>1.32</v>
      </c>
      <c r="J174" s="14">
        <v>1.32</v>
      </c>
      <c r="K174" s="121">
        <f t="shared" si="5"/>
        <v>3.96</v>
      </c>
      <c r="L174" s="127"/>
    </row>
    <row r="175" spans="1:12" ht="24" customHeight="1">
      <c r="A175" s="126"/>
      <c r="B175" s="119">
        <f>'Tax Invoice'!D171</f>
        <v>3</v>
      </c>
      <c r="C175" s="10" t="s">
        <v>603</v>
      </c>
      <c r="D175" s="10" t="s">
        <v>940</v>
      </c>
      <c r="E175" s="130" t="s">
        <v>707</v>
      </c>
      <c r="F175" s="155"/>
      <c r="G175" s="156"/>
      <c r="H175" s="11" t="s">
        <v>804</v>
      </c>
      <c r="I175" s="14">
        <f t="shared" si="4"/>
        <v>1.52</v>
      </c>
      <c r="J175" s="14">
        <v>1.52</v>
      </c>
      <c r="K175" s="121">
        <f t="shared" si="5"/>
        <v>4.5600000000000005</v>
      </c>
      <c r="L175" s="127"/>
    </row>
    <row r="176" spans="1:12" ht="24" customHeight="1">
      <c r="A176" s="126"/>
      <c r="B176" s="119">
        <f>'Tax Invoice'!D172</f>
        <v>2</v>
      </c>
      <c r="C176" s="10" t="s">
        <v>603</v>
      </c>
      <c r="D176" s="10" t="s">
        <v>941</v>
      </c>
      <c r="E176" s="130" t="s">
        <v>805</v>
      </c>
      <c r="F176" s="155"/>
      <c r="G176" s="156"/>
      <c r="H176" s="11" t="s">
        <v>804</v>
      </c>
      <c r="I176" s="14">
        <f t="shared" si="4"/>
        <v>1.72</v>
      </c>
      <c r="J176" s="14">
        <v>1.72</v>
      </c>
      <c r="K176" s="121">
        <f t="shared" si="5"/>
        <v>3.44</v>
      </c>
      <c r="L176" s="127"/>
    </row>
    <row r="177" spans="1:12" ht="24" customHeight="1">
      <c r="A177" s="126"/>
      <c r="B177" s="119">
        <f>'Tax Invoice'!D173</f>
        <v>2</v>
      </c>
      <c r="C177" s="10" t="s">
        <v>806</v>
      </c>
      <c r="D177" s="10" t="s">
        <v>942</v>
      </c>
      <c r="E177" s="130" t="s">
        <v>320</v>
      </c>
      <c r="F177" s="155"/>
      <c r="G177" s="156"/>
      <c r="H177" s="11" t="s">
        <v>807</v>
      </c>
      <c r="I177" s="14">
        <f t="shared" si="4"/>
        <v>1.7</v>
      </c>
      <c r="J177" s="14">
        <v>1.7</v>
      </c>
      <c r="K177" s="121">
        <f t="shared" si="5"/>
        <v>3.4</v>
      </c>
      <c r="L177" s="127"/>
    </row>
    <row r="178" spans="1:12" ht="24" customHeight="1">
      <c r="A178" s="126"/>
      <c r="B178" s="119">
        <f>'Tax Invoice'!D174</f>
        <v>2</v>
      </c>
      <c r="C178" s="10" t="s">
        <v>806</v>
      </c>
      <c r="D178" s="10" t="s">
        <v>943</v>
      </c>
      <c r="E178" s="130" t="s">
        <v>707</v>
      </c>
      <c r="F178" s="155"/>
      <c r="G178" s="156"/>
      <c r="H178" s="11" t="s">
        <v>807</v>
      </c>
      <c r="I178" s="14">
        <f t="shared" si="4"/>
        <v>1.96</v>
      </c>
      <c r="J178" s="14">
        <v>1.96</v>
      </c>
      <c r="K178" s="121">
        <f t="shared" si="5"/>
        <v>3.92</v>
      </c>
      <c r="L178" s="127"/>
    </row>
    <row r="179" spans="1:12" ht="24" customHeight="1">
      <c r="A179" s="126"/>
      <c r="B179" s="119">
        <f>'Tax Invoice'!D175</f>
        <v>5</v>
      </c>
      <c r="C179" s="10" t="s">
        <v>808</v>
      </c>
      <c r="D179" s="10" t="s">
        <v>944</v>
      </c>
      <c r="E179" s="130" t="s">
        <v>320</v>
      </c>
      <c r="F179" s="155"/>
      <c r="G179" s="156"/>
      <c r="H179" s="11" t="s">
        <v>809</v>
      </c>
      <c r="I179" s="14">
        <f t="shared" si="4"/>
        <v>2.5499999999999998</v>
      </c>
      <c r="J179" s="14">
        <v>2.5499999999999998</v>
      </c>
      <c r="K179" s="121">
        <f t="shared" si="5"/>
        <v>12.75</v>
      </c>
      <c r="L179" s="127"/>
    </row>
    <row r="180" spans="1:12" ht="24" customHeight="1">
      <c r="A180" s="126"/>
      <c r="B180" s="119">
        <f>'Tax Invoice'!D176</f>
        <v>4</v>
      </c>
      <c r="C180" s="10" t="s">
        <v>810</v>
      </c>
      <c r="D180" s="10" t="s">
        <v>945</v>
      </c>
      <c r="E180" s="130" t="s">
        <v>320</v>
      </c>
      <c r="F180" s="155"/>
      <c r="G180" s="156"/>
      <c r="H180" s="11" t="s">
        <v>811</v>
      </c>
      <c r="I180" s="14">
        <f t="shared" si="4"/>
        <v>3.07</v>
      </c>
      <c r="J180" s="14">
        <v>3.07</v>
      </c>
      <c r="K180" s="121">
        <f t="shared" si="5"/>
        <v>12.28</v>
      </c>
      <c r="L180" s="127"/>
    </row>
    <row r="181" spans="1:12" ht="24" customHeight="1">
      <c r="A181" s="126"/>
      <c r="B181" s="119">
        <f>'Tax Invoice'!D177</f>
        <v>4</v>
      </c>
      <c r="C181" s="10" t="s">
        <v>812</v>
      </c>
      <c r="D181" s="10" t="s">
        <v>946</v>
      </c>
      <c r="E181" s="130" t="s">
        <v>320</v>
      </c>
      <c r="F181" s="155"/>
      <c r="G181" s="156"/>
      <c r="H181" s="11" t="s">
        <v>813</v>
      </c>
      <c r="I181" s="14">
        <f t="shared" si="4"/>
        <v>3.27</v>
      </c>
      <c r="J181" s="14">
        <v>3.27</v>
      </c>
      <c r="K181" s="121">
        <f t="shared" si="5"/>
        <v>13.08</v>
      </c>
      <c r="L181" s="127"/>
    </row>
    <row r="182" spans="1:12" ht="24" customHeight="1">
      <c r="A182" s="126"/>
      <c r="B182" s="119">
        <f>'Tax Invoice'!D178</f>
        <v>4</v>
      </c>
      <c r="C182" s="10" t="s">
        <v>814</v>
      </c>
      <c r="D182" s="10" t="s">
        <v>947</v>
      </c>
      <c r="E182" s="130" t="s">
        <v>707</v>
      </c>
      <c r="F182" s="155"/>
      <c r="G182" s="156"/>
      <c r="H182" s="11" t="s">
        <v>815</v>
      </c>
      <c r="I182" s="14">
        <f t="shared" si="4"/>
        <v>2.7</v>
      </c>
      <c r="J182" s="14">
        <v>2.7</v>
      </c>
      <c r="K182" s="121">
        <f t="shared" si="5"/>
        <v>10.8</v>
      </c>
      <c r="L182" s="127"/>
    </row>
    <row r="183" spans="1:12" ht="24" customHeight="1">
      <c r="A183" s="126"/>
      <c r="B183" s="119">
        <f>'Tax Invoice'!D179</f>
        <v>4</v>
      </c>
      <c r="C183" s="10" t="s">
        <v>816</v>
      </c>
      <c r="D183" s="10" t="s">
        <v>948</v>
      </c>
      <c r="E183" s="130" t="s">
        <v>707</v>
      </c>
      <c r="F183" s="155"/>
      <c r="G183" s="156"/>
      <c r="H183" s="11" t="s">
        <v>817</v>
      </c>
      <c r="I183" s="14">
        <f t="shared" si="4"/>
        <v>2.5499999999999998</v>
      </c>
      <c r="J183" s="14">
        <v>2.5499999999999998</v>
      </c>
      <c r="K183" s="121">
        <f t="shared" si="5"/>
        <v>10.199999999999999</v>
      </c>
      <c r="L183" s="127"/>
    </row>
    <row r="184" spans="1:12" ht="24" customHeight="1">
      <c r="A184" s="126"/>
      <c r="B184" s="119">
        <f>'Tax Invoice'!D180</f>
        <v>2</v>
      </c>
      <c r="C184" s="10" t="s">
        <v>818</v>
      </c>
      <c r="D184" s="10" t="s">
        <v>949</v>
      </c>
      <c r="E184" s="130" t="s">
        <v>320</v>
      </c>
      <c r="F184" s="155"/>
      <c r="G184" s="156"/>
      <c r="H184" s="11" t="s">
        <v>819</v>
      </c>
      <c r="I184" s="14">
        <f t="shared" si="4"/>
        <v>1.37</v>
      </c>
      <c r="J184" s="14">
        <v>1.37</v>
      </c>
      <c r="K184" s="121">
        <f t="shared" si="5"/>
        <v>2.74</v>
      </c>
      <c r="L184" s="127"/>
    </row>
    <row r="185" spans="1:12" ht="24" customHeight="1">
      <c r="A185" s="126"/>
      <c r="B185" s="119">
        <f>'Tax Invoice'!D181</f>
        <v>2</v>
      </c>
      <c r="C185" s="10" t="s">
        <v>818</v>
      </c>
      <c r="D185" s="10" t="s">
        <v>950</v>
      </c>
      <c r="E185" s="130" t="s">
        <v>707</v>
      </c>
      <c r="F185" s="155"/>
      <c r="G185" s="156"/>
      <c r="H185" s="11" t="s">
        <v>819</v>
      </c>
      <c r="I185" s="14">
        <f t="shared" si="4"/>
        <v>1.48</v>
      </c>
      <c r="J185" s="14">
        <v>1.48</v>
      </c>
      <c r="K185" s="121">
        <f t="shared" si="5"/>
        <v>2.96</v>
      </c>
      <c r="L185" s="127"/>
    </row>
    <row r="186" spans="1:12" ht="24" customHeight="1">
      <c r="A186" s="126"/>
      <c r="B186" s="119">
        <f>'Tax Invoice'!D182</f>
        <v>2</v>
      </c>
      <c r="C186" s="10" t="s">
        <v>818</v>
      </c>
      <c r="D186" s="10" t="s">
        <v>951</v>
      </c>
      <c r="E186" s="130" t="s">
        <v>805</v>
      </c>
      <c r="F186" s="155"/>
      <c r="G186" s="156"/>
      <c r="H186" s="11" t="s">
        <v>819</v>
      </c>
      <c r="I186" s="14">
        <f t="shared" si="4"/>
        <v>2.44</v>
      </c>
      <c r="J186" s="14">
        <v>2.44</v>
      </c>
      <c r="K186" s="121">
        <f t="shared" si="5"/>
        <v>4.88</v>
      </c>
      <c r="L186" s="127"/>
    </row>
    <row r="187" spans="1:12" ht="24" customHeight="1">
      <c r="A187" s="126"/>
      <c r="B187" s="119">
        <f>'Tax Invoice'!D183</f>
        <v>2</v>
      </c>
      <c r="C187" s="10" t="s">
        <v>818</v>
      </c>
      <c r="D187" s="10" t="s">
        <v>952</v>
      </c>
      <c r="E187" s="130" t="s">
        <v>820</v>
      </c>
      <c r="F187" s="155"/>
      <c r="G187" s="156"/>
      <c r="H187" s="11" t="s">
        <v>819</v>
      </c>
      <c r="I187" s="14">
        <f t="shared" si="4"/>
        <v>2.75</v>
      </c>
      <c r="J187" s="14">
        <v>2.75</v>
      </c>
      <c r="K187" s="121">
        <f t="shared" si="5"/>
        <v>5.5</v>
      </c>
      <c r="L187" s="127"/>
    </row>
    <row r="188" spans="1:12" ht="24" customHeight="1">
      <c r="A188" s="126"/>
      <c r="B188" s="119">
        <f>'Tax Invoice'!D184</f>
        <v>2</v>
      </c>
      <c r="C188" s="10" t="s">
        <v>821</v>
      </c>
      <c r="D188" s="10" t="s">
        <v>953</v>
      </c>
      <c r="E188" s="130" t="s">
        <v>300</v>
      </c>
      <c r="F188" s="155"/>
      <c r="G188" s="156"/>
      <c r="H188" s="11" t="s">
        <v>822</v>
      </c>
      <c r="I188" s="14">
        <f t="shared" si="4"/>
        <v>1.72</v>
      </c>
      <c r="J188" s="14">
        <v>1.72</v>
      </c>
      <c r="K188" s="121">
        <f t="shared" si="5"/>
        <v>3.44</v>
      </c>
      <c r="L188" s="127"/>
    </row>
    <row r="189" spans="1:12" ht="24" customHeight="1">
      <c r="A189" s="126"/>
      <c r="B189" s="119">
        <f>'Tax Invoice'!D185</f>
        <v>2</v>
      </c>
      <c r="C189" s="10" t="s">
        <v>821</v>
      </c>
      <c r="D189" s="10" t="s">
        <v>954</v>
      </c>
      <c r="E189" s="130" t="s">
        <v>320</v>
      </c>
      <c r="F189" s="155"/>
      <c r="G189" s="156"/>
      <c r="H189" s="11" t="s">
        <v>822</v>
      </c>
      <c r="I189" s="14">
        <f t="shared" si="4"/>
        <v>2.13</v>
      </c>
      <c r="J189" s="14">
        <v>2.13</v>
      </c>
      <c r="K189" s="121">
        <f t="shared" si="5"/>
        <v>4.26</v>
      </c>
      <c r="L189" s="127"/>
    </row>
    <row r="190" spans="1:12" ht="24" customHeight="1">
      <c r="A190" s="126"/>
      <c r="B190" s="119">
        <f>'Tax Invoice'!D186</f>
        <v>2</v>
      </c>
      <c r="C190" s="10" t="s">
        <v>821</v>
      </c>
      <c r="D190" s="10" t="s">
        <v>955</v>
      </c>
      <c r="E190" s="130" t="s">
        <v>707</v>
      </c>
      <c r="F190" s="155"/>
      <c r="G190" s="156"/>
      <c r="H190" s="11" t="s">
        <v>822</v>
      </c>
      <c r="I190" s="14">
        <f t="shared" si="4"/>
        <v>2.33</v>
      </c>
      <c r="J190" s="14">
        <v>2.33</v>
      </c>
      <c r="K190" s="121">
        <f t="shared" si="5"/>
        <v>4.66</v>
      </c>
      <c r="L190" s="127"/>
    </row>
    <row r="191" spans="1:12" ht="24" customHeight="1">
      <c r="A191" s="126"/>
      <c r="B191" s="119">
        <f>'Tax Invoice'!D187</f>
        <v>4</v>
      </c>
      <c r="C191" s="10" t="s">
        <v>823</v>
      </c>
      <c r="D191" s="10" t="s">
        <v>956</v>
      </c>
      <c r="E191" s="130" t="s">
        <v>320</v>
      </c>
      <c r="F191" s="155"/>
      <c r="G191" s="156"/>
      <c r="H191" s="11" t="s">
        <v>824</v>
      </c>
      <c r="I191" s="14">
        <f t="shared" si="4"/>
        <v>2.13</v>
      </c>
      <c r="J191" s="14">
        <v>2.13</v>
      </c>
      <c r="K191" s="121">
        <f t="shared" si="5"/>
        <v>8.52</v>
      </c>
      <c r="L191" s="127"/>
    </row>
    <row r="192" spans="1:12" ht="24" customHeight="1">
      <c r="A192" s="126"/>
      <c r="B192" s="119">
        <f>'Tax Invoice'!D188</f>
        <v>4</v>
      </c>
      <c r="C192" s="10" t="s">
        <v>823</v>
      </c>
      <c r="D192" s="10" t="s">
        <v>957</v>
      </c>
      <c r="E192" s="130" t="s">
        <v>805</v>
      </c>
      <c r="F192" s="155"/>
      <c r="G192" s="156"/>
      <c r="H192" s="11" t="s">
        <v>824</v>
      </c>
      <c r="I192" s="14">
        <f t="shared" si="4"/>
        <v>2.74</v>
      </c>
      <c r="J192" s="14">
        <v>2.74</v>
      </c>
      <c r="K192" s="121">
        <f t="shared" si="5"/>
        <v>10.96</v>
      </c>
      <c r="L192" s="127"/>
    </row>
    <row r="193" spans="1:12" ht="24" customHeight="1">
      <c r="A193" s="126"/>
      <c r="B193" s="119">
        <f>'Tax Invoice'!D189</f>
        <v>2</v>
      </c>
      <c r="C193" s="10" t="s">
        <v>825</v>
      </c>
      <c r="D193" s="10" t="s">
        <v>958</v>
      </c>
      <c r="E193" s="130" t="s">
        <v>320</v>
      </c>
      <c r="F193" s="155"/>
      <c r="G193" s="156"/>
      <c r="H193" s="11" t="s">
        <v>826</v>
      </c>
      <c r="I193" s="14">
        <f t="shared" si="4"/>
        <v>3.12</v>
      </c>
      <c r="J193" s="14">
        <v>3.12</v>
      </c>
      <c r="K193" s="121">
        <f t="shared" si="5"/>
        <v>6.24</v>
      </c>
      <c r="L193" s="127"/>
    </row>
    <row r="194" spans="1:12" ht="24" customHeight="1">
      <c r="A194" s="126"/>
      <c r="B194" s="119">
        <f>'Tax Invoice'!D190</f>
        <v>2</v>
      </c>
      <c r="C194" s="10" t="s">
        <v>825</v>
      </c>
      <c r="D194" s="10" t="s">
        <v>959</v>
      </c>
      <c r="E194" s="130" t="s">
        <v>805</v>
      </c>
      <c r="F194" s="155"/>
      <c r="G194" s="156"/>
      <c r="H194" s="11" t="s">
        <v>826</v>
      </c>
      <c r="I194" s="14">
        <f t="shared" si="4"/>
        <v>3.6</v>
      </c>
      <c r="J194" s="14">
        <v>3.6</v>
      </c>
      <c r="K194" s="121">
        <f t="shared" si="5"/>
        <v>7.2</v>
      </c>
      <c r="L194" s="127"/>
    </row>
    <row r="195" spans="1:12" ht="24" customHeight="1">
      <c r="A195" s="126"/>
      <c r="B195" s="119">
        <f>'Tax Invoice'!D191</f>
        <v>2</v>
      </c>
      <c r="C195" s="10" t="s">
        <v>337</v>
      </c>
      <c r="D195" s="10" t="s">
        <v>337</v>
      </c>
      <c r="E195" s="130" t="s">
        <v>320</v>
      </c>
      <c r="F195" s="155"/>
      <c r="G195" s="156"/>
      <c r="H195" s="11" t="s">
        <v>827</v>
      </c>
      <c r="I195" s="14">
        <f t="shared" si="4"/>
        <v>2.79</v>
      </c>
      <c r="J195" s="14">
        <v>2.79</v>
      </c>
      <c r="K195" s="121">
        <f t="shared" si="5"/>
        <v>5.58</v>
      </c>
      <c r="L195" s="127"/>
    </row>
    <row r="196" spans="1:12" ht="24" customHeight="1">
      <c r="A196" s="126"/>
      <c r="B196" s="119">
        <f>'Tax Invoice'!D192</f>
        <v>2</v>
      </c>
      <c r="C196" s="10" t="s">
        <v>337</v>
      </c>
      <c r="D196" s="10" t="s">
        <v>337</v>
      </c>
      <c r="E196" s="130" t="s">
        <v>805</v>
      </c>
      <c r="F196" s="155"/>
      <c r="G196" s="156"/>
      <c r="H196" s="11" t="s">
        <v>827</v>
      </c>
      <c r="I196" s="14">
        <f t="shared" si="4"/>
        <v>3.14</v>
      </c>
      <c r="J196" s="14">
        <v>3.14</v>
      </c>
      <c r="K196" s="121">
        <f t="shared" si="5"/>
        <v>6.28</v>
      </c>
      <c r="L196" s="127"/>
    </row>
    <row r="197" spans="1:12" ht="24" customHeight="1">
      <c r="A197" s="126"/>
      <c r="B197" s="119">
        <f>'Tax Invoice'!D193</f>
        <v>4</v>
      </c>
      <c r="C197" s="10" t="s">
        <v>828</v>
      </c>
      <c r="D197" s="10" t="s">
        <v>960</v>
      </c>
      <c r="E197" s="130" t="s">
        <v>725</v>
      </c>
      <c r="F197" s="155"/>
      <c r="G197" s="156"/>
      <c r="H197" s="11" t="s">
        <v>829</v>
      </c>
      <c r="I197" s="14">
        <f t="shared" si="4"/>
        <v>0.7</v>
      </c>
      <c r="J197" s="14">
        <v>0.7</v>
      </c>
      <c r="K197" s="121">
        <f t="shared" si="5"/>
        <v>2.8</v>
      </c>
      <c r="L197" s="127"/>
    </row>
    <row r="198" spans="1:12" ht="24" customHeight="1">
      <c r="A198" s="126"/>
      <c r="B198" s="119">
        <f>'Tax Invoice'!D194</f>
        <v>5</v>
      </c>
      <c r="C198" s="10" t="s">
        <v>70</v>
      </c>
      <c r="D198" s="10" t="s">
        <v>70</v>
      </c>
      <c r="E198" s="130" t="s">
        <v>657</v>
      </c>
      <c r="F198" s="155"/>
      <c r="G198" s="156"/>
      <c r="H198" s="11" t="s">
        <v>714</v>
      </c>
      <c r="I198" s="14">
        <f t="shared" si="4"/>
        <v>1.51</v>
      </c>
      <c r="J198" s="14">
        <v>1.51</v>
      </c>
      <c r="K198" s="121">
        <f t="shared" si="5"/>
        <v>7.55</v>
      </c>
      <c r="L198" s="127"/>
    </row>
    <row r="199" spans="1:12" ht="24" customHeight="1">
      <c r="A199" s="126"/>
      <c r="B199" s="119">
        <f>'Tax Invoice'!D195</f>
        <v>6</v>
      </c>
      <c r="C199" s="10" t="s">
        <v>70</v>
      </c>
      <c r="D199" s="10" t="s">
        <v>70</v>
      </c>
      <c r="E199" s="130" t="s">
        <v>30</v>
      </c>
      <c r="F199" s="155"/>
      <c r="G199" s="156"/>
      <c r="H199" s="11" t="s">
        <v>714</v>
      </c>
      <c r="I199" s="14">
        <f t="shared" si="4"/>
        <v>1.51</v>
      </c>
      <c r="J199" s="14">
        <v>1.51</v>
      </c>
      <c r="K199" s="121">
        <f t="shared" si="5"/>
        <v>9.06</v>
      </c>
      <c r="L199" s="127"/>
    </row>
    <row r="200" spans="1:12" ht="24" customHeight="1">
      <c r="A200" s="126"/>
      <c r="B200" s="119">
        <f>'Tax Invoice'!D196</f>
        <v>4</v>
      </c>
      <c r="C200" s="10" t="s">
        <v>70</v>
      </c>
      <c r="D200" s="10" t="s">
        <v>70</v>
      </c>
      <c r="E200" s="130" t="s">
        <v>72</v>
      </c>
      <c r="F200" s="155"/>
      <c r="G200" s="156"/>
      <c r="H200" s="11" t="s">
        <v>714</v>
      </c>
      <c r="I200" s="14">
        <f t="shared" si="4"/>
        <v>1.51</v>
      </c>
      <c r="J200" s="14">
        <v>1.51</v>
      </c>
      <c r="K200" s="121">
        <f t="shared" si="5"/>
        <v>6.04</v>
      </c>
      <c r="L200" s="127"/>
    </row>
    <row r="201" spans="1:12" ht="24" customHeight="1">
      <c r="A201" s="126"/>
      <c r="B201" s="119">
        <f>'Tax Invoice'!D197</f>
        <v>2</v>
      </c>
      <c r="C201" s="10" t="s">
        <v>70</v>
      </c>
      <c r="D201" s="10" t="s">
        <v>70</v>
      </c>
      <c r="E201" s="130" t="s">
        <v>31</v>
      </c>
      <c r="F201" s="155"/>
      <c r="G201" s="156"/>
      <c r="H201" s="11" t="s">
        <v>714</v>
      </c>
      <c r="I201" s="14">
        <f t="shared" si="4"/>
        <v>1.51</v>
      </c>
      <c r="J201" s="14">
        <v>1.51</v>
      </c>
      <c r="K201" s="121">
        <f t="shared" si="5"/>
        <v>3.02</v>
      </c>
      <c r="L201" s="127"/>
    </row>
    <row r="202" spans="1:12" ht="24" customHeight="1">
      <c r="A202" s="126"/>
      <c r="B202" s="119">
        <f>'Tax Invoice'!D198</f>
        <v>2</v>
      </c>
      <c r="C202" s="10" t="s">
        <v>70</v>
      </c>
      <c r="D202" s="10" t="s">
        <v>70</v>
      </c>
      <c r="E202" s="130" t="s">
        <v>95</v>
      </c>
      <c r="F202" s="155"/>
      <c r="G202" s="156"/>
      <c r="H202" s="11" t="s">
        <v>714</v>
      </c>
      <c r="I202" s="14">
        <f t="shared" si="4"/>
        <v>1.51</v>
      </c>
      <c r="J202" s="14">
        <v>1.51</v>
      </c>
      <c r="K202" s="121">
        <f t="shared" si="5"/>
        <v>3.02</v>
      </c>
      <c r="L202" s="127"/>
    </row>
    <row r="203" spans="1:12" ht="24" customHeight="1">
      <c r="A203" s="126"/>
      <c r="B203" s="119">
        <f>'Tax Invoice'!D199</f>
        <v>2</v>
      </c>
      <c r="C203" s="10" t="s">
        <v>70</v>
      </c>
      <c r="D203" s="10" t="s">
        <v>70</v>
      </c>
      <c r="E203" s="130" t="s">
        <v>32</v>
      </c>
      <c r="F203" s="155"/>
      <c r="G203" s="156"/>
      <c r="H203" s="11" t="s">
        <v>714</v>
      </c>
      <c r="I203" s="14">
        <f t="shared" si="4"/>
        <v>1.51</v>
      </c>
      <c r="J203" s="14">
        <v>1.51</v>
      </c>
      <c r="K203" s="121">
        <f t="shared" si="5"/>
        <v>3.02</v>
      </c>
      <c r="L203" s="127"/>
    </row>
    <row r="204" spans="1:12" ht="24" customHeight="1">
      <c r="A204" s="126"/>
      <c r="B204" s="119">
        <f>'Tax Invoice'!D200</f>
        <v>4</v>
      </c>
      <c r="C204" s="10" t="s">
        <v>830</v>
      </c>
      <c r="D204" s="10" t="s">
        <v>830</v>
      </c>
      <c r="E204" s="130" t="s">
        <v>831</v>
      </c>
      <c r="F204" s="155"/>
      <c r="G204" s="156"/>
      <c r="H204" s="11" t="s">
        <v>832</v>
      </c>
      <c r="I204" s="14">
        <f t="shared" si="4"/>
        <v>1.61</v>
      </c>
      <c r="J204" s="14">
        <v>1.61</v>
      </c>
      <c r="K204" s="121">
        <f t="shared" si="5"/>
        <v>6.44</v>
      </c>
      <c r="L204" s="127"/>
    </row>
    <row r="205" spans="1:12" ht="24" customHeight="1">
      <c r="A205" s="126"/>
      <c r="B205" s="119">
        <f>'Tax Invoice'!D201</f>
        <v>4</v>
      </c>
      <c r="C205" s="10" t="s">
        <v>830</v>
      </c>
      <c r="D205" s="10" t="s">
        <v>830</v>
      </c>
      <c r="E205" s="130" t="s">
        <v>28</v>
      </c>
      <c r="F205" s="155"/>
      <c r="G205" s="156"/>
      <c r="H205" s="11" t="s">
        <v>832</v>
      </c>
      <c r="I205" s="14">
        <f t="shared" si="4"/>
        <v>1.61</v>
      </c>
      <c r="J205" s="14">
        <v>1.61</v>
      </c>
      <c r="K205" s="121">
        <f t="shared" si="5"/>
        <v>6.44</v>
      </c>
      <c r="L205" s="127"/>
    </row>
    <row r="206" spans="1:12" ht="24" customHeight="1">
      <c r="A206" s="126"/>
      <c r="B206" s="119">
        <f>'Tax Invoice'!D202</f>
        <v>4</v>
      </c>
      <c r="C206" s="10" t="s">
        <v>830</v>
      </c>
      <c r="D206" s="10" t="s">
        <v>830</v>
      </c>
      <c r="E206" s="130" t="s">
        <v>657</v>
      </c>
      <c r="F206" s="155"/>
      <c r="G206" s="156"/>
      <c r="H206" s="11" t="s">
        <v>832</v>
      </c>
      <c r="I206" s="14">
        <f t="shared" si="4"/>
        <v>1.61</v>
      </c>
      <c r="J206" s="14">
        <v>1.61</v>
      </c>
      <c r="K206" s="121">
        <f t="shared" si="5"/>
        <v>6.44</v>
      </c>
      <c r="L206" s="127"/>
    </row>
    <row r="207" spans="1:12" ht="24" customHeight="1">
      <c r="A207" s="126"/>
      <c r="B207" s="119">
        <f>'Tax Invoice'!D203</f>
        <v>4</v>
      </c>
      <c r="C207" s="10" t="s">
        <v>830</v>
      </c>
      <c r="D207" s="10" t="s">
        <v>830</v>
      </c>
      <c r="E207" s="130" t="s">
        <v>30</v>
      </c>
      <c r="F207" s="155"/>
      <c r="G207" s="156"/>
      <c r="H207" s="11" t="s">
        <v>832</v>
      </c>
      <c r="I207" s="14">
        <f t="shared" si="4"/>
        <v>1.61</v>
      </c>
      <c r="J207" s="14">
        <v>1.61</v>
      </c>
      <c r="K207" s="121">
        <f t="shared" si="5"/>
        <v>6.44</v>
      </c>
      <c r="L207" s="127"/>
    </row>
    <row r="208" spans="1:12" ht="24" customHeight="1">
      <c r="A208" s="126"/>
      <c r="B208" s="119">
        <f>'Tax Invoice'!D204</f>
        <v>4</v>
      </c>
      <c r="C208" s="10" t="s">
        <v>830</v>
      </c>
      <c r="D208" s="10" t="s">
        <v>830</v>
      </c>
      <c r="E208" s="130" t="s">
        <v>72</v>
      </c>
      <c r="F208" s="155"/>
      <c r="G208" s="156"/>
      <c r="H208" s="11" t="s">
        <v>832</v>
      </c>
      <c r="I208" s="14">
        <f t="shared" si="4"/>
        <v>1.61</v>
      </c>
      <c r="J208" s="14">
        <v>1.61</v>
      </c>
      <c r="K208" s="121">
        <f t="shared" si="5"/>
        <v>6.44</v>
      </c>
      <c r="L208" s="127"/>
    </row>
    <row r="209" spans="1:12" ht="24" customHeight="1">
      <c r="A209" s="126"/>
      <c r="B209" s="119">
        <f>'Tax Invoice'!D205</f>
        <v>4</v>
      </c>
      <c r="C209" s="10" t="s">
        <v>830</v>
      </c>
      <c r="D209" s="10" t="s">
        <v>830</v>
      </c>
      <c r="E209" s="130" t="s">
        <v>31</v>
      </c>
      <c r="F209" s="155"/>
      <c r="G209" s="156"/>
      <c r="H209" s="11" t="s">
        <v>832</v>
      </c>
      <c r="I209" s="14">
        <f t="shared" si="4"/>
        <v>1.61</v>
      </c>
      <c r="J209" s="14">
        <v>1.61</v>
      </c>
      <c r="K209" s="121">
        <f t="shared" si="5"/>
        <v>6.44</v>
      </c>
      <c r="L209" s="127"/>
    </row>
    <row r="210" spans="1:12" ht="24" customHeight="1">
      <c r="A210" s="126"/>
      <c r="B210" s="119">
        <f>'Tax Invoice'!D206</f>
        <v>2</v>
      </c>
      <c r="C210" s="10" t="s">
        <v>830</v>
      </c>
      <c r="D210" s="10" t="s">
        <v>830</v>
      </c>
      <c r="E210" s="130" t="s">
        <v>95</v>
      </c>
      <c r="F210" s="155"/>
      <c r="G210" s="156"/>
      <c r="H210" s="11" t="s">
        <v>832</v>
      </c>
      <c r="I210" s="14">
        <f t="shared" si="4"/>
        <v>1.61</v>
      </c>
      <c r="J210" s="14">
        <v>1.61</v>
      </c>
      <c r="K210" s="121">
        <f t="shared" si="5"/>
        <v>3.22</v>
      </c>
      <c r="L210" s="127"/>
    </row>
    <row r="211" spans="1:12" ht="24" customHeight="1">
      <c r="A211" s="126"/>
      <c r="B211" s="119">
        <f>'Tax Invoice'!D207</f>
        <v>2</v>
      </c>
      <c r="C211" s="10" t="s">
        <v>830</v>
      </c>
      <c r="D211" s="10" t="s">
        <v>830</v>
      </c>
      <c r="E211" s="130" t="s">
        <v>32</v>
      </c>
      <c r="F211" s="155"/>
      <c r="G211" s="156"/>
      <c r="H211" s="11" t="s">
        <v>832</v>
      </c>
      <c r="I211" s="14">
        <f t="shared" si="4"/>
        <v>1.61</v>
      </c>
      <c r="J211" s="14">
        <v>1.61</v>
      </c>
      <c r="K211" s="121">
        <f t="shared" si="5"/>
        <v>3.22</v>
      </c>
      <c r="L211" s="127"/>
    </row>
    <row r="212" spans="1:12" ht="24" customHeight="1">
      <c r="A212" s="126"/>
      <c r="B212" s="119">
        <f>'Tax Invoice'!D208</f>
        <v>2</v>
      </c>
      <c r="C212" s="10" t="s">
        <v>830</v>
      </c>
      <c r="D212" s="10" t="s">
        <v>830</v>
      </c>
      <c r="E212" s="130" t="s">
        <v>98</v>
      </c>
      <c r="F212" s="155"/>
      <c r="G212" s="156"/>
      <c r="H212" s="11" t="s">
        <v>832</v>
      </c>
      <c r="I212" s="14">
        <f t="shared" si="4"/>
        <v>1.61</v>
      </c>
      <c r="J212" s="14">
        <v>1.61</v>
      </c>
      <c r="K212" s="121">
        <f t="shared" si="5"/>
        <v>3.22</v>
      </c>
      <c r="L212" s="127"/>
    </row>
    <row r="213" spans="1:12" ht="24" customHeight="1">
      <c r="A213" s="126"/>
      <c r="B213" s="119">
        <f>'Tax Invoice'!D209</f>
        <v>5</v>
      </c>
      <c r="C213" s="10" t="s">
        <v>833</v>
      </c>
      <c r="D213" s="10" t="s">
        <v>833</v>
      </c>
      <c r="E213" s="130" t="s">
        <v>657</v>
      </c>
      <c r="F213" s="155"/>
      <c r="G213" s="156"/>
      <c r="H213" s="11" t="s">
        <v>834</v>
      </c>
      <c r="I213" s="14">
        <f t="shared" si="4"/>
        <v>1.99</v>
      </c>
      <c r="J213" s="14">
        <v>1.99</v>
      </c>
      <c r="K213" s="121">
        <f t="shared" si="5"/>
        <v>9.9499999999999993</v>
      </c>
      <c r="L213" s="127"/>
    </row>
    <row r="214" spans="1:12" ht="12.75" customHeight="1">
      <c r="A214" s="126"/>
      <c r="B214" s="119">
        <f>'Tax Invoice'!D210</f>
        <v>2</v>
      </c>
      <c r="C214" s="10" t="s">
        <v>73</v>
      </c>
      <c r="D214" s="10" t="s">
        <v>73</v>
      </c>
      <c r="E214" s="130" t="s">
        <v>831</v>
      </c>
      <c r="F214" s="155" t="s">
        <v>278</v>
      </c>
      <c r="G214" s="156"/>
      <c r="H214" s="11" t="s">
        <v>715</v>
      </c>
      <c r="I214" s="14">
        <f t="shared" ref="I214:I277" si="6">J214*$N$1</f>
        <v>1.85</v>
      </c>
      <c r="J214" s="14">
        <v>1.85</v>
      </c>
      <c r="K214" s="121">
        <f t="shared" ref="K214:K277" si="7">I214*B214</f>
        <v>3.7</v>
      </c>
      <c r="L214" s="127"/>
    </row>
    <row r="215" spans="1:12" ht="12.75" customHeight="1">
      <c r="A215" s="126"/>
      <c r="B215" s="119">
        <f>'Tax Invoice'!D211</f>
        <v>1</v>
      </c>
      <c r="C215" s="10" t="s">
        <v>73</v>
      </c>
      <c r="D215" s="10" t="s">
        <v>73</v>
      </c>
      <c r="E215" s="130" t="s">
        <v>831</v>
      </c>
      <c r="F215" s="155" t="s">
        <v>734</v>
      </c>
      <c r="G215" s="156"/>
      <c r="H215" s="11" t="s">
        <v>715</v>
      </c>
      <c r="I215" s="14">
        <f t="shared" si="6"/>
        <v>1.85</v>
      </c>
      <c r="J215" s="14">
        <v>1.85</v>
      </c>
      <c r="K215" s="121">
        <f t="shared" si="7"/>
        <v>1.85</v>
      </c>
      <c r="L215" s="127"/>
    </row>
    <row r="216" spans="1:12" ht="12.75" customHeight="1">
      <c r="A216" s="126"/>
      <c r="B216" s="119">
        <f>'Tax Invoice'!D212</f>
        <v>2</v>
      </c>
      <c r="C216" s="10" t="s">
        <v>73</v>
      </c>
      <c r="D216" s="10" t="s">
        <v>73</v>
      </c>
      <c r="E216" s="130" t="s">
        <v>28</v>
      </c>
      <c r="F216" s="155" t="s">
        <v>278</v>
      </c>
      <c r="G216" s="156"/>
      <c r="H216" s="11" t="s">
        <v>715</v>
      </c>
      <c r="I216" s="14">
        <f t="shared" si="6"/>
        <v>1.85</v>
      </c>
      <c r="J216" s="14">
        <v>1.85</v>
      </c>
      <c r="K216" s="121">
        <f t="shared" si="7"/>
        <v>3.7</v>
      </c>
      <c r="L216" s="127"/>
    </row>
    <row r="217" spans="1:12" ht="12.75" customHeight="1">
      <c r="A217" s="126"/>
      <c r="B217" s="119">
        <f>'Tax Invoice'!D213</f>
        <v>2</v>
      </c>
      <c r="C217" s="10" t="s">
        <v>73</v>
      </c>
      <c r="D217" s="10" t="s">
        <v>73</v>
      </c>
      <c r="E217" s="130" t="s">
        <v>28</v>
      </c>
      <c r="F217" s="155" t="s">
        <v>734</v>
      </c>
      <c r="G217" s="156"/>
      <c r="H217" s="11" t="s">
        <v>715</v>
      </c>
      <c r="I217" s="14">
        <f t="shared" si="6"/>
        <v>1.85</v>
      </c>
      <c r="J217" s="14">
        <v>1.85</v>
      </c>
      <c r="K217" s="121">
        <f t="shared" si="7"/>
        <v>3.7</v>
      </c>
      <c r="L217" s="127"/>
    </row>
    <row r="218" spans="1:12" ht="12.75" customHeight="1">
      <c r="A218" s="126"/>
      <c r="B218" s="119">
        <f>'Tax Invoice'!D214</f>
        <v>4</v>
      </c>
      <c r="C218" s="10" t="s">
        <v>73</v>
      </c>
      <c r="D218" s="10" t="s">
        <v>73</v>
      </c>
      <c r="E218" s="130" t="s">
        <v>657</v>
      </c>
      <c r="F218" s="155" t="s">
        <v>279</v>
      </c>
      <c r="G218" s="156"/>
      <c r="H218" s="11" t="s">
        <v>715</v>
      </c>
      <c r="I218" s="14">
        <f t="shared" si="6"/>
        <v>1.85</v>
      </c>
      <c r="J218" s="14">
        <v>1.85</v>
      </c>
      <c r="K218" s="121">
        <f t="shared" si="7"/>
        <v>7.4</v>
      </c>
      <c r="L218" s="127"/>
    </row>
    <row r="219" spans="1:12" ht="12.75" customHeight="1">
      <c r="A219" s="126"/>
      <c r="B219" s="119">
        <f>'Tax Invoice'!D215</f>
        <v>2</v>
      </c>
      <c r="C219" s="10" t="s">
        <v>73</v>
      </c>
      <c r="D219" s="10" t="s">
        <v>73</v>
      </c>
      <c r="E219" s="130" t="s">
        <v>657</v>
      </c>
      <c r="F219" s="155" t="s">
        <v>277</v>
      </c>
      <c r="G219" s="156"/>
      <c r="H219" s="11" t="s">
        <v>715</v>
      </c>
      <c r="I219" s="14">
        <f t="shared" si="6"/>
        <v>1.85</v>
      </c>
      <c r="J219" s="14">
        <v>1.85</v>
      </c>
      <c r="K219" s="121">
        <f t="shared" si="7"/>
        <v>3.7</v>
      </c>
      <c r="L219" s="127"/>
    </row>
    <row r="220" spans="1:12" ht="12.75" customHeight="1">
      <c r="A220" s="126"/>
      <c r="B220" s="119">
        <f>'Tax Invoice'!D216</f>
        <v>4</v>
      </c>
      <c r="C220" s="10" t="s">
        <v>73</v>
      </c>
      <c r="D220" s="10" t="s">
        <v>73</v>
      </c>
      <c r="E220" s="130" t="s">
        <v>657</v>
      </c>
      <c r="F220" s="155" t="s">
        <v>278</v>
      </c>
      <c r="G220" s="156"/>
      <c r="H220" s="11" t="s">
        <v>715</v>
      </c>
      <c r="I220" s="14">
        <f t="shared" si="6"/>
        <v>1.85</v>
      </c>
      <c r="J220" s="14">
        <v>1.85</v>
      </c>
      <c r="K220" s="121">
        <f t="shared" si="7"/>
        <v>7.4</v>
      </c>
      <c r="L220" s="127"/>
    </row>
    <row r="221" spans="1:12" ht="12.75" customHeight="1">
      <c r="A221" s="126"/>
      <c r="B221" s="119">
        <f>'Tax Invoice'!D217</f>
        <v>2</v>
      </c>
      <c r="C221" s="10" t="s">
        <v>73</v>
      </c>
      <c r="D221" s="10" t="s">
        <v>73</v>
      </c>
      <c r="E221" s="130" t="s">
        <v>657</v>
      </c>
      <c r="F221" s="155" t="s">
        <v>734</v>
      </c>
      <c r="G221" s="156"/>
      <c r="H221" s="11" t="s">
        <v>715</v>
      </c>
      <c r="I221" s="14">
        <f t="shared" si="6"/>
        <v>1.85</v>
      </c>
      <c r="J221" s="14">
        <v>1.85</v>
      </c>
      <c r="K221" s="121">
        <f t="shared" si="7"/>
        <v>3.7</v>
      </c>
      <c r="L221" s="127"/>
    </row>
    <row r="222" spans="1:12" ht="12.75" customHeight="1">
      <c r="A222" s="126"/>
      <c r="B222" s="119">
        <f>'Tax Invoice'!D218</f>
        <v>6</v>
      </c>
      <c r="C222" s="10" t="s">
        <v>73</v>
      </c>
      <c r="D222" s="10" t="s">
        <v>73</v>
      </c>
      <c r="E222" s="130" t="s">
        <v>30</v>
      </c>
      <c r="F222" s="155" t="s">
        <v>279</v>
      </c>
      <c r="G222" s="156"/>
      <c r="H222" s="11" t="s">
        <v>715</v>
      </c>
      <c r="I222" s="14">
        <f t="shared" si="6"/>
        <v>1.85</v>
      </c>
      <c r="J222" s="14">
        <v>1.85</v>
      </c>
      <c r="K222" s="121">
        <f t="shared" si="7"/>
        <v>11.100000000000001</v>
      </c>
      <c r="L222" s="127"/>
    </row>
    <row r="223" spans="1:12" ht="12.75" customHeight="1">
      <c r="A223" s="126"/>
      <c r="B223" s="119">
        <f>'Tax Invoice'!D219</f>
        <v>2</v>
      </c>
      <c r="C223" s="10" t="s">
        <v>73</v>
      </c>
      <c r="D223" s="10" t="s">
        <v>73</v>
      </c>
      <c r="E223" s="130" t="s">
        <v>30</v>
      </c>
      <c r="F223" s="155" t="s">
        <v>277</v>
      </c>
      <c r="G223" s="156"/>
      <c r="H223" s="11" t="s">
        <v>715</v>
      </c>
      <c r="I223" s="14">
        <f t="shared" si="6"/>
        <v>1.85</v>
      </c>
      <c r="J223" s="14">
        <v>1.85</v>
      </c>
      <c r="K223" s="121">
        <f t="shared" si="7"/>
        <v>3.7</v>
      </c>
      <c r="L223" s="127"/>
    </row>
    <row r="224" spans="1:12" ht="12.75" customHeight="1">
      <c r="A224" s="126"/>
      <c r="B224" s="119">
        <f>'Tax Invoice'!D220</f>
        <v>4</v>
      </c>
      <c r="C224" s="10" t="s">
        <v>73</v>
      </c>
      <c r="D224" s="10" t="s">
        <v>73</v>
      </c>
      <c r="E224" s="130" t="s">
        <v>30</v>
      </c>
      <c r="F224" s="155" t="s">
        <v>278</v>
      </c>
      <c r="G224" s="156"/>
      <c r="H224" s="11" t="s">
        <v>715</v>
      </c>
      <c r="I224" s="14">
        <f t="shared" si="6"/>
        <v>1.85</v>
      </c>
      <c r="J224" s="14">
        <v>1.85</v>
      </c>
      <c r="K224" s="121">
        <f t="shared" si="7"/>
        <v>7.4</v>
      </c>
      <c r="L224" s="127"/>
    </row>
    <row r="225" spans="1:12" ht="12.75" customHeight="1">
      <c r="A225" s="126"/>
      <c r="B225" s="119">
        <f>'Tax Invoice'!D221</f>
        <v>2</v>
      </c>
      <c r="C225" s="10" t="s">
        <v>73</v>
      </c>
      <c r="D225" s="10" t="s">
        <v>73</v>
      </c>
      <c r="E225" s="130" t="s">
        <v>72</v>
      </c>
      <c r="F225" s="155" t="s">
        <v>277</v>
      </c>
      <c r="G225" s="156"/>
      <c r="H225" s="11" t="s">
        <v>715</v>
      </c>
      <c r="I225" s="14">
        <f t="shared" si="6"/>
        <v>1.85</v>
      </c>
      <c r="J225" s="14">
        <v>1.85</v>
      </c>
      <c r="K225" s="121">
        <f t="shared" si="7"/>
        <v>3.7</v>
      </c>
      <c r="L225" s="127"/>
    </row>
    <row r="226" spans="1:12" ht="12.75" customHeight="1">
      <c r="A226" s="126"/>
      <c r="B226" s="119">
        <f>'Tax Invoice'!D222</f>
        <v>5</v>
      </c>
      <c r="C226" s="10" t="s">
        <v>73</v>
      </c>
      <c r="D226" s="10" t="s">
        <v>73</v>
      </c>
      <c r="E226" s="130" t="s">
        <v>31</v>
      </c>
      <c r="F226" s="155" t="s">
        <v>279</v>
      </c>
      <c r="G226" s="156"/>
      <c r="H226" s="11" t="s">
        <v>715</v>
      </c>
      <c r="I226" s="14">
        <f t="shared" si="6"/>
        <v>1.85</v>
      </c>
      <c r="J226" s="14">
        <v>1.85</v>
      </c>
      <c r="K226" s="121">
        <f t="shared" si="7"/>
        <v>9.25</v>
      </c>
      <c r="L226" s="127"/>
    </row>
    <row r="227" spans="1:12" ht="12.75" customHeight="1">
      <c r="A227" s="126"/>
      <c r="B227" s="119">
        <f>'Tax Invoice'!D223</f>
        <v>2</v>
      </c>
      <c r="C227" s="10" t="s">
        <v>73</v>
      </c>
      <c r="D227" s="10" t="s">
        <v>73</v>
      </c>
      <c r="E227" s="130" t="s">
        <v>31</v>
      </c>
      <c r="F227" s="155" t="s">
        <v>277</v>
      </c>
      <c r="G227" s="156"/>
      <c r="H227" s="11" t="s">
        <v>715</v>
      </c>
      <c r="I227" s="14">
        <f t="shared" si="6"/>
        <v>1.85</v>
      </c>
      <c r="J227" s="14">
        <v>1.85</v>
      </c>
      <c r="K227" s="121">
        <f t="shared" si="7"/>
        <v>3.7</v>
      </c>
      <c r="L227" s="127"/>
    </row>
    <row r="228" spans="1:12" ht="12.75" customHeight="1">
      <c r="A228" s="126"/>
      <c r="B228" s="119">
        <f>'Tax Invoice'!D224</f>
        <v>5</v>
      </c>
      <c r="C228" s="10" t="s">
        <v>73</v>
      </c>
      <c r="D228" s="10" t="s">
        <v>73</v>
      </c>
      <c r="E228" s="130" t="s">
        <v>31</v>
      </c>
      <c r="F228" s="155" t="s">
        <v>278</v>
      </c>
      <c r="G228" s="156"/>
      <c r="H228" s="11" t="s">
        <v>715</v>
      </c>
      <c r="I228" s="14">
        <f t="shared" si="6"/>
        <v>1.85</v>
      </c>
      <c r="J228" s="14">
        <v>1.85</v>
      </c>
      <c r="K228" s="121">
        <f t="shared" si="7"/>
        <v>9.25</v>
      </c>
      <c r="L228" s="127"/>
    </row>
    <row r="229" spans="1:12" ht="12.75" customHeight="1">
      <c r="A229" s="126"/>
      <c r="B229" s="119">
        <f>'Tax Invoice'!D225</f>
        <v>2</v>
      </c>
      <c r="C229" s="10" t="s">
        <v>73</v>
      </c>
      <c r="D229" s="10" t="s">
        <v>73</v>
      </c>
      <c r="E229" s="130" t="s">
        <v>31</v>
      </c>
      <c r="F229" s="155" t="s">
        <v>734</v>
      </c>
      <c r="G229" s="156"/>
      <c r="H229" s="11" t="s">
        <v>715</v>
      </c>
      <c r="I229" s="14">
        <f t="shared" si="6"/>
        <v>1.85</v>
      </c>
      <c r="J229" s="14">
        <v>1.85</v>
      </c>
      <c r="K229" s="121">
        <f t="shared" si="7"/>
        <v>3.7</v>
      </c>
      <c r="L229" s="127"/>
    </row>
    <row r="230" spans="1:12" ht="12.75" customHeight="1">
      <c r="A230" s="126"/>
      <c r="B230" s="119">
        <f>'Tax Invoice'!D226</f>
        <v>3</v>
      </c>
      <c r="C230" s="10" t="s">
        <v>73</v>
      </c>
      <c r="D230" s="10" t="s">
        <v>73</v>
      </c>
      <c r="E230" s="130" t="s">
        <v>95</v>
      </c>
      <c r="F230" s="155" t="s">
        <v>279</v>
      </c>
      <c r="G230" s="156"/>
      <c r="H230" s="11" t="s">
        <v>715</v>
      </c>
      <c r="I230" s="14">
        <f t="shared" si="6"/>
        <v>1.85</v>
      </c>
      <c r="J230" s="14">
        <v>1.85</v>
      </c>
      <c r="K230" s="121">
        <f t="shared" si="7"/>
        <v>5.5500000000000007</v>
      </c>
      <c r="L230" s="127"/>
    </row>
    <row r="231" spans="1:12" ht="12.75" customHeight="1">
      <c r="A231" s="126"/>
      <c r="B231" s="119">
        <f>'Tax Invoice'!D227</f>
        <v>1</v>
      </c>
      <c r="C231" s="10" t="s">
        <v>73</v>
      </c>
      <c r="D231" s="10" t="s">
        <v>73</v>
      </c>
      <c r="E231" s="130" t="s">
        <v>95</v>
      </c>
      <c r="F231" s="155" t="s">
        <v>277</v>
      </c>
      <c r="G231" s="156"/>
      <c r="H231" s="11" t="s">
        <v>715</v>
      </c>
      <c r="I231" s="14">
        <f t="shared" si="6"/>
        <v>1.85</v>
      </c>
      <c r="J231" s="14">
        <v>1.85</v>
      </c>
      <c r="K231" s="121">
        <f t="shared" si="7"/>
        <v>1.85</v>
      </c>
      <c r="L231" s="127"/>
    </row>
    <row r="232" spans="1:12" ht="12.75" customHeight="1">
      <c r="A232" s="126"/>
      <c r="B232" s="119">
        <f>'Tax Invoice'!D228</f>
        <v>2</v>
      </c>
      <c r="C232" s="10" t="s">
        <v>73</v>
      </c>
      <c r="D232" s="10" t="s">
        <v>73</v>
      </c>
      <c r="E232" s="130" t="s">
        <v>95</v>
      </c>
      <c r="F232" s="155" t="s">
        <v>278</v>
      </c>
      <c r="G232" s="156"/>
      <c r="H232" s="11" t="s">
        <v>715</v>
      </c>
      <c r="I232" s="14">
        <f t="shared" si="6"/>
        <v>1.85</v>
      </c>
      <c r="J232" s="14">
        <v>1.85</v>
      </c>
      <c r="K232" s="121">
        <f t="shared" si="7"/>
        <v>3.7</v>
      </c>
      <c r="L232" s="127"/>
    </row>
    <row r="233" spans="1:12" ht="12.75" customHeight="1">
      <c r="A233" s="126"/>
      <c r="B233" s="119">
        <f>'Tax Invoice'!D229</f>
        <v>1</v>
      </c>
      <c r="C233" s="10" t="s">
        <v>73</v>
      </c>
      <c r="D233" s="10" t="s">
        <v>73</v>
      </c>
      <c r="E233" s="130" t="s">
        <v>98</v>
      </c>
      <c r="F233" s="155" t="s">
        <v>279</v>
      </c>
      <c r="G233" s="156"/>
      <c r="H233" s="11" t="s">
        <v>715</v>
      </c>
      <c r="I233" s="14">
        <f t="shared" si="6"/>
        <v>1.85</v>
      </c>
      <c r="J233" s="14">
        <v>1.85</v>
      </c>
      <c r="K233" s="121">
        <f t="shared" si="7"/>
        <v>1.85</v>
      </c>
      <c r="L233" s="127"/>
    </row>
    <row r="234" spans="1:12" ht="12.75" customHeight="1">
      <c r="A234" s="126"/>
      <c r="B234" s="119">
        <f>'Tax Invoice'!D230</f>
        <v>4</v>
      </c>
      <c r="C234" s="10" t="s">
        <v>835</v>
      </c>
      <c r="D234" s="10" t="s">
        <v>835</v>
      </c>
      <c r="E234" s="130" t="s">
        <v>831</v>
      </c>
      <c r="F234" s="155" t="s">
        <v>279</v>
      </c>
      <c r="G234" s="156"/>
      <c r="H234" s="11" t="s">
        <v>836</v>
      </c>
      <c r="I234" s="14">
        <f t="shared" si="6"/>
        <v>1.99</v>
      </c>
      <c r="J234" s="14">
        <v>1.99</v>
      </c>
      <c r="K234" s="121">
        <f t="shared" si="7"/>
        <v>7.96</v>
      </c>
      <c r="L234" s="127"/>
    </row>
    <row r="235" spans="1:12" ht="12.75" customHeight="1">
      <c r="A235" s="126"/>
      <c r="B235" s="119">
        <f>'Tax Invoice'!D231</f>
        <v>4</v>
      </c>
      <c r="C235" s="10" t="s">
        <v>835</v>
      </c>
      <c r="D235" s="10" t="s">
        <v>835</v>
      </c>
      <c r="E235" s="130" t="s">
        <v>831</v>
      </c>
      <c r="F235" s="155" t="s">
        <v>278</v>
      </c>
      <c r="G235" s="156"/>
      <c r="H235" s="11" t="s">
        <v>836</v>
      </c>
      <c r="I235" s="14">
        <f t="shared" si="6"/>
        <v>1.99</v>
      </c>
      <c r="J235" s="14">
        <v>1.99</v>
      </c>
      <c r="K235" s="121">
        <f t="shared" si="7"/>
        <v>7.96</v>
      </c>
      <c r="L235" s="127"/>
    </row>
    <row r="236" spans="1:12" ht="12.75" customHeight="1">
      <c r="A236" s="126"/>
      <c r="B236" s="119">
        <f>'Tax Invoice'!D232</f>
        <v>4</v>
      </c>
      <c r="C236" s="10" t="s">
        <v>835</v>
      </c>
      <c r="D236" s="10" t="s">
        <v>835</v>
      </c>
      <c r="E236" s="130" t="s">
        <v>657</v>
      </c>
      <c r="F236" s="155" t="s">
        <v>279</v>
      </c>
      <c r="G236" s="156"/>
      <c r="H236" s="11" t="s">
        <v>836</v>
      </c>
      <c r="I236" s="14">
        <f t="shared" si="6"/>
        <v>1.99</v>
      </c>
      <c r="J236" s="14">
        <v>1.99</v>
      </c>
      <c r="K236" s="121">
        <f t="shared" si="7"/>
        <v>7.96</v>
      </c>
      <c r="L236" s="127"/>
    </row>
    <row r="237" spans="1:12" ht="12.75" customHeight="1">
      <c r="A237" s="126"/>
      <c r="B237" s="119">
        <f>'Tax Invoice'!D233</f>
        <v>4</v>
      </c>
      <c r="C237" s="10" t="s">
        <v>835</v>
      </c>
      <c r="D237" s="10" t="s">
        <v>835</v>
      </c>
      <c r="E237" s="130" t="s">
        <v>657</v>
      </c>
      <c r="F237" s="155" t="s">
        <v>278</v>
      </c>
      <c r="G237" s="156"/>
      <c r="H237" s="11" t="s">
        <v>836</v>
      </c>
      <c r="I237" s="14">
        <f t="shared" si="6"/>
        <v>1.99</v>
      </c>
      <c r="J237" s="14">
        <v>1.99</v>
      </c>
      <c r="K237" s="121">
        <f t="shared" si="7"/>
        <v>7.96</v>
      </c>
      <c r="L237" s="127"/>
    </row>
    <row r="238" spans="1:12" ht="12.75" customHeight="1">
      <c r="A238" s="126"/>
      <c r="B238" s="119">
        <f>'Tax Invoice'!D234</f>
        <v>4</v>
      </c>
      <c r="C238" s="10" t="s">
        <v>835</v>
      </c>
      <c r="D238" s="10" t="s">
        <v>835</v>
      </c>
      <c r="E238" s="130" t="s">
        <v>72</v>
      </c>
      <c r="F238" s="155" t="s">
        <v>278</v>
      </c>
      <c r="G238" s="156"/>
      <c r="H238" s="11" t="s">
        <v>836</v>
      </c>
      <c r="I238" s="14">
        <f t="shared" si="6"/>
        <v>1.99</v>
      </c>
      <c r="J238" s="14">
        <v>1.99</v>
      </c>
      <c r="K238" s="121">
        <f t="shared" si="7"/>
        <v>7.96</v>
      </c>
      <c r="L238" s="127"/>
    </row>
    <row r="239" spans="1:12" ht="12.75" customHeight="1">
      <c r="A239" s="126"/>
      <c r="B239" s="119">
        <f>'Tax Invoice'!D235</f>
        <v>2</v>
      </c>
      <c r="C239" s="10" t="s">
        <v>835</v>
      </c>
      <c r="D239" s="10" t="s">
        <v>835</v>
      </c>
      <c r="E239" s="130" t="s">
        <v>95</v>
      </c>
      <c r="F239" s="155" t="s">
        <v>278</v>
      </c>
      <c r="G239" s="156"/>
      <c r="H239" s="11" t="s">
        <v>836</v>
      </c>
      <c r="I239" s="14">
        <f t="shared" si="6"/>
        <v>1.99</v>
      </c>
      <c r="J239" s="14">
        <v>1.99</v>
      </c>
      <c r="K239" s="121">
        <f t="shared" si="7"/>
        <v>3.98</v>
      </c>
      <c r="L239" s="127"/>
    </row>
    <row r="240" spans="1:12" ht="12.75" customHeight="1">
      <c r="A240" s="126"/>
      <c r="B240" s="119">
        <f>'Tax Invoice'!D236</f>
        <v>2</v>
      </c>
      <c r="C240" s="10" t="s">
        <v>835</v>
      </c>
      <c r="D240" s="10" t="s">
        <v>835</v>
      </c>
      <c r="E240" s="130" t="s">
        <v>32</v>
      </c>
      <c r="F240" s="155" t="s">
        <v>278</v>
      </c>
      <c r="G240" s="156"/>
      <c r="H240" s="11" t="s">
        <v>836</v>
      </c>
      <c r="I240" s="14">
        <f t="shared" si="6"/>
        <v>1.99</v>
      </c>
      <c r="J240" s="14">
        <v>1.99</v>
      </c>
      <c r="K240" s="121">
        <f t="shared" si="7"/>
        <v>3.98</v>
      </c>
      <c r="L240" s="127"/>
    </row>
    <row r="241" spans="1:12" ht="24" customHeight="1">
      <c r="A241" s="126"/>
      <c r="B241" s="119">
        <f>'Tax Invoice'!D237</f>
        <v>4</v>
      </c>
      <c r="C241" s="10" t="s">
        <v>837</v>
      </c>
      <c r="D241" s="10" t="s">
        <v>837</v>
      </c>
      <c r="E241" s="130" t="s">
        <v>657</v>
      </c>
      <c r="F241" s="155"/>
      <c r="G241" s="156"/>
      <c r="H241" s="11" t="s">
        <v>838</v>
      </c>
      <c r="I241" s="14">
        <f t="shared" si="6"/>
        <v>1.99</v>
      </c>
      <c r="J241" s="14">
        <v>1.99</v>
      </c>
      <c r="K241" s="121">
        <f t="shared" si="7"/>
        <v>7.96</v>
      </c>
      <c r="L241" s="127"/>
    </row>
    <row r="242" spans="1:12" ht="24" customHeight="1">
      <c r="A242" s="126"/>
      <c r="B242" s="119">
        <f>'Tax Invoice'!D238</f>
        <v>4</v>
      </c>
      <c r="C242" s="10" t="s">
        <v>837</v>
      </c>
      <c r="D242" s="10" t="s">
        <v>837</v>
      </c>
      <c r="E242" s="130" t="s">
        <v>30</v>
      </c>
      <c r="F242" s="155"/>
      <c r="G242" s="156"/>
      <c r="H242" s="11" t="s">
        <v>838</v>
      </c>
      <c r="I242" s="14">
        <f t="shared" si="6"/>
        <v>1.99</v>
      </c>
      <c r="J242" s="14">
        <v>1.99</v>
      </c>
      <c r="K242" s="121">
        <f t="shared" si="7"/>
        <v>7.96</v>
      </c>
      <c r="L242" s="127"/>
    </row>
    <row r="243" spans="1:12" ht="24" customHeight="1">
      <c r="A243" s="126"/>
      <c r="B243" s="119">
        <f>'Tax Invoice'!D239</f>
        <v>2</v>
      </c>
      <c r="C243" s="10" t="s">
        <v>837</v>
      </c>
      <c r="D243" s="10" t="s">
        <v>837</v>
      </c>
      <c r="E243" s="130" t="s">
        <v>32</v>
      </c>
      <c r="F243" s="155"/>
      <c r="G243" s="156"/>
      <c r="H243" s="11" t="s">
        <v>838</v>
      </c>
      <c r="I243" s="14">
        <f t="shared" si="6"/>
        <v>1.99</v>
      </c>
      <c r="J243" s="14">
        <v>1.99</v>
      </c>
      <c r="K243" s="121">
        <f t="shared" si="7"/>
        <v>3.98</v>
      </c>
      <c r="L243" s="127"/>
    </row>
    <row r="244" spans="1:12" ht="24" customHeight="1">
      <c r="A244" s="126"/>
      <c r="B244" s="119">
        <f>'Tax Invoice'!D240</f>
        <v>5</v>
      </c>
      <c r="C244" s="10" t="s">
        <v>839</v>
      </c>
      <c r="D244" s="10" t="s">
        <v>839</v>
      </c>
      <c r="E244" s="130" t="s">
        <v>278</v>
      </c>
      <c r="F244" s="155" t="s">
        <v>30</v>
      </c>
      <c r="G244" s="156"/>
      <c r="H244" s="11" t="s">
        <v>840</v>
      </c>
      <c r="I244" s="14">
        <f t="shared" si="6"/>
        <v>0.56000000000000005</v>
      </c>
      <c r="J244" s="14">
        <v>0.56000000000000005</v>
      </c>
      <c r="K244" s="121">
        <f t="shared" si="7"/>
        <v>2.8000000000000003</v>
      </c>
      <c r="L244" s="127"/>
    </row>
    <row r="245" spans="1:12" ht="36" customHeight="1">
      <c r="A245" s="126"/>
      <c r="B245" s="119">
        <f>'Tax Invoice'!D241</f>
        <v>1</v>
      </c>
      <c r="C245" s="10" t="s">
        <v>841</v>
      </c>
      <c r="D245" s="10" t="s">
        <v>961</v>
      </c>
      <c r="E245" s="130" t="s">
        <v>842</v>
      </c>
      <c r="F245" s="155" t="s">
        <v>534</v>
      </c>
      <c r="G245" s="156"/>
      <c r="H245" s="11" t="s">
        <v>843</v>
      </c>
      <c r="I245" s="14">
        <f t="shared" si="6"/>
        <v>4.62</v>
      </c>
      <c r="J245" s="14">
        <v>4.62</v>
      </c>
      <c r="K245" s="121">
        <f t="shared" si="7"/>
        <v>4.62</v>
      </c>
      <c r="L245" s="127"/>
    </row>
    <row r="246" spans="1:12" ht="36" customHeight="1">
      <c r="A246" s="126"/>
      <c r="B246" s="119">
        <f>'Tax Invoice'!D242</f>
        <v>1</v>
      </c>
      <c r="C246" s="10" t="s">
        <v>841</v>
      </c>
      <c r="D246" s="10" t="s">
        <v>962</v>
      </c>
      <c r="E246" s="130" t="s">
        <v>844</v>
      </c>
      <c r="F246" s="155" t="s">
        <v>245</v>
      </c>
      <c r="G246" s="156"/>
      <c r="H246" s="11" t="s">
        <v>843</v>
      </c>
      <c r="I246" s="14">
        <f t="shared" si="6"/>
        <v>5.0999999999999996</v>
      </c>
      <c r="J246" s="14">
        <v>5.0999999999999996</v>
      </c>
      <c r="K246" s="121">
        <f t="shared" si="7"/>
        <v>5.0999999999999996</v>
      </c>
      <c r="L246" s="127"/>
    </row>
    <row r="247" spans="1:12" ht="36" customHeight="1">
      <c r="A247" s="126"/>
      <c r="B247" s="119">
        <f>'Tax Invoice'!D243</f>
        <v>1</v>
      </c>
      <c r="C247" s="10" t="s">
        <v>841</v>
      </c>
      <c r="D247" s="10" t="s">
        <v>963</v>
      </c>
      <c r="E247" s="130" t="s">
        <v>845</v>
      </c>
      <c r="F247" s="155" t="s">
        <v>245</v>
      </c>
      <c r="G247" s="156"/>
      <c r="H247" s="11" t="s">
        <v>843</v>
      </c>
      <c r="I247" s="14">
        <f t="shared" si="6"/>
        <v>6.09</v>
      </c>
      <c r="J247" s="14">
        <v>6.09</v>
      </c>
      <c r="K247" s="121">
        <f t="shared" si="7"/>
        <v>6.09</v>
      </c>
      <c r="L247" s="127"/>
    </row>
    <row r="248" spans="1:12" ht="36" customHeight="1">
      <c r="A248" s="126"/>
      <c r="B248" s="119">
        <f>'Tax Invoice'!D244</f>
        <v>1</v>
      </c>
      <c r="C248" s="10" t="s">
        <v>841</v>
      </c>
      <c r="D248" s="10" t="s">
        <v>964</v>
      </c>
      <c r="E248" s="130" t="s">
        <v>846</v>
      </c>
      <c r="F248" s="155" t="s">
        <v>354</v>
      </c>
      <c r="G248" s="156"/>
      <c r="H248" s="11" t="s">
        <v>843</v>
      </c>
      <c r="I248" s="14">
        <f t="shared" si="6"/>
        <v>6.56</v>
      </c>
      <c r="J248" s="14">
        <v>6.56</v>
      </c>
      <c r="K248" s="121">
        <f t="shared" si="7"/>
        <v>6.56</v>
      </c>
      <c r="L248" s="127"/>
    </row>
    <row r="249" spans="1:12" ht="36" customHeight="1">
      <c r="A249" s="126"/>
      <c r="B249" s="119">
        <f>'Tax Invoice'!D245</f>
        <v>2</v>
      </c>
      <c r="C249" s="10" t="s">
        <v>847</v>
      </c>
      <c r="D249" s="10" t="s">
        <v>965</v>
      </c>
      <c r="E249" s="130" t="s">
        <v>30</v>
      </c>
      <c r="F249" s="155"/>
      <c r="G249" s="156"/>
      <c r="H249" s="11" t="s">
        <v>848</v>
      </c>
      <c r="I249" s="14">
        <f t="shared" si="6"/>
        <v>3.32</v>
      </c>
      <c r="J249" s="14">
        <v>3.32</v>
      </c>
      <c r="K249" s="121">
        <f t="shared" si="7"/>
        <v>6.64</v>
      </c>
      <c r="L249" s="127"/>
    </row>
    <row r="250" spans="1:12" ht="36" customHeight="1">
      <c r="A250" s="126"/>
      <c r="B250" s="119">
        <f>'Tax Invoice'!D246</f>
        <v>2</v>
      </c>
      <c r="C250" s="10" t="s">
        <v>847</v>
      </c>
      <c r="D250" s="10" t="s">
        <v>966</v>
      </c>
      <c r="E250" s="130" t="s">
        <v>31</v>
      </c>
      <c r="F250" s="155"/>
      <c r="G250" s="156"/>
      <c r="H250" s="11" t="s">
        <v>848</v>
      </c>
      <c r="I250" s="14">
        <f t="shared" si="6"/>
        <v>3.32</v>
      </c>
      <c r="J250" s="14">
        <v>3.32</v>
      </c>
      <c r="K250" s="121">
        <f t="shared" si="7"/>
        <v>6.64</v>
      </c>
      <c r="L250" s="127"/>
    </row>
    <row r="251" spans="1:12" ht="36" customHeight="1">
      <c r="A251" s="126"/>
      <c r="B251" s="119">
        <f>'Tax Invoice'!D247</f>
        <v>2</v>
      </c>
      <c r="C251" s="10" t="s">
        <v>849</v>
      </c>
      <c r="D251" s="10" t="s">
        <v>967</v>
      </c>
      <c r="E251" s="130" t="s">
        <v>28</v>
      </c>
      <c r="F251" s="155"/>
      <c r="G251" s="156"/>
      <c r="H251" s="11" t="s">
        <v>850</v>
      </c>
      <c r="I251" s="14">
        <f t="shared" si="6"/>
        <v>6.66</v>
      </c>
      <c r="J251" s="14">
        <v>6.66</v>
      </c>
      <c r="K251" s="121">
        <f t="shared" si="7"/>
        <v>13.32</v>
      </c>
      <c r="L251" s="127"/>
    </row>
    <row r="252" spans="1:12" ht="36" customHeight="1">
      <c r="A252" s="126"/>
      <c r="B252" s="119">
        <f>'Tax Invoice'!D248</f>
        <v>2</v>
      </c>
      <c r="C252" s="10" t="s">
        <v>849</v>
      </c>
      <c r="D252" s="10" t="s">
        <v>968</v>
      </c>
      <c r="E252" s="130" t="s">
        <v>30</v>
      </c>
      <c r="F252" s="155"/>
      <c r="G252" s="156"/>
      <c r="H252" s="11" t="s">
        <v>850</v>
      </c>
      <c r="I252" s="14">
        <f t="shared" si="6"/>
        <v>7.61</v>
      </c>
      <c r="J252" s="14">
        <v>7.61</v>
      </c>
      <c r="K252" s="121">
        <f t="shared" si="7"/>
        <v>15.22</v>
      </c>
      <c r="L252" s="127"/>
    </row>
    <row r="253" spans="1:12" ht="36" customHeight="1">
      <c r="A253" s="126"/>
      <c r="B253" s="119">
        <f>'Tax Invoice'!D249</f>
        <v>2</v>
      </c>
      <c r="C253" s="10" t="s">
        <v>849</v>
      </c>
      <c r="D253" s="10" t="s">
        <v>969</v>
      </c>
      <c r="E253" s="130" t="s">
        <v>31</v>
      </c>
      <c r="F253" s="155"/>
      <c r="G253" s="156"/>
      <c r="H253" s="11" t="s">
        <v>850</v>
      </c>
      <c r="I253" s="14">
        <f t="shared" si="6"/>
        <v>8.18</v>
      </c>
      <c r="J253" s="14">
        <v>8.18</v>
      </c>
      <c r="K253" s="121">
        <f t="shared" si="7"/>
        <v>16.36</v>
      </c>
      <c r="L253" s="127"/>
    </row>
    <row r="254" spans="1:12" ht="36" customHeight="1">
      <c r="A254" s="126"/>
      <c r="B254" s="119">
        <f>'Tax Invoice'!D250</f>
        <v>1</v>
      </c>
      <c r="C254" s="10" t="s">
        <v>851</v>
      </c>
      <c r="D254" s="10" t="s">
        <v>970</v>
      </c>
      <c r="E254" s="130" t="s">
        <v>30</v>
      </c>
      <c r="F254" s="155"/>
      <c r="G254" s="156"/>
      <c r="H254" s="11" t="s">
        <v>852</v>
      </c>
      <c r="I254" s="14">
        <f t="shared" si="6"/>
        <v>7.61</v>
      </c>
      <c r="J254" s="14">
        <v>7.61</v>
      </c>
      <c r="K254" s="121">
        <f t="shared" si="7"/>
        <v>7.61</v>
      </c>
      <c r="L254" s="127"/>
    </row>
    <row r="255" spans="1:12" ht="36" customHeight="1">
      <c r="A255" s="126"/>
      <c r="B255" s="119">
        <f>'Tax Invoice'!D251</f>
        <v>1</v>
      </c>
      <c r="C255" s="10" t="s">
        <v>851</v>
      </c>
      <c r="D255" s="10" t="s">
        <v>971</v>
      </c>
      <c r="E255" s="130" t="s">
        <v>31</v>
      </c>
      <c r="F255" s="155"/>
      <c r="G255" s="156"/>
      <c r="H255" s="11" t="s">
        <v>852</v>
      </c>
      <c r="I255" s="14">
        <f t="shared" si="6"/>
        <v>8.56</v>
      </c>
      <c r="J255" s="14">
        <v>8.56</v>
      </c>
      <c r="K255" s="121">
        <f t="shared" si="7"/>
        <v>8.56</v>
      </c>
      <c r="L255" s="127"/>
    </row>
    <row r="256" spans="1:12" ht="24" customHeight="1">
      <c r="A256" s="126"/>
      <c r="B256" s="119">
        <f>'Tax Invoice'!D252</f>
        <v>3</v>
      </c>
      <c r="C256" s="10" t="s">
        <v>853</v>
      </c>
      <c r="D256" s="10" t="s">
        <v>972</v>
      </c>
      <c r="E256" s="130" t="s">
        <v>30</v>
      </c>
      <c r="F256" s="155"/>
      <c r="G256" s="156"/>
      <c r="H256" s="11" t="s">
        <v>854</v>
      </c>
      <c r="I256" s="14">
        <f t="shared" si="6"/>
        <v>2.09</v>
      </c>
      <c r="J256" s="14">
        <v>2.09</v>
      </c>
      <c r="K256" s="121">
        <f t="shared" si="7"/>
        <v>6.27</v>
      </c>
      <c r="L256" s="127"/>
    </row>
    <row r="257" spans="1:12" ht="24" customHeight="1">
      <c r="A257" s="126"/>
      <c r="B257" s="119">
        <f>'Tax Invoice'!D253</f>
        <v>2</v>
      </c>
      <c r="C257" s="10" t="s">
        <v>855</v>
      </c>
      <c r="D257" s="10" t="s">
        <v>973</v>
      </c>
      <c r="E257" s="130" t="s">
        <v>30</v>
      </c>
      <c r="F257" s="155"/>
      <c r="G257" s="156"/>
      <c r="H257" s="11" t="s">
        <v>856</v>
      </c>
      <c r="I257" s="14">
        <f t="shared" si="6"/>
        <v>1.8</v>
      </c>
      <c r="J257" s="14">
        <v>1.8</v>
      </c>
      <c r="K257" s="121">
        <f t="shared" si="7"/>
        <v>3.6</v>
      </c>
      <c r="L257" s="127"/>
    </row>
    <row r="258" spans="1:12" ht="36" customHeight="1">
      <c r="A258" s="126"/>
      <c r="B258" s="119">
        <f>'Tax Invoice'!D254</f>
        <v>2</v>
      </c>
      <c r="C258" s="10" t="s">
        <v>857</v>
      </c>
      <c r="D258" s="10" t="s">
        <v>974</v>
      </c>
      <c r="E258" s="130" t="s">
        <v>28</v>
      </c>
      <c r="F258" s="155" t="s">
        <v>858</v>
      </c>
      <c r="G258" s="156"/>
      <c r="H258" s="11" t="s">
        <v>859</v>
      </c>
      <c r="I258" s="14">
        <f t="shared" si="6"/>
        <v>5.0999999999999996</v>
      </c>
      <c r="J258" s="14">
        <v>5.0999999999999996</v>
      </c>
      <c r="K258" s="121">
        <f t="shared" si="7"/>
        <v>10.199999999999999</v>
      </c>
      <c r="L258" s="127"/>
    </row>
    <row r="259" spans="1:12" ht="36" customHeight="1">
      <c r="A259" s="126"/>
      <c r="B259" s="119">
        <f>'Tax Invoice'!D255</f>
        <v>1</v>
      </c>
      <c r="C259" s="10" t="s">
        <v>860</v>
      </c>
      <c r="D259" s="10" t="s">
        <v>975</v>
      </c>
      <c r="E259" s="130" t="s">
        <v>30</v>
      </c>
      <c r="F259" s="155" t="s">
        <v>279</v>
      </c>
      <c r="G259" s="156"/>
      <c r="H259" s="11" t="s">
        <v>861</v>
      </c>
      <c r="I259" s="14">
        <f t="shared" si="6"/>
        <v>3.61</v>
      </c>
      <c r="J259" s="14">
        <v>3.61</v>
      </c>
      <c r="K259" s="121">
        <f t="shared" si="7"/>
        <v>3.61</v>
      </c>
      <c r="L259" s="127"/>
    </row>
    <row r="260" spans="1:12" ht="36" customHeight="1">
      <c r="A260" s="126"/>
      <c r="B260" s="119">
        <f>'Tax Invoice'!D256</f>
        <v>1</v>
      </c>
      <c r="C260" s="10" t="s">
        <v>860</v>
      </c>
      <c r="D260" s="10" t="s">
        <v>975</v>
      </c>
      <c r="E260" s="130" t="s">
        <v>30</v>
      </c>
      <c r="F260" s="155" t="s">
        <v>679</v>
      </c>
      <c r="G260" s="156"/>
      <c r="H260" s="11" t="s">
        <v>861</v>
      </c>
      <c r="I260" s="14">
        <f t="shared" si="6"/>
        <v>3.61</v>
      </c>
      <c r="J260" s="14">
        <v>3.61</v>
      </c>
      <c r="K260" s="121">
        <f t="shared" si="7"/>
        <v>3.61</v>
      </c>
      <c r="L260" s="127"/>
    </row>
    <row r="261" spans="1:12" ht="36" customHeight="1">
      <c r="A261" s="126"/>
      <c r="B261" s="119">
        <f>'Tax Invoice'!D257</f>
        <v>1</v>
      </c>
      <c r="C261" s="10" t="s">
        <v>860</v>
      </c>
      <c r="D261" s="10" t="s">
        <v>975</v>
      </c>
      <c r="E261" s="130" t="s">
        <v>30</v>
      </c>
      <c r="F261" s="155" t="s">
        <v>277</v>
      </c>
      <c r="G261" s="156"/>
      <c r="H261" s="11" t="s">
        <v>861</v>
      </c>
      <c r="I261" s="14">
        <f t="shared" si="6"/>
        <v>3.61</v>
      </c>
      <c r="J261" s="14">
        <v>3.61</v>
      </c>
      <c r="K261" s="121">
        <f t="shared" si="7"/>
        <v>3.61</v>
      </c>
      <c r="L261" s="127"/>
    </row>
    <row r="262" spans="1:12" ht="36" customHeight="1">
      <c r="A262" s="126"/>
      <c r="B262" s="119">
        <f>'Tax Invoice'!D258</f>
        <v>2</v>
      </c>
      <c r="C262" s="10" t="s">
        <v>860</v>
      </c>
      <c r="D262" s="10" t="s">
        <v>975</v>
      </c>
      <c r="E262" s="130" t="s">
        <v>30</v>
      </c>
      <c r="F262" s="155" t="s">
        <v>278</v>
      </c>
      <c r="G262" s="156"/>
      <c r="H262" s="11" t="s">
        <v>861</v>
      </c>
      <c r="I262" s="14">
        <f t="shared" si="6"/>
        <v>3.61</v>
      </c>
      <c r="J262" s="14">
        <v>3.61</v>
      </c>
      <c r="K262" s="121">
        <f t="shared" si="7"/>
        <v>7.22</v>
      </c>
      <c r="L262" s="127"/>
    </row>
    <row r="263" spans="1:12" ht="36" customHeight="1">
      <c r="A263" s="126"/>
      <c r="B263" s="119">
        <f>'Tax Invoice'!D259</f>
        <v>1</v>
      </c>
      <c r="C263" s="10" t="s">
        <v>860</v>
      </c>
      <c r="D263" s="10" t="s">
        <v>975</v>
      </c>
      <c r="E263" s="130" t="s">
        <v>30</v>
      </c>
      <c r="F263" s="155" t="s">
        <v>734</v>
      </c>
      <c r="G263" s="156"/>
      <c r="H263" s="11" t="s">
        <v>861</v>
      </c>
      <c r="I263" s="14">
        <f t="shared" si="6"/>
        <v>3.61</v>
      </c>
      <c r="J263" s="14">
        <v>3.61</v>
      </c>
      <c r="K263" s="121">
        <f t="shared" si="7"/>
        <v>3.61</v>
      </c>
      <c r="L263" s="127"/>
    </row>
    <row r="264" spans="1:12" ht="36" customHeight="1">
      <c r="A264" s="126"/>
      <c r="B264" s="119">
        <f>'Tax Invoice'!D260</f>
        <v>1</v>
      </c>
      <c r="C264" s="10" t="s">
        <v>860</v>
      </c>
      <c r="D264" s="10" t="s">
        <v>976</v>
      </c>
      <c r="E264" s="130" t="s">
        <v>31</v>
      </c>
      <c r="F264" s="155" t="s">
        <v>279</v>
      </c>
      <c r="G264" s="156"/>
      <c r="H264" s="11" t="s">
        <v>861</v>
      </c>
      <c r="I264" s="14">
        <f t="shared" si="6"/>
        <v>3.61</v>
      </c>
      <c r="J264" s="14">
        <v>3.61</v>
      </c>
      <c r="K264" s="121">
        <f t="shared" si="7"/>
        <v>3.61</v>
      </c>
      <c r="L264" s="127"/>
    </row>
    <row r="265" spans="1:12" ht="36" customHeight="1">
      <c r="A265" s="126"/>
      <c r="B265" s="119">
        <f>'Tax Invoice'!D261</f>
        <v>1</v>
      </c>
      <c r="C265" s="10" t="s">
        <v>860</v>
      </c>
      <c r="D265" s="10" t="s">
        <v>976</v>
      </c>
      <c r="E265" s="130" t="s">
        <v>31</v>
      </c>
      <c r="F265" s="155" t="s">
        <v>679</v>
      </c>
      <c r="G265" s="156"/>
      <c r="H265" s="11" t="s">
        <v>861</v>
      </c>
      <c r="I265" s="14">
        <f t="shared" si="6"/>
        <v>3.61</v>
      </c>
      <c r="J265" s="14">
        <v>3.61</v>
      </c>
      <c r="K265" s="121">
        <f t="shared" si="7"/>
        <v>3.61</v>
      </c>
      <c r="L265" s="127"/>
    </row>
    <row r="266" spans="1:12" ht="36" customHeight="1">
      <c r="A266" s="126"/>
      <c r="B266" s="119">
        <f>'Tax Invoice'!D262</f>
        <v>1</v>
      </c>
      <c r="C266" s="10" t="s">
        <v>860</v>
      </c>
      <c r="D266" s="10" t="s">
        <v>976</v>
      </c>
      <c r="E266" s="130" t="s">
        <v>31</v>
      </c>
      <c r="F266" s="155" t="s">
        <v>277</v>
      </c>
      <c r="G266" s="156"/>
      <c r="H266" s="11" t="s">
        <v>861</v>
      </c>
      <c r="I266" s="14">
        <f t="shared" si="6"/>
        <v>3.61</v>
      </c>
      <c r="J266" s="14">
        <v>3.61</v>
      </c>
      <c r="K266" s="121">
        <f t="shared" si="7"/>
        <v>3.61</v>
      </c>
      <c r="L266" s="127"/>
    </row>
    <row r="267" spans="1:12" ht="36" customHeight="1">
      <c r="A267" s="126"/>
      <c r="B267" s="119">
        <f>'Tax Invoice'!D263</f>
        <v>2</v>
      </c>
      <c r="C267" s="10" t="s">
        <v>860</v>
      </c>
      <c r="D267" s="10" t="s">
        <v>976</v>
      </c>
      <c r="E267" s="130" t="s">
        <v>31</v>
      </c>
      <c r="F267" s="155" t="s">
        <v>278</v>
      </c>
      <c r="G267" s="156"/>
      <c r="H267" s="11" t="s">
        <v>861</v>
      </c>
      <c r="I267" s="14">
        <f t="shared" si="6"/>
        <v>3.61</v>
      </c>
      <c r="J267" s="14">
        <v>3.61</v>
      </c>
      <c r="K267" s="121">
        <f t="shared" si="7"/>
        <v>7.22</v>
      </c>
      <c r="L267" s="127"/>
    </row>
    <row r="268" spans="1:12" ht="36" customHeight="1">
      <c r="A268" s="126"/>
      <c r="B268" s="119">
        <f>'Tax Invoice'!D264</f>
        <v>1</v>
      </c>
      <c r="C268" s="10" t="s">
        <v>860</v>
      </c>
      <c r="D268" s="10" t="s">
        <v>976</v>
      </c>
      <c r="E268" s="130" t="s">
        <v>31</v>
      </c>
      <c r="F268" s="155" t="s">
        <v>734</v>
      </c>
      <c r="G268" s="156"/>
      <c r="H268" s="11" t="s">
        <v>861</v>
      </c>
      <c r="I268" s="14">
        <f t="shared" si="6"/>
        <v>3.61</v>
      </c>
      <c r="J268" s="14">
        <v>3.61</v>
      </c>
      <c r="K268" s="121">
        <f t="shared" si="7"/>
        <v>3.61</v>
      </c>
      <c r="L268" s="127"/>
    </row>
    <row r="269" spans="1:12" ht="36" customHeight="1">
      <c r="A269" s="126"/>
      <c r="B269" s="119">
        <f>'Tax Invoice'!D265</f>
        <v>2</v>
      </c>
      <c r="C269" s="10" t="s">
        <v>862</v>
      </c>
      <c r="D269" s="10" t="s">
        <v>977</v>
      </c>
      <c r="E269" s="130" t="s">
        <v>30</v>
      </c>
      <c r="F269" s="155"/>
      <c r="G269" s="156"/>
      <c r="H269" s="11" t="s">
        <v>863</v>
      </c>
      <c r="I269" s="14">
        <f t="shared" si="6"/>
        <v>3.51</v>
      </c>
      <c r="J269" s="14">
        <v>3.51</v>
      </c>
      <c r="K269" s="121">
        <f t="shared" si="7"/>
        <v>7.02</v>
      </c>
      <c r="L269" s="127"/>
    </row>
    <row r="270" spans="1:12" ht="36" customHeight="1">
      <c r="A270" s="126"/>
      <c r="B270" s="119">
        <f>'Tax Invoice'!D266</f>
        <v>2</v>
      </c>
      <c r="C270" s="10" t="s">
        <v>862</v>
      </c>
      <c r="D270" s="10" t="s">
        <v>978</v>
      </c>
      <c r="E270" s="130" t="s">
        <v>31</v>
      </c>
      <c r="F270" s="155"/>
      <c r="G270" s="156"/>
      <c r="H270" s="11" t="s">
        <v>863</v>
      </c>
      <c r="I270" s="14">
        <f t="shared" si="6"/>
        <v>3.7</v>
      </c>
      <c r="J270" s="14">
        <v>3.7</v>
      </c>
      <c r="K270" s="121">
        <f t="shared" si="7"/>
        <v>7.4</v>
      </c>
      <c r="L270" s="127"/>
    </row>
    <row r="271" spans="1:12" ht="36" customHeight="1">
      <c r="A271" s="126"/>
      <c r="B271" s="119">
        <f>'Tax Invoice'!D267</f>
        <v>1</v>
      </c>
      <c r="C271" s="10" t="s">
        <v>864</v>
      </c>
      <c r="D271" s="10" t="s">
        <v>979</v>
      </c>
      <c r="E271" s="130" t="s">
        <v>30</v>
      </c>
      <c r="F271" s="155" t="s">
        <v>858</v>
      </c>
      <c r="G271" s="156"/>
      <c r="H271" s="11" t="s">
        <v>865</v>
      </c>
      <c r="I271" s="14">
        <f t="shared" si="6"/>
        <v>8.18</v>
      </c>
      <c r="J271" s="14">
        <v>8.18</v>
      </c>
      <c r="K271" s="121">
        <f t="shared" si="7"/>
        <v>8.18</v>
      </c>
      <c r="L271" s="127"/>
    </row>
    <row r="272" spans="1:12" ht="36" customHeight="1">
      <c r="A272" s="126"/>
      <c r="B272" s="119">
        <f>'Tax Invoice'!D268</f>
        <v>1</v>
      </c>
      <c r="C272" s="10" t="s">
        <v>864</v>
      </c>
      <c r="D272" s="10" t="s">
        <v>980</v>
      </c>
      <c r="E272" s="130" t="s">
        <v>31</v>
      </c>
      <c r="F272" s="155" t="s">
        <v>858</v>
      </c>
      <c r="G272" s="156"/>
      <c r="H272" s="11" t="s">
        <v>865</v>
      </c>
      <c r="I272" s="14">
        <f t="shared" si="6"/>
        <v>8.75</v>
      </c>
      <c r="J272" s="14">
        <v>8.75</v>
      </c>
      <c r="K272" s="121">
        <f t="shared" si="7"/>
        <v>8.75</v>
      </c>
      <c r="L272" s="127"/>
    </row>
    <row r="273" spans="1:12" ht="24" customHeight="1">
      <c r="A273" s="126"/>
      <c r="B273" s="119">
        <f>'Tax Invoice'!D269</f>
        <v>2</v>
      </c>
      <c r="C273" s="10" t="s">
        <v>866</v>
      </c>
      <c r="D273" s="10" t="s">
        <v>981</v>
      </c>
      <c r="E273" s="130" t="s">
        <v>28</v>
      </c>
      <c r="F273" s="155" t="s">
        <v>278</v>
      </c>
      <c r="G273" s="156"/>
      <c r="H273" s="11" t="s">
        <v>867</v>
      </c>
      <c r="I273" s="14">
        <f t="shared" si="6"/>
        <v>1.9</v>
      </c>
      <c r="J273" s="14">
        <v>1.9</v>
      </c>
      <c r="K273" s="121">
        <f t="shared" si="7"/>
        <v>3.8</v>
      </c>
      <c r="L273" s="127"/>
    </row>
    <row r="274" spans="1:12" ht="24" customHeight="1">
      <c r="A274" s="126"/>
      <c r="B274" s="119">
        <f>'Tax Invoice'!D270</f>
        <v>2</v>
      </c>
      <c r="C274" s="10" t="s">
        <v>866</v>
      </c>
      <c r="D274" s="10" t="s">
        <v>982</v>
      </c>
      <c r="E274" s="130" t="s">
        <v>30</v>
      </c>
      <c r="F274" s="155" t="s">
        <v>278</v>
      </c>
      <c r="G274" s="156"/>
      <c r="H274" s="11" t="s">
        <v>867</v>
      </c>
      <c r="I274" s="14">
        <f t="shared" si="6"/>
        <v>1.9</v>
      </c>
      <c r="J274" s="14">
        <v>1.9</v>
      </c>
      <c r="K274" s="121">
        <f t="shared" si="7"/>
        <v>3.8</v>
      </c>
      <c r="L274" s="127"/>
    </row>
    <row r="275" spans="1:12" ht="24" customHeight="1">
      <c r="A275" s="126"/>
      <c r="B275" s="119">
        <f>'Tax Invoice'!D271</f>
        <v>2</v>
      </c>
      <c r="C275" s="10" t="s">
        <v>866</v>
      </c>
      <c r="D275" s="10" t="s">
        <v>983</v>
      </c>
      <c r="E275" s="130" t="s">
        <v>31</v>
      </c>
      <c r="F275" s="155" t="s">
        <v>278</v>
      </c>
      <c r="G275" s="156"/>
      <c r="H275" s="11" t="s">
        <v>867</v>
      </c>
      <c r="I275" s="14">
        <f t="shared" si="6"/>
        <v>1.9</v>
      </c>
      <c r="J275" s="14">
        <v>1.9</v>
      </c>
      <c r="K275" s="121">
        <f t="shared" si="7"/>
        <v>3.8</v>
      </c>
      <c r="L275" s="127"/>
    </row>
    <row r="276" spans="1:12" ht="36" customHeight="1">
      <c r="A276" s="126"/>
      <c r="B276" s="119">
        <f>'Tax Invoice'!D272</f>
        <v>1</v>
      </c>
      <c r="C276" s="10" t="s">
        <v>868</v>
      </c>
      <c r="D276" s="10" t="s">
        <v>984</v>
      </c>
      <c r="E276" s="130" t="s">
        <v>30</v>
      </c>
      <c r="F276" s="155"/>
      <c r="G276" s="156"/>
      <c r="H276" s="11" t="s">
        <v>869</v>
      </c>
      <c r="I276" s="14">
        <f t="shared" si="6"/>
        <v>2.66</v>
      </c>
      <c r="J276" s="14">
        <v>2.66</v>
      </c>
      <c r="K276" s="121">
        <f t="shared" si="7"/>
        <v>2.66</v>
      </c>
      <c r="L276" s="127"/>
    </row>
    <row r="277" spans="1:12" ht="36" customHeight="1">
      <c r="A277" s="126"/>
      <c r="B277" s="119">
        <f>'Tax Invoice'!D273</f>
        <v>1</v>
      </c>
      <c r="C277" s="10" t="s">
        <v>868</v>
      </c>
      <c r="D277" s="10" t="s">
        <v>985</v>
      </c>
      <c r="E277" s="130" t="s">
        <v>31</v>
      </c>
      <c r="F277" s="155"/>
      <c r="G277" s="156"/>
      <c r="H277" s="11" t="s">
        <v>869</v>
      </c>
      <c r="I277" s="14">
        <f t="shared" si="6"/>
        <v>2.66</v>
      </c>
      <c r="J277" s="14">
        <v>2.66</v>
      </c>
      <c r="K277" s="121">
        <f t="shared" si="7"/>
        <v>2.66</v>
      </c>
      <c r="L277" s="127"/>
    </row>
    <row r="278" spans="1:12" ht="36" customHeight="1">
      <c r="A278" s="126"/>
      <c r="B278" s="119">
        <f>'Tax Invoice'!D274</f>
        <v>1</v>
      </c>
      <c r="C278" s="10" t="s">
        <v>868</v>
      </c>
      <c r="D278" s="10" t="s">
        <v>986</v>
      </c>
      <c r="E278" s="130" t="s">
        <v>32</v>
      </c>
      <c r="F278" s="155"/>
      <c r="G278" s="156"/>
      <c r="H278" s="11" t="s">
        <v>869</v>
      </c>
      <c r="I278" s="14">
        <f t="shared" ref="I278:I316" si="8">J278*$N$1</f>
        <v>2.66</v>
      </c>
      <c r="J278" s="14">
        <v>2.66</v>
      </c>
      <c r="K278" s="121">
        <f t="shared" ref="K278:K316" si="9">I278*B278</f>
        <v>2.66</v>
      </c>
      <c r="L278" s="127"/>
    </row>
    <row r="279" spans="1:12" ht="24" customHeight="1">
      <c r="A279" s="126"/>
      <c r="B279" s="119">
        <f>'Tax Invoice'!D275</f>
        <v>1</v>
      </c>
      <c r="C279" s="10" t="s">
        <v>870</v>
      </c>
      <c r="D279" s="10" t="s">
        <v>987</v>
      </c>
      <c r="E279" s="130" t="s">
        <v>30</v>
      </c>
      <c r="F279" s="155" t="s">
        <v>279</v>
      </c>
      <c r="G279" s="156"/>
      <c r="H279" s="11" t="s">
        <v>871</v>
      </c>
      <c r="I279" s="14">
        <f t="shared" si="8"/>
        <v>2.4700000000000002</v>
      </c>
      <c r="J279" s="14">
        <v>2.4700000000000002</v>
      </c>
      <c r="K279" s="121">
        <f t="shared" si="9"/>
        <v>2.4700000000000002</v>
      </c>
      <c r="L279" s="127"/>
    </row>
    <row r="280" spans="1:12" ht="24" customHeight="1">
      <c r="A280" s="126"/>
      <c r="B280" s="119">
        <f>'Tax Invoice'!D276</f>
        <v>1</v>
      </c>
      <c r="C280" s="10" t="s">
        <v>870</v>
      </c>
      <c r="D280" s="10" t="s">
        <v>987</v>
      </c>
      <c r="E280" s="130" t="s">
        <v>30</v>
      </c>
      <c r="F280" s="155" t="s">
        <v>277</v>
      </c>
      <c r="G280" s="156"/>
      <c r="H280" s="11" t="s">
        <v>871</v>
      </c>
      <c r="I280" s="14">
        <f t="shared" si="8"/>
        <v>2.4700000000000002</v>
      </c>
      <c r="J280" s="14">
        <v>2.4700000000000002</v>
      </c>
      <c r="K280" s="121">
        <f t="shared" si="9"/>
        <v>2.4700000000000002</v>
      </c>
      <c r="L280" s="127"/>
    </row>
    <row r="281" spans="1:12" ht="24" customHeight="1">
      <c r="A281" s="126"/>
      <c r="B281" s="119">
        <f>'Tax Invoice'!D277</f>
        <v>1</v>
      </c>
      <c r="C281" s="10" t="s">
        <v>870</v>
      </c>
      <c r="D281" s="10" t="s">
        <v>987</v>
      </c>
      <c r="E281" s="130" t="s">
        <v>30</v>
      </c>
      <c r="F281" s="155" t="s">
        <v>278</v>
      </c>
      <c r="G281" s="156"/>
      <c r="H281" s="11" t="s">
        <v>871</v>
      </c>
      <c r="I281" s="14">
        <f t="shared" si="8"/>
        <v>2.4700000000000002</v>
      </c>
      <c r="J281" s="14">
        <v>2.4700000000000002</v>
      </c>
      <c r="K281" s="121">
        <f t="shared" si="9"/>
        <v>2.4700000000000002</v>
      </c>
      <c r="L281" s="127"/>
    </row>
    <row r="282" spans="1:12" ht="24" customHeight="1">
      <c r="A282" s="126"/>
      <c r="B282" s="119">
        <f>'Tax Invoice'!D278</f>
        <v>1</v>
      </c>
      <c r="C282" s="10" t="s">
        <v>870</v>
      </c>
      <c r="D282" s="10" t="s">
        <v>987</v>
      </c>
      <c r="E282" s="130" t="s">
        <v>30</v>
      </c>
      <c r="F282" s="155" t="s">
        <v>734</v>
      </c>
      <c r="G282" s="156"/>
      <c r="H282" s="11" t="s">
        <v>871</v>
      </c>
      <c r="I282" s="14">
        <f t="shared" si="8"/>
        <v>2.4700000000000002</v>
      </c>
      <c r="J282" s="14">
        <v>2.4700000000000002</v>
      </c>
      <c r="K282" s="121">
        <f t="shared" si="9"/>
        <v>2.4700000000000002</v>
      </c>
      <c r="L282" s="127"/>
    </row>
    <row r="283" spans="1:12" ht="24" customHeight="1">
      <c r="A283" s="126"/>
      <c r="B283" s="119">
        <f>'Tax Invoice'!D279</f>
        <v>1</v>
      </c>
      <c r="C283" s="10" t="s">
        <v>870</v>
      </c>
      <c r="D283" s="10" t="s">
        <v>988</v>
      </c>
      <c r="E283" s="130" t="s">
        <v>31</v>
      </c>
      <c r="F283" s="155" t="s">
        <v>279</v>
      </c>
      <c r="G283" s="156"/>
      <c r="H283" s="11" t="s">
        <v>871</v>
      </c>
      <c r="I283" s="14">
        <f t="shared" si="8"/>
        <v>2.4700000000000002</v>
      </c>
      <c r="J283" s="14">
        <v>2.4700000000000002</v>
      </c>
      <c r="K283" s="121">
        <f t="shared" si="9"/>
        <v>2.4700000000000002</v>
      </c>
      <c r="L283" s="127"/>
    </row>
    <row r="284" spans="1:12" ht="24" customHeight="1">
      <c r="A284" s="126"/>
      <c r="B284" s="119">
        <f>'Tax Invoice'!D280</f>
        <v>1</v>
      </c>
      <c r="C284" s="10" t="s">
        <v>870</v>
      </c>
      <c r="D284" s="10" t="s">
        <v>988</v>
      </c>
      <c r="E284" s="130" t="s">
        <v>31</v>
      </c>
      <c r="F284" s="155" t="s">
        <v>277</v>
      </c>
      <c r="G284" s="156"/>
      <c r="H284" s="11" t="s">
        <v>871</v>
      </c>
      <c r="I284" s="14">
        <f t="shared" si="8"/>
        <v>2.4700000000000002</v>
      </c>
      <c r="J284" s="14">
        <v>2.4700000000000002</v>
      </c>
      <c r="K284" s="121">
        <f t="shared" si="9"/>
        <v>2.4700000000000002</v>
      </c>
      <c r="L284" s="127"/>
    </row>
    <row r="285" spans="1:12" ht="24" customHeight="1">
      <c r="A285" s="126"/>
      <c r="B285" s="119">
        <f>'Tax Invoice'!D281</f>
        <v>1</v>
      </c>
      <c r="C285" s="10" t="s">
        <v>870</v>
      </c>
      <c r="D285" s="10" t="s">
        <v>988</v>
      </c>
      <c r="E285" s="130" t="s">
        <v>31</v>
      </c>
      <c r="F285" s="155" t="s">
        <v>278</v>
      </c>
      <c r="G285" s="156"/>
      <c r="H285" s="11" t="s">
        <v>871</v>
      </c>
      <c r="I285" s="14">
        <f t="shared" si="8"/>
        <v>2.4700000000000002</v>
      </c>
      <c r="J285" s="14">
        <v>2.4700000000000002</v>
      </c>
      <c r="K285" s="121">
        <f t="shared" si="9"/>
        <v>2.4700000000000002</v>
      </c>
      <c r="L285" s="127"/>
    </row>
    <row r="286" spans="1:12" ht="24" customHeight="1">
      <c r="A286" s="126"/>
      <c r="B286" s="119">
        <f>'Tax Invoice'!D282</f>
        <v>1</v>
      </c>
      <c r="C286" s="10" t="s">
        <v>870</v>
      </c>
      <c r="D286" s="10" t="s">
        <v>988</v>
      </c>
      <c r="E286" s="130" t="s">
        <v>31</v>
      </c>
      <c r="F286" s="155" t="s">
        <v>734</v>
      </c>
      <c r="G286" s="156"/>
      <c r="H286" s="11" t="s">
        <v>871</v>
      </c>
      <c r="I286" s="14">
        <f t="shared" si="8"/>
        <v>2.4700000000000002</v>
      </c>
      <c r="J286" s="14">
        <v>2.4700000000000002</v>
      </c>
      <c r="K286" s="121">
        <f t="shared" si="9"/>
        <v>2.4700000000000002</v>
      </c>
      <c r="L286" s="127"/>
    </row>
    <row r="287" spans="1:12" ht="24" customHeight="1">
      <c r="A287" s="126"/>
      <c r="B287" s="119">
        <f>'Tax Invoice'!D283</f>
        <v>1</v>
      </c>
      <c r="C287" s="10" t="s">
        <v>872</v>
      </c>
      <c r="D287" s="10" t="s">
        <v>989</v>
      </c>
      <c r="E287" s="130" t="s">
        <v>30</v>
      </c>
      <c r="F287" s="155" t="s">
        <v>279</v>
      </c>
      <c r="G287" s="156"/>
      <c r="H287" s="11" t="s">
        <v>873</v>
      </c>
      <c r="I287" s="14">
        <f t="shared" si="8"/>
        <v>2.1800000000000002</v>
      </c>
      <c r="J287" s="14">
        <v>2.1800000000000002</v>
      </c>
      <c r="K287" s="121">
        <f t="shared" si="9"/>
        <v>2.1800000000000002</v>
      </c>
      <c r="L287" s="127"/>
    </row>
    <row r="288" spans="1:12" ht="24" customHeight="1">
      <c r="A288" s="126"/>
      <c r="B288" s="119">
        <f>'Tax Invoice'!D284</f>
        <v>1</v>
      </c>
      <c r="C288" s="10" t="s">
        <v>872</v>
      </c>
      <c r="D288" s="10" t="s">
        <v>989</v>
      </c>
      <c r="E288" s="130" t="s">
        <v>30</v>
      </c>
      <c r="F288" s="155" t="s">
        <v>278</v>
      </c>
      <c r="G288" s="156"/>
      <c r="H288" s="11" t="s">
        <v>873</v>
      </c>
      <c r="I288" s="14">
        <f t="shared" si="8"/>
        <v>2.1800000000000002</v>
      </c>
      <c r="J288" s="14">
        <v>2.1800000000000002</v>
      </c>
      <c r="K288" s="121">
        <f t="shared" si="9"/>
        <v>2.1800000000000002</v>
      </c>
      <c r="L288" s="127"/>
    </row>
    <row r="289" spans="1:12" ht="24" customHeight="1">
      <c r="A289" s="126"/>
      <c r="B289" s="119">
        <f>'Tax Invoice'!D285</f>
        <v>1</v>
      </c>
      <c r="C289" s="10" t="s">
        <v>872</v>
      </c>
      <c r="D289" s="10" t="s">
        <v>990</v>
      </c>
      <c r="E289" s="130" t="s">
        <v>31</v>
      </c>
      <c r="F289" s="155" t="s">
        <v>279</v>
      </c>
      <c r="G289" s="156"/>
      <c r="H289" s="11" t="s">
        <v>873</v>
      </c>
      <c r="I289" s="14">
        <f t="shared" si="8"/>
        <v>2.1800000000000002</v>
      </c>
      <c r="J289" s="14">
        <v>2.1800000000000002</v>
      </c>
      <c r="K289" s="121">
        <f t="shared" si="9"/>
        <v>2.1800000000000002</v>
      </c>
      <c r="L289" s="127"/>
    </row>
    <row r="290" spans="1:12" ht="12.75" customHeight="1">
      <c r="A290" s="126"/>
      <c r="B290" s="119">
        <f>'Tax Invoice'!D286</f>
        <v>7</v>
      </c>
      <c r="C290" s="10" t="s">
        <v>874</v>
      </c>
      <c r="D290" s="10" t="s">
        <v>991</v>
      </c>
      <c r="E290" s="130" t="s">
        <v>749</v>
      </c>
      <c r="F290" s="155" t="s">
        <v>279</v>
      </c>
      <c r="G290" s="156"/>
      <c r="H290" s="11" t="s">
        <v>875</v>
      </c>
      <c r="I290" s="14">
        <f t="shared" si="8"/>
        <v>0.44</v>
      </c>
      <c r="J290" s="14">
        <v>0.44</v>
      </c>
      <c r="K290" s="121">
        <f t="shared" si="9"/>
        <v>3.08</v>
      </c>
      <c r="L290" s="127"/>
    </row>
    <row r="291" spans="1:12" ht="12.75" customHeight="1">
      <c r="A291" s="126"/>
      <c r="B291" s="119">
        <f>'Tax Invoice'!D287</f>
        <v>7</v>
      </c>
      <c r="C291" s="10" t="s">
        <v>874</v>
      </c>
      <c r="D291" s="10" t="s">
        <v>992</v>
      </c>
      <c r="E291" s="130" t="s">
        <v>753</v>
      </c>
      <c r="F291" s="155" t="s">
        <v>279</v>
      </c>
      <c r="G291" s="156"/>
      <c r="H291" s="11" t="s">
        <v>875</v>
      </c>
      <c r="I291" s="14">
        <f t="shared" si="8"/>
        <v>0.46</v>
      </c>
      <c r="J291" s="14">
        <v>0.46</v>
      </c>
      <c r="K291" s="121">
        <f t="shared" si="9"/>
        <v>3.22</v>
      </c>
      <c r="L291" s="127"/>
    </row>
    <row r="292" spans="1:12" ht="12.75" customHeight="1">
      <c r="A292" s="126"/>
      <c r="B292" s="119">
        <f>'Tax Invoice'!D288</f>
        <v>6</v>
      </c>
      <c r="C292" s="10" t="s">
        <v>874</v>
      </c>
      <c r="D292" s="10" t="s">
        <v>993</v>
      </c>
      <c r="E292" s="130" t="s">
        <v>751</v>
      </c>
      <c r="F292" s="155" t="s">
        <v>279</v>
      </c>
      <c r="G292" s="156"/>
      <c r="H292" s="11" t="s">
        <v>875</v>
      </c>
      <c r="I292" s="14">
        <f t="shared" si="8"/>
        <v>0.5</v>
      </c>
      <c r="J292" s="14">
        <v>0.5</v>
      </c>
      <c r="K292" s="121">
        <f t="shared" si="9"/>
        <v>3</v>
      </c>
      <c r="L292" s="127"/>
    </row>
    <row r="293" spans="1:12" ht="12.75" customHeight="1">
      <c r="A293" s="126"/>
      <c r="B293" s="119">
        <f>'Tax Invoice'!D289</f>
        <v>6</v>
      </c>
      <c r="C293" s="10" t="s">
        <v>874</v>
      </c>
      <c r="D293" s="10" t="s">
        <v>994</v>
      </c>
      <c r="E293" s="130" t="s">
        <v>755</v>
      </c>
      <c r="F293" s="155" t="s">
        <v>279</v>
      </c>
      <c r="G293" s="156"/>
      <c r="H293" s="11" t="s">
        <v>875</v>
      </c>
      <c r="I293" s="14">
        <f t="shared" si="8"/>
        <v>0.53</v>
      </c>
      <c r="J293" s="14">
        <v>0.53</v>
      </c>
      <c r="K293" s="121">
        <f t="shared" si="9"/>
        <v>3.18</v>
      </c>
      <c r="L293" s="127"/>
    </row>
    <row r="294" spans="1:12" ht="12.75" customHeight="1">
      <c r="A294" s="126"/>
      <c r="B294" s="119">
        <f>'Tax Invoice'!D290</f>
        <v>5</v>
      </c>
      <c r="C294" s="10" t="s">
        <v>874</v>
      </c>
      <c r="D294" s="10" t="s">
        <v>995</v>
      </c>
      <c r="E294" s="130" t="s">
        <v>876</v>
      </c>
      <c r="F294" s="155" t="s">
        <v>279</v>
      </c>
      <c r="G294" s="156"/>
      <c r="H294" s="11" t="s">
        <v>875</v>
      </c>
      <c r="I294" s="14">
        <f t="shared" si="8"/>
        <v>0.59</v>
      </c>
      <c r="J294" s="14">
        <v>0.59</v>
      </c>
      <c r="K294" s="121">
        <f t="shared" si="9"/>
        <v>2.9499999999999997</v>
      </c>
      <c r="L294" s="127"/>
    </row>
    <row r="295" spans="1:12" ht="12.75" customHeight="1">
      <c r="A295" s="126"/>
      <c r="B295" s="119">
        <f>'Tax Invoice'!D291</f>
        <v>4</v>
      </c>
      <c r="C295" s="10" t="s">
        <v>874</v>
      </c>
      <c r="D295" s="10" t="s">
        <v>996</v>
      </c>
      <c r="E295" s="130" t="s">
        <v>877</v>
      </c>
      <c r="F295" s="155" t="s">
        <v>589</v>
      </c>
      <c r="G295" s="156"/>
      <c r="H295" s="11" t="s">
        <v>875</v>
      </c>
      <c r="I295" s="14">
        <f t="shared" si="8"/>
        <v>0.63</v>
      </c>
      <c r="J295" s="14">
        <v>0.63</v>
      </c>
      <c r="K295" s="121">
        <f t="shared" si="9"/>
        <v>2.52</v>
      </c>
      <c r="L295" s="127"/>
    </row>
    <row r="296" spans="1:12" ht="12.75" customHeight="1">
      <c r="A296" s="126"/>
      <c r="B296" s="119">
        <f>'Tax Invoice'!D292</f>
        <v>4</v>
      </c>
      <c r="C296" s="10" t="s">
        <v>874</v>
      </c>
      <c r="D296" s="10" t="s">
        <v>997</v>
      </c>
      <c r="E296" s="130" t="s">
        <v>878</v>
      </c>
      <c r="F296" s="155" t="s">
        <v>279</v>
      </c>
      <c r="G296" s="156"/>
      <c r="H296" s="11" t="s">
        <v>875</v>
      </c>
      <c r="I296" s="14">
        <f t="shared" si="8"/>
        <v>0.69</v>
      </c>
      <c r="J296" s="14">
        <v>0.69</v>
      </c>
      <c r="K296" s="121">
        <f t="shared" si="9"/>
        <v>2.76</v>
      </c>
      <c r="L296" s="127"/>
    </row>
    <row r="297" spans="1:12" ht="12.75" customHeight="1">
      <c r="A297" s="126"/>
      <c r="B297" s="119">
        <f>'Tax Invoice'!D293</f>
        <v>4</v>
      </c>
      <c r="C297" s="10" t="s">
        <v>874</v>
      </c>
      <c r="D297" s="10" t="s">
        <v>998</v>
      </c>
      <c r="E297" s="130" t="s">
        <v>879</v>
      </c>
      <c r="F297" s="155" t="s">
        <v>279</v>
      </c>
      <c r="G297" s="156"/>
      <c r="H297" s="11" t="s">
        <v>875</v>
      </c>
      <c r="I297" s="14">
        <f t="shared" si="8"/>
        <v>0.85</v>
      </c>
      <c r="J297" s="14">
        <v>0.85</v>
      </c>
      <c r="K297" s="121">
        <f t="shared" si="9"/>
        <v>3.4</v>
      </c>
      <c r="L297" s="127"/>
    </row>
    <row r="298" spans="1:12" ht="12.75" customHeight="1">
      <c r="A298" s="126"/>
      <c r="B298" s="119">
        <f>'Tax Invoice'!D294</f>
        <v>4</v>
      </c>
      <c r="C298" s="10" t="s">
        <v>874</v>
      </c>
      <c r="D298" s="10" t="s">
        <v>998</v>
      </c>
      <c r="E298" s="130" t="s">
        <v>879</v>
      </c>
      <c r="F298" s="155" t="s">
        <v>589</v>
      </c>
      <c r="G298" s="156"/>
      <c r="H298" s="11" t="s">
        <v>875</v>
      </c>
      <c r="I298" s="14">
        <f t="shared" si="8"/>
        <v>0.85</v>
      </c>
      <c r="J298" s="14">
        <v>0.85</v>
      </c>
      <c r="K298" s="121">
        <f t="shared" si="9"/>
        <v>3.4</v>
      </c>
      <c r="L298" s="127"/>
    </row>
    <row r="299" spans="1:12" ht="24" customHeight="1">
      <c r="A299" s="126"/>
      <c r="B299" s="119">
        <f>'Tax Invoice'!D295</f>
        <v>15</v>
      </c>
      <c r="C299" s="10" t="s">
        <v>880</v>
      </c>
      <c r="D299" s="10" t="s">
        <v>880</v>
      </c>
      <c r="E299" s="130" t="s">
        <v>278</v>
      </c>
      <c r="F299" s="155" t="s">
        <v>308</v>
      </c>
      <c r="G299" s="156"/>
      <c r="H299" s="11" t="s">
        <v>1015</v>
      </c>
      <c r="I299" s="14">
        <f t="shared" si="8"/>
        <v>0.51</v>
      </c>
      <c r="J299" s="14">
        <v>0.51</v>
      </c>
      <c r="K299" s="121">
        <f t="shared" si="9"/>
        <v>7.65</v>
      </c>
      <c r="L299" s="127"/>
    </row>
    <row r="300" spans="1:12" ht="24" customHeight="1">
      <c r="A300" s="126"/>
      <c r="B300" s="119">
        <f>'Tax Invoice'!D296</f>
        <v>10</v>
      </c>
      <c r="C300" s="10" t="s">
        <v>881</v>
      </c>
      <c r="D300" s="10" t="s">
        <v>881</v>
      </c>
      <c r="E300" s="130" t="s">
        <v>53</v>
      </c>
      <c r="F300" s="155" t="s">
        <v>278</v>
      </c>
      <c r="G300" s="156"/>
      <c r="H300" s="11" t="s">
        <v>1016</v>
      </c>
      <c r="I300" s="14">
        <f t="shared" si="8"/>
        <v>0.37</v>
      </c>
      <c r="J300" s="14">
        <v>0.37</v>
      </c>
      <c r="K300" s="121">
        <f t="shared" si="9"/>
        <v>3.7</v>
      </c>
      <c r="L300" s="127"/>
    </row>
    <row r="301" spans="1:12" ht="24" customHeight="1">
      <c r="A301" s="126"/>
      <c r="B301" s="119">
        <f>'Tax Invoice'!D297</f>
        <v>1</v>
      </c>
      <c r="C301" s="10" t="s">
        <v>882</v>
      </c>
      <c r="D301" s="10" t="s">
        <v>882</v>
      </c>
      <c r="E301" s="130" t="s">
        <v>278</v>
      </c>
      <c r="F301" s="155"/>
      <c r="G301" s="156"/>
      <c r="H301" s="11" t="s">
        <v>883</v>
      </c>
      <c r="I301" s="14">
        <f t="shared" si="8"/>
        <v>2.14</v>
      </c>
      <c r="J301" s="14">
        <v>2.14</v>
      </c>
      <c r="K301" s="121">
        <f t="shared" si="9"/>
        <v>2.14</v>
      </c>
      <c r="L301" s="127"/>
    </row>
    <row r="302" spans="1:12" ht="24" customHeight="1">
      <c r="A302" s="126"/>
      <c r="B302" s="119">
        <f>'Tax Invoice'!D298</f>
        <v>1</v>
      </c>
      <c r="C302" s="10" t="s">
        <v>884</v>
      </c>
      <c r="D302" s="10" t="s">
        <v>884</v>
      </c>
      <c r="E302" s="130" t="s">
        <v>278</v>
      </c>
      <c r="F302" s="155"/>
      <c r="G302" s="156"/>
      <c r="H302" s="11" t="s">
        <v>885</v>
      </c>
      <c r="I302" s="14">
        <f t="shared" si="8"/>
        <v>2.2599999999999998</v>
      </c>
      <c r="J302" s="14">
        <v>2.2599999999999998</v>
      </c>
      <c r="K302" s="121">
        <f t="shared" si="9"/>
        <v>2.2599999999999998</v>
      </c>
      <c r="L302" s="127"/>
    </row>
    <row r="303" spans="1:12" ht="24" customHeight="1">
      <c r="A303" s="126"/>
      <c r="B303" s="119">
        <f>'Tax Invoice'!D299</f>
        <v>1</v>
      </c>
      <c r="C303" s="10" t="s">
        <v>886</v>
      </c>
      <c r="D303" s="10" t="s">
        <v>886</v>
      </c>
      <c r="E303" s="130" t="s">
        <v>279</v>
      </c>
      <c r="F303" s="155"/>
      <c r="G303" s="156"/>
      <c r="H303" s="11" t="s">
        <v>887</v>
      </c>
      <c r="I303" s="14">
        <f t="shared" si="8"/>
        <v>2.35</v>
      </c>
      <c r="J303" s="14">
        <v>2.35</v>
      </c>
      <c r="K303" s="121">
        <f t="shared" si="9"/>
        <v>2.35</v>
      </c>
      <c r="L303" s="127"/>
    </row>
    <row r="304" spans="1:12" ht="24" customHeight="1">
      <c r="A304" s="126"/>
      <c r="B304" s="119">
        <f>'Tax Invoice'!D300</f>
        <v>1</v>
      </c>
      <c r="C304" s="10" t="s">
        <v>886</v>
      </c>
      <c r="D304" s="10" t="s">
        <v>886</v>
      </c>
      <c r="E304" s="130" t="s">
        <v>278</v>
      </c>
      <c r="F304" s="155"/>
      <c r="G304" s="156"/>
      <c r="H304" s="11" t="s">
        <v>887</v>
      </c>
      <c r="I304" s="14">
        <f t="shared" si="8"/>
        <v>2.35</v>
      </c>
      <c r="J304" s="14">
        <v>2.35</v>
      </c>
      <c r="K304" s="121">
        <f t="shared" si="9"/>
        <v>2.35</v>
      </c>
      <c r="L304" s="127"/>
    </row>
    <row r="305" spans="1:12" ht="24" customHeight="1">
      <c r="A305" s="126"/>
      <c r="B305" s="119">
        <f>'Tax Invoice'!D301</f>
        <v>1</v>
      </c>
      <c r="C305" s="10" t="s">
        <v>888</v>
      </c>
      <c r="D305" s="10" t="s">
        <v>888</v>
      </c>
      <c r="E305" s="130"/>
      <c r="F305" s="155"/>
      <c r="G305" s="156"/>
      <c r="H305" s="11" t="s">
        <v>889</v>
      </c>
      <c r="I305" s="14">
        <f t="shared" si="8"/>
        <v>1.81</v>
      </c>
      <c r="J305" s="14">
        <v>1.81</v>
      </c>
      <c r="K305" s="121">
        <f t="shared" si="9"/>
        <v>1.81</v>
      </c>
      <c r="L305" s="127"/>
    </row>
    <row r="306" spans="1:12" ht="24" customHeight="1">
      <c r="A306" s="126"/>
      <c r="B306" s="119">
        <f>'Tax Invoice'!D302</f>
        <v>1</v>
      </c>
      <c r="C306" s="10" t="s">
        <v>890</v>
      </c>
      <c r="D306" s="10" t="s">
        <v>890</v>
      </c>
      <c r="E306" s="130" t="s">
        <v>278</v>
      </c>
      <c r="F306" s="155"/>
      <c r="G306" s="156"/>
      <c r="H306" s="11" t="s">
        <v>891</v>
      </c>
      <c r="I306" s="14">
        <f t="shared" si="8"/>
        <v>2.8</v>
      </c>
      <c r="J306" s="14">
        <v>2.8</v>
      </c>
      <c r="K306" s="121">
        <f t="shared" si="9"/>
        <v>2.8</v>
      </c>
      <c r="L306" s="127"/>
    </row>
    <row r="307" spans="1:12" ht="24" customHeight="1">
      <c r="A307" s="126"/>
      <c r="B307" s="119">
        <f>'Tax Invoice'!D303</f>
        <v>1</v>
      </c>
      <c r="C307" s="10" t="s">
        <v>892</v>
      </c>
      <c r="D307" s="10" t="s">
        <v>892</v>
      </c>
      <c r="E307" s="130"/>
      <c r="F307" s="155"/>
      <c r="G307" s="156"/>
      <c r="H307" s="11" t="s">
        <v>893</v>
      </c>
      <c r="I307" s="14">
        <f t="shared" si="8"/>
        <v>2.8</v>
      </c>
      <c r="J307" s="14">
        <v>2.8</v>
      </c>
      <c r="K307" s="121">
        <f t="shared" si="9"/>
        <v>2.8</v>
      </c>
      <c r="L307" s="127"/>
    </row>
    <row r="308" spans="1:12" ht="36" customHeight="1">
      <c r="A308" s="126"/>
      <c r="B308" s="119">
        <f>'Tax Invoice'!D304</f>
        <v>1</v>
      </c>
      <c r="C308" s="10" t="s">
        <v>894</v>
      </c>
      <c r="D308" s="10" t="s">
        <v>894</v>
      </c>
      <c r="E308" s="130" t="s">
        <v>740</v>
      </c>
      <c r="F308" s="155"/>
      <c r="G308" s="156"/>
      <c r="H308" s="11" t="s">
        <v>895</v>
      </c>
      <c r="I308" s="14">
        <f t="shared" si="8"/>
        <v>5.04</v>
      </c>
      <c r="J308" s="14">
        <v>5.04</v>
      </c>
      <c r="K308" s="121">
        <f t="shared" si="9"/>
        <v>5.04</v>
      </c>
      <c r="L308" s="127"/>
    </row>
    <row r="309" spans="1:12" ht="36" customHeight="1">
      <c r="A309" s="126"/>
      <c r="B309" s="119">
        <f>'Tax Invoice'!D305</f>
        <v>1</v>
      </c>
      <c r="C309" s="10" t="s">
        <v>894</v>
      </c>
      <c r="D309" s="10" t="s">
        <v>894</v>
      </c>
      <c r="E309" s="130" t="s">
        <v>896</v>
      </c>
      <c r="F309" s="155"/>
      <c r="G309" s="156"/>
      <c r="H309" s="11" t="s">
        <v>895</v>
      </c>
      <c r="I309" s="14">
        <f t="shared" si="8"/>
        <v>5.04</v>
      </c>
      <c r="J309" s="14">
        <v>5.04</v>
      </c>
      <c r="K309" s="121">
        <f t="shared" si="9"/>
        <v>5.04</v>
      </c>
      <c r="L309" s="127"/>
    </row>
    <row r="310" spans="1:12" ht="36" customHeight="1">
      <c r="A310" s="126"/>
      <c r="B310" s="119">
        <f>'Tax Invoice'!D306</f>
        <v>1</v>
      </c>
      <c r="C310" s="10" t="s">
        <v>894</v>
      </c>
      <c r="D310" s="10" t="s">
        <v>894</v>
      </c>
      <c r="E310" s="130" t="s">
        <v>897</v>
      </c>
      <c r="F310" s="155"/>
      <c r="G310" s="156"/>
      <c r="H310" s="11" t="s">
        <v>895</v>
      </c>
      <c r="I310" s="14">
        <f t="shared" si="8"/>
        <v>5.04</v>
      </c>
      <c r="J310" s="14">
        <v>5.04</v>
      </c>
      <c r="K310" s="121">
        <f t="shared" si="9"/>
        <v>5.04</v>
      </c>
      <c r="L310" s="127"/>
    </row>
    <row r="311" spans="1:12" ht="24" customHeight="1">
      <c r="A311" s="126"/>
      <c r="B311" s="119">
        <f>'Tax Invoice'!D307</f>
        <v>1</v>
      </c>
      <c r="C311" s="10" t="s">
        <v>898</v>
      </c>
      <c r="D311" s="10" t="s">
        <v>898</v>
      </c>
      <c r="E311" s="130"/>
      <c r="F311" s="155"/>
      <c r="G311" s="156"/>
      <c r="H311" s="11" t="s">
        <v>899</v>
      </c>
      <c r="I311" s="14">
        <f t="shared" si="8"/>
        <v>5.03</v>
      </c>
      <c r="J311" s="14">
        <v>5.03</v>
      </c>
      <c r="K311" s="121">
        <f t="shared" si="9"/>
        <v>5.03</v>
      </c>
      <c r="L311" s="127"/>
    </row>
    <row r="312" spans="1:12" ht="24" customHeight="1">
      <c r="A312" s="126"/>
      <c r="B312" s="119">
        <f>'Tax Invoice'!D308</f>
        <v>1</v>
      </c>
      <c r="C312" s="10" t="s">
        <v>900</v>
      </c>
      <c r="D312" s="10" t="s">
        <v>900</v>
      </c>
      <c r="E312" s="130"/>
      <c r="F312" s="155"/>
      <c r="G312" s="156"/>
      <c r="H312" s="11" t="s">
        <v>901</v>
      </c>
      <c r="I312" s="14">
        <f t="shared" si="8"/>
        <v>5.04</v>
      </c>
      <c r="J312" s="14">
        <v>5.04</v>
      </c>
      <c r="K312" s="121">
        <f t="shared" si="9"/>
        <v>5.04</v>
      </c>
      <c r="L312" s="127"/>
    </row>
    <row r="313" spans="1:12" ht="24" customHeight="1">
      <c r="A313" s="126"/>
      <c r="B313" s="119">
        <f>'Tax Invoice'!D309</f>
        <v>1</v>
      </c>
      <c r="C313" s="10" t="s">
        <v>902</v>
      </c>
      <c r="D313" s="10" t="s">
        <v>902</v>
      </c>
      <c r="E313" s="130"/>
      <c r="F313" s="155"/>
      <c r="G313" s="156"/>
      <c r="H313" s="11" t="s">
        <v>903</v>
      </c>
      <c r="I313" s="14">
        <f t="shared" si="8"/>
        <v>5.0599999999999996</v>
      </c>
      <c r="J313" s="14">
        <v>5.0599999999999996</v>
      </c>
      <c r="K313" s="121">
        <f t="shared" si="9"/>
        <v>5.0599999999999996</v>
      </c>
      <c r="L313" s="127"/>
    </row>
    <row r="314" spans="1:12" ht="24" customHeight="1">
      <c r="A314" s="126"/>
      <c r="B314" s="119">
        <f>'Tax Invoice'!D310</f>
        <v>1</v>
      </c>
      <c r="C314" s="10" t="s">
        <v>904</v>
      </c>
      <c r="D314" s="10" t="s">
        <v>904</v>
      </c>
      <c r="E314" s="130"/>
      <c r="F314" s="155"/>
      <c r="G314" s="156"/>
      <c r="H314" s="11" t="s">
        <v>905</v>
      </c>
      <c r="I314" s="14">
        <f t="shared" si="8"/>
        <v>5.55</v>
      </c>
      <c r="J314" s="14">
        <v>5.55</v>
      </c>
      <c r="K314" s="121">
        <f t="shared" si="9"/>
        <v>5.55</v>
      </c>
      <c r="L314" s="127"/>
    </row>
    <row r="315" spans="1:12" ht="36" customHeight="1">
      <c r="A315" s="126"/>
      <c r="B315" s="119">
        <f>'Tax Invoice'!D311</f>
        <v>1</v>
      </c>
      <c r="C315" s="10" t="s">
        <v>906</v>
      </c>
      <c r="D315" s="10" t="s">
        <v>906</v>
      </c>
      <c r="E315" s="130" t="s">
        <v>740</v>
      </c>
      <c r="F315" s="155"/>
      <c r="G315" s="156"/>
      <c r="H315" s="11" t="s">
        <v>907</v>
      </c>
      <c r="I315" s="14">
        <f t="shared" si="8"/>
        <v>7.09</v>
      </c>
      <c r="J315" s="14">
        <v>7.09</v>
      </c>
      <c r="K315" s="121">
        <f t="shared" si="9"/>
        <v>7.09</v>
      </c>
      <c r="L315" s="127"/>
    </row>
    <row r="316" spans="1:12" ht="36" customHeight="1">
      <c r="A316" s="126"/>
      <c r="B316" s="120">
        <f>'Tax Invoice'!D312</f>
        <v>1</v>
      </c>
      <c r="C316" s="12" t="s">
        <v>908</v>
      </c>
      <c r="D316" s="12" t="s">
        <v>908</v>
      </c>
      <c r="E316" s="131" t="s">
        <v>740</v>
      </c>
      <c r="F316" s="157"/>
      <c r="G316" s="158"/>
      <c r="H316" s="13" t="s">
        <v>909</v>
      </c>
      <c r="I316" s="15">
        <f t="shared" si="8"/>
        <v>7.09</v>
      </c>
      <c r="J316" s="15">
        <v>7.09</v>
      </c>
      <c r="K316" s="122">
        <f t="shared" si="9"/>
        <v>7.09</v>
      </c>
      <c r="L316" s="127"/>
    </row>
    <row r="317" spans="1:12" ht="12.75" customHeight="1">
      <c r="A317" s="126"/>
      <c r="B317" s="138">
        <f>SUM(B22:B316)</f>
        <v>729</v>
      </c>
      <c r="C317" s="138" t="s">
        <v>149</v>
      </c>
      <c r="D317" s="138"/>
      <c r="E317" s="138"/>
      <c r="F317" s="138"/>
      <c r="G317" s="138"/>
      <c r="H317" s="138"/>
      <c r="I317" s="139" t="s">
        <v>261</v>
      </c>
      <c r="J317" s="139" t="s">
        <v>261</v>
      </c>
      <c r="K317" s="140">
        <f>SUM(K22:K316)</f>
        <v>1248.5200000000011</v>
      </c>
      <c r="L317" s="127"/>
    </row>
    <row r="318" spans="1:12" ht="12.75" customHeight="1">
      <c r="A318" s="126"/>
      <c r="B318" s="138"/>
      <c r="C318" s="138"/>
      <c r="D318" s="138"/>
      <c r="E318" s="138"/>
      <c r="F318" s="138"/>
      <c r="G318" s="138"/>
      <c r="H318" s="138"/>
      <c r="I318" s="139" t="s">
        <v>190</v>
      </c>
      <c r="J318" s="139" t="s">
        <v>190</v>
      </c>
      <c r="K318" s="140">
        <f>Invoice!J319</f>
        <v>-37.455600000000032</v>
      </c>
      <c r="L318" s="127"/>
    </row>
    <row r="319" spans="1:12" ht="12.75" customHeight="1" outlineLevel="1">
      <c r="A319" s="126"/>
      <c r="B319" s="138"/>
      <c r="C319" s="138"/>
      <c r="D319" s="138"/>
      <c r="E319" s="138"/>
      <c r="F319" s="138"/>
      <c r="G319" s="138"/>
      <c r="H319" s="138"/>
      <c r="I319" s="139" t="s">
        <v>191</v>
      </c>
      <c r="J319" s="139" t="s">
        <v>191</v>
      </c>
      <c r="K319" s="140">
        <f>Invoice!J320</f>
        <v>0</v>
      </c>
      <c r="L319" s="127"/>
    </row>
    <row r="320" spans="1:12" ht="12.75" customHeight="1">
      <c r="A320" s="126"/>
      <c r="B320" s="138"/>
      <c r="C320" s="138"/>
      <c r="D320" s="138"/>
      <c r="E320" s="138"/>
      <c r="F320" s="138"/>
      <c r="G320" s="138"/>
      <c r="H320" s="138"/>
      <c r="I320" s="139" t="s">
        <v>263</v>
      </c>
      <c r="J320" s="139" t="s">
        <v>263</v>
      </c>
      <c r="K320" s="140">
        <f>SUM(K317:K319)</f>
        <v>1211.0644000000011</v>
      </c>
      <c r="L320" s="127"/>
    </row>
    <row r="321" spans="1:12" ht="12.75" customHeight="1">
      <c r="A321" s="6"/>
      <c r="B321" s="7"/>
      <c r="C321" s="7"/>
      <c r="D321" s="7"/>
      <c r="E321" s="7"/>
      <c r="F321" s="7"/>
      <c r="G321" s="7"/>
      <c r="H321" s="7" t="s">
        <v>999</v>
      </c>
      <c r="I321" s="7"/>
      <c r="J321" s="7"/>
      <c r="K321" s="7"/>
      <c r="L321" s="8"/>
    </row>
    <row r="322" spans="1:12" ht="12.75" customHeight="1"/>
    <row r="323" spans="1:12" ht="12.75" customHeight="1"/>
    <row r="324" spans="1:12" ht="12.75" customHeight="1"/>
    <row r="325" spans="1:12" ht="12.75" customHeight="1"/>
    <row r="326" spans="1:12" ht="12.75" customHeight="1"/>
    <row r="327" spans="1:12" ht="12.75" customHeight="1"/>
    <row r="328" spans="1:12" ht="12.75" customHeight="1"/>
  </sheetData>
  <mergeCells count="299">
    <mergeCell ref="F63:G63"/>
    <mergeCell ref="F64:G64"/>
    <mergeCell ref="F54:G54"/>
    <mergeCell ref="F55:G55"/>
    <mergeCell ref="F56:G56"/>
    <mergeCell ref="F57:G57"/>
    <mergeCell ref="F58:G58"/>
    <mergeCell ref="F59:G59"/>
    <mergeCell ref="F60:G60"/>
    <mergeCell ref="F61:G61"/>
    <mergeCell ref="F62:G62"/>
    <mergeCell ref="F45:G45"/>
    <mergeCell ref="F46:G46"/>
    <mergeCell ref="F47:G47"/>
    <mergeCell ref="F48:G48"/>
    <mergeCell ref="F49:G49"/>
    <mergeCell ref="F50:G50"/>
    <mergeCell ref="F51:G51"/>
    <mergeCell ref="F52:G52"/>
    <mergeCell ref="F53:G53"/>
    <mergeCell ref="F36:G36"/>
    <mergeCell ref="F37:G37"/>
    <mergeCell ref="F38:G38"/>
    <mergeCell ref="F39:G39"/>
    <mergeCell ref="F40:G40"/>
    <mergeCell ref="F41:G41"/>
    <mergeCell ref="F42:G42"/>
    <mergeCell ref="F43:G43"/>
    <mergeCell ref="F44:G44"/>
    <mergeCell ref="F27:G27"/>
    <mergeCell ref="F28:G28"/>
    <mergeCell ref="F29:G29"/>
    <mergeCell ref="F30:G30"/>
    <mergeCell ref="F31:G31"/>
    <mergeCell ref="F32:G32"/>
    <mergeCell ref="F33:G33"/>
    <mergeCell ref="F34:G34"/>
    <mergeCell ref="F35:G35"/>
    <mergeCell ref="F24:G24"/>
    <mergeCell ref="F23:G23"/>
    <mergeCell ref="F20:G20"/>
    <mergeCell ref="F21:G21"/>
    <mergeCell ref="F22:G22"/>
    <mergeCell ref="K10:K11"/>
    <mergeCell ref="K14:K15"/>
    <mergeCell ref="F25:G25"/>
    <mergeCell ref="F26:G26"/>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0:G180"/>
    <mergeCell ref="F181:G181"/>
    <mergeCell ref="F182:G182"/>
    <mergeCell ref="F183:G183"/>
    <mergeCell ref="F184:G184"/>
    <mergeCell ref="F175:G175"/>
    <mergeCell ref="F176:G176"/>
    <mergeCell ref="F177:G177"/>
    <mergeCell ref="F178:G178"/>
    <mergeCell ref="F179:G179"/>
    <mergeCell ref="F190:G190"/>
    <mergeCell ref="F191:G191"/>
    <mergeCell ref="F192:G192"/>
    <mergeCell ref="F193:G193"/>
    <mergeCell ref="F194:G194"/>
    <mergeCell ref="F185:G185"/>
    <mergeCell ref="F186:G186"/>
    <mergeCell ref="F187:G187"/>
    <mergeCell ref="F188:G188"/>
    <mergeCell ref="F189:G189"/>
    <mergeCell ref="F200:G200"/>
    <mergeCell ref="F201:G201"/>
    <mergeCell ref="F202:G202"/>
    <mergeCell ref="F203:G203"/>
    <mergeCell ref="F204:G204"/>
    <mergeCell ref="F195:G195"/>
    <mergeCell ref="F196:G196"/>
    <mergeCell ref="F197:G197"/>
    <mergeCell ref="F198:G198"/>
    <mergeCell ref="F199:G199"/>
    <mergeCell ref="F210:G210"/>
    <mergeCell ref="F211:G211"/>
    <mergeCell ref="F212:G212"/>
    <mergeCell ref="F213:G213"/>
    <mergeCell ref="F214:G214"/>
    <mergeCell ref="F205:G205"/>
    <mergeCell ref="F206:G206"/>
    <mergeCell ref="F207:G207"/>
    <mergeCell ref="F208:G208"/>
    <mergeCell ref="F209:G209"/>
    <mergeCell ref="F220:G220"/>
    <mergeCell ref="F221:G221"/>
    <mergeCell ref="F222:G222"/>
    <mergeCell ref="F223:G223"/>
    <mergeCell ref="F224:G224"/>
    <mergeCell ref="F215:G215"/>
    <mergeCell ref="F216:G216"/>
    <mergeCell ref="F217:G217"/>
    <mergeCell ref="F218:G218"/>
    <mergeCell ref="F219:G219"/>
    <mergeCell ref="F230:G230"/>
    <mergeCell ref="F231:G231"/>
    <mergeCell ref="F232:G232"/>
    <mergeCell ref="F233:G233"/>
    <mergeCell ref="F234:G234"/>
    <mergeCell ref="F225:G225"/>
    <mergeCell ref="F226:G226"/>
    <mergeCell ref="F227:G227"/>
    <mergeCell ref="F228:G228"/>
    <mergeCell ref="F229:G229"/>
    <mergeCell ref="F240:G240"/>
    <mergeCell ref="F241:G241"/>
    <mergeCell ref="F242:G242"/>
    <mergeCell ref="F243:G243"/>
    <mergeCell ref="F244:G244"/>
    <mergeCell ref="F235:G235"/>
    <mergeCell ref="F236:G236"/>
    <mergeCell ref="F237:G237"/>
    <mergeCell ref="F238:G238"/>
    <mergeCell ref="F239:G239"/>
    <mergeCell ref="F250:G250"/>
    <mergeCell ref="F251:G251"/>
    <mergeCell ref="F252:G252"/>
    <mergeCell ref="F253:G253"/>
    <mergeCell ref="F254:G254"/>
    <mergeCell ref="F245:G245"/>
    <mergeCell ref="F246:G246"/>
    <mergeCell ref="F247:G247"/>
    <mergeCell ref="F248:G248"/>
    <mergeCell ref="F249:G249"/>
    <mergeCell ref="F260:G260"/>
    <mergeCell ref="F261:G261"/>
    <mergeCell ref="F262:G262"/>
    <mergeCell ref="F263:G263"/>
    <mergeCell ref="F264:G264"/>
    <mergeCell ref="F255:G255"/>
    <mergeCell ref="F256:G256"/>
    <mergeCell ref="F257:G257"/>
    <mergeCell ref="F258:G258"/>
    <mergeCell ref="F259:G259"/>
    <mergeCell ref="F270:G270"/>
    <mergeCell ref="F271:G271"/>
    <mergeCell ref="F272:G272"/>
    <mergeCell ref="F273:G273"/>
    <mergeCell ref="F274:G274"/>
    <mergeCell ref="F265:G265"/>
    <mergeCell ref="F266:G266"/>
    <mergeCell ref="F267:G267"/>
    <mergeCell ref="F268:G268"/>
    <mergeCell ref="F269:G269"/>
    <mergeCell ref="F280:G280"/>
    <mergeCell ref="F281:G281"/>
    <mergeCell ref="F282:G282"/>
    <mergeCell ref="F283:G283"/>
    <mergeCell ref="F284:G284"/>
    <mergeCell ref="F275:G275"/>
    <mergeCell ref="F276:G276"/>
    <mergeCell ref="F277:G277"/>
    <mergeCell ref="F278:G278"/>
    <mergeCell ref="F279:G279"/>
    <mergeCell ref="F290:G290"/>
    <mergeCell ref="F291:G291"/>
    <mergeCell ref="F292:G292"/>
    <mergeCell ref="F293:G293"/>
    <mergeCell ref="F294:G294"/>
    <mergeCell ref="F285:G285"/>
    <mergeCell ref="F286:G286"/>
    <mergeCell ref="F287:G287"/>
    <mergeCell ref="F288:G288"/>
    <mergeCell ref="F289:G289"/>
    <mergeCell ref="F300:G300"/>
    <mergeCell ref="F301:G301"/>
    <mergeCell ref="F302:G302"/>
    <mergeCell ref="F303:G303"/>
    <mergeCell ref="F304:G304"/>
    <mergeCell ref="F295:G295"/>
    <mergeCell ref="F296:G296"/>
    <mergeCell ref="F297:G297"/>
    <mergeCell ref="F298:G298"/>
    <mergeCell ref="F299:G299"/>
    <mergeCell ref="F315:G315"/>
    <mergeCell ref="F316:G316"/>
    <mergeCell ref="F310:G310"/>
    <mergeCell ref="F311:G311"/>
    <mergeCell ref="F312:G312"/>
    <mergeCell ref="F313:G313"/>
    <mergeCell ref="F314:G314"/>
    <mergeCell ref="F305:G305"/>
    <mergeCell ref="F306:G306"/>
    <mergeCell ref="F307:G307"/>
    <mergeCell ref="F308:G308"/>
    <mergeCell ref="F309:G3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31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1251.2800000000011</v>
      </c>
      <c r="O2" s="21" t="s">
        <v>265</v>
      </c>
    </row>
    <row r="3" spans="1:15" s="21" customFormat="1" ht="15" customHeight="1" thickBot="1">
      <c r="A3" s="22" t="s">
        <v>156</v>
      </c>
      <c r="G3" s="28">
        <f>Invoice!J14</f>
        <v>45145</v>
      </c>
      <c r="H3" s="29"/>
      <c r="N3" s="21">
        <v>1251.2800000000011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Scherazade</v>
      </c>
      <c r="B10" s="37"/>
      <c r="C10" s="37"/>
      <c r="D10" s="37"/>
      <c r="F10" s="38" t="str">
        <f>'Copy paste to Here'!B10</f>
        <v>Scherazade</v>
      </c>
      <c r="G10" s="39"/>
      <c r="H10" s="40"/>
      <c r="K10" s="107" t="s">
        <v>282</v>
      </c>
      <c r="L10" s="35" t="s">
        <v>282</v>
      </c>
      <c r="M10" s="21">
        <v>1</v>
      </c>
    </row>
    <row r="11" spans="1:15" s="21" customFormat="1" ht="15.75" thickBot="1">
      <c r="A11" s="41" t="str">
        <f>'Copy paste to Here'!G11</f>
        <v>Eckard Sinning</v>
      </c>
      <c r="B11" s="42"/>
      <c r="C11" s="42"/>
      <c r="D11" s="42"/>
      <c r="F11" s="43" t="str">
        <f>'Copy paste to Here'!B11</f>
        <v>Eckard Sinning</v>
      </c>
      <c r="G11" s="44"/>
      <c r="H11" s="45"/>
      <c r="K11" s="105" t="s">
        <v>163</v>
      </c>
      <c r="L11" s="46" t="s">
        <v>164</v>
      </c>
      <c r="M11" s="21">
        <f>VLOOKUP(G3,[1]Sheet1!$A$9:$I$7290,2,FALSE)</f>
        <v>34.57</v>
      </c>
    </row>
    <row r="12" spans="1:15" s="21" customFormat="1" ht="15.75" thickBot="1">
      <c r="A12" s="41" t="str">
        <f>'Copy paste to Here'!G12</f>
        <v>Kamp 10</v>
      </c>
      <c r="B12" s="42"/>
      <c r="C12" s="42"/>
      <c r="D12" s="42"/>
      <c r="E12" s="89"/>
      <c r="F12" s="43" t="str">
        <f>'Copy paste to Here'!B12</f>
        <v>Kamp 10</v>
      </c>
      <c r="G12" s="44"/>
      <c r="H12" s="45"/>
      <c r="K12" s="105" t="s">
        <v>165</v>
      </c>
      <c r="L12" s="46" t="s">
        <v>138</v>
      </c>
      <c r="M12" s="21">
        <f>VLOOKUP(G3,[1]Sheet1!$A$9:$I$7290,3,FALSE)</f>
        <v>37.82</v>
      </c>
    </row>
    <row r="13" spans="1:15" s="21" customFormat="1" ht="15.75" thickBot="1">
      <c r="A13" s="41" t="str">
        <f>'Copy paste to Here'!G13</f>
        <v>49074 Osnabrueck</v>
      </c>
      <c r="B13" s="42"/>
      <c r="C13" s="42"/>
      <c r="D13" s="42"/>
      <c r="E13" s="123" t="s">
        <v>138</v>
      </c>
      <c r="F13" s="43" t="str">
        <f>'Copy paste to Here'!B13</f>
        <v>49074 Osnabrueck</v>
      </c>
      <c r="G13" s="44"/>
      <c r="H13" s="45"/>
      <c r="K13" s="105" t="s">
        <v>166</v>
      </c>
      <c r="L13" s="46" t="s">
        <v>167</v>
      </c>
      <c r="M13" s="125">
        <f>VLOOKUP(G3,[1]Sheet1!$A$9:$I$7290,4,FALSE)</f>
        <v>43.8</v>
      </c>
    </row>
    <row r="14" spans="1:15" s="21" customFormat="1" ht="15.75" thickBot="1">
      <c r="A14" s="41" t="str">
        <f>'Copy paste to Here'!G14</f>
        <v>Germany</v>
      </c>
      <c r="B14" s="42"/>
      <c r="C14" s="42"/>
      <c r="D14" s="42"/>
      <c r="E14" s="123">
        <f>VLOOKUP(J9,$L$10:$M$17,2,FALSE)</f>
        <v>37.82</v>
      </c>
      <c r="F14" s="43" t="str">
        <f>'Copy paste to Here'!B14</f>
        <v>Germany</v>
      </c>
      <c r="G14" s="44"/>
      <c r="H14" s="45"/>
      <c r="K14" s="105" t="s">
        <v>168</v>
      </c>
      <c r="L14" s="46" t="s">
        <v>169</v>
      </c>
      <c r="M14" s="21">
        <f>VLOOKUP(G3,[1]Sheet1!$A$9:$I$7290,5,FALSE)</f>
        <v>22.33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25.64</v>
      </c>
    </row>
    <row r="16" spans="1:15" s="21" customFormat="1" ht="13.7" customHeight="1" thickBot="1">
      <c r="A16" s="52"/>
      <c r="K16" s="106" t="s">
        <v>172</v>
      </c>
      <c r="L16" s="51" t="s">
        <v>173</v>
      </c>
      <c r="M16" s="21">
        <f>VLOOKUP(G3,[1]Sheet1!$A$9:$I$7290,7,FALSE)</f>
        <v>20.81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925 silver seamless ring, 20g (0.8mm) - outer diameter &amp; Size: 9mm  &amp;  </v>
      </c>
      <c r="B18" s="57" t="str">
        <f>'Copy paste to Here'!C22</f>
        <v>AGSEL20</v>
      </c>
      <c r="C18" s="57" t="s">
        <v>910</v>
      </c>
      <c r="D18" s="58">
        <f>Invoice!B22</f>
        <v>5</v>
      </c>
      <c r="E18" s="59">
        <f>'Shipping Invoice'!J22*$N$1</f>
        <v>0.49</v>
      </c>
      <c r="F18" s="59">
        <f>D18*E18</f>
        <v>2.4500000000000002</v>
      </c>
      <c r="G18" s="60">
        <f>E18*$E$14</f>
        <v>18.5318</v>
      </c>
      <c r="H18" s="61">
        <f>D18*G18</f>
        <v>92.659000000000006</v>
      </c>
    </row>
    <row r="19" spans="1:13" s="62" customFormat="1" ht="25.5">
      <c r="A19" s="124" t="str">
        <f>IF((LEN('Copy paste to Here'!G23))&gt;5,((CONCATENATE('Copy paste to Here'!G23," &amp; ",'Copy paste to Here'!D23,"  &amp;  ",'Copy paste to Here'!E23))),"Empty Cell")</f>
        <v xml:space="preserve">925 silver seamless ring, 20g (0.8mm) - outer diameter &amp; Size: 10mm  &amp;  </v>
      </c>
      <c r="B19" s="57" t="str">
        <f>'Copy paste to Here'!C23</f>
        <v>AGSEL20</v>
      </c>
      <c r="C19" s="57" t="s">
        <v>911</v>
      </c>
      <c r="D19" s="58">
        <f>Invoice!B23</f>
        <v>5</v>
      </c>
      <c r="E19" s="59">
        <f>'Shipping Invoice'!J23*$N$1</f>
        <v>0.55000000000000004</v>
      </c>
      <c r="F19" s="59">
        <f t="shared" ref="F19:F82" si="0">D19*E19</f>
        <v>2.75</v>
      </c>
      <c r="G19" s="60">
        <f t="shared" ref="G19:G82" si="1">E19*$E$14</f>
        <v>20.801000000000002</v>
      </c>
      <c r="H19" s="63">
        <f t="shared" ref="H19:H82" si="2">D19*G19</f>
        <v>104.00500000000001</v>
      </c>
    </row>
    <row r="20" spans="1:13" s="62" customFormat="1" ht="25.5">
      <c r="A20" s="56" t="str">
        <f>IF((LEN('Copy paste to Here'!G24))&gt;5,((CONCATENATE('Copy paste to Here'!G24," &amp; ",'Copy paste to Here'!D24,"  &amp;  ",'Copy paste to Here'!E24))),"Empty Cell")</f>
        <v xml:space="preserve">925 silver seamless ring, 22g (0.6mm) - outer diameter &amp; Length: 9mm  &amp;  </v>
      </c>
      <c r="B20" s="57" t="str">
        <f>'Copy paste to Here'!C24</f>
        <v>AGSEL22</v>
      </c>
      <c r="C20" s="57" t="s">
        <v>912</v>
      </c>
      <c r="D20" s="58">
        <f>Invoice!B24</f>
        <v>5</v>
      </c>
      <c r="E20" s="59">
        <f>'Shipping Invoice'!J24*$N$1</f>
        <v>0.32</v>
      </c>
      <c r="F20" s="59">
        <f t="shared" si="0"/>
        <v>1.6</v>
      </c>
      <c r="G20" s="60">
        <f t="shared" si="1"/>
        <v>12.102400000000001</v>
      </c>
      <c r="H20" s="63">
        <f t="shared" si="2"/>
        <v>60.512000000000008</v>
      </c>
    </row>
    <row r="21" spans="1:13" s="62" customFormat="1" ht="25.5">
      <c r="A21" s="56" t="str">
        <f>IF((LEN('Copy paste to Here'!G25))&gt;5,((CONCATENATE('Copy paste to Here'!G25," &amp; ",'Copy paste to Here'!D25,"  &amp;  ",'Copy paste to Here'!E25))),"Empty Cell")</f>
        <v xml:space="preserve">925 silver seamless ring, 22g (0.6mm) - outer diameter &amp; Length: 10mm  &amp;  </v>
      </c>
      <c r="B21" s="57" t="str">
        <f>'Copy paste to Here'!C25</f>
        <v>AGSEL22</v>
      </c>
      <c r="C21" s="57" t="s">
        <v>913</v>
      </c>
      <c r="D21" s="58">
        <f>Invoice!B25</f>
        <v>5</v>
      </c>
      <c r="E21" s="59">
        <f>'Shipping Invoice'!J25*$N$1</f>
        <v>0.35</v>
      </c>
      <c r="F21" s="59">
        <f t="shared" si="0"/>
        <v>1.75</v>
      </c>
      <c r="G21" s="60">
        <f t="shared" si="1"/>
        <v>13.237</v>
      </c>
      <c r="H21" s="63">
        <f t="shared" si="2"/>
        <v>66.185000000000002</v>
      </c>
    </row>
    <row r="22" spans="1:13" s="62" customFormat="1" ht="36">
      <c r="A22" s="56" t="str">
        <f>IF((LEN('Copy paste to Here'!G26))&gt;5,((CONCATENATE('Copy paste to Here'!G26," &amp; ",'Copy paste to Here'!D26,"  &amp;  ",'Copy paste to Here'!E26))),"Empty Cell")</f>
        <v>316L steel nipple barbell, 14g (1.6mm) with two forward facing 5mm heart shaped CZs in prong set (prong sets made from 925 Silver plated brass) &amp; Size: 12mm  &amp;  Cz Color: Clear</v>
      </c>
      <c r="B22" s="57" t="str">
        <f>'Copy paste to Here'!C26</f>
        <v>BBNPHZ</v>
      </c>
      <c r="C22" s="57" t="s">
        <v>728</v>
      </c>
      <c r="D22" s="58">
        <f>Invoice!B26</f>
        <v>5</v>
      </c>
      <c r="E22" s="59">
        <f>'Shipping Invoice'!J26*$N$1</f>
        <v>1.99</v>
      </c>
      <c r="F22" s="59">
        <f t="shared" si="0"/>
        <v>9.9499999999999993</v>
      </c>
      <c r="G22" s="60">
        <f t="shared" si="1"/>
        <v>75.261799999999994</v>
      </c>
      <c r="H22" s="63">
        <f t="shared" si="2"/>
        <v>376.30899999999997</v>
      </c>
    </row>
    <row r="23" spans="1:13" s="62" customFormat="1" ht="36">
      <c r="A23" s="56" t="str">
        <f>IF((LEN('Copy paste to Here'!G27))&gt;5,((CONCATENATE('Copy paste to Here'!G27," &amp; ",'Copy paste to Here'!D27,"  &amp;  ",'Copy paste to Here'!E27))),"Empty Cell")</f>
        <v xml:space="preserve">Gold anodized 316L steel nipple barbell, 14g (1.6mm) with two forward facing 5mm prong set round Cubic Zirconia stones (prong sets made from gold plated brass) &amp; Length: 12mm  &amp;  </v>
      </c>
      <c r="B23" s="57" t="str">
        <f>'Copy paste to Here'!C27</f>
        <v>BBNPT2Z</v>
      </c>
      <c r="C23" s="57" t="s">
        <v>457</v>
      </c>
      <c r="D23" s="58">
        <f>Invoice!B27</f>
        <v>3</v>
      </c>
      <c r="E23" s="59">
        <f>'Shipping Invoice'!J27*$N$1</f>
        <v>2.91</v>
      </c>
      <c r="F23" s="59">
        <f t="shared" si="0"/>
        <v>8.73</v>
      </c>
      <c r="G23" s="60">
        <f t="shared" si="1"/>
        <v>110.0562</v>
      </c>
      <c r="H23" s="63">
        <f t="shared" si="2"/>
        <v>330.16860000000003</v>
      </c>
    </row>
    <row r="24" spans="1:13" s="62" customFormat="1" ht="36">
      <c r="A24" s="56" t="str">
        <f>IF((LEN('Copy paste to Here'!G28))&gt;5,((CONCATENATE('Copy paste to Here'!G28," &amp; ",'Copy paste to Here'!D28,"  &amp;  ",'Copy paste to Here'!E28))),"Empty Cell")</f>
        <v xml:space="preserve">Gold anodized 316L steel nipple barbell, 14g (1.6mm) with two forward facing 5mm prong set round Cubic Zirconia stones (prong sets made from gold plated brass) &amp; Length: 14mm  &amp;  </v>
      </c>
      <c r="B24" s="57" t="str">
        <f>'Copy paste to Here'!C28</f>
        <v>BBNPT2Z</v>
      </c>
      <c r="C24" s="57" t="s">
        <v>457</v>
      </c>
      <c r="D24" s="58">
        <f>Invoice!B28</f>
        <v>3</v>
      </c>
      <c r="E24" s="59">
        <f>'Shipping Invoice'!J28*$N$1</f>
        <v>2.91</v>
      </c>
      <c r="F24" s="59">
        <f t="shared" si="0"/>
        <v>8.73</v>
      </c>
      <c r="G24" s="60">
        <f t="shared" si="1"/>
        <v>110.0562</v>
      </c>
      <c r="H24" s="63">
        <f t="shared" si="2"/>
        <v>330.16860000000003</v>
      </c>
    </row>
    <row r="25" spans="1:13" s="62" customFormat="1" ht="36">
      <c r="A25" s="56" t="str">
        <f>IF((LEN('Copy paste to Here'!G29))&gt;5,((CONCATENATE('Copy paste to Here'!G29," &amp; ",'Copy paste to Here'!D29,"  &amp;  ",'Copy paste to Here'!E29))),"Empty Cell")</f>
        <v xml:space="preserve">Gold anodized 316L steel nipple barbell, 14g (1.6mm) with two forward facing 5mm prong set round Cubic Zirconia stones (prong sets made from gold plated brass) &amp; Length: 16mm  &amp;  </v>
      </c>
      <c r="B25" s="57" t="str">
        <f>'Copy paste to Here'!C29</f>
        <v>BBNPT2Z</v>
      </c>
      <c r="C25" s="57" t="s">
        <v>457</v>
      </c>
      <c r="D25" s="58">
        <f>Invoice!B29</f>
        <v>3</v>
      </c>
      <c r="E25" s="59">
        <f>'Shipping Invoice'!J29*$N$1</f>
        <v>2.91</v>
      </c>
      <c r="F25" s="59">
        <f t="shared" si="0"/>
        <v>8.73</v>
      </c>
      <c r="G25" s="60">
        <f t="shared" si="1"/>
        <v>110.0562</v>
      </c>
      <c r="H25" s="63">
        <f t="shared" si="2"/>
        <v>330.16860000000003</v>
      </c>
    </row>
    <row r="26" spans="1:13" s="62" customFormat="1" ht="25.5">
      <c r="A26" s="56" t="str">
        <f>IF((LEN('Copy paste to Here'!G30))&gt;5,((CONCATENATE('Copy paste to Here'!G30," &amp; ",'Copy paste to Here'!D30,"  &amp;  ",'Copy paste to Here'!E30))),"Empty Cell")</f>
        <v>Anodized surgical steel nipple barbell, 14g (1.6mm) with two 5mm multi jewel balls &amp; Length: 16mm  &amp;  Color: Gold</v>
      </c>
      <c r="B26" s="57" t="str">
        <f>'Copy paste to Here'!C30</f>
        <v>BBNPT5C</v>
      </c>
      <c r="C26" s="57" t="s">
        <v>730</v>
      </c>
      <c r="D26" s="58">
        <f>Invoice!B30</f>
        <v>5</v>
      </c>
      <c r="E26" s="59">
        <f>'Shipping Invoice'!J30*$N$1</f>
        <v>2.41</v>
      </c>
      <c r="F26" s="59">
        <f t="shared" si="0"/>
        <v>12.05</v>
      </c>
      <c r="G26" s="60">
        <f t="shared" si="1"/>
        <v>91.146200000000007</v>
      </c>
      <c r="H26" s="63">
        <f t="shared" si="2"/>
        <v>455.73100000000005</v>
      </c>
    </row>
    <row r="27" spans="1:13" s="62" customFormat="1" ht="24">
      <c r="A27" s="56" t="str">
        <f>IF((LEN('Copy paste to Here'!G31))&gt;5,((CONCATENATE('Copy paste to Here'!G31," &amp; ",'Copy paste to Here'!D31,"  &amp;  ",'Copy paste to Here'!E31))),"Empty Cell")</f>
        <v>Anodized 316L steel barbell, 1.6mm (14g) with two forward facing 5mm jewel balls &amp; Length: 12mm  &amp;  Color: Rainbow</v>
      </c>
      <c r="B27" s="57" t="str">
        <f>'Copy paste to Here'!C31</f>
        <v>BBTNPC</v>
      </c>
      <c r="C27" s="57" t="s">
        <v>732</v>
      </c>
      <c r="D27" s="58">
        <f>Invoice!B31</f>
        <v>2</v>
      </c>
      <c r="E27" s="59">
        <f>'Shipping Invoice'!J31*$N$1</f>
        <v>1.42</v>
      </c>
      <c r="F27" s="59">
        <f t="shared" si="0"/>
        <v>2.84</v>
      </c>
      <c r="G27" s="60">
        <f t="shared" si="1"/>
        <v>53.7044</v>
      </c>
      <c r="H27" s="63">
        <f t="shared" si="2"/>
        <v>107.4088</v>
      </c>
    </row>
    <row r="28" spans="1:13" s="62" customFormat="1" ht="24">
      <c r="A28" s="56" t="str">
        <f>IF((LEN('Copy paste to Here'!G32))&gt;5,((CONCATENATE('Copy paste to Here'!G32," &amp; ",'Copy paste to Here'!D32,"  &amp;  ",'Copy paste to Here'!E32))),"Empty Cell")</f>
        <v>Anodized 316L steel barbell, 1.6mm (14g) with two forward facing 5mm jewel balls &amp; Length: 12mm  &amp;  Color: Gold</v>
      </c>
      <c r="B28" s="57" t="str">
        <f>'Copy paste to Here'!C32</f>
        <v>BBTNPC</v>
      </c>
      <c r="C28" s="57" t="s">
        <v>732</v>
      </c>
      <c r="D28" s="58">
        <f>Invoice!B32</f>
        <v>3</v>
      </c>
      <c r="E28" s="59">
        <f>'Shipping Invoice'!J32*$N$1</f>
        <v>1.42</v>
      </c>
      <c r="F28" s="59">
        <f t="shared" si="0"/>
        <v>4.26</v>
      </c>
      <c r="G28" s="60">
        <f t="shared" si="1"/>
        <v>53.7044</v>
      </c>
      <c r="H28" s="63">
        <f t="shared" si="2"/>
        <v>161.11320000000001</v>
      </c>
    </row>
    <row r="29" spans="1:13" s="62" customFormat="1" ht="24">
      <c r="A29" s="56" t="str">
        <f>IF((LEN('Copy paste to Here'!G33))&gt;5,((CONCATENATE('Copy paste to Here'!G33," &amp; ",'Copy paste to Here'!D33,"  &amp;  ",'Copy paste to Here'!E33))),"Empty Cell")</f>
        <v>Anodized 316L steel barbell, 1.6mm (14g) with two forward facing 5mm jewel balls &amp; Length: 12mm  &amp;  Color: Rose-gold</v>
      </c>
      <c r="B29" s="57" t="str">
        <f>'Copy paste to Here'!C33</f>
        <v>BBTNPC</v>
      </c>
      <c r="C29" s="57" t="s">
        <v>732</v>
      </c>
      <c r="D29" s="58">
        <f>Invoice!B33</f>
        <v>2</v>
      </c>
      <c r="E29" s="59">
        <f>'Shipping Invoice'!J33*$N$1</f>
        <v>1.42</v>
      </c>
      <c r="F29" s="59">
        <f t="shared" si="0"/>
        <v>2.84</v>
      </c>
      <c r="G29" s="60">
        <f t="shared" si="1"/>
        <v>53.7044</v>
      </c>
      <c r="H29" s="63">
        <f t="shared" si="2"/>
        <v>107.4088</v>
      </c>
    </row>
    <row r="30" spans="1:13" s="62" customFormat="1" ht="24">
      <c r="A30" s="56" t="str">
        <f>IF((LEN('Copy paste to Here'!G34))&gt;5,((CONCATENATE('Copy paste to Here'!G34," &amp; ",'Copy paste to Here'!D34,"  &amp;  ",'Copy paste to Here'!E34))),"Empty Cell")</f>
        <v>Anodized 316L steel barbell, 1.6mm (14g) with two forward facing 5mm jewel balls &amp; Length: 14mm  &amp;  Color: Rainbow</v>
      </c>
      <c r="B30" s="57" t="str">
        <f>'Copy paste to Here'!C34</f>
        <v>BBTNPC</v>
      </c>
      <c r="C30" s="57" t="s">
        <v>732</v>
      </c>
      <c r="D30" s="58">
        <f>Invoice!B34</f>
        <v>2</v>
      </c>
      <c r="E30" s="59">
        <f>'Shipping Invoice'!J34*$N$1</f>
        <v>1.42</v>
      </c>
      <c r="F30" s="59">
        <f t="shared" si="0"/>
        <v>2.84</v>
      </c>
      <c r="G30" s="60">
        <f t="shared" si="1"/>
        <v>53.7044</v>
      </c>
      <c r="H30" s="63">
        <f t="shared" si="2"/>
        <v>107.4088</v>
      </c>
    </row>
    <row r="31" spans="1:13" s="62" customFormat="1" ht="24">
      <c r="A31" s="56" t="str">
        <f>IF((LEN('Copy paste to Here'!G35))&gt;5,((CONCATENATE('Copy paste to Here'!G35," &amp; ",'Copy paste to Here'!D35,"  &amp;  ",'Copy paste to Here'!E35))),"Empty Cell")</f>
        <v>Anodized 316L steel barbell, 1.6mm (14g) with two forward facing 5mm jewel balls &amp; Length: 14mm  &amp;  Color: Gold</v>
      </c>
      <c r="B31" s="57" t="str">
        <f>'Copy paste to Here'!C35</f>
        <v>BBTNPC</v>
      </c>
      <c r="C31" s="57" t="s">
        <v>732</v>
      </c>
      <c r="D31" s="58">
        <f>Invoice!B35</f>
        <v>3</v>
      </c>
      <c r="E31" s="59">
        <f>'Shipping Invoice'!J35*$N$1</f>
        <v>1.42</v>
      </c>
      <c r="F31" s="59">
        <f t="shared" si="0"/>
        <v>4.26</v>
      </c>
      <c r="G31" s="60">
        <f t="shared" si="1"/>
        <v>53.7044</v>
      </c>
      <c r="H31" s="63">
        <f t="shared" si="2"/>
        <v>161.11320000000001</v>
      </c>
    </row>
    <row r="32" spans="1:13" s="62" customFormat="1" ht="24">
      <c r="A32" s="56" t="str">
        <f>IF((LEN('Copy paste to Here'!G36))&gt;5,((CONCATENATE('Copy paste to Here'!G36," &amp; ",'Copy paste to Here'!D36,"  &amp;  ",'Copy paste to Here'!E36))),"Empty Cell")</f>
        <v>Anodized 316L steel barbell, 1.6mm (14g) with two forward facing 5mm jewel balls &amp; Length: 14mm  &amp;  Color: Rose-gold</v>
      </c>
      <c r="B32" s="57" t="str">
        <f>'Copy paste to Here'!C36</f>
        <v>BBTNPC</v>
      </c>
      <c r="C32" s="57" t="s">
        <v>732</v>
      </c>
      <c r="D32" s="58">
        <f>Invoice!B36</f>
        <v>2</v>
      </c>
      <c r="E32" s="59">
        <f>'Shipping Invoice'!J36*$N$1</f>
        <v>1.42</v>
      </c>
      <c r="F32" s="59">
        <f t="shared" si="0"/>
        <v>2.84</v>
      </c>
      <c r="G32" s="60">
        <f t="shared" si="1"/>
        <v>53.7044</v>
      </c>
      <c r="H32" s="63">
        <f t="shared" si="2"/>
        <v>107.4088</v>
      </c>
    </row>
    <row r="33" spans="1:8" s="62" customFormat="1" ht="24">
      <c r="A33" s="56" t="str">
        <f>IF((LEN('Copy paste to Here'!G37))&gt;5,((CONCATENATE('Copy paste to Here'!G37," &amp; ",'Copy paste to Here'!D37,"  &amp;  ",'Copy paste to Here'!E37))),"Empty Cell")</f>
        <v>Anodized 316L steel barbell, 1.6mm (14g) with two forward facing 5mm jewel balls &amp; Length: 16mm  &amp;  Color: Rainbow</v>
      </c>
      <c r="B33" s="57" t="str">
        <f>'Copy paste to Here'!C37</f>
        <v>BBTNPC</v>
      </c>
      <c r="C33" s="57" t="s">
        <v>732</v>
      </c>
      <c r="D33" s="58">
        <f>Invoice!B37</f>
        <v>2</v>
      </c>
      <c r="E33" s="59">
        <f>'Shipping Invoice'!J37*$N$1</f>
        <v>1.42</v>
      </c>
      <c r="F33" s="59">
        <f t="shared" si="0"/>
        <v>2.84</v>
      </c>
      <c r="G33" s="60">
        <f t="shared" si="1"/>
        <v>53.7044</v>
      </c>
      <c r="H33" s="63">
        <f t="shared" si="2"/>
        <v>107.4088</v>
      </c>
    </row>
    <row r="34" spans="1:8" s="62" customFormat="1" ht="24">
      <c r="A34" s="56" t="str">
        <f>IF((LEN('Copy paste to Here'!G38))&gt;5,((CONCATENATE('Copy paste to Here'!G38," &amp; ",'Copy paste to Here'!D38,"  &amp;  ",'Copy paste to Here'!E38))),"Empty Cell")</f>
        <v>Anodized 316L steel barbell, 1.6mm (14g) with two forward facing 5mm jewel balls &amp; Length: 16mm  &amp;  Color: Gold</v>
      </c>
      <c r="B34" s="57" t="str">
        <f>'Copy paste to Here'!C38</f>
        <v>BBTNPC</v>
      </c>
      <c r="C34" s="57" t="s">
        <v>732</v>
      </c>
      <c r="D34" s="58">
        <f>Invoice!B38</f>
        <v>3</v>
      </c>
      <c r="E34" s="59">
        <f>'Shipping Invoice'!J38*$N$1</f>
        <v>1.42</v>
      </c>
      <c r="F34" s="59">
        <f t="shared" si="0"/>
        <v>4.26</v>
      </c>
      <c r="G34" s="60">
        <f t="shared" si="1"/>
        <v>53.7044</v>
      </c>
      <c r="H34" s="63">
        <f t="shared" si="2"/>
        <v>161.11320000000001</v>
      </c>
    </row>
    <row r="35" spans="1:8" s="62" customFormat="1" ht="24">
      <c r="A35" s="56" t="str">
        <f>IF((LEN('Copy paste to Here'!G39))&gt;5,((CONCATENATE('Copy paste to Here'!G39," &amp; ",'Copy paste to Here'!D39,"  &amp;  ",'Copy paste to Here'!E39))),"Empty Cell")</f>
        <v>Anodized 316L steel barbell, 1.6mm (14g) with two forward facing 5mm jewel balls &amp; Length: 16mm  &amp;  Color: Rose-gold</v>
      </c>
      <c r="B35" s="57" t="str">
        <f>'Copy paste to Here'!C39</f>
        <v>BBTNPC</v>
      </c>
      <c r="C35" s="57" t="s">
        <v>732</v>
      </c>
      <c r="D35" s="58">
        <f>Invoice!B39</f>
        <v>2</v>
      </c>
      <c r="E35" s="59">
        <f>'Shipping Invoice'!J39*$N$1</f>
        <v>1.42</v>
      </c>
      <c r="F35" s="59">
        <f t="shared" si="0"/>
        <v>2.84</v>
      </c>
      <c r="G35" s="60">
        <f t="shared" si="1"/>
        <v>53.7044</v>
      </c>
      <c r="H35" s="63">
        <f t="shared" si="2"/>
        <v>107.4088</v>
      </c>
    </row>
    <row r="36" spans="1:8" s="62" customFormat="1" ht="48">
      <c r="A36" s="56" t="str">
        <f>IF((LEN('Copy paste to Here'!G40))&gt;5,((CONCATENATE('Copy paste to Here'!G40," &amp; ",'Copy paste to Here'!D40,"  &amp;  ",'Copy paste to Here'!E40))),"Empty Cell")</f>
        <v>PVD plated 316L steel casting belly banana, 1.6mm (14g) with 8mm prong set Cubic Zirconia (CZ) stone and a 5mm bezel set jewel upper ball - length 3/8'' (10mm) &amp; Color: Black  &amp;  Length: 10mm</v>
      </c>
      <c r="B36" s="57" t="str">
        <f>'Copy paste to Here'!C40</f>
        <v>BNRDZ8JBT</v>
      </c>
      <c r="C36" s="57" t="s">
        <v>735</v>
      </c>
      <c r="D36" s="58">
        <f>Invoice!B40</f>
        <v>1</v>
      </c>
      <c r="E36" s="59">
        <f>'Shipping Invoice'!J40*$N$1</f>
        <v>2.37</v>
      </c>
      <c r="F36" s="59">
        <f t="shared" si="0"/>
        <v>2.37</v>
      </c>
      <c r="G36" s="60">
        <f t="shared" si="1"/>
        <v>89.633400000000009</v>
      </c>
      <c r="H36" s="63">
        <f t="shared" si="2"/>
        <v>89.633400000000009</v>
      </c>
    </row>
    <row r="37" spans="1:8" s="62" customFormat="1" ht="48">
      <c r="A37" s="56" t="str">
        <f>IF((LEN('Copy paste to Here'!G41))&gt;5,((CONCATENATE('Copy paste to Here'!G41," &amp; ",'Copy paste to Here'!D41,"  &amp;  ",'Copy paste to Here'!E41))),"Empty Cell")</f>
        <v>PVD plated 316L steel casting belly banana, 1.6mm (14g) with 8mm prong set Cubic Zirconia (CZ) stone and a 5mm bezel set jewel upper ball - length 3/8'' (10mm) &amp; Color: Rainbow  &amp;  Length: 10mm</v>
      </c>
      <c r="B37" s="57" t="str">
        <f>'Copy paste to Here'!C41</f>
        <v>BNRDZ8JBT</v>
      </c>
      <c r="C37" s="57" t="s">
        <v>735</v>
      </c>
      <c r="D37" s="58">
        <f>Invoice!B41</f>
        <v>1</v>
      </c>
      <c r="E37" s="59">
        <f>'Shipping Invoice'!J41*$N$1</f>
        <v>2.37</v>
      </c>
      <c r="F37" s="59">
        <f t="shared" si="0"/>
        <v>2.37</v>
      </c>
      <c r="G37" s="60">
        <f t="shared" si="1"/>
        <v>89.633400000000009</v>
      </c>
      <c r="H37" s="63">
        <f t="shared" si="2"/>
        <v>89.633400000000009</v>
      </c>
    </row>
    <row r="38" spans="1:8" s="62" customFormat="1" ht="48">
      <c r="A38" s="56" t="str">
        <f>IF((LEN('Copy paste to Here'!G42))&gt;5,((CONCATENATE('Copy paste to Here'!G42," &amp; ",'Copy paste to Here'!D42,"  &amp;  ",'Copy paste to Here'!E42))),"Empty Cell")</f>
        <v>PVD plated 316L steel casting belly banana, 1.6mm (14g) with 8mm prong set Cubic Zirconia (CZ) stone and a 5mm bezel set jewel upper ball - length 3/8'' (10mm) &amp; Color: Gold  &amp;  Length: 10mm</v>
      </c>
      <c r="B38" s="57" t="str">
        <f>'Copy paste to Here'!C42</f>
        <v>BNRDZ8JBT</v>
      </c>
      <c r="C38" s="57" t="s">
        <v>735</v>
      </c>
      <c r="D38" s="58">
        <f>Invoice!B42</f>
        <v>2</v>
      </c>
      <c r="E38" s="59">
        <f>'Shipping Invoice'!J42*$N$1</f>
        <v>2.37</v>
      </c>
      <c r="F38" s="59">
        <f t="shared" si="0"/>
        <v>4.74</v>
      </c>
      <c r="G38" s="60">
        <f t="shared" si="1"/>
        <v>89.633400000000009</v>
      </c>
      <c r="H38" s="63">
        <f t="shared" si="2"/>
        <v>179.26680000000002</v>
      </c>
    </row>
    <row r="39" spans="1:8" s="62" customFormat="1" ht="48">
      <c r="A39" s="56" t="str">
        <f>IF((LEN('Copy paste to Here'!G43))&gt;5,((CONCATENATE('Copy paste to Here'!G43," &amp; ",'Copy paste to Here'!D43,"  &amp;  ",'Copy paste to Here'!E43))),"Empty Cell")</f>
        <v>PVD plated 316L steel casting belly banana, 1.6mm (14g) with 8mm prong set Cubic Zirconia (CZ) stone and a 5mm bezel set jewel upper ball - length 3/8'' (10mm) &amp; Color: Rose-gold  &amp;  Length: 10mm</v>
      </c>
      <c r="B39" s="57" t="str">
        <f>'Copy paste to Here'!C43</f>
        <v>BNRDZ8JBT</v>
      </c>
      <c r="C39" s="57" t="s">
        <v>735</v>
      </c>
      <c r="D39" s="58">
        <f>Invoice!B43</f>
        <v>1</v>
      </c>
      <c r="E39" s="59">
        <f>'Shipping Invoice'!J43*$N$1</f>
        <v>2.37</v>
      </c>
      <c r="F39" s="59">
        <f t="shared" si="0"/>
        <v>2.37</v>
      </c>
      <c r="G39" s="60">
        <f t="shared" si="1"/>
        <v>89.633400000000009</v>
      </c>
      <c r="H39" s="63">
        <f t="shared" si="2"/>
        <v>89.633400000000009</v>
      </c>
    </row>
    <row r="40" spans="1:8" s="62" customFormat="1" ht="36">
      <c r="A40" s="56" t="str">
        <f>IF((LEN('Copy paste to Here'!G44))&gt;5,((CONCATENATE('Copy paste to Here'!G44," &amp; ",'Copy paste to Here'!D44,"  &amp;  ",'Copy paste to Here'!E44))),"Empty Cell")</f>
        <v>PVD plated 316L steel casting belly banana, 1.6mm (14g) with 8mm prong set Cubic Zirconia (CZ) stone and 5mm plain upper ball - length 3/8'' (10mm) &amp; Color: Black  &amp;  Length: 10mm</v>
      </c>
      <c r="B40" s="57" t="str">
        <f>'Copy paste to Here'!C44</f>
        <v>BNRDZ8T</v>
      </c>
      <c r="C40" s="57" t="s">
        <v>736</v>
      </c>
      <c r="D40" s="58">
        <f>Invoice!B44</f>
        <v>1</v>
      </c>
      <c r="E40" s="59">
        <f>'Shipping Invoice'!J44*$N$1</f>
        <v>2.1800000000000002</v>
      </c>
      <c r="F40" s="59">
        <f t="shared" si="0"/>
        <v>2.1800000000000002</v>
      </c>
      <c r="G40" s="60">
        <f t="shared" si="1"/>
        <v>82.447600000000008</v>
      </c>
      <c r="H40" s="63">
        <f t="shared" si="2"/>
        <v>82.447600000000008</v>
      </c>
    </row>
    <row r="41" spans="1:8" s="62" customFormat="1" ht="36">
      <c r="A41" s="56" t="str">
        <f>IF((LEN('Copy paste to Here'!G45))&gt;5,((CONCATENATE('Copy paste to Here'!G45," &amp; ",'Copy paste to Here'!D45,"  &amp;  ",'Copy paste to Here'!E45))),"Empty Cell")</f>
        <v>PVD plated 316L steel casting belly banana, 1.6mm (14g) with 8mm prong set Cubic Zirconia (CZ) stone and 5mm plain upper ball - length 3/8'' (10mm) &amp; Color: Rainbow  &amp;  Length: 10mm</v>
      </c>
      <c r="B41" s="57" t="str">
        <f>'Copy paste to Here'!C45</f>
        <v>BNRDZ8T</v>
      </c>
      <c r="C41" s="57" t="s">
        <v>736</v>
      </c>
      <c r="D41" s="58">
        <f>Invoice!B45</f>
        <v>1</v>
      </c>
      <c r="E41" s="59">
        <f>'Shipping Invoice'!J45*$N$1</f>
        <v>2.1800000000000002</v>
      </c>
      <c r="F41" s="59">
        <f t="shared" si="0"/>
        <v>2.1800000000000002</v>
      </c>
      <c r="G41" s="60">
        <f t="shared" si="1"/>
        <v>82.447600000000008</v>
      </c>
      <c r="H41" s="63">
        <f t="shared" si="2"/>
        <v>82.447600000000008</v>
      </c>
    </row>
    <row r="42" spans="1:8" s="62" customFormat="1" ht="36">
      <c r="A42" s="56" t="str">
        <f>IF((LEN('Copy paste to Here'!G46))&gt;5,((CONCATENATE('Copy paste to Here'!G46," &amp; ",'Copy paste to Here'!D46,"  &amp;  ",'Copy paste to Here'!E46))),"Empty Cell")</f>
        <v>PVD plated 316L steel casting belly banana, 1.6mm (14g) with 8mm prong set Cubic Zirconia (CZ) stone and 5mm plain upper ball - length 3/8'' (10mm) &amp; Color: Gold  &amp;  Length: 10mm</v>
      </c>
      <c r="B42" s="57" t="str">
        <f>'Copy paste to Here'!C46</f>
        <v>BNRDZ8T</v>
      </c>
      <c r="C42" s="57" t="s">
        <v>736</v>
      </c>
      <c r="D42" s="58">
        <f>Invoice!B46</f>
        <v>1</v>
      </c>
      <c r="E42" s="59">
        <f>'Shipping Invoice'!J46*$N$1</f>
        <v>2.1800000000000002</v>
      </c>
      <c r="F42" s="59">
        <f t="shared" si="0"/>
        <v>2.1800000000000002</v>
      </c>
      <c r="G42" s="60">
        <f t="shared" si="1"/>
        <v>82.447600000000008</v>
      </c>
      <c r="H42" s="63">
        <f t="shared" si="2"/>
        <v>82.447600000000008</v>
      </c>
    </row>
    <row r="43" spans="1:8" s="62" customFormat="1" ht="36">
      <c r="A43" s="56" t="str">
        <f>IF((LEN('Copy paste to Here'!G47))&gt;5,((CONCATENATE('Copy paste to Here'!G47," &amp; ",'Copy paste to Here'!D47,"  &amp;  ",'Copy paste to Here'!E47))),"Empty Cell")</f>
        <v>PVD plated 316L steel casting belly banana, 1.6mm (14g) with 8mm prong set Cubic Zirconia (CZ) stone and 5mm plain upper ball - length 3/8'' (10mm) &amp; Color: Rose-gold  &amp;  Length: 10mm</v>
      </c>
      <c r="B43" s="57" t="str">
        <f>'Copy paste to Here'!C47</f>
        <v>BNRDZ8T</v>
      </c>
      <c r="C43" s="57" t="s">
        <v>736</v>
      </c>
      <c r="D43" s="58">
        <f>Invoice!B47</f>
        <v>1</v>
      </c>
      <c r="E43" s="59">
        <f>'Shipping Invoice'!J47*$N$1</f>
        <v>2.1800000000000002</v>
      </c>
      <c r="F43" s="59">
        <f t="shared" si="0"/>
        <v>2.1800000000000002</v>
      </c>
      <c r="G43" s="60">
        <f t="shared" si="1"/>
        <v>82.447600000000008</v>
      </c>
      <c r="H43" s="63">
        <f t="shared" si="2"/>
        <v>82.447600000000008</v>
      </c>
    </row>
    <row r="44" spans="1:8" s="62" customFormat="1" ht="48">
      <c r="A44" s="56" t="str">
        <f>IF((LEN('Copy paste to Here'!G48))&gt;5,((CONCATENATE('Copy paste to Here'!G48," &amp; ",'Copy paste to Here'!D48,"  &amp;  ",'Copy paste to Here'!E48))),"Empty Cell")</f>
        <v xml:space="preserve">PVD plated surgical steel belly banana, 14g (1.6m) with a upper 5mm plain anodized steel ball and a lower 8mm jewel ball and with a hoop to connect dangling parts - length 3/8'' (10mm) &amp; Color: Black Anodized w/ Clear crystal  &amp;  </v>
      </c>
      <c r="B44" s="57" t="str">
        <f>'Copy paste to Here'!C48</f>
        <v>BNT1CGH</v>
      </c>
      <c r="C44" s="57" t="s">
        <v>737</v>
      </c>
      <c r="D44" s="58">
        <f>Invoice!B48</f>
        <v>1</v>
      </c>
      <c r="E44" s="59">
        <f>'Shipping Invoice'!J48*$N$1</f>
        <v>1.1299999999999999</v>
      </c>
      <c r="F44" s="59">
        <f t="shared" si="0"/>
        <v>1.1299999999999999</v>
      </c>
      <c r="G44" s="60">
        <f t="shared" si="1"/>
        <v>42.736599999999996</v>
      </c>
      <c r="H44" s="63">
        <f t="shared" si="2"/>
        <v>42.736599999999996</v>
      </c>
    </row>
    <row r="45" spans="1:8" s="62" customFormat="1" ht="48">
      <c r="A45" s="56" t="str">
        <f>IF((LEN('Copy paste to Here'!G49))&gt;5,((CONCATENATE('Copy paste to Here'!G49," &amp; ",'Copy paste to Here'!D49,"  &amp;  ",'Copy paste to Here'!E49))),"Empty Cell")</f>
        <v xml:space="preserve">PVD plated surgical steel belly banana, 14g (1.6m) with a upper 5mm plain anodized steel ball and a lower 8mm jewel ball and with a hoop to connect dangling parts - length 3/8'' (10mm) &amp; Color: Rainbow Anodized w/ Clear crystal  &amp;  </v>
      </c>
      <c r="B45" s="57" t="str">
        <f>'Copy paste to Here'!C49</f>
        <v>BNT1CGH</v>
      </c>
      <c r="C45" s="57" t="s">
        <v>737</v>
      </c>
      <c r="D45" s="58">
        <f>Invoice!B49</f>
        <v>1</v>
      </c>
      <c r="E45" s="59">
        <f>'Shipping Invoice'!J49*$N$1</f>
        <v>1.1299999999999999</v>
      </c>
      <c r="F45" s="59">
        <f t="shared" si="0"/>
        <v>1.1299999999999999</v>
      </c>
      <c r="G45" s="60">
        <f t="shared" si="1"/>
        <v>42.736599999999996</v>
      </c>
      <c r="H45" s="63">
        <f t="shared" si="2"/>
        <v>42.736599999999996</v>
      </c>
    </row>
    <row r="46" spans="1:8" s="62" customFormat="1" ht="48">
      <c r="A46" s="56" t="str">
        <f>IF((LEN('Copy paste to Here'!G50))&gt;5,((CONCATENATE('Copy paste to Here'!G50," &amp; ",'Copy paste to Here'!D50,"  &amp;  ",'Copy paste to Here'!E50))),"Empty Cell")</f>
        <v xml:space="preserve">PVD plated surgical steel belly banana, 14g (1.6m) with a upper 5mm plain anodized steel ball and a lower 8mm jewel ball and with a hoop to connect dangling parts - length 3/8'' (10mm) &amp; Color: Gold Anodized w/ Clear crystal  &amp;  </v>
      </c>
      <c r="B46" s="57" t="str">
        <f>'Copy paste to Here'!C50</f>
        <v>BNT1CGH</v>
      </c>
      <c r="C46" s="57" t="s">
        <v>737</v>
      </c>
      <c r="D46" s="58">
        <f>Invoice!B50</f>
        <v>5</v>
      </c>
      <c r="E46" s="59">
        <f>'Shipping Invoice'!J50*$N$1</f>
        <v>1.1299999999999999</v>
      </c>
      <c r="F46" s="59">
        <f t="shared" si="0"/>
        <v>5.6499999999999995</v>
      </c>
      <c r="G46" s="60">
        <f t="shared" si="1"/>
        <v>42.736599999999996</v>
      </c>
      <c r="H46" s="63">
        <f t="shared" si="2"/>
        <v>213.68299999999999</v>
      </c>
    </row>
    <row r="47" spans="1:8" s="62" customFormat="1" ht="24">
      <c r="A47" s="56" t="str">
        <f>IF((LEN('Copy paste to Here'!G51))&gt;5,((CONCATENATE('Copy paste to Here'!G51," &amp; ",'Copy paste to Here'!D51,"  &amp;  ",'Copy paste to Here'!E51))),"Empty Cell")</f>
        <v xml:space="preserve">Box with 40 pcs. of anodized surgical steel nose screws, 20g (0.8mm) with 2mm round crystal tops in clear color &amp;   &amp;  </v>
      </c>
      <c r="B47" s="57" t="str">
        <f>'Copy paste to Here'!C51</f>
        <v>BXNS9</v>
      </c>
      <c r="C47" s="57" t="s">
        <v>741</v>
      </c>
      <c r="D47" s="58">
        <f>Invoice!B51</f>
        <v>1</v>
      </c>
      <c r="E47" s="59">
        <f>'Shipping Invoice'!J51*$N$1</f>
        <v>18.29</v>
      </c>
      <c r="F47" s="59">
        <f t="shared" si="0"/>
        <v>18.29</v>
      </c>
      <c r="G47" s="60">
        <f t="shared" si="1"/>
        <v>691.7278</v>
      </c>
      <c r="H47" s="63">
        <f t="shared" si="2"/>
        <v>691.7278</v>
      </c>
    </row>
    <row r="48" spans="1:8" s="62" customFormat="1" ht="24">
      <c r="A48" s="56" t="str">
        <f>IF((LEN('Copy paste to Here'!G52))&gt;5,((CONCATENATE('Copy paste to Here'!G52," &amp; ",'Copy paste to Here'!D52,"  &amp;  ",'Copy paste to Here'!E52))),"Empty Cell")</f>
        <v xml:space="preserve">Surgical steel circular barbell, 16g (1.2mm) with two 4mm balls &amp; Length: 8mm  &amp;  </v>
      </c>
      <c r="B48" s="57" t="str">
        <f>'Copy paste to Here'!C52</f>
        <v>CBEB4</v>
      </c>
      <c r="C48" s="57" t="s">
        <v>615</v>
      </c>
      <c r="D48" s="58">
        <f>Invoice!B52</f>
        <v>10</v>
      </c>
      <c r="E48" s="59">
        <f>'Shipping Invoice'!J52*$N$1</f>
        <v>0.25</v>
      </c>
      <c r="F48" s="59">
        <f t="shared" si="0"/>
        <v>2.5</v>
      </c>
      <c r="G48" s="60">
        <f t="shared" si="1"/>
        <v>9.4550000000000001</v>
      </c>
      <c r="H48" s="63">
        <f t="shared" si="2"/>
        <v>94.55</v>
      </c>
    </row>
    <row r="49" spans="1:8" s="62" customFormat="1" ht="24">
      <c r="A49" s="56" t="str">
        <f>IF((LEN('Copy paste to Here'!G53))&gt;5,((CONCATENATE('Copy paste to Here'!G53," &amp; ",'Copy paste to Here'!D53,"  &amp;  ",'Copy paste to Here'!E53))),"Empty Cell")</f>
        <v xml:space="preserve">Surgical steel circular barbell, 16g (1.2mm) with two 4mm balls &amp; Length: 10mm  &amp;  </v>
      </c>
      <c r="B49" s="57" t="str">
        <f>'Copy paste to Here'!C53</f>
        <v>CBEB4</v>
      </c>
      <c r="C49" s="57" t="s">
        <v>615</v>
      </c>
      <c r="D49" s="58">
        <f>Invoice!B53</f>
        <v>5</v>
      </c>
      <c r="E49" s="59">
        <f>'Shipping Invoice'!J53*$N$1</f>
        <v>0.25</v>
      </c>
      <c r="F49" s="59">
        <f t="shared" si="0"/>
        <v>1.25</v>
      </c>
      <c r="G49" s="60">
        <f t="shared" si="1"/>
        <v>9.4550000000000001</v>
      </c>
      <c r="H49" s="63">
        <f t="shared" si="2"/>
        <v>47.274999999999999</v>
      </c>
    </row>
    <row r="50" spans="1:8" s="62" customFormat="1" ht="25.5">
      <c r="A50" s="56" t="str">
        <f>IF((LEN('Copy paste to Here'!G54))&gt;5,((CONCATENATE('Copy paste to Here'!G54," &amp; ",'Copy paste to Here'!D54,"  &amp;  ",'Copy paste to Here'!E54))),"Empty Cell")</f>
        <v>Anodized 316L steel circular barbell, 16g (1.2mm) with two 4mm frosted steel balls &amp; Length: 8mm  &amp;  Color: Black anodized</v>
      </c>
      <c r="B50" s="57" t="str">
        <f>'Copy paste to Here'!C54</f>
        <v>CBETFO4</v>
      </c>
      <c r="C50" s="57" t="s">
        <v>743</v>
      </c>
      <c r="D50" s="58">
        <f>Invoice!B54</f>
        <v>5</v>
      </c>
      <c r="E50" s="59">
        <f>'Shipping Invoice'!J54*$N$1</f>
        <v>0.88</v>
      </c>
      <c r="F50" s="59">
        <f t="shared" si="0"/>
        <v>4.4000000000000004</v>
      </c>
      <c r="G50" s="60">
        <f t="shared" si="1"/>
        <v>33.281599999999997</v>
      </c>
      <c r="H50" s="63">
        <f t="shared" si="2"/>
        <v>166.40799999999999</v>
      </c>
    </row>
    <row r="51" spans="1:8" s="62" customFormat="1" ht="25.5">
      <c r="A51" s="56" t="str">
        <f>IF((LEN('Copy paste to Here'!G55))&gt;5,((CONCATENATE('Copy paste to Here'!G55," &amp; ",'Copy paste to Here'!D55,"  &amp;  ",'Copy paste to Here'!E55))),"Empty Cell")</f>
        <v>Anodized 316L steel circular barbell, 16g (1.2mm) with two 4mm frosted steel balls &amp; Length: 10mm  &amp;  Color: Black anodized</v>
      </c>
      <c r="B51" s="57" t="str">
        <f>'Copy paste to Here'!C55</f>
        <v>CBETFO4</v>
      </c>
      <c r="C51" s="57" t="s">
        <v>743</v>
      </c>
      <c r="D51" s="58">
        <f>Invoice!B55</f>
        <v>5</v>
      </c>
      <c r="E51" s="59">
        <f>'Shipping Invoice'!J55*$N$1</f>
        <v>0.88</v>
      </c>
      <c r="F51" s="59">
        <f t="shared" si="0"/>
        <v>4.4000000000000004</v>
      </c>
      <c r="G51" s="60">
        <f t="shared" si="1"/>
        <v>33.281599999999997</v>
      </c>
      <c r="H51" s="63">
        <f t="shared" si="2"/>
        <v>166.40799999999999</v>
      </c>
    </row>
    <row r="52" spans="1:8" s="62" customFormat="1" ht="24">
      <c r="A52" s="56" t="str">
        <f>IF((LEN('Copy paste to Here'!G56))&gt;5,((CONCATENATE('Copy paste to Here'!G56," &amp; ",'Copy paste to Here'!D56,"  &amp;  ",'Copy paste to Here'!E56))),"Empty Cell")</f>
        <v xml:space="preserve">Pair of high polished stainless steel hinged hoop huggies &amp; Length: 8mm  &amp;  </v>
      </c>
      <c r="B52" s="57" t="str">
        <f>'Copy paste to Here'!C56</f>
        <v>ERHOP</v>
      </c>
      <c r="C52" s="57" t="s">
        <v>914</v>
      </c>
      <c r="D52" s="58">
        <f>Invoice!B56</f>
        <v>1</v>
      </c>
      <c r="E52" s="59">
        <f>'Shipping Invoice'!J56*$N$1</f>
        <v>1.42</v>
      </c>
      <c r="F52" s="59">
        <f t="shared" si="0"/>
        <v>1.42</v>
      </c>
      <c r="G52" s="60">
        <f t="shared" si="1"/>
        <v>53.7044</v>
      </c>
      <c r="H52" s="63">
        <f t="shared" si="2"/>
        <v>53.7044</v>
      </c>
    </row>
    <row r="53" spans="1:8" s="62" customFormat="1" ht="25.5">
      <c r="A53" s="56" t="str">
        <f>IF((LEN('Copy paste to Here'!G57))&gt;5,((CONCATENATE('Copy paste to Here'!G57," &amp; ",'Copy paste to Here'!D57,"  &amp;  ",'Copy paste to Here'!E57))),"Empty Cell")</f>
        <v xml:space="preserve">Pair of high polished stainless steel hinged hoop huggies &amp; Length: 10mm  &amp;  </v>
      </c>
      <c r="B53" s="57" t="str">
        <f>'Copy paste to Here'!C57</f>
        <v>ERHOP</v>
      </c>
      <c r="C53" s="57" t="s">
        <v>915</v>
      </c>
      <c r="D53" s="58">
        <f>Invoice!B57</f>
        <v>1</v>
      </c>
      <c r="E53" s="59">
        <f>'Shipping Invoice'!J57*$N$1</f>
        <v>1.42</v>
      </c>
      <c r="F53" s="59">
        <f t="shared" si="0"/>
        <v>1.42</v>
      </c>
      <c r="G53" s="60">
        <f t="shared" si="1"/>
        <v>53.7044</v>
      </c>
      <c r="H53" s="63">
        <f t="shared" si="2"/>
        <v>53.7044</v>
      </c>
    </row>
    <row r="54" spans="1:8" s="62" customFormat="1" ht="25.5">
      <c r="A54" s="56" t="str">
        <f>IF((LEN('Copy paste to Here'!G58))&gt;5,((CONCATENATE('Copy paste to Here'!G58," &amp; ",'Copy paste to Here'!D58,"  &amp;  ",'Copy paste to Here'!E58))),"Empty Cell")</f>
        <v xml:space="preserve">Pair of high polished stainless steel hinged hoop huggies &amp; Length: 12mm  &amp;  </v>
      </c>
      <c r="B54" s="57" t="str">
        <f>'Copy paste to Here'!C58</f>
        <v>ERHOP</v>
      </c>
      <c r="C54" s="57" t="s">
        <v>916</v>
      </c>
      <c r="D54" s="58">
        <f>Invoice!B58</f>
        <v>2</v>
      </c>
      <c r="E54" s="59">
        <f>'Shipping Invoice'!J58*$N$1</f>
        <v>1.42</v>
      </c>
      <c r="F54" s="59">
        <f t="shared" si="0"/>
        <v>2.84</v>
      </c>
      <c r="G54" s="60">
        <f t="shared" si="1"/>
        <v>53.7044</v>
      </c>
      <c r="H54" s="63">
        <f t="shared" si="2"/>
        <v>107.4088</v>
      </c>
    </row>
    <row r="55" spans="1:8" s="62" customFormat="1" ht="25.5">
      <c r="A55" s="56" t="str">
        <f>IF((LEN('Copy paste to Here'!G59))&gt;5,((CONCATENATE('Copy paste to Here'!G59," &amp; ",'Copy paste to Here'!D59,"  &amp;  ",'Copy paste to Here'!E59))),"Empty Cell")</f>
        <v xml:space="preserve">Pair of high polished stainless steel hinged hoop huggies &amp; Length: 14mm  &amp;  </v>
      </c>
      <c r="B55" s="57" t="str">
        <f>'Copy paste to Here'!C59</f>
        <v>ERHOP</v>
      </c>
      <c r="C55" s="57" t="s">
        <v>917</v>
      </c>
      <c r="D55" s="58">
        <f>Invoice!B59</f>
        <v>2</v>
      </c>
      <c r="E55" s="59">
        <f>'Shipping Invoice'!J59*$N$1</f>
        <v>1.61</v>
      </c>
      <c r="F55" s="59">
        <f t="shared" si="0"/>
        <v>3.22</v>
      </c>
      <c r="G55" s="60">
        <f t="shared" si="1"/>
        <v>60.890200000000007</v>
      </c>
      <c r="H55" s="63">
        <f t="shared" si="2"/>
        <v>121.78040000000001</v>
      </c>
    </row>
    <row r="56" spans="1:8" s="62" customFormat="1" ht="25.5">
      <c r="A56" s="56" t="str">
        <f>IF((LEN('Copy paste to Here'!G60))&gt;5,((CONCATENATE('Copy paste to Here'!G60," &amp; ",'Copy paste to Here'!D60,"  &amp;  ",'Copy paste to Here'!E60))),"Empty Cell")</f>
        <v xml:space="preserve">Pair of high polished stainless steel hinged hoop huggies &amp; Length: 16mm  &amp;  </v>
      </c>
      <c r="B56" s="57" t="str">
        <f>'Copy paste to Here'!C60</f>
        <v>ERHOP</v>
      </c>
      <c r="C56" s="57" t="s">
        <v>918</v>
      </c>
      <c r="D56" s="58">
        <f>Invoice!B60</f>
        <v>2</v>
      </c>
      <c r="E56" s="59">
        <f>'Shipping Invoice'!J60*$N$1</f>
        <v>1.8</v>
      </c>
      <c r="F56" s="59">
        <f t="shared" si="0"/>
        <v>3.6</v>
      </c>
      <c r="G56" s="60">
        <f t="shared" si="1"/>
        <v>68.076000000000008</v>
      </c>
      <c r="H56" s="63">
        <f t="shared" si="2"/>
        <v>136.15200000000002</v>
      </c>
    </row>
    <row r="57" spans="1:8" s="62" customFormat="1" ht="25.5">
      <c r="A57" s="56" t="str">
        <f>IF((LEN('Copy paste to Here'!G61))&gt;5,((CONCATENATE('Copy paste to Here'!G61," &amp; ",'Copy paste to Here'!D61,"  &amp;  ",'Copy paste to Here'!E61))),"Empty Cell")</f>
        <v xml:space="preserve">Pair of high polished stainless steel hinged hoop huggies &amp; Length: 18mm  &amp;  </v>
      </c>
      <c r="B57" s="57" t="str">
        <f>'Copy paste to Here'!C61</f>
        <v>ERHOP</v>
      </c>
      <c r="C57" s="57" t="s">
        <v>919</v>
      </c>
      <c r="D57" s="58">
        <f>Invoice!B61</f>
        <v>2</v>
      </c>
      <c r="E57" s="59">
        <f>'Shipping Invoice'!J61*$N$1</f>
        <v>1.9</v>
      </c>
      <c r="F57" s="59">
        <f t="shared" si="0"/>
        <v>3.8</v>
      </c>
      <c r="G57" s="60">
        <f t="shared" si="1"/>
        <v>71.858000000000004</v>
      </c>
      <c r="H57" s="63">
        <f t="shared" si="2"/>
        <v>143.71600000000001</v>
      </c>
    </row>
    <row r="58" spans="1:8" s="62" customFormat="1" ht="25.5">
      <c r="A58" s="56" t="str">
        <f>IF((LEN('Copy paste to Here'!G62))&gt;5,((CONCATENATE('Copy paste to Here'!G62," &amp; ",'Copy paste to Here'!D62,"  &amp;  ",'Copy paste to Here'!E62))),"Empty Cell")</f>
        <v xml:space="preserve">Pair of high polished stainless steel hinged hoop huggies &amp; Length: 20mm  &amp;  </v>
      </c>
      <c r="B58" s="57" t="str">
        <f>'Copy paste to Here'!C62</f>
        <v>ERHOP</v>
      </c>
      <c r="C58" s="57" t="s">
        <v>920</v>
      </c>
      <c r="D58" s="58">
        <f>Invoice!B62</f>
        <v>2</v>
      </c>
      <c r="E58" s="59">
        <f>'Shipping Invoice'!J62*$N$1</f>
        <v>2.04</v>
      </c>
      <c r="F58" s="59">
        <f t="shared" si="0"/>
        <v>4.08</v>
      </c>
      <c r="G58" s="60">
        <f t="shared" si="1"/>
        <v>77.152799999999999</v>
      </c>
      <c r="H58" s="63">
        <f t="shared" si="2"/>
        <v>154.3056</v>
      </c>
    </row>
    <row r="59" spans="1:8" s="62" customFormat="1" ht="24">
      <c r="A59" s="56" t="str">
        <f>IF((LEN('Copy paste to Here'!G63))&gt;5,((CONCATENATE('Copy paste to Here'!G63," &amp; ",'Copy paste to Here'!D63,"  &amp;  ",'Copy paste to Here'!E63))),"Empty Cell")</f>
        <v xml:space="preserve">Mirror polished surgical steel screw-fit flesh tunnel &amp; Gauge: 6mm  &amp;  </v>
      </c>
      <c r="B59" s="57" t="str">
        <f>'Copy paste to Here'!C63</f>
        <v>FPG</v>
      </c>
      <c r="C59" s="57" t="s">
        <v>921</v>
      </c>
      <c r="D59" s="58">
        <f>Invoice!B63</f>
        <v>5</v>
      </c>
      <c r="E59" s="59">
        <f>'Shipping Invoice'!J63*$N$1</f>
        <v>1.51</v>
      </c>
      <c r="F59" s="59">
        <f t="shared" si="0"/>
        <v>7.55</v>
      </c>
      <c r="G59" s="60">
        <f t="shared" si="1"/>
        <v>57.108200000000004</v>
      </c>
      <c r="H59" s="63">
        <f t="shared" si="2"/>
        <v>285.541</v>
      </c>
    </row>
    <row r="60" spans="1:8" s="62" customFormat="1" ht="24">
      <c r="A60" s="56" t="str">
        <f>IF((LEN('Copy paste to Here'!G64))&gt;5,((CONCATENATE('Copy paste to Here'!G64," &amp; ",'Copy paste to Here'!D64,"  &amp;  ",'Copy paste to Here'!E64))),"Empty Cell")</f>
        <v xml:space="preserve">Mirror polished surgical steel screw-fit flesh tunnel &amp; Gauge: 10mm  &amp;  </v>
      </c>
      <c r="B60" s="57" t="str">
        <f>'Copy paste to Here'!C64</f>
        <v>FPG</v>
      </c>
      <c r="C60" s="57" t="s">
        <v>922</v>
      </c>
      <c r="D60" s="58">
        <f>Invoice!B64</f>
        <v>5</v>
      </c>
      <c r="E60" s="59">
        <f>'Shipping Invoice'!J64*$N$1</f>
        <v>1.9</v>
      </c>
      <c r="F60" s="59">
        <f t="shared" si="0"/>
        <v>9.5</v>
      </c>
      <c r="G60" s="60">
        <f t="shared" si="1"/>
        <v>71.858000000000004</v>
      </c>
      <c r="H60" s="63">
        <f t="shared" si="2"/>
        <v>359.29</v>
      </c>
    </row>
    <row r="61" spans="1:8" s="62" customFormat="1" ht="24">
      <c r="A61" s="56" t="str">
        <f>IF((LEN('Copy paste to Here'!G65))&gt;5,((CONCATENATE('Copy paste to Here'!G65," &amp; ",'Copy paste to Here'!D65,"  &amp;  ",'Copy paste to Here'!E65))),"Empty Cell")</f>
        <v>PVD plated surgical steel screw-fit flesh tunnel &amp; Gauge: 8mm  &amp;  Color: Rainbow</v>
      </c>
      <c r="B61" s="57" t="str">
        <f>'Copy paste to Here'!C65</f>
        <v>FTPG</v>
      </c>
      <c r="C61" s="57" t="s">
        <v>923</v>
      </c>
      <c r="D61" s="58">
        <f>Invoice!B65</f>
        <v>5</v>
      </c>
      <c r="E61" s="59">
        <f>'Shipping Invoice'!J65*$N$1</f>
        <v>2.94</v>
      </c>
      <c r="F61" s="59">
        <f t="shared" si="0"/>
        <v>14.7</v>
      </c>
      <c r="G61" s="60">
        <f t="shared" si="1"/>
        <v>111.1908</v>
      </c>
      <c r="H61" s="63">
        <f t="shared" si="2"/>
        <v>555.95399999999995</v>
      </c>
    </row>
    <row r="62" spans="1:8" s="62" customFormat="1" ht="24">
      <c r="A62" s="56" t="str">
        <f>IF((LEN('Copy paste to Here'!G66))&gt;5,((CONCATENATE('Copy paste to Here'!G66," &amp; ",'Copy paste to Here'!D66,"  &amp;  ",'Copy paste to Here'!E66))),"Empty Cell")</f>
        <v>PVD plated surgical steel screw-fit flesh tunnel &amp; Gauge: 10mm  &amp;  Color: Black</v>
      </c>
      <c r="B62" s="57" t="str">
        <f>'Copy paste to Here'!C66</f>
        <v>FTPG</v>
      </c>
      <c r="C62" s="57" t="s">
        <v>924</v>
      </c>
      <c r="D62" s="58">
        <f>Invoice!B66</f>
        <v>5</v>
      </c>
      <c r="E62" s="59">
        <f>'Shipping Invoice'!J66*$N$1</f>
        <v>3.18</v>
      </c>
      <c r="F62" s="59">
        <f t="shared" si="0"/>
        <v>15.9</v>
      </c>
      <c r="G62" s="60">
        <f t="shared" si="1"/>
        <v>120.2676</v>
      </c>
      <c r="H62" s="63">
        <f t="shared" si="2"/>
        <v>601.33799999999997</v>
      </c>
    </row>
    <row r="63" spans="1:8" s="62" customFormat="1" ht="24">
      <c r="A63" s="56" t="str">
        <f>IF((LEN('Copy paste to Here'!G67))&gt;5,((CONCATENATE('Copy paste to Here'!G67," &amp; ",'Copy paste to Here'!D67,"  &amp;  ",'Copy paste to Here'!E67))),"Empty Cell")</f>
        <v>PVD plated surgical steel screw-fit flesh tunnel &amp; Gauge: 10mm  &amp;  Color: Blue</v>
      </c>
      <c r="B63" s="57" t="str">
        <f>'Copy paste to Here'!C67</f>
        <v>FTPG</v>
      </c>
      <c r="C63" s="57" t="s">
        <v>924</v>
      </c>
      <c r="D63" s="58">
        <f>Invoice!B67</f>
        <v>5</v>
      </c>
      <c r="E63" s="59">
        <f>'Shipping Invoice'!J67*$N$1</f>
        <v>3.18</v>
      </c>
      <c r="F63" s="59">
        <f t="shared" si="0"/>
        <v>15.9</v>
      </c>
      <c r="G63" s="60">
        <f t="shared" si="1"/>
        <v>120.2676</v>
      </c>
      <c r="H63" s="63">
        <f t="shared" si="2"/>
        <v>601.33799999999997</v>
      </c>
    </row>
    <row r="64" spans="1:8" s="62" customFormat="1" ht="24">
      <c r="A64" s="56" t="str">
        <f>IF((LEN('Copy paste to Here'!G68))&gt;5,((CONCATENATE('Copy paste to Here'!G68," &amp; ",'Copy paste to Here'!D68,"  &amp;  ",'Copy paste to Here'!E68))),"Empty Cell")</f>
        <v>PVD plated surgical steel screw-fit flesh tunnel &amp; Gauge: 12mm  &amp;  Color: Blue</v>
      </c>
      <c r="B64" s="57" t="str">
        <f>'Copy paste to Here'!C68</f>
        <v>FTPG</v>
      </c>
      <c r="C64" s="57" t="s">
        <v>925</v>
      </c>
      <c r="D64" s="58">
        <f>Invoice!B68</f>
        <v>3</v>
      </c>
      <c r="E64" s="59">
        <f>'Shipping Invoice'!J68*$N$1</f>
        <v>3.47</v>
      </c>
      <c r="F64" s="59">
        <f t="shared" si="0"/>
        <v>10.41</v>
      </c>
      <c r="G64" s="60">
        <f t="shared" si="1"/>
        <v>131.2354</v>
      </c>
      <c r="H64" s="63">
        <f t="shared" si="2"/>
        <v>393.70619999999997</v>
      </c>
    </row>
    <row r="65" spans="1:8" s="62" customFormat="1" ht="24">
      <c r="A65" s="56" t="str">
        <f>IF((LEN('Copy paste to Here'!G69))&gt;5,((CONCATENATE('Copy paste to Here'!G69," &amp; ",'Copy paste to Here'!D69,"  &amp;  ",'Copy paste to Here'!E69))),"Empty Cell")</f>
        <v>PVD plated surgical steel screw-fit flesh tunnel &amp; Gauge: 12mm  &amp;  Color: Rainbow</v>
      </c>
      <c r="B65" s="57" t="str">
        <f>'Copy paste to Here'!C69</f>
        <v>FTPG</v>
      </c>
      <c r="C65" s="57" t="s">
        <v>925</v>
      </c>
      <c r="D65" s="58">
        <f>Invoice!B69</f>
        <v>4</v>
      </c>
      <c r="E65" s="59">
        <f>'Shipping Invoice'!J69*$N$1</f>
        <v>3.47</v>
      </c>
      <c r="F65" s="59">
        <f t="shared" si="0"/>
        <v>13.88</v>
      </c>
      <c r="G65" s="60">
        <f t="shared" si="1"/>
        <v>131.2354</v>
      </c>
      <c r="H65" s="63">
        <f t="shared" si="2"/>
        <v>524.94159999999999</v>
      </c>
    </row>
    <row r="66" spans="1:8" s="62" customFormat="1" ht="36">
      <c r="A66" s="56" t="str">
        <f>IF((LEN('Copy paste to Here'!G70))&gt;5,((CONCATENATE('Copy paste to Here'!G70," &amp; ",'Copy paste to Here'!D70,"  &amp;  ",'Copy paste to Here'!E70))),"Empty Cell")</f>
        <v xml:space="preserve">18k gold plated 925 silver seamless nose hoop, 22g (0.6mm) with four 1.5mm round color crystals and an outer diameter of 3/8'' (10mm) &amp;   &amp;  </v>
      </c>
      <c r="B66" s="57" t="str">
        <f>'Copy paste to Here'!C70</f>
        <v>GPHMB9</v>
      </c>
      <c r="C66" s="57" t="s">
        <v>756</v>
      </c>
      <c r="D66" s="58">
        <f>Invoice!B70</f>
        <v>3</v>
      </c>
      <c r="E66" s="59">
        <f>'Shipping Invoice'!J70*$N$1</f>
        <v>1.1399999999999999</v>
      </c>
      <c r="F66" s="59">
        <f t="shared" si="0"/>
        <v>3.42</v>
      </c>
      <c r="G66" s="60">
        <f t="shared" si="1"/>
        <v>43.114799999999995</v>
      </c>
      <c r="H66" s="63">
        <f t="shared" si="2"/>
        <v>129.34439999999998</v>
      </c>
    </row>
    <row r="67" spans="1:8" s="62" customFormat="1" ht="24">
      <c r="A67" s="56" t="str">
        <f>IF((LEN('Copy paste to Here'!G71))&gt;5,((CONCATENATE('Copy paste to Here'!G71," &amp; ",'Copy paste to Here'!D71,"  &amp;  ",'Copy paste to Here'!E71))),"Empty Cell")</f>
        <v xml:space="preserve">925 silver nose hoop, 22g (0.6mm) with real 18k gold plating and a closure ball and a 1.5mm round crystals &amp; Length: 8mm  &amp;  </v>
      </c>
      <c r="B67" s="57" t="str">
        <f>'Copy paste to Here'!C71</f>
        <v>GPM9</v>
      </c>
      <c r="C67" s="57" t="s">
        <v>926</v>
      </c>
      <c r="D67" s="58">
        <f>Invoice!B71</f>
        <v>2</v>
      </c>
      <c r="E67" s="59">
        <f>'Shipping Invoice'!J71*$N$1</f>
        <v>0.84</v>
      </c>
      <c r="F67" s="59">
        <f t="shared" si="0"/>
        <v>1.68</v>
      </c>
      <c r="G67" s="60">
        <f t="shared" si="1"/>
        <v>31.768799999999999</v>
      </c>
      <c r="H67" s="63">
        <f t="shared" si="2"/>
        <v>63.537599999999998</v>
      </c>
    </row>
    <row r="68" spans="1:8" s="62" customFormat="1" ht="24">
      <c r="A68" s="56" t="str">
        <f>IF((LEN('Copy paste to Here'!G72))&gt;5,((CONCATENATE('Copy paste to Here'!G72," &amp; ",'Copy paste to Here'!D72,"  &amp;  ",'Copy paste to Here'!E72))),"Empty Cell")</f>
        <v xml:space="preserve">925 silver nose hoop, 22g (0.6mm) with real 18k gold plating and a closure ball and a 1.5mm round crystals &amp; Length: 10mm  &amp;  </v>
      </c>
      <c r="B68" s="57" t="str">
        <f>'Copy paste to Here'!C72</f>
        <v>GPM9</v>
      </c>
      <c r="C68" s="57" t="s">
        <v>927</v>
      </c>
      <c r="D68" s="58">
        <f>Invoice!B72</f>
        <v>2</v>
      </c>
      <c r="E68" s="59">
        <f>'Shipping Invoice'!J72*$N$1</f>
        <v>0.94</v>
      </c>
      <c r="F68" s="59">
        <f t="shared" si="0"/>
        <v>1.88</v>
      </c>
      <c r="G68" s="60">
        <f t="shared" si="1"/>
        <v>35.550799999999995</v>
      </c>
      <c r="H68" s="63">
        <f t="shared" si="2"/>
        <v>71.101599999999991</v>
      </c>
    </row>
    <row r="69" spans="1:8" s="62" customFormat="1" ht="25.5">
      <c r="A69" s="56" t="str">
        <f>IF((LEN('Copy paste to Here'!G73))&gt;5,((CONCATENATE('Copy paste to Here'!G73," &amp; ",'Copy paste to Here'!D73,"  &amp;  ",'Copy paste to Here'!E73))),"Empty Cell")</f>
        <v xml:space="preserve">Sterling silver seamless ring, 20g (0.8mm) with real 18k gold plating and an outer diameter of 6mm to 12mm &amp; Length: 7mm  &amp;  </v>
      </c>
      <c r="B69" s="57" t="str">
        <f>'Copy paste to Here'!C73</f>
        <v>GPSEL20</v>
      </c>
      <c r="C69" s="57" t="s">
        <v>928</v>
      </c>
      <c r="D69" s="58">
        <f>Invoice!B73</f>
        <v>3</v>
      </c>
      <c r="E69" s="59">
        <f>'Shipping Invoice'!J73*$N$1</f>
        <v>0.57999999999999996</v>
      </c>
      <c r="F69" s="59">
        <f t="shared" si="0"/>
        <v>1.7399999999999998</v>
      </c>
      <c r="G69" s="60">
        <f t="shared" si="1"/>
        <v>21.935599999999997</v>
      </c>
      <c r="H69" s="63">
        <f t="shared" si="2"/>
        <v>65.806799999999996</v>
      </c>
    </row>
    <row r="70" spans="1:8" s="62" customFormat="1" ht="25.5">
      <c r="A70" s="56" t="str">
        <f>IF((LEN('Copy paste to Here'!G74))&gt;5,((CONCATENATE('Copy paste to Here'!G74," &amp; ",'Copy paste to Here'!D74,"  &amp;  ",'Copy paste to Here'!E74))),"Empty Cell")</f>
        <v xml:space="preserve">Sterling silver seamless ring, 20g (0.8mm) with real 18k gold plating and an outer diameter of 6mm to 12mm &amp; Length: 8mm  &amp;  </v>
      </c>
      <c r="B70" s="57" t="str">
        <f>'Copy paste to Here'!C74</f>
        <v>GPSEL20</v>
      </c>
      <c r="C70" s="57" t="s">
        <v>929</v>
      </c>
      <c r="D70" s="58">
        <f>Invoice!B74</f>
        <v>5</v>
      </c>
      <c r="E70" s="59">
        <f>'Shipping Invoice'!J74*$N$1</f>
        <v>0.67</v>
      </c>
      <c r="F70" s="59">
        <f t="shared" si="0"/>
        <v>3.35</v>
      </c>
      <c r="G70" s="60">
        <f t="shared" si="1"/>
        <v>25.339400000000001</v>
      </c>
      <c r="H70" s="63">
        <f t="shared" si="2"/>
        <v>126.697</v>
      </c>
    </row>
    <row r="71" spans="1:8" s="62" customFormat="1" ht="25.5">
      <c r="A71" s="56" t="str">
        <f>IF((LEN('Copy paste to Here'!G75))&gt;5,((CONCATENATE('Copy paste to Here'!G75," &amp; ",'Copy paste to Here'!D75,"  &amp;  ",'Copy paste to Here'!E75))),"Empty Cell")</f>
        <v xml:space="preserve">Sterling silver seamless ring, 20g (0.8mm) with real 18k gold plating and an outer diameter of 6mm to 12mm &amp; Length: 9mm  &amp;  </v>
      </c>
      <c r="B71" s="57" t="str">
        <f>'Copy paste to Here'!C75</f>
        <v>GPSEL20</v>
      </c>
      <c r="C71" s="57" t="s">
        <v>930</v>
      </c>
      <c r="D71" s="58">
        <f>Invoice!B75</f>
        <v>5</v>
      </c>
      <c r="E71" s="59">
        <f>'Shipping Invoice'!J75*$N$1</f>
        <v>0.7</v>
      </c>
      <c r="F71" s="59">
        <f t="shared" si="0"/>
        <v>3.5</v>
      </c>
      <c r="G71" s="60">
        <f t="shared" si="1"/>
        <v>26.474</v>
      </c>
      <c r="H71" s="63">
        <f t="shared" si="2"/>
        <v>132.37</v>
      </c>
    </row>
    <row r="72" spans="1:8" s="62" customFormat="1" ht="36">
      <c r="A72" s="56" t="str">
        <f>IF((LEN('Copy paste to Here'!G76))&gt;5,((CONCATENATE('Copy paste to Here'!G76," &amp; ",'Copy paste to Here'!D76,"  &amp;  ",'Copy paste to Here'!E76))),"Empty Cell")</f>
        <v xml:space="preserve">Sterling silver seamless ring, 20g (0.8mm) with real 18k gold plating and an outer diameter of 6mm to 12mm &amp; Length: 10mm  &amp;  </v>
      </c>
      <c r="B72" s="57" t="str">
        <f>'Copy paste to Here'!C76</f>
        <v>GPSEL20</v>
      </c>
      <c r="C72" s="57" t="s">
        <v>931</v>
      </c>
      <c r="D72" s="58">
        <f>Invoice!B76</f>
        <v>5</v>
      </c>
      <c r="E72" s="59">
        <f>'Shipping Invoice'!J76*$N$1</f>
        <v>0.77</v>
      </c>
      <c r="F72" s="59">
        <f t="shared" si="0"/>
        <v>3.85</v>
      </c>
      <c r="G72" s="60">
        <f t="shared" si="1"/>
        <v>29.121400000000001</v>
      </c>
      <c r="H72" s="63">
        <f t="shared" si="2"/>
        <v>145.607</v>
      </c>
    </row>
    <row r="73" spans="1:8" s="62" customFormat="1" ht="25.5">
      <c r="A73" s="56" t="str">
        <f>IF((LEN('Copy paste to Here'!G77))&gt;5,((CONCATENATE('Copy paste to Here'!G77," &amp; ",'Copy paste to Here'!D77,"  &amp;  ",'Copy paste to Here'!E77))),"Empty Cell")</f>
        <v xml:space="preserve">18k Gold plated 925 silver seamless ring, 22g (0.6mm) - outer diameter &amp; Length: 8mm  &amp;  </v>
      </c>
      <c r="B73" s="57" t="str">
        <f>'Copy paste to Here'!C77</f>
        <v>GPSEL22</v>
      </c>
      <c r="C73" s="57" t="s">
        <v>932</v>
      </c>
      <c r="D73" s="58">
        <f>Invoice!B77</f>
        <v>5</v>
      </c>
      <c r="E73" s="59">
        <f>'Shipping Invoice'!J77*$N$1</f>
        <v>0.51</v>
      </c>
      <c r="F73" s="59">
        <f t="shared" si="0"/>
        <v>2.5499999999999998</v>
      </c>
      <c r="G73" s="60">
        <f t="shared" si="1"/>
        <v>19.2882</v>
      </c>
      <c r="H73" s="63">
        <f t="shared" si="2"/>
        <v>96.441000000000003</v>
      </c>
    </row>
    <row r="74" spans="1:8" s="62" customFormat="1" ht="25.5">
      <c r="A74" s="56" t="str">
        <f>IF((LEN('Copy paste to Here'!G78))&gt;5,((CONCATENATE('Copy paste to Here'!G78," &amp; ",'Copy paste to Here'!D78,"  &amp;  ",'Copy paste to Here'!E78))),"Empty Cell")</f>
        <v xml:space="preserve">18k Gold plated 925 silver seamless ring, 22g (0.6mm) - outer diameter &amp; Length: 9mm  &amp;  </v>
      </c>
      <c r="B74" s="57" t="str">
        <f>'Copy paste to Here'!C78</f>
        <v>GPSEL22</v>
      </c>
      <c r="C74" s="57" t="s">
        <v>933</v>
      </c>
      <c r="D74" s="58">
        <f>Invoice!B78</f>
        <v>5</v>
      </c>
      <c r="E74" s="59">
        <f>'Shipping Invoice'!J78*$N$1</f>
        <v>0.55000000000000004</v>
      </c>
      <c r="F74" s="59">
        <f t="shared" si="0"/>
        <v>2.75</v>
      </c>
      <c r="G74" s="60">
        <f t="shared" si="1"/>
        <v>20.801000000000002</v>
      </c>
      <c r="H74" s="63">
        <f t="shared" si="2"/>
        <v>104.00500000000001</v>
      </c>
    </row>
    <row r="75" spans="1:8" s="62" customFormat="1" ht="25.5">
      <c r="A75" s="56" t="str">
        <f>IF((LEN('Copy paste to Here'!G79))&gt;5,((CONCATENATE('Copy paste to Here'!G79," &amp; ",'Copy paste to Here'!D79,"  &amp;  ",'Copy paste to Here'!E79))),"Empty Cell")</f>
        <v xml:space="preserve">18k Gold plated 925 silver seamless ring, 22g (0.6mm) - outer diameter &amp; Length: 10mm  &amp;  </v>
      </c>
      <c r="B75" s="57" t="str">
        <f>'Copy paste to Here'!C79</f>
        <v>GPSEL22</v>
      </c>
      <c r="C75" s="57" t="s">
        <v>934</v>
      </c>
      <c r="D75" s="58">
        <f>Invoice!B79</f>
        <v>5</v>
      </c>
      <c r="E75" s="59">
        <f>'Shipping Invoice'!J79*$N$1</f>
        <v>0.57999999999999996</v>
      </c>
      <c r="F75" s="59">
        <f t="shared" si="0"/>
        <v>2.9</v>
      </c>
      <c r="G75" s="60">
        <f t="shared" si="1"/>
        <v>21.935599999999997</v>
      </c>
      <c r="H75" s="63">
        <f t="shared" si="2"/>
        <v>109.67799999999998</v>
      </c>
    </row>
    <row r="76" spans="1:8" s="62" customFormat="1" ht="36">
      <c r="A76" s="56" t="str">
        <f>IF((LEN('Copy paste to Here'!G80))&gt;5,((CONCATENATE('Copy paste to Here'!G80," &amp; ",'Copy paste to Here'!D80,"  &amp;  ",'Copy paste to Here'!E80))),"Empty Cell")</f>
        <v xml:space="preserve">925 silver nose hoop, 22g (0.6mm) with real 18k gold plating and a closure ball and a 1.5mm prong set round CZ stone &amp; Length: 8mm  &amp;  </v>
      </c>
      <c r="B76" s="57" t="str">
        <f>'Copy paste to Here'!C80</f>
        <v>GPZ15M</v>
      </c>
      <c r="C76" s="57" t="s">
        <v>935</v>
      </c>
      <c r="D76" s="58">
        <f>Invoice!B80</f>
        <v>3</v>
      </c>
      <c r="E76" s="59">
        <f>'Shipping Invoice'!J80*$N$1</f>
        <v>0.84</v>
      </c>
      <c r="F76" s="59">
        <f t="shared" si="0"/>
        <v>2.52</v>
      </c>
      <c r="G76" s="60">
        <f t="shared" si="1"/>
        <v>31.768799999999999</v>
      </c>
      <c r="H76" s="63">
        <f t="shared" si="2"/>
        <v>95.306399999999996</v>
      </c>
    </row>
    <row r="77" spans="1:8" s="62" customFormat="1" ht="36">
      <c r="A77" s="56" t="str">
        <f>IF((LEN('Copy paste to Here'!G81))&gt;5,((CONCATENATE('Copy paste to Here'!G81," &amp; ",'Copy paste to Here'!D81,"  &amp;  ",'Copy paste to Here'!E81))),"Empty Cell")</f>
        <v xml:space="preserve">925 silver nose hoop, 22g (0.6mm) with real 18k gold plating and a closure ball and a 1.5mm prong set round CZ stone &amp; Length: 10mm  &amp;  </v>
      </c>
      <c r="B77" s="57" t="str">
        <f>'Copy paste to Here'!C81</f>
        <v>GPZ15M</v>
      </c>
      <c r="C77" s="57" t="s">
        <v>936</v>
      </c>
      <c r="D77" s="58">
        <f>Invoice!B81</f>
        <v>3</v>
      </c>
      <c r="E77" s="59">
        <f>'Shipping Invoice'!J81*$N$1</f>
        <v>0.86</v>
      </c>
      <c r="F77" s="59">
        <f t="shared" si="0"/>
        <v>2.58</v>
      </c>
      <c r="G77" s="60">
        <f t="shared" si="1"/>
        <v>32.525199999999998</v>
      </c>
      <c r="H77" s="63">
        <f t="shared" si="2"/>
        <v>97.575599999999994</v>
      </c>
    </row>
    <row r="78" spans="1:8" s="62" customFormat="1" ht="36">
      <c r="A78" s="56" t="str">
        <f>IF((LEN('Copy paste to Here'!G82))&gt;5,((CONCATENATE('Copy paste to Here'!G82," &amp; ",'Copy paste to Here'!D82,"  &amp;  ",'Copy paste to Here'!E82))),"Empty Cell")</f>
        <v>Sterling silver seamless nose hoop, 22g (0.6mm) with crystals flower in two colors in the middle &amp; Size: 8mm  &amp;  Crystal Color: AB</v>
      </c>
      <c r="B78" s="57" t="str">
        <f>'Copy paste to Here'!C82</f>
        <v>HFMX</v>
      </c>
      <c r="C78" s="57" t="s">
        <v>937</v>
      </c>
      <c r="D78" s="58">
        <f>Invoice!B82</f>
        <v>1</v>
      </c>
      <c r="E78" s="59">
        <f>'Shipping Invoice'!J82*$N$1</f>
        <v>0.7</v>
      </c>
      <c r="F78" s="59">
        <f t="shared" si="0"/>
        <v>0.7</v>
      </c>
      <c r="G78" s="60">
        <f t="shared" si="1"/>
        <v>26.474</v>
      </c>
      <c r="H78" s="63">
        <f t="shared" si="2"/>
        <v>26.474</v>
      </c>
    </row>
    <row r="79" spans="1:8" s="62" customFormat="1" ht="36">
      <c r="A79" s="56" t="str">
        <f>IF((LEN('Copy paste to Here'!G83))&gt;5,((CONCATENATE('Copy paste to Here'!G83," &amp; ",'Copy paste to Here'!D83,"  &amp;  ",'Copy paste to Here'!E83))),"Empty Cell")</f>
        <v>Sterling silver seamless nose hoop, 22g (0.6mm) with crystals flower in two colors in the middle &amp; Size: 8mm  &amp;  Crystal Color: Light Sapphire</v>
      </c>
      <c r="B79" s="57" t="str">
        <f>'Copy paste to Here'!C83</f>
        <v>HFMX</v>
      </c>
      <c r="C79" s="57" t="s">
        <v>937</v>
      </c>
      <c r="D79" s="58">
        <f>Invoice!B83</f>
        <v>1</v>
      </c>
      <c r="E79" s="59">
        <f>'Shipping Invoice'!J83*$N$1</f>
        <v>0.7</v>
      </c>
      <c r="F79" s="59">
        <f t="shared" si="0"/>
        <v>0.7</v>
      </c>
      <c r="G79" s="60">
        <f t="shared" si="1"/>
        <v>26.474</v>
      </c>
      <c r="H79" s="63">
        <f t="shared" si="2"/>
        <v>26.474</v>
      </c>
    </row>
    <row r="80" spans="1:8" s="62" customFormat="1" ht="24">
      <c r="A80" s="56" t="str">
        <f>IF((LEN('Copy paste to Here'!G84))&gt;5,((CONCATENATE('Copy paste to Here'!G84," &amp; ",'Copy paste to Here'!D84,"  &amp;  ",'Copy paste to Here'!E84))),"Empty Cell")</f>
        <v>Sterling silver seamless nose hoop, 22g (0.6mm) with crystals flower in two colors in the middle &amp; Size: 8mm  &amp;  Cz Color: Clear</v>
      </c>
      <c r="B80" s="57" t="str">
        <f>'Copy paste to Here'!C84</f>
        <v>HFMX</v>
      </c>
      <c r="C80" s="57" t="s">
        <v>937</v>
      </c>
      <c r="D80" s="58">
        <f>Invoice!B84</f>
        <v>1</v>
      </c>
      <c r="E80" s="59">
        <f>'Shipping Invoice'!J84*$N$1</f>
        <v>0.7</v>
      </c>
      <c r="F80" s="59">
        <f t="shared" si="0"/>
        <v>0.7</v>
      </c>
      <c r="G80" s="60">
        <f t="shared" si="1"/>
        <v>26.474</v>
      </c>
      <c r="H80" s="63">
        <f t="shared" si="2"/>
        <v>26.474</v>
      </c>
    </row>
    <row r="81" spans="1:8" s="62" customFormat="1" ht="36">
      <c r="A81" s="56" t="str">
        <f>IF((LEN('Copy paste to Here'!G85))&gt;5,((CONCATENATE('Copy paste to Here'!G85," &amp; ",'Copy paste to Here'!D85,"  &amp;  ",'Copy paste to Here'!E85))),"Empty Cell")</f>
        <v>Sterling silver seamless nose hoop, 22g (0.6mm) with crystals flower in two colors in the middle &amp; Size: 8mm  &amp;  Cz Color: Aquamarine</v>
      </c>
      <c r="B81" s="57" t="str">
        <f>'Copy paste to Here'!C85</f>
        <v>HFMX</v>
      </c>
      <c r="C81" s="57" t="s">
        <v>937</v>
      </c>
      <c r="D81" s="58">
        <f>Invoice!B85</f>
        <v>11</v>
      </c>
      <c r="E81" s="59">
        <f>'Shipping Invoice'!J85*$N$1</f>
        <v>0.7</v>
      </c>
      <c r="F81" s="59">
        <f t="shared" si="0"/>
        <v>7.6999999999999993</v>
      </c>
      <c r="G81" s="60">
        <f t="shared" si="1"/>
        <v>26.474</v>
      </c>
      <c r="H81" s="63">
        <f t="shared" si="2"/>
        <v>291.214</v>
      </c>
    </row>
    <row r="82" spans="1:8" s="62" customFormat="1" ht="36">
      <c r="A82" s="56" t="str">
        <f>IF((LEN('Copy paste to Here'!G86))&gt;5,((CONCATENATE('Copy paste to Here'!G86," &amp; ",'Copy paste to Here'!D86,"  &amp;  ",'Copy paste to Here'!E86))),"Empty Cell")</f>
        <v>Sterling silver seamless nose hoop, 22g (0.6mm) with crystals flower in two colors in the middle &amp; Size: 8mm  &amp;  Cz Color: Peridot</v>
      </c>
      <c r="B82" s="57" t="str">
        <f>'Copy paste to Here'!C86</f>
        <v>HFMX</v>
      </c>
      <c r="C82" s="57" t="s">
        <v>937</v>
      </c>
      <c r="D82" s="58">
        <f>Invoice!B86</f>
        <v>1</v>
      </c>
      <c r="E82" s="59">
        <f>'Shipping Invoice'!J86*$N$1</f>
        <v>0.7</v>
      </c>
      <c r="F82" s="59">
        <f t="shared" si="0"/>
        <v>0.7</v>
      </c>
      <c r="G82" s="60">
        <f t="shared" si="1"/>
        <v>26.474</v>
      </c>
      <c r="H82" s="63">
        <f t="shared" si="2"/>
        <v>26.474</v>
      </c>
    </row>
    <row r="83" spans="1:8" s="62" customFormat="1" ht="36">
      <c r="A83" s="56" t="str">
        <f>IF((LEN('Copy paste to Here'!G87))&gt;5,((CONCATENATE('Copy paste to Here'!G87," &amp; ",'Copy paste to Here'!D87,"  &amp;  ",'Copy paste to Here'!E87))),"Empty Cell")</f>
        <v>Sterling silver seamless nose hoop, 22g (0.6mm) with crystals flower in two colors in the middle &amp; Size: 10mm  &amp;  Crystal Color: AB</v>
      </c>
      <c r="B83" s="57" t="str">
        <f>'Copy paste to Here'!C87</f>
        <v>HFMX</v>
      </c>
      <c r="C83" s="57" t="s">
        <v>938</v>
      </c>
      <c r="D83" s="58">
        <f>Invoice!B87</f>
        <v>1</v>
      </c>
      <c r="E83" s="59">
        <f>'Shipping Invoice'!J87*$N$1</f>
        <v>0.76</v>
      </c>
      <c r="F83" s="59">
        <f t="shared" ref="F83:F146" si="3">D83*E83</f>
        <v>0.76</v>
      </c>
      <c r="G83" s="60">
        <f t="shared" ref="G83:G146" si="4">E83*$E$14</f>
        <v>28.743200000000002</v>
      </c>
      <c r="H83" s="63">
        <f t="shared" ref="H83:H146" si="5">D83*G83</f>
        <v>28.743200000000002</v>
      </c>
    </row>
    <row r="84" spans="1:8" s="62" customFormat="1" ht="36">
      <c r="A84" s="56" t="str">
        <f>IF((LEN('Copy paste to Here'!G88))&gt;5,((CONCATENATE('Copy paste to Here'!G88," &amp; ",'Copy paste to Here'!D88,"  &amp;  ",'Copy paste to Here'!E88))),"Empty Cell")</f>
        <v>Sterling silver seamless nose hoop, 22g (0.6mm) with crystals flower in two colors in the middle &amp; Size: 10mm  &amp;  Crystal Color: Light Sapphire</v>
      </c>
      <c r="B84" s="57" t="str">
        <f>'Copy paste to Here'!C88</f>
        <v>HFMX</v>
      </c>
      <c r="C84" s="57" t="s">
        <v>938</v>
      </c>
      <c r="D84" s="58">
        <f>Invoice!B88</f>
        <v>1</v>
      </c>
      <c r="E84" s="59">
        <f>'Shipping Invoice'!J88*$N$1</f>
        <v>0.76</v>
      </c>
      <c r="F84" s="59">
        <f t="shared" si="3"/>
        <v>0.76</v>
      </c>
      <c r="G84" s="60">
        <f t="shared" si="4"/>
        <v>28.743200000000002</v>
      </c>
      <c r="H84" s="63">
        <f t="shared" si="5"/>
        <v>28.743200000000002</v>
      </c>
    </row>
    <row r="85" spans="1:8" s="62" customFormat="1" ht="36">
      <c r="A85" s="56" t="str">
        <f>IF((LEN('Copy paste to Here'!G89))&gt;5,((CONCATENATE('Copy paste to Here'!G89," &amp; ",'Copy paste to Here'!D89,"  &amp;  ",'Copy paste to Here'!E89))),"Empty Cell")</f>
        <v>Sterling silver seamless nose hoop, 22g (0.6mm) with crystals flower in two colors in the middle &amp; Size: 10mm  &amp;  Cz Color: Clear</v>
      </c>
      <c r="B85" s="57" t="str">
        <f>'Copy paste to Here'!C89</f>
        <v>HFMX</v>
      </c>
      <c r="C85" s="57" t="s">
        <v>938</v>
      </c>
      <c r="D85" s="58">
        <f>Invoice!B89</f>
        <v>1</v>
      </c>
      <c r="E85" s="59">
        <f>'Shipping Invoice'!J89*$N$1</f>
        <v>0.76</v>
      </c>
      <c r="F85" s="59">
        <f t="shared" si="3"/>
        <v>0.76</v>
      </c>
      <c r="G85" s="60">
        <f t="shared" si="4"/>
        <v>28.743200000000002</v>
      </c>
      <c r="H85" s="63">
        <f t="shared" si="5"/>
        <v>28.743200000000002</v>
      </c>
    </row>
    <row r="86" spans="1:8" s="62" customFormat="1" ht="36">
      <c r="A86" s="56" t="str">
        <f>IF((LEN('Copy paste to Here'!G90))&gt;5,((CONCATENATE('Copy paste to Here'!G90," &amp; ",'Copy paste to Here'!D90,"  &amp;  ",'Copy paste to Here'!E90))),"Empty Cell")</f>
        <v>Sterling silver seamless nose hoop, 22g (0.6mm) with crystals flower in two colors in the middle &amp; Size: 10mm  &amp;  Cz Color: Peridot</v>
      </c>
      <c r="B86" s="57" t="str">
        <f>'Copy paste to Here'!C90</f>
        <v>HFMX</v>
      </c>
      <c r="C86" s="57" t="s">
        <v>938</v>
      </c>
      <c r="D86" s="58">
        <f>Invoice!B90</f>
        <v>1</v>
      </c>
      <c r="E86" s="59">
        <f>'Shipping Invoice'!J90*$N$1</f>
        <v>0.76</v>
      </c>
      <c r="F86" s="59">
        <f t="shared" si="3"/>
        <v>0.76</v>
      </c>
      <c r="G86" s="60">
        <f t="shared" si="4"/>
        <v>28.743200000000002</v>
      </c>
      <c r="H86" s="63">
        <f t="shared" si="5"/>
        <v>28.743200000000002</v>
      </c>
    </row>
    <row r="87" spans="1:8" s="62" customFormat="1" ht="36">
      <c r="A87" s="56" t="str">
        <f>IF((LEN('Copy paste to Here'!G91))&gt;5,((CONCATENATE('Copy paste to Here'!G91," &amp; ",'Copy paste to Here'!D91,"  &amp;  ",'Copy paste to Here'!E91))),"Empty Cell")</f>
        <v xml:space="preserve">925 sterling silver seamless nose hoop, 22g (0.6mm) with four 1.5mm round color crystals and an outer diameter of 3/8'' (10mm) &amp; Crystal Color: Clear  &amp;  </v>
      </c>
      <c r="B87" s="57" t="str">
        <f>'Copy paste to Here'!C91</f>
        <v>HMB9</v>
      </c>
      <c r="C87" s="57" t="s">
        <v>768</v>
      </c>
      <c r="D87" s="58">
        <f>Invoice!B91</f>
        <v>2</v>
      </c>
      <c r="E87" s="59">
        <f>'Shipping Invoice'!J91*$N$1</f>
        <v>0.87</v>
      </c>
      <c r="F87" s="59">
        <f t="shared" si="3"/>
        <v>1.74</v>
      </c>
      <c r="G87" s="60">
        <f t="shared" si="4"/>
        <v>32.903399999999998</v>
      </c>
      <c r="H87" s="63">
        <f t="shared" si="5"/>
        <v>65.806799999999996</v>
      </c>
    </row>
    <row r="88" spans="1:8" s="62" customFormat="1" ht="36">
      <c r="A88" s="56" t="str">
        <f>IF((LEN('Copy paste to Here'!G92))&gt;5,((CONCATENATE('Copy paste to Here'!G92," &amp; ",'Copy paste to Here'!D92,"  &amp;  ",'Copy paste to Here'!E92))),"Empty Cell")</f>
        <v xml:space="preserve">925 sterling silver seamless nose hoop, 22g (0.6mm) with four 1.5mm round color crystals and an outer diameter of 3/8'' (10mm) &amp; Crystal Color: AB  &amp;  </v>
      </c>
      <c r="B88" s="57" t="str">
        <f>'Copy paste to Here'!C92</f>
        <v>HMB9</v>
      </c>
      <c r="C88" s="57" t="s">
        <v>768</v>
      </c>
      <c r="D88" s="58">
        <f>Invoice!B92</f>
        <v>2</v>
      </c>
      <c r="E88" s="59">
        <f>'Shipping Invoice'!J92*$N$1</f>
        <v>0.87</v>
      </c>
      <c r="F88" s="59">
        <f t="shared" si="3"/>
        <v>1.74</v>
      </c>
      <c r="G88" s="60">
        <f t="shared" si="4"/>
        <v>32.903399999999998</v>
      </c>
      <c r="H88" s="63">
        <f t="shared" si="5"/>
        <v>65.806799999999996</v>
      </c>
    </row>
    <row r="89" spans="1:8" s="62" customFormat="1" ht="36">
      <c r="A89" s="56" t="str">
        <f>IF((LEN('Copy paste to Here'!G93))&gt;5,((CONCATENATE('Copy paste to Here'!G93," &amp; ",'Copy paste to Here'!D93,"  &amp;  ",'Copy paste to Here'!E93))),"Empty Cell")</f>
        <v xml:space="preserve">925 sterling silver seamless nose hoop, 22g (0.6mm) with four 1.5mm round color crystals and an outer diameter of 3/8'' (10mm) &amp; Crystal Color: Light Sapphire  &amp;  </v>
      </c>
      <c r="B89" s="57" t="str">
        <f>'Copy paste to Here'!C93</f>
        <v>HMB9</v>
      </c>
      <c r="C89" s="57" t="s">
        <v>768</v>
      </c>
      <c r="D89" s="58">
        <f>Invoice!B93</f>
        <v>2</v>
      </c>
      <c r="E89" s="59">
        <f>'Shipping Invoice'!J93*$N$1</f>
        <v>0.87</v>
      </c>
      <c r="F89" s="59">
        <f t="shared" si="3"/>
        <v>1.74</v>
      </c>
      <c r="G89" s="60">
        <f t="shared" si="4"/>
        <v>32.903399999999998</v>
      </c>
      <c r="H89" s="63">
        <f t="shared" si="5"/>
        <v>65.806799999999996</v>
      </c>
    </row>
    <row r="90" spans="1:8" s="62" customFormat="1" ht="36">
      <c r="A90" s="56" t="str">
        <f>IF((LEN('Copy paste to Here'!G94))&gt;5,((CONCATENATE('Copy paste to Here'!G94," &amp; ",'Copy paste to Here'!D94,"  &amp;  ",'Copy paste to Here'!E94))),"Empty Cell")</f>
        <v xml:space="preserve">925 sterling silver seamless nose hoop, 22g (0.6mm) with four 1.5mm round color crystals and an outer diameter of 3/8'' (10mm) &amp; Crystal Color: Aquamarine  &amp;  </v>
      </c>
      <c r="B90" s="57" t="str">
        <f>'Copy paste to Here'!C94</f>
        <v>HMB9</v>
      </c>
      <c r="C90" s="57" t="s">
        <v>768</v>
      </c>
      <c r="D90" s="58">
        <f>Invoice!B94</f>
        <v>2</v>
      </c>
      <c r="E90" s="59">
        <f>'Shipping Invoice'!J94*$N$1</f>
        <v>0.87</v>
      </c>
      <c r="F90" s="59">
        <f t="shared" si="3"/>
        <v>1.74</v>
      </c>
      <c r="G90" s="60">
        <f t="shared" si="4"/>
        <v>32.903399999999998</v>
      </c>
      <c r="H90" s="63">
        <f t="shared" si="5"/>
        <v>65.806799999999996</v>
      </c>
    </row>
    <row r="91" spans="1:8" s="62" customFormat="1" ht="36">
      <c r="A91" s="56" t="str">
        <f>IF((LEN('Copy paste to Here'!G95))&gt;5,((CONCATENATE('Copy paste to Here'!G95," &amp; ",'Copy paste to Here'!D95,"  &amp;  ",'Copy paste to Here'!E95))),"Empty Cell")</f>
        <v xml:space="preserve">925 sterling silver seamless nose hoop, 22g (0.6mm) with four 1.5mm round color crystals and an outer diameter of 3/8'' (10mm) &amp; Crystal Color: Light Amethyst  &amp;  </v>
      </c>
      <c r="B91" s="57" t="str">
        <f>'Copy paste to Here'!C95</f>
        <v>HMB9</v>
      </c>
      <c r="C91" s="57" t="s">
        <v>768</v>
      </c>
      <c r="D91" s="58">
        <f>Invoice!B95</f>
        <v>2</v>
      </c>
      <c r="E91" s="59">
        <f>'Shipping Invoice'!J95*$N$1</f>
        <v>0.87</v>
      </c>
      <c r="F91" s="59">
        <f t="shared" si="3"/>
        <v>1.74</v>
      </c>
      <c r="G91" s="60">
        <f t="shared" si="4"/>
        <v>32.903399999999998</v>
      </c>
      <c r="H91" s="63">
        <f t="shared" si="5"/>
        <v>65.806799999999996</v>
      </c>
    </row>
    <row r="92" spans="1:8" s="62" customFormat="1" ht="36">
      <c r="A92" s="56" t="str">
        <f>IF((LEN('Copy paste to Here'!G96))&gt;5,((CONCATENATE('Copy paste to Here'!G96," &amp; ",'Copy paste to Here'!D96,"  &amp;  ",'Copy paste to Here'!E96))),"Empty Cell")</f>
        <v xml:space="preserve">925 sterling silver seamless nose hoop, 22g (0.6mm) with four 1.5mm round color crystals and an outer diameter of 3/8'' (10mm) &amp; Crystal Color: Jet  &amp;  </v>
      </c>
      <c r="B92" s="57" t="str">
        <f>'Copy paste to Here'!C96</f>
        <v>HMB9</v>
      </c>
      <c r="C92" s="57" t="s">
        <v>768</v>
      </c>
      <c r="D92" s="58">
        <f>Invoice!B96</f>
        <v>2</v>
      </c>
      <c r="E92" s="59">
        <f>'Shipping Invoice'!J96*$N$1</f>
        <v>0.87</v>
      </c>
      <c r="F92" s="59">
        <f t="shared" si="3"/>
        <v>1.74</v>
      </c>
      <c r="G92" s="60">
        <f t="shared" si="4"/>
        <v>32.903399999999998</v>
      </c>
      <c r="H92" s="63">
        <f t="shared" si="5"/>
        <v>65.806799999999996</v>
      </c>
    </row>
    <row r="93" spans="1:8" s="62" customFormat="1" ht="36">
      <c r="A93" s="56" t="str">
        <f>IF((LEN('Copy paste to Here'!G97))&gt;5,((CONCATENATE('Copy paste to Here'!G97," &amp; ",'Copy paste to Here'!D97,"  &amp;  ",'Copy paste to Here'!E97))),"Empty Cell")</f>
        <v xml:space="preserve">925 sterling silver seamless nose hoop, 22g (0.6mm) with four 1.5mm round color crystals and an outer diameter of 3/8'' (10mm) &amp; Crystal Color: Peridot  &amp;  </v>
      </c>
      <c r="B93" s="57" t="str">
        <f>'Copy paste to Here'!C97</f>
        <v>HMB9</v>
      </c>
      <c r="C93" s="57" t="s">
        <v>768</v>
      </c>
      <c r="D93" s="58">
        <f>Invoice!B97</f>
        <v>2</v>
      </c>
      <c r="E93" s="59">
        <f>'Shipping Invoice'!J97*$N$1</f>
        <v>0.87</v>
      </c>
      <c r="F93" s="59">
        <f t="shared" si="3"/>
        <v>1.74</v>
      </c>
      <c r="G93" s="60">
        <f t="shared" si="4"/>
        <v>32.903399999999998</v>
      </c>
      <c r="H93" s="63">
        <f t="shared" si="5"/>
        <v>65.806799999999996</v>
      </c>
    </row>
    <row r="94" spans="1:8" s="62" customFormat="1" ht="36">
      <c r="A94" s="56" t="str">
        <f>IF((LEN('Copy paste to Here'!G98))&gt;5,((CONCATENATE('Copy paste to Here'!G98," &amp; ",'Copy paste to Here'!D98,"  &amp;  ",'Copy paste to Here'!E98))),"Empty Cell")</f>
        <v xml:space="preserve">925 sterling silver seamless nose hoop, 22g (0.6mm) with four 1.5mm round color crystals and an outer diameter of 3/8'' (10mm) &amp; Crystal Color: Citrine  &amp;  </v>
      </c>
      <c r="B94" s="57" t="str">
        <f>'Copy paste to Here'!C98</f>
        <v>HMB9</v>
      </c>
      <c r="C94" s="57" t="s">
        <v>768</v>
      </c>
      <c r="D94" s="58">
        <f>Invoice!B98</f>
        <v>2</v>
      </c>
      <c r="E94" s="59">
        <f>'Shipping Invoice'!J98*$N$1</f>
        <v>0.87</v>
      </c>
      <c r="F94" s="59">
        <f t="shared" si="3"/>
        <v>1.74</v>
      </c>
      <c r="G94" s="60">
        <f t="shared" si="4"/>
        <v>32.903399999999998</v>
      </c>
      <c r="H94" s="63">
        <f t="shared" si="5"/>
        <v>65.806799999999996</v>
      </c>
    </row>
    <row r="95" spans="1:8" s="62" customFormat="1" ht="36">
      <c r="A95" s="56" t="str">
        <f>IF((LEN('Copy paste to Here'!G99))&gt;5,((CONCATENATE('Copy paste to Here'!G99," &amp; ",'Copy paste to Here'!D99,"  &amp;  ",'Copy paste to Here'!E99))),"Empty Cell")</f>
        <v>Surgical steel belly banana, 14g (1.6mm) with an 8mm bezel set jewel ball and a dangling crystal studded marijuana leaf - length 3/8'' (10mm) &amp; Length: 8mm  &amp;  Crystal Color: Clear</v>
      </c>
      <c r="B95" s="57" t="str">
        <f>'Copy paste to Here'!C99</f>
        <v>MCD473</v>
      </c>
      <c r="C95" s="57" t="s">
        <v>770</v>
      </c>
      <c r="D95" s="58">
        <f>Invoice!B99</f>
        <v>1</v>
      </c>
      <c r="E95" s="59">
        <f>'Shipping Invoice'!J99*$N$1</f>
        <v>1.58</v>
      </c>
      <c r="F95" s="59">
        <f t="shared" si="3"/>
        <v>1.58</v>
      </c>
      <c r="G95" s="60">
        <f t="shared" si="4"/>
        <v>59.755600000000001</v>
      </c>
      <c r="H95" s="63">
        <f t="shared" si="5"/>
        <v>59.755600000000001</v>
      </c>
    </row>
    <row r="96" spans="1:8" s="62" customFormat="1" ht="36">
      <c r="A96" s="56" t="str">
        <f>IF((LEN('Copy paste to Here'!G100))&gt;5,((CONCATENATE('Copy paste to Here'!G100," &amp; ",'Copy paste to Here'!D100,"  &amp;  ",'Copy paste to Here'!E100))),"Empty Cell")</f>
        <v>Surgical steel belly banana, 14g (1.6mm) with an 8mm bezel set jewel ball and a dangling crystal studded marijuana leaf - length 3/8'' (10mm) &amp; Length: 8mm  &amp;  Crystal Color: Peridot</v>
      </c>
      <c r="B96" s="57" t="str">
        <f>'Copy paste to Here'!C100</f>
        <v>MCD473</v>
      </c>
      <c r="C96" s="57" t="s">
        <v>770</v>
      </c>
      <c r="D96" s="58">
        <f>Invoice!B100</f>
        <v>1</v>
      </c>
      <c r="E96" s="59">
        <f>'Shipping Invoice'!J100*$N$1</f>
        <v>1.58</v>
      </c>
      <c r="F96" s="59">
        <f t="shared" si="3"/>
        <v>1.58</v>
      </c>
      <c r="G96" s="60">
        <f t="shared" si="4"/>
        <v>59.755600000000001</v>
      </c>
      <c r="H96" s="63">
        <f t="shared" si="5"/>
        <v>59.755600000000001</v>
      </c>
    </row>
    <row r="97" spans="1:8" s="62" customFormat="1" ht="36">
      <c r="A97" s="56" t="str">
        <f>IF((LEN('Copy paste to Here'!G101))&gt;5,((CONCATENATE('Copy paste to Here'!G101," &amp; ",'Copy paste to Here'!D101,"  &amp;  ",'Copy paste to Here'!E101))),"Empty Cell")</f>
        <v>Surgical steel belly banana, 14g (1.6mm) with an 8mm bezel set jewel ball and a dangling crystal studded marijuana leaf - length 3/8'' (10mm) &amp; Length: 10mm  &amp;  Crystal Color: Clear</v>
      </c>
      <c r="B97" s="57" t="str">
        <f>'Copy paste to Here'!C101</f>
        <v>MCD473</v>
      </c>
      <c r="C97" s="57" t="s">
        <v>770</v>
      </c>
      <c r="D97" s="58">
        <f>Invoice!B101</f>
        <v>1</v>
      </c>
      <c r="E97" s="59">
        <f>'Shipping Invoice'!J101*$N$1</f>
        <v>1.58</v>
      </c>
      <c r="F97" s="59">
        <f t="shared" si="3"/>
        <v>1.58</v>
      </c>
      <c r="G97" s="60">
        <f t="shared" si="4"/>
        <v>59.755600000000001</v>
      </c>
      <c r="H97" s="63">
        <f t="shared" si="5"/>
        <v>59.755600000000001</v>
      </c>
    </row>
    <row r="98" spans="1:8" s="62" customFormat="1" ht="36">
      <c r="A98" s="56" t="str">
        <f>IF((LEN('Copy paste to Here'!G102))&gt;5,((CONCATENATE('Copy paste to Here'!G102," &amp; ",'Copy paste to Here'!D102,"  &amp;  ",'Copy paste to Here'!E102))),"Empty Cell")</f>
        <v>Surgical steel belly banana, 14g (1.6mm) with an 8mm bezel set jewel ball and a dangling crystal studded marijuana leaf - length 3/8'' (10mm) &amp; Length: 10mm  &amp;  Crystal Color: Emerald</v>
      </c>
      <c r="B98" s="57" t="str">
        <f>'Copy paste to Here'!C102</f>
        <v>MCD473</v>
      </c>
      <c r="C98" s="57" t="s">
        <v>770</v>
      </c>
      <c r="D98" s="58">
        <f>Invoice!B102</f>
        <v>1</v>
      </c>
      <c r="E98" s="59">
        <f>'Shipping Invoice'!J102*$N$1</f>
        <v>1.58</v>
      </c>
      <c r="F98" s="59">
        <f t="shared" si="3"/>
        <v>1.58</v>
      </c>
      <c r="G98" s="60">
        <f t="shared" si="4"/>
        <v>59.755600000000001</v>
      </c>
      <c r="H98" s="63">
        <f t="shared" si="5"/>
        <v>59.755600000000001</v>
      </c>
    </row>
    <row r="99" spans="1:8" s="62" customFormat="1" ht="36">
      <c r="A99" s="56" t="str">
        <f>IF((LEN('Copy paste to Here'!G103))&gt;5,((CONCATENATE('Copy paste to Here'!G103," &amp; ",'Copy paste to Here'!D103,"  &amp;  ",'Copy paste to Here'!E103))),"Empty Cell")</f>
        <v>Surgical steel belly banana, 14g (1.6mm) with an 8mm bezel set jewel ball and a dangling crystal studded marijuana leaf - length 3/8'' (10mm) &amp; Length: 12mm  &amp;  Crystal Color: Clear</v>
      </c>
      <c r="B99" s="57" t="str">
        <f>'Copy paste to Here'!C103</f>
        <v>MCD473</v>
      </c>
      <c r="C99" s="57" t="s">
        <v>770</v>
      </c>
      <c r="D99" s="58">
        <f>Invoice!B103</f>
        <v>1</v>
      </c>
      <c r="E99" s="59">
        <f>'Shipping Invoice'!J103*$N$1</f>
        <v>1.58</v>
      </c>
      <c r="F99" s="59">
        <f t="shared" si="3"/>
        <v>1.58</v>
      </c>
      <c r="G99" s="60">
        <f t="shared" si="4"/>
        <v>59.755600000000001</v>
      </c>
      <c r="H99" s="63">
        <f t="shared" si="5"/>
        <v>59.755600000000001</v>
      </c>
    </row>
    <row r="100" spans="1:8" s="62" customFormat="1" ht="36">
      <c r="A100" s="56" t="str">
        <f>IF((LEN('Copy paste to Here'!G104))&gt;5,((CONCATENATE('Copy paste to Here'!G104," &amp; ",'Copy paste to Here'!D104,"  &amp;  ",'Copy paste to Here'!E104))),"Empty Cell")</f>
        <v>Surgical steel belly banana, 14g (1.6mm) with an 8mm bezel set jewel ball and a dangling crystal studded marijuana leaf - length 3/8'' (10mm) &amp; Length: 12mm  &amp;  Crystal Color: Peridot</v>
      </c>
      <c r="B100" s="57" t="str">
        <f>'Copy paste to Here'!C104</f>
        <v>MCD473</v>
      </c>
      <c r="C100" s="57" t="s">
        <v>770</v>
      </c>
      <c r="D100" s="58">
        <f>Invoice!B104</f>
        <v>1</v>
      </c>
      <c r="E100" s="59">
        <f>'Shipping Invoice'!J104*$N$1</f>
        <v>1.58</v>
      </c>
      <c r="F100" s="59">
        <f t="shared" si="3"/>
        <v>1.58</v>
      </c>
      <c r="G100" s="60">
        <f t="shared" si="4"/>
        <v>59.755600000000001</v>
      </c>
      <c r="H100" s="63">
        <f t="shared" si="5"/>
        <v>59.755600000000001</v>
      </c>
    </row>
    <row r="101" spans="1:8" s="62" customFormat="1" ht="36">
      <c r="A101" s="56" t="str">
        <f>IF((LEN('Copy paste to Here'!G105))&gt;5,((CONCATENATE('Copy paste to Here'!G105," &amp; ",'Copy paste to Here'!D105,"  &amp;  ",'Copy paste to Here'!E105))),"Empty Cell")</f>
        <v>Surgical steel belly banana, 14g (1.6mm) with an 8mm bezel set jewel ball and a dangling crystal chain (dangling part is made from silver plated brass) &amp; Length: 8mm  &amp;  Crystal Color: AB</v>
      </c>
      <c r="B101" s="57" t="str">
        <f>'Copy paste to Here'!C105</f>
        <v>MCD543</v>
      </c>
      <c r="C101" s="57" t="s">
        <v>771</v>
      </c>
      <c r="D101" s="58">
        <f>Invoice!B105</f>
        <v>1</v>
      </c>
      <c r="E101" s="59">
        <f>'Shipping Invoice'!J105*$N$1</f>
        <v>2.2999999999999998</v>
      </c>
      <c r="F101" s="59">
        <f t="shared" si="3"/>
        <v>2.2999999999999998</v>
      </c>
      <c r="G101" s="60">
        <f t="shared" si="4"/>
        <v>86.98599999999999</v>
      </c>
      <c r="H101" s="63">
        <f t="shared" si="5"/>
        <v>86.98599999999999</v>
      </c>
    </row>
    <row r="102" spans="1:8" s="62" customFormat="1" ht="48">
      <c r="A102" s="56" t="str">
        <f>IF((LEN('Copy paste to Here'!G106))&gt;5,((CONCATENATE('Copy paste to Here'!G106," &amp; ",'Copy paste to Here'!D106,"  &amp;  ",'Copy paste to Here'!E106))),"Empty Cell")</f>
        <v>Surgical steel belly banana, 14g (1.6mm) with an 8mm bezel set jewel ball and a dangling crystal chain (dangling part is made from silver plated brass) &amp; Length: 8mm  &amp;  Crystal Color: Blue Zircon</v>
      </c>
      <c r="B102" s="57" t="str">
        <f>'Copy paste to Here'!C106</f>
        <v>MCD543</v>
      </c>
      <c r="C102" s="57" t="s">
        <v>771</v>
      </c>
      <c r="D102" s="58">
        <f>Invoice!B106</f>
        <v>1</v>
      </c>
      <c r="E102" s="59">
        <f>'Shipping Invoice'!J106*$N$1</f>
        <v>2.2999999999999998</v>
      </c>
      <c r="F102" s="59">
        <f t="shared" si="3"/>
        <v>2.2999999999999998</v>
      </c>
      <c r="G102" s="60">
        <f t="shared" si="4"/>
        <v>86.98599999999999</v>
      </c>
      <c r="H102" s="63">
        <f t="shared" si="5"/>
        <v>86.98599999999999</v>
      </c>
    </row>
    <row r="103" spans="1:8" s="62" customFormat="1" ht="36">
      <c r="A103" s="56" t="str">
        <f>IF((LEN('Copy paste to Here'!G107))&gt;5,((CONCATENATE('Copy paste to Here'!G107," &amp; ",'Copy paste to Here'!D107,"  &amp;  ",'Copy paste to Here'!E107))),"Empty Cell")</f>
        <v>Surgical steel belly banana, 14g (1.6mm) with an 8mm bezel set jewel ball and a dangling crystal chain (dangling part is made from silver plated brass) &amp; Length: 8mm  &amp;  Crystal Color: Topaz</v>
      </c>
      <c r="B103" s="57" t="str">
        <f>'Copy paste to Here'!C107</f>
        <v>MCD543</v>
      </c>
      <c r="C103" s="57" t="s">
        <v>771</v>
      </c>
      <c r="D103" s="58">
        <f>Invoice!B107</f>
        <v>1</v>
      </c>
      <c r="E103" s="59">
        <f>'Shipping Invoice'!J107*$N$1</f>
        <v>2.2999999999999998</v>
      </c>
      <c r="F103" s="59">
        <f t="shared" si="3"/>
        <v>2.2999999999999998</v>
      </c>
      <c r="G103" s="60">
        <f t="shared" si="4"/>
        <v>86.98599999999999</v>
      </c>
      <c r="H103" s="63">
        <f t="shared" si="5"/>
        <v>86.98599999999999</v>
      </c>
    </row>
    <row r="104" spans="1:8" s="62" customFormat="1" ht="36">
      <c r="A104" s="56" t="str">
        <f>IF((LEN('Copy paste to Here'!G108))&gt;5,((CONCATENATE('Copy paste to Here'!G108," &amp; ",'Copy paste to Here'!D108,"  &amp;  ",'Copy paste to Here'!E108))),"Empty Cell")</f>
        <v>Surgical steel belly banana, 14g (1.6mm) with an 8mm bezel set jewel ball and a dangling crystal chain (dangling part is made from silver plated brass) &amp; Length: 10mm  &amp;  Crystal Color: Clear</v>
      </c>
      <c r="B104" s="57" t="str">
        <f>'Copy paste to Here'!C108</f>
        <v>MCD543</v>
      </c>
      <c r="C104" s="57" t="s">
        <v>771</v>
      </c>
      <c r="D104" s="58">
        <f>Invoice!B108</f>
        <v>1</v>
      </c>
      <c r="E104" s="59">
        <f>'Shipping Invoice'!J108*$N$1</f>
        <v>2.2999999999999998</v>
      </c>
      <c r="F104" s="59">
        <f t="shared" si="3"/>
        <v>2.2999999999999998</v>
      </c>
      <c r="G104" s="60">
        <f t="shared" si="4"/>
        <v>86.98599999999999</v>
      </c>
      <c r="H104" s="63">
        <f t="shared" si="5"/>
        <v>86.98599999999999</v>
      </c>
    </row>
    <row r="105" spans="1:8" s="62" customFormat="1" ht="36">
      <c r="A105" s="56" t="str">
        <f>IF((LEN('Copy paste to Here'!G109))&gt;5,((CONCATENATE('Copy paste to Here'!G109," &amp; ",'Copy paste to Here'!D109,"  &amp;  ",'Copy paste to Here'!E109))),"Empty Cell")</f>
        <v>Surgical steel belly banana, 14g (1.6mm) with an 8mm bezel set jewel ball and a dangling crystal chain (dangling part is made from silver plated brass) &amp; Length: 10mm  &amp;  Crystal Color: Rose</v>
      </c>
      <c r="B105" s="57" t="str">
        <f>'Copy paste to Here'!C109</f>
        <v>MCD543</v>
      </c>
      <c r="C105" s="57" t="s">
        <v>771</v>
      </c>
      <c r="D105" s="58">
        <f>Invoice!B109</f>
        <v>1</v>
      </c>
      <c r="E105" s="59">
        <f>'Shipping Invoice'!J109*$N$1</f>
        <v>2.2999999999999998</v>
      </c>
      <c r="F105" s="59">
        <f t="shared" si="3"/>
        <v>2.2999999999999998</v>
      </c>
      <c r="G105" s="60">
        <f t="shared" si="4"/>
        <v>86.98599999999999</v>
      </c>
      <c r="H105" s="63">
        <f t="shared" si="5"/>
        <v>86.98599999999999</v>
      </c>
    </row>
    <row r="106" spans="1:8" s="62" customFormat="1" ht="48">
      <c r="A106" s="56" t="str">
        <f>IF((LEN('Copy paste to Here'!G110))&gt;5,((CONCATENATE('Copy paste to Here'!G110," &amp; ",'Copy paste to Here'!D110,"  &amp;  ",'Copy paste to Here'!E110))),"Empty Cell")</f>
        <v>Surgical steel belly banana, 14g (1.6mm) with an 8mm bezel set jewel ball and a dangling crystal chain (dangling part is made from silver plated brass) &amp; Length: 10mm  &amp;  Crystal Color: Light Amethyst</v>
      </c>
      <c r="B106" s="57" t="str">
        <f>'Copy paste to Here'!C110</f>
        <v>MCD543</v>
      </c>
      <c r="C106" s="57" t="s">
        <v>771</v>
      </c>
      <c r="D106" s="58">
        <f>Invoice!B110</f>
        <v>1</v>
      </c>
      <c r="E106" s="59">
        <f>'Shipping Invoice'!J110*$N$1</f>
        <v>2.2999999999999998</v>
      </c>
      <c r="F106" s="59">
        <f t="shared" si="3"/>
        <v>2.2999999999999998</v>
      </c>
      <c r="G106" s="60">
        <f t="shared" si="4"/>
        <v>86.98599999999999</v>
      </c>
      <c r="H106" s="63">
        <f t="shared" si="5"/>
        <v>86.98599999999999</v>
      </c>
    </row>
    <row r="107" spans="1:8" s="62" customFormat="1" ht="48">
      <c r="A107" s="56" t="str">
        <f>IF((LEN('Copy paste to Here'!G111))&gt;5,((CONCATENATE('Copy paste to Here'!G111," &amp; ",'Copy paste to Here'!D111,"  &amp;  ",'Copy paste to Here'!E111))),"Empty Cell")</f>
        <v>Surgical steel belly banana, 14g (1.6mm) with an 8mm bezel set jewel ball and a dangling crystal chain (dangling part is made from silver plated brass) &amp; Length: 10mm  &amp;  Crystal Color: Emerald</v>
      </c>
      <c r="B107" s="57" t="str">
        <f>'Copy paste to Here'!C111</f>
        <v>MCD543</v>
      </c>
      <c r="C107" s="57" t="s">
        <v>771</v>
      </c>
      <c r="D107" s="58">
        <f>Invoice!B111</f>
        <v>1</v>
      </c>
      <c r="E107" s="59">
        <f>'Shipping Invoice'!J111*$N$1</f>
        <v>2.2999999999999998</v>
      </c>
      <c r="F107" s="59">
        <f t="shared" si="3"/>
        <v>2.2999999999999998</v>
      </c>
      <c r="G107" s="60">
        <f t="shared" si="4"/>
        <v>86.98599999999999</v>
      </c>
      <c r="H107" s="63">
        <f t="shared" si="5"/>
        <v>86.98599999999999</v>
      </c>
    </row>
    <row r="108" spans="1:8" s="62" customFormat="1" ht="48">
      <c r="A108" s="56" t="str">
        <f>IF((LEN('Copy paste to Here'!G112))&gt;5,((CONCATENATE('Copy paste to Here'!G112," &amp; ",'Copy paste to Here'!D112,"  &amp;  ",'Copy paste to Here'!E112))),"Empty Cell")</f>
        <v>Surgical steel belly banana, 14g (1.6mm) with an 8mm bezel set jewel ball and a dangling crystal chain (dangling part is made from silver plated brass) &amp; Length: 10mm  &amp;  Crystal Color: Hyacinth</v>
      </c>
      <c r="B108" s="57" t="str">
        <f>'Copy paste to Here'!C112</f>
        <v>MCD543</v>
      </c>
      <c r="C108" s="57" t="s">
        <v>771</v>
      </c>
      <c r="D108" s="58">
        <f>Invoice!B112</f>
        <v>1</v>
      </c>
      <c r="E108" s="59">
        <f>'Shipping Invoice'!J112*$N$1</f>
        <v>2.2999999999999998</v>
      </c>
      <c r="F108" s="59">
        <f t="shared" si="3"/>
        <v>2.2999999999999998</v>
      </c>
      <c r="G108" s="60">
        <f t="shared" si="4"/>
        <v>86.98599999999999</v>
      </c>
      <c r="H108" s="63">
        <f t="shared" si="5"/>
        <v>86.98599999999999</v>
      </c>
    </row>
    <row r="109" spans="1:8" s="62" customFormat="1" ht="36">
      <c r="A109" s="56" t="str">
        <f>IF((LEN('Copy paste to Here'!G113))&gt;5,((CONCATENATE('Copy paste to Here'!G113," &amp; ",'Copy paste to Here'!D113,"  &amp;  ",'Copy paste to Here'!E113))),"Empty Cell")</f>
        <v>Surgical steel belly banana, 14g (1.6mm) with an 8mm bezel set jewel ball and a dangling crystal chain (dangling part is made from silver plated brass) &amp; Length: 12mm  &amp;  Crystal Color: AB</v>
      </c>
      <c r="B109" s="57" t="str">
        <f>'Copy paste to Here'!C113</f>
        <v>MCD543</v>
      </c>
      <c r="C109" s="57" t="s">
        <v>771</v>
      </c>
      <c r="D109" s="58">
        <f>Invoice!B113</f>
        <v>1</v>
      </c>
      <c r="E109" s="59">
        <f>'Shipping Invoice'!J113*$N$1</f>
        <v>2.2999999999999998</v>
      </c>
      <c r="F109" s="59">
        <f t="shared" si="3"/>
        <v>2.2999999999999998</v>
      </c>
      <c r="G109" s="60">
        <f t="shared" si="4"/>
        <v>86.98599999999999</v>
      </c>
      <c r="H109" s="63">
        <f t="shared" si="5"/>
        <v>86.98599999999999</v>
      </c>
    </row>
    <row r="110" spans="1:8" s="62" customFormat="1" ht="48">
      <c r="A110" s="56" t="str">
        <f>IF((LEN('Copy paste to Here'!G114))&gt;5,((CONCATENATE('Copy paste to Here'!G114," &amp; ",'Copy paste to Here'!D114,"  &amp;  ",'Copy paste to Here'!E114))),"Empty Cell")</f>
        <v>Surgical steel belly banana, 14g (1.6mm) with an 8mm bezel set jewel ball and a dangling crystal chain (dangling part is made from silver plated brass) &amp; Length: 12mm  &amp;  Crystal Color: Amethyst</v>
      </c>
      <c r="B110" s="57" t="str">
        <f>'Copy paste to Here'!C114</f>
        <v>MCD543</v>
      </c>
      <c r="C110" s="57" t="s">
        <v>771</v>
      </c>
      <c r="D110" s="58">
        <f>Invoice!B114</f>
        <v>1</v>
      </c>
      <c r="E110" s="59">
        <f>'Shipping Invoice'!J114*$N$1</f>
        <v>2.2999999999999998</v>
      </c>
      <c r="F110" s="59">
        <f t="shared" si="3"/>
        <v>2.2999999999999998</v>
      </c>
      <c r="G110" s="60">
        <f t="shared" si="4"/>
        <v>86.98599999999999</v>
      </c>
      <c r="H110" s="63">
        <f t="shared" si="5"/>
        <v>86.98599999999999</v>
      </c>
    </row>
    <row r="111" spans="1:8" s="62" customFormat="1" ht="48">
      <c r="A111" s="56" t="str">
        <f>IF((LEN('Copy paste to Here'!G115))&gt;5,((CONCATENATE('Copy paste to Here'!G115," &amp; ",'Copy paste to Here'!D115,"  &amp;  ",'Copy paste to Here'!E115))),"Empty Cell")</f>
        <v>Surgical steel belly banana, 14g (1.6mm) with an 8mm bezel set jewel ball and a dangling crystal chain (dangling part is made from silver plated brass) &amp; Length: 12mm  &amp;  Crystal Color: Fuchsia</v>
      </c>
      <c r="B111" s="57" t="str">
        <f>'Copy paste to Here'!C115</f>
        <v>MCD543</v>
      </c>
      <c r="C111" s="57" t="s">
        <v>771</v>
      </c>
      <c r="D111" s="58">
        <f>Invoice!B115</f>
        <v>1</v>
      </c>
      <c r="E111" s="59">
        <f>'Shipping Invoice'!J115*$N$1</f>
        <v>2.2999999999999998</v>
      </c>
      <c r="F111" s="59">
        <f t="shared" si="3"/>
        <v>2.2999999999999998</v>
      </c>
      <c r="G111" s="60">
        <f t="shared" si="4"/>
        <v>86.98599999999999</v>
      </c>
      <c r="H111" s="63">
        <f t="shared" si="5"/>
        <v>86.98599999999999</v>
      </c>
    </row>
    <row r="112" spans="1:8" s="62" customFormat="1" ht="48">
      <c r="A112" s="56" t="str">
        <f>IF((LEN('Copy paste to Here'!G116))&gt;5,((CONCATENATE('Copy paste to Here'!G116," &amp; ",'Copy paste to Here'!D116,"  &amp;  ",'Copy paste to Here'!E116))),"Empty Cell")</f>
        <v>Surgical steel belly banana, 14g (1.6mm) with an 8mm bezel set jewel ball and a dangling crystal chain (dangling part is made from silver plated brass) &amp; Length: 12mm  &amp;  Crystal Color: Peridot</v>
      </c>
      <c r="B112" s="57" t="str">
        <f>'Copy paste to Here'!C116</f>
        <v>MCD543</v>
      </c>
      <c r="C112" s="57" t="s">
        <v>771</v>
      </c>
      <c r="D112" s="58">
        <f>Invoice!B116</f>
        <v>1</v>
      </c>
      <c r="E112" s="59">
        <f>'Shipping Invoice'!J116*$N$1</f>
        <v>2.2999999999999998</v>
      </c>
      <c r="F112" s="59">
        <f t="shared" si="3"/>
        <v>2.2999999999999998</v>
      </c>
      <c r="G112" s="60">
        <f t="shared" si="4"/>
        <v>86.98599999999999</v>
      </c>
      <c r="H112" s="63">
        <f t="shared" si="5"/>
        <v>86.98599999999999</v>
      </c>
    </row>
    <row r="113" spans="1:8" s="62" customFormat="1" ht="36">
      <c r="A113" s="56" t="str">
        <f>IF((LEN('Copy paste to Here'!G117))&gt;5,((CONCATENATE('Copy paste to Here'!G117," &amp; ",'Copy paste to Here'!D117,"  &amp;  ",'Copy paste to Here'!E117))),"Empty Cell")</f>
        <v xml:space="preserve">316L steel belly banana, 14g (1.6mm) with an 8mm prong set CZ stone and a dangling long drop shaped Swarovski crystal &amp; Length: 8mm  &amp;  </v>
      </c>
      <c r="B113" s="57" t="str">
        <f>'Copy paste to Here'!C117</f>
        <v>MCD713</v>
      </c>
      <c r="C113" s="57" t="s">
        <v>773</v>
      </c>
      <c r="D113" s="58">
        <f>Invoice!B117</f>
        <v>1</v>
      </c>
      <c r="E113" s="59">
        <f>'Shipping Invoice'!J117*$N$1</f>
        <v>2.92</v>
      </c>
      <c r="F113" s="59">
        <f t="shared" si="3"/>
        <v>2.92</v>
      </c>
      <c r="G113" s="60">
        <f t="shared" si="4"/>
        <v>110.4344</v>
      </c>
      <c r="H113" s="63">
        <f t="shared" si="5"/>
        <v>110.4344</v>
      </c>
    </row>
    <row r="114" spans="1:8" s="62" customFormat="1" ht="36">
      <c r="A114" s="56" t="str">
        <f>IF((LEN('Copy paste to Here'!G118))&gt;5,((CONCATENATE('Copy paste to Here'!G118," &amp; ",'Copy paste to Here'!D118,"  &amp;  ",'Copy paste to Here'!E118))),"Empty Cell")</f>
        <v xml:space="preserve">316L steel belly banana, 14g (1.6mm) with an 8mm prong set CZ stone and a dangling long drop shaped Swarovski crystal &amp; Length: 10mm  &amp;  </v>
      </c>
      <c r="B114" s="57" t="str">
        <f>'Copy paste to Here'!C118</f>
        <v>MCD713</v>
      </c>
      <c r="C114" s="57" t="s">
        <v>773</v>
      </c>
      <c r="D114" s="58">
        <f>Invoice!B118</f>
        <v>1</v>
      </c>
      <c r="E114" s="59">
        <f>'Shipping Invoice'!J118*$N$1</f>
        <v>2.92</v>
      </c>
      <c r="F114" s="59">
        <f t="shared" si="3"/>
        <v>2.92</v>
      </c>
      <c r="G114" s="60">
        <f t="shared" si="4"/>
        <v>110.4344</v>
      </c>
      <c r="H114" s="63">
        <f t="shared" si="5"/>
        <v>110.4344</v>
      </c>
    </row>
    <row r="115" spans="1:8" s="62" customFormat="1" ht="36">
      <c r="A115" s="56" t="str">
        <f>IF((LEN('Copy paste to Here'!G119))&gt;5,((CONCATENATE('Copy paste to Here'!G119," &amp; ",'Copy paste to Here'!D119,"  &amp;  ",'Copy paste to Here'!E119))),"Empty Cell")</f>
        <v xml:space="preserve">316L steel belly banana, 14g (1.6mm) with an 8mm prong set CZ stone and a dangling long drop shaped Swarovski crystal &amp; Length: 12mm  &amp;  </v>
      </c>
      <c r="B115" s="57" t="str">
        <f>'Copy paste to Here'!C119</f>
        <v>MCD713</v>
      </c>
      <c r="C115" s="57" t="s">
        <v>773</v>
      </c>
      <c r="D115" s="58">
        <f>Invoice!B119</f>
        <v>1</v>
      </c>
      <c r="E115" s="59">
        <f>'Shipping Invoice'!J119*$N$1</f>
        <v>2.92</v>
      </c>
      <c r="F115" s="59">
        <f t="shared" si="3"/>
        <v>2.92</v>
      </c>
      <c r="G115" s="60">
        <f t="shared" si="4"/>
        <v>110.4344</v>
      </c>
      <c r="H115" s="63">
        <f t="shared" si="5"/>
        <v>110.4344</v>
      </c>
    </row>
    <row r="116" spans="1:8" s="62" customFormat="1" ht="48">
      <c r="A116" s="56" t="str">
        <f>IF((LEN('Copy paste to Here'!G120))&gt;5,((CONCATENATE('Copy paste to Here'!G120," &amp; ",'Copy paste to Here'!D120,"  &amp;  ",'Copy paste to Here'!E120))),"Empty Cell")</f>
        <v xml:space="preserve">PVD plated surgical steel belly banana, 14g (1.6mm) with a upper 5mm plain ball and a lower 8mm jewel ball with dangling anodized handcuffs - length 3/8'' (10mm) &amp; Color: Rainbow Anodized w/ Clear crystal  &amp;  </v>
      </c>
      <c r="B116" s="57" t="str">
        <f>'Copy paste to Here'!C120</f>
        <v>MDK652</v>
      </c>
      <c r="C116" s="57" t="s">
        <v>775</v>
      </c>
      <c r="D116" s="58">
        <f>Invoice!B120</f>
        <v>0</v>
      </c>
      <c r="E116" s="59">
        <f>'Shipping Invoice'!J120*$N$1</f>
        <v>2.76</v>
      </c>
      <c r="F116" s="59">
        <f t="shared" si="3"/>
        <v>0</v>
      </c>
      <c r="G116" s="60">
        <f t="shared" si="4"/>
        <v>104.38319999999999</v>
      </c>
      <c r="H116" s="63">
        <f t="shared" si="5"/>
        <v>0</v>
      </c>
    </row>
    <row r="117" spans="1:8" s="62" customFormat="1" ht="48">
      <c r="A117" s="56" t="str">
        <f>IF((LEN('Copy paste to Here'!G121))&gt;5,((CONCATENATE('Copy paste to Here'!G121," &amp; ",'Copy paste to Here'!D121,"  &amp;  ",'Copy paste to Here'!E121))),"Empty Cell")</f>
        <v xml:space="preserve">PVD plated surgical steel belly banana, 14g (1.6mm) with a upper 5mm plain ball and a lower 8mm jewel ball with dangling anodized handcuffs - length 3/8'' (10mm) &amp; Color: Gold Anodized w/ Clear crystal  &amp;  </v>
      </c>
      <c r="B117" s="57" t="str">
        <f>'Copy paste to Here'!C121</f>
        <v>MDK652</v>
      </c>
      <c r="C117" s="57" t="s">
        <v>775</v>
      </c>
      <c r="D117" s="58">
        <f>Invoice!B121</f>
        <v>1</v>
      </c>
      <c r="E117" s="59">
        <f>'Shipping Invoice'!J121*$N$1</f>
        <v>2.76</v>
      </c>
      <c r="F117" s="59">
        <f t="shared" si="3"/>
        <v>2.76</v>
      </c>
      <c r="G117" s="60">
        <f t="shared" si="4"/>
        <v>104.38319999999999</v>
      </c>
      <c r="H117" s="63">
        <f t="shared" si="5"/>
        <v>104.38319999999999</v>
      </c>
    </row>
    <row r="118" spans="1:8" s="62" customFormat="1" ht="24">
      <c r="A118" s="56" t="str">
        <f>IF((LEN('Copy paste to Here'!G122))&gt;5,((CONCATENATE('Copy paste to Here'!G122," &amp; ",'Copy paste to Here'!D122,"  &amp;  ",'Copy paste to Here'!E122))),"Empty Cell")</f>
        <v xml:space="preserve">3mm multi-crystal ferido glued ball with resin cover and 16g (1.2mm) threading (sold per pcs) &amp; Crystal Color: AB  &amp;  </v>
      </c>
      <c r="B118" s="57" t="str">
        <f>'Copy paste to Here'!C122</f>
        <v>MFR3</v>
      </c>
      <c r="C118" s="57" t="s">
        <v>776</v>
      </c>
      <c r="D118" s="58">
        <f>Invoice!B122</f>
        <v>4</v>
      </c>
      <c r="E118" s="59">
        <f>'Shipping Invoice'!J122*$N$1</f>
        <v>1.61</v>
      </c>
      <c r="F118" s="59">
        <f t="shared" si="3"/>
        <v>6.44</v>
      </c>
      <c r="G118" s="60">
        <f t="shared" si="4"/>
        <v>60.890200000000007</v>
      </c>
      <c r="H118" s="63">
        <f t="shared" si="5"/>
        <v>243.56080000000003</v>
      </c>
    </row>
    <row r="119" spans="1:8" s="62" customFormat="1" ht="24">
      <c r="A119" s="56" t="str">
        <f>IF((LEN('Copy paste to Here'!G123))&gt;5,((CONCATENATE('Copy paste to Here'!G123," &amp; ",'Copy paste to Here'!D123,"  &amp;  ",'Copy paste to Here'!E123))),"Empty Cell")</f>
        <v xml:space="preserve">6mm multi-crystal ferido glued balls with resin cover and 14g (1.6mm) threading (sold per pcs) &amp; Crystal Color: Clear  &amp;  </v>
      </c>
      <c r="B119" s="57" t="str">
        <f>'Copy paste to Here'!C123</f>
        <v>MFR6</v>
      </c>
      <c r="C119" s="57" t="s">
        <v>778</v>
      </c>
      <c r="D119" s="58">
        <f>Invoice!B123</f>
        <v>4</v>
      </c>
      <c r="E119" s="59">
        <f>'Shipping Invoice'!J123*$N$1</f>
        <v>1.56</v>
      </c>
      <c r="F119" s="59">
        <f t="shared" si="3"/>
        <v>6.24</v>
      </c>
      <c r="G119" s="60">
        <f t="shared" si="4"/>
        <v>58.999200000000002</v>
      </c>
      <c r="H119" s="63">
        <f t="shared" si="5"/>
        <v>235.99680000000001</v>
      </c>
    </row>
    <row r="120" spans="1:8" s="62" customFormat="1" ht="24">
      <c r="A120" s="56" t="str">
        <f>IF((LEN('Copy paste to Here'!G124))&gt;5,((CONCATENATE('Copy paste to Here'!G124," &amp; ",'Copy paste to Here'!D124,"  &amp;  ",'Copy paste to Here'!E124))),"Empty Cell")</f>
        <v xml:space="preserve">6mm multi-crystal ferido glued balls with resin cover and 14g (1.6mm) threading (sold per pcs) &amp; Crystal Color: AB  &amp;  </v>
      </c>
      <c r="B120" s="57" t="str">
        <f>'Copy paste to Here'!C124</f>
        <v>MFR6</v>
      </c>
      <c r="C120" s="57" t="s">
        <v>778</v>
      </c>
      <c r="D120" s="58">
        <f>Invoice!B124</f>
        <v>2</v>
      </c>
      <c r="E120" s="59">
        <f>'Shipping Invoice'!J124*$N$1</f>
        <v>1.56</v>
      </c>
      <c r="F120" s="59">
        <f t="shared" si="3"/>
        <v>3.12</v>
      </c>
      <c r="G120" s="60">
        <f t="shared" si="4"/>
        <v>58.999200000000002</v>
      </c>
      <c r="H120" s="63">
        <f t="shared" si="5"/>
        <v>117.9984</v>
      </c>
    </row>
    <row r="121" spans="1:8" s="62" customFormat="1" ht="36">
      <c r="A121" s="56" t="str">
        <f>IF((LEN('Copy paste to Here'!G125))&gt;5,((CONCATENATE('Copy paste to Here'!G125," &amp; ",'Copy paste to Here'!D125,"  &amp;  ",'Copy paste to Here'!E125))),"Empty Cell")</f>
        <v xml:space="preserve">6mm multi-crystal ferido glued balls with resin cover and 14g (1.6mm) threading (sold per pcs) &amp; Crystal Color: Light Sapphire  &amp;  </v>
      </c>
      <c r="B121" s="57" t="str">
        <f>'Copy paste to Here'!C125</f>
        <v>MFR6</v>
      </c>
      <c r="C121" s="57" t="s">
        <v>778</v>
      </c>
      <c r="D121" s="58">
        <f>Invoice!B125</f>
        <v>2</v>
      </c>
      <c r="E121" s="59">
        <f>'Shipping Invoice'!J125*$N$1</f>
        <v>1.56</v>
      </c>
      <c r="F121" s="59">
        <f t="shared" si="3"/>
        <v>3.12</v>
      </c>
      <c r="G121" s="60">
        <f t="shared" si="4"/>
        <v>58.999200000000002</v>
      </c>
      <c r="H121" s="63">
        <f t="shared" si="5"/>
        <v>117.9984</v>
      </c>
    </row>
    <row r="122" spans="1:8" s="62" customFormat="1" ht="24">
      <c r="A122" s="56" t="str">
        <f>IF((LEN('Copy paste to Here'!G126))&gt;5,((CONCATENATE('Copy paste to Here'!G126," &amp; ",'Copy paste to Here'!D126,"  &amp;  ",'Copy paste to Here'!E126))),"Empty Cell")</f>
        <v xml:space="preserve">6mm multi-crystal ferido glued balls with resin cover and 14g (1.6mm) threading (sold per pcs) &amp; Crystal Color: Sapphire  &amp;  </v>
      </c>
      <c r="B122" s="57" t="str">
        <f>'Copy paste to Here'!C126</f>
        <v>MFR6</v>
      </c>
      <c r="C122" s="57" t="s">
        <v>778</v>
      </c>
      <c r="D122" s="58">
        <f>Invoice!B126</f>
        <v>2</v>
      </c>
      <c r="E122" s="59">
        <f>'Shipping Invoice'!J126*$N$1</f>
        <v>1.56</v>
      </c>
      <c r="F122" s="59">
        <f t="shared" si="3"/>
        <v>3.12</v>
      </c>
      <c r="G122" s="60">
        <f t="shared" si="4"/>
        <v>58.999200000000002</v>
      </c>
      <c r="H122" s="63">
        <f t="shared" si="5"/>
        <v>117.9984</v>
      </c>
    </row>
    <row r="123" spans="1:8" s="62" customFormat="1" ht="24">
      <c r="A123" s="56" t="str">
        <f>IF((LEN('Copy paste to Here'!G127))&gt;5,((CONCATENATE('Copy paste to Here'!G127," &amp; ",'Copy paste to Here'!D127,"  &amp;  ",'Copy paste to Here'!E127))),"Empty Cell")</f>
        <v xml:space="preserve">6mm multi-crystal ferido glued balls with resin cover and 14g (1.6mm) threading (sold per pcs) &amp; Crystal Color: Emerald  &amp;  </v>
      </c>
      <c r="B123" s="57" t="str">
        <f>'Copy paste to Here'!C127</f>
        <v>MFR6</v>
      </c>
      <c r="C123" s="57" t="s">
        <v>778</v>
      </c>
      <c r="D123" s="58">
        <f>Invoice!B127</f>
        <v>2</v>
      </c>
      <c r="E123" s="59">
        <f>'Shipping Invoice'!J127*$N$1</f>
        <v>1.56</v>
      </c>
      <c r="F123" s="59">
        <f t="shared" si="3"/>
        <v>3.12</v>
      </c>
      <c r="G123" s="60">
        <f t="shared" si="4"/>
        <v>58.999200000000002</v>
      </c>
      <c r="H123" s="63">
        <f t="shared" si="5"/>
        <v>117.9984</v>
      </c>
    </row>
    <row r="124" spans="1:8" s="62" customFormat="1" ht="24">
      <c r="A124" s="56" t="str">
        <f>IF((LEN('Copy paste to Here'!G128))&gt;5,((CONCATENATE('Copy paste to Here'!G128," &amp; ",'Copy paste to Here'!D128,"  &amp;  ",'Copy paste to Here'!E128))),"Empty Cell")</f>
        <v xml:space="preserve">8mm multi-crystal ferido glued balls with resin cover and 14g (1.6mm) threading (sold per pcs) &amp; Crystal Color: Clear  &amp;  </v>
      </c>
      <c r="B124" s="57" t="str">
        <f>'Copy paste to Here'!C128</f>
        <v>MFR8</v>
      </c>
      <c r="C124" s="57" t="s">
        <v>780</v>
      </c>
      <c r="D124" s="58">
        <f>Invoice!B128</f>
        <v>3</v>
      </c>
      <c r="E124" s="59">
        <f>'Shipping Invoice'!J128*$N$1</f>
        <v>3.3</v>
      </c>
      <c r="F124" s="59">
        <f t="shared" si="3"/>
        <v>9.8999999999999986</v>
      </c>
      <c r="G124" s="60">
        <f t="shared" si="4"/>
        <v>124.806</v>
      </c>
      <c r="H124" s="63">
        <f t="shared" si="5"/>
        <v>374.41800000000001</v>
      </c>
    </row>
    <row r="125" spans="1:8" s="62" customFormat="1" ht="24">
      <c r="A125" s="56" t="str">
        <f>IF((LEN('Copy paste to Here'!G129))&gt;5,((CONCATENATE('Copy paste to Here'!G129," &amp; ",'Copy paste to Here'!D129,"  &amp;  ",'Copy paste to Here'!E129))),"Empty Cell")</f>
        <v xml:space="preserve">8mm multi-crystal ferido glued balls with resin cover and 14g (1.6mm) threading (sold per pcs) &amp; Crystal Color: AB  &amp;  </v>
      </c>
      <c r="B125" s="57" t="str">
        <f>'Copy paste to Here'!C129</f>
        <v>MFR8</v>
      </c>
      <c r="C125" s="57" t="s">
        <v>780</v>
      </c>
      <c r="D125" s="58">
        <f>Invoice!B129</f>
        <v>2</v>
      </c>
      <c r="E125" s="59">
        <f>'Shipping Invoice'!J129*$N$1</f>
        <v>3.3</v>
      </c>
      <c r="F125" s="59">
        <f t="shared" si="3"/>
        <v>6.6</v>
      </c>
      <c r="G125" s="60">
        <f t="shared" si="4"/>
        <v>124.806</v>
      </c>
      <c r="H125" s="63">
        <f t="shared" si="5"/>
        <v>249.61199999999999</v>
      </c>
    </row>
    <row r="126" spans="1:8" s="62" customFormat="1" ht="24">
      <c r="A126" s="56" t="str">
        <f>IF((LEN('Copy paste to Here'!G130))&gt;5,((CONCATENATE('Copy paste to Here'!G130," &amp; ",'Copy paste to Here'!D130,"  &amp;  ",'Copy paste to Here'!E130))),"Empty Cell")</f>
        <v xml:space="preserve">8mm multi-crystal ferido glued balls with resin cover and 14g (1.6mm) threading (sold per pcs) &amp; Crystal Color: Rose  &amp;  </v>
      </c>
      <c r="B126" s="57" t="str">
        <f>'Copy paste to Here'!C130</f>
        <v>MFR8</v>
      </c>
      <c r="C126" s="57" t="s">
        <v>780</v>
      </c>
      <c r="D126" s="58">
        <f>Invoice!B130</f>
        <v>1</v>
      </c>
      <c r="E126" s="59">
        <f>'Shipping Invoice'!J130*$N$1</f>
        <v>3.3</v>
      </c>
      <c r="F126" s="59">
        <f t="shared" si="3"/>
        <v>3.3</v>
      </c>
      <c r="G126" s="60">
        <f t="shared" si="4"/>
        <v>124.806</v>
      </c>
      <c r="H126" s="63">
        <f t="shared" si="5"/>
        <v>124.806</v>
      </c>
    </row>
    <row r="127" spans="1:8" s="62" customFormat="1" ht="24">
      <c r="A127" s="56" t="str">
        <f>IF((LEN('Copy paste to Here'!G131))&gt;5,((CONCATENATE('Copy paste to Here'!G131," &amp; ",'Copy paste to Here'!D131,"  &amp;  ",'Copy paste to Here'!E131))),"Empty Cell")</f>
        <v xml:space="preserve">8mm multi-crystal ferido glued balls with resin cover and 14g (1.6mm) threading (sold per pcs) &amp; Crystal Color: Sapphire  &amp;  </v>
      </c>
      <c r="B127" s="57" t="str">
        <f>'Copy paste to Here'!C131</f>
        <v>MFR8</v>
      </c>
      <c r="C127" s="57" t="s">
        <v>780</v>
      </c>
      <c r="D127" s="58">
        <f>Invoice!B131</f>
        <v>1</v>
      </c>
      <c r="E127" s="59">
        <f>'Shipping Invoice'!J131*$N$1</f>
        <v>3.3</v>
      </c>
      <c r="F127" s="59">
        <f t="shared" si="3"/>
        <v>3.3</v>
      </c>
      <c r="G127" s="60">
        <f t="shared" si="4"/>
        <v>124.806</v>
      </c>
      <c r="H127" s="63">
        <f t="shared" si="5"/>
        <v>124.806</v>
      </c>
    </row>
    <row r="128" spans="1:8" s="62" customFormat="1" ht="24">
      <c r="A128" s="56" t="str">
        <f>IF((LEN('Copy paste to Here'!G132))&gt;5,((CONCATENATE('Copy paste to Here'!G132," &amp; ",'Copy paste to Here'!D132,"  &amp;  ",'Copy paste to Here'!E132))),"Empty Cell")</f>
        <v xml:space="preserve">8mm multi-crystal ferido glued balls with resin cover and 14g (1.6mm) threading (sold per pcs) &amp; Crystal Color: Aquamarine  &amp;  </v>
      </c>
      <c r="B128" s="57" t="str">
        <f>'Copy paste to Here'!C132</f>
        <v>MFR8</v>
      </c>
      <c r="C128" s="57" t="s">
        <v>780</v>
      </c>
      <c r="D128" s="58">
        <f>Invoice!B132</f>
        <v>1</v>
      </c>
      <c r="E128" s="59">
        <f>'Shipping Invoice'!J132*$N$1</f>
        <v>3.3</v>
      </c>
      <c r="F128" s="59">
        <f t="shared" si="3"/>
        <v>3.3</v>
      </c>
      <c r="G128" s="60">
        <f t="shared" si="4"/>
        <v>124.806</v>
      </c>
      <c r="H128" s="63">
        <f t="shared" si="5"/>
        <v>124.806</v>
      </c>
    </row>
    <row r="129" spans="1:8" s="62" customFormat="1" ht="24">
      <c r="A129" s="56" t="str">
        <f>IF((LEN('Copy paste to Here'!G133))&gt;5,((CONCATENATE('Copy paste to Here'!G133," &amp; ",'Copy paste to Here'!D133,"  &amp;  ",'Copy paste to Here'!E133))),"Empty Cell")</f>
        <v xml:space="preserve">8mm multi-crystal ferido glued balls with resin cover and 14g (1.6mm) threading (sold per pcs) &amp; Crystal Color: Peridot  &amp;  </v>
      </c>
      <c r="B129" s="57" t="str">
        <f>'Copy paste to Here'!C133</f>
        <v>MFR8</v>
      </c>
      <c r="C129" s="57" t="s">
        <v>780</v>
      </c>
      <c r="D129" s="58">
        <f>Invoice!B133</f>
        <v>1</v>
      </c>
      <c r="E129" s="59">
        <f>'Shipping Invoice'!J133*$N$1</f>
        <v>3.3</v>
      </c>
      <c r="F129" s="59">
        <f t="shared" si="3"/>
        <v>3.3</v>
      </c>
      <c r="G129" s="60">
        <f t="shared" si="4"/>
        <v>124.806</v>
      </c>
      <c r="H129" s="63">
        <f t="shared" si="5"/>
        <v>124.806</v>
      </c>
    </row>
    <row r="130" spans="1:8" s="62" customFormat="1" ht="36">
      <c r="A130" s="56" t="str">
        <f>IF((LEN('Copy paste to Here'!G134))&gt;5,((CONCATENATE('Copy paste to Here'!G134," &amp; ",'Copy paste to Here'!D134,"  &amp;  ",'Copy paste to Here'!E134))),"Empty Cell")</f>
        <v xml:space="preserve">18k gold plated sterling silver nose hoop, 20g (0.8mm) with a Balinese wire design and a 2mm fixed ball - an outer diameter of 3/8'' (10mm) &amp;   &amp;  </v>
      </c>
      <c r="B130" s="57" t="str">
        <f>'Copy paste to Here'!C134</f>
        <v>NR11RG</v>
      </c>
      <c r="C130" s="57" t="s">
        <v>782</v>
      </c>
      <c r="D130" s="58">
        <f>Invoice!B134</f>
        <v>3</v>
      </c>
      <c r="E130" s="59">
        <f>'Shipping Invoice'!J134*$N$1</f>
        <v>1.34</v>
      </c>
      <c r="F130" s="59">
        <f t="shared" si="3"/>
        <v>4.0200000000000005</v>
      </c>
      <c r="G130" s="60">
        <f t="shared" si="4"/>
        <v>50.678800000000003</v>
      </c>
      <c r="H130" s="63">
        <f t="shared" si="5"/>
        <v>152.03640000000001</v>
      </c>
    </row>
    <row r="131" spans="1:8" s="62" customFormat="1" ht="36">
      <c r="A131" s="56" t="str">
        <f>IF((LEN('Copy paste to Here'!G135))&gt;5,((CONCATENATE('Copy paste to Here'!G135," &amp; ",'Copy paste to Here'!D135,"  &amp;  ",'Copy paste to Here'!E135))),"Empty Cell")</f>
        <v xml:space="preserve">Real rose gold plated 925 sterling silver nose hoop, 20g (0.8mm) with a Balinese wire design and a 2mm fixed ball and an outer diameter of 10mm &amp;   &amp;  </v>
      </c>
      <c r="B131" s="57" t="str">
        <f>'Copy paste to Here'!C135</f>
        <v>NR11RS</v>
      </c>
      <c r="C131" s="57" t="s">
        <v>783</v>
      </c>
      <c r="D131" s="58">
        <f>Invoice!B135</f>
        <v>2</v>
      </c>
      <c r="E131" s="59">
        <f>'Shipping Invoice'!J135*$N$1</f>
        <v>1.34</v>
      </c>
      <c r="F131" s="59">
        <f t="shared" si="3"/>
        <v>2.68</v>
      </c>
      <c r="G131" s="60">
        <f t="shared" si="4"/>
        <v>50.678800000000003</v>
      </c>
      <c r="H131" s="63">
        <f t="shared" si="5"/>
        <v>101.35760000000001</v>
      </c>
    </row>
    <row r="132" spans="1:8" s="62" customFormat="1" ht="36">
      <c r="A132" s="56" t="str">
        <f>IF((LEN('Copy paste to Here'!G136))&gt;5,((CONCATENATE('Copy paste to Here'!G136," &amp; ",'Copy paste to Here'!D136,"  &amp;  ",'Copy paste to Here'!E136))),"Empty Cell")</f>
        <v xml:space="preserve">Real rose gold plated 925 sterling silver nose hoop, 20g (0.8mm) with a Balinese wire design and an outer diameter of 10mm &amp;   &amp;  </v>
      </c>
      <c r="B132" s="57" t="str">
        <f>'Copy paste to Here'!C136</f>
        <v>NR15RS</v>
      </c>
      <c r="C132" s="57" t="s">
        <v>785</v>
      </c>
      <c r="D132" s="58">
        <f>Invoice!B136</f>
        <v>2</v>
      </c>
      <c r="E132" s="59">
        <f>'Shipping Invoice'!J136*$N$1</f>
        <v>1.33</v>
      </c>
      <c r="F132" s="59">
        <f t="shared" si="3"/>
        <v>2.66</v>
      </c>
      <c r="G132" s="60">
        <f t="shared" si="4"/>
        <v>50.300600000000003</v>
      </c>
      <c r="H132" s="63">
        <f t="shared" si="5"/>
        <v>100.60120000000001</v>
      </c>
    </row>
    <row r="133" spans="1:8" s="62" customFormat="1" ht="36">
      <c r="A133" s="56" t="str">
        <f>IF((LEN('Copy paste to Here'!G137))&gt;5,((CONCATENATE('Copy paste to Here'!G137," &amp; ",'Copy paste to Here'!D137,"  &amp;  ",'Copy paste to Here'!E137))),"Empty Cell")</f>
        <v xml:space="preserve">18k gold plated sterling silver nose hoop, 20g (0.8mm) with a Balinese wire design and a 3mm fixed ball - an outer diameter of 3/8'' (10mm) &amp;   &amp;  </v>
      </c>
      <c r="B133" s="57" t="str">
        <f>'Copy paste to Here'!C137</f>
        <v>NR17RG</v>
      </c>
      <c r="C133" s="57" t="s">
        <v>787</v>
      </c>
      <c r="D133" s="58">
        <f>Invoice!B137</f>
        <v>3</v>
      </c>
      <c r="E133" s="59">
        <f>'Shipping Invoice'!J137*$N$1</f>
        <v>1.44</v>
      </c>
      <c r="F133" s="59">
        <f t="shared" si="3"/>
        <v>4.32</v>
      </c>
      <c r="G133" s="60">
        <f t="shared" si="4"/>
        <v>54.460799999999999</v>
      </c>
      <c r="H133" s="63">
        <f t="shared" si="5"/>
        <v>163.38239999999999</v>
      </c>
    </row>
    <row r="134" spans="1:8" s="62" customFormat="1" ht="36">
      <c r="A134" s="56" t="str">
        <f>IF((LEN('Copy paste to Here'!G138))&gt;5,((CONCATENATE('Copy paste to Here'!G138," &amp; ",'Copy paste to Here'!D138,"  &amp;  ",'Copy paste to Here'!E138))),"Empty Cell")</f>
        <v xml:space="preserve">Real rose gold plated 925 sterling silver nose hoop, 20g (0.8mm) with a Balinese wire design and a 3mm fixed ball and an outer diameter of 10mm &amp;   &amp;  </v>
      </c>
      <c r="B134" s="57" t="str">
        <f>'Copy paste to Here'!C138</f>
        <v>NR17RS</v>
      </c>
      <c r="C134" s="57" t="s">
        <v>788</v>
      </c>
      <c r="D134" s="58">
        <f>Invoice!B138</f>
        <v>2</v>
      </c>
      <c r="E134" s="59">
        <f>'Shipping Invoice'!J138*$N$1</f>
        <v>1.44</v>
      </c>
      <c r="F134" s="59">
        <f t="shared" si="3"/>
        <v>2.88</v>
      </c>
      <c r="G134" s="60">
        <f t="shared" si="4"/>
        <v>54.460799999999999</v>
      </c>
      <c r="H134" s="63">
        <f t="shared" si="5"/>
        <v>108.9216</v>
      </c>
    </row>
    <row r="135" spans="1:8" s="62" customFormat="1" ht="36">
      <c r="A135" s="56" t="str">
        <f>IF((LEN('Copy paste to Here'!G139))&gt;5,((CONCATENATE('Copy paste to Here'!G139," &amp; ",'Copy paste to Here'!D139,"  &amp;  ",'Copy paste to Here'!E139))),"Empty Cell")</f>
        <v xml:space="preserve">18k gold plated 925 silver nose hoop, 22g (0.6mm) with triple 2mm fixed balls and an outer diameter of 3/8''(10mm) - 1 piece &amp;   &amp;  </v>
      </c>
      <c r="B135" s="57" t="str">
        <f>'Copy paste to Here'!C139</f>
        <v>NR36RG</v>
      </c>
      <c r="C135" s="57" t="s">
        <v>790</v>
      </c>
      <c r="D135" s="58">
        <f>Invoice!B139</f>
        <v>3</v>
      </c>
      <c r="E135" s="59">
        <f>'Shipping Invoice'!J139*$N$1</f>
        <v>1.24</v>
      </c>
      <c r="F135" s="59">
        <f t="shared" si="3"/>
        <v>3.7199999999999998</v>
      </c>
      <c r="G135" s="60">
        <f t="shared" si="4"/>
        <v>46.896799999999999</v>
      </c>
      <c r="H135" s="63">
        <f t="shared" si="5"/>
        <v>140.69040000000001</v>
      </c>
    </row>
    <row r="136" spans="1:8" s="62" customFormat="1" ht="24">
      <c r="A136" s="56" t="str">
        <f>IF((LEN('Copy paste to Here'!G140))&gt;5,((CONCATENATE('Copy paste to Here'!G140," &amp; ",'Copy paste to Here'!D140,"  &amp;  ",'Copy paste to Here'!E140))),"Empty Cell")</f>
        <v xml:space="preserve">925 sterling silver nose hoop, 22g (0.6mm) with seven 2mm fixed balls and an outer diameter of 3/8''(10mm) - 1 piece &amp;   &amp;  </v>
      </c>
      <c r="B136" s="57" t="str">
        <f>'Copy paste to Here'!C140</f>
        <v>NR37</v>
      </c>
      <c r="C136" s="57" t="s">
        <v>791</v>
      </c>
      <c r="D136" s="58">
        <f>Invoice!B140</f>
        <v>5</v>
      </c>
      <c r="E136" s="59">
        <f>'Shipping Invoice'!J140*$N$1</f>
        <v>1.36</v>
      </c>
      <c r="F136" s="59">
        <f t="shared" si="3"/>
        <v>6.8000000000000007</v>
      </c>
      <c r="G136" s="60">
        <f t="shared" si="4"/>
        <v>51.435200000000002</v>
      </c>
      <c r="H136" s="63">
        <f t="shared" si="5"/>
        <v>257.17599999999999</v>
      </c>
    </row>
    <row r="137" spans="1:8" s="62" customFormat="1" ht="36">
      <c r="A137" s="56" t="str">
        <f>IF((LEN('Copy paste to Here'!G141))&gt;5,((CONCATENATE('Copy paste to Here'!G141," &amp; ",'Copy paste to Here'!D141,"  &amp;  ",'Copy paste to Here'!E141))),"Empty Cell")</f>
        <v xml:space="preserve">18K gold plated 925 silver nose hoop, 22g (0.6mm) with seven 2mm fixed balls and an outer diameter of 3/8''(10mm) - 1 piece &amp;   &amp;  </v>
      </c>
      <c r="B137" s="57" t="str">
        <f>'Copy paste to Here'!C141</f>
        <v>NR37RG</v>
      </c>
      <c r="C137" s="57" t="s">
        <v>792</v>
      </c>
      <c r="D137" s="58">
        <f>Invoice!B141</f>
        <v>3</v>
      </c>
      <c r="E137" s="59">
        <f>'Shipping Invoice'!J141*$N$1</f>
        <v>1.8</v>
      </c>
      <c r="F137" s="59">
        <f t="shared" si="3"/>
        <v>5.4</v>
      </c>
      <c r="G137" s="60">
        <f t="shared" si="4"/>
        <v>68.076000000000008</v>
      </c>
      <c r="H137" s="63">
        <f t="shared" si="5"/>
        <v>204.22800000000001</v>
      </c>
    </row>
    <row r="138" spans="1:8" s="62" customFormat="1" ht="36">
      <c r="A138" s="56" t="str">
        <f>IF((LEN('Copy paste to Here'!G142))&gt;5,((CONCATENATE('Copy paste to Here'!G142," &amp; ",'Copy paste to Here'!D142,"  &amp;  ",'Copy paste to Here'!E142))),"Empty Cell")</f>
        <v xml:space="preserve">Rose gold plated 925 silver nose hoop, 22g (0.6mm) with seven 2mm fixed balls and an outer diameter of 3/8''(10mm) - 1 piece &amp;   &amp;  </v>
      </c>
      <c r="B138" s="57" t="str">
        <f>'Copy paste to Here'!C142</f>
        <v>NR37RS</v>
      </c>
      <c r="C138" s="57" t="s">
        <v>793</v>
      </c>
      <c r="D138" s="58">
        <f>Invoice!B142</f>
        <v>2</v>
      </c>
      <c r="E138" s="59">
        <f>'Shipping Invoice'!J142*$N$1</f>
        <v>1.8</v>
      </c>
      <c r="F138" s="59">
        <f t="shared" si="3"/>
        <v>3.6</v>
      </c>
      <c r="G138" s="60">
        <f t="shared" si="4"/>
        <v>68.076000000000008</v>
      </c>
      <c r="H138" s="63">
        <f t="shared" si="5"/>
        <v>136.15200000000002</v>
      </c>
    </row>
    <row r="139" spans="1:8" s="62" customFormat="1" ht="24">
      <c r="A139" s="56" t="str">
        <f>IF((LEN('Copy paste to Here'!G143))&gt;5,((CONCATENATE('Copy paste to Here'!G143," &amp; ",'Copy paste to Here'!D143,"  &amp;  ",'Copy paste to Here'!E143))),"Empty Cell")</f>
        <v xml:space="preserve">Sterling Silver endless nose hoop with real 18kt gold plating, 22g (0.6mm) with an outer diameter of 5/16'' ( 8mm) - 1 piece &amp;   &amp;  </v>
      </c>
      <c r="B139" s="57" t="str">
        <f>'Copy paste to Here'!C143</f>
        <v>NS01RG</v>
      </c>
      <c r="C139" s="57" t="s">
        <v>794</v>
      </c>
      <c r="D139" s="58">
        <f>Invoice!B143</f>
        <v>10</v>
      </c>
      <c r="E139" s="59">
        <f>'Shipping Invoice'!J143*$N$1</f>
        <v>0.72</v>
      </c>
      <c r="F139" s="59">
        <f t="shared" si="3"/>
        <v>7.1999999999999993</v>
      </c>
      <c r="G139" s="60">
        <f t="shared" si="4"/>
        <v>27.230399999999999</v>
      </c>
      <c r="H139" s="63">
        <f t="shared" si="5"/>
        <v>272.30399999999997</v>
      </c>
    </row>
    <row r="140" spans="1:8" s="62" customFormat="1" ht="24">
      <c r="A140" s="56" t="str">
        <f>IF((LEN('Copy paste to Here'!G144))&gt;5,((CONCATENATE('Copy paste to Here'!G144," &amp; ",'Copy paste to Here'!D144,"  &amp;  ",'Copy paste to Here'!E144))),"Empty Cell")</f>
        <v xml:space="preserve">Sterling Silver nose hoop, 22g (0.6mm) real gold 18k plated ball and an outer diameter of 5/16'' (8mm) - 1 piece &amp;   &amp;  </v>
      </c>
      <c r="B140" s="57" t="str">
        <f>'Copy paste to Here'!C144</f>
        <v>NS05RG</v>
      </c>
      <c r="C140" s="57" t="s">
        <v>795</v>
      </c>
      <c r="D140" s="58">
        <f>Invoice!B144</f>
        <v>10</v>
      </c>
      <c r="E140" s="59">
        <f>'Shipping Invoice'!J144*$N$1</f>
        <v>0.63</v>
      </c>
      <c r="F140" s="59">
        <f t="shared" si="3"/>
        <v>6.3</v>
      </c>
      <c r="G140" s="60">
        <f t="shared" si="4"/>
        <v>23.826599999999999</v>
      </c>
      <c r="H140" s="63">
        <f t="shared" si="5"/>
        <v>238.26599999999999</v>
      </c>
    </row>
    <row r="141" spans="1:8" s="62" customFormat="1" ht="36">
      <c r="A141" s="56" t="str">
        <f>IF((LEN('Copy paste to Here'!G145))&gt;5,((CONCATENATE('Copy paste to Here'!G145," &amp; ",'Copy paste to Here'!D145,"  &amp;  ",'Copy paste to Here'!E145))),"Empty Cell")</f>
        <v xml:space="preserve">Anodized 316L steel nose screw, 20g (0.8mm) with 2.5mm round top with bezel set crystal &amp; Color: Black Anodized w/ Clear crystal  &amp;  </v>
      </c>
      <c r="B141" s="57" t="str">
        <f>'Copy paste to Here'!C145</f>
        <v>NSCBT25</v>
      </c>
      <c r="C141" s="57" t="s">
        <v>796</v>
      </c>
      <c r="D141" s="58">
        <f>Invoice!B145</f>
        <v>3</v>
      </c>
      <c r="E141" s="59">
        <f>'Shipping Invoice'!J145*$N$1</f>
        <v>0.94</v>
      </c>
      <c r="F141" s="59">
        <f t="shared" si="3"/>
        <v>2.82</v>
      </c>
      <c r="G141" s="60">
        <f t="shared" si="4"/>
        <v>35.550799999999995</v>
      </c>
      <c r="H141" s="63">
        <f t="shared" si="5"/>
        <v>106.65239999999999</v>
      </c>
    </row>
    <row r="142" spans="1:8" s="62" customFormat="1" ht="24">
      <c r="A142" s="56" t="str">
        <f>IF((LEN('Copy paste to Here'!G146))&gt;5,((CONCATENATE('Copy paste to Here'!G146," &amp; ",'Copy paste to Here'!D146,"  &amp;  ",'Copy paste to Here'!E146))),"Empty Cell")</f>
        <v>Anodized surgical steel nose screw, 20g (0.8mm) with 2mm round crystal tops &amp; Color: Black  &amp;  Crystal Color: Clear</v>
      </c>
      <c r="B142" s="57" t="str">
        <f>'Copy paste to Here'!C146</f>
        <v>NSTC</v>
      </c>
      <c r="C142" s="57" t="s">
        <v>798</v>
      </c>
      <c r="D142" s="58">
        <f>Invoice!B146</f>
        <v>3</v>
      </c>
      <c r="E142" s="59">
        <f>'Shipping Invoice'!J146*$N$1</f>
        <v>0.42</v>
      </c>
      <c r="F142" s="59">
        <f t="shared" si="3"/>
        <v>1.26</v>
      </c>
      <c r="G142" s="60">
        <f t="shared" si="4"/>
        <v>15.884399999999999</v>
      </c>
      <c r="H142" s="63">
        <f t="shared" si="5"/>
        <v>47.653199999999998</v>
      </c>
    </row>
    <row r="143" spans="1:8" s="62" customFormat="1" ht="24">
      <c r="A143" s="56" t="str">
        <f>IF((LEN('Copy paste to Here'!G147))&gt;5,((CONCATENATE('Copy paste to Here'!G147," &amp; ",'Copy paste to Here'!D147,"  &amp;  ",'Copy paste to Here'!E147))),"Empty Cell")</f>
        <v>Anodized surgical steel nose screw, 20g (0.8mm) with 2mm round crystal tops &amp; Color: Black  &amp;  Crystal Color: Blue Zircon</v>
      </c>
      <c r="B143" s="57" t="str">
        <f>'Copy paste to Here'!C147</f>
        <v>NSTC</v>
      </c>
      <c r="C143" s="57" t="s">
        <v>798</v>
      </c>
      <c r="D143" s="58">
        <f>Invoice!B147</f>
        <v>2</v>
      </c>
      <c r="E143" s="59">
        <f>'Shipping Invoice'!J147*$N$1</f>
        <v>0.42</v>
      </c>
      <c r="F143" s="59">
        <f t="shared" si="3"/>
        <v>0.84</v>
      </c>
      <c r="G143" s="60">
        <f t="shared" si="4"/>
        <v>15.884399999999999</v>
      </c>
      <c r="H143" s="63">
        <f t="shared" si="5"/>
        <v>31.768799999999999</v>
      </c>
    </row>
    <row r="144" spans="1:8" s="62" customFormat="1" ht="24">
      <c r="A144" s="56" t="str">
        <f>IF((LEN('Copy paste to Here'!G148))&gt;5,((CONCATENATE('Copy paste to Here'!G148," &amp; ",'Copy paste to Here'!D148,"  &amp;  ",'Copy paste to Here'!E148))),"Empty Cell")</f>
        <v>Anodized surgical steel nose screw, 20g (0.8mm) with 2mm round crystal tops &amp; Color: Black  &amp;  Crystal Color: Jet</v>
      </c>
      <c r="B144" s="57" t="str">
        <f>'Copy paste to Here'!C148</f>
        <v>NSTC</v>
      </c>
      <c r="C144" s="57" t="s">
        <v>798</v>
      </c>
      <c r="D144" s="58">
        <f>Invoice!B148</f>
        <v>2</v>
      </c>
      <c r="E144" s="59">
        <f>'Shipping Invoice'!J148*$N$1</f>
        <v>0.42</v>
      </c>
      <c r="F144" s="59">
        <f t="shared" si="3"/>
        <v>0.84</v>
      </c>
      <c r="G144" s="60">
        <f t="shared" si="4"/>
        <v>15.884399999999999</v>
      </c>
      <c r="H144" s="63">
        <f t="shared" si="5"/>
        <v>31.768799999999999</v>
      </c>
    </row>
    <row r="145" spans="1:8" s="62" customFormat="1" ht="24">
      <c r="A145" s="56" t="str">
        <f>IF((LEN('Copy paste to Here'!G149))&gt;5,((CONCATENATE('Copy paste to Here'!G149," &amp; ",'Copy paste to Here'!D149,"  &amp;  ",'Copy paste to Here'!E149))),"Empty Cell")</f>
        <v>Anodized surgical steel nose screw, 20g (0.8mm) with 2mm round crystal tops &amp; Color: Black  &amp;  Crystal Color: Light Siam</v>
      </c>
      <c r="B145" s="57" t="str">
        <f>'Copy paste to Here'!C149</f>
        <v>NSTC</v>
      </c>
      <c r="C145" s="57" t="s">
        <v>798</v>
      </c>
      <c r="D145" s="58">
        <f>Invoice!B149</f>
        <v>2</v>
      </c>
      <c r="E145" s="59">
        <f>'Shipping Invoice'!J149*$N$1</f>
        <v>0.42</v>
      </c>
      <c r="F145" s="59">
        <f t="shared" si="3"/>
        <v>0.84</v>
      </c>
      <c r="G145" s="60">
        <f t="shared" si="4"/>
        <v>15.884399999999999</v>
      </c>
      <c r="H145" s="63">
        <f t="shared" si="5"/>
        <v>31.768799999999999</v>
      </c>
    </row>
    <row r="146" spans="1:8" s="62" customFormat="1" ht="24">
      <c r="A146" s="56" t="str">
        <f>IF((LEN('Copy paste to Here'!G150))&gt;5,((CONCATENATE('Copy paste to Here'!G150," &amp; ",'Copy paste to Here'!D150,"  &amp;  ",'Copy paste to Here'!E150))),"Empty Cell")</f>
        <v>Anodized surgical steel nose screw, 20g (0.8mm) with 2mm round crystal tops &amp; Color: Gold  &amp;  Crystal Color: Clear</v>
      </c>
      <c r="B146" s="57" t="str">
        <f>'Copy paste to Here'!C150</f>
        <v>NSTC</v>
      </c>
      <c r="C146" s="57" t="s">
        <v>798</v>
      </c>
      <c r="D146" s="58">
        <f>Invoice!B150</f>
        <v>3</v>
      </c>
      <c r="E146" s="59">
        <f>'Shipping Invoice'!J150*$N$1</f>
        <v>0.42</v>
      </c>
      <c r="F146" s="59">
        <f t="shared" si="3"/>
        <v>1.26</v>
      </c>
      <c r="G146" s="60">
        <f t="shared" si="4"/>
        <v>15.884399999999999</v>
      </c>
      <c r="H146" s="63">
        <f t="shared" si="5"/>
        <v>47.653199999999998</v>
      </c>
    </row>
    <row r="147" spans="1:8" s="62" customFormat="1" ht="24">
      <c r="A147" s="56" t="str">
        <f>IF((LEN('Copy paste to Here'!G151))&gt;5,((CONCATENATE('Copy paste to Here'!G151," &amp; ",'Copy paste to Here'!D151,"  &amp;  ",'Copy paste to Here'!E151))),"Empty Cell")</f>
        <v>Anodized surgical steel nose screw, 20g (0.8mm) with 2mm round crystal tops &amp; Color: Gold  &amp;  Crystal Color: Sapphire</v>
      </c>
      <c r="B147" s="57" t="str">
        <f>'Copy paste to Here'!C151</f>
        <v>NSTC</v>
      </c>
      <c r="C147" s="57" t="s">
        <v>798</v>
      </c>
      <c r="D147" s="58">
        <f>Invoice!B151</f>
        <v>2</v>
      </c>
      <c r="E147" s="59">
        <f>'Shipping Invoice'!J151*$N$1</f>
        <v>0.42</v>
      </c>
      <c r="F147" s="59">
        <f t="shared" ref="F147:F156" si="6">D147*E147</f>
        <v>0.84</v>
      </c>
      <c r="G147" s="60">
        <f t="shared" ref="G147:G210" si="7">E147*$E$14</f>
        <v>15.884399999999999</v>
      </c>
      <c r="H147" s="63">
        <f t="shared" ref="H147:H210" si="8">D147*G147</f>
        <v>31.768799999999999</v>
      </c>
    </row>
    <row r="148" spans="1:8" s="62" customFormat="1" ht="24">
      <c r="A148" s="56" t="str">
        <f>IF((LEN('Copy paste to Here'!G152))&gt;5,((CONCATENATE('Copy paste to Here'!G152," &amp; ",'Copy paste to Here'!D152,"  &amp;  ",'Copy paste to Here'!E152))),"Empty Cell")</f>
        <v>Anodized surgical steel nose screw, 20g (0.8mm) with 2mm round crystal tops &amp; Color: Gold  &amp;  Crystal Color: Jet</v>
      </c>
      <c r="B148" s="57" t="str">
        <f>'Copy paste to Here'!C152</f>
        <v>NSTC</v>
      </c>
      <c r="C148" s="57" t="s">
        <v>798</v>
      </c>
      <c r="D148" s="58">
        <f>Invoice!B152</f>
        <v>2</v>
      </c>
      <c r="E148" s="59">
        <f>'Shipping Invoice'!J152*$N$1</f>
        <v>0.42</v>
      </c>
      <c r="F148" s="59">
        <f t="shared" si="6"/>
        <v>0.84</v>
      </c>
      <c r="G148" s="60">
        <f t="shared" si="7"/>
        <v>15.884399999999999</v>
      </c>
      <c r="H148" s="63">
        <f t="shared" si="8"/>
        <v>31.768799999999999</v>
      </c>
    </row>
    <row r="149" spans="1:8" s="62" customFormat="1" ht="24">
      <c r="A149" s="56" t="str">
        <f>IF((LEN('Copy paste to Here'!G153))&gt;5,((CONCATENATE('Copy paste to Here'!G153," &amp; ",'Copy paste to Here'!D153,"  &amp;  ",'Copy paste to Here'!E153))),"Empty Cell")</f>
        <v>Anodized surgical steel nose screw, 20g (0.8mm) with 2mm round crystal tops &amp; Color: Gold  &amp;  Crystal Color: Peridot</v>
      </c>
      <c r="B149" s="57" t="str">
        <f>'Copy paste to Here'!C153</f>
        <v>NSTC</v>
      </c>
      <c r="C149" s="57" t="s">
        <v>798</v>
      </c>
      <c r="D149" s="58">
        <f>Invoice!B153</f>
        <v>2</v>
      </c>
      <c r="E149" s="59">
        <f>'Shipping Invoice'!J153*$N$1</f>
        <v>0.42</v>
      </c>
      <c r="F149" s="59">
        <f t="shared" si="6"/>
        <v>0.84</v>
      </c>
      <c r="G149" s="60">
        <f t="shared" si="7"/>
        <v>15.884399999999999</v>
      </c>
      <c r="H149" s="63">
        <f t="shared" si="8"/>
        <v>31.768799999999999</v>
      </c>
    </row>
    <row r="150" spans="1:8" s="62" customFormat="1" ht="24">
      <c r="A150" s="56" t="str">
        <f>IF((LEN('Copy paste to Here'!G154))&gt;5,((CONCATENATE('Copy paste to Here'!G154," &amp; ",'Copy paste to Here'!D154,"  &amp;  ",'Copy paste to Here'!E154))),"Empty Cell")</f>
        <v xml:space="preserve">Anodized 316L steel nose screw, 20g (0.8mm) with 1.5mm round synthetic opal top &amp; Color: # 1 in picture  &amp;  </v>
      </c>
      <c r="B150" s="57" t="str">
        <f>'Copy paste to Here'!C154</f>
        <v>NSTCOP</v>
      </c>
      <c r="C150" s="57" t="s">
        <v>800</v>
      </c>
      <c r="D150" s="58">
        <f>Invoice!B154</f>
        <v>2</v>
      </c>
      <c r="E150" s="59">
        <f>'Shipping Invoice'!J154*$N$1</f>
        <v>0.86</v>
      </c>
      <c r="F150" s="59">
        <f t="shared" si="6"/>
        <v>1.72</v>
      </c>
      <c r="G150" s="60">
        <f t="shared" si="7"/>
        <v>32.525199999999998</v>
      </c>
      <c r="H150" s="63">
        <f t="shared" si="8"/>
        <v>65.050399999999996</v>
      </c>
    </row>
    <row r="151" spans="1:8" s="62" customFormat="1" ht="24">
      <c r="A151" s="56" t="str">
        <f>IF((LEN('Copy paste to Here'!G155))&gt;5,((CONCATENATE('Copy paste to Here'!G155," &amp; ",'Copy paste to Here'!D155,"  &amp;  ",'Copy paste to Here'!E155))),"Empty Cell")</f>
        <v xml:space="preserve">Anodized 316L steel nose screw, 20g (0.8mm) with 1.5mm round synthetic opal top &amp; Color: # 3 in picture  &amp;  </v>
      </c>
      <c r="B151" s="57" t="str">
        <f>'Copy paste to Here'!C155</f>
        <v>NSTCOP</v>
      </c>
      <c r="C151" s="57" t="s">
        <v>800</v>
      </c>
      <c r="D151" s="58">
        <f>Invoice!B155</f>
        <v>2</v>
      </c>
      <c r="E151" s="59">
        <f>'Shipping Invoice'!J155*$N$1</f>
        <v>0.86</v>
      </c>
      <c r="F151" s="59">
        <f t="shared" si="6"/>
        <v>1.72</v>
      </c>
      <c r="G151" s="60">
        <f t="shared" si="7"/>
        <v>32.525199999999998</v>
      </c>
      <c r="H151" s="63">
        <f t="shared" si="8"/>
        <v>65.050399999999996</v>
      </c>
    </row>
    <row r="152" spans="1:8" s="62" customFormat="1" ht="24">
      <c r="A152" s="56" t="str">
        <f>IF((LEN('Copy paste to Here'!G156))&gt;5,((CONCATENATE('Copy paste to Here'!G156," &amp; ",'Copy paste to Here'!D156,"  &amp;  ",'Copy paste to Here'!E156))),"Empty Cell")</f>
        <v xml:space="preserve">Anodized 316L steel nose screw, 20g (0.8mm) with 1.5mm round synthetic opal top &amp; Color: # 6 in picture  &amp;  </v>
      </c>
      <c r="B152" s="57" t="str">
        <f>'Copy paste to Here'!C156</f>
        <v>NSTCOP</v>
      </c>
      <c r="C152" s="57" t="s">
        <v>800</v>
      </c>
      <c r="D152" s="58">
        <f>Invoice!B156</f>
        <v>2</v>
      </c>
      <c r="E152" s="59">
        <f>'Shipping Invoice'!J156*$N$1</f>
        <v>0.86</v>
      </c>
      <c r="F152" s="59">
        <f t="shared" si="6"/>
        <v>1.72</v>
      </c>
      <c r="G152" s="60">
        <f t="shared" si="7"/>
        <v>32.525199999999998</v>
      </c>
      <c r="H152" s="63">
        <f t="shared" si="8"/>
        <v>65.050399999999996</v>
      </c>
    </row>
    <row r="153" spans="1:8" s="62" customFormat="1" ht="24">
      <c r="A153" s="56" t="str">
        <f>IF((LEN('Copy paste to Here'!G157))&gt;5,((CONCATENATE('Copy paste to Here'!G157," &amp; ",'Copy paste to Here'!D157,"  &amp;  ",'Copy paste to Here'!E157))),"Empty Cell")</f>
        <v xml:space="preserve">Anodized 316L steel nose screw, 20g (0.8mm) with 1.5mm round synthetic opal top &amp; Color: # 8 in picture  &amp;  </v>
      </c>
      <c r="B153" s="57" t="str">
        <f>'Copy paste to Here'!C157</f>
        <v>NSTCOP</v>
      </c>
      <c r="C153" s="57" t="s">
        <v>800</v>
      </c>
      <c r="D153" s="58">
        <f>Invoice!B157</f>
        <v>2</v>
      </c>
      <c r="E153" s="59">
        <f>'Shipping Invoice'!J157*$N$1</f>
        <v>0.86</v>
      </c>
      <c r="F153" s="59">
        <f t="shared" si="6"/>
        <v>1.72</v>
      </c>
      <c r="G153" s="60">
        <f t="shared" si="7"/>
        <v>32.525199999999998</v>
      </c>
      <c r="H153" s="63">
        <f t="shared" si="8"/>
        <v>65.050399999999996</v>
      </c>
    </row>
    <row r="154" spans="1:8" s="62" customFormat="1" ht="25.5">
      <c r="A154" s="56" t="str">
        <f>IF((LEN('Copy paste to Here'!G158))&gt;5,((CONCATENATE('Copy paste to Here'!G158," &amp; ",'Copy paste to Here'!D158,"  &amp;  ",'Copy paste to Here'!E158))),"Empty Cell")</f>
        <v xml:space="preserve">17mm unbent surgical steel nose stud,18g (1.0mm) with 2.5mm round top with bezel set crystal &amp; Crystal Color: Clear  &amp;  </v>
      </c>
      <c r="B154" s="57" t="str">
        <f>'Copy paste to Here'!C158</f>
        <v>NYCB2518</v>
      </c>
      <c r="C154" s="57" t="s">
        <v>802</v>
      </c>
      <c r="D154" s="58">
        <f>Invoice!B158</f>
        <v>1</v>
      </c>
      <c r="E154" s="59">
        <f>'Shipping Invoice'!J158*$N$1</f>
        <v>0.42</v>
      </c>
      <c r="F154" s="59">
        <f t="shared" si="6"/>
        <v>0.42</v>
      </c>
      <c r="G154" s="60">
        <f t="shared" si="7"/>
        <v>15.884399999999999</v>
      </c>
      <c r="H154" s="63">
        <f t="shared" si="8"/>
        <v>15.884399999999999</v>
      </c>
    </row>
    <row r="155" spans="1:8" s="62" customFormat="1" ht="25.5">
      <c r="A155" s="56" t="str">
        <f>IF((LEN('Copy paste to Here'!G159))&gt;5,((CONCATENATE('Copy paste to Here'!G159," &amp; ",'Copy paste to Here'!D159,"  &amp;  ",'Copy paste to Here'!E159))),"Empty Cell")</f>
        <v xml:space="preserve">17mm unbent surgical steel nose stud,18g (1.0mm) with 2.5mm round top with bezel set crystal &amp; Crystal Color: AB  &amp;  </v>
      </c>
      <c r="B155" s="57" t="str">
        <f>'Copy paste to Here'!C159</f>
        <v>NYCB2518</v>
      </c>
      <c r="C155" s="57" t="s">
        <v>802</v>
      </c>
      <c r="D155" s="58">
        <f>Invoice!B159</f>
        <v>1</v>
      </c>
      <c r="E155" s="59">
        <f>'Shipping Invoice'!J159*$N$1</f>
        <v>0.42</v>
      </c>
      <c r="F155" s="59">
        <f t="shared" si="6"/>
        <v>0.42</v>
      </c>
      <c r="G155" s="60">
        <f t="shared" si="7"/>
        <v>15.884399999999999</v>
      </c>
      <c r="H155" s="63">
        <f t="shared" si="8"/>
        <v>15.884399999999999</v>
      </c>
    </row>
    <row r="156" spans="1:8" s="62" customFormat="1" ht="25.5">
      <c r="A156" s="56" t="str">
        <f>IF((LEN('Copy paste to Here'!G160))&gt;5,((CONCATENATE('Copy paste to Here'!G160," &amp; ",'Copy paste to Here'!D160,"  &amp;  ",'Copy paste to Here'!E160))),"Empty Cell")</f>
        <v xml:space="preserve">17mm unbent surgical steel nose stud,18g (1.0mm) with 2.5mm round top with bezel set crystal &amp; Crystal Color: Rose  &amp;  </v>
      </c>
      <c r="B156" s="57" t="str">
        <f>'Copy paste to Here'!C160</f>
        <v>NYCB2518</v>
      </c>
      <c r="C156" s="57" t="s">
        <v>802</v>
      </c>
      <c r="D156" s="58">
        <f>Invoice!B160</f>
        <v>1</v>
      </c>
      <c r="E156" s="59">
        <f>'Shipping Invoice'!J160*$N$1</f>
        <v>0.42</v>
      </c>
      <c r="F156" s="59">
        <f t="shared" si="6"/>
        <v>0.42</v>
      </c>
      <c r="G156" s="60">
        <f t="shared" si="7"/>
        <v>15.884399999999999</v>
      </c>
      <c r="H156" s="63">
        <f t="shared" si="8"/>
        <v>15.884399999999999</v>
      </c>
    </row>
    <row r="157" spans="1:8" s="62" customFormat="1" ht="25.5">
      <c r="A157" s="56" t="str">
        <f>IF((LEN('Copy paste to Here'!G161))&gt;5,((CONCATENATE('Copy paste to Here'!G161," &amp; ",'Copy paste to Here'!D161,"  &amp;  ",'Copy paste to Here'!E161))),"Empty Cell")</f>
        <v xml:space="preserve">17mm unbent surgical steel nose stud,18g (1.0mm) with 2.5mm round top with bezel set crystal &amp; Crystal Color: Light Sapphire  &amp;  </v>
      </c>
      <c r="B157" s="57" t="str">
        <f>'Copy paste to Here'!C161</f>
        <v>NYCB2518</v>
      </c>
      <c r="C157" s="57" t="s">
        <v>802</v>
      </c>
      <c r="D157" s="58">
        <f>Invoice!B161</f>
        <v>1</v>
      </c>
      <c r="E157" s="59">
        <f>'Shipping Invoice'!J161*$N$1</f>
        <v>0.42</v>
      </c>
      <c r="F157" s="59">
        <f t="shared" ref="F157:F210" si="9">D157*E157</f>
        <v>0.42</v>
      </c>
      <c r="G157" s="60">
        <f t="shared" si="7"/>
        <v>15.884399999999999</v>
      </c>
      <c r="H157" s="63">
        <f t="shared" si="8"/>
        <v>15.884399999999999</v>
      </c>
    </row>
    <row r="158" spans="1:8" s="62" customFormat="1" ht="25.5">
      <c r="A158" s="56" t="str">
        <f>IF((LEN('Copy paste to Here'!G162))&gt;5,((CONCATENATE('Copy paste to Here'!G162," &amp; ",'Copy paste to Here'!D162,"  &amp;  ",'Copy paste to Here'!E162))),"Empty Cell")</f>
        <v xml:space="preserve">17mm unbent surgical steel nose stud,18g (1.0mm) with 2.5mm round top with bezel set crystal &amp; Crystal Color: Sapphire  &amp;  </v>
      </c>
      <c r="B158" s="57" t="str">
        <f>'Copy paste to Here'!C162</f>
        <v>NYCB2518</v>
      </c>
      <c r="C158" s="57" t="s">
        <v>802</v>
      </c>
      <c r="D158" s="58">
        <f>Invoice!B162</f>
        <v>1</v>
      </c>
      <c r="E158" s="59">
        <f>'Shipping Invoice'!J162*$N$1</f>
        <v>0.42</v>
      </c>
      <c r="F158" s="59">
        <f t="shared" si="9"/>
        <v>0.42</v>
      </c>
      <c r="G158" s="60">
        <f t="shared" si="7"/>
        <v>15.884399999999999</v>
      </c>
      <c r="H158" s="63">
        <f t="shared" si="8"/>
        <v>15.884399999999999</v>
      </c>
    </row>
    <row r="159" spans="1:8" s="62" customFormat="1" ht="25.5">
      <c r="A159" s="56" t="str">
        <f>IF((LEN('Copy paste to Here'!G163))&gt;5,((CONCATENATE('Copy paste to Here'!G163," &amp; ",'Copy paste to Here'!D163,"  &amp;  ",'Copy paste to Here'!E163))),"Empty Cell")</f>
        <v xml:space="preserve">17mm unbent surgical steel nose stud,18g (1.0mm) with 2.5mm round top with bezel set crystal &amp; Crystal Color: Aquamarine  &amp;  </v>
      </c>
      <c r="B159" s="57" t="str">
        <f>'Copy paste to Here'!C163</f>
        <v>NYCB2518</v>
      </c>
      <c r="C159" s="57" t="s">
        <v>802</v>
      </c>
      <c r="D159" s="58">
        <f>Invoice!B163</f>
        <v>1</v>
      </c>
      <c r="E159" s="59">
        <f>'Shipping Invoice'!J163*$N$1</f>
        <v>0.42</v>
      </c>
      <c r="F159" s="59">
        <f t="shared" si="9"/>
        <v>0.42</v>
      </c>
      <c r="G159" s="60">
        <f t="shared" si="7"/>
        <v>15.884399999999999</v>
      </c>
      <c r="H159" s="63">
        <f t="shared" si="8"/>
        <v>15.884399999999999</v>
      </c>
    </row>
    <row r="160" spans="1:8" s="62" customFormat="1" ht="25.5">
      <c r="A160" s="56" t="str">
        <f>IF((LEN('Copy paste to Here'!G164))&gt;5,((CONCATENATE('Copy paste to Here'!G164," &amp; ",'Copy paste to Here'!D164,"  &amp;  ",'Copy paste to Here'!E164))),"Empty Cell")</f>
        <v xml:space="preserve">17mm unbent surgical steel nose stud,18g (1.0mm) with 2.5mm round top with bezel set crystal &amp; Crystal Color: Blue Zircon  &amp;  </v>
      </c>
      <c r="B160" s="57" t="str">
        <f>'Copy paste to Here'!C164</f>
        <v>NYCB2518</v>
      </c>
      <c r="C160" s="57" t="s">
        <v>802</v>
      </c>
      <c r="D160" s="58">
        <f>Invoice!B164</f>
        <v>1</v>
      </c>
      <c r="E160" s="59">
        <f>'Shipping Invoice'!J164*$N$1</f>
        <v>0.42</v>
      </c>
      <c r="F160" s="59">
        <f t="shared" si="9"/>
        <v>0.42</v>
      </c>
      <c r="G160" s="60">
        <f t="shared" si="7"/>
        <v>15.884399999999999</v>
      </c>
      <c r="H160" s="63">
        <f t="shared" si="8"/>
        <v>15.884399999999999</v>
      </c>
    </row>
    <row r="161" spans="1:8" s="62" customFormat="1" ht="25.5">
      <c r="A161" s="56" t="str">
        <f>IF((LEN('Copy paste to Here'!G165))&gt;5,((CONCATENATE('Copy paste to Here'!G165," &amp; ",'Copy paste to Here'!D165,"  &amp;  ",'Copy paste to Here'!E165))),"Empty Cell")</f>
        <v xml:space="preserve">17mm unbent surgical steel nose stud,18g (1.0mm) with 2.5mm round top with bezel set crystal &amp; Crystal Color: Light Amethyst  &amp;  </v>
      </c>
      <c r="B161" s="57" t="str">
        <f>'Copy paste to Here'!C165</f>
        <v>NYCB2518</v>
      </c>
      <c r="C161" s="57" t="s">
        <v>802</v>
      </c>
      <c r="D161" s="58">
        <f>Invoice!B165</f>
        <v>1</v>
      </c>
      <c r="E161" s="59">
        <f>'Shipping Invoice'!J165*$N$1</f>
        <v>0.42</v>
      </c>
      <c r="F161" s="59">
        <f t="shared" si="9"/>
        <v>0.42</v>
      </c>
      <c r="G161" s="60">
        <f t="shared" si="7"/>
        <v>15.884399999999999</v>
      </c>
      <c r="H161" s="63">
        <f t="shared" si="8"/>
        <v>15.884399999999999</v>
      </c>
    </row>
    <row r="162" spans="1:8" s="62" customFormat="1" ht="25.5">
      <c r="A162" s="56" t="str">
        <f>IF((LEN('Copy paste to Here'!G166))&gt;5,((CONCATENATE('Copy paste to Here'!G166," &amp; ",'Copy paste to Here'!D166,"  &amp;  ",'Copy paste to Here'!E166))),"Empty Cell")</f>
        <v xml:space="preserve">17mm unbent surgical steel nose stud,18g (1.0mm) with 2.5mm round top with bezel set crystal &amp; Crystal Color: Amethyst  &amp;  </v>
      </c>
      <c r="B162" s="57" t="str">
        <f>'Copy paste to Here'!C166</f>
        <v>NYCB2518</v>
      </c>
      <c r="C162" s="57" t="s">
        <v>802</v>
      </c>
      <c r="D162" s="58">
        <f>Invoice!B166</f>
        <v>1</v>
      </c>
      <c r="E162" s="59">
        <f>'Shipping Invoice'!J166*$N$1</f>
        <v>0.42</v>
      </c>
      <c r="F162" s="59">
        <f t="shared" si="9"/>
        <v>0.42</v>
      </c>
      <c r="G162" s="60">
        <f t="shared" si="7"/>
        <v>15.884399999999999</v>
      </c>
      <c r="H162" s="63">
        <f t="shared" si="8"/>
        <v>15.884399999999999</v>
      </c>
    </row>
    <row r="163" spans="1:8" s="62" customFormat="1" ht="25.5">
      <c r="A163" s="56" t="str">
        <f>IF((LEN('Copy paste to Here'!G167))&gt;5,((CONCATENATE('Copy paste to Here'!G167," &amp; ",'Copy paste to Here'!D167,"  &amp;  ",'Copy paste to Here'!E167))),"Empty Cell")</f>
        <v xml:space="preserve">17mm unbent surgical steel nose stud,18g (1.0mm) with 2.5mm round top with bezel set crystal &amp; Crystal Color: Jet  &amp;  </v>
      </c>
      <c r="B163" s="57" t="str">
        <f>'Copy paste to Here'!C167</f>
        <v>NYCB2518</v>
      </c>
      <c r="C163" s="57" t="s">
        <v>802</v>
      </c>
      <c r="D163" s="58">
        <f>Invoice!B167</f>
        <v>1</v>
      </c>
      <c r="E163" s="59">
        <f>'Shipping Invoice'!J167*$N$1</f>
        <v>0.42</v>
      </c>
      <c r="F163" s="59">
        <f t="shared" si="9"/>
        <v>0.42</v>
      </c>
      <c r="G163" s="60">
        <f t="shared" si="7"/>
        <v>15.884399999999999</v>
      </c>
      <c r="H163" s="63">
        <f t="shared" si="8"/>
        <v>15.884399999999999</v>
      </c>
    </row>
    <row r="164" spans="1:8" s="62" customFormat="1" ht="25.5">
      <c r="A164" s="56" t="str">
        <f>IF((LEN('Copy paste to Here'!G168))&gt;5,((CONCATENATE('Copy paste to Here'!G168," &amp; ",'Copy paste to Here'!D168,"  &amp;  ",'Copy paste to Here'!E168))),"Empty Cell")</f>
        <v xml:space="preserve">17mm unbent surgical steel nose stud,18g (1.0mm) with 2.5mm round top with bezel set crystal &amp; Crystal Color: Fuchsia  &amp;  </v>
      </c>
      <c r="B164" s="57" t="str">
        <f>'Copy paste to Here'!C168</f>
        <v>NYCB2518</v>
      </c>
      <c r="C164" s="57" t="s">
        <v>802</v>
      </c>
      <c r="D164" s="58">
        <f>Invoice!B168</f>
        <v>1</v>
      </c>
      <c r="E164" s="59">
        <f>'Shipping Invoice'!J168*$N$1</f>
        <v>0.42</v>
      </c>
      <c r="F164" s="59">
        <f t="shared" si="9"/>
        <v>0.42</v>
      </c>
      <c r="G164" s="60">
        <f t="shared" si="7"/>
        <v>15.884399999999999</v>
      </c>
      <c r="H164" s="63">
        <f t="shared" si="8"/>
        <v>15.884399999999999</v>
      </c>
    </row>
    <row r="165" spans="1:8" s="62" customFormat="1" ht="25.5">
      <c r="A165" s="56" t="str">
        <f>IF((LEN('Copy paste to Here'!G169))&gt;5,((CONCATENATE('Copy paste to Here'!G169," &amp; ",'Copy paste to Here'!D169,"  &amp;  ",'Copy paste to Here'!E169))),"Empty Cell")</f>
        <v xml:space="preserve">17mm unbent surgical steel nose stud,18g (1.0mm) with 2.5mm round top with bezel set crystal &amp; Crystal Color: Light Siam  &amp;  </v>
      </c>
      <c r="B165" s="57" t="str">
        <f>'Copy paste to Here'!C169</f>
        <v>NYCB2518</v>
      </c>
      <c r="C165" s="57" t="s">
        <v>802</v>
      </c>
      <c r="D165" s="58">
        <f>Invoice!B169</f>
        <v>1</v>
      </c>
      <c r="E165" s="59">
        <f>'Shipping Invoice'!J169*$N$1</f>
        <v>0.42</v>
      </c>
      <c r="F165" s="59">
        <f t="shared" si="9"/>
        <v>0.42</v>
      </c>
      <c r="G165" s="60">
        <f t="shared" si="7"/>
        <v>15.884399999999999</v>
      </c>
      <c r="H165" s="63">
        <f t="shared" si="8"/>
        <v>15.884399999999999</v>
      </c>
    </row>
    <row r="166" spans="1:8" s="62" customFormat="1" ht="25.5">
      <c r="A166" s="56" t="str">
        <f>IF((LEN('Copy paste to Here'!G170))&gt;5,((CONCATENATE('Copy paste to Here'!G170," &amp; ",'Copy paste to Here'!D170,"  &amp;  ",'Copy paste to Here'!E170))),"Empty Cell")</f>
        <v xml:space="preserve">17mm unbent surgical steel nose stud,18g (1.0mm) with 2.5mm round top with bezel set crystal &amp; Crystal Color: Emerald  &amp;  </v>
      </c>
      <c r="B166" s="57" t="str">
        <f>'Copy paste to Here'!C170</f>
        <v>NYCB2518</v>
      </c>
      <c r="C166" s="57" t="s">
        <v>802</v>
      </c>
      <c r="D166" s="58">
        <f>Invoice!B170</f>
        <v>1</v>
      </c>
      <c r="E166" s="59">
        <f>'Shipping Invoice'!J170*$N$1</f>
        <v>0.42</v>
      </c>
      <c r="F166" s="59">
        <f t="shared" si="9"/>
        <v>0.42</v>
      </c>
      <c r="G166" s="60">
        <f t="shared" si="7"/>
        <v>15.884399999999999</v>
      </c>
      <c r="H166" s="63">
        <f t="shared" si="8"/>
        <v>15.884399999999999</v>
      </c>
    </row>
    <row r="167" spans="1:8" s="62" customFormat="1" ht="25.5">
      <c r="A167" s="56" t="str">
        <f>IF((LEN('Copy paste to Here'!G171))&gt;5,((CONCATENATE('Copy paste to Here'!G171," &amp; ",'Copy paste to Here'!D171,"  &amp;  ",'Copy paste to Here'!E171))),"Empty Cell")</f>
        <v xml:space="preserve">17mm unbent surgical steel nose stud,18g (1.0mm) with 2.5mm round top with bezel set crystal &amp; Crystal Color: Peridot  &amp;  </v>
      </c>
      <c r="B167" s="57" t="str">
        <f>'Copy paste to Here'!C171</f>
        <v>NYCB2518</v>
      </c>
      <c r="C167" s="57" t="s">
        <v>802</v>
      </c>
      <c r="D167" s="58">
        <f>Invoice!B171</f>
        <v>1</v>
      </c>
      <c r="E167" s="59">
        <f>'Shipping Invoice'!J171*$N$1</f>
        <v>0.42</v>
      </c>
      <c r="F167" s="59">
        <f t="shared" si="9"/>
        <v>0.42</v>
      </c>
      <c r="G167" s="60">
        <f t="shared" si="7"/>
        <v>15.884399999999999</v>
      </c>
      <c r="H167" s="63">
        <f t="shared" si="8"/>
        <v>15.884399999999999</v>
      </c>
    </row>
    <row r="168" spans="1:8" s="62" customFormat="1" ht="25.5">
      <c r="A168" s="56" t="str">
        <f>IF((LEN('Copy paste to Here'!G172))&gt;5,((CONCATENATE('Copy paste to Here'!G172," &amp; ",'Copy paste to Here'!D172,"  &amp;  ",'Copy paste to Here'!E172))),"Empty Cell")</f>
        <v xml:space="preserve">17mm unbent surgical steel nose stud,18g (1.0mm) with 2.5mm round top with bezel set crystal &amp; Crystal Color: Topaz  &amp;  </v>
      </c>
      <c r="B168" s="57" t="str">
        <f>'Copy paste to Here'!C172</f>
        <v>NYCB2518</v>
      </c>
      <c r="C168" s="57" t="s">
        <v>802</v>
      </c>
      <c r="D168" s="58">
        <f>Invoice!B172</f>
        <v>1</v>
      </c>
      <c r="E168" s="59">
        <f>'Shipping Invoice'!J172*$N$1</f>
        <v>0.42</v>
      </c>
      <c r="F168" s="59">
        <f t="shared" si="9"/>
        <v>0.42</v>
      </c>
      <c r="G168" s="60">
        <f t="shared" si="7"/>
        <v>15.884399999999999</v>
      </c>
      <c r="H168" s="63">
        <f t="shared" si="8"/>
        <v>15.884399999999999</v>
      </c>
    </row>
    <row r="169" spans="1:8" s="62" customFormat="1" ht="25.5">
      <c r="A169" s="56" t="str">
        <f>IF((LEN('Copy paste to Here'!G173))&gt;5,((CONCATENATE('Copy paste to Here'!G173," &amp; ",'Copy paste to Here'!D173,"  &amp;  ",'Copy paste to Here'!E173))),"Empty Cell")</f>
        <v xml:space="preserve">17mm unbent surgical steel nose stud,18g (1.0mm) with 2.5mm round top with bezel set crystal &amp; Crystal Color: Hyacinth  &amp;  </v>
      </c>
      <c r="B169" s="57" t="str">
        <f>'Copy paste to Here'!C173</f>
        <v>NYCB2518</v>
      </c>
      <c r="C169" s="57" t="s">
        <v>802</v>
      </c>
      <c r="D169" s="58">
        <f>Invoice!B173</f>
        <v>1</v>
      </c>
      <c r="E169" s="59">
        <f>'Shipping Invoice'!J173*$N$1</f>
        <v>0.42</v>
      </c>
      <c r="F169" s="59">
        <f t="shared" si="9"/>
        <v>0.42</v>
      </c>
      <c r="G169" s="60">
        <f t="shared" si="7"/>
        <v>15.884399999999999</v>
      </c>
      <c r="H169" s="63">
        <f t="shared" si="8"/>
        <v>15.884399999999999</v>
      </c>
    </row>
    <row r="170" spans="1:8" s="62" customFormat="1" ht="24">
      <c r="A170" s="56" t="str">
        <f>IF((LEN('Copy paste to Here'!G174))&gt;5,((CONCATENATE('Copy paste to Here'!G174," &amp; ",'Copy paste to Here'!D174,"  &amp;  ",'Copy paste to Here'!E174))),"Empty Cell")</f>
        <v xml:space="preserve">One pair of plain 925 sterling silver hoop earrings, 1.2mm thickness &amp; Size: 10mm  &amp;  </v>
      </c>
      <c r="B170" s="57" t="str">
        <f>'Copy paste to Here'!C174</f>
        <v>PHO</v>
      </c>
      <c r="C170" s="57" t="s">
        <v>939</v>
      </c>
      <c r="D170" s="58">
        <f>Invoice!B174</f>
        <v>3</v>
      </c>
      <c r="E170" s="59">
        <f>'Shipping Invoice'!J174*$N$1</f>
        <v>1.32</v>
      </c>
      <c r="F170" s="59">
        <f t="shared" si="9"/>
        <v>3.96</v>
      </c>
      <c r="G170" s="60">
        <f t="shared" si="7"/>
        <v>49.922400000000003</v>
      </c>
      <c r="H170" s="63">
        <f t="shared" si="8"/>
        <v>149.7672</v>
      </c>
    </row>
    <row r="171" spans="1:8" s="62" customFormat="1" ht="24">
      <c r="A171" s="56" t="str">
        <f>IF((LEN('Copy paste to Here'!G175))&gt;5,((CONCATENATE('Copy paste to Here'!G175," &amp; ",'Copy paste to Here'!D175,"  &amp;  ",'Copy paste to Here'!E175))),"Empty Cell")</f>
        <v xml:space="preserve">One pair of plain 925 sterling silver hoop earrings, 1.2mm thickness &amp; Size: 12mm  &amp;  </v>
      </c>
      <c r="B171" s="57" t="str">
        <f>'Copy paste to Here'!C175</f>
        <v>PHO</v>
      </c>
      <c r="C171" s="57" t="s">
        <v>940</v>
      </c>
      <c r="D171" s="58">
        <f>Invoice!B175</f>
        <v>3</v>
      </c>
      <c r="E171" s="59">
        <f>'Shipping Invoice'!J175*$N$1</f>
        <v>1.52</v>
      </c>
      <c r="F171" s="59">
        <f t="shared" si="9"/>
        <v>4.5600000000000005</v>
      </c>
      <c r="G171" s="60">
        <f t="shared" si="7"/>
        <v>57.486400000000003</v>
      </c>
      <c r="H171" s="63">
        <f t="shared" si="8"/>
        <v>172.45920000000001</v>
      </c>
    </row>
    <row r="172" spans="1:8" s="62" customFormat="1" ht="24">
      <c r="A172" s="56" t="str">
        <f>IF((LEN('Copy paste to Here'!G176))&gt;5,((CONCATENATE('Copy paste to Here'!G176," &amp; ",'Copy paste to Here'!D176,"  &amp;  ",'Copy paste to Here'!E176))),"Empty Cell")</f>
        <v xml:space="preserve">One pair of plain 925 sterling silver hoop earrings, 1.2mm thickness &amp; Size: 14mm  &amp;  </v>
      </c>
      <c r="B172" s="57" t="str">
        <f>'Copy paste to Here'!C176</f>
        <v>PHO</v>
      </c>
      <c r="C172" s="57" t="s">
        <v>941</v>
      </c>
      <c r="D172" s="58">
        <f>Invoice!B176</f>
        <v>2</v>
      </c>
      <c r="E172" s="59">
        <f>'Shipping Invoice'!J176*$N$1</f>
        <v>1.72</v>
      </c>
      <c r="F172" s="59">
        <f t="shared" si="9"/>
        <v>3.44</v>
      </c>
      <c r="G172" s="60">
        <f t="shared" si="7"/>
        <v>65.050399999999996</v>
      </c>
      <c r="H172" s="63">
        <f t="shared" si="8"/>
        <v>130.10079999999999</v>
      </c>
    </row>
    <row r="173" spans="1:8" s="62" customFormat="1" ht="36">
      <c r="A173" s="56" t="str">
        <f>IF((LEN('Copy paste to Here'!G177))&gt;5,((CONCATENATE('Copy paste to Here'!G177," &amp; ",'Copy paste to Here'!D177,"  &amp;  ",'Copy paste to Here'!E177))),"Empty Cell")</f>
        <v xml:space="preserve">One pair of 925 sterling silver hoop earrings, 1.2mm (16g) with diamond cut design, outer diameter from 10mm to 12mm &amp; Size: 10mm  &amp;  </v>
      </c>
      <c r="B173" s="57" t="str">
        <f>'Copy paste to Here'!C177</f>
        <v>PHOCA</v>
      </c>
      <c r="C173" s="57" t="s">
        <v>942</v>
      </c>
      <c r="D173" s="58">
        <f>Invoice!B177</f>
        <v>2</v>
      </c>
      <c r="E173" s="59">
        <f>'Shipping Invoice'!J177*$N$1</f>
        <v>1.7</v>
      </c>
      <c r="F173" s="59">
        <f t="shared" si="9"/>
        <v>3.4</v>
      </c>
      <c r="G173" s="60">
        <f t="shared" si="7"/>
        <v>64.293999999999997</v>
      </c>
      <c r="H173" s="63">
        <f t="shared" si="8"/>
        <v>128.58799999999999</v>
      </c>
    </row>
    <row r="174" spans="1:8" s="62" customFormat="1" ht="36">
      <c r="A174" s="56" t="str">
        <f>IF((LEN('Copy paste to Here'!G178))&gt;5,((CONCATENATE('Copy paste to Here'!G178," &amp; ",'Copy paste to Here'!D178,"  &amp;  ",'Copy paste to Here'!E178))),"Empty Cell")</f>
        <v xml:space="preserve">One pair of 925 sterling silver hoop earrings, 1.2mm (16g) with diamond cut design, outer diameter from 10mm to 12mm &amp; Size: 12mm  &amp;  </v>
      </c>
      <c r="B174" s="57" t="str">
        <f>'Copy paste to Here'!C178</f>
        <v>PHOCA</v>
      </c>
      <c r="C174" s="57" t="s">
        <v>943</v>
      </c>
      <c r="D174" s="58">
        <f>Invoice!B178</f>
        <v>2</v>
      </c>
      <c r="E174" s="59">
        <f>'Shipping Invoice'!J178*$N$1</f>
        <v>1.96</v>
      </c>
      <c r="F174" s="59">
        <f t="shared" si="9"/>
        <v>3.92</v>
      </c>
      <c r="G174" s="60">
        <f t="shared" si="7"/>
        <v>74.127200000000002</v>
      </c>
      <c r="H174" s="63">
        <f t="shared" si="8"/>
        <v>148.2544</v>
      </c>
    </row>
    <row r="175" spans="1:8" s="62" customFormat="1" ht="25.5">
      <c r="A175" s="56" t="str">
        <f>IF((LEN('Copy paste to Here'!G179))&gt;5,((CONCATENATE('Copy paste to Here'!G179," &amp; ",'Copy paste to Here'!D179,"  &amp;  ",'Copy paste to Here'!E179))),"Empty Cell")</f>
        <v xml:space="preserve">Plain 925 sterling silver helix hoop earring, 16g (1.2mm) with a silver cross dangling (sold per pcs.)  &amp; Size: 10mm  &amp;  </v>
      </c>
      <c r="B175" s="57" t="str">
        <f>'Copy paste to Here'!C179</f>
        <v>PHOD35</v>
      </c>
      <c r="C175" s="57" t="s">
        <v>944</v>
      </c>
      <c r="D175" s="58">
        <f>Invoice!B179</f>
        <v>5</v>
      </c>
      <c r="E175" s="59">
        <f>'Shipping Invoice'!J179*$N$1</f>
        <v>2.5499999999999998</v>
      </c>
      <c r="F175" s="59">
        <f t="shared" si="9"/>
        <v>12.75</v>
      </c>
      <c r="G175" s="60">
        <f t="shared" si="7"/>
        <v>96.440999999999988</v>
      </c>
      <c r="H175" s="63">
        <f t="shared" si="8"/>
        <v>482.20499999999993</v>
      </c>
    </row>
    <row r="176" spans="1:8" s="62" customFormat="1" ht="25.5">
      <c r="A176" s="56" t="str">
        <f>IF((LEN('Copy paste to Here'!G180))&gt;5,((CONCATENATE('Copy paste to Here'!G180," &amp; ",'Copy paste to Here'!D180,"  &amp;  ",'Copy paste to Here'!E180))),"Empty Cell")</f>
        <v xml:space="preserve">Plain 925 sterling silver helix hoop earring, 16g (1.2mm) with a silver bird dangling (sold per pcs.) &amp; Size: 10mm  &amp;  </v>
      </c>
      <c r="B176" s="57" t="str">
        <f>'Copy paste to Here'!C180</f>
        <v>PHOD36</v>
      </c>
      <c r="C176" s="57" t="s">
        <v>945</v>
      </c>
      <c r="D176" s="58">
        <f>Invoice!B180</f>
        <v>4</v>
      </c>
      <c r="E176" s="59">
        <f>'Shipping Invoice'!J180*$N$1</f>
        <v>3.07</v>
      </c>
      <c r="F176" s="59">
        <f t="shared" si="9"/>
        <v>12.28</v>
      </c>
      <c r="G176" s="60">
        <f t="shared" si="7"/>
        <v>116.1074</v>
      </c>
      <c r="H176" s="63">
        <f t="shared" si="8"/>
        <v>464.42959999999999</v>
      </c>
    </row>
    <row r="177" spans="1:8" s="62" customFormat="1" ht="25.5">
      <c r="A177" s="56" t="str">
        <f>IF((LEN('Copy paste to Here'!G181))&gt;5,((CONCATENATE('Copy paste to Here'!G181," &amp; ",'Copy paste to Here'!D181,"  &amp;  ",'Copy paste to Here'!E181))),"Empty Cell")</f>
        <v xml:space="preserve">Plain 925 sterling silver helix hoop earring, 16g (1.2mm) with plain silver hamsa dangling (sold per pcs.) &amp; Size: 10mm  &amp;  </v>
      </c>
      <c r="B177" s="57" t="str">
        <f>'Copy paste to Here'!C181</f>
        <v>PHOD39</v>
      </c>
      <c r="C177" s="57" t="s">
        <v>946</v>
      </c>
      <c r="D177" s="58">
        <f>Invoice!B181</f>
        <v>4</v>
      </c>
      <c r="E177" s="59">
        <f>'Shipping Invoice'!J181*$N$1</f>
        <v>3.27</v>
      </c>
      <c r="F177" s="59">
        <f t="shared" si="9"/>
        <v>13.08</v>
      </c>
      <c r="G177" s="60">
        <f t="shared" si="7"/>
        <v>123.67140000000001</v>
      </c>
      <c r="H177" s="63">
        <f t="shared" si="8"/>
        <v>494.68560000000002</v>
      </c>
    </row>
    <row r="178" spans="1:8" s="62" customFormat="1" ht="25.5">
      <c r="A178" s="56" t="str">
        <f>IF((LEN('Copy paste to Here'!G182))&gt;5,((CONCATENATE('Copy paste to Here'!G182," &amp; ",'Copy paste to Here'!D182,"  &amp;  ",'Copy paste to Here'!E182))),"Empty Cell")</f>
        <v xml:space="preserve">Plain 925 sterling silver helix hoop earring, 16g (1.2mm) with a silver hamsa dangling (sold per pcs.) &amp; Size: 12mm  &amp;  </v>
      </c>
      <c r="B178" s="57" t="str">
        <f>'Copy paste to Here'!C182</f>
        <v>PHOD40</v>
      </c>
      <c r="C178" s="57" t="s">
        <v>947</v>
      </c>
      <c r="D178" s="58">
        <f>Invoice!B182</f>
        <v>4</v>
      </c>
      <c r="E178" s="59">
        <f>'Shipping Invoice'!J182*$N$1</f>
        <v>2.7</v>
      </c>
      <c r="F178" s="59">
        <f t="shared" si="9"/>
        <v>10.8</v>
      </c>
      <c r="G178" s="60">
        <f t="shared" si="7"/>
        <v>102.114</v>
      </c>
      <c r="H178" s="63">
        <f t="shared" si="8"/>
        <v>408.45600000000002</v>
      </c>
    </row>
    <row r="179" spans="1:8" s="62" customFormat="1" ht="25.5">
      <c r="A179" s="56" t="str">
        <f>IF((LEN('Copy paste to Here'!G183))&gt;5,((CONCATENATE('Copy paste to Here'!G183," &amp; ",'Copy paste to Here'!D183,"  &amp;  ",'Copy paste to Here'!E183))),"Empty Cell")</f>
        <v xml:space="preserve">Plain 925 sterling silver helix hoop earring, 16g (1.2mm) with a silver bird wing dangling (sold per pcs.) &amp; Size: 12mm  &amp;  </v>
      </c>
      <c r="B179" s="57" t="str">
        <f>'Copy paste to Here'!C183</f>
        <v>PHOD44</v>
      </c>
      <c r="C179" s="57" t="s">
        <v>948</v>
      </c>
      <c r="D179" s="58">
        <f>Invoice!B183</f>
        <v>4</v>
      </c>
      <c r="E179" s="59">
        <f>'Shipping Invoice'!J183*$N$1</f>
        <v>2.5499999999999998</v>
      </c>
      <c r="F179" s="59">
        <f t="shared" si="9"/>
        <v>10.199999999999999</v>
      </c>
      <c r="G179" s="60">
        <f t="shared" si="7"/>
        <v>96.440999999999988</v>
      </c>
      <c r="H179" s="63">
        <f t="shared" si="8"/>
        <v>385.76399999999995</v>
      </c>
    </row>
    <row r="180" spans="1:8" s="62" customFormat="1" ht="24">
      <c r="A180" s="56" t="str">
        <f>IF((LEN('Copy paste to Here'!G184))&gt;5,((CONCATENATE('Copy paste to Here'!G184," &amp; ",'Copy paste to Here'!D184,"  &amp;  ",'Copy paste to Here'!E184))),"Empty Cell")</f>
        <v xml:space="preserve">One pair of plain 925 sterling silver hoop earrings, 1.5mm thickness &amp; Size: 10mm  &amp;  </v>
      </c>
      <c r="B180" s="57" t="str">
        <f>'Copy paste to Here'!C184</f>
        <v>PHOL</v>
      </c>
      <c r="C180" s="57" t="s">
        <v>949</v>
      </c>
      <c r="D180" s="58">
        <f>Invoice!B184</f>
        <v>2</v>
      </c>
      <c r="E180" s="59">
        <f>'Shipping Invoice'!J184*$N$1</f>
        <v>1.37</v>
      </c>
      <c r="F180" s="59">
        <f t="shared" si="9"/>
        <v>2.74</v>
      </c>
      <c r="G180" s="60">
        <f t="shared" si="7"/>
        <v>51.813400000000001</v>
      </c>
      <c r="H180" s="63">
        <f t="shared" si="8"/>
        <v>103.6268</v>
      </c>
    </row>
    <row r="181" spans="1:8" s="62" customFormat="1" ht="24">
      <c r="A181" s="56" t="str">
        <f>IF((LEN('Copy paste to Here'!G185))&gt;5,((CONCATENATE('Copy paste to Here'!G185," &amp; ",'Copy paste to Here'!D185,"  &amp;  ",'Copy paste to Here'!E185))),"Empty Cell")</f>
        <v xml:space="preserve">One pair of plain 925 sterling silver hoop earrings, 1.5mm thickness &amp; Size: 12mm  &amp;  </v>
      </c>
      <c r="B181" s="57" t="str">
        <f>'Copy paste to Here'!C185</f>
        <v>PHOL</v>
      </c>
      <c r="C181" s="57" t="s">
        <v>950</v>
      </c>
      <c r="D181" s="58">
        <f>Invoice!B185</f>
        <v>2</v>
      </c>
      <c r="E181" s="59">
        <f>'Shipping Invoice'!J185*$N$1</f>
        <v>1.48</v>
      </c>
      <c r="F181" s="59">
        <f t="shared" si="9"/>
        <v>2.96</v>
      </c>
      <c r="G181" s="60">
        <f t="shared" si="7"/>
        <v>55.973599999999998</v>
      </c>
      <c r="H181" s="63">
        <f t="shared" si="8"/>
        <v>111.9472</v>
      </c>
    </row>
    <row r="182" spans="1:8" s="62" customFormat="1" ht="24">
      <c r="A182" s="56" t="str">
        <f>IF((LEN('Copy paste to Here'!G186))&gt;5,((CONCATENATE('Copy paste to Here'!G186," &amp; ",'Copy paste to Here'!D186,"  &amp;  ",'Copy paste to Here'!E186))),"Empty Cell")</f>
        <v xml:space="preserve">One pair of plain 925 sterling silver hoop earrings, 1.5mm thickness &amp; Size: 14mm  &amp;  </v>
      </c>
      <c r="B182" s="57" t="str">
        <f>'Copy paste to Here'!C186</f>
        <v>PHOL</v>
      </c>
      <c r="C182" s="57" t="s">
        <v>951</v>
      </c>
      <c r="D182" s="58">
        <f>Invoice!B186</f>
        <v>2</v>
      </c>
      <c r="E182" s="59">
        <f>'Shipping Invoice'!J186*$N$1</f>
        <v>2.44</v>
      </c>
      <c r="F182" s="59">
        <f t="shared" si="9"/>
        <v>4.88</v>
      </c>
      <c r="G182" s="60">
        <f t="shared" si="7"/>
        <v>92.280799999999999</v>
      </c>
      <c r="H182" s="63">
        <f t="shared" si="8"/>
        <v>184.5616</v>
      </c>
    </row>
    <row r="183" spans="1:8" s="62" customFormat="1" ht="24">
      <c r="A183" s="56" t="str">
        <f>IF((LEN('Copy paste to Here'!G187))&gt;5,((CONCATENATE('Copy paste to Here'!G187," &amp; ",'Copy paste to Here'!D187,"  &amp;  ",'Copy paste to Here'!E187))),"Empty Cell")</f>
        <v xml:space="preserve">One pair of plain 925 sterling silver hoop earrings, 1.5mm thickness &amp; Size: 16mm  &amp;  </v>
      </c>
      <c r="B183" s="57" t="str">
        <f>'Copy paste to Here'!C187</f>
        <v>PHOL</v>
      </c>
      <c r="C183" s="57" t="s">
        <v>952</v>
      </c>
      <c r="D183" s="58">
        <f>Invoice!B187</f>
        <v>2</v>
      </c>
      <c r="E183" s="59">
        <f>'Shipping Invoice'!J187*$N$1</f>
        <v>2.75</v>
      </c>
      <c r="F183" s="59">
        <f t="shared" si="9"/>
        <v>5.5</v>
      </c>
      <c r="G183" s="60">
        <f t="shared" si="7"/>
        <v>104.005</v>
      </c>
      <c r="H183" s="63">
        <f t="shared" si="8"/>
        <v>208.01</v>
      </c>
    </row>
    <row r="184" spans="1:8" s="62" customFormat="1" ht="24">
      <c r="A184" s="56" t="str">
        <f>IF((LEN('Copy paste to Here'!G188))&gt;5,((CONCATENATE('Copy paste to Here'!G188," &amp; ",'Copy paste to Here'!D188,"  &amp;  ",'Copy paste to Here'!E188))),"Empty Cell")</f>
        <v xml:space="preserve">One pair of 925 sterling silver hollow hoop earrings, 16g (1.2mm) with real 18k gold plating &amp; Size: 8mm  &amp;  </v>
      </c>
      <c r="B184" s="57" t="str">
        <f>'Copy paste to Here'!C188</f>
        <v>PHORG</v>
      </c>
      <c r="C184" s="57" t="s">
        <v>953</v>
      </c>
      <c r="D184" s="58">
        <f>Invoice!B188</f>
        <v>2</v>
      </c>
      <c r="E184" s="59">
        <f>'Shipping Invoice'!J188*$N$1</f>
        <v>1.72</v>
      </c>
      <c r="F184" s="59">
        <f t="shared" si="9"/>
        <v>3.44</v>
      </c>
      <c r="G184" s="60">
        <f t="shared" si="7"/>
        <v>65.050399999999996</v>
      </c>
      <c r="H184" s="63">
        <f t="shared" si="8"/>
        <v>130.10079999999999</v>
      </c>
    </row>
    <row r="185" spans="1:8" s="62" customFormat="1" ht="25.5">
      <c r="A185" s="56" t="str">
        <f>IF((LEN('Copy paste to Here'!G189))&gt;5,((CONCATENATE('Copy paste to Here'!G189," &amp; ",'Copy paste to Here'!D189,"  &amp;  ",'Copy paste to Here'!E189))),"Empty Cell")</f>
        <v xml:space="preserve">One pair of 925 sterling silver hollow hoop earrings, 16g (1.2mm) with real 18k gold plating &amp; Size: 10mm  &amp;  </v>
      </c>
      <c r="B185" s="57" t="str">
        <f>'Copy paste to Here'!C189</f>
        <v>PHORG</v>
      </c>
      <c r="C185" s="57" t="s">
        <v>954</v>
      </c>
      <c r="D185" s="58">
        <f>Invoice!B189</f>
        <v>2</v>
      </c>
      <c r="E185" s="59">
        <f>'Shipping Invoice'!J189*$N$1</f>
        <v>2.13</v>
      </c>
      <c r="F185" s="59">
        <f t="shared" si="9"/>
        <v>4.26</v>
      </c>
      <c r="G185" s="60">
        <f t="shared" si="7"/>
        <v>80.556600000000003</v>
      </c>
      <c r="H185" s="63">
        <f t="shared" si="8"/>
        <v>161.11320000000001</v>
      </c>
    </row>
    <row r="186" spans="1:8" s="62" customFormat="1" ht="25.5">
      <c r="A186" s="56" t="str">
        <f>IF((LEN('Copy paste to Here'!G190))&gt;5,((CONCATENATE('Copy paste to Here'!G190," &amp; ",'Copy paste to Here'!D190,"  &amp;  ",'Copy paste to Here'!E190))),"Empty Cell")</f>
        <v xml:space="preserve">One pair of 925 sterling silver hollow hoop earrings, 16g (1.2mm) with real 18k gold plating &amp; Size: 12mm  &amp;  </v>
      </c>
      <c r="B186" s="57" t="str">
        <f>'Copy paste to Here'!C190</f>
        <v>PHORG</v>
      </c>
      <c r="C186" s="57" t="s">
        <v>955</v>
      </c>
      <c r="D186" s="58">
        <f>Invoice!B190</f>
        <v>2</v>
      </c>
      <c r="E186" s="59">
        <f>'Shipping Invoice'!J190*$N$1</f>
        <v>2.33</v>
      </c>
      <c r="F186" s="59">
        <f t="shared" si="9"/>
        <v>4.66</v>
      </c>
      <c r="G186" s="60">
        <f t="shared" si="7"/>
        <v>88.12060000000001</v>
      </c>
      <c r="H186" s="63">
        <f t="shared" si="8"/>
        <v>176.24120000000002</v>
      </c>
    </row>
    <row r="187" spans="1:8" s="62" customFormat="1" ht="25.5">
      <c r="A187" s="56" t="str">
        <f>IF((LEN('Copy paste to Here'!G191))&gt;5,((CONCATENATE('Copy paste to Here'!G191," &amp; ",'Copy paste to Here'!D191,"  &amp;  ",'Copy paste to Here'!E191))),"Empty Cell")</f>
        <v xml:space="preserve">One pair of 925 sterling silver hollow hoop earrings thickness, 16g (1.2mm) with real rose gold plating &amp; Size: 10mm  &amp;  </v>
      </c>
      <c r="B187" s="57" t="str">
        <f>'Copy paste to Here'!C191</f>
        <v>PHORS</v>
      </c>
      <c r="C187" s="57" t="s">
        <v>956</v>
      </c>
      <c r="D187" s="58">
        <f>Invoice!B191</f>
        <v>4</v>
      </c>
      <c r="E187" s="59">
        <f>'Shipping Invoice'!J191*$N$1</f>
        <v>2.13</v>
      </c>
      <c r="F187" s="59">
        <f t="shared" si="9"/>
        <v>8.52</v>
      </c>
      <c r="G187" s="60">
        <f t="shared" si="7"/>
        <v>80.556600000000003</v>
      </c>
      <c r="H187" s="63">
        <f t="shared" si="8"/>
        <v>322.22640000000001</v>
      </c>
    </row>
    <row r="188" spans="1:8" s="62" customFormat="1" ht="25.5">
      <c r="A188" s="56" t="str">
        <f>IF((LEN('Copy paste to Here'!G192))&gt;5,((CONCATENATE('Copy paste to Here'!G192," &amp; ",'Copy paste to Here'!D192,"  &amp;  ",'Copy paste to Here'!E192))),"Empty Cell")</f>
        <v xml:space="preserve">One pair of 925 sterling silver hollow hoop earrings thickness, 16g (1.2mm) with real rose gold plating &amp; Size: 14mm  &amp;  </v>
      </c>
      <c r="B188" s="57" t="str">
        <f>'Copy paste to Here'!C192</f>
        <v>PHORS</v>
      </c>
      <c r="C188" s="57" t="s">
        <v>957</v>
      </c>
      <c r="D188" s="58">
        <f>Invoice!B192</f>
        <v>4</v>
      </c>
      <c r="E188" s="59">
        <f>'Shipping Invoice'!J192*$N$1</f>
        <v>2.74</v>
      </c>
      <c r="F188" s="59">
        <f t="shared" si="9"/>
        <v>10.96</v>
      </c>
      <c r="G188" s="60">
        <f t="shared" si="7"/>
        <v>103.6268</v>
      </c>
      <c r="H188" s="63">
        <f t="shared" si="8"/>
        <v>414.50720000000001</v>
      </c>
    </row>
    <row r="189" spans="1:8" s="62" customFormat="1" ht="25.5">
      <c r="A189" s="56" t="str">
        <f>IF((LEN('Copy paste to Here'!G193))&gt;5,((CONCATENATE('Copy paste to Here'!G193," &amp; ",'Copy paste to Here'!D193,"  &amp;  ",'Copy paste to Here'!E193))),"Empty Cell")</f>
        <v xml:space="preserve">One pair of 925 silver Bali design black oxidized hoop earrings style A &amp; Size: 10mm  &amp;  </v>
      </c>
      <c r="B189" s="57" t="str">
        <f>'Copy paste to Here'!C193</f>
        <v>PHOXA</v>
      </c>
      <c r="C189" s="57" t="s">
        <v>958</v>
      </c>
      <c r="D189" s="58">
        <f>Invoice!B193</f>
        <v>2</v>
      </c>
      <c r="E189" s="59">
        <f>'Shipping Invoice'!J193*$N$1</f>
        <v>3.12</v>
      </c>
      <c r="F189" s="59">
        <f t="shared" si="9"/>
        <v>6.24</v>
      </c>
      <c r="G189" s="60">
        <f t="shared" si="7"/>
        <v>117.9984</v>
      </c>
      <c r="H189" s="63">
        <f t="shared" si="8"/>
        <v>235.99680000000001</v>
      </c>
    </row>
    <row r="190" spans="1:8" s="62" customFormat="1" ht="25.5">
      <c r="A190" s="56" t="str">
        <f>IF((LEN('Copy paste to Here'!G194))&gt;5,((CONCATENATE('Copy paste to Here'!G194," &amp; ",'Copy paste to Here'!D194,"  &amp;  ",'Copy paste to Here'!E194))),"Empty Cell")</f>
        <v xml:space="preserve">One pair of 925 silver Bali design black oxidized hoop earrings style A &amp; Size: 14mm  &amp;  </v>
      </c>
      <c r="B190" s="57" t="str">
        <f>'Copy paste to Here'!C194</f>
        <v>PHOXA</v>
      </c>
      <c r="C190" s="57" t="s">
        <v>959</v>
      </c>
      <c r="D190" s="58">
        <f>Invoice!B194</f>
        <v>2</v>
      </c>
      <c r="E190" s="59">
        <f>'Shipping Invoice'!J194*$N$1</f>
        <v>3.6</v>
      </c>
      <c r="F190" s="59">
        <f t="shared" si="9"/>
        <v>7.2</v>
      </c>
      <c r="G190" s="60">
        <f t="shared" si="7"/>
        <v>136.15200000000002</v>
      </c>
      <c r="H190" s="63">
        <f t="shared" si="8"/>
        <v>272.30400000000003</v>
      </c>
    </row>
    <row r="191" spans="1:8" s="62" customFormat="1" ht="24">
      <c r="A191" s="56" t="str">
        <f>IF((LEN('Copy paste to Here'!G195))&gt;5,((CONCATENATE('Copy paste to Here'!G195," &amp; ",'Copy paste to Here'!D195,"  &amp;  ",'Copy paste to Here'!E195))),"Empty Cell")</f>
        <v xml:space="preserve">One pair of 925 silver Bali design black oxidized hoop earrings style C &amp; Size: 10mm  &amp;  </v>
      </c>
      <c r="B191" s="57" t="str">
        <f>'Copy paste to Here'!C195</f>
        <v>PHOXC</v>
      </c>
      <c r="C191" s="57" t="s">
        <v>337</v>
      </c>
      <c r="D191" s="58">
        <f>Invoice!B195</f>
        <v>2</v>
      </c>
      <c r="E191" s="59">
        <f>'Shipping Invoice'!J195*$N$1</f>
        <v>2.79</v>
      </c>
      <c r="F191" s="59">
        <f t="shared" si="9"/>
        <v>5.58</v>
      </c>
      <c r="G191" s="60">
        <f t="shared" si="7"/>
        <v>105.51780000000001</v>
      </c>
      <c r="H191" s="63">
        <f t="shared" si="8"/>
        <v>211.03560000000002</v>
      </c>
    </row>
    <row r="192" spans="1:8" s="62" customFormat="1" ht="24">
      <c r="A192" s="56" t="str">
        <f>IF((LEN('Copy paste to Here'!G196))&gt;5,((CONCATENATE('Copy paste to Here'!G196," &amp; ",'Copy paste to Here'!D196,"  &amp;  ",'Copy paste to Here'!E196))),"Empty Cell")</f>
        <v xml:space="preserve">One pair of 925 silver Bali design black oxidized hoop earrings style C &amp; Size: 14mm  &amp;  </v>
      </c>
      <c r="B192" s="57" t="str">
        <f>'Copy paste to Here'!C196</f>
        <v>PHOXC</v>
      </c>
      <c r="C192" s="57" t="s">
        <v>337</v>
      </c>
      <c r="D192" s="58">
        <f>Invoice!B196</f>
        <v>2</v>
      </c>
      <c r="E192" s="59">
        <f>'Shipping Invoice'!J196*$N$1</f>
        <v>3.14</v>
      </c>
      <c r="F192" s="59">
        <f t="shared" si="9"/>
        <v>6.28</v>
      </c>
      <c r="G192" s="60">
        <f t="shared" si="7"/>
        <v>118.7548</v>
      </c>
      <c r="H192" s="63">
        <f t="shared" si="8"/>
        <v>237.50960000000001</v>
      </c>
    </row>
    <row r="193" spans="1:8" s="62" customFormat="1" ht="25.5">
      <c r="A193" s="56" t="str">
        <f>IF((LEN('Copy paste to Here'!G197))&gt;5,((CONCATENATE('Copy paste to Here'!G197," &amp; ",'Copy paste to Here'!D197,"  &amp;  ",'Copy paste to Here'!E197))),"Empty Cell")</f>
        <v xml:space="preserve">925 sterling silver seamless ring, 20g (0.8mm) with real rose gold plating &amp; Size: 9mm  &amp;  </v>
      </c>
      <c r="B193" s="57" t="str">
        <f>'Copy paste to Here'!C197</f>
        <v>RSSEL20</v>
      </c>
      <c r="C193" s="57" t="s">
        <v>960</v>
      </c>
      <c r="D193" s="58">
        <f>Invoice!B197</f>
        <v>4</v>
      </c>
      <c r="E193" s="59">
        <f>'Shipping Invoice'!J197*$N$1</f>
        <v>0.7</v>
      </c>
      <c r="F193" s="59">
        <f t="shared" si="9"/>
        <v>2.8</v>
      </c>
      <c r="G193" s="60">
        <f t="shared" si="7"/>
        <v>26.474</v>
      </c>
      <c r="H193" s="63">
        <f t="shared" si="8"/>
        <v>105.896</v>
      </c>
    </row>
    <row r="194" spans="1:8" s="62" customFormat="1" ht="24">
      <c r="A194" s="56" t="str">
        <f>IF((LEN('Copy paste to Here'!G198))&gt;5,((CONCATENATE('Copy paste to Here'!G198," &amp; ",'Copy paste to Here'!D198,"  &amp;  ",'Copy paste to Here'!E198))),"Empty Cell")</f>
        <v xml:space="preserve">High polished surgical steel hinged segment ring, 16g (1.2mm) &amp; Length: 7mm  &amp;  </v>
      </c>
      <c r="B194" s="57" t="str">
        <f>'Copy paste to Here'!C198</f>
        <v>SEGH16</v>
      </c>
      <c r="C194" s="57" t="s">
        <v>70</v>
      </c>
      <c r="D194" s="58">
        <f>Invoice!B198</f>
        <v>5</v>
      </c>
      <c r="E194" s="59">
        <f>'Shipping Invoice'!J198*$N$1</f>
        <v>1.51</v>
      </c>
      <c r="F194" s="59">
        <f t="shared" si="9"/>
        <v>7.55</v>
      </c>
      <c r="G194" s="60">
        <f t="shared" si="7"/>
        <v>57.108200000000004</v>
      </c>
      <c r="H194" s="63">
        <f t="shared" si="8"/>
        <v>285.541</v>
      </c>
    </row>
    <row r="195" spans="1:8" s="62" customFormat="1" ht="24">
      <c r="A195" s="56" t="str">
        <f>IF((LEN('Copy paste to Here'!G199))&gt;5,((CONCATENATE('Copy paste to Here'!G199," &amp; ",'Copy paste to Here'!D199,"  &amp;  ",'Copy paste to Here'!E199))),"Empty Cell")</f>
        <v xml:space="preserve">High polished surgical steel hinged segment ring, 16g (1.2mm) &amp; Length: 8mm  &amp;  </v>
      </c>
      <c r="B195" s="57" t="str">
        <f>'Copy paste to Here'!C199</f>
        <v>SEGH16</v>
      </c>
      <c r="C195" s="57" t="s">
        <v>70</v>
      </c>
      <c r="D195" s="58">
        <f>Invoice!B199</f>
        <v>6</v>
      </c>
      <c r="E195" s="59">
        <f>'Shipping Invoice'!J199*$N$1</f>
        <v>1.51</v>
      </c>
      <c r="F195" s="59">
        <f t="shared" si="9"/>
        <v>9.06</v>
      </c>
      <c r="G195" s="60">
        <f t="shared" si="7"/>
        <v>57.108200000000004</v>
      </c>
      <c r="H195" s="63">
        <f t="shared" si="8"/>
        <v>342.64920000000001</v>
      </c>
    </row>
    <row r="196" spans="1:8" s="62" customFormat="1" ht="24">
      <c r="A196" s="56" t="str">
        <f>IF((LEN('Copy paste to Here'!G200))&gt;5,((CONCATENATE('Copy paste to Here'!G200," &amp; ",'Copy paste to Here'!D200,"  &amp;  ",'Copy paste to Here'!E200))),"Empty Cell")</f>
        <v xml:space="preserve">High polished surgical steel hinged segment ring, 16g (1.2mm) &amp; Length: 9mm  &amp;  </v>
      </c>
      <c r="B196" s="57" t="str">
        <f>'Copy paste to Here'!C200</f>
        <v>SEGH16</v>
      </c>
      <c r="C196" s="57" t="s">
        <v>70</v>
      </c>
      <c r="D196" s="58">
        <f>Invoice!B200</f>
        <v>4</v>
      </c>
      <c r="E196" s="59">
        <f>'Shipping Invoice'!J200*$N$1</f>
        <v>1.51</v>
      </c>
      <c r="F196" s="59">
        <f t="shared" si="9"/>
        <v>6.04</v>
      </c>
      <c r="G196" s="60">
        <f t="shared" si="7"/>
        <v>57.108200000000004</v>
      </c>
      <c r="H196" s="63">
        <f t="shared" si="8"/>
        <v>228.43280000000001</v>
      </c>
    </row>
    <row r="197" spans="1:8" s="62" customFormat="1" ht="24">
      <c r="A197" s="56" t="str">
        <f>IF((LEN('Copy paste to Here'!G201))&gt;5,((CONCATENATE('Copy paste to Here'!G201," &amp; ",'Copy paste to Here'!D201,"  &amp;  ",'Copy paste to Here'!E201))),"Empty Cell")</f>
        <v xml:space="preserve">High polished surgical steel hinged segment ring, 16g (1.2mm) &amp; Length: 10mm  &amp;  </v>
      </c>
      <c r="B197" s="57" t="str">
        <f>'Copy paste to Here'!C201</f>
        <v>SEGH16</v>
      </c>
      <c r="C197" s="57" t="s">
        <v>70</v>
      </c>
      <c r="D197" s="58">
        <f>Invoice!B201</f>
        <v>2</v>
      </c>
      <c r="E197" s="59">
        <f>'Shipping Invoice'!J201*$N$1</f>
        <v>1.51</v>
      </c>
      <c r="F197" s="59">
        <f t="shared" si="9"/>
        <v>3.02</v>
      </c>
      <c r="G197" s="60">
        <f t="shared" si="7"/>
        <v>57.108200000000004</v>
      </c>
      <c r="H197" s="63">
        <f t="shared" si="8"/>
        <v>114.21640000000001</v>
      </c>
    </row>
    <row r="198" spans="1:8" s="62" customFormat="1" ht="24">
      <c r="A198" s="56" t="str">
        <f>IF((LEN('Copy paste to Here'!G202))&gt;5,((CONCATENATE('Copy paste to Here'!G202," &amp; ",'Copy paste to Here'!D202,"  &amp;  ",'Copy paste to Here'!E202))),"Empty Cell")</f>
        <v xml:space="preserve">High polished surgical steel hinged segment ring, 16g (1.2mm) &amp; Length: 11mm  &amp;  </v>
      </c>
      <c r="B198" s="57" t="str">
        <f>'Copy paste to Here'!C202</f>
        <v>SEGH16</v>
      </c>
      <c r="C198" s="57" t="s">
        <v>70</v>
      </c>
      <c r="D198" s="58">
        <f>Invoice!B202</f>
        <v>2</v>
      </c>
      <c r="E198" s="59">
        <f>'Shipping Invoice'!J202*$N$1</f>
        <v>1.51</v>
      </c>
      <c r="F198" s="59">
        <f t="shared" si="9"/>
        <v>3.02</v>
      </c>
      <c r="G198" s="60">
        <f t="shared" si="7"/>
        <v>57.108200000000004</v>
      </c>
      <c r="H198" s="63">
        <f t="shared" si="8"/>
        <v>114.21640000000001</v>
      </c>
    </row>
    <row r="199" spans="1:8" s="62" customFormat="1" ht="24">
      <c r="A199" s="56" t="str">
        <f>IF((LEN('Copy paste to Here'!G203))&gt;5,((CONCATENATE('Copy paste to Here'!G203," &amp; ",'Copy paste to Here'!D203,"  &amp;  ",'Copy paste to Here'!E203))),"Empty Cell")</f>
        <v xml:space="preserve">High polished surgical steel hinged segment ring, 16g (1.2mm) &amp; Length: 12mm  &amp;  </v>
      </c>
      <c r="B199" s="57" t="str">
        <f>'Copy paste to Here'!C203</f>
        <v>SEGH16</v>
      </c>
      <c r="C199" s="57" t="s">
        <v>70</v>
      </c>
      <c r="D199" s="58">
        <f>Invoice!B203</f>
        <v>2</v>
      </c>
      <c r="E199" s="59">
        <f>'Shipping Invoice'!J203*$N$1</f>
        <v>1.51</v>
      </c>
      <c r="F199" s="59">
        <f t="shared" si="9"/>
        <v>3.02</v>
      </c>
      <c r="G199" s="60">
        <f t="shared" si="7"/>
        <v>57.108200000000004</v>
      </c>
      <c r="H199" s="63">
        <f t="shared" si="8"/>
        <v>114.21640000000001</v>
      </c>
    </row>
    <row r="200" spans="1:8" s="62" customFormat="1" ht="24">
      <c r="A200" s="56" t="str">
        <f>IF((LEN('Copy paste to Here'!G204))&gt;5,((CONCATENATE('Copy paste to Here'!G204," &amp; ",'Copy paste to Here'!D204,"  &amp;  ",'Copy paste to Here'!E204))),"Empty Cell")</f>
        <v xml:space="preserve">High polished surgical steel hinged segment ring, 18g (1.0mm) &amp; Length: 5mm  &amp;  </v>
      </c>
      <c r="B200" s="57" t="str">
        <f>'Copy paste to Here'!C204</f>
        <v>SEGH18</v>
      </c>
      <c r="C200" s="57" t="s">
        <v>830</v>
      </c>
      <c r="D200" s="58">
        <f>Invoice!B204</f>
        <v>4</v>
      </c>
      <c r="E200" s="59">
        <f>'Shipping Invoice'!J204*$N$1</f>
        <v>1.61</v>
      </c>
      <c r="F200" s="59">
        <f t="shared" si="9"/>
        <v>6.44</v>
      </c>
      <c r="G200" s="60">
        <f t="shared" si="7"/>
        <v>60.890200000000007</v>
      </c>
      <c r="H200" s="63">
        <f t="shared" si="8"/>
        <v>243.56080000000003</v>
      </c>
    </row>
    <row r="201" spans="1:8" s="62" customFormat="1" ht="24">
      <c r="A201" s="56" t="str">
        <f>IF((LEN('Copy paste to Here'!G205))&gt;5,((CONCATENATE('Copy paste to Here'!G205," &amp; ",'Copy paste to Here'!D205,"  &amp;  ",'Copy paste to Here'!E205))),"Empty Cell")</f>
        <v xml:space="preserve">High polished surgical steel hinged segment ring, 18g (1.0mm) &amp; Length: 6mm  &amp;  </v>
      </c>
      <c r="B201" s="57" t="str">
        <f>'Copy paste to Here'!C205</f>
        <v>SEGH18</v>
      </c>
      <c r="C201" s="57" t="s">
        <v>830</v>
      </c>
      <c r="D201" s="58">
        <f>Invoice!B205</f>
        <v>4</v>
      </c>
      <c r="E201" s="59">
        <f>'Shipping Invoice'!J205*$N$1</f>
        <v>1.61</v>
      </c>
      <c r="F201" s="59">
        <f t="shared" si="9"/>
        <v>6.44</v>
      </c>
      <c r="G201" s="60">
        <f t="shared" si="7"/>
        <v>60.890200000000007</v>
      </c>
      <c r="H201" s="63">
        <f t="shared" si="8"/>
        <v>243.56080000000003</v>
      </c>
    </row>
    <row r="202" spans="1:8" s="62" customFormat="1" ht="24">
      <c r="A202" s="56" t="str">
        <f>IF((LEN('Copy paste to Here'!G206))&gt;5,((CONCATENATE('Copy paste to Here'!G206," &amp; ",'Copy paste to Here'!D206,"  &amp;  ",'Copy paste to Here'!E206))),"Empty Cell")</f>
        <v xml:space="preserve">High polished surgical steel hinged segment ring, 18g (1.0mm) &amp; Length: 7mm  &amp;  </v>
      </c>
      <c r="B202" s="57" t="str">
        <f>'Copy paste to Here'!C206</f>
        <v>SEGH18</v>
      </c>
      <c r="C202" s="57" t="s">
        <v>830</v>
      </c>
      <c r="D202" s="58">
        <f>Invoice!B206</f>
        <v>4</v>
      </c>
      <c r="E202" s="59">
        <f>'Shipping Invoice'!J206*$N$1</f>
        <v>1.61</v>
      </c>
      <c r="F202" s="59">
        <f t="shared" si="9"/>
        <v>6.44</v>
      </c>
      <c r="G202" s="60">
        <f t="shared" si="7"/>
        <v>60.890200000000007</v>
      </c>
      <c r="H202" s="63">
        <f t="shared" si="8"/>
        <v>243.56080000000003</v>
      </c>
    </row>
    <row r="203" spans="1:8" s="62" customFormat="1" ht="24">
      <c r="A203" s="56" t="str">
        <f>IF((LEN('Copy paste to Here'!G207))&gt;5,((CONCATENATE('Copy paste to Here'!G207," &amp; ",'Copy paste to Here'!D207,"  &amp;  ",'Copy paste to Here'!E207))),"Empty Cell")</f>
        <v xml:space="preserve">High polished surgical steel hinged segment ring, 18g (1.0mm) &amp; Length: 8mm  &amp;  </v>
      </c>
      <c r="B203" s="57" t="str">
        <f>'Copy paste to Here'!C207</f>
        <v>SEGH18</v>
      </c>
      <c r="C203" s="57" t="s">
        <v>830</v>
      </c>
      <c r="D203" s="58">
        <f>Invoice!B207</f>
        <v>4</v>
      </c>
      <c r="E203" s="59">
        <f>'Shipping Invoice'!J207*$N$1</f>
        <v>1.61</v>
      </c>
      <c r="F203" s="59">
        <f t="shared" si="9"/>
        <v>6.44</v>
      </c>
      <c r="G203" s="60">
        <f t="shared" si="7"/>
        <v>60.890200000000007</v>
      </c>
      <c r="H203" s="63">
        <f t="shared" si="8"/>
        <v>243.56080000000003</v>
      </c>
    </row>
    <row r="204" spans="1:8" s="62" customFormat="1" ht="24">
      <c r="A204" s="56" t="str">
        <f>IF((LEN('Copy paste to Here'!G208))&gt;5,((CONCATENATE('Copy paste to Here'!G208," &amp; ",'Copy paste to Here'!D208,"  &amp;  ",'Copy paste to Here'!E208))),"Empty Cell")</f>
        <v xml:space="preserve">High polished surgical steel hinged segment ring, 18g (1.0mm) &amp; Length: 9mm  &amp;  </v>
      </c>
      <c r="B204" s="57" t="str">
        <f>'Copy paste to Here'!C208</f>
        <v>SEGH18</v>
      </c>
      <c r="C204" s="57" t="s">
        <v>830</v>
      </c>
      <c r="D204" s="58">
        <f>Invoice!B208</f>
        <v>4</v>
      </c>
      <c r="E204" s="59">
        <f>'Shipping Invoice'!J208*$N$1</f>
        <v>1.61</v>
      </c>
      <c r="F204" s="59">
        <f t="shared" si="9"/>
        <v>6.44</v>
      </c>
      <c r="G204" s="60">
        <f t="shared" si="7"/>
        <v>60.890200000000007</v>
      </c>
      <c r="H204" s="63">
        <f t="shared" si="8"/>
        <v>243.56080000000003</v>
      </c>
    </row>
    <row r="205" spans="1:8" s="62" customFormat="1" ht="24">
      <c r="A205" s="56" t="str">
        <f>IF((LEN('Copy paste to Here'!G209))&gt;5,((CONCATENATE('Copy paste to Here'!G209," &amp; ",'Copy paste to Here'!D209,"  &amp;  ",'Copy paste to Here'!E209))),"Empty Cell")</f>
        <v xml:space="preserve">High polished surgical steel hinged segment ring, 18g (1.0mm) &amp; Length: 10mm  &amp;  </v>
      </c>
      <c r="B205" s="57" t="str">
        <f>'Copy paste to Here'!C209</f>
        <v>SEGH18</v>
      </c>
      <c r="C205" s="57" t="s">
        <v>830</v>
      </c>
      <c r="D205" s="58">
        <f>Invoice!B209</f>
        <v>4</v>
      </c>
      <c r="E205" s="59">
        <f>'Shipping Invoice'!J209*$N$1</f>
        <v>1.61</v>
      </c>
      <c r="F205" s="59">
        <f t="shared" si="9"/>
        <v>6.44</v>
      </c>
      <c r="G205" s="60">
        <f t="shared" si="7"/>
        <v>60.890200000000007</v>
      </c>
      <c r="H205" s="63">
        <f t="shared" si="8"/>
        <v>243.56080000000003</v>
      </c>
    </row>
    <row r="206" spans="1:8" s="62" customFormat="1" ht="24">
      <c r="A206" s="56" t="str">
        <f>IF((LEN('Copy paste to Here'!G210))&gt;5,((CONCATENATE('Copy paste to Here'!G210," &amp; ",'Copy paste to Here'!D210,"  &amp;  ",'Copy paste to Here'!E210))),"Empty Cell")</f>
        <v xml:space="preserve">High polished surgical steel hinged segment ring, 18g (1.0mm) &amp; Length: 11mm  &amp;  </v>
      </c>
      <c r="B206" s="57" t="str">
        <f>'Copy paste to Here'!C210</f>
        <v>SEGH18</v>
      </c>
      <c r="C206" s="57" t="s">
        <v>830</v>
      </c>
      <c r="D206" s="58">
        <f>Invoice!B210</f>
        <v>2</v>
      </c>
      <c r="E206" s="59">
        <f>'Shipping Invoice'!J210*$N$1</f>
        <v>1.61</v>
      </c>
      <c r="F206" s="59">
        <f t="shared" si="9"/>
        <v>3.22</v>
      </c>
      <c r="G206" s="60">
        <f t="shared" si="7"/>
        <v>60.890200000000007</v>
      </c>
      <c r="H206" s="63">
        <f t="shared" si="8"/>
        <v>121.78040000000001</v>
      </c>
    </row>
    <row r="207" spans="1:8" s="62" customFormat="1" ht="24">
      <c r="A207" s="56" t="str">
        <f>IF((LEN('Copy paste to Here'!G211))&gt;5,((CONCATENATE('Copy paste to Here'!G211," &amp; ",'Copy paste to Here'!D211,"  &amp;  ",'Copy paste to Here'!E211))),"Empty Cell")</f>
        <v xml:space="preserve">High polished surgical steel hinged segment ring, 18g (1.0mm) &amp; Length: 12mm  &amp;  </v>
      </c>
      <c r="B207" s="57" t="str">
        <f>'Copy paste to Here'!C211</f>
        <v>SEGH18</v>
      </c>
      <c r="C207" s="57" t="s">
        <v>830</v>
      </c>
      <c r="D207" s="58">
        <f>Invoice!B211</f>
        <v>2</v>
      </c>
      <c r="E207" s="59">
        <f>'Shipping Invoice'!J211*$N$1</f>
        <v>1.61</v>
      </c>
      <c r="F207" s="59">
        <f t="shared" si="9"/>
        <v>3.22</v>
      </c>
      <c r="G207" s="60">
        <f t="shared" si="7"/>
        <v>60.890200000000007</v>
      </c>
      <c r="H207" s="63">
        <f t="shared" si="8"/>
        <v>121.78040000000001</v>
      </c>
    </row>
    <row r="208" spans="1:8" s="62" customFormat="1" ht="24">
      <c r="A208" s="56" t="str">
        <f>IF((LEN('Copy paste to Here'!G212))&gt;5,((CONCATENATE('Copy paste to Here'!G212," &amp; ",'Copy paste to Here'!D212,"  &amp;  ",'Copy paste to Here'!E212))),"Empty Cell")</f>
        <v xml:space="preserve">High polished surgical steel hinged segment ring, 18g (1.0mm) &amp; Length: 13mm  &amp;  </v>
      </c>
      <c r="B208" s="57" t="str">
        <f>'Copy paste to Here'!C212</f>
        <v>SEGH18</v>
      </c>
      <c r="C208" s="57" t="s">
        <v>830</v>
      </c>
      <c r="D208" s="58">
        <f>Invoice!B212</f>
        <v>2</v>
      </c>
      <c r="E208" s="59">
        <f>'Shipping Invoice'!J212*$N$1</f>
        <v>1.61</v>
      </c>
      <c r="F208" s="59">
        <f t="shared" si="9"/>
        <v>3.22</v>
      </c>
      <c r="G208" s="60">
        <f t="shared" si="7"/>
        <v>60.890200000000007</v>
      </c>
      <c r="H208" s="63">
        <f t="shared" si="8"/>
        <v>121.78040000000001</v>
      </c>
    </row>
    <row r="209" spans="1:8" s="62" customFormat="1" ht="24">
      <c r="A209" s="56" t="str">
        <f>IF((LEN('Copy paste to Here'!G213))&gt;5,((CONCATENATE('Copy paste to Here'!G213," &amp; ",'Copy paste to Here'!D213,"  &amp;  ",'Copy paste to Here'!E213))),"Empty Cell")</f>
        <v xml:space="preserve">High polished surgical steel hinged segment ring, 20g (0.8mm) &amp; Length: 7mm  &amp;  </v>
      </c>
      <c r="B209" s="57" t="str">
        <f>'Copy paste to Here'!C213</f>
        <v>SEGH20</v>
      </c>
      <c r="C209" s="57" t="s">
        <v>833</v>
      </c>
      <c r="D209" s="58">
        <f>Invoice!B213</f>
        <v>5</v>
      </c>
      <c r="E209" s="59">
        <f>'Shipping Invoice'!J213*$N$1</f>
        <v>1.99</v>
      </c>
      <c r="F209" s="59">
        <f t="shared" si="9"/>
        <v>9.9499999999999993</v>
      </c>
      <c r="G209" s="60">
        <f t="shared" si="7"/>
        <v>75.261799999999994</v>
      </c>
      <c r="H209" s="63">
        <f t="shared" si="8"/>
        <v>376.30899999999997</v>
      </c>
    </row>
    <row r="210" spans="1:8" s="62" customFormat="1" ht="25.5">
      <c r="A210" s="56" t="str">
        <f>IF((LEN('Copy paste to Here'!G214))&gt;5,((CONCATENATE('Copy paste to Here'!G214," &amp; ",'Copy paste to Here'!D214,"  &amp;  ",'Copy paste to Here'!E214))),"Empty Cell")</f>
        <v>PVD plated surgical steel hinged segment ring, 16g (1.2mm) &amp; Length: 5mm  &amp;  Color: Gold</v>
      </c>
      <c r="B210" s="57" t="str">
        <f>'Copy paste to Here'!C214</f>
        <v>SEGHT16</v>
      </c>
      <c r="C210" s="57" t="s">
        <v>73</v>
      </c>
      <c r="D210" s="58">
        <f>Invoice!B214</f>
        <v>2</v>
      </c>
      <c r="E210" s="59">
        <f>'Shipping Invoice'!J214*$N$1</f>
        <v>1.85</v>
      </c>
      <c r="F210" s="59">
        <f t="shared" si="9"/>
        <v>3.7</v>
      </c>
      <c r="G210" s="60">
        <f t="shared" si="7"/>
        <v>69.966999999999999</v>
      </c>
      <c r="H210" s="63">
        <f t="shared" si="8"/>
        <v>139.934</v>
      </c>
    </row>
    <row r="211" spans="1:8" s="62" customFormat="1" ht="25.5">
      <c r="A211" s="56" t="str">
        <f>IF((LEN('Copy paste to Here'!G215))&gt;5,((CONCATENATE('Copy paste to Here'!G215," &amp; ",'Copy paste to Here'!D215,"  &amp;  ",'Copy paste to Here'!E215))),"Empty Cell")</f>
        <v>PVD plated surgical steel hinged segment ring, 16g (1.2mm) &amp; Length: 5mm  &amp;  Color: Rose-gold</v>
      </c>
      <c r="B211" s="57" t="str">
        <f>'Copy paste to Here'!C215</f>
        <v>SEGHT16</v>
      </c>
      <c r="C211" s="57" t="s">
        <v>73</v>
      </c>
      <c r="D211" s="58">
        <f>Invoice!B215</f>
        <v>1</v>
      </c>
      <c r="E211" s="59">
        <f>'Shipping Invoice'!J215*$N$1</f>
        <v>1.85</v>
      </c>
      <c r="F211" s="59">
        <f t="shared" ref="F211:F274" si="10">D211*E211</f>
        <v>1.85</v>
      </c>
      <c r="G211" s="60">
        <f t="shared" ref="G211:G274" si="11">E211*$E$14</f>
        <v>69.966999999999999</v>
      </c>
      <c r="H211" s="63">
        <f t="shared" ref="H211:H274" si="12">D211*G211</f>
        <v>69.966999999999999</v>
      </c>
    </row>
    <row r="212" spans="1:8" s="62" customFormat="1" ht="25.5">
      <c r="A212" s="56" t="str">
        <f>IF((LEN('Copy paste to Here'!G216))&gt;5,((CONCATENATE('Copy paste to Here'!G216," &amp; ",'Copy paste to Here'!D216,"  &amp;  ",'Copy paste to Here'!E216))),"Empty Cell")</f>
        <v>PVD plated surgical steel hinged segment ring, 16g (1.2mm) &amp; Length: 6mm  &amp;  Color: Gold</v>
      </c>
      <c r="B212" s="57" t="str">
        <f>'Copy paste to Here'!C216</f>
        <v>SEGHT16</v>
      </c>
      <c r="C212" s="57" t="s">
        <v>73</v>
      </c>
      <c r="D212" s="58">
        <f>Invoice!B216</f>
        <v>2</v>
      </c>
      <c r="E212" s="59">
        <f>'Shipping Invoice'!J216*$N$1</f>
        <v>1.85</v>
      </c>
      <c r="F212" s="59">
        <f t="shared" si="10"/>
        <v>3.7</v>
      </c>
      <c r="G212" s="60">
        <f t="shared" si="11"/>
        <v>69.966999999999999</v>
      </c>
      <c r="H212" s="63">
        <f t="shared" si="12"/>
        <v>139.934</v>
      </c>
    </row>
    <row r="213" spans="1:8" s="62" customFormat="1" ht="25.5">
      <c r="A213" s="56" t="str">
        <f>IF((LEN('Copy paste to Here'!G217))&gt;5,((CONCATENATE('Copy paste to Here'!G217," &amp; ",'Copy paste to Here'!D217,"  &amp;  ",'Copy paste to Here'!E217))),"Empty Cell")</f>
        <v>PVD plated surgical steel hinged segment ring, 16g (1.2mm) &amp; Length: 6mm  &amp;  Color: Rose-gold</v>
      </c>
      <c r="B213" s="57" t="str">
        <f>'Copy paste to Here'!C217</f>
        <v>SEGHT16</v>
      </c>
      <c r="C213" s="57" t="s">
        <v>73</v>
      </c>
      <c r="D213" s="58">
        <f>Invoice!B217</f>
        <v>2</v>
      </c>
      <c r="E213" s="59">
        <f>'Shipping Invoice'!J217*$N$1</f>
        <v>1.85</v>
      </c>
      <c r="F213" s="59">
        <f t="shared" si="10"/>
        <v>3.7</v>
      </c>
      <c r="G213" s="60">
        <f t="shared" si="11"/>
        <v>69.966999999999999</v>
      </c>
      <c r="H213" s="63">
        <f t="shared" si="12"/>
        <v>139.934</v>
      </c>
    </row>
    <row r="214" spans="1:8" s="62" customFormat="1" ht="25.5">
      <c r="A214" s="56" t="str">
        <f>IF((LEN('Copy paste to Here'!G218))&gt;5,((CONCATENATE('Copy paste to Here'!G218," &amp; ",'Copy paste to Here'!D218,"  &amp;  ",'Copy paste to Here'!E218))),"Empty Cell")</f>
        <v>PVD plated surgical steel hinged segment ring, 16g (1.2mm) &amp; Length: 7mm  &amp;  Color: Black</v>
      </c>
      <c r="B214" s="57" t="str">
        <f>'Copy paste to Here'!C218</f>
        <v>SEGHT16</v>
      </c>
      <c r="C214" s="57" t="s">
        <v>73</v>
      </c>
      <c r="D214" s="58">
        <f>Invoice!B218</f>
        <v>4</v>
      </c>
      <c r="E214" s="59">
        <f>'Shipping Invoice'!J218*$N$1</f>
        <v>1.85</v>
      </c>
      <c r="F214" s="59">
        <f t="shared" si="10"/>
        <v>7.4</v>
      </c>
      <c r="G214" s="60">
        <f t="shared" si="11"/>
        <v>69.966999999999999</v>
      </c>
      <c r="H214" s="63">
        <f t="shared" si="12"/>
        <v>279.86799999999999</v>
      </c>
    </row>
    <row r="215" spans="1:8" s="62" customFormat="1" ht="25.5">
      <c r="A215" s="56" t="str">
        <f>IF((LEN('Copy paste to Here'!G219))&gt;5,((CONCATENATE('Copy paste to Here'!G219," &amp; ",'Copy paste to Here'!D219,"  &amp;  ",'Copy paste to Here'!E219))),"Empty Cell")</f>
        <v>PVD plated surgical steel hinged segment ring, 16g (1.2mm) &amp; Length: 7mm  &amp;  Color: Rainbow</v>
      </c>
      <c r="B215" s="57" t="str">
        <f>'Copy paste to Here'!C219</f>
        <v>SEGHT16</v>
      </c>
      <c r="C215" s="57" t="s">
        <v>73</v>
      </c>
      <c r="D215" s="58">
        <f>Invoice!B219</f>
        <v>2</v>
      </c>
      <c r="E215" s="59">
        <f>'Shipping Invoice'!J219*$N$1</f>
        <v>1.85</v>
      </c>
      <c r="F215" s="59">
        <f t="shared" si="10"/>
        <v>3.7</v>
      </c>
      <c r="G215" s="60">
        <f t="shared" si="11"/>
        <v>69.966999999999999</v>
      </c>
      <c r="H215" s="63">
        <f t="shared" si="12"/>
        <v>139.934</v>
      </c>
    </row>
    <row r="216" spans="1:8" s="62" customFormat="1" ht="25.5">
      <c r="A216" s="56" t="str">
        <f>IF((LEN('Copy paste to Here'!G220))&gt;5,((CONCATENATE('Copy paste to Here'!G220," &amp; ",'Copy paste to Here'!D220,"  &amp;  ",'Copy paste to Here'!E220))),"Empty Cell")</f>
        <v>PVD plated surgical steel hinged segment ring, 16g (1.2mm) &amp; Length: 7mm  &amp;  Color: Gold</v>
      </c>
      <c r="B216" s="57" t="str">
        <f>'Copy paste to Here'!C220</f>
        <v>SEGHT16</v>
      </c>
      <c r="C216" s="57" t="s">
        <v>73</v>
      </c>
      <c r="D216" s="58">
        <f>Invoice!B220</f>
        <v>4</v>
      </c>
      <c r="E216" s="59">
        <f>'Shipping Invoice'!J220*$N$1</f>
        <v>1.85</v>
      </c>
      <c r="F216" s="59">
        <f t="shared" si="10"/>
        <v>7.4</v>
      </c>
      <c r="G216" s="60">
        <f t="shared" si="11"/>
        <v>69.966999999999999</v>
      </c>
      <c r="H216" s="63">
        <f t="shared" si="12"/>
        <v>279.86799999999999</v>
      </c>
    </row>
    <row r="217" spans="1:8" s="62" customFormat="1" ht="25.5">
      <c r="A217" s="56" t="str">
        <f>IF((LEN('Copy paste to Here'!G221))&gt;5,((CONCATENATE('Copy paste to Here'!G221," &amp; ",'Copy paste to Here'!D221,"  &amp;  ",'Copy paste to Here'!E221))),"Empty Cell")</f>
        <v>PVD plated surgical steel hinged segment ring, 16g (1.2mm) &amp; Length: 7mm  &amp;  Color: Rose-gold</v>
      </c>
      <c r="B217" s="57" t="str">
        <f>'Copy paste to Here'!C221</f>
        <v>SEGHT16</v>
      </c>
      <c r="C217" s="57" t="s">
        <v>73</v>
      </c>
      <c r="D217" s="58">
        <f>Invoice!B221</f>
        <v>2</v>
      </c>
      <c r="E217" s="59">
        <f>'Shipping Invoice'!J221*$N$1</f>
        <v>1.85</v>
      </c>
      <c r="F217" s="59">
        <f t="shared" si="10"/>
        <v>3.7</v>
      </c>
      <c r="G217" s="60">
        <f t="shared" si="11"/>
        <v>69.966999999999999</v>
      </c>
      <c r="H217" s="63">
        <f t="shared" si="12"/>
        <v>139.934</v>
      </c>
    </row>
    <row r="218" spans="1:8" s="62" customFormat="1" ht="25.5">
      <c r="A218" s="56" t="str">
        <f>IF((LEN('Copy paste to Here'!G222))&gt;5,((CONCATENATE('Copy paste to Here'!G222," &amp; ",'Copy paste to Here'!D222,"  &amp;  ",'Copy paste to Here'!E222))),"Empty Cell")</f>
        <v>PVD plated surgical steel hinged segment ring, 16g (1.2mm) &amp; Length: 8mm  &amp;  Color: Black</v>
      </c>
      <c r="B218" s="57" t="str">
        <f>'Copy paste to Here'!C222</f>
        <v>SEGHT16</v>
      </c>
      <c r="C218" s="57" t="s">
        <v>73</v>
      </c>
      <c r="D218" s="58">
        <f>Invoice!B222</f>
        <v>6</v>
      </c>
      <c r="E218" s="59">
        <f>'Shipping Invoice'!J222*$N$1</f>
        <v>1.85</v>
      </c>
      <c r="F218" s="59">
        <f t="shared" si="10"/>
        <v>11.100000000000001</v>
      </c>
      <c r="G218" s="60">
        <f t="shared" si="11"/>
        <v>69.966999999999999</v>
      </c>
      <c r="H218" s="63">
        <f t="shared" si="12"/>
        <v>419.80200000000002</v>
      </c>
    </row>
    <row r="219" spans="1:8" s="62" customFormat="1" ht="25.5">
      <c r="A219" s="56" t="str">
        <f>IF((LEN('Copy paste to Here'!G223))&gt;5,((CONCATENATE('Copy paste to Here'!G223," &amp; ",'Copy paste to Here'!D223,"  &amp;  ",'Copy paste to Here'!E223))),"Empty Cell")</f>
        <v>PVD plated surgical steel hinged segment ring, 16g (1.2mm) &amp; Length: 8mm  &amp;  Color: Rainbow</v>
      </c>
      <c r="B219" s="57" t="str">
        <f>'Copy paste to Here'!C223</f>
        <v>SEGHT16</v>
      </c>
      <c r="C219" s="57" t="s">
        <v>73</v>
      </c>
      <c r="D219" s="58">
        <f>Invoice!B223</f>
        <v>2</v>
      </c>
      <c r="E219" s="59">
        <f>'Shipping Invoice'!J223*$N$1</f>
        <v>1.85</v>
      </c>
      <c r="F219" s="59">
        <f t="shared" si="10"/>
        <v>3.7</v>
      </c>
      <c r="G219" s="60">
        <f t="shared" si="11"/>
        <v>69.966999999999999</v>
      </c>
      <c r="H219" s="63">
        <f t="shared" si="12"/>
        <v>139.934</v>
      </c>
    </row>
    <row r="220" spans="1:8" s="62" customFormat="1" ht="25.5">
      <c r="A220" s="56" t="str">
        <f>IF((LEN('Copy paste to Here'!G224))&gt;5,((CONCATENATE('Copy paste to Here'!G224," &amp; ",'Copy paste to Here'!D224,"  &amp;  ",'Copy paste to Here'!E224))),"Empty Cell")</f>
        <v>PVD plated surgical steel hinged segment ring, 16g (1.2mm) &amp; Length: 8mm  &amp;  Color: Gold</v>
      </c>
      <c r="B220" s="57" t="str">
        <f>'Copy paste to Here'!C224</f>
        <v>SEGHT16</v>
      </c>
      <c r="C220" s="57" t="s">
        <v>73</v>
      </c>
      <c r="D220" s="58">
        <f>Invoice!B224</f>
        <v>4</v>
      </c>
      <c r="E220" s="59">
        <f>'Shipping Invoice'!J224*$N$1</f>
        <v>1.85</v>
      </c>
      <c r="F220" s="59">
        <f t="shared" si="10"/>
        <v>7.4</v>
      </c>
      <c r="G220" s="60">
        <f t="shared" si="11"/>
        <v>69.966999999999999</v>
      </c>
      <c r="H220" s="63">
        <f t="shared" si="12"/>
        <v>279.86799999999999</v>
      </c>
    </row>
    <row r="221" spans="1:8" s="62" customFormat="1" ht="25.5">
      <c r="A221" s="56" t="str">
        <f>IF((LEN('Copy paste to Here'!G225))&gt;5,((CONCATENATE('Copy paste to Here'!G225," &amp; ",'Copy paste to Here'!D225,"  &amp;  ",'Copy paste to Here'!E225))),"Empty Cell")</f>
        <v>PVD plated surgical steel hinged segment ring, 16g (1.2mm) &amp; Length: 9mm  &amp;  Color: Rainbow</v>
      </c>
      <c r="B221" s="57" t="str">
        <f>'Copy paste to Here'!C225</f>
        <v>SEGHT16</v>
      </c>
      <c r="C221" s="57" t="s">
        <v>73</v>
      </c>
      <c r="D221" s="58">
        <f>Invoice!B225</f>
        <v>2</v>
      </c>
      <c r="E221" s="59">
        <f>'Shipping Invoice'!J225*$N$1</f>
        <v>1.85</v>
      </c>
      <c r="F221" s="59">
        <f t="shared" si="10"/>
        <v>3.7</v>
      </c>
      <c r="G221" s="60">
        <f t="shared" si="11"/>
        <v>69.966999999999999</v>
      </c>
      <c r="H221" s="63">
        <f t="shared" si="12"/>
        <v>139.934</v>
      </c>
    </row>
    <row r="222" spans="1:8" s="62" customFormat="1" ht="25.5">
      <c r="A222" s="56" t="str">
        <f>IF((LEN('Copy paste to Here'!G226))&gt;5,((CONCATENATE('Copy paste to Here'!G226," &amp; ",'Copy paste to Here'!D226,"  &amp;  ",'Copy paste to Here'!E226))),"Empty Cell")</f>
        <v>PVD plated surgical steel hinged segment ring, 16g (1.2mm) &amp; Length: 10mm  &amp;  Color: Black</v>
      </c>
      <c r="B222" s="57" t="str">
        <f>'Copy paste to Here'!C226</f>
        <v>SEGHT16</v>
      </c>
      <c r="C222" s="57" t="s">
        <v>73</v>
      </c>
      <c r="D222" s="58">
        <f>Invoice!B226</f>
        <v>5</v>
      </c>
      <c r="E222" s="59">
        <f>'Shipping Invoice'!J226*$N$1</f>
        <v>1.85</v>
      </c>
      <c r="F222" s="59">
        <f t="shared" si="10"/>
        <v>9.25</v>
      </c>
      <c r="G222" s="60">
        <f t="shared" si="11"/>
        <v>69.966999999999999</v>
      </c>
      <c r="H222" s="63">
        <f t="shared" si="12"/>
        <v>349.83499999999998</v>
      </c>
    </row>
    <row r="223" spans="1:8" s="62" customFormat="1" ht="25.5">
      <c r="A223" s="56" t="str">
        <f>IF((LEN('Copy paste to Here'!G227))&gt;5,((CONCATENATE('Copy paste to Here'!G227," &amp; ",'Copy paste to Here'!D227,"  &amp;  ",'Copy paste to Here'!E227))),"Empty Cell")</f>
        <v>PVD plated surgical steel hinged segment ring, 16g (1.2mm) &amp; Length: 10mm  &amp;  Color: Rainbow</v>
      </c>
      <c r="B223" s="57" t="str">
        <f>'Copy paste to Here'!C227</f>
        <v>SEGHT16</v>
      </c>
      <c r="C223" s="57" t="s">
        <v>73</v>
      </c>
      <c r="D223" s="58">
        <f>Invoice!B227</f>
        <v>2</v>
      </c>
      <c r="E223" s="59">
        <f>'Shipping Invoice'!J227*$N$1</f>
        <v>1.85</v>
      </c>
      <c r="F223" s="59">
        <f t="shared" si="10"/>
        <v>3.7</v>
      </c>
      <c r="G223" s="60">
        <f t="shared" si="11"/>
        <v>69.966999999999999</v>
      </c>
      <c r="H223" s="63">
        <f t="shared" si="12"/>
        <v>139.934</v>
      </c>
    </row>
    <row r="224" spans="1:8" s="62" customFormat="1" ht="25.5">
      <c r="A224" s="56" t="str">
        <f>IF((LEN('Copy paste to Here'!G228))&gt;5,((CONCATENATE('Copy paste to Here'!G228," &amp; ",'Copy paste to Here'!D228,"  &amp;  ",'Copy paste to Here'!E228))),"Empty Cell")</f>
        <v>PVD plated surgical steel hinged segment ring, 16g (1.2mm) &amp; Length: 10mm  &amp;  Color: Gold</v>
      </c>
      <c r="B224" s="57" t="str">
        <f>'Copy paste to Here'!C228</f>
        <v>SEGHT16</v>
      </c>
      <c r="C224" s="57" t="s">
        <v>73</v>
      </c>
      <c r="D224" s="58">
        <f>Invoice!B228</f>
        <v>5</v>
      </c>
      <c r="E224" s="59">
        <f>'Shipping Invoice'!J228*$N$1</f>
        <v>1.85</v>
      </c>
      <c r="F224" s="59">
        <f t="shared" si="10"/>
        <v>9.25</v>
      </c>
      <c r="G224" s="60">
        <f t="shared" si="11"/>
        <v>69.966999999999999</v>
      </c>
      <c r="H224" s="63">
        <f t="shared" si="12"/>
        <v>349.83499999999998</v>
      </c>
    </row>
    <row r="225" spans="1:8" s="62" customFormat="1" ht="25.5">
      <c r="A225" s="56" t="str">
        <f>IF((LEN('Copy paste to Here'!G229))&gt;5,((CONCATENATE('Copy paste to Here'!G229," &amp; ",'Copy paste to Here'!D229,"  &amp;  ",'Copy paste to Here'!E229))),"Empty Cell")</f>
        <v>PVD plated surgical steel hinged segment ring, 16g (1.2mm) &amp; Length: 10mm  &amp;  Color: Rose-gold</v>
      </c>
      <c r="B225" s="57" t="str">
        <f>'Copy paste to Here'!C229</f>
        <v>SEGHT16</v>
      </c>
      <c r="C225" s="57" t="s">
        <v>73</v>
      </c>
      <c r="D225" s="58">
        <f>Invoice!B229</f>
        <v>2</v>
      </c>
      <c r="E225" s="59">
        <f>'Shipping Invoice'!J229*$N$1</f>
        <v>1.85</v>
      </c>
      <c r="F225" s="59">
        <f t="shared" si="10"/>
        <v>3.7</v>
      </c>
      <c r="G225" s="60">
        <f t="shared" si="11"/>
        <v>69.966999999999999</v>
      </c>
      <c r="H225" s="63">
        <f t="shared" si="12"/>
        <v>139.934</v>
      </c>
    </row>
    <row r="226" spans="1:8" s="62" customFormat="1" ht="25.5">
      <c r="A226" s="56" t="str">
        <f>IF((LEN('Copy paste to Here'!G230))&gt;5,((CONCATENATE('Copy paste to Here'!G230," &amp; ",'Copy paste to Here'!D230,"  &amp;  ",'Copy paste to Here'!E230))),"Empty Cell")</f>
        <v>PVD plated surgical steel hinged segment ring, 16g (1.2mm) &amp; Length: 11mm  &amp;  Color: Black</v>
      </c>
      <c r="B226" s="57" t="str">
        <f>'Copy paste to Here'!C230</f>
        <v>SEGHT16</v>
      </c>
      <c r="C226" s="57" t="s">
        <v>73</v>
      </c>
      <c r="D226" s="58">
        <f>Invoice!B230</f>
        <v>3</v>
      </c>
      <c r="E226" s="59">
        <f>'Shipping Invoice'!J230*$N$1</f>
        <v>1.85</v>
      </c>
      <c r="F226" s="59">
        <f t="shared" si="10"/>
        <v>5.5500000000000007</v>
      </c>
      <c r="G226" s="60">
        <f t="shared" si="11"/>
        <v>69.966999999999999</v>
      </c>
      <c r="H226" s="63">
        <f t="shared" si="12"/>
        <v>209.90100000000001</v>
      </c>
    </row>
    <row r="227" spans="1:8" s="62" customFormat="1" ht="25.5">
      <c r="A227" s="56" t="str">
        <f>IF((LEN('Copy paste to Here'!G231))&gt;5,((CONCATENATE('Copy paste to Here'!G231," &amp; ",'Copy paste to Here'!D231,"  &amp;  ",'Copy paste to Here'!E231))),"Empty Cell")</f>
        <v>PVD plated surgical steel hinged segment ring, 16g (1.2mm) &amp; Length: 11mm  &amp;  Color: Rainbow</v>
      </c>
      <c r="B227" s="57" t="str">
        <f>'Copy paste to Here'!C231</f>
        <v>SEGHT16</v>
      </c>
      <c r="C227" s="57" t="s">
        <v>73</v>
      </c>
      <c r="D227" s="58">
        <f>Invoice!B231</f>
        <v>1</v>
      </c>
      <c r="E227" s="59">
        <f>'Shipping Invoice'!J231*$N$1</f>
        <v>1.85</v>
      </c>
      <c r="F227" s="59">
        <f t="shared" si="10"/>
        <v>1.85</v>
      </c>
      <c r="G227" s="60">
        <f t="shared" si="11"/>
        <v>69.966999999999999</v>
      </c>
      <c r="H227" s="63">
        <f t="shared" si="12"/>
        <v>69.966999999999999</v>
      </c>
    </row>
    <row r="228" spans="1:8" s="62" customFormat="1" ht="25.5">
      <c r="A228" s="56" t="str">
        <f>IF((LEN('Copy paste to Here'!G232))&gt;5,((CONCATENATE('Copy paste to Here'!G232," &amp; ",'Copy paste to Here'!D232,"  &amp;  ",'Copy paste to Here'!E232))),"Empty Cell")</f>
        <v>PVD plated surgical steel hinged segment ring, 16g (1.2mm) &amp; Length: 11mm  &amp;  Color: Gold</v>
      </c>
      <c r="B228" s="57" t="str">
        <f>'Copy paste to Here'!C232</f>
        <v>SEGHT16</v>
      </c>
      <c r="C228" s="57" t="s">
        <v>73</v>
      </c>
      <c r="D228" s="58">
        <f>Invoice!B232</f>
        <v>2</v>
      </c>
      <c r="E228" s="59">
        <f>'Shipping Invoice'!J232*$N$1</f>
        <v>1.85</v>
      </c>
      <c r="F228" s="59">
        <f t="shared" si="10"/>
        <v>3.7</v>
      </c>
      <c r="G228" s="60">
        <f t="shared" si="11"/>
        <v>69.966999999999999</v>
      </c>
      <c r="H228" s="63">
        <f t="shared" si="12"/>
        <v>139.934</v>
      </c>
    </row>
    <row r="229" spans="1:8" s="62" customFormat="1" ht="25.5">
      <c r="A229" s="56" t="str">
        <f>IF((LEN('Copy paste to Here'!G233))&gt;5,((CONCATENATE('Copy paste to Here'!G233," &amp; ",'Copy paste to Here'!D233,"  &amp;  ",'Copy paste to Here'!E233))),"Empty Cell")</f>
        <v>PVD plated surgical steel hinged segment ring, 16g (1.2mm) &amp; Length: 13mm  &amp;  Color: Black</v>
      </c>
      <c r="B229" s="57" t="str">
        <f>'Copy paste to Here'!C233</f>
        <v>SEGHT16</v>
      </c>
      <c r="C229" s="57" t="s">
        <v>73</v>
      </c>
      <c r="D229" s="58">
        <f>Invoice!B233</f>
        <v>1</v>
      </c>
      <c r="E229" s="59">
        <f>'Shipping Invoice'!J233*$N$1</f>
        <v>1.85</v>
      </c>
      <c r="F229" s="59">
        <f t="shared" si="10"/>
        <v>1.85</v>
      </c>
      <c r="G229" s="60">
        <f t="shared" si="11"/>
        <v>69.966999999999999</v>
      </c>
      <c r="H229" s="63">
        <f t="shared" si="12"/>
        <v>69.966999999999999</v>
      </c>
    </row>
    <row r="230" spans="1:8" s="62" customFormat="1" ht="25.5">
      <c r="A230" s="56" t="str">
        <f>IF((LEN('Copy paste to Here'!G234))&gt;5,((CONCATENATE('Copy paste to Here'!G234," &amp; ",'Copy paste to Here'!D234,"  &amp;  ",'Copy paste to Here'!E234))),"Empty Cell")</f>
        <v>PVD plated surgical steel hinged segment ring, 18g (1.0mm)  &amp; Length: 5mm  &amp;  Color: Black</v>
      </c>
      <c r="B230" s="57" t="str">
        <f>'Copy paste to Here'!C234</f>
        <v>SEGHT18</v>
      </c>
      <c r="C230" s="57" t="s">
        <v>835</v>
      </c>
      <c r="D230" s="58">
        <f>Invoice!B234</f>
        <v>4</v>
      </c>
      <c r="E230" s="59">
        <f>'Shipping Invoice'!J234*$N$1</f>
        <v>1.99</v>
      </c>
      <c r="F230" s="59">
        <f t="shared" si="10"/>
        <v>7.96</v>
      </c>
      <c r="G230" s="60">
        <f t="shared" si="11"/>
        <v>75.261799999999994</v>
      </c>
      <c r="H230" s="63">
        <f t="shared" si="12"/>
        <v>301.04719999999998</v>
      </c>
    </row>
    <row r="231" spans="1:8" s="62" customFormat="1" ht="25.5">
      <c r="A231" s="56" t="str">
        <f>IF((LEN('Copy paste to Here'!G235))&gt;5,((CONCATENATE('Copy paste to Here'!G235," &amp; ",'Copy paste to Here'!D235,"  &amp;  ",'Copy paste to Here'!E235))),"Empty Cell")</f>
        <v>PVD plated surgical steel hinged segment ring, 18g (1.0mm)  &amp; Length: 5mm  &amp;  Color: Gold</v>
      </c>
      <c r="B231" s="57" t="str">
        <f>'Copy paste to Here'!C235</f>
        <v>SEGHT18</v>
      </c>
      <c r="C231" s="57" t="s">
        <v>835</v>
      </c>
      <c r="D231" s="58">
        <f>Invoice!B235</f>
        <v>4</v>
      </c>
      <c r="E231" s="59">
        <f>'Shipping Invoice'!J235*$N$1</f>
        <v>1.99</v>
      </c>
      <c r="F231" s="59">
        <f t="shared" si="10"/>
        <v>7.96</v>
      </c>
      <c r="G231" s="60">
        <f t="shared" si="11"/>
        <v>75.261799999999994</v>
      </c>
      <c r="H231" s="63">
        <f t="shared" si="12"/>
        <v>301.04719999999998</v>
      </c>
    </row>
    <row r="232" spans="1:8" s="62" customFormat="1" ht="25.5">
      <c r="A232" s="56" t="str">
        <f>IF((LEN('Copy paste to Here'!G236))&gt;5,((CONCATENATE('Copy paste to Here'!G236," &amp; ",'Copy paste to Here'!D236,"  &amp;  ",'Copy paste to Here'!E236))),"Empty Cell")</f>
        <v>PVD plated surgical steel hinged segment ring, 18g (1.0mm)  &amp; Length: 7mm  &amp;  Color: Black</v>
      </c>
      <c r="B232" s="57" t="str">
        <f>'Copy paste to Here'!C236</f>
        <v>SEGHT18</v>
      </c>
      <c r="C232" s="57" t="s">
        <v>835</v>
      </c>
      <c r="D232" s="58">
        <f>Invoice!B236</f>
        <v>4</v>
      </c>
      <c r="E232" s="59">
        <f>'Shipping Invoice'!J236*$N$1</f>
        <v>1.99</v>
      </c>
      <c r="F232" s="59">
        <f t="shared" si="10"/>
        <v>7.96</v>
      </c>
      <c r="G232" s="60">
        <f t="shared" si="11"/>
        <v>75.261799999999994</v>
      </c>
      <c r="H232" s="63">
        <f t="shared" si="12"/>
        <v>301.04719999999998</v>
      </c>
    </row>
    <row r="233" spans="1:8" s="62" customFormat="1" ht="25.5">
      <c r="A233" s="56" t="str">
        <f>IF((LEN('Copy paste to Here'!G237))&gt;5,((CONCATENATE('Copy paste to Here'!G237," &amp; ",'Copy paste to Here'!D237,"  &amp;  ",'Copy paste to Here'!E237))),"Empty Cell")</f>
        <v>PVD plated surgical steel hinged segment ring, 18g (1.0mm)  &amp; Length: 7mm  &amp;  Color: Gold</v>
      </c>
      <c r="B233" s="57" t="str">
        <f>'Copy paste to Here'!C237</f>
        <v>SEGHT18</v>
      </c>
      <c r="C233" s="57" t="s">
        <v>835</v>
      </c>
      <c r="D233" s="58">
        <f>Invoice!B237</f>
        <v>4</v>
      </c>
      <c r="E233" s="59">
        <f>'Shipping Invoice'!J237*$N$1</f>
        <v>1.99</v>
      </c>
      <c r="F233" s="59">
        <f t="shared" si="10"/>
        <v>7.96</v>
      </c>
      <c r="G233" s="60">
        <f t="shared" si="11"/>
        <v>75.261799999999994</v>
      </c>
      <c r="H233" s="63">
        <f t="shared" si="12"/>
        <v>301.04719999999998</v>
      </c>
    </row>
    <row r="234" spans="1:8" s="62" customFormat="1" ht="25.5">
      <c r="A234" s="56" t="str">
        <f>IF((LEN('Copy paste to Here'!G238))&gt;5,((CONCATENATE('Copy paste to Here'!G238," &amp; ",'Copy paste to Here'!D238,"  &amp;  ",'Copy paste to Here'!E238))),"Empty Cell")</f>
        <v>PVD plated surgical steel hinged segment ring, 18g (1.0mm)  &amp; Length: 9mm  &amp;  Color: Gold</v>
      </c>
      <c r="B234" s="57" t="str">
        <f>'Copy paste to Here'!C238</f>
        <v>SEGHT18</v>
      </c>
      <c r="C234" s="57" t="s">
        <v>835</v>
      </c>
      <c r="D234" s="58">
        <f>Invoice!B238</f>
        <v>4</v>
      </c>
      <c r="E234" s="59">
        <f>'Shipping Invoice'!J238*$N$1</f>
        <v>1.99</v>
      </c>
      <c r="F234" s="59">
        <f t="shared" si="10"/>
        <v>7.96</v>
      </c>
      <c r="G234" s="60">
        <f t="shared" si="11"/>
        <v>75.261799999999994</v>
      </c>
      <c r="H234" s="63">
        <f t="shared" si="12"/>
        <v>301.04719999999998</v>
      </c>
    </row>
    <row r="235" spans="1:8" s="62" customFormat="1" ht="25.5">
      <c r="A235" s="56" t="str">
        <f>IF((LEN('Copy paste to Here'!G239))&gt;5,((CONCATENATE('Copy paste to Here'!G239," &amp; ",'Copy paste to Here'!D239,"  &amp;  ",'Copy paste to Here'!E239))),"Empty Cell")</f>
        <v>PVD plated surgical steel hinged segment ring, 18g (1.0mm)  &amp; Length: 11mm  &amp;  Color: Gold</v>
      </c>
      <c r="B235" s="57" t="str">
        <f>'Copy paste to Here'!C239</f>
        <v>SEGHT18</v>
      </c>
      <c r="C235" s="57" t="s">
        <v>835</v>
      </c>
      <c r="D235" s="58">
        <f>Invoice!B239</f>
        <v>2</v>
      </c>
      <c r="E235" s="59">
        <f>'Shipping Invoice'!J239*$N$1</f>
        <v>1.99</v>
      </c>
      <c r="F235" s="59">
        <f t="shared" si="10"/>
        <v>3.98</v>
      </c>
      <c r="G235" s="60">
        <f t="shared" si="11"/>
        <v>75.261799999999994</v>
      </c>
      <c r="H235" s="63">
        <f t="shared" si="12"/>
        <v>150.52359999999999</v>
      </c>
    </row>
    <row r="236" spans="1:8" s="62" customFormat="1" ht="25.5">
      <c r="A236" s="56" t="str">
        <f>IF((LEN('Copy paste to Here'!G240))&gt;5,((CONCATENATE('Copy paste to Here'!G240," &amp; ",'Copy paste to Here'!D240,"  &amp;  ",'Copy paste to Here'!E240))),"Empty Cell")</f>
        <v>PVD plated surgical steel hinged segment ring, 18g (1.0mm)  &amp; Length: 12mm  &amp;  Color: Gold</v>
      </c>
      <c r="B236" s="57" t="str">
        <f>'Copy paste to Here'!C240</f>
        <v>SEGHT18</v>
      </c>
      <c r="C236" s="57" t="s">
        <v>835</v>
      </c>
      <c r="D236" s="58">
        <f>Invoice!B240</f>
        <v>2</v>
      </c>
      <c r="E236" s="59">
        <f>'Shipping Invoice'!J240*$N$1</f>
        <v>1.99</v>
      </c>
      <c r="F236" s="59">
        <f t="shared" si="10"/>
        <v>3.98</v>
      </c>
      <c r="G236" s="60">
        <f t="shared" si="11"/>
        <v>75.261799999999994</v>
      </c>
      <c r="H236" s="63">
        <f t="shared" si="12"/>
        <v>150.52359999999999</v>
      </c>
    </row>
    <row r="237" spans="1:8" s="62" customFormat="1" ht="25.5">
      <c r="A237" s="56" t="str">
        <f>IF((LEN('Copy paste to Here'!G241))&gt;5,((CONCATENATE('Copy paste to Here'!G241," &amp; ",'Copy paste to Here'!D241,"  &amp;  ",'Copy paste to Here'!E241))),"Empty Cell")</f>
        <v xml:space="preserve">Rose gold PVD plated surgical steel hinged segment ring, 18g (1mm) &amp; Length: 7mm  &amp;  </v>
      </c>
      <c r="B237" s="57" t="str">
        <f>'Copy paste to Here'!C241</f>
        <v>SEGHTT18</v>
      </c>
      <c r="C237" s="57" t="s">
        <v>837</v>
      </c>
      <c r="D237" s="58">
        <f>Invoice!B241</f>
        <v>4</v>
      </c>
      <c r="E237" s="59">
        <f>'Shipping Invoice'!J241*$N$1</f>
        <v>1.99</v>
      </c>
      <c r="F237" s="59">
        <f t="shared" si="10"/>
        <v>7.96</v>
      </c>
      <c r="G237" s="60">
        <f t="shared" si="11"/>
        <v>75.261799999999994</v>
      </c>
      <c r="H237" s="63">
        <f t="shared" si="12"/>
        <v>301.04719999999998</v>
      </c>
    </row>
    <row r="238" spans="1:8" s="62" customFormat="1" ht="25.5">
      <c r="A238" s="56" t="str">
        <f>IF((LEN('Copy paste to Here'!G242))&gt;5,((CONCATENATE('Copy paste to Here'!G242," &amp; ",'Copy paste to Here'!D242,"  &amp;  ",'Copy paste to Here'!E242))),"Empty Cell")</f>
        <v xml:space="preserve">Rose gold PVD plated surgical steel hinged segment ring, 18g (1mm) &amp; Length: 8mm  &amp;  </v>
      </c>
      <c r="B238" s="57" t="str">
        <f>'Copy paste to Here'!C242</f>
        <v>SEGHTT18</v>
      </c>
      <c r="C238" s="57" t="s">
        <v>837</v>
      </c>
      <c r="D238" s="58">
        <f>Invoice!B242</f>
        <v>4</v>
      </c>
      <c r="E238" s="59">
        <f>'Shipping Invoice'!J242*$N$1</f>
        <v>1.99</v>
      </c>
      <c r="F238" s="59">
        <f t="shared" si="10"/>
        <v>7.96</v>
      </c>
      <c r="G238" s="60">
        <f t="shared" si="11"/>
        <v>75.261799999999994</v>
      </c>
      <c r="H238" s="63">
        <f t="shared" si="12"/>
        <v>301.04719999999998</v>
      </c>
    </row>
    <row r="239" spans="1:8" s="62" customFormat="1" ht="25.5">
      <c r="A239" s="56" t="str">
        <f>IF((LEN('Copy paste to Here'!G243))&gt;5,((CONCATENATE('Copy paste to Here'!G243," &amp; ",'Copy paste to Here'!D243,"  &amp;  ",'Copy paste to Here'!E243))),"Empty Cell")</f>
        <v xml:space="preserve">Rose gold PVD plated surgical steel hinged segment ring, 18g (1mm) &amp; Length: 12mm  &amp;  </v>
      </c>
      <c r="B239" s="57" t="str">
        <f>'Copy paste to Here'!C243</f>
        <v>SEGHTT18</v>
      </c>
      <c r="C239" s="57" t="s">
        <v>837</v>
      </c>
      <c r="D239" s="58">
        <f>Invoice!B243</f>
        <v>2</v>
      </c>
      <c r="E239" s="59">
        <f>'Shipping Invoice'!J243*$N$1</f>
        <v>1.99</v>
      </c>
      <c r="F239" s="59">
        <f t="shared" si="10"/>
        <v>3.98</v>
      </c>
      <c r="G239" s="60">
        <f t="shared" si="11"/>
        <v>75.261799999999994</v>
      </c>
      <c r="H239" s="63">
        <f t="shared" si="12"/>
        <v>150.52359999999999</v>
      </c>
    </row>
    <row r="240" spans="1:8" s="62" customFormat="1" ht="36">
      <c r="A240" s="56" t="str">
        <f>IF((LEN('Copy paste to Here'!G244))&gt;5,((CONCATENATE('Copy paste to Here'!G244," &amp; ",'Copy paste to Here'!D244,"  &amp;  ",'Copy paste to Here'!E244))),"Empty Cell")</f>
        <v>PVD plated 316L steel seamless nose ring hoop, 0.6mm (22g) with an inner diameter of 6mm to 12mm &amp; Color: Gold  &amp;  Length: 8mm</v>
      </c>
      <c r="B240" s="57" t="str">
        <f>'Copy paste to Here'!C244</f>
        <v>SELT22</v>
      </c>
      <c r="C240" s="57" t="s">
        <v>839</v>
      </c>
      <c r="D240" s="58">
        <f>Invoice!B244</f>
        <v>5</v>
      </c>
      <c r="E240" s="59">
        <f>'Shipping Invoice'!J244*$N$1</f>
        <v>0.56000000000000005</v>
      </c>
      <c r="F240" s="59">
        <f t="shared" si="10"/>
        <v>2.8000000000000003</v>
      </c>
      <c r="G240" s="60">
        <f t="shared" si="11"/>
        <v>21.179200000000002</v>
      </c>
      <c r="H240" s="63">
        <f t="shared" si="12"/>
        <v>105.89600000000002</v>
      </c>
    </row>
    <row r="241" spans="1:8" s="62" customFormat="1" ht="48">
      <c r="A241" s="56" t="str">
        <f>IF((LEN('Copy paste to Here'!G245))&gt;5,((CONCATENATE('Copy paste to Here'!G245," &amp; ",'Copy paste to Here'!D245,"  &amp;  ",'Copy paste to Here'!E245))),"Empty Cell")</f>
        <v>316L steel hinged segment ring, 1.2mm (16g) and 1.0mm (18g) with side facing CNC set Cubic Zirconia (CZ) stones at the side, inner diameter from 6mm to 12mm &amp; Gauge: 1.2mm - 6mm length  &amp;  Cz Color: Lavender</v>
      </c>
      <c r="B241" s="57" t="str">
        <f>'Copy paste to Here'!C245</f>
        <v>SGSH11</v>
      </c>
      <c r="C241" s="57" t="s">
        <v>961</v>
      </c>
      <c r="D241" s="58">
        <f>Invoice!B245</f>
        <v>1</v>
      </c>
      <c r="E241" s="59">
        <f>'Shipping Invoice'!J245*$N$1</f>
        <v>4.62</v>
      </c>
      <c r="F241" s="59">
        <f t="shared" si="10"/>
        <v>4.62</v>
      </c>
      <c r="G241" s="60">
        <f t="shared" si="11"/>
        <v>174.72839999999999</v>
      </c>
      <c r="H241" s="63">
        <f t="shared" si="12"/>
        <v>174.72839999999999</v>
      </c>
    </row>
    <row r="242" spans="1:8" s="62" customFormat="1" ht="48">
      <c r="A242" s="56" t="str">
        <f>IF((LEN('Copy paste to Here'!G246))&gt;5,((CONCATENATE('Copy paste to Here'!G246," &amp; ",'Copy paste to Here'!D246,"  &amp;  ",'Copy paste to Here'!E246))),"Empty Cell")</f>
        <v>316L steel hinged segment ring, 1.2mm (16g) and 1.0mm (18g) with side facing CNC set Cubic Zirconia (CZ) stones at the side, inner diameter from 6mm to 12mm &amp; Gauge: 1.2mm - 7mm length  &amp;  Cz Color: Clear</v>
      </c>
      <c r="B242" s="57" t="str">
        <f>'Copy paste to Here'!C246</f>
        <v>SGSH11</v>
      </c>
      <c r="C242" s="57" t="s">
        <v>962</v>
      </c>
      <c r="D242" s="58">
        <f>Invoice!B246</f>
        <v>1</v>
      </c>
      <c r="E242" s="59">
        <f>'Shipping Invoice'!J246*$N$1</f>
        <v>5.0999999999999996</v>
      </c>
      <c r="F242" s="59">
        <f t="shared" si="10"/>
        <v>5.0999999999999996</v>
      </c>
      <c r="G242" s="60">
        <f t="shared" si="11"/>
        <v>192.88199999999998</v>
      </c>
      <c r="H242" s="63">
        <f t="shared" si="12"/>
        <v>192.88199999999998</v>
      </c>
    </row>
    <row r="243" spans="1:8" s="62" customFormat="1" ht="48">
      <c r="A243" s="56" t="str">
        <f>IF((LEN('Copy paste to Here'!G247))&gt;5,((CONCATENATE('Copy paste to Here'!G247," &amp; ",'Copy paste to Here'!D247,"  &amp;  ",'Copy paste to Here'!E247))),"Empty Cell")</f>
        <v>316L steel hinged segment ring, 1.2mm (16g) and 1.0mm (18g) with side facing CNC set Cubic Zirconia (CZ) stones at the side, inner diameter from 6mm to 12mm &amp; Gauge: 1.2mm - 9mm length  &amp;  Cz Color: Clear</v>
      </c>
      <c r="B243" s="57" t="str">
        <f>'Copy paste to Here'!C247</f>
        <v>SGSH11</v>
      </c>
      <c r="C243" s="57" t="s">
        <v>963</v>
      </c>
      <c r="D243" s="58">
        <f>Invoice!B247</f>
        <v>1</v>
      </c>
      <c r="E243" s="59">
        <f>'Shipping Invoice'!J247*$N$1</f>
        <v>6.09</v>
      </c>
      <c r="F243" s="59">
        <f t="shared" si="10"/>
        <v>6.09</v>
      </c>
      <c r="G243" s="60">
        <f t="shared" si="11"/>
        <v>230.32380000000001</v>
      </c>
      <c r="H243" s="63">
        <f t="shared" si="12"/>
        <v>230.32380000000001</v>
      </c>
    </row>
    <row r="244" spans="1:8" s="62" customFormat="1" ht="48">
      <c r="A244" s="56" t="str">
        <f>IF((LEN('Copy paste to Here'!G248))&gt;5,((CONCATENATE('Copy paste to Here'!G248," &amp; ",'Copy paste to Here'!D248,"  &amp;  ",'Copy paste to Here'!E248))),"Empty Cell")</f>
        <v>316L steel hinged segment ring, 1.2mm (16g) and 1.0mm (18g) with side facing CNC set Cubic Zirconia (CZ) stones at the side, inner diameter from 6mm to 12mm &amp; Gauge: 1.2mm - 10mm length  &amp;  Cz Color: Rose</v>
      </c>
      <c r="B244" s="57" t="str">
        <f>'Copy paste to Here'!C248</f>
        <v>SGSH11</v>
      </c>
      <c r="C244" s="57" t="s">
        <v>964</v>
      </c>
      <c r="D244" s="58">
        <f>Invoice!B248</f>
        <v>1</v>
      </c>
      <c r="E244" s="59">
        <f>'Shipping Invoice'!J248*$N$1</f>
        <v>6.56</v>
      </c>
      <c r="F244" s="59">
        <f t="shared" si="10"/>
        <v>6.56</v>
      </c>
      <c r="G244" s="60">
        <f t="shared" si="11"/>
        <v>248.0992</v>
      </c>
      <c r="H244" s="63">
        <f t="shared" si="12"/>
        <v>248.0992</v>
      </c>
    </row>
    <row r="245" spans="1:8" s="62" customFormat="1" ht="36">
      <c r="A245" s="56" t="str">
        <f>IF((LEN('Copy paste to Here'!G249))&gt;5,((CONCATENATE('Copy paste to Here'!G249," &amp; ",'Copy paste to Here'!D249,"  &amp;  ",'Copy paste to Here'!E249))),"Empty Cell")</f>
        <v xml:space="preserve">316L steel hinged segment ring, 1.2mm (16g) with plain ring and twisted wire ring design, inner diameter from 8mm to 12mm &amp; Length: 8mm  &amp;  </v>
      </c>
      <c r="B245" s="57" t="str">
        <f>'Copy paste to Here'!C249</f>
        <v>SGSH12</v>
      </c>
      <c r="C245" s="57" t="s">
        <v>965</v>
      </c>
      <c r="D245" s="58">
        <f>Invoice!B249</f>
        <v>2</v>
      </c>
      <c r="E245" s="59">
        <f>'Shipping Invoice'!J249*$N$1</f>
        <v>3.32</v>
      </c>
      <c r="F245" s="59">
        <f t="shared" si="10"/>
        <v>6.64</v>
      </c>
      <c r="G245" s="60">
        <f t="shared" si="11"/>
        <v>125.5624</v>
      </c>
      <c r="H245" s="63">
        <f t="shared" si="12"/>
        <v>251.12479999999999</v>
      </c>
    </row>
    <row r="246" spans="1:8" s="62" customFormat="1" ht="36">
      <c r="A246" s="56" t="str">
        <f>IF((LEN('Copy paste to Here'!G250))&gt;5,((CONCATENATE('Copy paste to Here'!G250," &amp; ",'Copy paste to Here'!D250,"  &amp;  ",'Copy paste to Here'!E250))),"Empty Cell")</f>
        <v xml:space="preserve">316L steel hinged segment ring, 1.2mm (16g) with plain ring and twisted wire ring design, inner diameter from 8mm to 12mm &amp; Length: 10mm  &amp;  </v>
      </c>
      <c r="B246" s="57" t="str">
        <f>'Copy paste to Here'!C250</f>
        <v>SGSH12</v>
      </c>
      <c r="C246" s="57" t="s">
        <v>966</v>
      </c>
      <c r="D246" s="58">
        <f>Invoice!B250</f>
        <v>2</v>
      </c>
      <c r="E246" s="59">
        <f>'Shipping Invoice'!J250*$N$1</f>
        <v>3.32</v>
      </c>
      <c r="F246" s="59">
        <f t="shared" si="10"/>
        <v>6.64</v>
      </c>
      <c r="G246" s="60">
        <f t="shared" si="11"/>
        <v>125.5624</v>
      </c>
      <c r="H246" s="63">
        <f t="shared" si="12"/>
        <v>251.12479999999999</v>
      </c>
    </row>
    <row r="247" spans="1:8" s="62" customFormat="1" ht="36">
      <c r="A247" s="56" t="str">
        <f>IF((LEN('Copy paste to Here'!G251))&gt;5,((CONCATENATE('Copy paste to Here'!G251," &amp; ",'Copy paste to Here'!D251,"  &amp;  ",'Copy paste to Here'!E251))),"Empty Cell")</f>
        <v xml:space="preserve">316L steel hinged segment ring, 1.2mm (16g) side facing CNC set round Cubic Zirconia (CZ) stones, chain balls design, and inner diameter from 8mm to 10mm &amp; Length: 6mm  &amp;  </v>
      </c>
      <c r="B247" s="57" t="str">
        <f>'Copy paste to Here'!C251</f>
        <v>SGSH18</v>
      </c>
      <c r="C247" s="57" t="s">
        <v>967</v>
      </c>
      <c r="D247" s="58">
        <f>Invoice!B251</f>
        <v>2</v>
      </c>
      <c r="E247" s="59">
        <f>'Shipping Invoice'!J251*$N$1</f>
        <v>6.66</v>
      </c>
      <c r="F247" s="59">
        <f t="shared" si="10"/>
        <v>13.32</v>
      </c>
      <c r="G247" s="60">
        <f t="shared" si="11"/>
        <v>251.88120000000001</v>
      </c>
      <c r="H247" s="63">
        <f t="shared" si="12"/>
        <v>503.76240000000001</v>
      </c>
    </row>
    <row r="248" spans="1:8" s="62" customFormat="1" ht="36">
      <c r="A248" s="56" t="str">
        <f>IF((LEN('Copy paste to Here'!G252))&gt;5,((CONCATENATE('Copy paste to Here'!G252," &amp; ",'Copy paste to Here'!D252,"  &amp;  ",'Copy paste to Here'!E252))),"Empty Cell")</f>
        <v xml:space="preserve">316L steel hinged segment ring, 1.2mm (16g) side facing CNC set round Cubic Zirconia (CZ) stones, chain balls design, and inner diameter from 8mm to 10mm &amp; Length: 8mm  &amp;  </v>
      </c>
      <c r="B248" s="57" t="str">
        <f>'Copy paste to Here'!C252</f>
        <v>SGSH18</v>
      </c>
      <c r="C248" s="57" t="s">
        <v>968</v>
      </c>
      <c r="D248" s="58">
        <f>Invoice!B252</f>
        <v>2</v>
      </c>
      <c r="E248" s="59">
        <f>'Shipping Invoice'!J252*$N$1</f>
        <v>7.61</v>
      </c>
      <c r="F248" s="59">
        <f t="shared" si="10"/>
        <v>15.22</v>
      </c>
      <c r="G248" s="60">
        <f t="shared" si="11"/>
        <v>287.81020000000001</v>
      </c>
      <c r="H248" s="63">
        <f t="shared" si="12"/>
        <v>575.62040000000002</v>
      </c>
    </row>
    <row r="249" spans="1:8" s="62" customFormat="1" ht="36">
      <c r="A249" s="56" t="str">
        <f>IF((LEN('Copy paste to Here'!G253))&gt;5,((CONCATENATE('Copy paste to Here'!G253," &amp; ",'Copy paste to Here'!D253,"  &amp;  ",'Copy paste to Here'!E253))),"Empty Cell")</f>
        <v xml:space="preserve">316L steel hinged segment ring, 1.2mm (16g) side facing CNC set round Cubic Zirconia (CZ) stones, chain balls design, and inner diameter from 8mm to 10mm &amp; Length: 10mm  &amp;  </v>
      </c>
      <c r="B249" s="57" t="str">
        <f>'Copy paste to Here'!C253</f>
        <v>SGSH18</v>
      </c>
      <c r="C249" s="57" t="s">
        <v>969</v>
      </c>
      <c r="D249" s="58">
        <f>Invoice!B253</f>
        <v>2</v>
      </c>
      <c r="E249" s="59">
        <f>'Shipping Invoice'!J253*$N$1</f>
        <v>8.18</v>
      </c>
      <c r="F249" s="59">
        <f t="shared" si="10"/>
        <v>16.36</v>
      </c>
      <c r="G249" s="60">
        <f t="shared" si="11"/>
        <v>309.36759999999998</v>
      </c>
      <c r="H249" s="63">
        <f t="shared" si="12"/>
        <v>618.73519999999996</v>
      </c>
    </row>
    <row r="250" spans="1:8" s="62" customFormat="1" ht="36">
      <c r="A250" s="56" t="str">
        <f>IF((LEN('Copy paste to Here'!G254))&gt;5,((CONCATENATE('Copy paste to Here'!G254," &amp; ",'Copy paste to Here'!D254,"  &amp;  ",'Copy paste to Here'!E254))),"Empty Cell")</f>
        <v xml:space="preserve">316L steel hinged segment ring, 1.2mm (16g) with CNC set Cubic Zirconia (CZ) stones, chain balls design on the front ring, and inner diameter from 8mm to 10mm &amp; Length: 8mm  &amp;  </v>
      </c>
      <c r="B250" s="57" t="str">
        <f>'Copy paste to Here'!C254</f>
        <v>SGSH43</v>
      </c>
      <c r="C250" s="57" t="s">
        <v>970</v>
      </c>
      <c r="D250" s="58">
        <f>Invoice!B254</f>
        <v>1</v>
      </c>
      <c r="E250" s="59">
        <f>'Shipping Invoice'!J254*$N$1</f>
        <v>7.61</v>
      </c>
      <c r="F250" s="59">
        <f t="shared" si="10"/>
        <v>7.61</v>
      </c>
      <c r="G250" s="60">
        <f t="shared" si="11"/>
        <v>287.81020000000001</v>
      </c>
      <c r="H250" s="63">
        <f t="shared" si="12"/>
        <v>287.81020000000001</v>
      </c>
    </row>
    <row r="251" spans="1:8" s="62" customFormat="1" ht="36">
      <c r="A251" s="56" t="str">
        <f>IF((LEN('Copy paste to Here'!G255))&gt;5,((CONCATENATE('Copy paste to Here'!G255," &amp; ",'Copy paste to Here'!D255,"  &amp;  ",'Copy paste to Here'!E255))),"Empty Cell")</f>
        <v xml:space="preserve">316L steel hinged segment ring, 1.2mm (16g) with CNC set Cubic Zirconia (CZ) stones, chain balls design on the front ring, and inner diameter from 8mm to 10mm &amp; Length: 10mm  &amp;  </v>
      </c>
      <c r="B251" s="57" t="str">
        <f>'Copy paste to Here'!C255</f>
        <v>SGSH43</v>
      </c>
      <c r="C251" s="57" t="s">
        <v>971</v>
      </c>
      <c r="D251" s="58">
        <f>Invoice!B255</f>
        <v>1</v>
      </c>
      <c r="E251" s="59">
        <f>'Shipping Invoice'!J255*$N$1</f>
        <v>8.56</v>
      </c>
      <c r="F251" s="59">
        <f t="shared" si="10"/>
        <v>8.56</v>
      </c>
      <c r="G251" s="60">
        <f t="shared" si="11"/>
        <v>323.73920000000004</v>
      </c>
      <c r="H251" s="63">
        <f t="shared" si="12"/>
        <v>323.73920000000004</v>
      </c>
    </row>
    <row r="252" spans="1:8" s="62" customFormat="1" ht="24">
      <c r="A252" s="56" t="str">
        <f>IF((LEN('Copy paste to Here'!G256))&gt;5,((CONCATENATE('Copy paste to Here'!G256," &amp; ",'Copy paste to Here'!D256,"  &amp;  ",'Copy paste to Here'!E256))),"Empty Cell")</f>
        <v xml:space="preserve">316L steel hinged segment ring, 1.2mm (16g) with triple rings design and inner diameter from 8mm to 12mm &amp; Length: 8mm  &amp;  </v>
      </c>
      <c r="B252" s="57" t="str">
        <f>'Copy paste to Here'!C256</f>
        <v>SGSH6</v>
      </c>
      <c r="C252" s="57" t="s">
        <v>972</v>
      </c>
      <c r="D252" s="58">
        <f>Invoice!B256</f>
        <v>3</v>
      </c>
      <c r="E252" s="59">
        <f>'Shipping Invoice'!J256*$N$1</f>
        <v>2.09</v>
      </c>
      <c r="F252" s="59">
        <f t="shared" si="10"/>
        <v>6.27</v>
      </c>
      <c r="G252" s="60">
        <f t="shared" si="11"/>
        <v>79.04379999999999</v>
      </c>
      <c r="H252" s="63">
        <f t="shared" si="12"/>
        <v>237.13139999999999</v>
      </c>
    </row>
    <row r="253" spans="1:8" s="62" customFormat="1" ht="24">
      <c r="A253" s="56" t="str">
        <f>IF((LEN('Copy paste to Here'!G257))&gt;5,((CONCATENATE('Copy paste to Here'!G257," &amp; ",'Copy paste to Here'!D257,"  &amp;  ",'Copy paste to Here'!E257))),"Empty Cell")</f>
        <v xml:space="preserve">316L steel hinged segment ring, 1.2mm (16g) with double rings design and inner diameter from 8mm to 12mm &amp; Length: 8mm  &amp;  </v>
      </c>
      <c r="B253" s="57" t="str">
        <f>'Copy paste to Here'!C257</f>
        <v>SGSH8</v>
      </c>
      <c r="C253" s="57" t="s">
        <v>973</v>
      </c>
      <c r="D253" s="58">
        <f>Invoice!B257</f>
        <v>2</v>
      </c>
      <c r="E253" s="59">
        <f>'Shipping Invoice'!J257*$N$1</f>
        <v>1.8</v>
      </c>
      <c r="F253" s="59">
        <f t="shared" si="10"/>
        <v>3.6</v>
      </c>
      <c r="G253" s="60">
        <f t="shared" si="11"/>
        <v>68.076000000000008</v>
      </c>
      <c r="H253" s="63">
        <f t="shared" si="12"/>
        <v>136.15200000000002</v>
      </c>
    </row>
    <row r="254" spans="1:8" s="62" customFormat="1" ht="48">
      <c r="A254" s="56" t="str">
        <f>IF((LEN('Copy paste to Here'!G258))&gt;5,((CONCATENATE('Copy paste to Here'!G258," &amp; ",'Copy paste to Here'!D258,"  &amp;  ",'Copy paste to Here'!E258))),"Empty Cell")</f>
        <v>Anodized 316L steel hinged segment ring, 1.2mm (16g) with outward facing CNC set Cubic Zirconia (CZ) stones, inner diameter from 6mm to 12mm &amp; Length: 6mm  &amp;  Color: Gold Anodized w/ Clear CZ</v>
      </c>
      <c r="B254" s="57" t="str">
        <f>'Copy paste to Here'!C258</f>
        <v>SGTSH10</v>
      </c>
      <c r="C254" s="57" t="s">
        <v>974</v>
      </c>
      <c r="D254" s="58">
        <f>Invoice!B258</f>
        <v>2</v>
      </c>
      <c r="E254" s="59">
        <f>'Shipping Invoice'!J258*$N$1</f>
        <v>5.0999999999999996</v>
      </c>
      <c r="F254" s="59">
        <f t="shared" si="10"/>
        <v>10.199999999999999</v>
      </c>
      <c r="G254" s="60">
        <f t="shared" si="11"/>
        <v>192.88199999999998</v>
      </c>
      <c r="H254" s="63">
        <f t="shared" si="12"/>
        <v>385.76399999999995</v>
      </c>
    </row>
    <row r="255" spans="1:8" s="62" customFormat="1" ht="36">
      <c r="A255" s="56" t="str">
        <f>IF((LEN('Copy paste to Here'!G259))&gt;5,((CONCATENATE('Copy paste to Here'!G259," &amp; ",'Copy paste to Here'!D259,"  &amp;  ",'Copy paste to Here'!E259))),"Empty Cell")</f>
        <v>Anodized 316L steel hinged segment ring, 1.2mm (16g) with plain ring and twisted wire ring design, inner diameter from 8mm to 12mm &amp; Length: 8mm  &amp;  Color: Black</v>
      </c>
      <c r="B255" s="57" t="str">
        <f>'Copy paste to Here'!C259</f>
        <v>SGTSH12</v>
      </c>
      <c r="C255" s="57" t="s">
        <v>975</v>
      </c>
      <c r="D255" s="58">
        <f>Invoice!B259</f>
        <v>1</v>
      </c>
      <c r="E255" s="59">
        <f>'Shipping Invoice'!J259*$N$1</f>
        <v>3.61</v>
      </c>
      <c r="F255" s="59">
        <f t="shared" si="10"/>
        <v>3.61</v>
      </c>
      <c r="G255" s="60">
        <f t="shared" si="11"/>
        <v>136.53020000000001</v>
      </c>
      <c r="H255" s="63">
        <f t="shared" si="12"/>
        <v>136.53020000000001</v>
      </c>
    </row>
    <row r="256" spans="1:8" s="62" customFormat="1" ht="36">
      <c r="A256" s="56" t="str">
        <f>IF((LEN('Copy paste to Here'!G260))&gt;5,((CONCATENATE('Copy paste to Here'!G260," &amp; ",'Copy paste to Here'!D260,"  &amp;  ",'Copy paste to Here'!E260))),"Empty Cell")</f>
        <v>Anodized 316L steel hinged segment ring, 1.2mm (16g) with plain ring and twisted wire ring design, inner diameter from 8mm to 12mm &amp; Length: 8mm  &amp;  Color: Blue</v>
      </c>
      <c r="B256" s="57" t="str">
        <f>'Copy paste to Here'!C260</f>
        <v>SGTSH12</v>
      </c>
      <c r="C256" s="57" t="s">
        <v>975</v>
      </c>
      <c r="D256" s="58">
        <f>Invoice!B260</f>
        <v>1</v>
      </c>
      <c r="E256" s="59">
        <f>'Shipping Invoice'!J260*$N$1</f>
        <v>3.61</v>
      </c>
      <c r="F256" s="59">
        <f t="shared" si="10"/>
        <v>3.61</v>
      </c>
      <c r="G256" s="60">
        <f t="shared" si="11"/>
        <v>136.53020000000001</v>
      </c>
      <c r="H256" s="63">
        <f t="shared" si="12"/>
        <v>136.53020000000001</v>
      </c>
    </row>
    <row r="257" spans="1:8" s="62" customFormat="1" ht="36">
      <c r="A257" s="56" t="str">
        <f>IF((LEN('Copy paste to Here'!G261))&gt;5,((CONCATENATE('Copy paste to Here'!G261," &amp; ",'Copy paste to Here'!D261,"  &amp;  ",'Copy paste to Here'!E261))),"Empty Cell")</f>
        <v>Anodized 316L steel hinged segment ring, 1.2mm (16g) with plain ring and twisted wire ring design, inner diameter from 8mm to 12mm &amp; Length: 8mm  &amp;  Color: Rainbow</v>
      </c>
      <c r="B257" s="57" t="str">
        <f>'Copy paste to Here'!C261</f>
        <v>SGTSH12</v>
      </c>
      <c r="C257" s="57" t="s">
        <v>975</v>
      </c>
      <c r="D257" s="58">
        <f>Invoice!B261</f>
        <v>1</v>
      </c>
      <c r="E257" s="59">
        <f>'Shipping Invoice'!J261*$N$1</f>
        <v>3.61</v>
      </c>
      <c r="F257" s="59">
        <f t="shared" si="10"/>
        <v>3.61</v>
      </c>
      <c r="G257" s="60">
        <f t="shared" si="11"/>
        <v>136.53020000000001</v>
      </c>
      <c r="H257" s="63">
        <f t="shared" si="12"/>
        <v>136.53020000000001</v>
      </c>
    </row>
    <row r="258" spans="1:8" s="62" customFormat="1" ht="36">
      <c r="A258" s="56" t="str">
        <f>IF((LEN('Copy paste to Here'!G262))&gt;5,((CONCATENATE('Copy paste to Here'!G262," &amp; ",'Copy paste to Here'!D262,"  &amp;  ",'Copy paste to Here'!E262))),"Empty Cell")</f>
        <v>Anodized 316L steel hinged segment ring, 1.2mm (16g) with plain ring and twisted wire ring design, inner diameter from 8mm to 12mm &amp; Length: 8mm  &amp;  Color: Gold</v>
      </c>
      <c r="B258" s="57" t="str">
        <f>'Copy paste to Here'!C262</f>
        <v>SGTSH12</v>
      </c>
      <c r="C258" s="57" t="s">
        <v>975</v>
      </c>
      <c r="D258" s="58">
        <f>Invoice!B262</f>
        <v>2</v>
      </c>
      <c r="E258" s="59">
        <f>'Shipping Invoice'!J262*$N$1</f>
        <v>3.61</v>
      </c>
      <c r="F258" s="59">
        <f t="shared" si="10"/>
        <v>7.22</v>
      </c>
      <c r="G258" s="60">
        <f t="shared" si="11"/>
        <v>136.53020000000001</v>
      </c>
      <c r="H258" s="63">
        <f t="shared" si="12"/>
        <v>273.06040000000002</v>
      </c>
    </row>
    <row r="259" spans="1:8" s="62" customFormat="1" ht="36">
      <c r="A259" s="56" t="str">
        <f>IF((LEN('Copy paste to Here'!G263))&gt;5,((CONCATENATE('Copy paste to Here'!G263," &amp; ",'Copy paste to Here'!D263,"  &amp;  ",'Copy paste to Here'!E263))),"Empty Cell")</f>
        <v>Anodized 316L steel hinged segment ring, 1.2mm (16g) with plain ring and twisted wire ring design, inner diameter from 8mm to 12mm &amp; Length: 8mm  &amp;  Color: Rose-gold</v>
      </c>
      <c r="B259" s="57" t="str">
        <f>'Copy paste to Here'!C263</f>
        <v>SGTSH12</v>
      </c>
      <c r="C259" s="57" t="s">
        <v>975</v>
      </c>
      <c r="D259" s="58">
        <f>Invoice!B263</f>
        <v>1</v>
      </c>
      <c r="E259" s="59">
        <f>'Shipping Invoice'!J263*$N$1</f>
        <v>3.61</v>
      </c>
      <c r="F259" s="59">
        <f t="shared" si="10"/>
        <v>3.61</v>
      </c>
      <c r="G259" s="60">
        <f t="shared" si="11"/>
        <v>136.53020000000001</v>
      </c>
      <c r="H259" s="63">
        <f t="shared" si="12"/>
        <v>136.53020000000001</v>
      </c>
    </row>
    <row r="260" spans="1:8" s="62" customFormat="1" ht="36">
      <c r="A260" s="56" t="str">
        <f>IF((LEN('Copy paste to Here'!G264))&gt;5,((CONCATENATE('Copy paste to Here'!G264," &amp; ",'Copy paste to Here'!D264,"  &amp;  ",'Copy paste to Here'!E264))),"Empty Cell")</f>
        <v>Anodized 316L steel hinged segment ring, 1.2mm (16g) with plain ring and twisted wire ring design, inner diameter from 8mm to 12mm &amp; Length: 10mm  &amp;  Color: Black</v>
      </c>
      <c r="B260" s="57" t="str">
        <f>'Copy paste to Here'!C264</f>
        <v>SGTSH12</v>
      </c>
      <c r="C260" s="57" t="s">
        <v>976</v>
      </c>
      <c r="D260" s="58">
        <f>Invoice!B264</f>
        <v>1</v>
      </c>
      <c r="E260" s="59">
        <f>'Shipping Invoice'!J264*$N$1</f>
        <v>3.61</v>
      </c>
      <c r="F260" s="59">
        <f t="shared" si="10"/>
        <v>3.61</v>
      </c>
      <c r="G260" s="60">
        <f t="shared" si="11"/>
        <v>136.53020000000001</v>
      </c>
      <c r="H260" s="63">
        <f t="shared" si="12"/>
        <v>136.53020000000001</v>
      </c>
    </row>
    <row r="261" spans="1:8" s="62" customFormat="1" ht="36">
      <c r="A261" s="56" t="str">
        <f>IF((LEN('Copy paste to Here'!G265))&gt;5,((CONCATENATE('Copy paste to Here'!G265," &amp; ",'Copy paste to Here'!D265,"  &amp;  ",'Copy paste to Here'!E265))),"Empty Cell")</f>
        <v>Anodized 316L steel hinged segment ring, 1.2mm (16g) with plain ring and twisted wire ring design, inner diameter from 8mm to 12mm &amp; Length: 10mm  &amp;  Color: Blue</v>
      </c>
      <c r="B261" s="57" t="str">
        <f>'Copy paste to Here'!C265</f>
        <v>SGTSH12</v>
      </c>
      <c r="C261" s="57" t="s">
        <v>976</v>
      </c>
      <c r="D261" s="58">
        <f>Invoice!B265</f>
        <v>1</v>
      </c>
      <c r="E261" s="59">
        <f>'Shipping Invoice'!J265*$N$1</f>
        <v>3.61</v>
      </c>
      <c r="F261" s="59">
        <f t="shared" si="10"/>
        <v>3.61</v>
      </c>
      <c r="G261" s="60">
        <f t="shared" si="11"/>
        <v>136.53020000000001</v>
      </c>
      <c r="H261" s="63">
        <f t="shared" si="12"/>
        <v>136.53020000000001</v>
      </c>
    </row>
    <row r="262" spans="1:8" s="62" customFormat="1" ht="36">
      <c r="A262" s="56" t="str">
        <f>IF((LEN('Copy paste to Here'!G266))&gt;5,((CONCATENATE('Copy paste to Here'!G266," &amp; ",'Copy paste to Here'!D266,"  &amp;  ",'Copy paste to Here'!E266))),"Empty Cell")</f>
        <v>Anodized 316L steel hinged segment ring, 1.2mm (16g) with plain ring and twisted wire ring design, inner diameter from 8mm to 12mm &amp; Length: 10mm  &amp;  Color: Rainbow</v>
      </c>
      <c r="B262" s="57" t="str">
        <f>'Copy paste to Here'!C266</f>
        <v>SGTSH12</v>
      </c>
      <c r="C262" s="57" t="s">
        <v>976</v>
      </c>
      <c r="D262" s="58">
        <f>Invoice!B266</f>
        <v>1</v>
      </c>
      <c r="E262" s="59">
        <f>'Shipping Invoice'!J266*$N$1</f>
        <v>3.61</v>
      </c>
      <c r="F262" s="59">
        <f t="shared" si="10"/>
        <v>3.61</v>
      </c>
      <c r="G262" s="60">
        <f t="shared" si="11"/>
        <v>136.53020000000001</v>
      </c>
      <c r="H262" s="63">
        <f t="shared" si="12"/>
        <v>136.53020000000001</v>
      </c>
    </row>
    <row r="263" spans="1:8" s="62" customFormat="1" ht="36">
      <c r="A263" s="56" t="str">
        <f>IF((LEN('Copy paste to Here'!G267))&gt;5,((CONCATENATE('Copy paste to Here'!G267," &amp; ",'Copy paste to Here'!D267,"  &amp;  ",'Copy paste to Here'!E267))),"Empty Cell")</f>
        <v>Anodized 316L steel hinged segment ring, 1.2mm (16g) with plain ring and twisted wire ring design, inner diameter from 8mm to 12mm &amp; Length: 10mm  &amp;  Color: Gold</v>
      </c>
      <c r="B263" s="57" t="str">
        <f>'Copy paste to Here'!C267</f>
        <v>SGTSH12</v>
      </c>
      <c r="C263" s="57" t="s">
        <v>976</v>
      </c>
      <c r="D263" s="58">
        <f>Invoice!B267</f>
        <v>2</v>
      </c>
      <c r="E263" s="59">
        <f>'Shipping Invoice'!J267*$N$1</f>
        <v>3.61</v>
      </c>
      <c r="F263" s="59">
        <f t="shared" si="10"/>
        <v>7.22</v>
      </c>
      <c r="G263" s="60">
        <f t="shared" si="11"/>
        <v>136.53020000000001</v>
      </c>
      <c r="H263" s="63">
        <f t="shared" si="12"/>
        <v>273.06040000000002</v>
      </c>
    </row>
    <row r="264" spans="1:8" s="62" customFormat="1" ht="36">
      <c r="A264" s="56" t="str">
        <f>IF((LEN('Copy paste to Here'!G268))&gt;5,((CONCATENATE('Copy paste to Here'!G268," &amp; ",'Copy paste to Here'!D268,"  &amp;  ",'Copy paste to Here'!E268))),"Empty Cell")</f>
        <v>Anodized 316L steel hinged segment ring, 1.2mm (16g) with plain ring and twisted wire ring design, inner diameter from 8mm to 12mm &amp; Length: 10mm  &amp;  Color: Rose-gold</v>
      </c>
      <c r="B264" s="57" t="str">
        <f>'Copy paste to Here'!C268</f>
        <v>SGTSH12</v>
      </c>
      <c r="C264" s="57" t="s">
        <v>976</v>
      </c>
      <c r="D264" s="58">
        <f>Invoice!B268</f>
        <v>1</v>
      </c>
      <c r="E264" s="59">
        <f>'Shipping Invoice'!J268*$N$1</f>
        <v>3.61</v>
      </c>
      <c r="F264" s="59">
        <f t="shared" si="10"/>
        <v>3.61</v>
      </c>
      <c r="G264" s="60">
        <f t="shared" si="11"/>
        <v>136.53020000000001</v>
      </c>
      <c r="H264" s="63">
        <f t="shared" si="12"/>
        <v>136.53020000000001</v>
      </c>
    </row>
    <row r="265" spans="1:8" s="62" customFormat="1" ht="36">
      <c r="A265" s="56" t="str">
        <f>IF((LEN('Copy paste to Here'!G269))&gt;5,((CONCATENATE('Copy paste to Here'!G269," &amp; ",'Copy paste to Here'!D269,"  &amp;  ",'Copy paste to Here'!E269))),"Empty Cell")</f>
        <v xml:space="preserve">Gold anodized 316L steel hinged segment ring, 1.2mm (16g) with chain balls design and inner diameter from 8mm to 10mm &amp; Length: 8mm  &amp;  </v>
      </c>
      <c r="B265" s="57" t="str">
        <f>'Copy paste to Here'!C269</f>
        <v>SGTSH16</v>
      </c>
      <c r="C265" s="57" t="s">
        <v>977</v>
      </c>
      <c r="D265" s="58">
        <f>Invoice!B269</f>
        <v>2</v>
      </c>
      <c r="E265" s="59">
        <f>'Shipping Invoice'!J269*$N$1</f>
        <v>3.51</v>
      </c>
      <c r="F265" s="59">
        <f t="shared" si="10"/>
        <v>7.02</v>
      </c>
      <c r="G265" s="60">
        <f t="shared" si="11"/>
        <v>132.7482</v>
      </c>
      <c r="H265" s="63">
        <f t="shared" si="12"/>
        <v>265.49639999999999</v>
      </c>
    </row>
    <row r="266" spans="1:8" s="62" customFormat="1" ht="36">
      <c r="A266" s="56" t="str">
        <f>IF((LEN('Copy paste to Here'!G270))&gt;5,((CONCATENATE('Copy paste to Here'!G270," &amp; ",'Copy paste to Here'!D270,"  &amp;  ",'Copy paste to Here'!E270))),"Empty Cell")</f>
        <v xml:space="preserve">Gold anodized 316L steel hinged segment ring, 1.2mm (16g) with chain balls design and inner diameter from 8mm to 10mm &amp; Length: 10mm  &amp;  </v>
      </c>
      <c r="B266" s="57" t="str">
        <f>'Copy paste to Here'!C270</f>
        <v>SGTSH16</v>
      </c>
      <c r="C266" s="57" t="s">
        <v>978</v>
      </c>
      <c r="D266" s="58">
        <f>Invoice!B270</f>
        <v>2</v>
      </c>
      <c r="E266" s="59">
        <f>'Shipping Invoice'!J270*$N$1</f>
        <v>3.7</v>
      </c>
      <c r="F266" s="59">
        <f t="shared" si="10"/>
        <v>7.4</v>
      </c>
      <c r="G266" s="60">
        <f t="shared" si="11"/>
        <v>139.934</v>
      </c>
      <c r="H266" s="63">
        <f t="shared" si="12"/>
        <v>279.86799999999999</v>
      </c>
    </row>
    <row r="267" spans="1:8" s="62" customFormat="1" ht="48">
      <c r="A267" s="56" t="str">
        <f>IF((LEN('Copy paste to Here'!G271))&gt;5,((CONCATENATE('Copy paste to Here'!G271," &amp; ",'Copy paste to Here'!D271,"  &amp;  ",'Copy paste to Here'!E271))),"Empty Cell")</f>
        <v>Anodized 316L steel hinged segment ring, 1.2mm (16g) with side facing CNC set round Cubic Zirconia (CZ) stones, chain balls design, and inner diameter from 8mm to 10mm &amp; Length: 8mm  &amp;  Color: Gold Anodized w/ Clear CZ</v>
      </c>
      <c r="B267" s="57" t="str">
        <f>'Copy paste to Here'!C271</f>
        <v>SGTSH18</v>
      </c>
      <c r="C267" s="57" t="s">
        <v>979</v>
      </c>
      <c r="D267" s="58">
        <f>Invoice!B271</f>
        <v>1</v>
      </c>
      <c r="E267" s="59">
        <f>'Shipping Invoice'!J271*$N$1</f>
        <v>8.18</v>
      </c>
      <c r="F267" s="59">
        <f t="shared" si="10"/>
        <v>8.18</v>
      </c>
      <c r="G267" s="60">
        <f t="shared" si="11"/>
        <v>309.36759999999998</v>
      </c>
      <c r="H267" s="63">
        <f t="shared" si="12"/>
        <v>309.36759999999998</v>
      </c>
    </row>
    <row r="268" spans="1:8" s="62" customFormat="1" ht="48">
      <c r="A268" s="56" t="str">
        <f>IF((LEN('Copy paste to Here'!G272))&gt;5,((CONCATENATE('Copy paste to Here'!G272," &amp; ",'Copy paste to Here'!D272,"  &amp;  ",'Copy paste to Here'!E272))),"Empty Cell")</f>
        <v>Anodized 316L steel hinged segment ring, 1.2mm (16g) with side facing CNC set round Cubic Zirconia (CZ) stones, chain balls design, and inner diameter from 8mm to 10mm &amp; Length: 10mm  &amp;  Color: Gold Anodized w/ Clear CZ</v>
      </c>
      <c r="B268" s="57" t="str">
        <f>'Copy paste to Here'!C272</f>
        <v>SGTSH18</v>
      </c>
      <c r="C268" s="57" t="s">
        <v>980</v>
      </c>
      <c r="D268" s="58">
        <f>Invoice!B272</f>
        <v>1</v>
      </c>
      <c r="E268" s="59">
        <f>'Shipping Invoice'!J272*$N$1</f>
        <v>8.75</v>
      </c>
      <c r="F268" s="59">
        <f t="shared" si="10"/>
        <v>8.75</v>
      </c>
      <c r="G268" s="60">
        <f t="shared" si="11"/>
        <v>330.92500000000001</v>
      </c>
      <c r="H268" s="63">
        <f t="shared" si="12"/>
        <v>330.92500000000001</v>
      </c>
    </row>
    <row r="269" spans="1:8" s="62" customFormat="1" ht="36">
      <c r="A269" s="56" t="str">
        <f>IF((LEN('Copy paste to Here'!G273))&gt;5,((CONCATENATE('Copy paste to Here'!G273," &amp; ",'Copy paste to Here'!D273,"  &amp;  ",'Copy paste to Here'!E273))),"Empty Cell")</f>
        <v>Anodized 316L steel hinged segment ring, 1.2mm (16g) with twisted wire design and inner diameter from 8mm to 12mm &amp; Length: 6mm  &amp;  Color: Gold</v>
      </c>
      <c r="B269" s="57" t="str">
        <f>'Copy paste to Here'!C273</f>
        <v>SGTSH20</v>
      </c>
      <c r="C269" s="57" t="s">
        <v>981</v>
      </c>
      <c r="D269" s="58">
        <f>Invoice!B273</f>
        <v>2</v>
      </c>
      <c r="E269" s="59">
        <f>'Shipping Invoice'!J273*$N$1</f>
        <v>1.9</v>
      </c>
      <c r="F269" s="59">
        <f t="shared" si="10"/>
        <v>3.8</v>
      </c>
      <c r="G269" s="60">
        <f t="shared" si="11"/>
        <v>71.858000000000004</v>
      </c>
      <c r="H269" s="63">
        <f t="shared" si="12"/>
        <v>143.71600000000001</v>
      </c>
    </row>
    <row r="270" spans="1:8" s="62" customFormat="1" ht="36">
      <c r="A270" s="56" t="str">
        <f>IF((LEN('Copy paste to Here'!G274))&gt;5,((CONCATENATE('Copy paste to Here'!G274," &amp; ",'Copy paste to Here'!D274,"  &amp;  ",'Copy paste to Here'!E274))),"Empty Cell")</f>
        <v>Anodized 316L steel hinged segment ring, 1.2mm (16g) with twisted wire design and inner diameter from 8mm to 12mm &amp; Length: 8mm  &amp;  Color: Gold</v>
      </c>
      <c r="B270" s="57" t="str">
        <f>'Copy paste to Here'!C274</f>
        <v>SGTSH20</v>
      </c>
      <c r="C270" s="57" t="s">
        <v>982</v>
      </c>
      <c r="D270" s="58">
        <f>Invoice!B274</f>
        <v>2</v>
      </c>
      <c r="E270" s="59">
        <f>'Shipping Invoice'!J274*$N$1</f>
        <v>1.9</v>
      </c>
      <c r="F270" s="59">
        <f t="shared" si="10"/>
        <v>3.8</v>
      </c>
      <c r="G270" s="60">
        <f t="shared" si="11"/>
        <v>71.858000000000004</v>
      </c>
      <c r="H270" s="63">
        <f t="shared" si="12"/>
        <v>143.71600000000001</v>
      </c>
    </row>
    <row r="271" spans="1:8" s="62" customFormat="1" ht="36">
      <c r="A271" s="56" t="str">
        <f>IF((LEN('Copy paste to Here'!G275))&gt;5,((CONCATENATE('Copy paste to Here'!G275," &amp; ",'Copy paste to Here'!D275,"  &amp;  ",'Copy paste to Here'!E275))),"Empty Cell")</f>
        <v>Anodized 316L steel hinged segment ring, 1.2mm (16g) with twisted wire design and inner diameter from 8mm to 12mm &amp; Length: 10mm  &amp;  Color: Gold</v>
      </c>
      <c r="B271" s="57" t="str">
        <f>'Copy paste to Here'!C275</f>
        <v>SGTSH20</v>
      </c>
      <c r="C271" s="57" t="s">
        <v>983</v>
      </c>
      <c r="D271" s="58">
        <f>Invoice!B275</f>
        <v>2</v>
      </c>
      <c r="E271" s="59">
        <f>'Shipping Invoice'!J275*$N$1</f>
        <v>1.9</v>
      </c>
      <c r="F271" s="59">
        <f t="shared" si="10"/>
        <v>3.8</v>
      </c>
      <c r="G271" s="60">
        <f t="shared" si="11"/>
        <v>71.858000000000004</v>
      </c>
      <c r="H271" s="63">
        <f t="shared" si="12"/>
        <v>143.71600000000001</v>
      </c>
    </row>
    <row r="272" spans="1:8" s="62" customFormat="1" ht="36">
      <c r="A272" s="56" t="str">
        <f>IF((LEN('Copy paste to Here'!G276))&gt;5,((CONCATENATE('Copy paste to Here'!G276," &amp; ",'Copy paste to Here'!D276,"  &amp;  ",'Copy paste to Here'!E276))),"Empty Cell")</f>
        <v xml:space="preserve">Gold PVD plated 316L steel hinged segment ring, 1.2mm (16g) with multi balls design and inner diameter from 8mm and 12mm &amp; Length: 8mm  &amp;  </v>
      </c>
      <c r="B272" s="57" t="str">
        <f>'Copy paste to Here'!C276</f>
        <v>SGTSH4</v>
      </c>
      <c r="C272" s="57" t="s">
        <v>984</v>
      </c>
      <c r="D272" s="58">
        <f>Invoice!B276</f>
        <v>1</v>
      </c>
      <c r="E272" s="59">
        <f>'Shipping Invoice'!J276*$N$1</f>
        <v>2.66</v>
      </c>
      <c r="F272" s="59">
        <f t="shared" si="10"/>
        <v>2.66</v>
      </c>
      <c r="G272" s="60">
        <f t="shared" si="11"/>
        <v>100.60120000000001</v>
      </c>
      <c r="H272" s="63">
        <f t="shared" si="12"/>
        <v>100.60120000000001</v>
      </c>
    </row>
    <row r="273" spans="1:8" s="62" customFormat="1" ht="36">
      <c r="A273" s="56" t="str">
        <f>IF((LEN('Copy paste to Here'!G277))&gt;5,((CONCATENATE('Copy paste to Here'!G277," &amp; ",'Copy paste to Here'!D277,"  &amp;  ",'Copy paste to Here'!E277))),"Empty Cell")</f>
        <v xml:space="preserve">Gold PVD plated 316L steel hinged segment ring, 1.2mm (16g) with multi balls design and inner diameter from 8mm and 12mm &amp; Length: 10mm  &amp;  </v>
      </c>
      <c r="B273" s="57" t="str">
        <f>'Copy paste to Here'!C277</f>
        <v>SGTSH4</v>
      </c>
      <c r="C273" s="57" t="s">
        <v>985</v>
      </c>
      <c r="D273" s="58">
        <f>Invoice!B277</f>
        <v>1</v>
      </c>
      <c r="E273" s="59">
        <f>'Shipping Invoice'!J277*$N$1</f>
        <v>2.66</v>
      </c>
      <c r="F273" s="59">
        <f t="shared" si="10"/>
        <v>2.66</v>
      </c>
      <c r="G273" s="60">
        <f t="shared" si="11"/>
        <v>100.60120000000001</v>
      </c>
      <c r="H273" s="63">
        <f t="shared" si="12"/>
        <v>100.60120000000001</v>
      </c>
    </row>
    <row r="274" spans="1:8" s="62" customFormat="1" ht="36">
      <c r="A274" s="56" t="str">
        <f>IF((LEN('Copy paste to Here'!G278))&gt;5,((CONCATENATE('Copy paste to Here'!G278," &amp; ",'Copy paste to Here'!D278,"  &amp;  ",'Copy paste to Here'!E278))),"Empty Cell")</f>
        <v xml:space="preserve">Gold PVD plated 316L steel hinged segment ring, 1.2mm (16g) with multi balls design and inner diameter from 8mm and 12mm &amp; Length: 12mm  &amp;  </v>
      </c>
      <c r="B274" s="57" t="str">
        <f>'Copy paste to Here'!C278</f>
        <v>SGTSH4</v>
      </c>
      <c r="C274" s="57" t="s">
        <v>986</v>
      </c>
      <c r="D274" s="58">
        <f>Invoice!B278</f>
        <v>1</v>
      </c>
      <c r="E274" s="59">
        <f>'Shipping Invoice'!J278*$N$1</f>
        <v>2.66</v>
      </c>
      <c r="F274" s="59">
        <f t="shared" si="10"/>
        <v>2.66</v>
      </c>
      <c r="G274" s="60">
        <f t="shared" si="11"/>
        <v>100.60120000000001</v>
      </c>
      <c r="H274" s="63">
        <f t="shared" si="12"/>
        <v>100.60120000000001</v>
      </c>
    </row>
    <row r="275" spans="1:8" s="62" customFormat="1" ht="36">
      <c r="A275" s="56" t="str">
        <f>IF((LEN('Copy paste to Here'!G279))&gt;5,((CONCATENATE('Copy paste to Here'!G279," &amp; ",'Copy paste to Here'!D279,"  &amp;  ",'Copy paste to Here'!E279))),"Empty Cell")</f>
        <v>PVD plated 316L steel hinged segment ring, 1.2mm (16g) with triple rings design and inner diameter from 8mm to 12mm &amp; Length: 8mm  &amp;  Color: Black</v>
      </c>
      <c r="B275" s="57" t="str">
        <f>'Copy paste to Here'!C279</f>
        <v>SGTSH6</v>
      </c>
      <c r="C275" s="57" t="s">
        <v>987</v>
      </c>
      <c r="D275" s="58">
        <f>Invoice!B279</f>
        <v>1</v>
      </c>
      <c r="E275" s="59">
        <f>'Shipping Invoice'!J279*$N$1</f>
        <v>2.4700000000000002</v>
      </c>
      <c r="F275" s="59">
        <f t="shared" ref="F275:F338" si="13">D275*E275</f>
        <v>2.4700000000000002</v>
      </c>
      <c r="G275" s="60">
        <f t="shared" ref="G275:G338" si="14">E275*$E$14</f>
        <v>93.415400000000005</v>
      </c>
      <c r="H275" s="63">
        <f t="shared" ref="H275:H338" si="15">D275*G275</f>
        <v>93.415400000000005</v>
      </c>
    </row>
    <row r="276" spans="1:8" s="62" customFormat="1" ht="36">
      <c r="A276" s="56" t="str">
        <f>IF((LEN('Copy paste to Here'!G280))&gt;5,((CONCATENATE('Copy paste to Here'!G280," &amp; ",'Copy paste to Here'!D280,"  &amp;  ",'Copy paste to Here'!E280))),"Empty Cell")</f>
        <v>PVD plated 316L steel hinged segment ring, 1.2mm (16g) with triple rings design and inner diameter from 8mm to 12mm &amp; Length: 8mm  &amp;  Color: Rainbow</v>
      </c>
      <c r="B276" s="57" t="str">
        <f>'Copy paste to Here'!C280</f>
        <v>SGTSH6</v>
      </c>
      <c r="C276" s="57" t="s">
        <v>987</v>
      </c>
      <c r="D276" s="58">
        <f>Invoice!B280</f>
        <v>1</v>
      </c>
      <c r="E276" s="59">
        <f>'Shipping Invoice'!J280*$N$1</f>
        <v>2.4700000000000002</v>
      </c>
      <c r="F276" s="59">
        <f t="shared" si="13"/>
        <v>2.4700000000000002</v>
      </c>
      <c r="G276" s="60">
        <f t="shared" si="14"/>
        <v>93.415400000000005</v>
      </c>
      <c r="H276" s="63">
        <f t="shared" si="15"/>
        <v>93.415400000000005</v>
      </c>
    </row>
    <row r="277" spans="1:8" s="62" customFormat="1" ht="36">
      <c r="A277" s="56" t="str">
        <f>IF((LEN('Copy paste to Here'!G281))&gt;5,((CONCATENATE('Copy paste to Here'!G281," &amp; ",'Copy paste to Here'!D281,"  &amp;  ",'Copy paste to Here'!E281))),"Empty Cell")</f>
        <v>PVD plated 316L steel hinged segment ring, 1.2mm (16g) with triple rings design and inner diameter from 8mm to 12mm &amp; Length: 8mm  &amp;  Color: Gold</v>
      </c>
      <c r="B277" s="57" t="str">
        <f>'Copy paste to Here'!C281</f>
        <v>SGTSH6</v>
      </c>
      <c r="C277" s="57" t="s">
        <v>987</v>
      </c>
      <c r="D277" s="58">
        <f>Invoice!B281</f>
        <v>1</v>
      </c>
      <c r="E277" s="59">
        <f>'Shipping Invoice'!J281*$N$1</f>
        <v>2.4700000000000002</v>
      </c>
      <c r="F277" s="59">
        <f t="shared" si="13"/>
        <v>2.4700000000000002</v>
      </c>
      <c r="G277" s="60">
        <f t="shared" si="14"/>
        <v>93.415400000000005</v>
      </c>
      <c r="H277" s="63">
        <f t="shared" si="15"/>
        <v>93.415400000000005</v>
      </c>
    </row>
    <row r="278" spans="1:8" s="62" customFormat="1" ht="36">
      <c r="A278" s="56" t="str">
        <f>IF((LEN('Copy paste to Here'!G282))&gt;5,((CONCATENATE('Copy paste to Here'!G282," &amp; ",'Copy paste to Here'!D282,"  &amp;  ",'Copy paste to Here'!E282))),"Empty Cell")</f>
        <v>PVD plated 316L steel hinged segment ring, 1.2mm (16g) with triple rings design and inner diameter from 8mm to 12mm &amp; Length: 8mm  &amp;  Color: Rose-gold</v>
      </c>
      <c r="B278" s="57" t="str">
        <f>'Copy paste to Here'!C282</f>
        <v>SGTSH6</v>
      </c>
      <c r="C278" s="57" t="s">
        <v>987</v>
      </c>
      <c r="D278" s="58">
        <f>Invoice!B282</f>
        <v>1</v>
      </c>
      <c r="E278" s="59">
        <f>'Shipping Invoice'!J282*$N$1</f>
        <v>2.4700000000000002</v>
      </c>
      <c r="F278" s="59">
        <f t="shared" si="13"/>
        <v>2.4700000000000002</v>
      </c>
      <c r="G278" s="60">
        <f t="shared" si="14"/>
        <v>93.415400000000005</v>
      </c>
      <c r="H278" s="63">
        <f t="shared" si="15"/>
        <v>93.415400000000005</v>
      </c>
    </row>
    <row r="279" spans="1:8" s="62" customFormat="1" ht="36">
      <c r="A279" s="56" t="str">
        <f>IF((LEN('Copy paste to Here'!G283))&gt;5,((CONCATENATE('Copy paste to Here'!G283," &amp; ",'Copy paste to Here'!D283,"  &amp;  ",'Copy paste to Here'!E283))),"Empty Cell")</f>
        <v>PVD plated 316L steel hinged segment ring, 1.2mm (16g) with triple rings design and inner diameter from 8mm to 12mm &amp; Length: 10mm  &amp;  Color: Black</v>
      </c>
      <c r="B279" s="57" t="str">
        <f>'Copy paste to Here'!C283</f>
        <v>SGTSH6</v>
      </c>
      <c r="C279" s="57" t="s">
        <v>988</v>
      </c>
      <c r="D279" s="58">
        <f>Invoice!B283</f>
        <v>1</v>
      </c>
      <c r="E279" s="59">
        <f>'Shipping Invoice'!J283*$N$1</f>
        <v>2.4700000000000002</v>
      </c>
      <c r="F279" s="59">
        <f t="shared" si="13"/>
        <v>2.4700000000000002</v>
      </c>
      <c r="G279" s="60">
        <f t="shared" si="14"/>
        <v>93.415400000000005</v>
      </c>
      <c r="H279" s="63">
        <f t="shared" si="15"/>
        <v>93.415400000000005</v>
      </c>
    </row>
    <row r="280" spans="1:8" s="62" customFormat="1" ht="36">
      <c r="A280" s="56" t="str">
        <f>IF((LEN('Copy paste to Here'!G284))&gt;5,((CONCATENATE('Copy paste to Here'!G284," &amp; ",'Copy paste to Here'!D284,"  &amp;  ",'Copy paste to Here'!E284))),"Empty Cell")</f>
        <v>PVD plated 316L steel hinged segment ring, 1.2mm (16g) with triple rings design and inner diameter from 8mm to 12mm &amp; Length: 10mm  &amp;  Color: Rainbow</v>
      </c>
      <c r="B280" s="57" t="str">
        <f>'Copy paste to Here'!C284</f>
        <v>SGTSH6</v>
      </c>
      <c r="C280" s="57" t="s">
        <v>988</v>
      </c>
      <c r="D280" s="58">
        <f>Invoice!B284</f>
        <v>1</v>
      </c>
      <c r="E280" s="59">
        <f>'Shipping Invoice'!J284*$N$1</f>
        <v>2.4700000000000002</v>
      </c>
      <c r="F280" s="59">
        <f t="shared" si="13"/>
        <v>2.4700000000000002</v>
      </c>
      <c r="G280" s="60">
        <f t="shared" si="14"/>
        <v>93.415400000000005</v>
      </c>
      <c r="H280" s="63">
        <f t="shared" si="15"/>
        <v>93.415400000000005</v>
      </c>
    </row>
    <row r="281" spans="1:8" s="62" customFormat="1" ht="36">
      <c r="A281" s="56" t="str">
        <f>IF((LEN('Copy paste to Here'!G285))&gt;5,((CONCATENATE('Copy paste to Here'!G285," &amp; ",'Copy paste to Here'!D285,"  &amp;  ",'Copy paste to Here'!E285))),"Empty Cell")</f>
        <v>PVD plated 316L steel hinged segment ring, 1.2mm (16g) with triple rings design and inner diameter from 8mm to 12mm &amp; Length: 10mm  &amp;  Color: Gold</v>
      </c>
      <c r="B281" s="57" t="str">
        <f>'Copy paste to Here'!C285</f>
        <v>SGTSH6</v>
      </c>
      <c r="C281" s="57" t="s">
        <v>988</v>
      </c>
      <c r="D281" s="58">
        <f>Invoice!B285</f>
        <v>1</v>
      </c>
      <c r="E281" s="59">
        <f>'Shipping Invoice'!J285*$N$1</f>
        <v>2.4700000000000002</v>
      </c>
      <c r="F281" s="59">
        <f t="shared" si="13"/>
        <v>2.4700000000000002</v>
      </c>
      <c r="G281" s="60">
        <f t="shared" si="14"/>
        <v>93.415400000000005</v>
      </c>
      <c r="H281" s="63">
        <f t="shared" si="15"/>
        <v>93.415400000000005</v>
      </c>
    </row>
    <row r="282" spans="1:8" s="62" customFormat="1" ht="36">
      <c r="A282" s="56" t="str">
        <f>IF((LEN('Copy paste to Here'!G286))&gt;5,((CONCATENATE('Copy paste to Here'!G286," &amp; ",'Copy paste to Here'!D286,"  &amp;  ",'Copy paste to Here'!E286))),"Empty Cell")</f>
        <v>PVD plated 316L steel hinged segment ring, 1.2mm (16g) with triple rings design and inner diameter from 8mm to 12mm &amp; Length: 10mm  &amp;  Color: Rose-gold</v>
      </c>
      <c r="B282" s="57" t="str">
        <f>'Copy paste to Here'!C286</f>
        <v>SGTSH6</v>
      </c>
      <c r="C282" s="57" t="s">
        <v>988</v>
      </c>
      <c r="D282" s="58">
        <f>Invoice!B286</f>
        <v>1</v>
      </c>
      <c r="E282" s="59">
        <f>'Shipping Invoice'!J286*$N$1</f>
        <v>2.4700000000000002</v>
      </c>
      <c r="F282" s="59">
        <f t="shared" si="13"/>
        <v>2.4700000000000002</v>
      </c>
      <c r="G282" s="60">
        <f t="shared" si="14"/>
        <v>93.415400000000005</v>
      </c>
      <c r="H282" s="63">
        <f t="shared" si="15"/>
        <v>93.415400000000005</v>
      </c>
    </row>
    <row r="283" spans="1:8" s="62" customFormat="1" ht="36">
      <c r="A283" s="56" t="str">
        <f>IF((LEN('Copy paste to Here'!G287))&gt;5,((CONCATENATE('Copy paste to Here'!G287," &amp; ",'Copy paste to Here'!D287,"  &amp;  ",'Copy paste to Here'!E287))),"Empty Cell")</f>
        <v>PVD plated 316L steel hinged segment ring, 1.2mm (16g) with double rings design and inner diameter from 8mm to 12mm &amp; Length: 8mm  &amp;  Color: Black</v>
      </c>
      <c r="B283" s="57" t="str">
        <f>'Copy paste to Here'!C287</f>
        <v>SGTSH8</v>
      </c>
      <c r="C283" s="57" t="s">
        <v>989</v>
      </c>
      <c r="D283" s="58">
        <f>Invoice!B287</f>
        <v>1</v>
      </c>
      <c r="E283" s="59">
        <f>'Shipping Invoice'!J287*$N$1</f>
        <v>2.1800000000000002</v>
      </c>
      <c r="F283" s="59">
        <f t="shared" si="13"/>
        <v>2.1800000000000002</v>
      </c>
      <c r="G283" s="60">
        <f t="shared" si="14"/>
        <v>82.447600000000008</v>
      </c>
      <c r="H283" s="63">
        <f t="shared" si="15"/>
        <v>82.447600000000008</v>
      </c>
    </row>
    <row r="284" spans="1:8" s="62" customFormat="1" ht="36">
      <c r="A284" s="56" t="str">
        <f>IF((LEN('Copy paste to Here'!G288))&gt;5,((CONCATENATE('Copy paste to Here'!G288," &amp; ",'Copy paste to Here'!D288,"  &amp;  ",'Copy paste to Here'!E288))),"Empty Cell")</f>
        <v>PVD plated 316L steel hinged segment ring, 1.2mm (16g) with double rings design and inner diameter from 8mm to 12mm &amp; Length: 8mm  &amp;  Color: Gold</v>
      </c>
      <c r="B284" s="57" t="str">
        <f>'Copy paste to Here'!C288</f>
        <v>SGTSH8</v>
      </c>
      <c r="C284" s="57" t="s">
        <v>989</v>
      </c>
      <c r="D284" s="58">
        <f>Invoice!B288</f>
        <v>1</v>
      </c>
      <c r="E284" s="59">
        <f>'Shipping Invoice'!J288*$N$1</f>
        <v>2.1800000000000002</v>
      </c>
      <c r="F284" s="59">
        <f t="shared" si="13"/>
        <v>2.1800000000000002</v>
      </c>
      <c r="G284" s="60">
        <f t="shared" si="14"/>
        <v>82.447600000000008</v>
      </c>
      <c r="H284" s="63">
        <f t="shared" si="15"/>
        <v>82.447600000000008</v>
      </c>
    </row>
    <row r="285" spans="1:8" s="62" customFormat="1" ht="36">
      <c r="A285" s="56" t="str">
        <f>IF((LEN('Copy paste to Here'!G289))&gt;5,((CONCATENATE('Copy paste to Here'!G289," &amp; ",'Copy paste to Here'!D289,"  &amp;  ",'Copy paste to Here'!E289))),"Empty Cell")</f>
        <v>PVD plated 316L steel hinged segment ring, 1.2mm (16g) with double rings design and inner diameter from 8mm to 12mm &amp; Length: 10mm  &amp;  Color: Black</v>
      </c>
      <c r="B285" s="57" t="str">
        <f>'Copy paste to Here'!C289</f>
        <v>SGTSH8</v>
      </c>
      <c r="C285" s="57" t="s">
        <v>990</v>
      </c>
      <c r="D285" s="58">
        <f>Invoice!B289</f>
        <v>1</v>
      </c>
      <c r="E285" s="59">
        <f>'Shipping Invoice'!J289*$N$1</f>
        <v>2.1800000000000002</v>
      </c>
      <c r="F285" s="59">
        <f t="shared" si="13"/>
        <v>2.1800000000000002</v>
      </c>
      <c r="G285" s="60">
        <f t="shared" si="14"/>
        <v>82.447600000000008</v>
      </c>
      <c r="H285" s="63">
        <f t="shared" si="15"/>
        <v>82.447600000000008</v>
      </c>
    </row>
    <row r="286" spans="1:8" s="62" customFormat="1" ht="24">
      <c r="A286" s="56" t="str">
        <f>IF((LEN('Copy paste to Here'!G290))&gt;5,((CONCATENATE('Copy paste to Here'!G290," &amp; ",'Copy paste to Here'!D290,"  &amp;  ",'Copy paste to Here'!E290))),"Empty Cell")</f>
        <v>Silicone Ultra Thin double flared flesh tunnel &amp; Gauge: 6mm  &amp;  Color: Black</v>
      </c>
      <c r="B286" s="57" t="str">
        <f>'Copy paste to Here'!C290</f>
        <v>SIUT</v>
      </c>
      <c r="C286" s="57" t="s">
        <v>991</v>
      </c>
      <c r="D286" s="58">
        <f>Invoice!B290</f>
        <v>7</v>
      </c>
      <c r="E286" s="59">
        <f>'Shipping Invoice'!J290*$N$1</f>
        <v>0.44</v>
      </c>
      <c r="F286" s="59">
        <f t="shared" si="13"/>
        <v>3.08</v>
      </c>
      <c r="G286" s="60">
        <f t="shared" si="14"/>
        <v>16.640799999999999</v>
      </c>
      <c r="H286" s="63">
        <f t="shared" si="15"/>
        <v>116.48559999999999</v>
      </c>
    </row>
    <row r="287" spans="1:8" s="62" customFormat="1" ht="24">
      <c r="A287" s="56" t="str">
        <f>IF((LEN('Copy paste to Here'!G291))&gt;5,((CONCATENATE('Copy paste to Here'!G291," &amp; ",'Copy paste to Here'!D291,"  &amp;  ",'Copy paste to Here'!E291))),"Empty Cell")</f>
        <v>Silicone Ultra Thin double flared flesh tunnel &amp; Gauge: 8mm  &amp;  Color: Black</v>
      </c>
      <c r="B287" s="57" t="str">
        <f>'Copy paste to Here'!C291</f>
        <v>SIUT</v>
      </c>
      <c r="C287" s="57" t="s">
        <v>992</v>
      </c>
      <c r="D287" s="58">
        <f>Invoice!B291</f>
        <v>7</v>
      </c>
      <c r="E287" s="59">
        <f>'Shipping Invoice'!J291*$N$1</f>
        <v>0.46</v>
      </c>
      <c r="F287" s="59">
        <f t="shared" si="13"/>
        <v>3.22</v>
      </c>
      <c r="G287" s="60">
        <f t="shared" si="14"/>
        <v>17.397200000000002</v>
      </c>
      <c r="H287" s="63">
        <f t="shared" si="15"/>
        <v>121.78040000000001</v>
      </c>
    </row>
    <row r="288" spans="1:8" s="62" customFormat="1" ht="24">
      <c r="A288" s="56" t="str">
        <f>IF((LEN('Copy paste to Here'!G292))&gt;5,((CONCATENATE('Copy paste to Here'!G292," &amp; ",'Copy paste to Here'!D292,"  &amp;  ",'Copy paste to Here'!E292))),"Empty Cell")</f>
        <v>Silicone Ultra Thin double flared flesh tunnel &amp; Gauge: 10mm  &amp;  Color: Black</v>
      </c>
      <c r="B288" s="57" t="str">
        <f>'Copy paste to Here'!C292</f>
        <v>SIUT</v>
      </c>
      <c r="C288" s="57" t="s">
        <v>993</v>
      </c>
      <c r="D288" s="58">
        <f>Invoice!B292</f>
        <v>6</v>
      </c>
      <c r="E288" s="59">
        <f>'Shipping Invoice'!J292*$N$1</f>
        <v>0.5</v>
      </c>
      <c r="F288" s="59">
        <f t="shared" si="13"/>
        <v>3</v>
      </c>
      <c r="G288" s="60">
        <f t="shared" si="14"/>
        <v>18.91</v>
      </c>
      <c r="H288" s="63">
        <f t="shared" si="15"/>
        <v>113.46000000000001</v>
      </c>
    </row>
    <row r="289" spans="1:8" s="62" customFormat="1" ht="24">
      <c r="A289" s="56" t="str">
        <f>IF((LEN('Copy paste to Here'!G293))&gt;5,((CONCATENATE('Copy paste to Here'!G293," &amp; ",'Copy paste to Here'!D293,"  &amp;  ",'Copy paste to Here'!E293))),"Empty Cell")</f>
        <v>Silicone Ultra Thin double flared flesh tunnel &amp; Gauge: 12mm  &amp;  Color: Black</v>
      </c>
      <c r="B289" s="57" t="str">
        <f>'Copy paste to Here'!C293</f>
        <v>SIUT</v>
      </c>
      <c r="C289" s="57" t="s">
        <v>994</v>
      </c>
      <c r="D289" s="58">
        <f>Invoice!B293</f>
        <v>6</v>
      </c>
      <c r="E289" s="59">
        <f>'Shipping Invoice'!J293*$N$1</f>
        <v>0.53</v>
      </c>
      <c r="F289" s="59">
        <f t="shared" si="13"/>
        <v>3.18</v>
      </c>
      <c r="G289" s="60">
        <f t="shared" si="14"/>
        <v>20.044600000000003</v>
      </c>
      <c r="H289" s="63">
        <f t="shared" si="15"/>
        <v>120.26760000000002</v>
      </c>
    </row>
    <row r="290" spans="1:8" s="62" customFormat="1" ht="24">
      <c r="A290" s="56" t="str">
        <f>IF((LEN('Copy paste to Here'!G294))&gt;5,((CONCATENATE('Copy paste to Here'!G294," &amp; ",'Copy paste to Here'!D294,"  &amp;  ",'Copy paste to Here'!E294))),"Empty Cell")</f>
        <v>Silicone Ultra Thin double flared flesh tunnel &amp; Gauge: 14mm  &amp;  Color: Black</v>
      </c>
      <c r="B290" s="57" t="str">
        <f>'Copy paste to Here'!C294</f>
        <v>SIUT</v>
      </c>
      <c r="C290" s="57" t="s">
        <v>995</v>
      </c>
      <c r="D290" s="58">
        <f>Invoice!B294</f>
        <v>5</v>
      </c>
      <c r="E290" s="59">
        <f>'Shipping Invoice'!J294*$N$1</f>
        <v>0.59</v>
      </c>
      <c r="F290" s="59">
        <f t="shared" si="13"/>
        <v>2.9499999999999997</v>
      </c>
      <c r="G290" s="60">
        <f t="shared" si="14"/>
        <v>22.313800000000001</v>
      </c>
      <c r="H290" s="63">
        <f t="shared" si="15"/>
        <v>111.569</v>
      </c>
    </row>
    <row r="291" spans="1:8" s="62" customFormat="1" ht="24">
      <c r="A291" s="56" t="str">
        <f>IF((LEN('Copy paste to Here'!G295))&gt;5,((CONCATENATE('Copy paste to Here'!G295," &amp; ",'Copy paste to Here'!D295,"  &amp;  ",'Copy paste to Here'!E295))),"Empty Cell")</f>
        <v>Silicone Ultra Thin double flared flesh tunnel &amp; Gauge: 16mm  &amp;  Color: White</v>
      </c>
      <c r="B291" s="57" t="str">
        <f>'Copy paste to Here'!C295</f>
        <v>SIUT</v>
      </c>
      <c r="C291" s="57" t="s">
        <v>996</v>
      </c>
      <c r="D291" s="58">
        <f>Invoice!B295</f>
        <v>4</v>
      </c>
      <c r="E291" s="59">
        <f>'Shipping Invoice'!J295*$N$1</f>
        <v>0.63</v>
      </c>
      <c r="F291" s="59">
        <f t="shared" si="13"/>
        <v>2.52</v>
      </c>
      <c r="G291" s="60">
        <f t="shared" si="14"/>
        <v>23.826599999999999</v>
      </c>
      <c r="H291" s="63">
        <f t="shared" si="15"/>
        <v>95.306399999999996</v>
      </c>
    </row>
    <row r="292" spans="1:8" s="62" customFormat="1" ht="25.5">
      <c r="A292" s="56" t="str">
        <f>IF((LEN('Copy paste to Here'!G296))&gt;5,((CONCATENATE('Copy paste to Here'!G296," &amp; ",'Copy paste to Here'!D296,"  &amp;  ",'Copy paste to Here'!E296))),"Empty Cell")</f>
        <v>Silicone Ultra Thin double flared flesh tunnel &amp; Gauge: 20mm  &amp;  Color: Black</v>
      </c>
      <c r="B292" s="57" t="str">
        <f>'Copy paste to Here'!C296</f>
        <v>SIUT</v>
      </c>
      <c r="C292" s="57" t="s">
        <v>997</v>
      </c>
      <c r="D292" s="58">
        <f>Invoice!B296</f>
        <v>4</v>
      </c>
      <c r="E292" s="59">
        <f>'Shipping Invoice'!J296*$N$1</f>
        <v>0.69</v>
      </c>
      <c r="F292" s="59">
        <f t="shared" si="13"/>
        <v>2.76</v>
      </c>
      <c r="G292" s="60">
        <f t="shared" si="14"/>
        <v>26.095799999999997</v>
      </c>
      <c r="H292" s="63">
        <f t="shared" si="15"/>
        <v>104.38319999999999</v>
      </c>
    </row>
    <row r="293" spans="1:8" s="62" customFormat="1" ht="24">
      <c r="A293" s="56" t="str">
        <f>IF((LEN('Copy paste to Here'!G297))&gt;5,((CONCATENATE('Copy paste to Here'!G297," &amp; ",'Copy paste to Here'!D297,"  &amp;  ",'Copy paste to Here'!E297))),"Empty Cell")</f>
        <v>Silicone Ultra Thin double flared flesh tunnel &amp; Gauge: 25mm  &amp;  Color: Black</v>
      </c>
      <c r="B293" s="57" t="str">
        <f>'Copy paste to Here'!C297</f>
        <v>SIUT</v>
      </c>
      <c r="C293" s="57" t="s">
        <v>998</v>
      </c>
      <c r="D293" s="58">
        <f>Invoice!B297</f>
        <v>4</v>
      </c>
      <c r="E293" s="59">
        <f>'Shipping Invoice'!J297*$N$1</f>
        <v>0.85</v>
      </c>
      <c r="F293" s="59">
        <f t="shared" si="13"/>
        <v>3.4</v>
      </c>
      <c r="G293" s="60">
        <f t="shared" si="14"/>
        <v>32.146999999999998</v>
      </c>
      <c r="H293" s="63">
        <f t="shared" si="15"/>
        <v>128.58799999999999</v>
      </c>
    </row>
    <row r="294" spans="1:8" s="62" customFormat="1" ht="24">
      <c r="A294" s="56" t="str">
        <f>IF((LEN('Copy paste to Here'!G298))&gt;5,((CONCATENATE('Copy paste to Here'!G298," &amp; ",'Copy paste to Here'!D298,"  &amp;  ",'Copy paste to Here'!E298))),"Empty Cell")</f>
        <v>Silicone Ultra Thin double flared flesh tunnel &amp; Gauge: 25mm  &amp;  Color: White</v>
      </c>
      <c r="B294" s="57" t="str">
        <f>'Copy paste to Here'!C298</f>
        <v>SIUT</v>
      </c>
      <c r="C294" s="57" t="s">
        <v>998</v>
      </c>
      <c r="D294" s="58">
        <f>Invoice!B298</f>
        <v>4</v>
      </c>
      <c r="E294" s="59">
        <f>'Shipping Invoice'!J298*$N$1</f>
        <v>0.85</v>
      </c>
      <c r="F294" s="59">
        <f t="shared" si="13"/>
        <v>3.4</v>
      </c>
      <c r="G294" s="60">
        <f t="shared" si="14"/>
        <v>32.146999999999998</v>
      </c>
      <c r="H294" s="63">
        <f t="shared" si="15"/>
        <v>128.58799999999999</v>
      </c>
    </row>
    <row r="295" spans="1:8" s="62" customFormat="1" ht="36">
      <c r="A295" s="56" t="str">
        <f>IF((LEN('Copy paste to Here'!G299))&gt;5,((CONCATENATE('Copy paste to Here'!G299," &amp; ",'Copy paste to Here'!D299,"  &amp;  ",'Copy paste to Here'!E299))),"Empty Cell")</f>
        <v>Anodized surgical steel ''Bend it yourself'' nose stud, 20g (0.8mm) with a 2mm round crystal tops - length 17mm &amp; Color: Gold  &amp;  Crystal Color: Assorted</v>
      </c>
      <c r="B295" s="57" t="str">
        <f>'Copy paste to Here'!C299</f>
        <v>SNST</v>
      </c>
      <c r="C295" s="57" t="s">
        <v>880</v>
      </c>
      <c r="D295" s="58">
        <f>Invoice!B299</f>
        <v>15</v>
      </c>
      <c r="E295" s="59">
        <f>'Shipping Invoice'!J299*$N$1</f>
        <v>0.51</v>
      </c>
      <c r="F295" s="59">
        <f t="shared" si="13"/>
        <v>7.65</v>
      </c>
      <c r="G295" s="60">
        <f t="shared" si="14"/>
        <v>19.2882</v>
      </c>
      <c r="H295" s="63">
        <f t="shared" si="15"/>
        <v>289.32299999999998</v>
      </c>
    </row>
    <row r="296" spans="1:8" s="62" customFormat="1" ht="24">
      <c r="A296" s="56" t="str">
        <f>IF((LEN('Copy paste to Here'!G300))&gt;5,((CONCATENATE('Copy paste to Here'!G300," &amp; ",'Copy paste to Here'!D300,"  &amp;  ",'Copy paste to Here'!E300))),"Empty Cell")</f>
        <v>PVD plated 316L steel ''Bend it yourself'' nose stud, 20g (0.8mm) with a 2mm ball shaped top &amp; Length: 19mm  &amp;  Color: Gold</v>
      </c>
      <c r="B296" s="57" t="str">
        <f>'Copy paste to Here'!C300</f>
        <v>SNYBT20</v>
      </c>
      <c r="C296" s="57" t="s">
        <v>881</v>
      </c>
      <c r="D296" s="58">
        <f>Invoice!B300</f>
        <v>10</v>
      </c>
      <c r="E296" s="59">
        <f>'Shipping Invoice'!J300*$N$1</f>
        <v>0.37</v>
      </c>
      <c r="F296" s="59">
        <f t="shared" si="13"/>
        <v>3.7</v>
      </c>
      <c r="G296" s="60">
        <f t="shared" si="14"/>
        <v>13.993399999999999</v>
      </c>
      <c r="H296" s="63">
        <f t="shared" si="15"/>
        <v>139.934</v>
      </c>
    </row>
    <row r="297" spans="1:8" s="62" customFormat="1" ht="24">
      <c r="A297" s="56" t="str">
        <f>IF((LEN('Copy paste to Here'!G301))&gt;5,((CONCATENATE('Copy paste to Here'!G301," &amp; ",'Copy paste to Here'!D301,"  &amp;  ",'Copy paste to Here'!E301))),"Empty Cell")</f>
        <v xml:space="preserve">Pack of 10 pcs. of 2mm anodized surgical steel balls with threading 1.2mm (16g) &amp; Color: Gold  &amp;  </v>
      </c>
      <c r="B297" s="57" t="str">
        <f>'Copy paste to Here'!C301</f>
        <v>XBT2</v>
      </c>
      <c r="C297" s="57" t="s">
        <v>882</v>
      </c>
      <c r="D297" s="58">
        <f>Invoice!B301</f>
        <v>1</v>
      </c>
      <c r="E297" s="59">
        <f>'Shipping Invoice'!J301*$N$1</f>
        <v>2.14</v>
      </c>
      <c r="F297" s="59">
        <f t="shared" si="13"/>
        <v>2.14</v>
      </c>
      <c r="G297" s="60">
        <f t="shared" si="14"/>
        <v>80.93480000000001</v>
      </c>
      <c r="H297" s="63">
        <f t="shared" si="15"/>
        <v>80.93480000000001</v>
      </c>
    </row>
    <row r="298" spans="1:8" s="62" customFormat="1" ht="24">
      <c r="A298" s="56" t="str">
        <f>IF((LEN('Copy paste to Here'!G302))&gt;5,((CONCATENATE('Copy paste to Here'!G302," &amp; ",'Copy paste to Here'!D302,"  &amp;  ",'Copy paste to Here'!E302))),"Empty Cell")</f>
        <v xml:space="preserve">Pack of 10 pcs. of 5mm anodized surgical steel balls with threading 1.6mm (14g) &amp; Color: Gold  &amp;  </v>
      </c>
      <c r="B298" s="57" t="str">
        <f>'Copy paste to Here'!C302</f>
        <v>XBT5G</v>
      </c>
      <c r="C298" s="57" t="s">
        <v>884</v>
      </c>
      <c r="D298" s="58">
        <f>Invoice!B302</f>
        <v>1</v>
      </c>
      <c r="E298" s="59">
        <f>'Shipping Invoice'!J302*$N$1</f>
        <v>2.2599999999999998</v>
      </c>
      <c r="F298" s="59">
        <f t="shared" si="13"/>
        <v>2.2599999999999998</v>
      </c>
      <c r="G298" s="60">
        <f t="shared" si="14"/>
        <v>85.473199999999991</v>
      </c>
      <c r="H298" s="63">
        <f t="shared" si="15"/>
        <v>85.473199999999991</v>
      </c>
    </row>
    <row r="299" spans="1:8" s="62" customFormat="1" ht="24">
      <c r="A299" s="56" t="str">
        <f>IF((LEN('Copy paste to Here'!G303))&gt;5,((CONCATENATE('Copy paste to Here'!G303," &amp; ",'Copy paste to Here'!D303,"  &amp;  ",'Copy paste to Here'!E303))),"Empty Cell")</f>
        <v xml:space="preserve">Pack of 10 pcs. of 6mm anodized surgical steel balls with threading 1.6mm (14g) &amp; Color: Black  &amp;  </v>
      </c>
      <c r="B299" s="57" t="str">
        <f>'Copy paste to Here'!C303</f>
        <v>XBT6G</v>
      </c>
      <c r="C299" s="57" t="s">
        <v>886</v>
      </c>
      <c r="D299" s="58">
        <f>Invoice!B303</f>
        <v>1</v>
      </c>
      <c r="E299" s="59">
        <f>'Shipping Invoice'!J303*$N$1</f>
        <v>2.35</v>
      </c>
      <c r="F299" s="59">
        <f t="shared" si="13"/>
        <v>2.35</v>
      </c>
      <c r="G299" s="60">
        <f t="shared" si="14"/>
        <v>88.87700000000001</v>
      </c>
      <c r="H299" s="63">
        <f t="shared" si="15"/>
        <v>88.87700000000001</v>
      </c>
    </row>
    <row r="300" spans="1:8" s="62" customFormat="1" ht="24">
      <c r="A300" s="56" t="str">
        <f>IF((LEN('Copy paste to Here'!G304))&gt;5,((CONCATENATE('Copy paste to Here'!G304," &amp; ",'Copy paste to Here'!D304,"  &amp;  ",'Copy paste to Here'!E304))),"Empty Cell")</f>
        <v xml:space="preserve">Pack of 10 pcs. of 6mm anodized surgical steel balls with threading 1.6mm (14g) &amp; Color: Gold  &amp;  </v>
      </c>
      <c r="B300" s="57" t="str">
        <f>'Copy paste to Here'!C304</f>
        <v>XBT6G</v>
      </c>
      <c r="C300" s="57" t="s">
        <v>886</v>
      </c>
      <c r="D300" s="58">
        <f>Invoice!B304</f>
        <v>1</v>
      </c>
      <c r="E300" s="59">
        <f>'Shipping Invoice'!J304*$N$1</f>
        <v>2.35</v>
      </c>
      <c r="F300" s="59">
        <f t="shared" si="13"/>
        <v>2.35</v>
      </c>
      <c r="G300" s="60">
        <f t="shared" si="14"/>
        <v>88.87700000000001</v>
      </c>
      <c r="H300" s="63">
        <f t="shared" si="15"/>
        <v>88.87700000000001</v>
      </c>
    </row>
    <row r="301" spans="1:8" s="62" customFormat="1" ht="24">
      <c r="A301" s="56" t="str">
        <f>IF((LEN('Copy paste to Here'!G305))&gt;5,((CONCATENATE('Copy paste to Here'!G305," &amp; ",'Copy paste to Here'!D305,"  &amp;  ",'Copy paste to Here'!E305))),"Empty Cell")</f>
        <v xml:space="preserve">Pack of 10 pcs. of 3mm Surgical steel ball with a frosted effect surface - 1.2mm threading (16g) &amp;   &amp;  </v>
      </c>
      <c r="B301" s="57" t="str">
        <f>'Copy paste to Here'!C305</f>
        <v>XFOBAL3</v>
      </c>
      <c r="C301" s="57" t="s">
        <v>888</v>
      </c>
      <c r="D301" s="58">
        <f>Invoice!B305</f>
        <v>1</v>
      </c>
      <c r="E301" s="59">
        <f>'Shipping Invoice'!J305*$N$1</f>
        <v>1.81</v>
      </c>
      <c r="F301" s="59">
        <f t="shared" si="13"/>
        <v>1.81</v>
      </c>
      <c r="G301" s="60">
        <f t="shared" si="14"/>
        <v>68.4542</v>
      </c>
      <c r="H301" s="63">
        <f t="shared" si="15"/>
        <v>68.4542</v>
      </c>
    </row>
    <row r="302" spans="1:8" s="62" customFormat="1" ht="25.5">
      <c r="A302" s="56" t="str">
        <f>IF((LEN('Copy paste to Here'!G306))&gt;5,((CONCATENATE('Copy paste to Here'!G306," &amp; ",'Copy paste to Here'!D306,"  &amp;  ",'Copy paste to Here'!E306))),"Empty Cell")</f>
        <v xml:space="preserve">Pack of 10 pcs. of 3mm PVD plated 316L steel ball with a frosted effect surface - 1.6mm threading (14g) &amp; Color: Gold  &amp;  </v>
      </c>
      <c r="B302" s="57" t="str">
        <f>'Copy paste to Here'!C306</f>
        <v>XFOBT3G</v>
      </c>
      <c r="C302" s="57" t="s">
        <v>890</v>
      </c>
      <c r="D302" s="58">
        <f>Invoice!B306</f>
        <v>1</v>
      </c>
      <c r="E302" s="59">
        <f>'Shipping Invoice'!J306*$N$1</f>
        <v>2.8</v>
      </c>
      <c r="F302" s="59">
        <f t="shared" si="13"/>
        <v>2.8</v>
      </c>
      <c r="G302" s="60">
        <f t="shared" si="14"/>
        <v>105.896</v>
      </c>
      <c r="H302" s="63">
        <f t="shared" si="15"/>
        <v>105.896</v>
      </c>
    </row>
    <row r="303" spans="1:8" s="62" customFormat="1" ht="25.5">
      <c r="A303" s="56" t="str">
        <f>IF((LEN('Copy paste to Here'!G307))&gt;5,((CONCATENATE('Copy paste to Here'!G307," &amp; ",'Copy paste to Here'!D307,"  &amp;  ",'Copy paste to Here'!E307))),"Empty Cell")</f>
        <v xml:space="preserve">Pack of 10 pcs. of 3mm Rose gold plated 316L steel ball with a frosted effect surface - 1.2mm threading (16g) &amp;   &amp;  </v>
      </c>
      <c r="B303" s="57" t="str">
        <f>'Copy paste to Here'!C307</f>
        <v>XFOBTT3S</v>
      </c>
      <c r="C303" s="57" t="s">
        <v>892</v>
      </c>
      <c r="D303" s="58">
        <f>Invoice!B307</f>
        <v>1</v>
      </c>
      <c r="E303" s="59">
        <f>'Shipping Invoice'!J307*$N$1</f>
        <v>2.8</v>
      </c>
      <c r="F303" s="59">
        <f t="shared" si="13"/>
        <v>2.8</v>
      </c>
      <c r="G303" s="60">
        <f t="shared" si="14"/>
        <v>105.896</v>
      </c>
      <c r="H303" s="63">
        <f t="shared" si="15"/>
        <v>105.896</v>
      </c>
    </row>
    <row r="304" spans="1:8" s="62" customFormat="1" ht="36">
      <c r="A304" s="56" t="str">
        <f>IF((LEN('Copy paste to Here'!G308))&gt;5,((CONCATENATE('Copy paste to Here'!G308," &amp; ",'Copy paste to Here'!D308,"  &amp;  ",'Copy paste to Here'!E308))),"Empty Cell")</f>
        <v xml:space="preserve">Pack of 10 pcs. of 3mm anodized surgical steel balls with bezel set crystal and with 1.2mm threading (16g) &amp; Color: Gold Anodized w/ Clear crystal  &amp;  </v>
      </c>
      <c r="B304" s="57" t="str">
        <f>'Copy paste to Here'!C308</f>
        <v>XJBT3S</v>
      </c>
      <c r="C304" s="57" t="s">
        <v>894</v>
      </c>
      <c r="D304" s="58">
        <f>Invoice!B308</f>
        <v>1</v>
      </c>
      <c r="E304" s="59">
        <f>'Shipping Invoice'!J308*$N$1</f>
        <v>5.04</v>
      </c>
      <c r="F304" s="59">
        <f t="shared" si="13"/>
        <v>5.04</v>
      </c>
      <c r="G304" s="60">
        <f t="shared" si="14"/>
        <v>190.61279999999999</v>
      </c>
      <c r="H304" s="63">
        <f t="shared" si="15"/>
        <v>190.61279999999999</v>
      </c>
    </row>
    <row r="305" spans="1:8" s="62" customFormat="1" ht="36">
      <c r="A305" s="56" t="str">
        <f>IF((LEN('Copy paste to Here'!G309))&gt;5,((CONCATENATE('Copy paste to Here'!G309," &amp; ",'Copy paste to Here'!D309,"  &amp;  ",'Copy paste to Here'!E309))),"Empty Cell")</f>
        <v xml:space="preserve">Pack of 10 pcs. of 3mm anodized surgical steel balls with bezel set crystal and with 1.2mm threading (16g) &amp; Color: Gold Anodized w/ AB crystal  &amp;  </v>
      </c>
      <c r="B305" s="57" t="str">
        <f>'Copy paste to Here'!C309</f>
        <v>XJBT3S</v>
      </c>
      <c r="C305" s="57" t="s">
        <v>894</v>
      </c>
      <c r="D305" s="58">
        <f>Invoice!B309</f>
        <v>1</v>
      </c>
      <c r="E305" s="59">
        <f>'Shipping Invoice'!J309*$N$1</f>
        <v>5.04</v>
      </c>
      <c r="F305" s="59">
        <f t="shared" si="13"/>
        <v>5.04</v>
      </c>
      <c r="G305" s="60">
        <f t="shared" si="14"/>
        <v>190.61279999999999</v>
      </c>
      <c r="H305" s="63">
        <f t="shared" si="15"/>
        <v>190.61279999999999</v>
      </c>
    </row>
    <row r="306" spans="1:8" s="62" customFormat="1" ht="36">
      <c r="A306" s="56" t="str">
        <f>IF((LEN('Copy paste to Here'!G310))&gt;5,((CONCATENATE('Copy paste to Here'!G310," &amp; ",'Copy paste to Here'!D310,"  &amp;  ",'Copy paste to Here'!E310))),"Empty Cell")</f>
        <v xml:space="preserve">Pack of 10 pcs. of 3mm anodized surgical steel balls with bezel set crystal and with 1.2mm threading (16g) &amp; Color: Gold Anodized w/ Aquamarine crystal  &amp;  </v>
      </c>
      <c r="B306" s="57" t="str">
        <f>'Copy paste to Here'!C310</f>
        <v>XJBT3S</v>
      </c>
      <c r="C306" s="57" t="s">
        <v>894</v>
      </c>
      <c r="D306" s="58">
        <f>Invoice!B310</f>
        <v>1</v>
      </c>
      <c r="E306" s="59">
        <f>'Shipping Invoice'!J310*$N$1</f>
        <v>5.04</v>
      </c>
      <c r="F306" s="59">
        <f t="shared" si="13"/>
        <v>5.04</v>
      </c>
      <c r="G306" s="60">
        <f t="shared" si="14"/>
        <v>190.61279999999999</v>
      </c>
      <c r="H306" s="63">
        <f t="shared" si="15"/>
        <v>190.61279999999999</v>
      </c>
    </row>
    <row r="307" spans="1:8" s="62" customFormat="1" ht="24">
      <c r="A307" s="56" t="str">
        <f>IF((LEN('Copy paste to Here'!G311))&gt;5,((CONCATENATE('Copy paste to Here'!G311," &amp; ",'Copy paste to Here'!D311,"  &amp;  ",'Copy paste to Here'!E311))),"Empty Cell")</f>
        <v xml:space="preserve">Pack of 10 pcs. of 3mm Rose gold PVD plated 316L steel balls with bezel set crystal and with 1.6mm threading (14g) &amp;   &amp;  </v>
      </c>
      <c r="B307" s="57" t="str">
        <f>'Copy paste to Here'!C311</f>
        <v>XJBTT3G</v>
      </c>
      <c r="C307" s="57" t="s">
        <v>898</v>
      </c>
      <c r="D307" s="58">
        <f>Invoice!B311</f>
        <v>1</v>
      </c>
      <c r="E307" s="59">
        <f>'Shipping Invoice'!J311*$N$1</f>
        <v>5.03</v>
      </c>
      <c r="F307" s="59">
        <f t="shared" si="13"/>
        <v>5.03</v>
      </c>
      <c r="G307" s="60">
        <f t="shared" si="14"/>
        <v>190.2346</v>
      </c>
      <c r="H307" s="63">
        <f t="shared" si="15"/>
        <v>190.2346</v>
      </c>
    </row>
    <row r="308" spans="1:8" s="62" customFormat="1" ht="24">
      <c r="A308" s="56" t="str">
        <f>IF((LEN('Copy paste to Here'!G312))&gt;5,((CONCATENATE('Copy paste to Here'!G312," &amp; ",'Copy paste to Here'!D312,"  &amp;  ",'Copy paste to Here'!E312))),"Empty Cell")</f>
        <v xml:space="preserve">Pack of 10 pcs. of 3mm Rose gold PVD plated 316L steel balls with bezel set crystal and with 1.2mm threading (16g) &amp;   &amp;  </v>
      </c>
      <c r="B308" s="57" t="str">
        <f>'Copy paste to Here'!C312</f>
        <v>XJBTT3S</v>
      </c>
      <c r="C308" s="57" t="s">
        <v>900</v>
      </c>
      <c r="D308" s="58">
        <f>Invoice!B312</f>
        <v>1</v>
      </c>
      <c r="E308" s="59">
        <f>'Shipping Invoice'!J312*$N$1</f>
        <v>5.04</v>
      </c>
      <c r="F308" s="59">
        <f t="shared" si="13"/>
        <v>5.04</v>
      </c>
      <c r="G308" s="60">
        <f t="shared" si="14"/>
        <v>190.61279999999999</v>
      </c>
      <c r="H308" s="63">
        <f t="shared" si="15"/>
        <v>190.61279999999999</v>
      </c>
    </row>
    <row r="309" spans="1:8" s="62" customFormat="1" ht="24">
      <c r="A309" s="56" t="str">
        <f>IF((LEN('Copy paste to Here'!G313))&gt;5,((CONCATENATE('Copy paste to Here'!G313," &amp; ",'Copy paste to Here'!D313,"  &amp;  ",'Copy paste to Here'!E313))),"Empty Cell")</f>
        <v xml:space="preserve">Pack of 10 pcs. of 4mm Rose gold PVD plated 316L steel balls with bezel set crystal and with 1.2mm threading (16g) &amp;   &amp;  </v>
      </c>
      <c r="B309" s="57" t="str">
        <f>'Copy paste to Here'!C313</f>
        <v>XJBTT4S</v>
      </c>
      <c r="C309" s="57" t="s">
        <v>902</v>
      </c>
      <c r="D309" s="58">
        <f>Invoice!B313</f>
        <v>1</v>
      </c>
      <c r="E309" s="59">
        <f>'Shipping Invoice'!J313*$N$1</f>
        <v>5.0599999999999996</v>
      </c>
      <c r="F309" s="59">
        <f t="shared" si="13"/>
        <v>5.0599999999999996</v>
      </c>
      <c r="G309" s="60">
        <f t="shared" si="14"/>
        <v>191.36919999999998</v>
      </c>
      <c r="H309" s="63">
        <f t="shared" si="15"/>
        <v>191.36919999999998</v>
      </c>
    </row>
    <row r="310" spans="1:8" s="62" customFormat="1" ht="24">
      <c r="A310" s="56" t="str">
        <f>IF((LEN('Copy paste to Here'!G314))&gt;5,((CONCATENATE('Copy paste to Here'!G314," &amp; ",'Copy paste to Here'!D314,"  &amp;  ",'Copy paste to Here'!E314))),"Empty Cell")</f>
        <v xml:space="preserve">Pack of 10 pcs. of 6mm Rose gold PVD plated 316L steel balls with bezel set crystal and with 1.6mm threading (14g) &amp;   &amp;  </v>
      </c>
      <c r="B310" s="57" t="str">
        <f>'Copy paste to Here'!C314</f>
        <v>XJBTT6G</v>
      </c>
      <c r="C310" s="57" t="s">
        <v>904</v>
      </c>
      <c r="D310" s="58">
        <f>Invoice!B314</f>
        <v>1</v>
      </c>
      <c r="E310" s="59">
        <f>'Shipping Invoice'!J314*$N$1</f>
        <v>5.55</v>
      </c>
      <c r="F310" s="59">
        <f t="shared" si="13"/>
        <v>5.55</v>
      </c>
      <c r="G310" s="60">
        <f t="shared" si="14"/>
        <v>209.90099999999998</v>
      </c>
      <c r="H310" s="63">
        <f t="shared" si="15"/>
        <v>209.90099999999998</v>
      </c>
    </row>
    <row r="311" spans="1:8" s="62" customFormat="1" ht="48">
      <c r="A311" s="56" t="str">
        <f>IF((LEN('Copy paste to Here'!G315))&gt;5,((CONCATENATE('Copy paste to Here'!G315," &amp; ",'Copy paste to Here'!D315,"  &amp;  ",'Copy paste to Here'!E315))),"Empty Cell")</f>
        <v xml:space="preserve">Pack of 10 pcs. of 4mm anodized 316L steel multi-jewel balls, 14g (1.6mm) with 1 big top crystal and 4 small crystals on the sides - threading, 14g (1.6mm) &amp; Color: Gold Anodized w/ Clear crystal  &amp;  </v>
      </c>
      <c r="B311" s="57" t="str">
        <f>'Copy paste to Here'!C315</f>
        <v>XMJBT4</v>
      </c>
      <c r="C311" s="57" t="s">
        <v>906</v>
      </c>
      <c r="D311" s="58">
        <f>Invoice!B315</f>
        <v>1</v>
      </c>
      <c r="E311" s="59">
        <f>'Shipping Invoice'!J315*$N$1</f>
        <v>7.09</v>
      </c>
      <c r="F311" s="59">
        <f t="shared" si="13"/>
        <v>7.09</v>
      </c>
      <c r="G311" s="60">
        <f t="shared" si="14"/>
        <v>268.1438</v>
      </c>
      <c r="H311" s="63">
        <f t="shared" si="15"/>
        <v>268.1438</v>
      </c>
    </row>
    <row r="312" spans="1:8" s="62" customFormat="1" ht="36">
      <c r="A312" s="56" t="str">
        <f>IF((LEN('Copy paste to Here'!G316))&gt;5,((CONCATENATE('Copy paste to Here'!G316," &amp; ",'Copy paste to Here'!D316,"  &amp;  ",'Copy paste to Here'!E316))),"Empty Cell")</f>
        <v xml:space="preserve">Pack of 10 pcs. of 4mm anodized 316L steel multi-jewel balls, 16g (1.2mm) with 1 big top crystal and 4 small crystals on the sides &amp; Color: Gold Anodized w/ Clear crystal  &amp;  </v>
      </c>
      <c r="B312" s="57" t="str">
        <f>'Copy paste to Here'!C316</f>
        <v>XMJBT4S</v>
      </c>
      <c r="C312" s="57" t="s">
        <v>908</v>
      </c>
      <c r="D312" s="58">
        <f>Invoice!B316</f>
        <v>1</v>
      </c>
      <c r="E312" s="59">
        <f>'Shipping Invoice'!J316*$N$1</f>
        <v>7.09</v>
      </c>
      <c r="F312" s="59">
        <f t="shared" si="13"/>
        <v>7.09</v>
      </c>
      <c r="G312" s="60">
        <f t="shared" si="14"/>
        <v>268.1438</v>
      </c>
      <c r="H312" s="63">
        <f t="shared" si="15"/>
        <v>268.1438</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1248.5200000000011</v>
      </c>
      <c r="G1000" s="60"/>
      <c r="H1000" s="61">
        <f t="shared" ref="H1000:H1007" si="49">F1000*$E$14</f>
        <v>47219.026400000046</v>
      </c>
    </row>
    <row r="1001" spans="1:8" s="62" customFormat="1">
      <c r="A1001" s="56" t="str">
        <f>'[2]Copy paste to Here'!T2</f>
        <v>SHIPPING HANDLING</v>
      </c>
      <c r="B1001" s="75"/>
      <c r="C1001" s="75"/>
      <c r="D1001" s="76"/>
      <c r="E1001" s="67"/>
      <c r="F1001" s="59">
        <f>Invoice!J319</f>
        <v>-37.455600000000032</v>
      </c>
      <c r="G1001" s="60"/>
      <c r="H1001" s="61">
        <f t="shared" si="49"/>
        <v>-1416.5707920000013</v>
      </c>
    </row>
    <row r="1002" spans="1:8" s="62" customFormat="1" outlineLevel="1">
      <c r="A1002" s="56" t="str">
        <f>'[2]Copy paste to Here'!T3</f>
        <v>DISCOUNT</v>
      </c>
      <c r="B1002" s="75"/>
      <c r="C1002" s="75"/>
      <c r="D1002" s="76"/>
      <c r="E1002" s="67"/>
      <c r="F1002" s="59">
        <f>Invoice!J320</f>
        <v>0</v>
      </c>
      <c r="G1002" s="60"/>
      <c r="H1002" s="61">
        <f t="shared" si="49"/>
        <v>0</v>
      </c>
    </row>
    <row r="1003" spans="1:8" s="62" customFormat="1">
      <c r="A1003" s="56" t="str">
        <f>'[2]Copy paste to Here'!T4</f>
        <v>Total:</v>
      </c>
      <c r="B1003" s="75"/>
      <c r="C1003" s="75"/>
      <c r="D1003" s="76"/>
      <c r="E1003" s="67"/>
      <c r="F1003" s="59">
        <f>SUM(F1000:F1002)</f>
        <v>1211.0644000000011</v>
      </c>
      <c r="G1003" s="60"/>
      <c r="H1003" s="61">
        <f t="shared" si="49"/>
        <v>45802.45560800004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47219.026400000046</v>
      </c>
    </row>
    <row r="1010" spans="1:8" s="21" customFormat="1">
      <c r="A1010" s="22"/>
      <c r="E1010" s="21" t="s">
        <v>182</v>
      </c>
      <c r="H1010" s="84">
        <f>(SUMIF($A$1000:$A$1008,"Total:",$H$1000:$H$1008))</f>
        <v>45802.45560800004</v>
      </c>
    </row>
    <row r="1011" spans="1:8" s="21" customFormat="1">
      <c r="E1011" s="21" t="s">
        <v>183</v>
      </c>
      <c r="H1011" s="85">
        <f>H1013-H1012</f>
        <v>42806.04</v>
      </c>
    </row>
    <row r="1012" spans="1:8" s="21" customFormat="1">
      <c r="E1012" s="21" t="s">
        <v>184</v>
      </c>
      <c r="H1012" s="85">
        <f>ROUND((H1013*7)/107,2)</f>
        <v>2996.42</v>
      </c>
    </row>
    <row r="1013" spans="1:8" s="21" customFormat="1">
      <c r="E1013" s="22" t="s">
        <v>185</v>
      </c>
      <c r="H1013" s="86">
        <f>ROUND((SUMIF($A$1000:$A$1008,"Total:",$H$1000:$H$1008)),2)</f>
        <v>45802.46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95"/>
  <sheetViews>
    <sheetView workbookViewId="0">
      <selection activeCell="A5" sqref="A5"/>
    </sheetView>
  </sheetViews>
  <sheetFormatPr defaultRowHeight="15"/>
  <sheetData>
    <row r="1" spans="1:1">
      <c r="A1" s="2" t="s">
        <v>910</v>
      </c>
    </row>
    <row r="2" spans="1:1">
      <c r="A2" s="2" t="s">
        <v>911</v>
      </c>
    </row>
    <row r="3" spans="1:1">
      <c r="A3" s="2" t="s">
        <v>912</v>
      </c>
    </row>
    <row r="4" spans="1:1">
      <c r="A4" s="2" t="s">
        <v>913</v>
      </c>
    </row>
    <row r="5" spans="1:1">
      <c r="A5" s="2" t="s">
        <v>728</v>
      </c>
    </row>
    <row r="6" spans="1:1">
      <c r="A6" s="2" t="s">
        <v>457</v>
      </c>
    </row>
    <row r="7" spans="1:1">
      <c r="A7" s="2" t="s">
        <v>457</v>
      </c>
    </row>
    <row r="8" spans="1:1">
      <c r="A8" s="2" t="s">
        <v>457</v>
      </c>
    </row>
    <row r="9" spans="1:1">
      <c r="A9" s="2" t="s">
        <v>730</v>
      </c>
    </row>
    <row r="10" spans="1:1">
      <c r="A10" s="2" t="s">
        <v>732</v>
      </c>
    </row>
    <row r="11" spans="1:1">
      <c r="A11" s="2" t="s">
        <v>732</v>
      </c>
    </row>
    <row r="12" spans="1:1">
      <c r="A12" s="2" t="s">
        <v>732</v>
      </c>
    </row>
    <row r="13" spans="1:1">
      <c r="A13" s="2" t="s">
        <v>732</v>
      </c>
    </row>
    <row r="14" spans="1:1">
      <c r="A14" s="2" t="s">
        <v>732</v>
      </c>
    </row>
    <row r="15" spans="1:1">
      <c r="A15" s="2" t="s">
        <v>732</v>
      </c>
    </row>
    <row r="16" spans="1:1">
      <c r="A16" s="2" t="s">
        <v>732</v>
      </c>
    </row>
    <row r="17" spans="1:1">
      <c r="A17" s="2" t="s">
        <v>732</v>
      </c>
    </row>
    <row r="18" spans="1:1">
      <c r="A18" s="2" t="s">
        <v>732</v>
      </c>
    </row>
    <row r="19" spans="1:1">
      <c r="A19" s="2" t="s">
        <v>735</v>
      </c>
    </row>
    <row r="20" spans="1:1">
      <c r="A20" s="2" t="s">
        <v>735</v>
      </c>
    </row>
    <row r="21" spans="1:1">
      <c r="A21" s="2" t="s">
        <v>735</v>
      </c>
    </row>
    <row r="22" spans="1:1">
      <c r="A22" s="2" t="s">
        <v>735</v>
      </c>
    </row>
    <row r="23" spans="1:1">
      <c r="A23" s="2" t="s">
        <v>736</v>
      </c>
    </row>
    <row r="24" spans="1:1">
      <c r="A24" s="2" t="s">
        <v>736</v>
      </c>
    </row>
    <row r="25" spans="1:1">
      <c r="A25" s="2" t="s">
        <v>736</v>
      </c>
    </row>
    <row r="26" spans="1:1">
      <c r="A26" s="2" t="s">
        <v>736</v>
      </c>
    </row>
    <row r="27" spans="1:1">
      <c r="A27" s="2" t="s">
        <v>737</v>
      </c>
    </row>
    <row r="28" spans="1:1">
      <c r="A28" s="2" t="s">
        <v>737</v>
      </c>
    </row>
    <row r="29" spans="1:1">
      <c r="A29" s="2" t="s">
        <v>737</v>
      </c>
    </row>
    <row r="30" spans="1:1">
      <c r="A30" s="2" t="s">
        <v>741</v>
      </c>
    </row>
    <row r="31" spans="1:1">
      <c r="A31" s="2" t="s">
        <v>615</v>
      </c>
    </row>
    <row r="32" spans="1:1">
      <c r="A32" s="2" t="s">
        <v>615</v>
      </c>
    </row>
    <row r="33" spans="1:1">
      <c r="A33" s="2" t="s">
        <v>743</v>
      </c>
    </row>
    <row r="34" spans="1:1">
      <c r="A34" s="2" t="s">
        <v>743</v>
      </c>
    </row>
    <row r="35" spans="1:1">
      <c r="A35" s="2" t="s">
        <v>914</v>
      </c>
    </row>
    <row r="36" spans="1:1">
      <c r="A36" s="2" t="s">
        <v>915</v>
      </c>
    </row>
    <row r="37" spans="1:1">
      <c r="A37" s="2" t="s">
        <v>916</v>
      </c>
    </row>
    <row r="38" spans="1:1">
      <c r="A38" s="2" t="s">
        <v>917</v>
      </c>
    </row>
    <row r="39" spans="1:1">
      <c r="A39" s="2" t="s">
        <v>918</v>
      </c>
    </row>
    <row r="40" spans="1:1">
      <c r="A40" s="2" t="s">
        <v>919</v>
      </c>
    </row>
    <row r="41" spans="1:1">
      <c r="A41" s="2" t="s">
        <v>920</v>
      </c>
    </row>
    <row r="42" spans="1:1">
      <c r="A42" s="2" t="s">
        <v>921</v>
      </c>
    </row>
    <row r="43" spans="1:1">
      <c r="A43" s="2" t="s">
        <v>922</v>
      </c>
    </row>
    <row r="44" spans="1:1">
      <c r="A44" s="2" t="s">
        <v>923</v>
      </c>
    </row>
    <row r="45" spans="1:1">
      <c r="A45" s="2" t="s">
        <v>924</v>
      </c>
    </row>
    <row r="46" spans="1:1">
      <c r="A46" s="2" t="s">
        <v>924</v>
      </c>
    </row>
    <row r="47" spans="1:1">
      <c r="A47" s="2" t="s">
        <v>925</v>
      </c>
    </row>
    <row r="48" spans="1:1">
      <c r="A48" s="2" t="s">
        <v>925</v>
      </c>
    </row>
    <row r="49" spans="1:1">
      <c r="A49" s="2" t="s">
        <v>756</v>
      </c>
    </row>
    <row r="50" spans="1:1">
      <c r="A50" s="2" t="s">
        <v>926</v>
      </c>
    </row>
    <row r="51" spans="1:1">
      <c r="A51" s="2" t="s">
        <v>927</v>
      </c>
    </row>
    <row r="52" spans="1:1">
      <c r="A52" s="2" t="s">
        <v>928</v>
      </c>
    </row>
    <row r="53" spans="1:1">
      <c r="A53" s="2" t="s">
        <v>929</v>
      </c>
    </row>
    <row r="54" spans="1:1">
      <c r="A54" s="2" t="s">
        <v>930</v>
      </c>
    </row>
    <row r="55" spans="1:1">
      <c r="A55" s="2" t="s">
        <v>931</v>
      </c>
    </row>
    <row r="56" spans="1:1">
      <c r="A56" s="2" t="s">
        <v>932</v>
      </c>
    </row>
    <row r="57" spans="1:1">
      <c r="A57" s="2" t="s">
        <v>933</v>
      </c>
    </row>
    <row r="58" spans="1:1">
      <c r="A58" s="2" t="s">
        <v>934</v>
      </c>
    </row>
    <row r="59" spans="1:1">
      <c r="A59" s="2" t="s">
        <v>935</v>
      </c>
    </row>
    <row r="60" spans="1:1">
      <c r="A60" s="2" t="s">
        <v>936</v>
      </c>
    </row>
    <row r="61" spans="1:1">
      <c r="A61" s="2" t="s">
        <v>937</v>
      </c>
    </row>
    <row r="62" spans="1:1">
      <c r="A62" s="2" t="s">
        <v>937</v>
      </c>
    </row>
    <row r="63" spans="1:1">
      <c r="A63" s="2" t="s">
        <v>937</v>
      </c>
    </row>
    <row r="64" spans="1:1">
      <c r="A64" s="2" t="s">
        <v>937</v>
      </c>
    </row>
    <row r="65" spans="1:1">
      <c r="A65" s="2" t="s">
        <v>937</v>
      </c>
    </row>
    <row r="66" spans="1:1">
      <c r="A66" s="2" t="s">
        <v>938</v>
      </c>
    </row>
    <row r="67" spans="1:1">
      <c r="A67" s="2" t="s">
        <v>938</v>
      </c>
    </row>
    <row r="68" spans="1:1">
      <c r="A68" s="2" t="s">
        <v>938</v>
      </c>
    </row>
    <row r="69" spans="1:1">
      <c r="A69" s="2" t="s">
        <v>938</v>
      </c>
    </row>
    <row r="70" spans="1:1">
      <c r="A70" s="2" t="s">
        <v>768</v>
      </c>
    </row>
    <row r="71" spans="1:1">
      <c r="A71" s="2" t="s">
        <v>768</v>
      </c>
    </row>
    <row r="72" spans="1:1">
      <c r="A72" s="2" t="s">
        <v>768</v>
      </c>
    </row>
    <row r="73" spans="1:1">
      <c r="A73" s="2" t="s">
        <v>768</v>
      </c>
    </row>
    <row r="74" spans="1:1">
      <c r="A74" s="2" t="s">
        <v>768</v>
      </c>
    </row>
    <row r="75" spans="1:1">
      <c r="A75" s="2" t="s">
        <v>768</v>
      </c>
    </row>
    <row r="76" spans="1:1">
      <c r="A76" s="2" t="s">
        <v>768</v>
      </c>
    </row>
    <row r="77" spans="1:1">
      <c r="A77" s="2" t="s">
        <v>768</v>
      </c>
    </row>
    <row r="78" spans="1:1">
      <c r="A78" s="2" t="s">
        <v>770</v>
      </c>
    </row>
    <row r="79" spans="1:1">
      <c r="A79" s="2" t="s">
        <v>770</v>
      </c>
    </row>
    <row r="80" spans="1:1">
      <c r="A80" s="2" t="s">
        <v>770</v>
      </c>
    </row>
    <row r="81" spans="1:1">
      <c r="A81" s="2" t="s">
        <v>770</v>
      </c>
    </row>
    <row r="82" spans="1:1">
      <c r="A82" s="2" t="s">
        <v>770</v>
      </c>
    </row>
    <row r="83" spans="1:1">
      <c r="A83" s="2" t="s">
        <v>770</v>
      </c>
    </row>
    <row r="84" spans="1:1">
      <c r="A84" s="2" t="s">
        <v>771</v>
      </c>
    </row>
    <row r="85" spans="1:1">
      <c r="A85" s="2" t="s">
        <v>771</v>
      </c>
    </row>
    <row r="86" spans="1:1">
      <c r="A86" s="2" t="s">
        <v>771</v>
      </c>
    </row>
    <row r="87" spans="1:1">
      <c r="A87" s="2" t="s">
        <v>771</v>
      </c>
    </row>
    <row r="88" spans="1:1">
      <c r="A88" s="2" t="s">
        <v>771</v>
      </c>
    </row>
    <row r="89" spans="1:1">
      <c r="A89" s="2" t="s">
        <v>771</v>
      </c>
    </row>
    <row r="90" spans="1:1">
      <c r="A90" s="2" t="s">
        <v>771</v>
      </c>
    </row>
    <row r="91" spans="1:1">
      <c r="A91" s="2" t="s">
        <v>771</v>
      </c>
    </row>
    <row r="92" spans="1:1">
      <c r="A92" s="2" t="s">
        <v>771</v>
      </c>
    </row>
    <row r="93" spans="1:1">
      <c r="A93" s="2" t="s">
        <v>771</v>
      </c>
    </row>
    <row r="94" spans="1:1">
      <c r="A94" s="2" t="s">
        <v>771</v>
      </c>
    </row>
    <row r="95" spans="1:1">
      <c r="A95" s="2" t="s">
        <v>771</v>
      </c>
    </row>
    <row r="96" spans="1:1">
      <c r="A96" s="2" t="s">
        <v>773</v>
      </c>
    </row>
    <row r="97" spans="1:1">
      <c r="A97" s="2" t="s">
        <v>773</v>
      </c>
    </row>
    <row r="98" spans="1:1">
      <c r="A98" s="2" t="s">
        <v>773</v>
      </c>
    </row>
    <row r="99" spans="1:1">
      <c r="A99" s="2" t="s">
        <v>775</v>
      </c>
    </row>
    <row r="100" spans="1:1">
      <c r="A100" s="2" t="s">
        <v>775</v>
      </c>
    </row>
    <row r="101" spans="1:1">
      <c r="A101" s="2" t="s">
        <v>776</v>
      </c>
    </row>
    <row r="102" spans="1:1">
      <c r="A102" s="2" t="s">
        <v>778</v>
      </c>
    </row>
    <row r="103" spans="1:1">
      <c r="A103" s="2" t="s">
        <v>778</v>
      </c>
    </row>
    <row r="104" spans="1:1">
      <c r="A104" s="2" t="s">
        <v>778</v>
      </c>
    </row>
    <row r="105" spans="1:1">
      <c r="A105" s="2" t="s">
        <v>778</v>
      </c>
    </row>
    <row r="106" spans="1:1">
      <c r="A106" s="2" t="s">
        <v>778</v>
      </c>
    </row>
    <row r="107" spans="1:1">
      <c r="A107" s="2" t="s">
        <v>780</v>
      </c>
    </row>
    <row r="108" spans="1:1">
      <c r="A108" s="2" t="s">
        <v>780</v>
      </c>
    </row>
    <row r="109" spans="1:1">
      <c r="A109" s="2" t="s">
        <v>780</v>
      </c>
    </row>
    <row r="110" spans="1:1">
      <c r="A110" s="2" t="s">
        <v>780</v>
      </c>
    </row>
    <row r="111" spans="1:1">
      <c r="A111" s="2" t="s">
        <v>780</v>
      </c>
    </row>
    <row r="112" spans="1:1">
      <c r="A112" s="2" t="s">
        <v>780</v>
      </c>
    </row>
    <row r="113" spans="1:1">
      <c r="A113" s="2" t="s">
        <v>782</v>
      </c>
    </row>
    <row r="114" spans="1:1">
      <c r="A114" s="2" t="s">
        <v>783</v>
      </c>
    </row>
    <row r="115" spans="1:1">
      <c r="A115" s="2" t="s">
        <v>785</v>
      </c>
    </row>
    <row r="116" spans="1:1">
      <c r="A116" s="2" t="s">
        <v>787</v>
      </c>
    </row>
    <row r="117" spans="1:1">
      <c r="A117" s="2" t="s">
        <v>788</v>
      </c>
    </row>
    <row r="118" spans="1:1">
      <c r="A118" s="2" t="s">
        <v>790</v>
      </c>
    </row>
    <row r="119" spans="1:1">
      <c r="A119" s="2" t="s">
        <v>791</v>
      </c>
    </row>
    <row r="120" spans="1:1">
      <c r="A120" s="2" t="s">
        <v>792</v>
      </c>
    </row>
    <row r="121" spans="1:1">
      <c r="A121" s="2" t="s">
        <v>793</v>
      </c>
    </row>
    <row r="122" spans="1:1">
      <c r="A122" s="2" t="s">
        <v>794</v>
      </c>
    </row>
    <row r="123" spans="1:1">
      <c r="A123" s="2" t="s">
        <v>795</v>
      </c>
    </row>
    <row r="124" spans="1:1">
      <c r="A124" s="2" t="s">
        <v>796</v>
      </c>
    </row>
    <row r="125" spans="1:1">
      <c r="A125" s="2" t="s">
        <v>798</v>
      </c>
    </row>
    <row r="126" spans="1:1">
      <c r="A126" s="2" t="s">
        <v>798</v>
      </c>
    </row>
    <row r="127" spans="1:1">
      <c r="A127" s="2" t="s">
        <v>798</v>
      </c>
    </row>
    <row r="128" spans="1:1">
      <c r="A128" s="2" t="s">
        <v>798</v>
      </c>
    </row>
    <row r="129" spans="1:1">
      <c r="A129" s="2" t="s">
        <v>798</v>
      </c>
    </row>
    <row r="130" spans="1:1">
      <c r="A130" s="2" t="s">
        <v>798</v>
      </c>
    </row>
    <row r="131" spans="1:1">
      <c r="A131" s="2" t="s">
        <v>798</v>
      </c>
    </row>
    <row r="132" spans="1:1">
      <c r="A132" s="2" t="s">
        <v>798</v>
      </c>
    </row>
    <row r="133" spans="1:1">
      <c r="A133" s="2" t="s">
        <v>800</v>
      </c>
    </row>
    <row r="134" spans="1:1">
      <c r="A134" s="2" t="s">
        <v>800</v>
      </c>
    </row>
    <row r="135" spans="1:1">
      <c r="A135" s="2" t="s">
        <v>800</v>
      </c>
    </row>
    <row r="136" spans="1:1">
      <c r="A136" s="2" t="s">
        <v>800</v>
      </c>
    </row>
    <row r="137" spans="1:1">
      <c r="A137" s="2" t="s">
        <v>802</v>
      </c>
    </row>
    <row r="138" spans="1:1">
      <c r="A138" s="2" t="s">
        <v>802</v>
      </c>
    </row>
    <row r="139" spans="1:1">
      <c r="A139" s="2" t="s">
        <v>802</v>
      </c>
    </row>
    <row r="140" spans="1:1">
      <c r="A140" s="2" t="s">
        <v>802</v>
      </c>
    </row>
    <row r="141" spans="1:1">
      <c r="A141" s="2" t="s">
        <v>802</v>
      </c>
    </row>
    <row r="142" spans="1:1">
      <c r="A142" s="2" t="s">
        <v>802</v>
      </c>
    </row>
    <row r="143" spans="1:1">
      <c r="A143" s="2" t="s">
        <v>802</v>
      </c>
    </row>
    <row r="144" spans="1:1">
      <c r="A144" s="2" t="s">
        <v>802</v>
      </c>
    </row>
    <row r="145" spans="1:1">
      <c r="A145" s="2" t="s">
        <v>802</v>
      </c>
    </row>
    <row r="146" spans="1:1">
      <c r="A146" s="2" t="s">
        <v>802</v>
      </c>
    </row>
    <row r="147" spans="1:1">
      <c r="A147" s="2" t="s">
        <v>802</v>
      </c>
    </row>
    <row r="148" spans="1:1">
      <c r="A148" s="2" t="s">
        <v>802</v>
      </c>
    </row>
    <row r="149" spans="1:1">
      <c r="A149" s="2" t="s">
        <v>802</v>
      </c>
    </row>
    <row r="150" spans="1:1">
      <c r="A150" s="2" t="s">
        <v>802</v>
      </c>
    </row>
    <row r="151" spans="1:1">
      <c r="A151" s="2" t="s">
        <v>802</v>
      </c>
    </row>
    <row r="152" spans="1:1">
      <c r="A152" s="2" t="s">
        <v>802</v>
      </c>
    </row>
    <row r="153" spans="1:1">
      <c r="A153" s="2" t="s">
        <v>939</v>
      </c>
    </row>
    <row r="154" spans="1:1">
      <c r="A154" s="2" t="s">
        <v>940</v>
      </c>
    </row>
    <row r="155" spans="1:1">
      <c r="A155" s="2" t="s">
        <v>941</v>
      </c>
    </row>
    <row r="156" spans="1:1">
      <c r="A156" s="2" t="s">
        <v>942</v>
      </c>
    </row>
    <row r="157" spans="1:1">
      <c r="A157" s="2" t="s">
        <v>943</v>
      </c>
    </row>
    <row r="158" spans="1:1">
      <c r="A158" s="2" t="s">
        <v>944</v>
      </c>
    </row>
    <row r="159" spans="1:1">
      <c r="A159" s="2" t="s">
        <v>945</v>
      </c>
    </row>
    <row r="160" spans="1:1">
      <c r="A160" s="2" t="s">
        <v>946</v>
      </c>
    </row>
    <row r="161" spans="1:1">
      <c r="A161" s="2" t="s">
        <v>947</v>
      </c>
    </row>
    <row r="162" spans="1:1">
      <c r="A162" s="2" t="s">
        <v>948</v>
      </c>
    </row>
    <row r="163" spans="1:1">
      <c r="A163" s="2" t="s">
        <v>949</v>
      </c>
    </row>
    <row r="164" spans="1:1">
      <c r="A164" s="2" t="s">
        <v>950</v>
      </c>
    </row>
    <row r="165" spans="1:1">
      <c r="A165" s="2" t="s">
        <v>951</v>
      </c>
    </row>
    <row r="166" spans="1:1">
      <c r="A166" s="2" t="s">
        <v>952</v>
      </c>
    </row>
    <row r="167" spans="1:1">
      <c r="A167" s="2" t="s">
        <v>953</v>
      </c>
    </row>
    <row r="168" spans="1:1">
      <c r="A168" s="2" t="s">
        <v>954</v>
      </c>
    </row>
    <row r="169" spans="1:1">
      <c r="A169" s="2" t="s">
        <v>955</v>
      </c>
    </row>
    <row r="170" spans="1:1">
      <c r="A170" s="2" t="s">
        <v>956</v>
      </c>
    </row>
    <row r="171" spans="1:1">
      <c r="A171" s="2" t="s">
        <v>957</v>
      </c>
    </row>
    <row r="172" spans="1:1">
      <c r="A172" s="2" t="s">
        <v>958</v>
      </c>
    </row>
    <row r="173" spans="1:1">
      <c r="A173" s="2" t="s">
        <v>959</v>
      </c>
    </row>
    <row r="174" spans="1:1">
      <c r="A174" s="2" t="s">
        <v>337</v>
      </c>
    </row>
    <row r="175" spans="1:1">
      <c r="A175" s="2" t="s">
        <v>337</v>
      </c>
    </row>
    <row r="176" spans="1:1">
      <c r="A176" s="2" t="s">
        <v>960</v>
      </c>
    </row>
    <row r="177" spans="1:1">
      <c r="A177" s="2" t="s">
        <v>70</v>
      </c>
    </row>
    <row r="178" spans="1:1">
      <c r="A178" s="2" t="s">
        <v>70</v>
      </c>
    </row>
    <row r="179" spans="1:1">
      <c r="A179" s="2" t="s">
        <v>70</v>
      </c>
    </row>
    <row r="180" spans="1:1">
      <c r="A180" s="2" t="s">
        <v>70</v>
      </c>
    </row>
    <row r="181" spans="1:1">
      <c r="A181" s="2" t="s">
        <v>70</v>
      </c>
    </row>
    <row r="182" spans="1:1">
      <c r="A182" s="2" t="s">
        <v>70</v>
      </c>
    </row>
    <row r="183" spans="1:1">
      <c r="A183" s="2" t="s">
        <v>830</v>
      </c>
    </row>
    <row r="184" spans="1:1">
      <c r="A184" s="2" t="s">
        <v>830</v>
      </c>
    </row>
    <row r="185" spans="1:1">
      <c r="A185" s="2" t="s">
        <v>830</v>
      </c>
    </row>
    <row r="186" spans="1:1">
      <c r="A186" s="2" t="s">
        <v>830</v>
      </c>
    </row>
    <row r="187" spans="1:1">
      <c r="A187" s="2" t="s">
        <v>830</v>
      </c>
    </row>
    <row r="188" spans="1:1">
      <c r="A188" s="2" t="s">
        <v>830</v>
      </c>
    </row>
    <row r="189" spans="1:1">
      <c r="A189" s="2" t="s">
        <v>830</v>
      </c>
    </row>
    <row r="190" spans="1:1">
      <c r="A190" s="2" t="s">
        <v>830</v>
      </c>
    </row>
    <row r="191" spans="1:1">
      <c r="A191" s="2" t="s">
        <v>830</v>
      </c>
    </row>
    <row r="192" spans="1:1">
      <c r="A192" s="2" t="s">
        <v>833</v>
      </c>
    </row>
    <row r="193" spans="1:1">
      <c r="A193" s="2" t="s">
        <v>73</v>
      </c>
    </row>
    <row r="194" spans="1:1">
      <c r="A194" s="2" t="s">
        <v>73</v>
      </c>
    </row>
    <row r="195" spans="1:1">
      <c r="A195" s="2" t="s">
        <v>73</v>
      </c>
    </row>
    <row r="196" spans="1:1">
      <c r="A196" s="2" t="s">
        <v>73</v>
      </c>
    </row>
    <row r="197" spans="1:1">
      <c r="A197" s="2" t="s">
        <v>73</v>
      </c>
    </row>
    <row r="198" spans="1:1">
      <c r="A198" s="2" t="s">
        <v>73</v>
      </c>
    </row>
    <row r="199" spans="1:1">
      <c r="A199" s="2" t="s">
        <v>73</v>
      </c>
    </row>
    <row r="200" spans="1:1">
      <c r="A200" s="2" t="s">
        <v>73</v>
      </c>
    </row>
    <row r="201" spans="1:1">
      <c r="A201" s="2" t="s">
        <v>73</v>
      </c>
    </row>
    <row r="202" spans="1:1">
      <c r="A202" s="2" t="s">
        <v>73</v>
      </c>
    </row>
    <row r="203" spans="1:1">
      <c r="A203" s="2" t="s">
        <v>73</v>
      </c>
    </row>
    <row r="204" spans="1:1">
      <c r="A204" s="2" t="s">
        <v>73</v>
      </c>
    </row>
    <row r="205" spans="1:1">
      <c r="A205" s="2" t="s">
        <v>73</v>
      </c>
    </row>
    <row r="206" spans="1:1">
      <c r="A206" s="2" t="s">
        <v>73</v>
      </c>
    </row>
    <row r="207" spans="1:1">
      <c r="A207" s="2" t="s">
        <v>73</v>
      </c>
    </row>
    <row r="208" spans="1:1">
      <c r="A208" s="2" t="s">
        <v>73</v>
      </c>
    </row>
    <row r="209" spans="1:1">
      <c r="A209" s="2" t="s">
        <v>73</v>
      </c>
    </row>
    <row r="210" spans="1:1">
      <c r="A210" s="2" t="s">
        <v>73</v>
      </c>
    </row>
    <row r="211" spans="1:1">
      <c r="A211" s="2" t="s">
        <v>73</v>
      </c>
    </row>
    <row r="212" spans="1:1">
      <c r="A212" s="2" t="s">
        <v>73</v>
      </c>
    </row>
    <row r="213" spans="1:1">
      <c r="A213" s="2" t="s">
        <v>835</v>
      </c>
    </row>
    <row r="214" spans="1:1">
      <c r="A214" s="2" t="s">
        <v>835</v>
      </c>
    </row>
    <row r="215" spans="1:1">
      <c r="A215" s="2" t="s">
        <v>835</v>
      </c>
    </row>
    <row r="216" spans="1:1">
      <c r="A216" s="2" t="s">
        <v>835</v>
      </c>
    </row>
    <row r="217" spans="1:1">
      <c r="A217" s="2" t="s">
        <v>835</v>
      </c>
    </row>
    <row r="218" spans="1:1">
      <c r="A218" s="2" t="s">
        <v>835</v>
      </c>
    </row>
    <row r="219" spans="1:1">
      <c r="A219" s="2" t="s">
        <v>835</v>
      </c>
    </row>
    <row r="220" spans="1:1">
      <c r="A220" s="2" t="s">
        <v>837</v>
      </c>
    </row>
    <row r="221" spans="1:1">
      <c r="A221" s="2" t="s">
        <v>837</v>
      </c>
    </row>
    <row r="222" spans="1:1">
      <c r="A222" s="2" t="s">
        <v>837</v>
      </c>
    </row>
    <row r="223" spans="1:1">
      <c r="A223" s="2" t="s">
        <v>839</v>
      </c>
    </row>
    <row r="224" spans="1:1">
      <c r="A224" s="2" t="s">
        <v>961</v>
      </c>
    </row>
    <row r="225" spans="1:1">
      <c r="A225" s="2" t="s">
        <v>962</v>
      </c>
    </row>
    <row r="226" spans="1:1">
      <c r="A226" s="2" t="s">
        <v>963</v>
      </c>
    </row>
    <row r="227" spans="1:1">
      <c r="A227" s="2" t="s">
        <v>964</v>
      </c>
    </row>
    <row r="228" spans="1:1">
      <c r="A228" s="2" t="s">
        <v>965</v>
      </c>
    </row>
    <row r="229" spans="1:1">
      <c r="A229" s="2" t="s">
        <v>966</v>
      </c>
    </row>
    <row r="230" spans="1:1">
      <c r="A230" s="2" t="s">
        <v>967</v>
      </c>
    </row>
    <row r="231" spans="1:1">
      <c r="A231" s="2" t="s">
        <v>968</v>
      </c>
    </row>
    <row r="232" spans="1:1">
      <c r="A232" s="2" t="s">
        <v>969</v>
      </c>
    </row>
    <row r="233" spans="1:1">
      <c r="A233" s="2" t="s">
        <v>970</v>
      </c>
    </row>
    <row r="234" spans="1:1">
      <c r="A234" s="2" t="s">
        <v>971</v>
      </c>
    </row>
    <row r="235" spans="1:1">
      <c r="A235" s="2" t="s">
        <v>972</v>
      </c>
    </row>
    <row r="236" spans="1:1">
      <c r="A236" s="2" t="s">
        <v>973</v>
      </c>
    </row>
    <row r="237" spans="1:1">
      <c r="A237" s="2" t="s">
        <v>974</v>
      </c>
    </row>
    <row r="238" spans="1:1">
      <c r="A238" s="2" t="s">
        <v>975</v>
      </c>
    </row>
    <row r="239" spans="1:1">
      <c r="A239" s="2" t="s">
        <v>975</v>
      </c>
    </row>
    <row r="240" spans="1:1">
      <c r="A240" s="2" t="s">
        <v>975</v>
      </c>
    </row>
    <row r="241" spans="1:1">
      <c r="A241" s="2" t="s">
        <v>975</v>
      </c>
    </row>
    <row r="242" spans="1:1">
      <c r="A242" s="2" t="s">
        <v>975</v>
      </c>
    </row>
    <row r="243" spans="1:1">
      <c r="A243" s="2" t="s">
        <v>976</v>
      </c>
    </row>
    <row r="244" spans="1:1">
      <c r="A244" s="2" t="s">
        <v>976</v>
      </c>
    </row>
    <row r="245" spans="1:1">
      <c r="A245" s="2" t="s">
        <v>976</v>
      </c>
    </row>
    <row r="246" spans="1:1">
      <c r="A246" s="2" t="s">
        <v>976</v>
      </c>
    </row>
    <row r="247" spans="1:1">
      <c r="A247" s="2" t="s">
        <v>976</v>
      </c>
    </row>
    <row r="248" spans="1:1">
      <c r="A248" s="2" t="s">
        <v>977</v>
      </c>
    </row>
    <row r="249" spans="1:1">
      <c r="A249" s="2" t="s">
        <v>978</v>
      </c>
    </row>
    <row r="250" spans="1:1">
      <c r="A250" s="2" t="s">
        <v>979</v>
      </c>
    </row>
    <row r="251" spans="1:1">
      <c r="A251" s="2" t="s">
        <v>980</v>
      </c>
    </row>
    <row r="252" spans="1:1">
      <c r="A252" s="2" t="s">
        <v>981</v>
      </c>
    </row>
    <row r="253" spans="1:1">
      <c r="A253" s="2" t="s">
        <v>982</v>
      </c>
    </row>
    <row r="254" spans="1:1">
      <c r="A254" s="2" t="s">
        <v>983</v>
      </c>
    </row>
    <row r="255" spans="1:1">
      <c r="A255" s="2" t="s">
        <v>984</v>
      </c>
    </row>
    <row r="256" spans="1:1">
      <c r="A256" s="2" t="s">
        <v>985</v>
      </c>
    </row>
    <row r="257" spans="1:1">
      <c r="A257" s="2" t="s">
        <v>986</v>
      </c>
    </row>
    <row r="258" spans="1:1">
      <c r="A258" s="2" t="s">
        <v>987</v>
      </c>
    </row>
    <row r="259" spans="1:1">
      <c r="A259" s="2" t="s">
        <v>987</v>
      </c>
    </row>
    <row r="260" spans="1:1">
      <c r="A260" s="2" t="s">
        <v>987</v>
      </c>
    </row>
    <row r="261" spans="1:1">
      <c r="A261" s="2" t="s">
        <v>987</v>
      </c>
    </row>
    <row r="262" spans="1:1">
      <c r="A262" s="2" t="s">
        <v>988</v>
      </c>
    </row>
    <row r="263" spans="1:1">
      <c r="A263" s="2" t="s">
        <v>988</v>
      </c>
    </row>
    <row r="264" spans="1:1">
      <c r="A264" s="2" t="s">
        <v>988</v>
      </c>
    </row>
    <row r="265" spans="1:1">
      <c r="A265" s="2" t="s">
        <v>988</v>
      </c>
    </row>
    <row r="266" spans="1:1">
      <c r="A266" s="2" t="s">
        <v>989</v>
      </c>
    </row>
    <row r="267" spans="1:1">
      <c r="A267" s="2" t="s">
        <v>989</v>
      </c>
    </row>
    <row r="268" spans="1:1">
      <c r="A268" s="2" t="s">
        <v>990</v>
      </c>
    </row>
    <row r="269" spans="1:1">
      <c r="A269" s="2" t="s">
        <v>991</v>
      </c>
    </row>
    <row r="270" spans="1:1">
      <c r="A270" s="2" t="s">
        <v>992</v>
      </c>
    </row>
    <row r="271" spans="1:1">
      <c r="A271" s="2" t="s">
        <v>993</v>
      </c>
    </row>
    <row r="272" spans="1:1">
      <c r="A272" s="2" t="s">
        <v>994</v>
      </c>
    </row>
    <row r="273" spans="1:1">
      <c r="A273" s="2" t="s">
        <v>995</v>
      </c>
    </row>
    <row r="274" spans="1:1">
      <c r="A274" s="2" t="s">
        <v>996</v>
      </c>
    </row>
    <row r="275" spans="1:1">
      <c r="A275" s="2" t="s">
        <v>997</v>
      </c>
    </row>
    <row r="276" spans="1:1">
      <c r="A276" s="2" t="s">
        <v>998</v>
      </c>
    </row>
    <row r="277" spans="1:1">
      <c r="A277" s="2" t="s">
        <v>998</v>
      </c>
    </row>
    <row r="278" spans="1:1">
      <c r="A278" s="2" t="s">
        <v>880</v>
      </c>
    </row>
    <row r="279" spans="1:1">
      <c r="A279" s="2" t="s">
        <v>881</v>
      </c>
    </row>
    <row r="280" spans="1:1">
      <c r="A280" s="2" t="s">
        <v>882</v>
      </c>
    </row>
    <row r="281" spans="1:1">
      <c r="A281" s="2" t="s">
        <v>884</v>
      </c>
    </row>
    <row r="282" spans="1:1">
      <c r="A282" s="2" t="s">
        <v>886</v>
      </c>
    </row>
    <row r="283" spans="1:1">
      <c r="A283" s="2" t="s">
        <v>886</v>
      </c>
    </row>
    <row r="284" spans="1:1">
      <c r="A284" s="2" t="s">
        <v>888</v>
      </c>
    </row>
    <row r="285" spans="1:1">
      <c r="A285" s="2" t="s">
        <v>890</v>
      </c>
    </row>
    <row r="286" spans="1:1">
      <c r="A286" s="2" t="s">
        <v>892</v>
      </c>
    </row>
    <row r="287" spans="1:1">
      <c r="A287" s="2" t="s">
        <v>894</v>
      </c>
    </row>
    <row r="288" spans="1:1">
      <c r="A288" s="2" t="s">
        <v>894</v>
      </c>
    </row>
    <row r="289" spans="1:1">
      <c r="A289" s="2" t="s">
        <v>894</v>
      </c>
    </row>
    <row r="290" spans="1:1">
      <c r="A290" s="2" t="s">
        <v>898</v>
      </c>
    </row>
    <row r="291" spans="1:1">
      <c r="A291" s="2" t="s">
        <v>900</v>
      </c>
    </row>
    <row r="292" spans="1:1">
      <c r="A292" s="2" t="s">
        <v>902</v>
      </c>
    </row>
    <row r="293" spans="1:1">
      <c r="A293" s="2" t="s">
        <v>904</v>
      </c>
    </row>
    <row r="294" spans="1:1">
      <c r="A294" s="2" t="s">
        <v>906</v>
      </c>
    </row>
    <row r="295" spans="1:1">
      <c r="A295" s="2" t="s">
        <v>908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2023-08-09T10:00:18Z</cp:lastPrinted>
  <dcterms:created xsi:type="dcterms:W3CDTF">2009-06-02T18:56:54Z</dcterms:created>
  <dcterms:modified xsi:type="dcterms:W3CDTF">2023-09-06T08:10:47Z</dcterms:modified>
</cp:coreProperties>
</file>