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DB5282E-EA2A-4B30-AE03-243ACC629C1F}" xr6:coauthVersionLast="47" xr6:coauthVersionMax="47" xr10:uidLastSave="{00000000-0000-0000-0000-000000000000}"/>
  <bookViews>
    <workbookView xWindow="28680" yWindow="-120" windowWidth="29040" windowHeight="15840" activeTab="4"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Invoice!$A$1:$K$83</definedName>
    <definedName name="_xlnm.Print_Area" localSheetId="3">'Shipping Invoice'!$A$1:$L$77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3" i="7" l="1"/>
  <c r="E66" i="6"/>
  <c r="E65" i="6"/>
  <c r="E61" i="6"/>
  <c r="E57" i="6"/>
  <c r="E54" i="6"/>
  <c r="E53" i="6"/>
  <c r="E50" i="6"/>
  <c r="E49" i="6"/>
  <c r="E45" i="6"/>
  <c r="E41" i="6"/>
  <c r="E38" i="6"/>
  <c r="E37" i="6"/>
  <c r="E34" i="6"/>
  <c r="E33" i="6"/>
  <c r="E29" i="6"/>
  <c r="E25" i="6"/>
  <c r="E22" i="6"/>
  <c r="E21" i="6"/>
  <c r="E20" i="6"/>
  <c r="E18" i="6"/>
  <c r="K14" i="7"/>
  <c r="K17" i="7"/>
  <c r="K10" i="7"/>
  <c r="I62" i="7"/>
  <c r="B50" i="7"/>
  <c r="I32" i="7"/>
  <c r="I31" i="7"/>
  <c r="B30" i="7"/>
  <c r="N1" i="7"/>
  <c r="I64" i="7" s="1"/>
  <c r="N1" i="6"/>
  <c r="E56" i="6" s="1"/>
  <c r="F1002" i="6"/>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D32" i="6"/>
  <c r="B36" i="7" s="1"/>
  <c r="D31" i="6"/>
  <c r="B35" i="7" s="1"/>
  <c r="D30" i="6"/>
  <c r="B34" i="7" s="1"/>
  <c r="D29" i="6"/>
  <c r="B33" i="7" s="1"/>
  <c r="D28" i="6"/>
  <c r="B32" i="7" s="1"/>
  <c r="D27" i="6"/>
  <c r="B31" i="7" s="1"/>
  <c r="D26" i="6"/>
  <c r="D25" i="6"/>
  <c r="D24" i="6"/>
  <c r="B28" i="7" s="1"/>
  <c r="D23" i="6"/>
  <c r="B27" i="7" s="1"/>
  <c r="D22" i="6"/>
  <c r="B26" i="7" s="1"/>
  <c r="D21" i="6"/>
  <c r="B25" i="7" s="1"/>
  <c r="D20" i="6"/>
  <c r="B24" i="7" s="1"/>
  <c r="D19" i="6"/>
  <c r="B23" i="7" s="1"/>
  <c r="D18" i="6"/>
  <c r="B22" i="7" s="1"/>
  <c r="G3" i="6"/>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I33" i="7" l="1"/>
  <c r="K33" i="7" s="1"/>
  <c r="K32" i="7"/>
  <c r="I46" i="7"/>
  <c r="I47" i="7"/>
  <c r="I58" i="7"/>
  <c r="I59" i="7"/>
  <c r="K59" i="7" s="1"/>
  <c r="I60" i="7"/>
  <c r="I61" i="7"/>
  <c r="K61" i="7" s="1"/>
  <c r="I44" i="7"/>
  <c r="I45" i="7"/>
  <c r="J71" i="2"/>
  <c r="J72" i="2" s="1"/>
  <c r="I34" i="7"/>
  <c r="K34" i="7" s="1"/>
  <c r="K64" i="7"/>
  <c r="K23" i="7"/>
  <c r="K47" i="7"/>
  <c r="I26" i="7"/>
  <c r="K26" i="7" s="1"/>
  <c r="K48" i="7"/>
  <c r="I27" i="7"/>
  <c r="I39" i="7"/>
  <c r="K65" i="7"/>
  <c r="K27" i="7"/>
  <c r="I40" i="7"/>
  <c r="K40" i="7" s="1"/>
  <c r="I54" i="7"/>
  <c r="I68" i="7"/>
  <c r="K68" i="7" s="1"/>
  <c r="I28" i="7"/>
  <c r="I41" i="7"/>
  <c r="K41" i="7" s="1"/>
  <c r="I55" i="7"/>
  <c r="K55" i="7" s="1"/>
  <c r="I69" i="7"/>
  <c r="K69" i="7" s="1"/>
  <c r="K54" i="7"/>
  <c r="K39" i="7"/>
  <c r="I48" i="7"/>
  <c r="K45" i="7"/>
  <c r="I24" i="7"/>
  <c r="K24" i="7" s="1"/>
  <c r="I37" i="7"/>
  <c r="K37" i="7" s="1"/>
  <c r="K46" i="7"/>
  <c r="I25" i="7"/>
  <c r="K25" i="7" s="1"/>
  <c r="I38" i="7"/>
  <c r="K38" i="7" s="1"/>
  <c r="I51" i="7"/>
  <c r="I65" i="7"/>
  <c r="K31" i="7"/>
  <c r="I52" i="7"/>
  <c r="K52" i="7" s="1"/>
  <c r="I66" i="7"/>
  <c r="K66" i="7" s="1"/>
  <c r="I53" i="7"/>
  <c r="K53" i="7" s="1"/>
  <c r="I67" i="7"/>
  <c r="K51" i="7"/>
  <c r="K67" i="7"/>
  <c r="I29" i="7"/>
  <c r="K29" i="7" s="1"/>
  <c r="I42" i="7"/>
  <c r="K42" i="7" s="1"/>
  <c r="I56" i="7"/>
  <c r="K56" i="7" s="1"/>
  <c r="I70" i="7"/>
  <c r="K70" i="7" s="1"/>
  <c r="I30" i="7"/>
  <c r="K30" i="7" s="1"/>
  <c r="I43" i="7"/>
  <c r="K43" i="7" s="1"/>
  <c r="I57" i="7"/>
  <c r="K57" i="7" s="1"/>
  <c r="K62" i="7"/>
  <c r="I22" i="7"/>
  <c r="K22" i="7" s="1"/>
  <c r="I35" i="7"/>
  <c r="K35" i="7" s="1"/>
  <c r="I49" i="7"/>
  <c r="K49" i="7" s="1"/>
  <c r="I63" i="7"/>
  <c r="K63" i="7" s="1"/>
  <c r="K58" i="7"/>
  <c r="K28" i="7"/>
  <c r="K44" i="7"/>
  <c r="K60" i="7"/>
  <c r="I23" i="7"/>
  <c r="I36" i="7"/>
  <c r="K36" i="7" s="1"/>
  <c r="I50" i="7"/>
  <c r="K50" i="7" s="1"/>
  <c r="E26" i="6"/>
  <c r="E42" i="6"/>
  <c r="E58" i="6"/>
  <c r="E27" i="6"/>
  <c r="E43" i="6"/>
  <c r="E59" i="6"/>
  <c r="E28" i="6"/>
  <c r="E44" i="6"/>
  <c r="E60" i="6"/>
  <c r="E30" i="6"/>
  <c r="E46" i="6"/>
  <c r="E62" i="6"/>
  <c r="E31" i="6"/>
  <c r="E47" i="6"/>
  <c r="E63" i="6"/>
  <c r="E32" i="6"/>
  <c r="E48" i="6"/>
  <c r="E64" i="6"/>
  <c r="E19" i="6"/>
  <c r="E35" i="6"/>
  <c r="E51" i="6"/>
  <c r="E36" i="6"/>
  <c r="E52" i="6"/>
  <c r="E23" i="6"/>
  <c r="E39" i="6"/>
  <c r="E55" i="6"/>
  <c r="E24" i="6"/>
  <c r="E40" i="6"/>
  <c r="B71" i="7"/>
  <c r="M11" i="6"/>
  <c r="I79" i="2" s="1"/>
  <c r="J74" i="2" l="1"/>
  <c r="K71" i="7"/>
  <c r="F1001" i="6"/>
  <c r="K72"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74"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8" i="2" s="1"/>
  <c r="I82" i="2" l="1"/>
  <c r="I80" i="2" s="1"/>
  <c r="I83" i="2"/>
  <c r="I8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<sst xmlns="http://schemas.openxmlformats.org/spreadsheetml/2006/main" count="2575" uniqueCount="821">
  <si>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</si>
  <si>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</si>
  <si>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</si>
  <si>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</si>
  <si>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</si>
  <si>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</si>
  <si>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</si>
  <si>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</si>
  <si>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</si>
  <si>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</si>
  <si>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</si>
  <si>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</si>
  <si>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</si>
  <si>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</si>
  <si>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</si>
  <si>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</si>
  <si>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</si>
  <si>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</si>
  <si>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</si>
  <si>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</si>
  <si>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</si>
  <si>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</si>
  <si>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</si>
  <si>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</si>
  <si>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</si>
  <si>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</si>
  <si>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</si>
  <si>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</si>
  <si>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</si>
  <si>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</si>
  <si>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</si>
  <si>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</si>
  <si>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</si>
  <si>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</si>
  <si>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</si>
  <si>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</si>
  <si>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</si>
  <si>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</si>
  <si>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</si>
  <si>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</si>
  <si>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</si>
  <si>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</si>
  <si>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</si>
  <si>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</si>
  <si>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</si>
  <si>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</si>
  <si>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</si>
  <si>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</si>
  <si>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</si>
  <si>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</si>
  <si>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</si>
  <si>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</si>
  <si>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</si>
  <si>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</si>
  <si>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</si>
  <si>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</si>
  <si>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</si>
  <si>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</si>
  <si>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</si>
  <si>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</si>
  <si>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</si>
  <si>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</si>
  <si>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</si>
  <si>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</si>
  <si>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</si>
  <si>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</si>
  <si>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</si>
  <si>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</si>
  <si>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</si>
  <si>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</si>
  <si>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</si>
  <si>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</si>
  <si>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</si>
  <si>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</si>
  <si>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</si>
  <si>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</si>
  <si>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</si>
  <si>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</si>
  <si>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</si>
  <si>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</si>
  <si>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</si>
  <si>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</si>
  <si>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</si>
  <si>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</si>
  <si>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</si>
  <si>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</si>
  <si>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</si>
  <si>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</si>
  <si>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</si>
  <si>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</si>
  <si>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</si>
  <si>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</si>
  <si>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</si>
  <si>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</si>
  <si>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</si>
  <si>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</si>
  <si>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</si>
  <si>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</si>
  <si>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</si>
  <si>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</si>
  <si>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</si>
  <si>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</si>
  <si>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</si>
  <si>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</si>
  <si>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</si>
  <si>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</si>
  <si>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</si>
  <si>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</si>
  <si>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</si>
  <si>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</si>
  <si>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</si>
  <si>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</si>
  <si>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</si>
  <si>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</si>
  <si>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</si>
  <si>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</si>
  <si>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</si>
  <si>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</si>
  <si>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</si>
  <si>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</si>
  <si>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</si>
  <si>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</si>
  <si>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</si>
  <si>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</si>
  <si>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</si>
  <si>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</si>
  <si>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</si>
  <si>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</si>
  <si>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</si>
  <si>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</si>
  <si>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</si>
  <si>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</si>
  <si>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</si>
  <si>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</si>
  <si>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</si>
  <si>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</si>
  <si>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</si>
  <si>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</si>
  <si>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</si>
  <si>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</si>
  <si>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</si>
  <si>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</si>
  <si>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</si>
  <si>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</si>
  <si>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</si>
  <si>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</si>
  <si>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</si>
  <si>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</si>
  <si>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</si>
  <si>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</si>
  <si>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</si>
  <si>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</si>
  <si>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</si>
  <si>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</si>
  <si>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</si>
  <si>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</si>
  <si>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</si>
  <si>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</si>
  <si>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</si>
  <si>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</si>
  <si>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</si>
  <si>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</si>
  <si>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</si>
  <si>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</si>
  <si>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</si>
  <si>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</si>
  <si>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</si>
  <si>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</si>
  <si>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</si>
  <si>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</si>
  <si>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</si>
  <si>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</si>
  <si>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</si>
  <si>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</si>
  <si>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</si>
  <si>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</si>
  <si>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</si>
  <si>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</si>
  <si>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</si>
  <si>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</si>
  <si>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</si>
  <si>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</si>
  <si>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</si>
  <si>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</si>
  <si>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</si>
  <si>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</si>
  <si>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</si>
  <si>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</si>
  <si>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</si>
  <si>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</si>
  <si>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</si>
  <si>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</si>
  <si>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</si>
  <si>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</si>
  <si>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</si>
  <si>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</si>
  <si>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</si>
  <si>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</si>
  <si>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</si>
  <si>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</si>
  <si>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</si>
  <si>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</si>
  <si>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</si>
  <si>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</si>
  <si>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</si>
  <si>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</si>
  <si>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</si>
  <si>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</si>
  <si>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</si>
  <si>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</si>
  <si>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</si>
  <si>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</si>
  <si>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</si>
  <si>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</si>
  <si>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</si>
  <si>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</si>
  <si>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</si>
  <si>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</si>
  <si>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</si>
  <si>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</si>
  <si>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</si>
  <si>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</si>
  <si>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</si>
  <si>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</si>
  <si>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</si>
  <si>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</si>
  <si>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</si>
  <si>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</si>
  <si>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</si>
  <si>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</si>
  <si>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</si>
  <si>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</si>
  <si>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</si>
  <si>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</si>
  <si>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</si>
  <si>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</si>
  <si>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</si>
  <si>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</si>
  <si>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</si>
  <si>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</si>
  <si>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</si>
  <si>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</si>
  <si>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</si>
  <si>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</si>
  <si>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</si>
  <si>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</si>
  <si>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</si>
  <si>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</si>
  <si>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</si>
  <si>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</si>
  <si>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</si>
  <si>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</si>
  <si>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</si>
  <si>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</si>
  <si>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</si>
  <si>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</si>
  <si>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</si>
  <si>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</si>
  <si>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</si>
  <si>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</si>
  <si>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</si>
  <si>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</si>
  <si>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</si>
  <si>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</si>
  <si>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</si>
  <si>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</si>
  <si>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</si>
  <si>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</si>
  <si>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</si>
  <si>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</si>
  <si>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</si>
  <si>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</si>
  <si>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</si>
  <si>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</si>
  <si>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</si>
  <si>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</si>
  <si>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</si>
  <si>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</si>
  <si>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</si>
  <si>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</si>
  <si>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</si>
  <si>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</si>
  <si>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</si>
  <si>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</si>
  <si>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</si>
  <si>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</si>
  <si>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</si>
  <si>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</si>
  <si>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</si>
  <si>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</si>
  <si>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</si>
  <si>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</si>
  <si>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</si>
  <si>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</si>
  <si>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</si>
  <si>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</si>
  <si>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</si>
  <si>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</si>
  <si>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</si>
  <si>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</si>
  <si>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</si>
  <si>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</si>
  <si>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</si>
  <si>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</si>
  <si>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</si>
  <si>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</si>
  <si>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</si>
  <si>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</si>
  <si>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</si>
  <si>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</si>
  <si>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</si>
  <si>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</si>
  <si>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</si>
  <si>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</si>
  <si>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</si>
  <si>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</si>
  <si>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</si>
  <si>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</si>
  <si>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</si>
  <si>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</si>
  <si>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</si>
  <si>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</si>
  <si>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</si>
  <si>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</si>
  <si>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</si>
  <si>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</si>
  <si>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</si>
  <si>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</si>
  <si>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</si>
  <si>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</si>
  <si>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</si>
  <si>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</si>
  <si>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</si>
  <si>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</si>
  <si>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</si>
  <si>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</si>
  <si>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</si>
  <si>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</si>
  <si>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</si>
  <si>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</si>
  <si>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</si>
  <si>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</si>
  <si>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</si>
  <si>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</si>
  <si>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</si>
  <si>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</si>
  <si>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</si>
  <si>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</si>
  <si>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</si>
  <si>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</si>
  <si>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</si>
  <si>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</si>
  <si>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</si>
  <si>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</si>
  <si>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</si>
  <si>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</si>
  <si>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</si>
  <si>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</si>
  <si>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</si>
  <si>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</si>
  <si>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</si>
  <si>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</si>
  <si>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</si>
  <si>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</si>
  <si>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</si>
  <si>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</si>
  <si>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</si>
  <si>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</si>
  <si>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</si>
  <si>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</si>
  <si>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</si>
  <si>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</si>
  <si>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</si>
  <si>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</si>
  <si>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</si>
  <si>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</si>
  <si>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</si>
  <si>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</si>
  <si>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</si>
  <si>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</si>
  <si>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</si>
  <si>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</si>
  <si>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</si>
  <si>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</si>
  <si>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</si>
  <si>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</si>
  <si>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</si>
  <si>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</si>
  <si>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</si>
  <si>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</si>
  <si>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</si>
  <si>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</si>
  <si>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</si>
  <si>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</si>
  <si>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</si>
  <si>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</si>
  <si>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</si>
  <si>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</si>
  <si>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</si>
  <si>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</si>
  <si>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</si>
  <si>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</si>
  <si>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</si>
  <si>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</si>
  <si>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</si>
  <si>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</si>
  <si>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</si>
  <si>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</si>
  <si>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</si>
  <si>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</si>
  <si>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</si>
  <si>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</si>
  <si>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</si>
  <si>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</si>
  <si>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</si>
  <si>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</si>
  <si>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</si>
  <si>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</si>
  <si>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</si>
  <si>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</si>
  <si>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</si>
  <si>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</si>
  <si>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</si>
  <si>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</si>
  <si>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</si>
  <si>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</si>
  <si>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</si>
  <si>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</si>
  <si>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</si>
  <si>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</si>
  <si>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</si>
  <si>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</si>
  <si>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</si>
  <si>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</si>
  <si>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</si>
  <si>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</si>
  <si>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</si>
  <si>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</si>
  <si>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</si>
  <si>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</si>
  <si>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</si>
  <si>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</si>
  <si>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</si>
  <si>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</si>
  <si>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</si>
  <si>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</si>
  <si>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</si>
  <si>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</si>
  <si>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</si>
  <si>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</si>
  <si>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</si>
  <si>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</si>
  <si>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</si>
  <si>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</si>
  <si>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</si>
  <si>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</si>
  <si>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</si>
  <si>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</si>
  <si>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</si>
  <si>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</si>
  <si>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</si>
  <si>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</si>
  <si>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</si>
  <si>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</si>
  <si>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</si>
  <si>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</si>
  <si>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</si>
  <si>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</si>
  <si>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</si>
  <si>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</si>
  <si>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</si>
  <si>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</si>
  <si>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</si>
  <si>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</si>
  <si>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</si>
  <si>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</si>
  <si>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</si>
  <si>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</si>
  <si>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</si>
  <si>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</si>
  <si>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</si>
  <si>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</si>
  <si>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</si>
  <si>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</si>
  <si>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</si>
  <si>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</si>
  <si>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</si>
  <si>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</si>
  <si>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</si>
  <si>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</si>
  <si>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</si>
  <si>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</si>
  <si>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</si>
  <si>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</si>
  <si>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</si>
  <si>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</si>
  <si>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</si>
  <si>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</si>
  <si>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</si>
  <si>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</si>
  <si>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</si>
  <si>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</si>
  <si>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</si>
  <si>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</si>
  <si>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</si>
  <si>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</si>
  <si>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</si>
  <si>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</si>
  <si>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</si>
  <si>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</si>
  <si>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</si>
  <si>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</si>
  <si>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</si>
  <si>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</si>
  <si>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</si>
  <si>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</si>
  <si>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</si>
  <si>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</si>
  <si>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</si>
  <si>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</si>
  <si>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</si>
  <si>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</si>
  <si>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</si>
  <si>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</si>
  <si>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</si>
  <si>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</si>
  <si>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</si>
  <si>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</si>
  <si>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</si>
  <si>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</si>
  <si>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</si>
  <si>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</si>
  <si>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</si>
  <si>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</si>
  <si>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</si>
  <si>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</si>
  <si>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</si>
  <si>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</si>
  <si>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</si>
  <si>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</si>
  <si>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</si>
  <si>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</si>
  <si>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</si>
  <si>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</si>
  <si>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</si>
  <si>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</si>
  <si>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</si>
  <si>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</si>
  <si>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</si>
  <si>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</si>
  <si>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</si>
  <si>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</si>
  <si>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</si>
  <si>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</si>
  <si>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</si>
  <si>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</si>
  <si>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</si>
  <si>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</si>
  <si>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</si>
  <si>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</si>
  <si>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</si>
  <si>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</si>
  <si>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</si>
  <si>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</si>
  <si>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</si>
  <si>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</si>
  <si>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</si>
  <si>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</si>
  <si>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</si>
  <si>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</si>
  <si>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</si>
  <si>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</si>
  <si>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</si>
  <si>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</si>
  <si>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</si>
  <si>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</si>
  <si>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</si>
  <si>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</si>
  <si>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</si>
  <si>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</si>
  <si>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</si>
  <si>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</si>
  <si>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</si>
  <si>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</si>
  <si>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</si>
  <si>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</si>
  <si>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</si>
  <si>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</si>
  <si>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</si>
  <si>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</si>
  <si>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</si>
  <si>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</si>
  <si>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</si>
  <si>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</si>
  <si>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</si>
  <si>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</si>
  <si>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</si>
  <si>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</si>
  <si>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</si>
  <si>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</si>
  <si>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</si>
  <si>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</si>
  <si>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</si>
  <si>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</si>
  <si>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</si>
  <si>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</si>
  <si>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</si>
  <si>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</si>
  <si>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</si>
  <si>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</si>
  <si>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</si>
  <si>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</si>
  <si>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</si>
  <si>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</si>
  <si>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</si>
  <si>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</si>
  <si>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</si>
  <si>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</si>
  <si>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</si>
  <si>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</si>
  <si>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</si>
  <si>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</si>
  <si>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</si>
  <si>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</si>
  <si>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</si>
  <si>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</si>
  <si>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</si>
  <si>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</si>
  <si>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</si>
  <si>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</si>
  <si>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</si>
  <si>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</si>
  <si>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</si>
  <si>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</si>
  <si>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</si>
  <si>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</si>
  <si>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</si>
  <si>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</si>
  <si>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</si>
  <si>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</si>
  <si>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</si>
  <si>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</si>
  <si>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</si>
  <si>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</si>
  <si>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</si>
  <si>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</si>
  <si>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</si>
  <si>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</si>
  <si>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</si>
  <si>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</si>
  <si>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</si>
  <si>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</si>
  <si>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</si>
  <si>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</si>
  <si>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</si>
  <si>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</si>
  <si>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</si>
  <si>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</si>
  <si>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</si>
  <si>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</si>
  <si>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</si>
  <si>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</si>
  <si>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</si>
  <si>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</si>
  <si>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</si>
  <si>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</si>
  <si>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</si>
  <si>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</si>
  <si>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</si>
  <si>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</si>
  <si>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</si>
  <si>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</si>
  <si>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</si>
  <si>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</si>
  <si>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</si>
  <si>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</si>
  <si>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</si>
  <si>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</si>
  <si>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</si>
  <si>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</si>
  <si>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</si>
  <si>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</si>
  <si>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</si>
  <si>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</si>
  <si>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</si>
  <si>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</si>
  <si>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</si>
  <si>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</si>
  <si>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</si>
  <si>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</si>
  <si>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</si>
  <si>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</si>
  <si>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</si>
  <si>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</si>
  <si>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</si>
  <si>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</si>
  <si>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</si>
  <si>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</si>
  <si>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</si>
  <si>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</si>
  <si>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</si>
  <si>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</si>
  <si>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</si>
  <si>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</si>
  <si>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</si>
  <si>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</si>
  <si>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</si>
  <si>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</si>
  <si>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</si>
  <si>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</si>
  <si>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</si>
  <si>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</si>
  <si>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</si>
  <si>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</si>
  <si>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</si>
  <si>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</si>
  <si>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8mm</t>
  </si>
  <si>
    <t>Gauge: 10mm</t>
  </si>
  <si>
    <t>Gauge: 12mm</t>
  </si>
  <si>
    <t>Gauge: 6mm</t>
  </si>
  <si>
    <t>Color: Purple</t>
  </si>
  <si>
    <t>Gauge: 1.6mm</t>
  </si>
  <si>
    <t>SellerOne Gmbh</t>
  </si>
  <si>
    <t>Patrick Gruen</t>
  </si>
  <si>
    <t>Sautergasse 23/1/3/12</t>
  </si>
  <si>
    <t>1160 Wien</t>
  </si>
  <si>
    <t>Austria</t>
  </si>
  <si>
    <t>Patrick Grün</t>
  </si>
  <si>
    <t>Biererlgasse 28/11</t>
  </si>
  <si>
    <t>1100 Wien</t>
  </si>
  <si>
    <t>Tel: +436641034016</t>
  </si>
  <si>
    <t>Email: office.greework@gmail.com</t>
  </si>
  <si>
    <t>BNGAR</t>
  </si>
  <si>
    <t>Organic belly banana with 316L post, 14g (1.6mm) with 5 &amp; 8mm areng wood balls</t>
  </si>
  <si>
    <t>BNGSN</t>
  </si>
  <si>
    <t>Organic belly banana with 316L post, 14g (1.6mm) with 5 &amp; 8mm sono wood balls</t>
  </si>
  <si>
    <t>BNGSW</t>
  </si>
  <si>
    <t>Organic belly banana with 316L post, 14g (1.6mm) with 5 &amp; 8mm sawo wood balls</t>
  </si>
  <si>
    <t>CSB8</t>
  </si>
  <si>
    <t>Packing Option: Extra-Thin package to save shipping cost</t>
  </si>
  <si>
    <t>DPWB</t>
  </si>
  <si>
    <t>Coconut wood double flared flesh tunnel</t>
  </si>
  <si>
    <t>DPWK</t>
  </si>
  <si>
    <t>Areng wood double flared flesh tunnel</t>
  </si>
  <si>
    <t>FTTSPFR</t>
  </si>
  <si>
    <t>Rose gold PVD plated surgical steel screw-fit flesh tunnel with ferido glued multi crystal studded rim with resin cover. Stones will never fall out guaranteed!</t>
  </si>
  <si>
    <t>IFTF</t>
  </si>
  <si>
    <t>PVD plated surgical steel fake flesh tunnels with ferido glued multi crystal studded rim without resin cover and flat back</t>
  </si>
  <si>
    <t>ILVGR5</t>
  </si>
  <si>
    <t>Black acrylic fake plug with marijuana on black background logo with rubber O-rings - size 8mm</t>
  </si>
  <si>
    <t>MCDSK5</t>
  </si>
  <si>
    <t>Surgical steel belly banana, 14g (1.6mm) with an 8mm bezel set jewel ball and a dangling crystal studded skull with crossed bones</t>
  </si>
  <si>
    <t>NLSPGX</t>
  </si>
  <si>
    <t>High polished surgical steel taper with double rubber O-rings</t>
  </si>
  <si>
    <t>NPDL23</t>
  </si>
  <si>
    <t xml:space="preserve">Surgical steel nipple barbell, 14g (1.6mm) with two 5mm balls connected via a small chain with a dangling anchor design with round Cubic Zirconia stone </t>
  </si>
  <si>
    <t>PGSBB</t>
  </si>
  <si>
    <t>Gauge: 4mm</t>
  </si>
  <si>
    <t>Moon stone double flare plug (opalite)</t>
  </si>
  <si>
    <t>Gauge: 14mm</t>
  </si>
  <si>
    <t>PPAW</t>
  </si>
  <si>
    <t>Palm wood double flared plug</t>
  </si>
  <si>
    <t>PWKK</t>
  </si>
  <si>
    <t>Double flare areng wood plug</t>
  </si>
  <si>
    <t>Gauge: 16mm</t>
  </si>
  <si>
    <t>Gauge: 20mm</t>
  </si>
  <si>
    <t>SIPG</t>
  </si>
  <si>
    <t>Gauge: 3mm</t>
  </si>
  <si>
    <t>Silicone double flared solid plug retainer</t>
  </si>
  <si>
    <t>SPMFR</t>
  </si>
  <si>
    <t>Sawo wood solid double flare plug with clear ferido glued multi crystal front with resin cover. Stones will never fall out guaranteed!</t>
  </si>
  <si>
    <t>UMCDZ394</t>
  </si>
  <si>
    <t>High polished titanium G23 belly banana with 5mm ball, 14g (1.6mm) with a brass 8mm prong set Cubic Zirconia (CZ) stone and a dangling plain cross with a center prong set Cubic Zirconia (CZ) stone</t>
  </si>
  <si>
    <t>UNPSH11</t>
  </si>
  <si>
    <t>Heart shaped nipple shield with a titanium G23 barbell, 14g (1.6mm) with two 5mm balls (shield is made from 925 Silver plated brass) - inner diameter 15mm</t>
  </si>
  <si>
    <t>UTBBNPG</t>
  </si>
  <si>
    <t>Anodized titanium G23 nipple barbell, 14g (1.6mm) with two 5mm balls</t>
  </si>
  <si>
    <t>UTINB</t>
  </si>
  <si>
    <t>Color: Green</t>
  </si>
  <si>
    <t>Anodized titanium G23 industrial barbell, 14g (1.6mm) with two 5mm balls</t>
  </si>
  <si>
    <t>UTNPCN5</t>
  </si>
  <si>
    <t>Anodized titanium G23 nipple barbell, 14g (1.6mm) with a 5mm cones</t>
  </si>
  <si>
    <t>ZUBNG</t>
  </si>
  <si>
    <t>EO gas sterilized piercing: Titanium G23 belly banana, 14g (1.6mm) with an upper 5mm and a lower 8mm plain titanium ball</t>
  </si>
  <si>
    <t>ZULBB3</t>
  </si>
  <si>
    <t>EO gas sterilized piercing: Titanium G23 labret, 16g (1.2mm) with a 3mm ball</t>
  </si>
  <si>
    <t>DPWB2</t>
  </si>
  <si>
    <t>DPWK2</t>
  </si>
  <si>
    <t>FTTSPFR0</t>
  </si>
  <si>
    <t>FTTSPFR00</t>
  </si>
  <si>
    <t>IFTF6</t>
  </si>
  <si>
    <t>NLSPGX14</t>
  </si>
  <si>
    <t>NLSPGX2</t>
  </si>
  <si>
    <t>PGSBB6</t>
  </si>
  <si>
    <t>PGSBB2</t>
  </si>
  <si>
    <t>PGSBB0</t>
  </si>
  <si>
    <t>PGSBB9/16</t>
  </si>
  <si>
    <t>PPAW00</t>
  </si>
  <si>
    <t>PWKK2</t>
  </si>
  <si>
    <t>PWKK9/16</t>
  </si>
  <si>
    <t>PWKK5/8</t>
  </si>
  <si>
    <t>PWKK13/16</t>
  </si>
  <si>
    <t>SIPG8</t>
  </si>
  <si>
    <t>SIPG2</t>
  </si>
  <si>
    <t>SIPG1/2</t>
  </si>
  <si>
    <t>SIPG9/16</t>
  </si>
  <si>
    <t>SPMFR2</t>
  </si>
  <si>
    <t>SPMFR9/16</t>
  </si>
  <si>
    <t>SPMFR5/8</t>
  </si>
  <si>
    <t>Three Hundred Ninety Four and 81 cents EUR</t>
  </si>
  <si>
    <t>Color ''stick on'' belly button crystals - size 8mm (1 piece in blister pack or extra thin package to save on shipping cost)</t>
  </si>
  <si>
    <t>Exchange Rate EUR-THB</t>
  </si>
  <si>
    <t>Sunny</t>
  </si>
  <si>
    <r>
      <t>Discount 20% as per</t>
    </r>
    <r>
      <rPr>
        <b/>
        <sz val="10"/>
        <color indexed="8"/>
        <rFont val="Arial"/>
        <family val="2"/>
      </rPr>
      <t xml:space="preserve"> Silver Membership</t>
    </r>
    <r>
      <rPr>
        <sz val="10"/>
        <color indexed="8"/>
        <rFont val="Arial"/>
        <family val="2"/>
      </rPr>
      <t xml:space="preserve">: </t>
    </r>
  </si>
  <si>
    <t>Free Shipping to Austria via DHL due to order over 350USD:</t>
  </si>
  <si>
    <t>SellerOne GmbH</t>
  </si>
  <si>
    <t>EORI-Nr.: ATEOS1000125652</t>
  </si>
  <si>
    <t>PRODUCT OF THAILAND</t>
  </si>
  <si>
    <t>HTS - A7117.19.9000: Imitation jewelry of base metal</t>
  </si>
  <si>
    <t>Stainless steel imitation jewelry
Labret, Nipple Barbell, Belly Banana and other items as invoice attached.</t>
  </si>
  <si>
    <t>Three Hundred Nine and 62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</si>
</sst>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43" fontId="29" fillId="0" borderId="0" applyFon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5"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14" fillId="0" borderId="0" applyNumberFormat="0" applyFill="0" applyBorder="0" applyAlignment="0" applyProtection="0">
      <alignment vertical="top"/>
      <protection locked="0"/>
    </xf>
    <xf numFmtId="0" fontId="8" fillId="0" borderId="0"/>
    <xf numFmtId="0" fontId="5" fillId="0" borderId="0"/>
    <xf numFmtId="0" fontId="39"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cellStyleXfs>
  <cellXfs count="17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4" borderId="9" xfId="0" applyNumberFormat="1" applyFont="1" applyFill="1" applyBorder="1" applyAlignment="1">
      <alignment vertical="top" wrapText="1"/>
    </xf>
    <xf numFmtId="0" fontId="21" fillId="2" borderId="20" xfId="0" applyFont="1" applyFill="1" applyBorder="1"/>
    <xf numFmtId="0" fontId="21" fillId="2" borderId="14" xfId="0" applyFont="1" applyFill="1" applyBorder="1"/>
    <xf numFmtId="0" fontId="21" fillId="2" borderId="13" xfId="0" applyFont="1" applyFill="1" applyBorder="1"/>
    <xf numFmtId="0" fontId="21" fillId="2" borderId="18" xfId="0" applyFont="1" applyFill="1" applyBorder="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21" fillId="3" borderId="19" xfId="0" applyFont="1" applyFill="1" applyBorder="1" applyAlignment="1">
      <alignment horizontal="center" wrapText="1"/>
    </xf>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4" fontId="18" fillId="0" borderId="27" xfId="3" applyNumberFormat="1" applyFont="1" applyBorder="1" applyAlignment="1">
      <alignment vertical="top" wrapText="1"/>
    </xf>
    <xf numFmtId="2" fontId="8" fillId="2" borderId="20" xfId="3" applyNumberFormat="1" applyFill="1" applyBorder="1" applyAlignment="1">
      <alignment horizontal="left" vertical="top" wrapText="1"/>
    </xf>
    <xf numFmtId="1" fontId="19" fillId="0" borderId="20" xfId="3" applyNumberFormat="1" applyFont="1" applyBorder="1" applyAlignment="1">
      <alignment horizontal="center" vertical="top" wrapText="1"/>
    </xf>
    <xf numFmtId="39" fontId="15" fillId="0" borderId="20" xfId="3" applyNumberFormat="1" applyFont="1" applyBorder="1" applyAlignment="1">
      <alignment vertical="top" wrapText="1"/>
    </xf>
    <xf numFmtId="4" fontId="18" fillId="0" borderId="20" xfId="3" applyNumberFormat="1" applyFont="1" applyBorder="1" applyAlignment="1">
      <alignment horizontal="right" vertical="top" wrapText="1"/>
    </xf>
    <xf numFmtId="4" fontId="20" fillId="0" borderId="36" xfId="3" applyNumberFormat="1" applyFont="1" applyBorder="1" applyAlignment="1">
      <alignment vertical="top" wrapText="1"/>
    </xf>
    <xf numFmtId="4" fontId="18" fillId="2" borderId="27" xfId="3" applyNumberFormat="1" applyFont="1" applyFill="1" applyBorder="1" applyAlignment="1">
      <alignment vertical="top" wrapText="1"/>
    </xf>
    <xf numFmtId="4" fontId="20" fillId="0" borderId="37" xfId="3" applyNumberFormat="1" applyFont="1" applyBorder="1" applyAlignment="1">
      <alignment vertical="top" wrapText="1"/>
    </xf>
  </cellXfs>
  <cellStyles count="5371">
    <cellStyle name="Comma 2" xfId="7" xr:uid="{3CAE50D4-E7FD-47B7-86B3-6889BDE9C4A5}"/>
    <cellStyle name="Comma 2 2" xfId="4756" xr:uid="{697CA24A-7FD0-486C-8E74-088DCE5AAC45}"/>
    <cellStyle name="Comma 2 2 2" xfId="5328" xr:uid="{10BDC8FA-5FEB-4A37-AE16-3EDE49767234}"/>
    <cellStyle name="Comma 2 2 2 2" xfId="5333" xr:uid="{AB2F875C-7906-46C7-80E6-A54E3C561446}"/>
    <cellStyle name="Comma 2 2 3" xfId="5325" xr:uid="{4962B68A-17E5-404E-BCA5-659F0E9EF446}"/>
    <cellStyle name="Comma 2 2 4" xfId="5320" xr:uid="{E37C1E50-D146-41D4-875C-1FC27769F3D6}"/>
    <cellStyle name="Comma 3" xfId="4289" xr:uid="{6E857B14-E66F-4496-8CB9-094442695A1D}"/>
    <cellStyle name="Comma 3 2" xfId="4757" xr:uid="{0E7CC93F-9893-48F4-B941-A6AC3DC91C91}"/>
    <cellStyle name="Comma 3 2 2" xfId="5329" xr:uid="{BA2ED0EA-8935-4159-8F0D-7B654B1A5BC5}"/>
    <cellStyle name="Comma 3 2 2 2" xfId="5334" xr:uid="{03B7FC87-0950-483C-A4AC-CA7809ACB957}"/>
    <cellStyle name="Comma 3 2 3" xfId="5332" xr:uid="{18E58EEB-A384-4195-B586-92948147EF7E}"/>
    <cellStyle name="Comma 3 2 4" xfId="5321" xr:uid="{56DB3CC9-55A8-46E3-8A5F-7B23536FC402}"/>
    <cellStyle name="Currency 10" xfId="8" xr:uid="{4B3DF4C6-8AEF-4835-A25D-F4124E0A1990}"/>
    <cellStyle name="Currency 10 2" xfId="9" xr:uid="{C693A894-BC64-49EB-A815-4A553F164489}"/>
    <cellStyle name="Currency 10 2 2" xfId="3665" xr:uid="{D58A0E89-E1F3-46FA-AF66-CD85BDDDE0AE}"/>
    <cellStyle name="Currency 10 2 2 2" xfId="4483" xr:uid="{B425327D-8004-4710-B395-2B303A6C7892}"/>
    <cellStyle name="Currency 10 2 3" xfId="4484" xr:uid="{69683F32-4DC9-4E72-AF05-FCF9C59D9D8F}"/>
    <cellStyle name="Currency 10 3" xfId="10" xr:uid="{6DFC8101-62BA-4113-A50E-F4A40E9E94AB}"/>
    <cellStyle name="Currency 10 3 2" xfId="3666" xr:uid="{113B7D8A-CE74-48E5-BB6F-9043C1DC4614}"/>
    <cellStyle name="Currency 10 3 2 2" xfId="4485" xr:uid="{D123BD45-09B7-4BC8-8D24-4B848BA19F81}"/>
    <cellStyle name="Currency 10 3 3" xfId="4486" xr:uid="{C5FE2A14-8FE9-4169-811E-28885DDFF1FE}"/>
    <cellStyle name="Currency 10 4" xfId="3667" xr:uid="{53AEFB37-EC66-41E4-9D53-6EB52E9BE7C0}"/>
    <cellStyle name="Currency 10 4 2" xfId="4487" xr:uid="{44EB6BB7-7448-4CB3-B0AE-6E04F3A265F6}"/>
    <cellStyle name="Currency 10 5" xfId="4488" xr:uid="{DA29F58A-6AB9-4397-980D-3B5CCE0B67DA}"/>
    <cellStyle name="Currency 10 6" xfId="4679" xr:uid="{375FF82A-2487-4D46-8227-3921EA1843BE}"/>
    <cellStyle name="Currency 11" xfId="11" xr:uid="{ECD1E375-3103-4CDA-9B9B-A2D104124670}"/>
    <cellStyle name="Currency 11 2" xfId="12" xr:uid="{63E477FB-8D0D-4EA4-A14D-5377C8E61DD9}"/>
    <cellStyle name="Currency 11 2 2" xfId="3668" xr:uid="{E7F94D76-BD36-4AB0-B7BC-BB8D81A5BA40}"/>
    <cellStyle name="Currency 11 2 2 2" xfId="4489" xr:uid="{BD0721F5-25DE-4725-98E2-9743F10BB50B}"/>
    <cellStyle name="Currency 11 2 3" xfId="4490" xr:uid="{75F97222-6FEC-4EF5-B9ED-718454220AF9}"/>
    <cellStyle name="Currency 11 3" xfId="13" xr:uid="{C1C336D0-D41E-4096-A469-0DC77A0EE4C1}"/>
    <cellStyle name="Currency 11 3 2" xfId="3669" xr:uid="{5F00DA5E-66AD-4198-801E-2BDB3C52E295}"/>
    <cellStyle name="Currency 11 3 2 2" xfId="4491" xr:uid="{FCE4EA71-E3BB-40BA-A63D-6FA9EDF86685}"/>
    <cellStyle name="Currency 11 3 3" xfId="4492" xr:uid="{6EDFC1E6-2DEB-45B2-A338-44BE6CEE3B96}"/>
    <cellStyle name="Currency 11 4" xfId="3670" xr:uid="{E4795584-4BC8-46F5-8FCE-498FCC462A24}"/>
    <cellStyle name="Currency 11 4 2" xfId="4493" xr:uid="{9F217FED-F092-4286-9AD0-CB1D7C6F2E91}"/>
    <cellStyle name="Currency 11 5" xfId="4290" xr:uid="{310520C3-1FD0-4BF5-8BE0-B1D50745FAE9}"/>
    <cellStyle name="Currency 11 5 2" xfId="4494" xr:uid="{D6BDF8B6-4C3C-4180-8E54-B5EFA0A42337}"/>
    <cellStyle name="Currency 11 5 3" xfId="4711" xr:uid="{74F9C52F-4089-4387-84D5-629DF886AEC0}"/>
    <cellStyle name="Currency 11 5 3 2" xfId="5316" xr:uid="{13EB7E88-2C48-4161-8252-4D3CD3266B7D}"/>
    <cellStyle name="Currency 11 5 3 3" xfId="4758" xr:uid="{EEB10559-271E-444D-BD75-F75D667D3BC0}"/>
    <cellStyle name="Currency 11 5 4" xfId="4688" xr:uid="{2624AFCB-04C8-4EC9-9371-8BBB1B2DC58B}"/>
    <cellStyle name="Currency 11 6" xfId="4680" xr:uid="{91389E7F-2AA3-4C26-B8C9-8CB4119C1AC2}"/>
    <cellStyle name="Currency 12" xfId="14" xr:uid="{F16DB12D-33B0-480E-A440-5CDE31A4D72B}"/>
    <cellStyle name="Currency 12 2" xfId="15" xr:uid="{62E61893-E80A-4D07-BDFA-C99C12350483}"/>
    <cellStyle name="Currency 12 2 2" xfId="3671" xr:uid="{84A57C5E-6F9E-4A60-A0B9-983949252487}"/>
    <cellStyle name="Currency 12 2 2 2" xfId="4495" xr:uid="{6076ACBA-21D1-4152-B8DD-2C221D7B4EEE}"/>
    <cellStyle name="Currency 12 2 3" xfId="4496" xr:uid="{8596BC0B-2A28-47ED-9EEA-CF57C6EF50CD}"/>
    <cellStyle name="Currency 12 3" xfId="3672" xr:uid="{C4AD9993-D9EA-41C3-96C1-C251956C9871}"/>
    <cellStyle name="Currency 12 3 2" xfId="4497" xr:uid="{C74588B8-6717-43BF-8500-E863994578D2}"/>
    <cellStyle name="Currency 12 4" xfId="4498" xr:uid="{80EA37F8-50CD-4F4C-8087-F43F10A3642D}"/>
    <cellStyle name="Currency 13" xfId="16" xr:uid="{C0B2EDE0-73AC-4AC5-A0FA-0B6D3E083486}"/>
    <cellStyle name="Currency 13 2" xfId="4292" xr:uid="{ED33DF47-8E10-4314-AADB-76CD4A9DBA88}"/>
    <cellStyle name="Currency 13 3" xfId="4293" xr:uid="{CEEDADE2-7E25-4BFE-ACB7-FCE8E4EBC88E}"/>
    <cellStyle name="Currency 13 3 2" xfId="4760" xr:uid="{E5436879-7FE1-4CD3-B2B2-56B620BBB1C4}"/>
    <cellStyle name="Currency 13 4" xfId="4291" xr:uid="{43D3DBD9-EF01-4177-BF8C-6030B9B6ED52}"/>
    <cellStyle name="Currency 13 5" xfId="4759" xr:uid="{25218683-C503-4425-9B51-6881F925CE19}"/>
    <cellStyle name="Currency 14" xfId="17" xr:uid="{EB144B60-4A92-4E65-AB48-570382E9AA19}"/>
    <cellStyle name="Currency 14 2" xfId="3673" xr:uid="{C02C3EC0-76EA-4BFD-ACFC-A8AD69067C21}"/>
    <cellStyle name="Currency 14 2 2" xfId="4499" xr:uid="{060E355B-2969-410B-8C75-8667C901AEFD}"/>
    <cellStyle name="Currency 14 3" xfId="4500" xr:uid="{0A99585A-588A-4AE8-88AF-9C0118F843C7}"/>
    <cellStyle name="Currency 15" xfId="4385" xr:uid="{4176460A-318D-42AC-BBF3-870F7E75F401}"/>
    <cellStyle name="Currency 15 2" xfId="5353" xr:uid="{F30D2A40-CD8B-43F5-92BD-CD7923FE5D38}"/>
    <cellStyle name="Currency 17" xfId="4294" xr:uid="{FE568BB1-5C83-422F-89D7-A7C07F6DB5D9}"/>
    <cellStyle name="Currency 2" xfId="18" xr:uid="{C7E9A3A1-8BC0-49F1-8A39-8C6A5E726740}"/>
    <cellStyle name="Currency 2 2" xfId="19" xr:uid="{25446CBB-094C-46C1-8C30-F1F768A91D27}"/>
    <cellStyle name="Currency 2 2 2" xfId="20" xr:uid="{9FFC2169-4A8F-400B-991E-8683346E5DA1}"/>
    <cellStyle name="Currency 2 2 2 2" xfId="21" xr:uid="{AE927CB8-64DB-46C5-8800-5E9D96987516}"/>
    <cellStyle name="Currency 2 2 2 2 2" xfId="4761" xr:uid="{5DEB52FB-A03C-47E5-B8AA-44826039E060}"/>
    <cellStyle name="Currency 2 2 2 3" xfId="22" xr:uid="{3014FAFB-081B-4544-A4C2-8F7187CAD601}"/>
    <cellStyle name="Currency 2 2 2 3 2" xfId="3674" xr:uid="{9B729CF3-BA04-49B2-B484-75EDF050A6FF}"/>
    <cellStyle name="Currency 2 2 2 3 2 2" xfId="4501" xr:uid="{9B05D900-DBD9-4F8F-93D8-47101D5643C9}"/>
    <cellStyle name="Currency 2 2 2 3 3" xfId="4502" xr:uid="{8BEDAA9D-DDF6-4AE1-AB45-E8C834DCC52C}"/>
    <cellStyle name="Currency 2 2 2 4" xfId="3675" xr:uid="{215C2867-911E-446D-A966-846F59B7DD26}"/>
    <cellStyle name="Currency 2 2 2 4 2" xfId="4503" xr:uid="{01E5F318-A9E4-44B3-991A-6A0CBDBF0F4B}"/>
    <cellStyle name="Currency 2 2 2 5" xfId="4504" xr:uid="{D7438132-3C5B-4AC7-83C0-0FD5EDFB3140}"/>
    <cellStyle name="Currency 2 2 3" xfId="3676" xr:uid="{3AECA476-1A0A-43C9-AF97-C96AEDA7AD78}"/>
    <cellStyle name="Currency 2 2 3 2" xfId="4505" xr:uid="{58CC6A7A-BCF0-4365-AB09-1577EF355B37}"/>
    <cellStyle name="Currency 2 2 4" xfId="4506" xr:uid="{B6D749E4-1325-4D9E-B0D0-33CDED4CD76B}"/>
    <cellStyle name="Currency 2 3" xfId="23" xr:uid="{A5CBEAF0-081A-46C2-8CBD-35D09FBD440F}"/>
    <cellStyle name="Currency 2 3 2" xfId="3677" xr:uid="{E0188C68-893A-48E9-960B-602A4EDB2C58}"/>
    <cellStyle name="Currency 2 3 2 2" xfId="4507" xr:uid="{8051E1C2-B588-49AB-B3E4-3F8021783392}"/>
    <cellStyle name="Currency 2 3 3" xfId="4508" xr:uid="{BB931B1E-08EB-42A3-A74F-AF72AD1FD2BA}"/>
    <cellStyle name="Currency 2 4" xfId="3678" xr:uid="{00352D17-5BAA-4AB0-8B66-9C32A1A01832}"/>
    <cellStyle name="Currency 2 4 2" xfId="4418" xr:uid="{DC18C376-3597-44D7-9A29-601B7C5E08F4}"/>
    <cellStyle name="Currency 2 5" xfId="4419" xr:uid="{60602781-4679-43CF-9D17-491A6AE2C026}"/>
    <cellStyle name="Currency 2 5 2" xfId="4420" xr:uid="{1DFD1320-4914-4305-80C5-BA2D1265D072}"/>
    <cellStyle name="Currency 2 6" xfId="4421" xr:uid="{8C602AEE-32F5-4E8B-AD80-F4515E6529D5}"/>
    <cellStyle name="Currency 3" xfId="24" xr:uid="{B26CE636-F404-4928-B09E-96C81E454AD7}"/>
    <cellStyle name="Currency 3 2" xfId="25" xr:uid="{6F28A8B8-8B73-45F0-8636-F064DDA96FC8}"/>
    <cellStyle name="Currency 3 2 2" xfId="3679" xr:uid="{A9E7254C-E564-4C3B-B992-FF24422B8426}"/>
    <cellStyle name="Currency 3 2 2 2" xfId="4509" xr:uid="{84476596-0C73-49E3-B0C3-ED196204FD61}"/>
    <cellStyle name="Currency 3 2 3" xfId="4510" xr:uid="{C7D88463-7DD1-4643-811A-1950E375DF55}"/>
    <cellStyle name="Currency 3 3" xfId="26" xr:uid="{1A6CFF2A-0483-40C1-9D8D-559D70E5343B}"/>
    <cellStyle name="Currency 3 3 2" xfId="3680" xr:uid="{8605A0F9-EEFC-445C-822E-875AA844B553}"/>
    <cellStyle name="Currency 3 3 2 2" xfId="4511" xr:uid="{F5259222-140A-4F5A-B92A-CA4FB03D8AAC}"/>
    <cellStyle name="Currency 3 3 3" xfId="4512" xr:uid="{251F77D7-41EA-4322-8DD9-C7103E569EE1}"/>
    <cellStyle name="Currency 3 4" xfId="27" xr:uid="{5E71E23B-838B-4A7A-9530-8540189FA00F}"/>
    <cellStyle name="Currency 3 4 2" xfId="3681" xr:uid="{61B76AC1-77E1-4EE3-802F-2FF1749EF876}"/>
    <cellStyle name="Currency 3 4 2 2" xfId="4513" xr:uid="{13E4BFF2-A95C-46C2-B671-7596B67E8026}"/>
    <cellStyle name="Currency 3 4 3" xfId="4514" xr:uid="{3743D453-A005-4DC7-B619-24D078DE58F7}"/>
    <cellStyle name="Currency 3 5" xfId="3682" xr:uid="{974D92E2-0389-409B-99DD-3B64DA00A608}"/>
    <cellStyle name="Currency 3 5 2" xfId="4515" xr:uid="{B2E2CED8-EE4F-45FD-A93B-CEA2DA3DDB88}"/>
    <cellStyle name="Currency 3 6" xfId="4516" xr:uid="{A9E06CD3-6672-4361-A37F-6CDCA4295E06}"/>
    <cellStyle name="Currency 4" xfId="28" xr:uid="{8F1E8C9B-5C5F-44AD-8144-CFD459A5E09E}"/>
    <cellStyle name="Currency 4 2" xfId="29" xr:uid="{E5837B6B-D7F0-476A-AAD0-2235BC2386A8}"/>
    <cellStyle name="Currency 4 2 2" xfId="3683" xr:uid="{F8F34B84-B284-4C17-804C-058AE488F058}"/>
    <cellStyle name="Currency 4 2 2 2" xfId="4517" xr:uid="{E6EC7904-B4F9-47BA-A645-1D7125FA8F96}"/>
    <cellStyle name="Currency 4 2 3" xfId="4518" xr:uid="{D6486C6D-5E03-47FD-97B0-8920131ED788}"/>
    <cellStyle name="Currency 4 3" xfId="30" xr:uid="{AD4D99B9-54B3-4EA0-BF06-C9FF11FE687C}"/>
    <cellStyle name="Currency 4 3 2" xfId="3684" xr:uid="{0421F131-3187-4D69-BF79-BB703896081A}"/>
    <cellStyle name="Currency 4 3 2 2" xfId="4519" xr:uid="{DF65B322-19CE-40F7-AAF3-19ECCFE2F0C3}"/>
    <cellStyle name="Currency 4 3 3" xfId="4520" xr:uid="{33C00DB2-E5E6-4CB8-B29C-A423EE216B77}"/>
    <cellStyle name="Currency 4 4" xfId="3685" xr:uid="{B05A78DA-2E45-4811-A828-7CDEB81E3F83}"/>
    <cellStyle name="Currency 4 4 2" xfId="4521" xr:uid="{52219FF0-C748-476C-B0EA-FB0F19B0C918}"/>
    <cellStyle name="Currency 4 5" xfId="4295" xr:uid="{065FF368-6323-4BF6-87C3-7FE22C84DFF2}"/>
    <cellStyle name="Currency 4 5 2" xfId="4522" xr:uid="{7027B77B-E3B6-4088-8C2E-BF00168B8C88}"/>
    <cellStyle name="Currency 4 5 3" xfId="4712" xr:uid="{0567CCD7-6A36-4BD0-84B9-1F0E1ED5CE3E}"/>
    <cellStyle name="Currency 4 5 3 2" xfId="5317" xr:uid="{C0C572FF-4A0F-4874-ADA8-A28D9F5261B1}"/>
    <cellStyle name="Currency 4 5 3 3" xfId="4762" xr:uid="{E9799889-A134-4DB4-B348-4148964D4379}"/>
    <cellStyle name="Currency 4 5 4" xfId="4689" xr:uid="{627AF759-3C18-439B-BCA9-0D1F71DA0AAA}"/>
    <cellStyle name="Currency 4 6" xfId="4681" xr:uid="{1BCF99C7-5B69-4C93-8276-F050C9A35550}"/>
    <cellStyle name="Currency 5" xfId="31" xr:uid="{BF142371-3F20-4AEE-9325-40B34CFBBE52}"/>
    <cellStyle name="Currency 5 2" xfId="32" xr:uid="{400F9683-3728-4E80-B156-20C7B553BE3E}"/>
    <cellStyle name="Currency 5 2 2" xfId="3686" xr:uid="{755C1236-C490-4EE6-8EEB-ED4794019A49}"/>
    <cellStyle name="Currency 5 2 2 2" xfId="4523" xr:uid="{FDC6F1FB-E9C1-4228-BBAB-574A1CF00302}"/>
    <cellStyle name="Currency 5 2 3" xfId="4524" xr:uid="{D3815AF7-50C8-4908-9EB0-03B1963E0C45}"/>
    <cellStyle name="Currency 5 3" xfId="4296" xr:uid="{5A7997ED-AE68-4FD6-877E-D96F244DCF18}"/>
    <cellStyle name="Currency 5 3 2" xfId="4620" xr:uid="{B09AE48C-2DCB-4CDD-A111-F10BEF51EAD1}"/>
    <cellStyle name="Currency 5 3 2 2" xfId="5307" xr:uid="{E5AC2ECA-7D49-4E6A-9B4E-916BF4F4E70A}"/>
    <cellStyle name="Currency 5 3 2 3" xfId="4764" xr:uid="{3EB8842C-A0C3-478E-A94A-B129DA50978B}"/>
    <cellStyle name="Currency 5 4" xfId="4763" xr:uid="{7E1EB75E-C7A9-4ED1-8CEF-3E35D155F69D}"/>
    <cellStyle name="Currency 6" xfId="33" xr:uid="{3E4E4B38-2924-48D3-9F3A-2114AFCAB59B}"/>
    <cellStyle name="Currency 6 2" xfId="3687" xr:uid="{E2A7C5EB-39B3-4D7F-902A-714A7B5AC395}"/>
    <cellStyle name="Currency 6 2 2" xfId="4525" xr:uid="{2A8FEC46-F29D-4CA7-A37C-6CDCC4B671EE}"/>
    <cellStyle name="Currency 6 3" xfId="4297" xr:uid="{BA64D692-B5A8-44A1-88DC-9D77BDCBDBC4}"/>
    <cellStyle name="Currency 6 3 2" xfId="4526" xr:uid="{392663DD-FF61-4AFE-B2EE-27B8552A899C}"/>
    <cellStyle name="Currency 6 3 3" xfId="4713" xr:uid="{8DD9A3A2-A6D6-41B2-999D-493C0774371E}"/>
    <cellStyle name="Currency 6 3 3 2" xfId="5318" xr:uid="{44A67A51-2862-4500-9049-942EAB3F0075}"/>
    <cellStyle name="Currency 6 3 3 3" xfId="4765" xr:uid="{35F608CE-DD9B-48F7-8E25-059F2A61D406}"/>
    <cellStyle name="Currency 6 3 4" xfId="4690" xr:uid="{6197C9D4-9232-4F24-8F63-261CD95DA6A4}"/>
    <cellStyle name="Currency 6 4" xfId="4682" xr:uid="{45A8F9E0-6C2F-4F99-BFF8-7E9D4B937459}"/>
    <cellStyle name="Currency 7" xfId="34" xr:uid="{03E6EBDE-16CB-4AB5-870C-2596F9AAEB0E}"/>
    <cellStyle name="Currency 7 2" xfId="35" xr:uid="{1A19E660-7092-43C9-9D48-E80D692A42D6}"/>
    <cellStyle name="Currency 7 2 2" xfId="3688" xr:uid="{830946DE-1093-4902-BD06-06450E437C64}"/>
    <cellStyle name="Currency 7 2 2 2" xfId="4527" xr:uid="{5127B1B7-E4F7-4938-AE62-43A784A85DAF}"/>
    <cellStyle name="Currency 7 2 3" xfId="4528" xr:uid="{37941050-6B50-4284-8017-7D7EDBA33874}"/>
    <cellStyle name="Currency 7 3" xfId="3689" xr:uid="{99AEC70D-90E2-4A8B-9824-8F42C3924CFC}"/>
    <cellStyle name="Currency 7 3 2" xfId="4529" xr:uid="{BFE75EFB-6413-44FE-9B16-854B978712B2}"/>
    <cellStyle name="Currency 7 4" xfId="4530" xr:uid="{8E472762-3BD7-40FA-AD78-B05089F7169F}"/>
    <cellStyle name="Currency 7 5" xfId="4683" xr:uid="{BCC8D9EF-5C65-44D8-A8C6-16C5E4F7B1E6}"/>
    <cellStyle name="Currency 8" xfId="36" xr:uid="{092215CD-748B-438F-98D0-39D56BCFFB65}"/>
    <cellStyle name="Currency 8 2" xfId="37" xr:uid="{CAEF3FE9-95BE-42B4-9FF6-B8115C4EE2FD}"/>
    <cellStyle name="Currency 8 2 2" xfId="3690" xr:uid="{017E9805-0C32-4D5C-971A-1C46ADAD19DF}"/>
    <cellStyle name="Currency 8 2 2 2" xfId="4531" xr:uid="{414FE0C1-A8BC-43AC-A51E-E2CAA5E90905}"/>
    <cellStyle name="Currency 8 2 3" xfId="4532" xr:uid="{E666A325-CC0A-44CA-9073-B74DAD264C86}"/>
    <cellStyle name="Currency 8 3" xfId="38" xr:uid="{961B073B-B8F6-4DF6-B493-297CD18BA1A7}"/>
    <cellStyle name="Currency 8 3 2" xfId="3691" xr:uid="{87234A5C-C363-4E39-9459-E20AD78D268C}"/>
    <cellStyle name="Currency 8 3 2 2" xfId="4533" xr:uid="{6C8A1F87-0FF7-4934-B6F1-04CC84481F4F}"/>
    <cellStyle name="Currency 8 3 3" xfId="4534" xr:uid="{8B0937A0-35E0-4E61-87E3-EC3E5F1B3F0D}"/>
    <cellStyle name="Currency 8 4" xfId="39" xr:uid="{363C0028-4C00-45F5-A6DA-17680469F6B0}"/>
    <cellStyle name="Currency 8 4 2" xfId="3692" xr:uid="{8466AB38-D8A7-4964-89CA-6D2AD0E8DA41}"/>
    <cellStyle name="Currency 8 4 2 2" xfId="4535" xr:uid="{BA25FFF3-0906-460B-9E5F-F2A0FAEA8CAD}"/>
    <cellStyle name="Currency 8 4 3" xfId="4536" xr:uid="{D32A3576-E228-4901-9068-E4D68068D89D}"/>
    <cellStyle name="Currency 8 5" xfId="3693" xr:uid="{B5544BC1-6554-435F-9199-40D11F764A22}"/>
    <cellStyle name="Currency 8 5 2" xfId="4537" xr:uid="{1633553E-7C9B-46C2-819A-C8F1B07E34EA}"/>
    <cellStyle name="Currency 8 6" xfId="4538" xr:uid="{E9C6FD40-5790-47C9-9AEC-600F00909411}"/>
    <cellStyle name="Currency 8 7" xfId="4684" xr:uid="{86F595D4-B250-4100-BB5A-D29EB39218E3}"/>
    <cellStyle name="Currency 9" xfId="40" xr:uid="{A8EE0ECD-F0D7-424C-843C-EC0A89FA991D}"/>
    <cellStyle name="Currency 9 2" xfId="41" xr:uid="{49EAE34E-E395-4D08-90FB-EB5910A3CAEB}"/>
    <cellStyle name="Currency 9 2 2" xfId="3694" xr:uid="{24604367-AE3B-4E36-8D4D-42E2940BE133}"/>
    <cellStyle name="Currency 9 2 2 2" xfId="4539" xr:uid="{9A24FF9B-54FE-4792-BC70-9899C2D33900}"/>
    <cellStyle name="Currency 9 2 3" xfId="4540" xr:uid="{235197E3-F36C-4354-9C8D-498471855840}"/>
    <cellStyle name="Currency 9 3" xfId="42" xr:uid="{4B3F2B51-8F0B-4F50-B058-5C3170D609C0}"/>
    <cellStyle name="Currency 9 3 2" xfId="3695" xr:uid="{E6B378B6-9ADB-4074-8842-54F759C0602C}"/>
    <cellStyle name="Currency 9 3 2 2" xfId="4541" xr:uid="{CF736C15-CA19-4FEA-9F87-8014F9CC82B1}"/>
    <cellStyle name="Currency 9 3 3" xfId="4542" xr:uid="{15AEF25E-8DD4-41B0-85FA-29284C8076C8}"/>
    <cellStyle name="Currency 9 4" xfId="3696" xr:uid="{04EED4F1-839C-480A-9B41-21B46250DF10}"/>
    <cellStyle name="Currency 9 4 2" xfId="4543" xr:uid="{FBF3A649-369A-49CA-9C4C-E3DAC9D5C302}"/>
    <cellStyle name="Currency 9 5" xfId="4298" xr:uid="{EBCFE1E1-897B-4BB3-819A-46A9625BE1A5}"/>
    <cellStyle name="Currency 9 5 2" xfId="4544" xr:uid="{683D8BCD-D896-467F-AFB7-925802EC2BF3}"/>
    <cellStyle name="Currency 9 5 3" xfId="4714" xr:uid="{4C21DB20-DEA0-4A56-BCE0-151E4DC20E7B}"/>
    <cellStyle name="Currency 9 5 4" xfId="4691" xr:uid="{F860FF40-1265-4843-9B15-1F7D8708F5A0}"/>
    <cellStyle name="Currency 9 6" xfId="4685" xr:uid="{9CCE8A79-A86B-4914-957F-BF31B92760D6}"/>
    <cellStyle name="Hyperlink 2" xfId="6" xr:uid="{6CFFD761-E1C4-4FFC-9C82-FDD569F38491}"/>
    <cellStyle name="Hyperlink 2 2" xfId="5365" xr:uid="{9DD0D508-E715-4F0F-8092-ACCCC0AF7D82}"/>
    <cellStyle name="Hyperlink 3" xfId="43" xr:uid="{D9E12D86-1392-461C-89CF-72CAF66DBEF3}"/>
    <cellStyle name="Hyperlink 3 2" xfId="4386" xr:uid="{F4755EDE-3F56-4F00-BF45-B878CD479CCB}"/>
    <cellStyle name="Hyperlink 3 3" xfId="4299" xr:uid="{ACD61184-AA22-49CD-A789-EE28F47537F3}"/>
    <cellStyle name="Hyperlink 4" xfId="4300" xr:uid="{DE42FD31-BF55-4A0A-BB7A-13E78B04291A}"/>
    <cellStyle name="Hyperlink 4 2" xfId="5362" xr:uid="{D50DDA78-B4A3-455B-8FF3-9066240712DA}"/>
    <cellStyle name="Normal" xfId="0" builtinId="0"/>
    <cellStyle name="Normal 10" xfId="44" xr:uid="{6882A66A-01DB-4658-BF4C-A516FA197507}"/>
    <cellStyle name="Normal 10 10" xfId="93" xr:uid="{F903F09D-2273-4888-8E24-39722AB442E2}"/>
    <cellStyle name="Normal 10 10 2" xfId="94" xr:uid="{26604C90-61E3-45B2-99D7-E4C62FD5E442}"/>
    <cellStyle name="Normal 10 10 2 2" xfId="4302" xr:uid="{8AA63D3D-59EF-4AA8-8839-00C826F5BA1E}"/>
    <cellStyle name="Normal 10 10 2 3" xfId="4598" xr:uid="{13AD346C-5034-4ABE-816E-8703AE9B3B17}"/>
    <cellStyle name="Normal 10 10 3" xfId="95" xr:uid="{E368D76D-CA2F-4C6A-B246-69859BEDB5E1}"/>
    <cellStyle name="Normal 10 10 4" xfId="96" xr:uid="{3FA6B6DE-25CB-41C6-95B8-8A72AE8AC3B5}"/>
    <cellStyle name="Normal 10 11" xfId="97" xr:uid="{069F68B7-B892-4008-AF21-E3582EE6BF83}"/>
    <cellStyle name="Normal 10 11 2" xfId="98" xr:uid="{49276701-DDC0-4375-AB8B-45DB4FFE9297}"/>
    <cellStyle name="Normal 10 11 3" xfId="99" xr:uid="{CBCD6B9F-2143-4635-8574-BB869D764793}"/>
    <cellStyle name="Normal 10 11 4" xfId="100" xr:uid="{A9706A74-C412-4FF3-A0EF-F0FF8D35F62E}"/>
    <cellStyle name="Normal 10 12" xfId="101" xr:uid="{A2D606B4-19E0-4B67-9A9C-5B54FF640340}"/>
    <cellStyle name="Normal 10 12 2" xfId="102" xr:uid="{4B6F8517-7883-4D50-9308-8F355949EF5C}"/>
    <cellStyle name="Normal 10 13" xfId="103" xr:uid="{0848D261-5C4A-4D4F-94E0-2796EB5AD4C3}"/>
    <cellStyle name="Normal 10 14" xfId="104" xr:uid="{83B5168F-A7C9-45AE-A76A-94EF320FCB81}"/>
    <cellStyle name="Normal 10 15" xfId="105" xr:uid="{8E8892BA-1C72-4D3B-A105-E10C03274099}"/>
    <cellStyle name="Normal 10 2" xfId="45" xr:uid="{B94F422E-D36D-4BA8-89CC-33F3EA153AA1}"/>
    <cellStyle name="Normal 10 2 10" xfId="106" xr:uid="{66703FB1-CC53-435C-85A1-806CAF3B0C92}"/>
    <cellStyle name="Normal 10 2 11" xfId="107" xr:uid="{AFE67BE9-06D1-43A8-9164-52F7B0D7E277}"/>
    <cellStyle name="Normal 10 2 2" xfId="108" xr:uid="{E89775EF-843D-48D3-80D7-49BF9B1955DF}"/>
    <cellStyle name="Normal 10 2 2 2" xfId="109" xr:uid="{ACBE7451-EEA3-483E-AFC5-7C7F49B511BD}"/>
    <cellStyle name="Normal 10 2 2 2 2" xfId="110" xr:uid="{24DD8F61-6125-45EE-B357-42B2860DBB04}"/>
    <cellStyle name="Normal 10 2 2 2 2 2" xfId="111" xr:uid="{D0BF0E78-8BDA-4D17-8962-ADCBDD1525E8}"/>
    <cellStyle name="Normal 10 2 2 2 2 2 2" xfId="112" xr:uid="{99910D70-E223-4264-AD81-E3A9B0CCBADE}"/>
    <cellStyle name="Normal 10 2 2 2 2 2 2 2" xfId="3738" xr:uid="{729C1CA3-5C75-45E9-87AB-3C542022FAA7}"/>
    <cellStyle name="Normal 10 2 2 2 2 2 2 2 2" xfId="3739" xr:uid="{B12806BE-C785-4B98-9748-9F8278506A0B}"/>
    <cellStyle name="Normal 10 2 2 2 2 2 2 3" xfId="3740" xr:uid="{8AEF3669-CD7C-48C8-AC15-6819D358D941}"/>
    <cellStyle name="Normal 10 2 2 2 2 2 3" xfId="113" xr:uid="{AA43C893-1A43-4B7B-BBAE-260CABAC6FFB}"/>
    <cellStyle name="Normal 10 2 2 2 2 2 3 2" xfId="3741" xr:uid="{F87EB458-60DA-41C1-A34A-894EA3667D67}"/>
    <cellStyle name="Normal 10 2 2 2 2 2 4" xfId="114" xr:uid="{6B05D4D8-BB80-470B-A9C0-9916DDA06614}"/>
    <cellStyle name="Normal 10 2 2 2 2 3" xfId="115" xr:uid="{1E90CB5C-06BA-40FF-BACC-264AB16D83EB}"/>
    <cellStyle name="Normal 10 2 2 2 2 3 2" xfId="116" xr:uid="{23421251-B5B5-4449-9735-0784EF8E0342}"/>
    <cellStyle name="Normal 10 2 2 2 2 3 2 2" xfId="3742" xr:uid="{0F3CD767-3F6E-44C2-AD90-C7BA9B8FFB49}"/>
    <cellStyle name="Normal 10 2 2 2 2 3 3" xfId="117" xr:uid="{F258BFB7-E494-4619-B357-1A577BA14120}"/>
    <cellStyle name="Normal 10 2 2 2 2 3 4" xfId="118" xr:uid="{AB601FFF-1B40-47B2-8AF2-4BBC77FF9C6A}"/>
    <cellStyle name="Normal 10 2 2 2 2 4" xfId="119" xr:uid="{9223CBDC-102F-4889-80F4-C9EB8F58602C}"/>
    <cellStyle name="Normal 10 2 2 2 2 4 2" xfId="3743" xr:uid="{D1909B92-1C21-42E0-876E-8235030A0F5B}"/>
    <cellStyle name="Normal 10 2 2 2 2 5" xfId="120" xr:uid="{B33DC89C-E335-412A-9628-E53D07370FA4}"/>
    <cellStyle name="Normal 10 2 2 2 2 6" xfId="121" xr:uid="{207060D4-7E03-4D63-AC69-C83027469F20}"/>
    <cellStyle name="Normal 10 2 2 2 3" xfId="122" xr:uid="{F6EC82A5-8267-44A2-AAFA-86816BBF5D5A}"/>
    <cellStyle name="Normal 10 2 2 2 3 2" xfId="123" xr:uid="{E593F5F0-8336-4F54-9649-66807EE1EACA}"/>
    <cellStyle name="Normal 10 2 2 2 3 2 2" xfId="124" xr:uid="{FFF1AC92-A52E-4D7D-A6B7-5F15E20BC0F5}"/>
    <cellStyle name="Normal 10 2 2 2 3 2 2 2" xfId="3744" xr:uid="{C844A330-A6C9-438E-8255-A904114EDAF4}"/>
    <cellStyle name="Normal 10 2 2 2 3 2 2 2 2" xfId="3745" xr:uid="{32EC5276-2B71-4B38-B2E5-3083F07C0A5E}"/>
    <cellStyle name="Normal 10 2 2 2 3 2 2 3" xfId="3746" xr:uid="{8E4558C3-CCDA-4C5F-872B-94943D4E1609}"/>
    <cellStyle name="Normal 10 2 2 2 3 2 3" xfId="125" xr:uid="{D4A68F82-CD24-406D-80DC-7935A42697CA}"/>
    <cellStyle name="Normal 10 2 2 2 3 2 3 2" xfId="3747" xr:uid="{0DB0B621-40F8-4E36-A667-A76A4DE00B2C}"/>
    <cellStyle name="Normal 10 2 2 2 3 2 4" xfId="126" xr:uid="{0EB61726-2933-4FF0-BBEA-35BD8F5E37B9}"/>
    <cellStyle name="Normal 10 2 2 2 3 3" xfId="127" xr:uid="{FF6EBB59-3CC1-41CA-B9A0-9E7940C03703}"/>
    <cellStyle name="Normal 10 2 2 2 3 3 2" xfId="3748" xr:uid="{F12F88D7-B8F2-47DD-9F7C-535E5C80D57C}"/>
    <cellStyle name="Normal 10 2 2 2 3 3 2 2" xfId="3749" xr:uid="{DE7D66CF-E93C-417A-8D58-92AAB6D7B317}"/>
    <cellStyle name="Normal 10 2 2 2 3 3 3" xfId="3750" xr:uid="{11AA4836-9869-4B88-A9A7-C0FD0E944953}"/>
    <cellStyle name="Normal 10 2 2 2 3 4" xfId="128" xr:uid="{21C47D25-2009-4E22-9CC3-9A029741B88E}"/>
    <cellStyle name="Normal 10 2 2 2 3 4 2" xfId="3751" xr:uid="{E3A3A969-CE7D-440C-BE81-4E860E9B1FBB}"/>
    <cellStyle name="Normal 10 2 2 2 3 5" xfId="129" xr:uid="{DACA78B0-39B0-4988-AEF5-1BFCDE4770CA}"/>
    <cellStyle name="Normal 10 2 2 2 4" xfId="130" xr:uid="{FAE6A2B3-71BA-462E-B088-C86DA2233FDE}"/>
    <cellStyle name="Normal 10 2 2 2 4 2" xfId="131" xr:uid="{DCA95EED-A2E8-498A-B2A1-CB658FC33B90}"/>
    <cellStyle name="Normal 10 2 2 2 4 2 2" xfId="3752" xr:uid="{2459D2D2-8B61-4102-8D69-D30656335BAE}"/>
    <cellStyle name="Normal 10 2 2 2 4 2 2 2" xfId="3753" xr:uid="{5CDC55BF-DCF4-42D2-A250-B3F958A340D7}"/>
    <cellStyle name="Normal 10 2 2 2 4 2 3" xfId="3754" xr:uid="{E4AC8B2B-41B8-4E5A-B0CC-ED9E0CE6EE51}"/>
    <cellStyle name="Normal 10 2 2 2 4 3" xfId="132" xr:uid="{2BF687B0-BB15-498A-A144-07BF040E8BFA}"/>
    <cellStyle name="Normal 10 2 2 2 4 3 2" xfId="3755" xr:uid="{D043596F-5776-4F3B-B8FD-DBEA262C853C}"/>
    <cellStyle name="Normal 10 2 2 2 4 4" xfId="133" xr:uid="{5329A196-A380-40CF-B725-AD487ED0C6CB}"/>
    <cellStyle name="Normal 10 2 2 2 5" xfId="134" xr:uid="{03729AAD-0C3A-43C7-A31E-5A1B3E6591FF}"/>
    <cellStyle name="Normal 10 2 2 2 5 2" xfId="135" xr:uid="{0F69B82B-6F99-4071-A9FF-B9D0584B012A}"/>
    <cellStyle name="Normal 10 2 2 2 5 2 2" xfId="3756" xr:uid="{231B166F-254A-4C70-855E-17BDA5ECB10A}"/>
    <cellStyle name="Normal 10 2 2 2 5 3" xfId="136" xr:uid="{79B89105-14E3-465E-AA3B-0F17EE8BA7C3}"/>
    <cellStyle name="Normal 10 2 2 2 5 4" xfId="137" xr:uid="{3E65D41F-19BA-44EC-91FF-FF5A280ED488}"/>
    <cellStyle name="Normal 10 2 2 2 6" xfId="138" xr:uid="{C7586ED3-3CD0-41F9-86EC-4CE2C3633646}"/>
    <cellStyle name="Normal 10 2 2 2 6 2" xfId="3757" xr:uid="{E70C3EA6-EA31-4C35-81AC-3CB7F4E32C67}"/>
    <cellStyle name="Normal 10 2 2 2 7" xfId="139" xr:uid="{F9380AE4-CB77-4A34-A831-79D222871375}"/>
    <cellStyle name="Normal 10 2 2 2 8" xfId="140" xr:uid="{4D6E4E6F-3493-488D-BBAE-132F84CFB4F2}"/>
    <cellStyle name="Normal 10 2 2 3" xfId="141" xr:uid="{92D44A6A-9E91-426B-A1F5-4155A9BF3744}"/>
    <cellStyle name="Normal 10 2 2 3 2" xfId="142" xr:uid="{1C649E06-C9C0-47A6-BD28-6362D25DD612}"/>
    <cellStyle name="Normal 10 2 2 3 2 2" xfId="143" xr:uid="{AA6E9D7D-C94E-4009-9F70-DF08A6D3E7D2}"/>
    <cellStyle name="Normal 10 2 2 3 2 2 2" xfId="3758" xr:uid="{82DC5334-4875-423B-B1A1-D90389843CF9}"/>
    <cellStyle name="Normal 10 2 2 3 2 2 2 2" xfId="3759" xr:uid="{6D36AB0E-9FBF-4B1E-968F-6479047763B2}"/>
    <cellStyle name="Normal 10 2 2 3 2 2 3" xfId="3760" xr:uid="{661AAAE2-7880-4294-8AFB-577EC1C1F478}"/>
    <cellStyle name="Normal 10 2 2 3 2 3" xfId="144" xr:uid="{5AA8B4B9-7CDD-4063-B754-6F657885311D}"/>
    <cellStyle name="Normal 10 2 2 3 2 3 2" xfId="3761" xr:uid="{F37C0381-4BFA-455D-886D-C3F3C07524F9}"/>
    <cellStyle name="Normal 10 2 2 3 2 4" xfId="145" xr:uid="{42F5AA4F-BDB3-4067-9397-22A8898080C4}"/>
    <cellStyle name="Normal 10 2 2 3 3" xfId="146" xr:uid="{A7512CC6-96EB-4120-8ED6-5DCC9697C283}"/>
    <cellStyle name="Normal 10 2 2 3 3 2" xfId="147" xr:uid="{F28365AB-6220-4565-B1D8-3BEA652E7584}"/>
    <cellStyle name="Normal 10 2 2 3 3 2 2" xfId="3762" xr:uid="{95D8D41B-1753-4205-84EE-78757A309E81}"/>
    <cellStyle name="Normal 10 2 2 3 3 3" xfId="148" xr:uid="{F6D1DBF1-9986-48D1-ABD8-41C7D8F0EA86}"/>
    <cellStyle name="Normal 10 2 2 3 3 4" xfId="149" xr:uid="{269CBADB-CF9A-44D3-BA43-C1995A68E5C8}"/>
    <cellStyle name="Normal 10 2 2 3 4" xfId="150" xr:uid="{DCC58EFA-54DF-40B3-BA5D-9ECE8F796292}"/>
    <cellStyle name="Normal 10 2 2 3 4 2" xfId="3763" xr:uid="{83E62655-6F62-4353-811A-4B83D7A1073E}"/>
    <cellStyle name="Normal 10 2 2 3 5" xfId="151" xr:uid="{4C9E9501-3D08-4701-A94A-B9000778A135}"/>
    <cellStyle name="Normal 10 2 2 3 6" xfId="152" xr:uid="{7EB3C8B4-3A0E-494F-B425-50AC2F1C3A9F}"/>
    <cellStyle name="Normal 10 2 2 4" xfId="153" xr:uid="{F016892D-9771-4641-881E-11ADC4E61CCB}"/>
    <cellStyle name="Normal 10 2 2 4 2" xfId="154" xr:uid="{0F125AB2-AD08-43FD-AC40-FE75E11C03C1}"/>
    <cellStyle name="Normal 10 2 2 4 2 2" xfId="155" xr:uid="{F467AEAF-A0F5-4A7C-8EC2-67D1E793BFAB}"/>
    <cellStyle name="Normal 10 2 2 4 2 2 2" xfId="3764" xr:uid="{520CC18F-7FC8-4B24-986F-8A5329C85B4D}"/>
    <cellStyle name="Normal 10 2 2 4 2 2 2 2" xfId="3765" xr:uid="{3E95732D-25CC-4912-8D0D-C0708D8B4A93}"/>
    <cellStyle name="Normal 10 2 2 4 2 2 3" xfId="3766" xr:uid="{F4BC5167-716E-4F09-B30F-9FB59823FF52}"/>
    <cellStyle name="Normal 10 2 2 4 2 3" xfId="156" xr:uid="{09343252-9093-44B3-957E-637467030BDB}"/>
    <cellStyle name="Normal 10 2 2 4 2 3 2" xfId="3767" xr:uid="{51E064A1-5EA6-4CD1-9673-B016429AD11E}"/>
    <cellStyle name="Normal 10 2 2 4 2 4" xfId="157" xr:uid="{9ACE3546-DDD8-4C92-BEA1-4A7F5C19F5FF}"/>
    <cellStyle name="Normal 10 2 2 4 3" xfId="158" xr:uid="{BA90F72E-85E9-4122-9531-D361FD46EE0E}"/>
    <cellStyle name="Normal 10 2 2 4 3 2" xfId="3768" xr:uid="{D813A804-6281-4EC8-8DB3-126A83FF1966}"/>
    <cellStyle name="Normal 10 2 2 4 3 2 2" xfId="3769" xr:uid="{807B65C4-EAA3-4771-BC83-1A6DF208E6C8}"/>
    <cellStyle name="Normal 10 2 2 4 3 3" xfId="3770" xr:uid="{B872A433-B5D7-487E-A5C0-6275769ECFDB}"/>
    <cellStyle name="Normal 10 2 2 4 4" xfId="159" xr:uid="{6AF30B74-6E8D-4991-A84B-DC722542BC0C}"/>
    <cellStyle name="Normal 10 2 2 4 4 2" xfId="3771" xr:uid="{245FAB6E-2C32-42E3-BC86-E43ABB9295F6}"/>
    <cellStyle name="Normal 10 2 2 4 5" xfId="160" xr:uid="{4D39C91E-99E1-411D-A2FD-246DB6DF03F6}"/>
    <cellStyle name="Normal 10 2 2 5" xfId="161" xr:uid="{AC241ED3-69F6-480B-A252-437AE9398A51}"/>
    <cellStyle name="Normal 10 2 2 5 2" xfId="162" xr:uid="{1B40D2E7-D98B-457F-AEA5-1C7C438A7A05}"/>
    <cellStyle name="Normal 10 2 2 5 2 2" xfId="3772" xr:uid="{3A10404A-00CF-4929-9B47-B4AB5AC4A436}"/>
    <cellStyle name="Normal 10 2 2 5 2 2 2" xfId="3773" xr:uid="{536D0081-E538-43EB-B1FC-E7B455073AEA}"/>
    <cellStyle name="Normal 10 2 2 5 2 3" xfId="3774" xr:uid="{DDD75F23-EF63-4F14-A035-F6B491F8BB42}"/>
    <cellStyle name="Normal 10 2 2 5 3" xfId="163" xr:uid="{87D5E3C5-BE0E-462A-B933-EE69BC31DB99}"/>
    <cellStyle name="Normal 10 2 2 5 3 2" xfId="3775" xr:uid="{82223EB7-9192-4127-84C1-8FDEC79DDAA8}"/>
    <cellStyle name="Normal 10 2 2 5 4" xfId="164" xr:uid="{7B67F89D-CBD0-495B-A067-654B280F9E98}"/>
    <cellStyle name="Normal 10 2 2 6" xfId="165" xr:uid="{3C71025D-CAD2-46F8-B8FB-1DA76559117C}"/>
    <cellStyle name="Normal 10 2 2 6 2" xfId="166" xr:uid="{65082214-8E75-413B-B90E-C8176AAAEC8D}"/>
    <cellStyle name="Normal 10 2 2 6 2 2" xfId="3776" xr:uid="{6BDA7D62-6A64-4845-86ED-9A814D966480}"/>
    <cellStyle name="Normal 10 2 2 6 2 3" xfId="4304" xr:uid="{995FE241-4210-49CD-977E-E58405EED8E4}"/>
    <cellStyle name="Normal 10 2 2 6 3" xfId="167" xr:uid="{ADFA469E-080F-48FE-A5B0-BDC643CFE084}"/>
    <cellStyle name="Normal 10 2 2 6 4" xfId="168" xr:uid="{EBA1750E-71C4-45FD-83B4-66120C16DA9D}"/>
    <cellStyle name="Normal 10 2 2 6 4 2" xfId="4740" xr:uid="{9FBF6B34-D1D1-4B65-A097-18E03983EC6F}"/>
    <cellStyle name="Normal 10 2 2 6 4 3" xfId="4599" xr:uid="{AD8F6F4C-03C1-4488-A1B3-DBE731286C80}"/>
    <cellStyle name="Normal 10 2 2 6 4 4" xfId="4447" xr:uid="{29494FFA-56E6-4813-9593-A9BB30339C03}"/>
    <cellStyle name="Normal 10 2 2 7" xfId="169" xr:uid="{7401FBF9-47BB-40EB-A6BC-1EFD107CA87C}"/>
    <cellStyle name="Normal 10 2 2 7 2" xfId="3777" xr:uid="{28FC6868-C77C-411D-8C17-74EBE7AE7B7F}"/>
    <cellStyle name="Normal 10 2 2 8" xfId="170" xr:uid="{CCC17D46-AF92-4A4E-A1BA-9FF208B6446B}"/>
    <cellStyle name="Normal 10 2 2 9" xfId="171" xr:uid="{A2369C69-0AA0-46C5-B623-AC9284E0635D}"/>
    <cellStyle name="Normal 10 2 3" xfId="172" xr:uid="{72799FDB-C73C-4FCF-98B8-B3ADEA9AF53A}"/>
    <cellStyle name="Normal 10 2 3 2" xfId="173" xr:uid="{FAB4738C-B9F7-4D39-9B1E-0EB5200815D3}"/>
    <cellStyle name="Normal 10 2 3 2 2" xfId="174" xr:uid="{7FC842F0-A234-4339-BC99-0A82EBAE0B70}"/>
    <cellStyle name="Normal 10 2 3 2 2 2" xfId="175" xr:uid="{F4EDA8C2-AB74-4A96-B211-04519558B2AE}"/>
    <cellStyle name="Normal 10 2 3 2 2 2 2" xfId="3778" xr:uid="{29879B0D-0012-4BF4-B094-427575352E4A}"/>
    <cellStyle name="Normal 10 2 3 2 2 2 2 2" xfId="3779" xr:uid="{788BB5C9-C090-462D-BD7A-D3809F81B2E2}"/>
    <cellStyle name="Normal 10 2 3 2 2 2 3" xfId="3780" xr:uid="{0A45D6C7-6C4E-4762-8841-7F9F647C6F53}"/>
    <cellStyle name="Normal 10 2 3 2 2 3" xfId="176" xr:uid="{38C2B5D3-2281-400B-8134-7AAEA375E3FD}"/>
    <cellStyle name="Normal 10 2 3 2 2 3 2" xfId="3781" xr:uid="{B728F7EB-4190-4286-B903-7D45C8C8330F}"/>
    <cellStyle name="Normal 10 2 3 2 2 4" xfId="177" xr:uid="{E0A976E7-1CAD-4640-B2B1-C44116F45B00}"/>
    <cellStyle name="Normal 10 2 3 2 3" xfId="178" xr:uid="{23E904D4-0105-4671-B8AC-379AF4F78312}"/>
    <cellStyle name="Normal 10 2 3 2 3 2" xfId="179" xr:uid="{3CFA9B41-3DF0-4A8B-9F1F-D24007FFB7C9}"/>
    <cellStyle name="Normal 10 2 3 2 3 2 2" xfId="3782" xr:uid="{CFF18919-726F-4602-BC53-EBFCFB7CB307}"/>
    <cellStyle name="Normal 10 2 3 2 3 3" xfId="180" xr:uid="{15D309C3-4880-4DBC-B280-C99CD5CFEF75}"/>
    <cellStyle name="Normal 10 2 3 2 3 4" xfId="181" xr:uid="{ABC21936-9B60-47B0-B769-177089B9C415}"/>
    <cellStyle name="Normal 10 2 3 2 4" xfId="182" xr:uid="{81281B64-5398-4F0A-ACBF-2E53D262CDB9}"/>
    <cellStyle name="Normal 10 2 3 2 4 2" xfId="3783" xr:uid="{EE27DA6C-317C-4070-9308-73652A69C93A}"/>
    <cellStyle name="Normal 10 2 3 2 5" xfId="183" xr:uid="{28B85105-F121-4D79-89BC-DE3AE9F7F726}"/>
    <cellStyle name="Normal 10 2 3 2 6" xfId="184" xr:uid="{F097DADE-EC5D-4054-BBAA-C234DBC99DB5}"/>
    <cellStyle name="Normal 10 2 3 3" xfId="185" xr:uid="{FDCE724A-09CC-4B66-9F2E-181B02472B84}"/>
    <cellStyle name="Normal 10 2 3 3 2" xfId="186" xr:uid="{4B969148-6F2B-48C9-82BD-C53AB6AD08A0}"/>
    <cellStyle name="Normal 10 2 3 3 2 2" xfId="187" xr:uid="{8B931365-4EB7-42BF-8861-09315B35811E}"/>
    <cellStyle name="Normal 10 2 3 3 2 2 2" xfId="3784" xr:uid="{BF910592-7535-4149-9B95-EDD9EA32859F}"/>
    <cellStyle name="Normal 10 2 3 3 2 2 2 2" xfId="3785" xr:uid="{136A1F75-78F8-4A64-BC02-061BD316E0FF}"/>
    <cellStyle name="Normal 10 2 3 3 2 2 3" xfId="3786" xr:uid="{A513CDBB-4A7A-4C63-A90E-57085924AE71}"/>
    <cellStyle name="Normal 10 2 3 3 2 3" xfId="188" xr:uid="{C85D7E36-3865-4C83-BA69-D7B3B980BAB7}"/>
    <cellStyle name="Normal 10 2 3 3 2 3 2" xfId="3787" xr:uid="{C95919A5-EB22-4C16-8256-678882E29059}"/>
    <cellStyle name="Normal 10 2 3 3 2 4" xfId="189" xr:uid="{5522AD87-14EB-41A7-A512-5FD1A97B6E7D}"/>
    <cellStyle name="Normal 10 2 3 3 3" xfId="190" xr:uid="{229239E9-895C-4E33-A104-D4455B1AC530}"/>
    <cellStyle name="Normal 10 2 3 3 3 2" xfId="3788" xr:uid="{34B058AD-4158-4544-A385-C1D5071B3533}"/>
    <cellStyle name="Normal 10 2 3 3 3 2 2" xfId="3789" xr:uid="{055C12FF-B8AA-4A5A-91B8-12CEB5742CA5}"/>
    <cellStyle name="Normal 10 2 3 3 3 3" xfId="3790" xr:uid="{66C03CD5-A01D-4D44-952C-513E3D046B6E}"/>
    <cellStyle name="Normal 10 2 3 3 4" xfId="191" xr:uid="{6902CA64-EEAF-4B9E-8432-EB6E93DC5D1A}"/>
    <cellStyle name="Normal 10 2 3 3 4 2" xfId="3791" xr:uid="{D7C3C093-360E-4075-9818-6640EAFE1612}"/>
    <cellStyle name="Normal 10 2 3 3 5" xfId="192" xr:uid="{C4A98F2C-F1B1-43D5-9B5F-AD17EC453F36}"/>
    <cellStyle name="Normal 10 2 3 4" xfId="193" xr:uid="{60DD0A47-8A2B-4386-A9B5-924F5CFB621E}"/>
    <cellStyle name="Normal 10 2 3 4 2" xfId="194" xr:uid="{B42342F1-C0AB-483B-8CF5-ABB7DCC365FC}"/>
    <cellStyle name="Normal 10 2 3 4 2 2" xfId="3792" xr:uid="{BA981BB1-601E-4092-881F-D5C5DA2041F6}"/>
    <cellStyle name="Normal 10 2 3 4 2 2 2" xfId="3793" xr:uid="{734C2315-91D9-49D5-8308-84A01FBEA4AF}"/>
    <cellStyle name="Normal 10 2 3 4 2 3" xfId="3794" xr:uid="{4C77753E-F6E2-4E9F-A736-ABD6C9FB14C8}"/>
    <cellStyle name="Normal 10 2 3 4 3" xfId="195" xr:uid="{1C5BC111-A43B-4168-9077-115CF093A842}"/>
    <cellStyle name="Normal 10 2 3 4 3 2" xfId="3795" xr:uid="{874EBF2C-D5EF-45EA-9349-BA7A16FF9746}"/>
    <cellStyle name="Normal 10 2 3 4 4" xfId="196" xr:uid="{EFA605DB-489F-4740-AD27-10EFC7003688}"/>
    <cellStyle name="Normal 10 2 3 5" xfId="197" xr:uid="{7E8D86E6-7E00-47C5-94E6-B6F7A58716AB}"/>
    <cellStyle name="Normal 10 2 3 5 2" xfId="198" xr:uid="{00B0CAAE-8A03-40F7-87B0-1AA37078811B}"/>
    <cellStyle name="Normal 10 2 3 5 2 2" xfId="3796" xr:uid="{0D9B2229-32C5-4FE4-9A14-85453A6BCF68}"/>
    <cellStyle name="Normal 10 2 3 5 2 3" xfId="4305" xr:uid="{5EE4A7CA-C850-4958-A329-7780248A949A}"/>
    <cellStyle name="Normal 10 2 3 5 3" xfId="199" xr:uid="{0CCC7AE3-74DE-4522-9714-EC3ED8811866}"/>
    <cellStyle name="Normal 10 2 3 5 4" xfId="200" xr:uid="{05A464BE-3674-44F9-BA38-94639436C91E}"/>
    <cellStyle name="Normal 10 2 3 5 4 2" xfId="4741" xr:uid="{21F9D83A-235F-4FC5-89C9-2D68EF376695}"/>
    <cellStyle name="Normal 10 2 3 5 4 3" xfId="4600" xr:uid="{FAD33E58-D9ED-4A90-BA6C-C04336B8A27F}"/>
    <cellStyle name="Normal 10 2 3 5 4 4" xfId="4448" xr:uid="{C7D201C9-7C6A-43C4-B6ED-D49F1ED51159}"/>
    <cellStyle name="Normal 10 2 3 6" xfId="201" xr:uid="{F690B442-E1D9-4571-99D9-3E5EBB4F7AAD}"/>
    <cellStyle name="Normal 10 2 3 6 2" xfId="3797" xr:uid="{3D111D26-5074-4EE5-995F-08F3035805CE}"/>
    <cellStyle name="Normal 10 2 3 7" xfId="202" xr:uid="{389A0DF9-E527-4880-A899-BB641EFD4A7F}"/>
    <cellStyle name="Normal 10 2 3 8" xfId="203" xr:uid="{606B8539-247F-4912-81A7-7432F75BB0EB}"/>
    <cellStyle name="Normal 10 2 4" xfId="204" xr:uid="{10313A01-7222-4E5A-A764-F82ADD722749}"/>
    <cellStyle name="Normal 10 2 4 2" xfId="205" xr:uid="{7598FBD1-AE9E-4169-ADFB-BC92DC53FAA3}"/>
    <cellStyle name="Normal 10 2 4 2 2" xfId="206" xr:uid="{27BB0038-045C-4C88-8742-BB354503FB6E}"/>
    <cellStyle name="Normal 10 2 4 2 2 2" xfId="207" xr:uid="{8AA71549-333F-47B5-A42C-2B13BE1F3ACF}"/>
    <cellStyle name="Normal 10 2 4 2 2 2 2" xfId="3798" xr:uid="{0FBFE560-22D0-4F5C-84CC-8732BD0D1AAE}"/>
    <cellStyle name="Normal 10 2 4 2 2 3" xfId="208" xr:uid="{D11C5EAF-711B-449A-AA17-C8FC5AA96EE3}"/>
    <cellStyle name="Normal 10 2 4 2 2 4" xfId="209" xr:uid="{E45A1A7A-5FE7-4419-BD63-B0D1AD4933E4}"/>
    <cellStyle name="Normal 10 2 4 2 3" xfId="210" xr:uid="{430FFE9A-EBC4-47CA-8F0A-38622EAAE584}"/>
    <cellStyle name="Normal 10 2 4 2 3 2" xfId="3799" xr:uid="{01AF9D60-E946-4EAA-866A-1673CBD257BF}"/>
    <cellStyle name="Normal 10 2 4 2 4" xfId="211" xr:uid="{9D382CB6-7DED-4606-AF01-F02E0C3DB61F}"/>
    <cellStyle name="Normal 10 2 4 2 5" xfId="212" xr:uid="{8888E9EB-DAAF-433A-A82E-009F7FA31284}"/>
    <cellStyle name="Normal 10 2 4 3" xfId="213" xr:uid="{DA4C637E-3542-4155-BF0E-9BAE865F4CD9}"/>
    <cellStyle name="Normal 10 2 4 3 2" xfId="214" xr:uid="{F16556B3-61D0-438B-9649-8721127E4ADC}"/>
    <cellStyle name="Normal 10 2 4 3 2 2" xfId="3800" xr:uid="{4EACC250-B848-4C62-9BF2-E41EABC46996}"/>
    <cellStyle name="Normal 10 2 4 3 3" xfId="215" xr:uid="{28256314-8F6A-4D78-8C58-A2B1DD0B0CBB}"/>
    <cellStyle name="Normal 10 2 4 3 4" xfId="216" xr:uid="{5CDBD39D-99ED-4852-8342-7F140FE7B95F}"/>
    <cellStyle name="Normal 10 2 4 4" xfId="217" xr:uid="{D635FB3F-EE39-46E4-8EF7-6FAC2771C32F}"/>
    <cellStyle name="Normal 10 2 4 4 2" xfId="218" xr:uid="{EA844845-5806-4496-87D3-2A9C405666AB}"/>
    <cellStyle name="Normal 10 2 4 4 3" xfId="219" xr:uid="{6454F6AA-376C-49B4-A171-7791CE725C5B}"/>
    <cellStyle name="Normal 10 2 4 4 4" xfId="220" xr:uid="{37C24CE6-E6CD-4641-B449-9BE635430351}"/>
    <cellStyle name="Normal 10 2 4 5" xfId="221" xr:uid="{6908A4AF-6111-429B-8D2C-42C1F53D69EF}"/>
    <cellStyle name="Normal 10 2 4 6" xfId="222" xr:uid="{8BC92697-9D96-4E92-8744-E85050F81F9C}"/>
    <cellStyle name="Normal 10 2 4 7" xfId="223" xr:uid="{83D4BB64-A6DC-4C73-A111-A344BCFC4DF1}"/>
    <cellStyle name="Normal 10 2 5" xfId="224" xr:uid="{11CD738B-ABCC-447C-B774-398E71C88912}"/>
    <cellStyle name="Normal 10 2 5 2" xfId="225" xr:uid="{84F0023E-78AE-4127-8638-E957183C1571}"/>
    <cellStyle name="Normal 10 2 5 2 2" xfId="226" xr:uid="{F10669EA-5E95-4D36-81ED-92F1E922E661}"/>
    <cellStyle name="Normal 10 2 5 2 2 2" xfId="3801" xr:uid="{5F81F8EA-4BEE-4D79-86FF-756BBB9AA54F}"/>
    <cellStyle name="Normal 10 2 5 2 2 2 2" xfId="3802" xr:uid="{4BD86420-B4DD-4FBE-8FC1-F69BFF94280C}"/>
    <cellStyle name="Normal 10 2 5 2 2 3" xfId="3803" xr:uid="{8ACA2CF9-47CE-48B2-B269-11D6DC93B871}"/>
    <cellStyle name="Normal 10 2 5 2 3" xfId="227" xr:uid="{EF4B3126-B88A-4462-8186-835043D1F135}"/>
    <cellStyle name="Normal 10 2 5 2 3 2" xfId="3804" xr:uid="{F903C29D-5A37-4853-9D1F-48718C799A50}"/>
    <cellStyle name="Normal 10 2 5 2 4" xfId="228" xr:uid="{98BDD583-4E3F-4468-9C5C-2842A514260F}"/>
    <cellStyle name="Normal 10 2 5 3" xfId="229" xr:uid="{C1EB2F5B-FB89-4E54-ABCB-62E60535450F}"/>
    <cellStyle name="Normal 10 2 5 3 2" xfId="230" xr:uid="{7CF4CEEB-8C10-4760-AEC7-8AA649044B2A}"/>
    <cellStyle name="Normal 10 2 5 3 2 2" xfId="3805" xr:uid="{3359D7F0-0E58-4A5E-9F54-E94801BFADF8}"/>
    <cellStyle name="Normal 10 2 5 3 3" xfId="231" xr:uid="{18140B58-65C7-4C09-B85F-7262B6033030}"/>
    <cellStyle name="Normal 10 2 5 3 4" xfId="232" xr:uid="{8EAD1B80-E64C-4516-9162-2501B7F9215A}"/>
    <cellStyle name="Normal 10 2 5 4" xfId="233" xr:uid="{578F7D4F-2D9C-4983-BC95-934E16714D62}"/>
    <cellStyle name="Normal 10 2 5 4 2" xfId="3806" xr:uid="{9C6055D5-B169-4E43-9064-5746024183BC}"/>
    <cellStyle name="Normal 10 2 5 5" xfId="234" xr:uid="{2A80A9D6-FBA7-40A8-8AD7-5756B784E19A}"/>
    <cellStyle name="Normal 10 2 5 6" xfId="235" xr:uid="{0E9DD171-6928-4463-8AFD-690279A728D2}"/>
    <cellStyle name="Normal 10 2 6" xfId="236" xr:uid="{392CD32F-D0A4-47D5-84CF-659DDFE646DC}"/>
    <cellStyle name="Normal 10 2 6 2" xfId="237" xr:uid="{1A0491E8-E6F8-4510-8E71-D1C93937891E}"/>
    <cellStyle name="Normal 10 2 6 2 2" xfId="238" xr:uid="{050EFCB0-57AD-446F-8E67-AA2CA93B5E64}"/>
    <cellStyle name="Normal 10 2 6 2 2 2" xfId="3807" xr:uid="{1CEE5C82-2AEB-40AE-9FFA-26767B9D687D}"/>
    <cellStyle name="Normal 10 2 6 2 3" xfId="239" xr:uid="{6B5D12E9-E692-41E7-8657-73ABB7E010AA}"/>
    <cellStyle name="Normal 10 2 6 2 4" xfId="240" xr:uid="{37E35327-5BBE-471B-93F5-5051EA3BF03B}"/>
    <cellStyle name="Normal 10 2 6 3" xfId="241" xr:uid="{FCAD8EB9-8A8E-41E0-A23B-7688E398A007}"/>
    <cellStyle name="Normal 10 2 6 3 2" xfId="3808" xr:uid="{4EB649E5-B41C-49EF-949A-CD4BE78AC713}"/>
    <cellStyle name="Normal 10 2 6 4" xfId="242" xr:uid="{DB16BBE3-FF16-4F28-8EA3-F32DF4F888C6}"/>
    <cellStyle name="Normal 10 2 6 5" xfId="243" xr:uid="{B33601CC-F13B-40B3-8335-B50F2373D9E7}"/>
    <cellStyle name="Normal 10 2 7" xfId="244" xr:uid="{83915EE4-5462-456D-840C-4835879D22F5}"/>
    <cellStyle name="Normal 10 2 7 2" xfId="245" xr:uid="{3CEA8F15-BBBC-4F98-AD72-E4528BAB9E30}"/>
    <cellStyle name="Normal 10 2 7 2 2" xfId="3809" xr:uid="{47772270-ACDA-4779-BF1C-8F900B75E88B}"/>
    <cellStyle name="Normal 10 2 7 2 3" xfId="4303" xr:uid="{D79C7FEA-0B3A-430E-9751-A5949ECAB720}"/>
    <cellStyle name="Normal 10 2 7 3" xfId="246" xr:uid="{86C0FE5A-6013-42AB-8D0B-72D66DDA2EB3}"/>
    <cellStyle name="Normal 10 2 7 4" xfId="247" xr:uid="{B9120D5A-6BAF-45A2-ADC4-31BE37F3ACE6}"/>
    <cellStyle name="Normal 10 2 7 4 2" xfId="4739" xr:uid="{3E68DB78-5BC1-4085-99F2-620275F21D60}"/>
    <cellStyle name="Normal 10 2 7 4 3" xfId="4601" xr:uid="{418934D8-07EB-48D6-8CC5-F4C47E58D978}"/>
    <cellStyle name="Normal 10 2 7 4 4" xfId="4446" xr:uid="{7608ED8A-A9E5-4CB6-BE12-16A5D03D7FA0}"/>
    <cellStyle name="Normal 10 2 8" xfId="248" xr:uid="{3258725D-4FC4-4997-8D95-CC581228E496}"/>
    <cellStyle name="Normal 10 2 8 2" xfId="249" xr:uid="{B9C5F6D7-568F-42E0-A883-2EBCE91FDB76}"/>
    <cellStyle name="Normal 10 2 8 3" xfId="250" xr:uid="{0C274A1B-B17D-4477-B2A4-9F54270E16FF}"/>
    <cellStyle name="Normal 10 2 8 4" xfId="251" xr:uid="{29205C7A-97C2-402E-BBA4-CB60BB106ECC}"/>
    <cellStyle name="Normal 10 2 9" xfId="252" xr:uid="{F436FB68-8952-47C9-A4E4-4C0AFD039307}"/>
    <cellStyle name="Normal 10 3" xfId="253" xr:uid="{5B278A45-05D8-4AF3-9335-507C96C50A4F}"/>
    <cellStyle name="Normal 10 3 10" xfId="254" xr:uid="{088E894F-AA25-4617-BBD5-5097D1E4EE4A}"/>
    <cellStyle name="Normal 10 3 11" xfId="255" xr:uid="{72D5AA9B-0CC4-46E1-B6F8-EAFCD34C55DB}"/>
    <cellStyle name="Normal 10 3 2" xfId="256" xr:uid="{219625B0-F675-4D06-BAC9-ABB688D3F87E}"/>
    <cellStyle name="Normal 10 3 2 2" xfId="257" xr:uid="{8D3F7A37-942D-4624-A5B8-02C8DCD3BE84}"/>
    <cellStyle name="Normal 10 3 2 2 2" xfId="258" xr:uid="{25C1B3E9-1C69-4006-A6D8-B5444562869D}"/>
    <cellStyle name="Normal 10 3 2 2 2 2" xfId="259" xr:uid="{DC4FA1DE-ADC6-4C33-8F15-F3A1E90AEF94}"/>
    <cellStyle name="Normal 10 3 2 2 2 2 2" xfId="260" xr:uid="{34270E86-C405-49FD-8BC7-3343A328AB74}"/>
    <cellStyle name="Normal 10 3 2 2 2 2 2 2" xfId="3810" xr:uid="{0721BB81-64B8-49E8-B16D-88AF3C983524}"/>
    <cellStyle name="Normal 10 3 2 2 2 2 3" xfId="261" xr:uid="{A0CA6C3C-510C-45FB-A5B0-9D63555AE29E}"/>
    <cellStyle name="Normal 10 3 2 2 2 2 4" xfId="262" xr:uid="{F0147B10-B23C-44A6-ADF9-8A05C209B925}"/>
    <cellStyle name="Normal 10 3 2 2 2 3" xfId="263" xr:uid="{7BFE1F87-1215-4DCD-B400-8DC67EFD0521}"/>
    <cellStyle name="Normal 10 3 2 2 2 3 2" xfId="264" xr:uid="{8E974E73-19C4-4E6D-A0F0-99B113AB40AC}"/>
    <cellStyle name="Normal 10 3 2 2 2 3 3" xfId="265" xr:uid="{F11DA10C-A23C-48BA-94A7-7E5C6E8A4B8B}"/>
    <cellStyle name="Normal 10 3 2 2 2 3 4" xfId="266" xr:uid="{2A8353AF-703E-41F8-B156-6C11565DB53B}"/>
    <cellStyle name="Normal 10 3 2 2 2 4" xfId="267" xr:uid="{2A271BED-7FA0-410A-B0BE-82AF107B48E2}"/>
    <cellStyle name="Normal 10 3 2 2 2 5" xfId="268" xr:uid="{109C9055-95B5-4BD6-81C0-B9725AB78BB7}"/>
    <cellStyle name="Normal 10 3 2 2 2 6" xfId="269" xr:uid="{105BE1DE-39E7-499C-AE58-461B000DB452}"/>
    <cellStyle name="Normal 10 3 2 2 3" xfId="270" xr:uid="{B7D6D46D-6BBE-4E8E-A528-02A56BAB849A}"/>
    <cellStyle name="Normal 10 3 2 2 3 2" xfId="271" xr:uid="{1F264058-D02F-4D10-936B-26FB4FC5C201}"/>
    <cellStyle name="Normal 10 3 2 2 3 2 2" xfId="272" xr:uid="{F4396F47-49F5-4F0B-A610-601944278360}"/>
    <cellStyle name="Normal 10 3 2 2 3 2 3" xfId="273" xr:uid="{8E4B67A7-71DA-4356-B1FD-B8D938EB8D05}"/>
    <cellStyle name="Normal 10 3 2 2 3 2 4" xfId="274" xr:uid="{51D98CEF-6968-4D73-88E9-9B7ABC0158B3}"/>
    <cellStyle name="Normal 10 3 2 2 3 3" xfId="275" xr:uid="{B0818C92-A651-4F6A-9935-22BF0F63E7BA}"/>
    <cellStyle name="Normal 10 3 2 2 3 4" xfId="276" xr:uid="{07BA046D-783F-4145-8A2C-F65560182042}"/>
    <cellStyle name="Normal 10 3 2 2 3 5" xfId="277" xr:uid="{0DA60A71-2331-4BB7-98CE-C0AD7D6629AC}"/>
    <cellStyle name="Normal 10 3 2 2 4" xfId="278" xr:uid="{E7A5C462-2CB9-4E92-83EF-68AD40F54876}"/>
    <cellStyle name="Normal 10 3 2 2 4 2" xfId="279" xr:uid="{E6098968-654B-45C2-BAC3-C572229285D1}"/>
    <cellStyle name="Normal 10 3 2 2 4 3" xfId="280" xr:uid="{D08CD21B-10EB-45D7-B8A7-E63F5771FF47}"/>
    <cellStyle name="Normal 10 3 2 2 4 4" xfId="281" xr:uid="{0D38957B-03D2-4F17-AD31-1C269F751B73}"/>
    <cellStyle name="Normal 10 3 2 2 5" xfId="282" xr:uid="{F6A4EE9A-3671-43CA-B2AF-4B8F20BCCF50}"/>
    <cellStyle name="Normal 10 3 2 2 5 2" xfId="283" xr:uid="{FDDD2A08-8692-430F-9CEB-3DF38523D6B3}"/>
    <cellStyle name="Normal 10 3 2 2 5 3" xfId="284" xr:uid="{C1ADF6F8-A82E-4719-A465-DC5A3D76307E}"/>
    <cellStyle name="Normal 10 3 2 2 5 4" xfId="285" xr:uid="{DD28CBB3-3B69-4377-B2CC-D69B8F8B9845}"/>
    <cellStyle name="Normal 10 3 2 2 6" xfId="286" xr:uid="{48EA4A62-A47E-4F07-A351-AFA63EB01B67}"/>
    <cellStyle name="Normal 10 3 2 2 7" xfId="287" xr:uid="{E3E9966E-09A5-403A-BE49-87D3BC71726F}"/>
    <cellStyle name="Normal 10 3 2 2 8" xfId="288" xr:uid="{EEE37C01-B4E8-42CB-A6D2-4A096D514338}"/>
    <cellStyle name="Normal 10 3 2 3" xfId="289" xr:uid="{95E13C52-A973-4709-AEBA-18135C34D2AE}"/>
    <cellStyle name="Normal 10 3 2 3 2" xfId="290" xr:uid="{450765C5-3B05-439F-86DC-B733E0C26C24}"/>
    <cellStyle name="Normal 10 3 2 3 2 2" xfId="291" xr:uid="{E2DEB297-DC71-414F-9104-0F3996CED8E4}"/>
    <cellStyle name="Normal 10 3 2 3 2 2 2" xfId="3811" xr:uid="{275F29B4-6233-4D36-881B-4D424D07B7A7}"/>
    <cellStyle name="Normal 10 3 2 3 2 2 2 2" xfId="3812" xr:uid="{DCC64507-D108-4DB3-AEE5-02247FDBA59E}"/>
    <cellStyle name="Normal 10 3 2 3 2 2 3" xfId="3813" xr:uid="{BA17B20B-E25C-48CF-8B50-8C3F2CA19255}"/>
    <cellStyle name="Normal 10 3 2 3 2 3" xfId="292" xr:uid="{2D061690-656A-416B-BCD0-ABF89E66EA61}"/>
    <cellStyle name="Normal 10 3 2 3 2 3 2" xfId="3814" xr:uid="{5DDF2ECC-F7C9-4EC1-BA28-D801A7A194C3}"/>
    <cellStyle name="Normal 10 3 2 3 2 4" xfId="293" xr:uid="{2F9FCE6A-B2E3-4757-9639-A232417A7F66}"/>
    <cellStyle name="Normal 10 3 2 3 3" xfId="294" xr:uid="{3DFD7781-C463-47BC-B6CB-32A45F0E16D0}"/>
    <cellStyle name="Normal 10 3 2 3 3 2" xfId="295" xr:uid="{4455E175-242A-481F-97FD-3F37FAC2CC64}"/>
    <cellStyle name="Normal 10 3 2 3 3 2 2" xfId="3815" xr:uid="{F316DA88-0C6C-46B7-B260-0D11FA8E75F6}"/>
    <cellStyle name="Normal 10 3 2 3 3 3" xfId="296" xr:uid="{9DBFF894-A127-44FF-8E75-CC0A8EC89B4C}"/>
    <cellStyle name="Normal 10 3 2 3 3 4" xfId="297" xr:uid="{96A26869-1ADE-43AA-9724-BB989288BF08}"/>
    <cellStyle name="Normal 10 3 2 3 4" xfId="298" xr:uid="{02D9AD2F-A9B5-4C7A-B9CA-89A4C6DADD2A}"/>
    <cellStyle name="Normal 10 3 2 3 4 2" xfId="3816" xr:uid="{AE566D10-3DB9-49F3-B07A-6566AB0ECED1}"/>
    <cellStyle name="Normal 10 3 2 3 5" xfId="299" xr:uid="{B0756706-8EC5-410D-9DB8-247A17FC934B}"/>
    <cellStyle name="Normal 10 3 2 3 6" xfId="300" xr:uid="{D3AFCC7B-2D1F-434B-81C8-8EEB18A53A98}"/>
    <cellStyle name="Normal 10 3 2 4" xfId="301" xr:uid="{4F53BA3E-1785-492F-938B-AFCD0F1AC25F}"/>
    <cellStyle name="Normal 10 3 2 4 2" xfId="302" xr:uid="{F6F6070B-CC6E-4844-B1FC-FDE718D59CDC}"/>
    <cellStyle name="Normal 10 3 2 4 2 2" xfId="303" xr:uid="{83555850-B741-4F3A-87D6-CB6DF7D7E3E2}"/>
    <cellStyle name="Normal 10 3 2 4 2 2 2" xfId="3817" xr:uid="{22EA7135-6154-4D24-96FD-ABDA9F350BB4}"/>
    <cellStyle name="Normal 10 3 2 4 2 3" xfId="304" xr:uid="{214927C3-E7A8-428E-A7A6-DE05B2D99BBE}"/>
    <cellStyle name="Normal 10 3 2 4 2 4" xfId="305" xr:uid="{E5E4EDCA-CDE2-4D42-A39B-55FE8985C3C1}"/>
    <cellStyle name="Normal 10 3 2 4 3" xfId="306" xr:uid="{47BDCF2C-74D0-4E22-8C24-AF7F04BB4BAC}"/>
    <cellStyle name="Normal 10 3 2 4 3 2" xfId="3818" xr:uid="{D9CF72FD-EAA8-4AE5-8007-14CC3E2CF001}"/>
    <cellStyle name="Normal 10 3 2 4 4" xfId="307" xr:uid="{464A96A0-CD75-49B4-84FA-A624024A77B4}"/>
    <cellStyle name="Normal 10 3 2 4 5" xfId="308" xr:uid="{8535F526-B5A4-47A9-9F84-2909A1B74AB8}"/>
    <cellStyle name="Normal 10 3 2 5" xfId="309" xr:uid="{2E9978EB-0BB3-46DE-9789-A7CA264F9524}"/>
    <cellStyle name="Normal 10 3 2 5 2" xfId="310" xr:uid="{927E801E-9EB8-47D3-985F-7FE4EBD2C048}"/>
    <cellStyle name="Normal 10 3 2 5 2 2" xfId="3819" xr:uid="{8B5413C5-1414-408B-A86B-F876C187116A}"/>
    <cellStyle name="Normal 10 3 2 5 3" xfId="311" xr:uid="{B72EA443-06A4-40A0-9095-A2CC8E91F012}"/>
    <cellStyle name="Normal 10 3 2 5 4" xfId="312" xr:uid="{E1D2D83B-023B-4DBA-9372-074489FDCC7A}"/>
    <cellStyle name="Normal 10 3 2 6" xfId="313" xr:uid="{F3BC7875-9F6D-4F87-809A-5C20C90A9DB5}"/>
    <cellStyle name="Normal 10 3 2 6 2" xfId="314" xr:uid="{4BED0106-F647-4E20-87DB-6C915B19D476}"/>
    <cellStyle name="Normal 10 3 2 6 3" xfId="315" xr:uid="{0AD53A81-5782-4F81-90F2-ED37AAAC3D25}"/>
    <cellStyle name="Normal 10 3 2 6 4" xfId="316" xr:uid="{C6610499-5038-445E-A491-A416F87B7774}"/>
    <cellStyle name="Normal 10 3 2 7" xfId="317" xr:uid="{80660BCA-BB01-4EE3-9350-527D66ABDB4B}"/>
    <cellStyle name="Normal 10 3 2 8" xfId="318" xr:uid="{D0D0EDC1-D494-4BAD-B204-E02790004660}"/>
    <cellStyle name="Normal 10 3 2 9" xfId="319" xr:uid="{FFBE0AAD-1FE5-4F64-83DC-F060F615E518}"/>
    <cellStyle name="Normal 10 3 3" xfId="320" xr:uid="{92DF70CF-0B54-473C-A8F9-F0860A209294}"/>
    <cellStyle name="Normal 10 3 3 2" xfId="321" xr:uid="{2F6F653F-21F1-4892-8BCF-6C79699BCCB4}"/>
    <cellStyle name="Normal 10 3 3 2 2" xfId="322" xr:uid="{CFEE2687-6951-4DFC-BA88-B406EC314C36}"/>
    <cellStyle name="Normal 10 3 3 2 2 2" xfId="323" xr:uid="{7F3F252E-5A85-4C75-8224-68FC5947ED3A}"/>
    <cellStyle name="Normal 10 3 3 2 2 2 2" xfId="3820" xr:uid="{F51D674E-F488-4320-BC11-9E6F24F1F0AA}"/>
    <cellStyle name="Normal 10 3 3 2 2 2 2 2" xfId="4621" xr:uid="{EB434199-ACF0-4AD4-BA61-76CD0FB16A49}"/>
    <cellStyle name="Normal 10 3 3 2 2 2 3" xfId="4622" xr:uid="{3ABAE39F-9225-4D0B-AAC1-879AA1C53F1A}"/>
    <cellStyle name="Normal 10 3 3 2 2 3" xfId="324" xr:uid="{ABE932EE-1D0D-47C2-9E5A-F8F58A653378}"/>
    <cellStyle name="Normal 10 3 3 2 2 3 2" xfId="4623" xr:uid="{5E9773AF-15C9-43C7-933D-090E3388BA8B}"/>
    <cellStyle name="Normal 10 3 3 2 2 4" xfId="325" xr:uid="{7EDFFF3C-7C82-49BD-A308-886F174DC838}"/>
    <cellStyle name="Normal 10 3 3 2 3" xfId="326" xr:uid="{53370EBF-078E-47F1-86D5-A3FF6DE9CFCB}"/>
    <cellStyle name="Normal 10 3 3 2 3 2" xfId="327" xr:uid="{F9682D15-F9E1-4025-B115-2359335FFBB2}"/>
    <cellStyle name="Normal 10 3 3 2 3 2 2" xfId="4624" xr:uid="{D433FF72-F6CA-4137-BC91-692746868D0C}"/>
    <cellStyle name="Normal 10 3 3 2 3 3" xfId="328" xr:uid="{ADB95364-C181-429B-96DF-571B1AEF33F6}"/>
    <cellStyle name="Normal 10 3 3 2 3 4" xfId="329" xr:uid="{BAE3F030-0FB2-46B2-8590-18BE138DFA60}"/>
    <cellStyle name="Normal 10 3 3 2 4" xfId="330" xr:uid="{784A0640-828A-4678-9434-67B341D7BEB5}"/>
    <cellStyle name="Normal 10 3 3 2 4 2" xfId="4625" xr:uid="{679E21BF-2F98-45E3-B61E-10A926B5E006}"/>
    <cellStyle name="Normal 10 3 3 2 5" xfId="331" xr:uid="{9BC24690-D4AD-4DD1-A828-2D2B65758A66}"/>
    <cellStyle name="Normal 10 3 3 2 6" xfId="332" xr:uid="{08AF3B9E-00E8-4DAB-BEBB-2CA8C77EFAFB}"/>
    <cellStyle name="Normal 10 3 3 3" xfId="333" xr:uid="{A7E45DDD-2BA4-41C1-92C6-1AD3433447FB}"/>
    <cellStyle name="Normal 10 3 3 3 2" xfId="334" xr:uid="{E14064C6-55EA-4442-B0D4-AD1E2B418F37}"/>
    <cellStyle name="Normal 10 3 3 3 2 2" xfId="335" xr:uid="{4AC9B054-6176-44D2-9077-3AC92525BC77}"/>
    <cellStyle name="Normal 10 3 3 3 2 2 2" xfId="4626" xr:uid="{B4CF7C57-0A9F-4543-B51A-5580F24F539F}"/>
    <cellStyle name="Normal 10 3 3 3 2 3" xfId="336" xr:uid="{3021170B-0745-467D-8146-D0D02F5D41F6}"/>
    <cellStyle name="Normal 10 3 3 3 2 4" xfId="337" xr:uid="{B464B453-D265-49E7-A2CB-924A660F4196}"/>
    <cellStyle name="Normal 10 3 3 3 3" xfId="338" xr:uid="{E30ABEAC-FBFD-40A2-9085-742AE13DBCB7}"/>
    <cellStyle name="Normal 10 3 3 3 3 2" xfId="4627" xr:uid="{5C21BDB3-9183-4DB4-AFAA-166AFDD5354D}"/>
    <cellStyle name="Normal 10 3 3 3 4" xfId="339" xr:uid="{3FBBDC91-12B3-4D11-97B4-06D5A8C77FC6}"/>
    <cellStyle name="Normal 10 3 3 3 5" xfId="340" xr:uid="{1996D6BB-F698-45B7-AE12-3C394ACEE7E8}"/>
    <cellStyle name="Normal 10 3 3 4" xfId="341" xr:uid="{AA7B3318-5447-4E35-8F7D-756376B7FF8A}"/>
    <cellStyle name="Normal 10 3 3 4 2" xfId="342" xr:uid="{A9CBC486-ABBE-4D57-9C48-B4DFB360D43B}"/>
    <cellStyle name="Normal 10 3 3 4 2 2" xfId="4628" xr:uid="{A1275792-1EE0-43E4-A47C-B311D1893463}"/>
    <cellStyle name="Normal 10 3 3 4 3" xfId="343" xr:uid="{07CB0374-E539-4466-9A74-8D85478F672E}"/>
    <cellStyle name="Normal 10 3 3 4 4" xfId="344" xr:uid="{C1CD1B3F-37B2-4EBF-8DBF-7E0BCB068A93}"/>
    <cellStyle name="Normal 10 3 3 5" xfId="345" xr:uid="{A04F24FD-DA25-40AE-84C5-0E1EE487670F}"/>
    <cellStyle name="Normal 10 3 3 5 2" xfId="346" xr:uid="{F9DA6DBF-04C8-4124-ACD5-040BE430044F}"/>
    <cellStyle name="Normal 10 3 3 5 3" xfId="347" xr:uid="{2F94E162-E734-4967-B351-C45A0E580959}"/>
    <cellStyle name="Normal 10 3 3 5 4" xfId="348" xr:uid="{2DB28568-1008-4FC9-9C4B-011D28CEB0CC}"/>
    <cellStyle name="Normal 10 3 3 6" xfId="349" xr:uid="{D81AE950-CA53-41C7-A9F2-1B49F7809DC9}"/>
    <cellStyle name="Normal 10 3 3 7" xfId="350" xr:uid="{5AC83A91-4230-4D22-B503-BE86E1B263F0}"/>
    <cellStyle name="Normal 10 3 3 8" xfId="351" xr:uid="{78A7944A-DF5F-420E-A13A-412C88E29514}"/>
    <cellStyle name="Normal 10 3 4" xfId="352" xr:uid="{AFA771A0-FEE9-4827-A6A5-873831BBD971}"/>
    <cellStyle name="Normal 10 3 4 2" xfId="353" xr:uid="{DA3EBF04-D9D7-4789-933A-DD85FD66BE2E}"/>
    <cellStyle name="Normal 10 3 4 2 2" xfId="354" xr:uid="{2A647A97-6D97-441C-A425-8BD4AB608BCC}"/>
    <cellStyle name="Normal 10 3 4 2 2 2" xfId="355" xr:uid="{158DF055-93EB-4861-B078-E7A97F57C3FF}"/>
    <cellStyle name="Normal 10 3 4 2 2 2 2" xfId="3821" xr:uid="{C2752905-F2C5-4F48-998E-7082110C0BD8}"/>
    <cellStyle name="Normal 10 3 4 2 2 3" xfId="356" xr:uid="{9E170B4E-E14D-4478-810A-D35B46A4CD26}"/>
    <cellStyle name="Normal 10 3 4 2 2 4" xfId="357" xr:uid="{E3C57060-8248-462F-A598-BAB9AD7507DF}"/>
    <cellStyle name="Normal 10 3 4 2 3" xfId="358" xr:uid="{3B90121E-B9B9-43D2-BA1F-FE63EBD860D9}"/>
    <cellStyle name="Normal 10 3 4 2 3 2" xfId="3822" xr:uid="{CC172ECB-1CE7-46AA-8544-1CF7DDEB7AD2}"/>
    <cellStyle name="Normal 10 3 4 2 4" xfId="359" xr:uid="{A9DB92BA-9614-47AD-8994-4DFF469742F9}"/>
    <cellStyle name="Normal 10 3 4 2 5" xfId="360" xr:uid="{7CB9C190-0692-4EA0-8D60-7C978B863561}"/>
    <cellStyle name="Normal 10 3 4 3" xfId="361" xr:uid="{7CB1DEC9-F67A-4BC7-A44F-8C78DA01F9B6}"/>
    <cellStyle name="Normal 10 3 4 3 2" xfId="362" xr:uid="{F51E16EE-6367-4DEC-832C-A631C9F073C6}"/>
    <cellStyle name="Normal 10 3 4 3 2 2" xfId="3823" xr:uid="{4041070B-0D2F-43C8-B06C-55B1E12C6951}"/>
    <cellStyle name="Normal 10 3 4 3 3" xfId="363" xr:uid="{4F14B7D2-FA3A-4497-B62F-87AA74C5E068}"/>
    <cellStyle name="Normal 10 3 4 3 4" xfId="364" xr:uid="{4D51F3C0-0AD7-49C1-B0B1-39D02404A0B2}"/>
    <cellStyle name="Normal 10 3 4 4" xfId="365" xr:uid="{5C0DAF03-85AB-4371-8209-7E022DBB3C68}"/>
    <cellStyle name="Normal 10 3 4 4 2" xfId="366" xr:uid="{4F76F79B-3AC4-4B1F-883B-2F2D1E193869}"/>
    <cellStyle name="Normal 10 3 4 4 3" xfId="367" xr:uid="{72F019BA-C320-4F1B-B0A1-EE4FF1506027}"/>
    <cellStyle name="Normal 10 3 4 4 4" xfId="368" xr:uid="{A2AA0286-E36D-4DF1-9DF3-3DB64F508A75}"/>
    <cellStyle name="Normal 10 3 4 5" xfId="369" xr:uid="{4ED78963-0FD2-4F85-92D5-15D1593636B0}"/>
    <cellStyle name="Normal 10 3 4 6" xfId="370" xr:uid="{8E2C3540-032E-46C2-8C06-BBC22983AEFA}"/>
    <cellStyle name="Normal 10 3 4 7" xfId="371" xr:uid="{B7348ABC-8DA0-47F6-B805-8D4861143C83}"/>
    <cellStyle name="Normal 10 3 5" xfId="372" xr:uid="{6BE27E57-801E-4699-BCFB-DEAFBE9465AE}"/>
    <cellStyle name="Normal 10 3 5 2" xfId="373" xr:uid="{568ED259-52F0-43E1-88F2-BB7D8E229CA6}"/>
    <cellStyle name="Normal 10 3 5 2 2" xfId="374" xr:uid="{2D4F1441-872A-4D66-B129-062A79DFE8F8}"/>
    <cellStyle name="Normal 10 3 5 2 2 2" xfId="3824" xr:uid="{CDA2502A-4B0B-46F0-B9E0-128DCDADA4A4}"/>
    <cellStyle name="Normal 10 3 5 2 3" xfId="375" xr:uid="{00E66DC6-839C-4741-8994-DB8207D01C73}"/>
    <cellStyle name="Normal 10 3 5 2 4" xfId="376" xr:uid="{639807B1-F5BA-4088-966A-3CE67C8765F1}"/>
    <cellStyle name="Normal 10 3 5 3" xfId="377" xr:uid="{87A3A165-8462-44CB-B016-6B41D972A143}"/>
    <cellStyle name="Normal 10 3 5 3 2" xfId="378" xr:uid="{827778EA-4C4F-4AAE-83FA-A3456D740269}"/>
    <cellStyle name="Normal 10 3 5 3 3" xfId="379" xr:uid="{8055BBB2-0E39-484F-AE03-BDF962EC46F9}"/>
    <cellStyle name="Normal 10 3 5 3 4" xfId="380" xr:uid="{5319AE1B-4B8D-4AB6-97A3-3790483DEC9F}"/>
    <cellStyle name="Normal 10 3 5 4" xfId="381" xr:uid="{AB8EF223-9B25-447E-B2AA-597F012E7334}"/>
    <cellStyle name="Normal 10 3 5 5" xfId="382" xr:uid="{50105FDC-1413-4083-969A-0D0C5EADE863}"/>
    <cellStyle name="Normal 10 3 5 6" xfId="383" xr:uid="{A30A0D34-D2F1-48E6-B7A9-E67CE0575340}"/>
    <cellStyle name="Normal 10 3 6" xfId="384" xr:uid="{8E7F30BC-445E-45A4-A546-E282E0B6A236}"/>
    <cellStyle name="Normal 10 3 6 2" xfId="385" xr:uid="{51A1FB89-ED81-44AC-A28F-400E9E5389BD}"/>
    <cellStyle name="Normal 10 3 6 2 2" xfId="386" xr:uid="{3B9D94A3-E321-482B-A56B-B46319BDECCE}"/>
    <cellStyle name="Normal 10 3 6 2 3" xfId="387" xr:uid="{ADFC3981-EA66-41D3-9921-38BE254EB437}"/>
    <cellStyle name="Normal 10 3 6 2 4" xfId="388" xr:uid="{DDDEB576-EFBD-451F-879E-FB2C529B2F24}"/>
    <cellStyle name="Normal 10 3 6 3" xfId="389" xr:uid="{01734BBE-0B8C-4287-886A-5284F66E3E07}"/>
    <cellStyle name="Normal 10 3 6 4" xfId="390" xr:uid="{17BB7ED3-2DEF-406D-9A6F-D83EB0BF8793}"/>
    <cellStyle name="Normal 10 3 6 5" xfId="391" xr:uid="{1FC44E9D-6661-4687-A615-BBEBD55D850F}"/>
    <cellStyle name="Normal 10 3 7" xfId="392" xr:uid="{9722E292-ABED-4A72-B0BB-E2C09563C5F1}"/>
    <cellStyle name="Normal 10 3 7 2" xfId="393" xr:uid="{BA7E8981-F39C-4959-A895-1D30BA5AD963}"/>
    <cellStyle name="Normal 10 3 7 3" xfId="394" xr:uid="{E5A045FE-4E35-4FF5-B7C8-BECBCDC3C85C}"/>
    <cellStyle name="Normal 10 3 7 4" xfId="395" xr:uid="{F42C8C65-4F1E-42F0-8AC1-502428EFB3F5}"/>
    <cellStyle name="Normal 10 3 8" xfId="396" xr:uid="{17379CD9-C31A-4DAA-9814-826BA3C94A2A}"/>
    <cellStyle name="Normal 10 3 8 2" xfId="397" xr:uid="{CDD131D5-A0D6-47BB-9FAF-F0CA19EC5016}"/>
    <cellStyle name="Normal 10 3 8 3" xfId="398" xr:uid="{EF061585-FBDB-4E4C-9486-354C18DFA604}"/>
    <cellStyle name="Normal 10 3 8 4" xfId="399" xr:uid="{CD229ADA-81A8-4151-ADB0-53F6F80615DC}"/>
    <cellStyle name="Normal 10 3 9" xfId="400" xr:uid="{DA7262B8-0F71-4C43-BB23-ACA8DD70199C}"/>
    <cellStyle name="Normal 10 4" xfId="401" xr:uid="{E15F7CEE-025E-4628-BA59-D0BF69890445}"/>
    <cellStyle name="Normal 10 4 10" xfId="402" xr:uid="{DC18C8DF-7B6A-414C-A060-924E34C78EB3}"/>
    <cellStyle name="Normal 10 4 11" xfId="403" xr:uid="{73911C4C-494B-479F-98A3-12AE3879414E}"/>
    <cellStyle name="Normal 10 4 2" xfId="404" xr:uid="{F9FB9F3A-FD3A-4C86-879E-114416AB6DB3}"/>
    <cellStyle name="Normal 10 4 2 2" xfId="405" xr:uid="{90B24AB6-2D4F-4A59-9B49-D71AC4C07BCB}"/>
    <cellStyle name="Normal 10 4 2 2 2" xfId="406" xr:uid="{556C3D34-0BF5-4699-A916-7CAE6A294A75}"/>
    <cellStyle name="Normal 10 4 2 2 2 2" xfId="407" xr:uid="{9EE0A2EF-D56A-4CC3-84C5-25D13972A379}"/>
    <cellStyle name="Normal 10 4 2 2 2 2 2" xfId="408" xr:uid="{685F8F8B-E863-4619-A7A2-4D5D89CE120C}"/>
    <cellStyle name="Normal 10 4 2 2 2 2 3" xfId="409" xr:uid="{3E22ED6F-445B-416D-91C4-030B7550B516}"/>
    <cellStyle name="Normal 10 4 2 2 2 2 4" xfId="410" xr:uid="{07BCC23A-AADC-4673-B890-C7C70B6AA1D8}"/>
    <cellStyle name="Normal 10 4 2 2 2 3" xfId="411" xr:uid="{602EB3E6-E749-463B-B35B-67E62DCBBDCF}"/>
    <cellStyle name="Normal 10 4 2 2 2 3 2" xfId="412" xr:uid="{44291239-56A6-4995-8873-5C31BEAE8A0A}"/>
    <cellStyle name="Normal 10 4 2 2 2 3 3" xfId="413" xr:uid="{4ACDEC85-4BF0-44B9-9546-8591FC85F7AC}"/>
    <cellStyle name="Normal 10 4 2 2 2 3 4" xfId="414" xr:uid="{D72AFEE2-3BEB-4126-88F3-EF3D0B536B74}"/>
    <cellStyle name="Normal 10 4 2 2 2 4" xfId="415" xr:uid="{F65DAE32-5D05-435B-833C-7ADFB94F6561}"/>
    <cellStyle name="Normal 10 4 2 2 2 5" xfId="416" xr:uid="{63702930-4B42-4A0B-AC6D-3FE3DDFC0B71}"/>
    <cellStyle name="Normal 10 4 2 2 2 6" xfId="417" xr:uid="{F871883C-3B73-411A-AFAC-12CACD444CD4}"/>
    <cellStyle name="Normal 10 4 2 2 3" xfId="418" xr:uid="{D1B33B95-561F-44B6-AF0E-BE0AD1BB5241}"/>
    <cellStyle name="Normal 10 4 2 2 3 2" xfId="419" xr:uid="{51C484B6-68B3-4CD2-B715-C4DF6DF09E7F}"/>
    <cellStyle name="Normal 10 4 2 2 3 2 2" xfId="420" xr:uid="{FFF1FD1B-163F-4DD6-890F-E9091713FEB0}"/>
    <cellStyle name="Normal 10 4 2 2 3 2 3" xfId="421" xr:uid="{136D7CB6-F7EF-4EA2-B696-E7A949AC2AA1}"/>
    <cellStyle name="Normal 10 4 2 2 3 2 4" xfId="422" xr:uid="{A81E9123-39A2-4FC1-AADC-5FBB9E1D74D8}"/>
    <cellStyle name="Normal 10 4 2 2 3 3" xfId="423" xr:uid="{DF164050-3A1B-4677-A997-31ACAD42FC7A}"/>
    <cellStyle name="Normal 10 4 2 2 3 4" xfId="424" xr:uid="{93931131-AA4A-4823-B8A8-729E6AA4CF66}"/>
    <cellStyle name="Normal 10 4 2 2 3 5" xfId="425" xr:uid="{E794FA80-A384-4BB4-95B1-8C5A062ACBCF}"/>
    <cellStyle name="Normal 10 4 2 2 4" xfId="426" xr:uid="{7960B6BA-8A93-4475-921B-A60CF806B92E}"/>
    <cellStyle name="Normal 10 4 2 2 4 2" xfId="427" xr:uid="{1C7B9C7C-21FF-4959-AEF8-BCC68FEE2855}"/>
    <cellStyle name="Normal 10 4 2 2 4 3" xfId="428" xr:uid="{2E938F5A-A52C-48F0-87D8-B53D5A2D0E3A}"/>
    <cellStyle name="Normal 10 4 2 2 4 4" xfId="429" xr:uid="{B45C99EB-283C-45D3-965C-64C25B50D4A2}"/>
    <cellStyle name="Normal 10 4 2 2 5" xfId="430" xr:uid="{2C535663-B8E5-4CDD-9331-2BCD5368E61B}"/>
    <cellStyle name="Normal 10 4 2 2 5 2" xfId="431" xr:uid="{E35D9823-49EF-4F6C-BA6E-F8908DF26BEF}"/>
    <cellStyle name="Normal 10 4 2 2 5 3" xfId="432" xr:uid="{EE989389-B82F-4A9A-A4B7-7D675BB9FB7B}"/>
    <cellStyle name="Normal 10 4 2 2 5 4" xfId="433" xr:uid="{29699E78-16DC-4C29-9B11-C3305BB1C6FE}"/>
    <cellStyle name="Normal 10 4 2 2 6" xfId="434" xr:uid="{6F01BD58-8261-4F5D-BE2E-74B95675DFE6}"/>
    <cellStyle name="Normal 10 4 2 2 7" xfId="435" xr:uid="{695CAE85-D855-467C-BDEC-810E406A0058}"/>
    <cellStyle name="Normal 10 4 2 2 8" xfId="436" xr:uid="{5B88D557-C4CD-40C4-AAFA-FC74F3ECD058}"/>
    <cellStyle name="Normal 10 4 2 3" xfId="437" xr:uid="{A62F47B1-1FF8-4DB9-AAC8-96F3C5F365BA}"/>
    <cellStyle name="Normal 10 4 2 3 2" xfId="438" xr:uid="{2550E252-C8A5-4725-A23F-C99477859540}"/>
    <cellStyle name="Normal 10 4 2 3 2 2" xfId="439" xr:uid="{5E617CDE-3DD9-4C48-9CDB-03BC69422953}"/>
    <cellStyle name="Normal 10 4 2 3 2 3" xfId="440" xr:uid="{9F80FE22-D047-4384-BD9D-678B465237C1}"/>
    <cellStyle name="Normal 10 4 2 3 2 4" xfId="441" xr:uid="{EFAF7B39-D899-43AF-B9A1-B998EDD52E00}"/>
    <cellStyle name="Normal 10 4 2 3 3" xfId="442" xr:uid="{88278305-4066-425E-9387-79B3D1EEF57C}"/>
    <cellStyle name="Normal 10 4 2 3 3 2" xfId="443" xr:uid="{AC773D1A-E944-4BF1-B83B-1BEB61CB3248}"/>
    <cellStyle name="Normal 10 4 2 3 3 3" xfId="444" xr:uid="{A1E75F32-3C52-4638-B571-4861067CB294}"/>
    <cellStyle name="Normal 10 4 2 3 3 4" xfId="445" xr:uid="{604CC59E-B900-4437-AA0F-1F3ECBE08AFD}"/>
    <cellStyle name="Normal 10 4 2 3 4" xfId="446" xr:uid="{FFF9A4EC-DA60-475B-92CE-D4CD088A0C7F}"/>
    <cellStyle name="Normal 10 4 2 3 5" xfId="447" xr:uid="{DC87BE61-2D1A-40EB-96AC-8E7F713A513E}"/>
    <cellStyle name="Normal 10 4 2 3 6" xfId="448" xr:uid="{2F19FBA6-C6E4-4ED1-B0C5-86F6AE6B2BA0}"/>
    <cellStyle name="Normal 10 4 2 4" xfId="449" xr:uid="{D6B419E2-412F-4FC9-B456-199BBA748EAD}"/>
    <cellStyle name="Normal 10 4 2 4 2" xfId="450" xr:uid="{BCD5E1DB-A2C1-459F-A9F1-EBF171AC9691}"/>
    <cellStyle name="Normal 10 4 2 4 2 2" xfId="451" xr:uid="{F1FBE486-148A-44DC-9A7F-CD17488B4111}"/>
    <cellStyle name="Normal 10 4 2 4 2 3" xfId="452" xr:uid="{87FB4EE5-09D4-4EC9-94AD-DC808C63B558}"/>
    <cellStyle name="Normal 10 4 2 4 2 4" xfId="453" xr:uid="{711B3824-4CAF-449C-BCE6-BD1E94BD2F86}"/>
    <cellStyle name="Normal 10 4 2 4 3" xfId="454" xr:uid="{FB850D0A-1F13-4210-9810-9AA9FC200404}"/>
    <cellStyle name="Normal 10 4 2 4 4" xfId="455" xr:uid="{0E8A17CD-B8EF-4BDA-9F54-8E40D064DF94}"/>
    <cellStyle name="Normal 10 4 2 4 5" xfId="456" xr:uid="{52AA38E0-BC6E-4E0A-8F48-07F29EE0539D}"/>
    <cellStyle name="Normal 10 4 2 5" xfId="457" xr:uid="{293DE278-1F4C-4043-89A5-7FA62B38133F}"/>
    <cellStyle name="Normal 10 4 2 5 2" xfId="458" xr:uid="{57EB46E0-1060-45A9-B4B3-6EFBE78C638A}"/>
    <cellStyle name="Normal 10 4 2 5 3" xfId="459" xr:uid="{2AC6BF5D-F2C6-40FB-A2D7-0DACE93B0435}"/>
    <cellStyle name="Normal 10 4 2 5 4" xfId="460" xr:uid="{18E6E6DC-31A2-4F5C-A6A2-84C9B9D38DFE}"/>
    <cellStyle name="Normal 10 4 2 6" xfId="461" xr:uid="{D1AB64DD-F19D-4797-A2A3-D3DE3055EE6C}"/>
    <cellStyle name="Normal 10 4 2 6 2" xfId="462" xr:uid="{D4AD67D1-59CF-46C8-B3E8-3925D81D04F2}"/>
    <cellStyle name="Normal 10 4 2 6 3" xfId="463" xr:uid="{4CC31D1F-B157-492E-9F41-20AB7FC33CCD}"/>
    <cellStyle name="Normal 10 4 2 6 4" xfId="464" xr:uid="{9424F722-67E7-4E7C-AF0A-1401D2C70FF7}"/>
    <cellStyle name="Normal 10 4 2 7" xfId="465" xr:uid="{0B90BF1D-4CC7-4A9A-B6AB-3EB3D11E2C65}"/>
    <cellStyle name="Normal 10 4 2 8" xfId="466" xr:uid="{CC775CB5-7ECE-454A-A049-3B77B478F2E9}"/>
    <cellStyle name="Normal 10 4 2 9" xfId="467" xr:uid="{D60523AC-A1A1-478F-A615-E602A2DA01BC}"/>
    <cellStyle name="Normal 10 4 3" xfId="468" xr:uid="{8BEDBA3E-6C3A-496C-A82A-A3EF7D785F76}"/>
    <cellStyle name="Normal 10 4 3 2" xfId="469" xr:uid="{68E31BCD-F3AE-4A51-B111-FF7688B53FDE}"/>
    <cellStyle name="Normal 10 4 3 2 2" xfId="470" xr:uid="{5E2C7C64-1E5B-4433-BF1C-C816969A380A}"/>
    <cellStyle name="Normal 10 4 3 2 2 2" xfId="471" xr:uid="{65694F8E-4433-4B1C-B8D4-F27815BF6717}"/>
    <cellStyle name="Normal 10 4 3 2 2 2 2" xfId="3825" xr:uid="{C9A5A3B2-40AF-4BF2-A086-7E8974CBBC99}"/>
    <cellStyle name="Normal 10 4 3 2 2 3" xfId="472" xr:uid="{3E968CC0-F2C0-4131-B92B-0D5DC3DCFBE4}"/>
    <cellStyle name="Normal 10 4 3 2 2 4" xfId="473" xr:uid="{26A5677D-7C5F-4095-9613-68B474BE4D20}"/>
    <cellStyle name="Normal 10 4 3 2 3" xfId="474" xr:uid="{01697325-3277-4940-A60F-433DF8902407}"/>
    <cellStyle name="Normal 10 4 3 2 3 2" xfId="475" xr:uid="{3B677FCB-F73A-4DC9-870E-3DCF68273BD4}"/>
    <cellStyle name="Normal 10 4 3 2 3 3" xfId="476" xr:uid="{9AD4621E-2A16-4347-AADF-546C14237043}"/>
    <cellStyle name="Normal 10 4 3 2 3 4" xfId="477" xr:uid="{952D4A11-DF25-4CA5-BC15-B7BF6156531B}"/>
    <cellStyle name="Normal 10 4 3 2 4" xfId="478" xr:uid="{299BBDAD-A66A-453B-9B05-C572CA88FC22}"/>
    <cellStyle name="Normal 10 4 3 2 5" xfId="479" xr:uid="{66DC1C88-9870-4A52-93DD-6C189D8A8D64}"/>
    <cellStyle name="Normal 10 4 3 2 6" xfId="480" xr:uid="{C9B617EE-DAA9-4E18-B4D6-4420E56C000F}"/>
    <cellStyle name="Normal 10 4 3 3" xfId="481" xr:uid="{EB620128-9D0E-4863-905D-FB591781BD4C}"/>
    <cellStyle name="Normal 10 4 3 3 2" xfId="482" xr:uid="{6020B383-288E-48E6-BAFD-12CAE2E0FFC6}"/>
    <cellStyle name="Normal 10 4 3 3 2 2" xfId="483" xr:uid="{3160D1E2-AB17-40D7-805D-B40214173D0E}"/>
    <cellStyle name="Normal 10 4 3 3 2 3" xfId="484" xr:uid="{3C21669B-3A6C-495F-A8C1-389B654B7FEE}"/>
    <cellStyle name="Normal 10 4 3 3 2 4" xfId="485" xr:uid="{170A56C3-BFD2-4985-B454-F6C47F1C4990}"/>
    <cellStyle name="Normal 10 4 3 3 3" xfId="486" xr:uid="{5A3807D7-5661-4AF5-ADEA-1706E61C76DA}"/>
    <cellStyle name="Normal 10 4 3 3 4" xfId="487" xr:uid="{D2688873-96D7-41EF-B5D8-E3A11BE98317}"/>
    <cellStyle name="Normal 10 4 3 3 5" xfId="488" xr:uid="{F0BFA7FE-42E1-4BAC-8ED3-B1FA8A9CE86C}"/>
    <cellStyle name="Normal 10 4 3 4" xfId="489" xr:uid="{130A6590-BDA0-40FA-BCD2-7B4F8B1B20B4}"/>
    <cellStyle name="Normal 10 4 3 4 2" xfId="490" xr:uid="{CB921C81-AE6E-422F-99DA-4922CAB53AC8}"/>
    <cellStyle name="Normal 10 4 3 4 3" xfId="491" xr:uid="{A8C69C72-87B2-42BE-9126-73F89A731154}"/>
    <cellStyle name="Normal 10 4 3 4 4" xfId="492" xr:uid="{13FA4941-B401-4F30-AC8D-A43550AF8179}"/>
    <cellStyle name="Normal 10 4 3 5" xfId="493" xr:uid="{56CFBA35-6DAF-44DD-9BD2-CA7DA9E62B1E}"/>
    <cellStyle name="Normal 10 4 3 5 2" xfId="494" xr:uid="{551A8E3C-B5E4-434A-B904-D312EA93AA98}"/>
    <cellStyle name="Normal 10 4 3 5 3" xfId="495" xr:uid="{455305DA-DD39-4779-AD7F-34E803CBBB60}"/>
    <cellStyle name="Normal 10 4 3 5 4" xfId="496" xr:uid="{016C6E59-24F5-4313-9056-EAA2EFD36626}"/>
    <cellStyle name="Normal 10 4 3 6" xfId="497" xr:uid="{4872E382-7F30-4053-BE81-493CEDB06F26}"/>
    <cellStyle name="Normal 10 4 3 7" xfId="498" xr:uid="{2B103203-114B-4801-9629-EF3824CB6216}"/>
    <cellStyle name="Normal 10 4 3 8" xfId="499" xr:uid="{2601D382-30D5-414F-89A5-DC925F118811}"/>
    <cellStyle name="Normal 10 4 4" xfId="500" xr:uid="{71E95263-A59E-4FC1-A049-575FED4944F9}"/>
    <cellStyle name="Normal 10 4 4 2" xfId="501" xr:uid="{FFFFFC6A-9B95-423C-BD12-10AD7FB6F20B}"/>
    <cellStyle name="Normal 10 4 4 2 2" xfId="502" xr:uid="{81077FC1-0E0B-4D74-BA9D-081513414899}"/>
    <cellStyle name="Normal 10 4 4 2 2 2" xfId="503" xr:uid="{EF8EE97E-7F62-4670-A211-097F59EBD02E}"/>
    <cellStyle name="Normal 10 4 4 2 2 3" xfId="504" xr:uid="{FAB21D5F-89FD-4173-8392-8ABC45BE000A}"/>
    <cellStyle name="Normal 10 4 4 2 2 4" xfId="505" xr:uid="{703805DB-437B-4364-969D-C387320E50C8}"/>
    <cellStyle name="Normal 10 4 4 2 3" xfId="506" xr:uid="{2F0E0846-3BBB-4729-8534-0004EB9B8F09}"/>
    <cellStyle name="Normal 10 4 4 2 4" xfId="507" xr:uid="{A6EE1781-0127-4172-8B59-39314AB72655}"/>
    <cellStyle name="Normal 10 4 4 2 5" xfId="508" xr:uid="{23F9C4ED-68D5-460C-8430-FF5C653AB6CA}"/>
    <cellStyle name="Normal 10 4 4 3" xfId="509" xr:uid="{88657D57-B28E-4811-9353-B9E94CE1A27C}"/>
    <cellStyle name="Normal 10 4 4 3 2" xfId="510" xr:uid="{3C759167-41B9-4429-955C-DA269EF7D8A2}"/>
    <cellStyle name="Normal 10 4 4 3 3" xfId="511" xr:uid="{564EC34C-7F0E-410D-A133-96B816E360A7}"/>
    <cellStyle name="Normal 10 4 4 3 4" xfId="512" xr:uid="{D083E49E-09CB-445D-8E8B-E274AA5CAAD4}"/>
    <cellStyle name="Normal 10 4 4 4" xfId="513" xr:uid="{CD0F95E0-EAC5-443C-817E-F628AF634FE5}"/>
    <cellStyle name="Normal 10 4 4 4 2" xfId="514" xr:uid="{EEF4AB75-F319-48BC-8449-D7B4D1C45DC3}"/>
    <cellStyle name="Normal 10 4 4 4 3" xfId="515" xr:uid="{59E29458-DC44-4AC1-8A21-8D405DFB9E98}"/>
    <cellStyle name="Normal 10 4 4 4 4" xfId="516" xr:uid="{F009F86C-B88D-4C3A-BDEE-D13C97442989}"/>
    <cellStyle name="Normal 10 4 4 5" xfId="517" xr:uid="{52432B1D-18DC-481C-A527-A0708A5C62F4}"/>
    <cellStyle name="Normal 10 4 4 6" xfId="518" xr:uid="{DCEA183C-60E0-4F5A-8796-EC14BF520003}"/>
    <cellStyle name="Normal 10 4 4 7" xfId="519" xr:uid="{854ECE7F-78A2-447D-B18B-39F6B672B61D}"/>
    <cellStyle name="Normal 10 4 5" xfId="520" xr:uid="{594AA615-52C1-490F-B953-53BC2E3D8D59}"/>
    <cellStyle name="Normal 10 4 5 2" xfId="521" xr:uid="{A0570195-77E0-4B54-992A-5DD88756202D}"/>
    <cellStyle name="Normal 10 4 5 2 2" xfId="522" xr:uid="{629B2958-B6C5-4363-93D9-1AE51A35E8A1}"/>
    <cellStyle name="Normal 10 4 5 2 3" xfId="523" xr:uid="{0BD928AF-0F0A-480F-8C49-2777AC2AD484}"/>
    <cellStyle name="Normal 10 4 5 2 4" xfId="524" xr:uid="{35E655BE-C6A9-4ED0-93FA-77FAEE067036}"/>
    <cellStyle name="Normal 10 4 5 3" xfId="525" xr:uid="{FF4910EB-CEB0-4515-BC34-478BB262C2B2}"/>
    <cellStyle name="Normal 10 4 5 3 2" xfId="526" xr:uid="{51879464-9324-4DE8-8731-7D1BA3C07028}"/>
    <cellStyle name="Normal 10 4 5 3 3" xfId="527" xr:uid="{F00EDE6A-F63A-49B8-BA52-55F7EAC9E9FF}"/>
    <cellStyle name="Normal 10 4 5 3 4" xfId="528" xr:uid="{6689F628-171B-42DC-8F51-AC721F9CB548}"/>
    <cellStyle name="Normal 10 4 5 4" xfId="529" xr:uid="{E671B769-32B9-4F59-9F53-A0D50A09D5C5}"/>
    <cellStyle name="Normal 10 4 5 5" xfId="530" xr:uid="{412403BB-3ECB-4994-804D-E9FC90499F4E}"/>
    <cellStyle name="Normal 10 4 5 6" xfId="531" xr:uid="{5CBF37CB-2093-46DD-BEDE-746A74389A4A}"/>
    <cellStyle name="Normal 10 4 6" xfId="532" xr:uid="{57D9A676-AA0C-4F17-AA3B-CEC7EE660F89}"/>
    <cellStyle name="Normal 10 4 6 2" xfId="533" xr:uid="{93764916-E9FC-48F2-823F-5F0417A03A70}"/>
    <cellStyle name="Normal 10 4 6 2 2" xfId="534" xr:uid="{B10A5599-2DC9-427E-94D7-6ACEFC9E755F}"/>
    <cellStyle name="Normal 10 4 6 2 3" xfId="535" xr:uid="{D8114D26-12A9-4C0C-835F-D6D6F2F18756}"/>
    <cellStyle name="Normal 10 4 6 2 4" xfId="536" xr:uid="{DB228740-9152-427F-AAFA-9CB4681E4D79}"/>
    <cellStyle name="Normal 10 4 6 3" xfId="537" xr:uid="{F74DD110-0D5C-4C90-8937-0D0D82CF5B4F}"/>
    <cellStyle name="Normal 10 4 6 4" xfId="538" xr:uid="{A8B4ADD2-E714-49E2-AE56-5638C57EDBF4}"/>
    <cellStyle name="Normal 10 4 6 5" xfId="539" xr:uid="{056A1FA7-418D-4996-8DDD-114EC74E575F}"/>
    <cellStyle name="Normal 10 4 7" xfId="540" xr:uid="{CCC850EB-FCD6-4940-ACCD-240A362B89E2}"/>
    <cellStyle name="Normal 10 4 7 2" xfId="541" xr:uid="{A9260E1C-A7F9-4CFF-A7CB-7A8A1FE22523}"/>
    <cellStyle name="Normal 10 4 7 3" xfId="542" xr:uid="{7B04EFA8-ADF1-4A58-B167-2D339A5DC851}"/>
    <cellStyle name="Normal 10 4 7 4" xfId="543" xr:uid="{3D543575-FBD5-4059-BDB1-CD216C5A7F6F}"/>
    <cellStyle name="Normal 10 4 8" xfId="544" xr:uid="{D7147A61-89C3-4578-A7C8-76FA56144A0F}"/>
    <cellStyle name="Normal 10 4 8 2" xfId="545" xr:uid="{0C1E8F1D-D0DA-4E56-AB42-4CE5938935C6}"/>
    <cellStyle name="Normal 10 4 8 3" xfId="546" xr:uid="{2A23F39F-4FE6-4A3F-9870-E26C697FCC85}"/>
    <cellStyle name="Normal 10 4 8 4" xfId="547" xr:uid="{CE2EF063-6EB0-4827-AE17-239BF2AB9FB2}"/>
    <cellStyle name="Normal 10 4 9" xfId="548" xr:uid="{4F21E941-48C2-4777-91F4-7846CBA0CBFC}"/>
    <cellStyle name="Normal 10 5" xfId="549" xr:uid="{DDF4F24A-DA83-4F9A-A3F8-F8C54FE33734}"/>
    <cellStyle name="Normal 10 5 2" xfId="550" xr:uid="{09EE34DB-6EFD-4CD1-B2B4-1CD77BA68818}"/>
    <cellStyle name="Normal 10 5 2 2" xfId="551" xr:uid="{A69CAEC6-4A73-43EE-A64E-8F5BDE8D7E74}"/>
    <cellStyle name="Normal 10 5 2 2 2" xfId="552" xr:uid="{3BDAC9B7-3ABB-47F4-91BB-0CABAB74199F}"/>
    <cellStyle name="Normal 10 5 2 2 2 2" xfId="553" xr:uid="{CD8C2E30-224A-42A8-8ED3-676B427D72AB}"/>
    <cellStyle name="Normal 10 5 2 2 2 3" xfId="554" xr:uid="{50CDE964-36FF-4D78-9B0D-85FCF61BC0B3}"/>
    <cellStyle name="Normal 10 5 2 2 2 4" xfId="555" xr:uid="{559ED72D-6869-4466-B365-18D4ABEF5E4B}"/>
    <cellStyle name="Normal 10 5 2 2 3" xfId="556" xr:uid="{16AA9E00-1597-47CF-BF80-E51A0F24CC94}"/>
    <cellStyle name="Normal 10 5 2 2 3 2" xfId="557" xr:uid="{AC986929-071E-407F-8C4C-1ADD5EEFCC4D}"/>
    <cellStyle name="Normal 10 5 2 2 3 3" xfId="558" xr:uid="{B90EB1D1-4CCA-4C9F-BCE6-E211F2B85A0C}"/>
    <cellStyle name="Normal 10 5 2 2 3 4" xfId="559" xr:uid="{85E19EE4-DBAC-4A47-9785-D4FA64ACED16}"/>
    <cellStyle name="Normal 10 5 2 2 4" xfId="560" xr:uid="{D42D3E3B-7610-44E3-A560-8D5E30086BD1}"/>
    <cellStyle name="Normal 10 5 2 2 5" xfId="561" xr:uid="{47E77913-5D12-4924-BC90-82DABA99BD08}"/>
    <cellStyle name="Normal 10 5 2 2 6" xfId="562" xr:uid="{E9E806C7-5593-44E7-8043-77235EB773E6}"/>
    <cellStyle name="Normal 10 5 2 3" xfId="563" xr:uid="{BD175373-2865-4468-A03C-BE65907D04AF}"/>
    <cellStyle name="Normal 10 5 2 3 2" xfId="564" xr:uid="{32B96ABF-A2AA-4436-8131-B96A646C5404}"/>
    <cellStyle name="Normal 10 5 2 3 2 2" xfId="565" xr:uid="{3C0D3953-EA45-43C0-AA56-FFC99BD12EEF}"/>
    <cellStyle name="Normal 10 5 2 3 2 3" xfId="566" xr:uid="{BC8BD3DB-56D4-432D-964F-12261AF3CC73}"/>
    <cellStyle name="Normal 10 5 2 3 2 4" xfId="567" xr:uid="{9CA5219A-9052-4242-BD44-115BE77B88E1}"/>
    <cellStyle name="Normal 10 5 2 3 3" xfId="568" xr:uid="{71B1A6A5-F54A-4C30-9D96-F7463D066ED7}"/>
    <cellStyle name="Normal 10 5 2 3 4" xfId="569" xr:uid="{7DF945D5-2D8E-46A9-9AE0-A7CF233034F8}"/>
    <cellStyle name="Normal 10 5 2 3 5" xfId="570" xr:uid="{32F763A2-E50A-41DC-A5C9-A324C503C25E}"/>
    <cellStyle name="Normal 10 5 2 4" xfId="571" xr:uid="{A12C2AD2-CD27-4562-AF75-A89164784A1F}"/>
    <cellStyle name="Normal 10 5 2 4 2" xfId="572" xr:uid="{C17C756D-0DAA-45A7-BA19-9AAC67A0E9A6}"/>
    <cellStyle name="Normal 10 5 2 4 3" xfId="573" xr:uid="{9B94154B-786A-4143-B216-ADE9EE4F9FDD}"/>
    <cellStyle name="Normal 10 5 2 4 4" xfId="574" xr:uid="{CCE2AB16-2D7A-432E-AB17-D1650DFC033C}"/>
    <cellStyle name="Normal 10 5 2 5" xfId="575" xr:uid="{E56D1F5F-CA40-4A25-9CCC-C62C5BA3FBA2}"/>
    <cellStyle name="Normal 10 5 2 5 2" xfId="576" xr:uid="{1A3A17DF-6116-46DA-AA84-25FF0677CE85}"/>
    <cellStyle name="Normal 10 5 2 5 3" xfId="577" xr:uid="{613C204D-23AC-4B0C-BF09-366FD1E04F57}"/>
    <cellStyle name="Normal 10 5 2 5 4" xfId="578" xr:uid="{5E896A2F-B6B9-404F-AFAD-5B131F5FC18C}"/>
    <cellStyle name="Normal 10 5 2 6" xfId="579" xr:uid="{1D6747DA-DE59-4DED-912D-3542F6BF11BE}"/>
    <cellStyle name="Normal 10 5 2 7" xfId="580" xr:uid="{BD5E5A7B-A75B-40A5-92DA-83FB24B00991}"/>
    <cellStyle name="Normal 10 5 2 8" xfId="581" xr:uid="{09FCC5AC-DE87-4CF8-9AD6-67B11CCCCD0A}"/>
    <cellStyle name="Normal 10 5 3" xfId="582" xr:uid="{2A6D314C-A127-48F8-8260-7351ABEB827A}"/>
    <cellStyle name="Normal 10 5 3 2" xfId="583" xr:uid="{725C9BEE-DC25-4439-BEBF-509C7EDEB5C5}"/>
    <cellStyle name="Normal 10 5 3 2 2" xfId="584" xr:uid="{A890427C-B1F1-4F87-B089-652535F6C71E}"/>
    <cellStyle name="Normal 10 5 3 2 3" xfId="585" xr:uid="{1FF5B78C-0E03-4BF9-A9E6-B71AB6B6A782}"/>
    <cellStyle name="Normal 10 5 3 2 4" xfId="586" xr:uid="{BBA36755-AA80-48A4-91C0-629B5BC2CED1}"/>
    <cellStyle name="Normal 10 5 3 3" xfId="587" xr:uid="{DC6FAA44-B463-4065-880A-2071F11D0574}"/>
    <cellStyle name="Normal 10 5 3 3 2" xfId="588" xr:uid="{A1AC5F07-1526-4172-BF7C-BC1043208F60}"/>
    <cellStyle name="Normal 10 5 3 3 3" xfId="589" xr:uid="{6D4D994F-4993-4CDF-9202-71F0CFC42E16}"/>
    <cellStyle name="Normal 10 5 3 3 4" xfId="590" xr:uid="{549A662A-D01D-4A22-B196-6987AA3A3C55}"/>
    <cellStyle name="Normal 10 5 3 4" xfId="591" xr:uid="{C6FB84F6-6AF5-4EE4-A60A-DFC36A55B3F3}"/>
    <cellStyle name="Normal 10 5 3 5" xfId="592" xr:uid="{FEBD3FAC-7429-4834-AA00-3DCE2082FE53}"/>
    <cellStyle name="Normal 10 5 3 6" xfId="593" xr:uid="{FD9EF635-8E62-4260-8BE0-D7B98DC6099C}"/>
    <cellStyle name="Normal 10 5 4" xfId="594" xr:uid="{9D27389D-ED5B-4E3C-9D35-ACA700A700CB}"/>
    <cellStyle name="Normal 10 5 4 2" xfId="595" xr:uid="{64630034-E27A-4F4C-9CF1-772C63FA2A4D}"/>
    <cellStyle name="Normal 10 5 4 2 2" xfId="596" xr:uid="{ED3B40F3-EBF9-48E5-9483-87263CE77AD5}"/>
    <cellStyle name="Normal 10 5 4 2 3" xfId="597" xr:uid="{0688CD6C-B3AC-4360-9A8F-F1B53DFE17AD}"/>
    <cellStyle name="Normal 10 5 4 2 4" xfId="598" xr:uid="{14143FA2-8129-466A-B9BA-690B25F06CBC}"/>
    <cellStyle name="Normal 10 5 4 3" xfId="599" xr:uid="{33EB98EA-A8DB-4307-A7E6-672705A8F48F}"/>
    <cellStyle name="Normal 10 5 4 4" xfId="600" xr:uid="{0F25D728-58FF-41EF-A172-ACF305F53A84}"/>
    <cellStyle name="Normal 10 5 4 5" xfId="601" xr:uid="{3C01E52D-FF5B-4E9A-AD2A-1BE4FBF17E52}"/>
    <cellStyle name="Normal 10 5 5" xfId="602" xr:uid="{1B61DD82-9ACB-4F48-849A-7B249C11E4C9}"/>
    <cellStyle name="Normal 10 5 5 2" xfId="603" xr:uid="{9ED1C48F-9C4D-47CC-904E-5DCCC7FAFCF1}"/>
    <cellStyle name="Normal 10 5 5 3" xfId="604" xr:uid="{6A3AE881-9859-48A9-8160-793421B09968}"/>
    <cellStyle name="Normal 10 5 5 4" xfId="605" xr:uid="{0B03DD11-6DD9-4657-B935-6EDD62F1C1A8}"/>
    <cellStyle name="Normal 10 5 6" xfId="606" xr:uid="{062C1CD4-8A82-40A8-BDE4-4D292949F770}"/>
    <cellStyle name="Normal 10 5 6 2" xfId="607" xr:uid="{299B03E1-AF72-4CB3-AF48-DF1AD0E76BF8}"/>
    <cellStyle name="Normal 10 5 6 3" xfId="608" xr:uid="{B89C6457-2641-4FA8-B931-DA129C9C3D33}"/>
    <cellStyle name="Normal 10 5 6 4" xfId="609" xr:uid="{35809B6B-C38E-4D59-B0C9-5B612C0D3952}"/>
    <cellStyle name="Normal 10 5 7" xfId="610" xr:uid="{5757D625-0D20-4698-8A54-9C8E3FBBE03A}"/>
    <cellStyle name="Normal 10 5 8" xfId="611" xr:uid="{D33800D0-2719-43C2-AA2E-3726EAD32C61}"/>
    <cellStyle name="Normal 10 5 9" xfId="612" xr:uid="{CF96DB4E-4313-442F-9D3F-76585FB41C8F}"/>
    <cellStyle name="Normal 10 6" xfId="613" xr:uid="{A16CDE5B-9663-4FBC-8482-867A25DA8D85}"/>
    <cellStyle name="Normal 10 6 2" xfId="614" xr:uid="{744FE0CD-98B6-4550-B17D-B8C1CD8F3032}"/>
    <cellStyle name="Normal 10 6 2 2" xfId="615" xr:uid="{07ED6F52-DC8F-4C56-A713-5DE559A491F0}"/>
    <cellStyle name="Normal 10 6 2 2 2" xfId="616" xr:uid="{B76F227C-8704-4D05-B60F-34DC1EF55BF4}"/>
    <cellStyle name="Normal 10 6 2 2 2 2" xfId="3826" xr:uid="{DCB8D9F3-DAC2-4BBC-9B8D-5A3D28D68F97}"/>
    <cellStyle name="Normal 10 6 2 2 3" xfId="617" xr:uid="{039D3DDB-75C2-4AEE-A7EE-7755897D7796}"/>
    <cellStyle name="Normal 10 6 2 2 4" xfId="618" xr:uid="{920A4DCB-28D5-4B97-B6BF-612A217F7ECC}"/>
    <cellStyle name="Normal 10 6 2 3" xfId="619" xr:uid="{DB0656F1-DCAB-4CB4-8297-983477F4C87B}"/>
    <cellStyle name="Normal 10 6 2 3 2" xfId="620" xr:uid="{C109EFD8-34AA-4D12-83B6-10796243C2F3}"/>
    <cellStyle name="Normal 10 6 2 3 3" xfId="621" xr:uid="{31D1543E-166A-452B-AB91-2FF987CE112F}"/>
    <cellStyle name="Normal 10 6 2 3 4" xfId="622" xr:uid="{2E353D6C-6F4D-4FB5-9025-AD5E013DC616}"/>
    <cellStyle name="Normal 10 6 2 4" xfId="623" xr:uid="{34BEE926-301A-45FF-B3D8-CF09DD6188A7}"/>
    <cellStyle name="Normal 10 6 2 5" xfId="624" xr:uid="{A3524699-3BF2-4FC8-8548-DB4E21590311}"/>
    <cellStyle name="Normal 10 6 2 6" xfId="625" xr:uid="{7747B30A-BE1E-497F-8A40-AC66BFA27FFF}"/>
    <cellStyle name="Normal 10 6 3" xfId="626" xr:uid="{3E839D3A-8833-48C4-87FC-E0F36B76A11E}"/>
    <cellStyle name="Normal 10 6 3 2" xfId="627" xr:uid="{783B4C5F-5ECE-41CA-A97C-D84B6802998E}"/>
    <cellStyle name="Normal 10 6 3 2 2" xfId="628" xr:uid="{8AC4FF44-D03A-4E15-9DFA-89FF4AA090C3}"/>
    <cellStyle name="Normal 10 6 3 2 3" xfId="629" xr:uid="{6EE890D2-BC02-4139-B570-8B509F4952CB}"/>
    <cellStyle name="Normal 10 6 3 2 4" xfId="630" xr:uid="{F93C416F-1365-4F68-9D2D-B72627232DC7}"/>
    <cellStyle name="Normal 10 6 3 3" xfId="631" xr:uid="{CC9D44F4-E1D2-42EE-98F7-CD66D5F245BA}"/>
    <cellStyle name="Normal 10 6 3 4" xfId="632" xr:uid="{3BA18F17-C374-4ACD-B7F2-8AE398FAB42E}"/>
    <cellStyle name="Normal 10 6 3 5" xfId="633" xr:uid="{D7827F5E-E3BD-43F9-967D-1FD7A1895891}"/>
    <cellStyle name="Normal 10 6 4" xfId="634" xr:uid="{184E3A3B-F23F-4DD5-95D6-C9B5B35AABAF}"/>
    <cellStyle name="Normal 10 6 4 2" xfId="635" xr:uid="{E78C274E-5210-4E25-899C-79C780295A1F}"/>
    <cellStyle name="Normal 10 6 4 3" xfId="636" xr:uid="{2487008D-5A45-46CA-AF3B-32A9901643EE}"/>
    <cellStyle name="Normal 10 6 4 4" xfId="637" xr:uid="{C4DAF538-4363-4BBC-B1DB-D926F7EFCFB7}"/>
    <cellStyle name="Normal 10 6 5" xfId="638" xr:uid="{CDCAF346-7FB9-48C4-9195-6AD9D2F149F7}"/>
    <cellStyle name="Normal 10 6 5 2" xfId="639" xr:uid="{097831F9-9484-417A-A0A7-7C107E354340}"/>
    <cellStyle name="Normal 10 6 5 3" xfId="640" xr:uid="{2DA34FAC-FF87-4E7B-8F60-59C7754B221B}"/>
    <cellStyle name="Normal 10 6 5 4" xfId="641" xr:uid="{5D6984F7-CFB7-42E1-AB4E-393EE50AACF3}"/>
    <cellStyle name="Normal 10 6 6" xfId="642" xr:uid="{AAE6AE1C-EDB6-4FEA-8423-BEDB2084C0CE}"/>
    <cellStyle name="Normal 10 6 7" xfId="643" xr:uid="{0CB6A04F-FBFC-48FA-9B7C-335784BB07FA}"/>
    <cellStyle name="Normal 10 6 8" xfId="644" xr:uid="{781CC503-FBF3-45A1-B262-A70926793773}"/>
    <cellStyle name="Normal 10 7" xfId="645" xr:uid="{F7CDD78C-6B0D-4E01-91A9-B566DA6F2A30}"/>
    <cellStyle name="Normal 10 7 2" xfId="646" xr:uid="{4701A348-1A07-445C-BCF7-2D04A8B4E494}"/>
    <cellStyle name="Normal 10 7 2 2" xfId="647" xr:uid="{78AA9A8A-04BF-409B-8A15-80725D0153D4}"/>
    <cellStyle name="Normal 10 7 2 2 2" xfId="648" xr:uid="{1CFBB57B-498A-4F40-ABDF-5E182EA48B7C}"/>
    <cellStyle name="Normal 10 7 2 2 3" xfId="649" xr:uid="{B01E5D5D-2658-4E47-B730-8AC2AAD0E8D2}"/>
    <cellStyle name="Normal 10 7 2 2 4" xfId="650" xr:uid="{3E86E973-4C1F-4F6B-9963-9F3078A64FF4}"/>
    <cellStyle name="Normal 10 7 2 3" xfId="651" xr:uid="{0CF6D8F4-AA73-4C85-B547-7E34D224494A}"/>
    <cellStyle name="Normal 10 7 2 4" xfId="652" xr:uid="{43A3A051-7BAD-4501-8502-8DF5F5BF7BB7}"/>
    <cellStyle name="Normal 10 7 2 5" xfId="653" xr:uid="{F47890AF-619A-45A8-8ADA-90929CB2B0F6}"/>
    <cellStyle name="Normal 10 7 3" xfId="654" xr:uid="{29C5220C-4675-4454-978F-B59362A63CA4}"/>
    <cellStyle name="Normal 10 7 3 2" xfId="655" xr:uid="{3EF1645A-ED54-4FDC-BC68-5BE11FA5BA58}"/>
    <cellStyle name="Normal 10 7 3 3" xfId="656" xr:uid="{8A063222-9776-4653-9798-FDB92023AFDC}"/>
    <cellStyle name="Normal 10 7 3 4" xfId="657" xr:uid="{AD145BC9-31A3-4BFB-B948-DBFD3176F6BC}"/>
    <cellStyle name="Normal 10 7 4" xfId="658" xr:uid="{757736A9-DC60-4DD9-9D8D-763B3088A6FE}"/>
    <cellStyle name="Normal 10 7 4 2" xfId="659" xr:uid="{34BAA5FD-BB37-4160-B3F2-7049411604A2}"/>
    <cellStyle name="Normal 10 7 4 3" xfId="660" xr:uid="{A3F66788-C069-4F1E-92BB-A940D3A25DE5}"/>
    <cellStyle name="Normal 10 7 4 4" xfId="661" xr:uid="{B6B3AD83-9093-44D3-B9AE-CF7ED884E727}"/>
    <cellStyle name="Normal 10 7 5" xfId="662" xr:uid="{6A617151-43C8-496C-AFA0-57C0337AFE84}"/>
    <cellStyle name="Normal 10 7 6" xfId="663" xr:uid="{31F61E35-0A19-485C-AF17-E397F3B64230}"/>
    <cellStyle name="Normal 10 7 7" xfId="664" xr:uid="{7CF0359F-2017-474C-B734-DD5967660875}"/>
    <cellStyle name="Normal 10 8" xfId="665" xr:uid="{BE52642A-CC45-407B-8149-4B580E2549EC}"/>
    <cellStyle name="Normal 10 8 2" xfId="666" xr:uid="{AB45A76A-13B7-48AC-9579-01C3D808CCE5}"/>
    <cellStyle name="Normal 10 8 2 2" xfId="667" xr:uid="{DBA54346-13DB-407C-9399-A04FBC9CCB28}"/>
    <cellStyle name="Normal 10 8 2 3" xfId="668" xr:uid="{20F072AF-5248-4231-827E-458A473E3796}"/>
    <cellStyle name="Normal 10 8 2 4" xfId="669" xr:uid="{92E7450B-DE04-4AB1-AA87-58414437DEC8}"/>
    <cellStyle name="Normal 10 8 3" xfId="670" xr:uid="{D7339A20-3427-4168-BF3A-7ECEEA395A5A}"/>
    <cellStyle name="Normal 10 8 3 2" xfId="671" xr:uid="{D38B7CE9-80B9-4691-AD8B-BB0BE7967D55}"/>
    <cellStyle name="Normal 10 8 3 3" xfId="672" xr:uid="{6560F501-1B3A-480A-B8DD-EC98ECB113E5}"/>
    <cellStyle name="Normal 10 8 3 4" xfId="673" xr:uid="{802FC91F-221A-4447-B25E-33C81AC0BB91}"/>
    <cellStyle name="Normal 10 8 4" xfId="674" xr:uid="{5FAFB326-AA61-45E9-970C-053CFB089E8D}"/>
    <cellStyle name="Normal 10 8 5" xfId="675" xr:uid="{370460F0-5EE2-42C8-80AD-D4A005E9AC6D}"/>
    <cellStyle name="Normal 10 8 6" xfId="676" xr:uid="{E72252B5-2EBF-4C26-A678-489420710053}"/>
    <cellStyle name="Normal 10 9" xfId="677" xr:uid="{19CD5261-6A7B-4B93-8EB1-A2BADA30F958}"/>
    <cellStyle name="Normal 10 9 2" xfId="678" xr:uid="{5624DBE5-4672-4D03-A8BF-94535C876FAD}"/>
    <cellStyle name="Normal 10 9 2 2" xfId="679" xr:uid="{B3F34B61-3779-4B92-9254-623DFF59AA75}"/>
    <cellStyle name="Normal 10 9 2 2 2" xfId="4301" xr:uid="{FE081641-60FF-45E3-A207-1F539EC89CF6}"/>
    <cellStyle name="Normal 10 9 2 2 3" xfId="4602" xr:uid="{280108C6-2DDB-42B3-922F-AD9B7E653187}"/>
    <cellStyle name="Normal 10 9 2 3" xfId="680" xr:uid="{BB12FA42-977B-49D6-9AC9-DAEAA4B1526D}"/>
    <cellStyle name="Normal 10 9 2 4" xfId="681" xr:uid="{4592CAF3-E1DA-47D0-BFB3-A3D4C0AE4567}"/>
    <cellStyle name="Normal 10 9 3" xfId="682" xr:uid="{8EEE1F34-A2E5-406E-B0C3-3F241E8135E8}"/>
    <cellStyle name="Normal 10 9 3 2" xfId="5356" xr:uid="{A52F23F6-CC09-48A0-BE52-CB2CE39CB008}"/>
    <cellStyle name="Normal 10 9 4" xfId="683" xr:uid="{7DDC4FB5-306C-40D7-B40B-F9D7E25B6208}"/>
    <cellStyle name="Normal 10 9 4 2" xfId="4738" xr:uid="{F9D54A4E-9544-4DB1-86B1-092EE922A606}"/>
    <cellStyle name="Normal 10 9 4 3" xfId="4603" xr:uid="{BAF21438-6E02-40F4-8E02-F8CCF9E76DE7}"/>
    <cellStyle name="Normal 10 9 4 4" xfId="4445" xr:uid="{1D16B2C5-3018-402C-87EA-B9AF1C043368}"/>
    <cellStyle name="Normal 10 9 5" xfId="684" xr:uid="{882D56EA-4987-4AF8-9C58-D23932E0D84C}"/>
    <cellStyle name="Normal 11" xfId="46" xr:uid="{51E6A230-D788-40B0-92CA-6B6295630E6C}"/>
    <cellStyle name="Normal 11 2" xfId="3697" xr:uid="{F079AEE4-EA93-42AA-A43E-FC7B6BF75E58}"/>
    <cellStyle name="Normal 11 2 2" xfId="4545" xr:uid="{F9F3235E-9616-496D-8AC4-2A3C678B4545}"/>
    <cellStyle name="Normal 11 3" xfId="4306" xr:uid="{3AD00539-FA36-41B3-9CEE-BAE0111B13A5}"/>
    <cellStyle name="Normal 11 3 2" xfId="4546" xr:uid="{E1C55685-ACDD-4130-87B1-32A7EE49F569}"/>
    <cellStyle name="Normal 11 3 3" xfId="4715" xr:uid="{137DF6D8-3AFE-49AE-9139-D7174CFE7B69}"/>
    <cellStyle name="Normal 11 3 4" xfId="4692" xr:uid="{33E76556-81A5-431B-9E08-A9E33BB01AF1}"/>
    <cellStyle name="Normal 12" xfId="47" xr:uid="{44D77FA6-7BB9-4A6C-BA36-F228EE9BB315}"/>
    <cellStyle name="Normal 12 2" xfId="3698" xr:uid="{5762604E-291B-460B-BBA5-A563F5C4F3E0}"/>
    <cellStyle name="Normal 12 2 2" xfId="4547" xr:uid="{E1C421C8-F719-4294-96E4-8D354EF16AB0}"/>
    <cellStyle name="Normal 12 3" xfId="4548" xr:uid="{43EECE82-3B6B-4EEF-8F23-AF4C049F7BDF}"/>
    <cellStyle name="Normal 13" xfId="48" xr:uid="{8201E187-D0EB-49A2-A533-EEAC7A4C2BAD}"/>
    <cellStyle name="Normal 13 2" xfId="49" xr:uid="{620D9120-394B-42C4-B8C5-C750926FE81F}"/>
    <cellStyle name="Normal 13 2 2" xfId="3699" xr:uid="{4340B08C-509E-4D92-B407-D837CAC0CF5E}"/>
    <cellStyle name="Normal 13 2 2 2" xfId="4549" xr:uid="{F6938EB8-514A-4A97-AE79-1EF57008F19F}"/>
    <cellStyle name="Normal 13 2 3" xfId="4308" xr:uid="{551A4BDC-5D57-40D8-82F6-7AA5E66AE18F}"/>
    <cellStyle name="Normal 13 2 3 2" xfId="4550" xr:uid="{C6D66933-0CBF-4EF0-9449-169D7AB64335}"/>
    <cellStyle name="Normal 13 2 3 3" xfId="4716" xr:uid="{25655409-4F1B-4840-9BDF-09377879C1E1}"/>
    <cellStyle name="Normal 13 2 3 4" xfId="4693" xr:uid="{63B7F8C3-B6D5-4C3C-997A-1C9D5E1AE1B3}"/>
    <cellStyle name="Normal 13 3" xfId="3700" xr:uid="{F6E885D8-9656-4D14-A2D9-39431D622A80}"/>
    <cellStyle name="Normal 13 3 2" xfId="4392" xr:uid="{A0141C0F-2188-4778-9869-A5B0C75F1474}"/>
    <cellStyle name="Normal 13 3 3" xfId="4309" xr:uid="{30827056-6D6B-40C6-A3FC-397708530CBA}"/>
    <cellStyle name="Normal 13 3 4" xfId="4449" xr:uid="{9AD1A9C4-45EC-46CE-B9C5-802037D5253C}"/>
    <cellStyle name="Normal 13 3 5" xfId="4717" xr:uid="{9A3BA066-CBE8-4CAD-8C39-A804D0D32A8A}"/>
    <cellStyle name="Normal 13 4" xfId="4310" xr:uid="{654FBE78-5850-47DB-86A8-E9AE9170247F}"/>
    <cellStyle name="Normal 13 5" xfId="4307" xr:uid="{827FC47E-3D18-450D-8BCA-6357FF54C880}"/>
    <cellStyle name="Normal 14" xfId="50" xr:uid="{49B04997-6985-46BD-B568-94CB2009C596}"/>
    <cellStyle name="Normal 14 18" xfId="4312" xr:uid="{C42E6590-C0D7-409B-8452-58161942F39D}"/>
    <cellStyle name="Normal 14 2" xfId="51" xr:uid="{87FFABB7-0E18-444E-A413-98FA78DF4674}"/>
    <cellStyle name="Normal 14 2 2" xfId="52" xr:uid="{C6B507A0-5172-4694-BC58-523D13D7803E}"/>
    <cellStyle name="Normal 14 2 2 2" xfId="3701" xr:uid="{08177037-23A9-4313-AB3D-1CB8A3F5CA35}"/>
    <cellStyle name="Normal 14 2 3" xfId="3702" xr:uid="{EC8920CA-F6D1-40EB-8D13-8B43A84336B5}"/>
    <cellStyle name="Normal 14 3" xfId="3703" xr:uid="{59BF4EB6-E775-49A9-AC38-7D53EEC17FF8}"/>
    <cellStyle name="Normal 14 3 2" xfId="4551" xr:uid="{8CA593CB-1129-40C3-A145-A07264B9BDA6}"/>
    <cellStyle name="Normal 14 4" xfId="4311" xr:uid="{71B8FA9C-1C0B-49D3-A4F4-E9BDB4509343}"/>
    <cellStyle name="Normal 14 4 2" xfId="4552" xr:uid="{67270C99-DEC9-42F3-97CF-2B0E53CA259C}"/>
    <cellStyle name="Normal 14 4 3" xfId="4718" xr:uid="{0CE061B3-55D9-47FC-9012-12E26FA10896}"/>
    <cellStyle name="Normal 14 4 4" xfId="4694" xr:uid="{A6CA024D-8FC6-472C-82CC-A519672929C5}"/>
    <cellStyle name="Normal 15" xfId="53" xr:uid="{E1B87881-E471-42B6-93AB-A365C47E0DF7}"/>
    <cellStyle name="Normal 15 2" xfId="54" xr:uid="{70E007B3-E6CE-4AF4-B72B-7CB8148BF035}"/>
    <cellStyle name="Normal 15 2 2" xfId="3704" xr:uid="{737ABE2C-427F-4131-BAD0-B3ECE165DFA6}"/>
    <cellStyle name="Normal 15 2 2 2" xfId="4553" xr:uid="{F83BBA66-0EB7-457E-B8F3-D4C31AE018EE}"/>
    <cellStyle name="Normal 15 2 3" xfId="4554" xr:uid="{A7930048-14BA-4558-8036-DC838B0F24EE}"/>
    <cellStyle name="Normal 15 3" xfId="3705" xr:uid="{ED697368-C3C0-48AA-A598-7A905CBF3D2C}"/>
    <cellStyle name="Normal 15 3 2" xfId="4393" xr:uid="{5ECDE966-7015-46CE-9FF3-DD0447F7D8FA}"/>
    <cellStyle name="Normal 15 3 3" xfId="4314" xr:uid="{E9C528AF-4277-4A80-A9F3-B869B2ED31E7}"/>
    <cellStyle name="Normal 15 3 4" xfId="4450" xr:uid="{D3C8AF87-BCBA-495D-8688-BA69C27E308E}"/>
    <cellStyle name="Normal 15 3 5" xfId="4720" xr:uid="{2D0DD7AA-DAE6-4F30-A6B6-6BDE93E13868}"/>
    <cellStyle name="Normal 15 4" xfId="4313" xr:uid="{A6650818-F4DB-490B-AFB6-71145F4A5CEA}"/>
    <cellStyle name="Normal 15 4 2" xfId="4555" xr:uid="{E8F02E07-BF12-41D2-8B6A-5FD93A24395A}"/>
    <cellStyle name="Normal 15 4 3" xfId="4719" xr:uid="{163DE48E-7074-4C00-B2C0-1D5494B48196}"/>
    <cellStyle name="Normal 15 4 4" xfId="4695" xr:uid="{F2517512-C772-4114-9BF3-4F0C1E7C9D9C}"/>
    <cellStyle name="Normal 16" xfId="55" xr:uid="{56CB47A5-209D-48AF-ACC1-DC6742B35291}"/>
    <cellStyle name="Normal 16 2" xfId="3706" xr:uid="{15B856D5-F06C-4744-8D25-1A45F26C8D9D}"/>
    <cellStyle name="Normal 16 2 2" xfId="4394" xr:uid="{62014F03-6B5B-4102-9EAE-C0AE5F851ADA}"/>
    <cellStyle name="Normal 16 2 3" xfId="4315" xr:uid="{D11EB0D8-9727-450E-8B26-B4A49412AC7B}"/>
    <cellStyle name="Normal 16 2 4" xfId="4451" xr:uid="{23410CA5-DB85-47EE-8F34-149F0D6BF17F}"/>
    <cellStyle name="Normal 16 2 5" xfId="4721" xr:uid="{D9A23C28-8F70-40A6-A2A9-0B444468790F}"/>
    <cellStyle name="Normal 16 3" xfId="4422" xr:uid="{F3BA4855-E905-4A53-B2A6-BE97C05FB72E}"/>
    <cellStyle name="Normal 17" xfId="56" xr:uid="{CFDB866B-DA5D-4E2F-B020-D43D5DC4A637}"/>
    <cellStyle name="Normal 17 2" xfId="3707" xr:uid="{0880D704-651A-4B56-A7AA-34F19571C13E}"/>
    <cellStyle name="Normal 17 2 2" xfId="4395" xr:uid="{1E085477-80ED-4629-8511-8069C8445EE5}"/>
    <cellStyle name="Normal 17 2 3" xfId="4317" xr:uid="{3C94AC88-D1B0-4358-9673-6565E5060092}"/>
    <cellStyle name="Normal 17 2 4" xfId="4452" xr:uid="{EF51D651-5351-484B-A424-2DB78FCEDFB3}"/>
    <cellStyle name="Normal 17 2 5" xfId="4722" xr:uid="{E9C0C603-1D5F-4EAA-987A-5AFD77EA3560}"/>
    <cellStyle name="Normal 17 3" xfId="4318" xr:uid="{F7F19172-69E8-43F8-98EB-F1E543244034}"/>
    <cellStyle name="Normal 17 4" xfId="4316" xr:uid="{A457B79D-C1E1-46C9-835A-17F6477098E3}"/>
    <cellStyle name="Normal 18" xfId="57" xr:uid="{859EB273-1E41-454B-865F-59394336B6CA}"/>
    <cellStyle name="Normal 18 2" xfId="3708" xr:uid="{5A3F5B5F-B673-4B49-B37A-365E680E64EE}"/>
    <cellStyle name="Normal 18 2 2" xfId="4556" xr:uid="{C4EEDA7B-69BE-4938-ADF0-7FEF7F995CE7}"/>
    <cellStyle name="Normal 18 3" xfId="4319" xr:uid="{5D955547-2491-478A-B4E5-B90EE13AA98D}"/>
    <cellStyle name="Normal 18 3 2" xfId="4557" xr:uid="{05C352D0-AC43-447E-8D91-0F8DD5ED3A0B}"/>
    <cellStyle name="Normal 18 3 3" xfId="4723" xr:uid="{593393EE-1DD1-4659-B37A-1C29C91DC1F6}"/>
    <cellStyle name="Normal 18 3 4" xfId="4696" xr:uid="{F642A9AF-FB11-4F61-A078-EF69F9C5583D}"/>
    <cellStyle name="Normal 19" xfId="58" xr:uid="{0A23294F-31AD-45ED-B37C-717E42440813}"/>
    <cellStyle name="Normal 19 2" xfId="59" xr:uid="{1163CCBF-B46B-4F4E-8F91-1D84403D810E}"/>
    <cellStyle name="Normal 19 2 2" xfId="3709" xr:uid="{372B45CF-0B21-4E00-AB3F-6809C6B69AC1}"/>
    <cellStyle name="Normal 19 2 2 2" xfId="4558" xr:uid="{7B661C0E-9282-4BCA-9D12-4D6602E2F7E4}"/>
    <cellStyle name="Normal 19 2 3" xfId="4559" xr:uid="{9EF22A31-BF11-4077-B768-26EE693AAA33}"/>
    <cellStyle name="Normal 19 3" xfId="3710" xr:uid="{78ABBC10-C33C-4089-9573-200C1438AA81}"/>
    <cellStyle name="Normal 19 3 2" xfId="4560" xr:uid="{18A961BB-DBC2-4B04-89AB-8C794302B401}"/>
    <cellStyle name="Normal 19 4" xfId="4561" xr:uid="{508DFE5D-88C0-4875-A253-5F7C4F20EA6F}"/>
    <cellStyle name="Normal 2" xfId="3" xr:uid="{0035700C-F3A5-4A6F-B63A-5CE25669DEE2}"/>
    <cellStyle name="Normal 2 2" xfId="60" xr:uid="{A16ECAE0-BAF5-43D4-B028-977BCB6DC212}"/>
    <cellStyle name="Normal 2 2 2" xfId="61" xr:uid="{D514CEEB-3F20-4CAF-9D5F-BF2F80552EC0}"/>
    <cellStyle name="Normal 2 2 2 2" xfId="3711" xr:uid="{5BFBD163-378A-423B-B9E1-0C07A407B7F0}"/>
    <cellStyle name="Normal 2 2 2 2 2" xfId="4564" xr:uid="{098EF6A7-1ACC-4F74-88D9-FD5EF1A5B4D1}"/>
    <cellStyle name="Normal 2 2 2 3" xfId="4565" xr:uid="{A9D4385A-2062-4B50-BF08-0BB1AAB99510}"/>
    <cellStyle name="Normal 2 2 3" xfId="3712" xr:uid="{DA56ABD4-5718-4D9C-986C-1560B3182DBD}"/>
    <cellStyle name="Normal 2 2 3 2" xfId="4472" xr:uid="{E07B0E9E-4072-4CF4-9495-3B78E3EEC665}"/>
    <cellStyle name="Normal 2 2 3 2 2" xfId="4566" xr:uid="{05370A48-89A3-4175-AA41-B13A60A595A1}"/>
    <cellStyle name="Normal 2 2 3 2 2 2" xfId="5326" xr:uid="{36DC77FE-38B9-449F-8457-DEECE3BE777D}"/>
    <cellStyle name="Normal 2 2 3 2 2 2 2" xfId="5366" xr:uid="{3912B102-4A85-4EEC-A70A-2E72BCE97EDA}"/>
    <cellStyle name="Normal 2 2 3 2 2 3" xfId="5322" xr:uid="{C65E4F41-38EB-44CB-AD1F-159B33611665}"/>
    <cellStyle name="Normal 2 2 3 2 3" xfId="4751" xr:uid="{56F9B6FD-CF3D-4CEA-B102-A20E0E1CFF2C}"/>
    <cellStyle name="Normal 2 2 3 2 4" xfId="5306" xr:uid="{82624246-D72A-4578-B4D8-8942F45E4A08}"/>
    <cellStyle name="Normal 2 2 3 3" xfId="4595" xr:uid="{D351FC61-1E3A-4C12-8F34-E64CA9004A67}"/>
    <cellStyle name="Normal 2 2 3 4" xfId="4697" xr:uid="{2DFAF81E-7EB7-4A3E-A63A-FF612B3C05B1}"/>
    <cellStyle name="Normal 2 2 3 5" xfId="4686" xr:uid="{42931301-FB36-488D-9AB1-8D6D1A81E984}"/>
    <cellStyle name="Normal 2 2 4" xfId="4320" xr:uid="{9AC6AD86-94AA-4E83-9D99-49DE1685C56F}"/>
    <cellStyle name="Normal 2 2 4 2" xfId="4479" xr:uid="{FADE1F98-BF1A-437D-8D6F-4B6DA21FDAF6}"/>
    <cellStyle name="Normal 2 2 4 3" xfId="4724" xr:uid="{39337760-7DA6-47B2-B2C9-F5724F91440E}"/>
    <cellStyle name="Normal 2 2 4 4" xfId="4698" xr:uid="{D1345C70-CAAA-4CFA-AA00-1E8F534E07D5}"/>
    <cellStyle name="Normal 2 2 5" xfId="4563" xr:uid="{E93E100A-A1B5-4224-8D03-39A2B9B77D9E}"/>
    <cellStyle name="Normal 2 2 6" xfId="4754" xr:uid="{4FF250D0-60EE-4B21-A5CE-34875DF05FE7}"/>
    <cellStyle name="Normal 2 3" xfId="62" xr:uid="{0A8684A9-5C3A-46EF-A618-7C2CD954BEB6}"/>
    <cellStyle name="Normal 2 3 2" xfId="63" xr:uid="{4D44FD92-6C98-416F-805E-E912AD2FD6F2}"/>
    <cellStyle name="Normal 2 3 2 2" xfId="3713" xr:uid="{58B3B75C-119E-4E7D-A8F1-893A68433F1B}"/>
    <cellStyle name="Normal 2 3 2 2 2" xfId="4567" xr:uid="{DEB53ADD-3CDB-4486-B7E1-9B4F1276A490}"/>
    <cellStyle name="Normal 2 3 2 3" xfId="4322" xr:uid="{9CB3C695-2164-42B1-BBC1-3CA8A3094D92}"/>
    <cellStyle name="Normal 2 3 2 3 2" xfId="4568" xr:uid="{D2A7D824-C0F9-4213-8C3D-3F608A10A3A4}"/>
    <cellStyle name="Normal 2 3 2 3 3" xfId="4726" xr:uid="{A4353FA6-9A87-4FB2-825E-54D722F2AF3A}"/>
    <cellStyle name="Normal 2 3 2 3 4" xfId="4699" xr:uid="{109A7867-AD7A-457C-AC87-3CF352D227CF}"/>
    <cellStyle name="Normal 2 3 3" xfId="64" xr:uid="{73CF82B8-DB1E-4379-B3D3-38EFBEFC74EF}"/>
    <cellStyle name="Normal 2 3 4" xfId="65" xr:uid="{D26B48FD-DC22-4FCA-93B8-AB140719D782}"/>
    <cellStyle name="Normal 2 3 5" xfId="3714" xr:uid="{BB0522CF-63BA-4979-A639-C6130DFB5353}"/>
    <cellStyle name="Normal 2 3 5 2" xfId="4569" xr:uid="{025053E6-6007-4879-9105-E56BDA2684F7}"/>
    <cellStyle name="Normal 2 3 6" xfId="4321" xr:uid="{C0897E2A-1C01-42CC-9442-B386998B172F}"/>
    <cellStyle name="Normal 2 3 6 2" xfId="4570" xr:uid="{B55B105D-3F27-4E86-98EA-08EC5769539B}"/>
    <cellStyle name="Normal 2 3 6 3" xfId="4725" xr:uid="{D94CFD39-A114-4F33-85F6-1297EDA53200}"/>
    <cellStyle name="Normal 2 3 6 4" xfId="4700" xr:uid="{A1CCC218-9701-40D2-80BD-E3F5C0E8ABA8}"/>
    <cellStyle name="Normal 2 3 7" xfId="5319" xr:uid="{B3AD884E-D7E6-44B7-BE2D-A5FCAB53EEBD}"/>
    <cellStyle name="Normal 2 4" xfId="66" xr:uid="{F09FEC92-94F9-46EF-95C2-93865C6B2736}"/>
    <cellStyle name="Normal 2 4 2" xfId="67" xr:uid="{97E4D47C-CE52-4097-8731-B46C9F06286B}"/>
    <cellStyle name="Normal 2 4 3" xfId="3715" xr:uid="{F523BAC7-F88E-4C54-A0C1-8657A7F17F11}"/>
    <cellStyle name="Normal 2 4 3 2" xfId="4571" xr:uid="{69706270-179D-4340-8C3D-7AF3381B2983}"/>
    <cellStyle name="Normal 2 4 3 3" xfId="4596" xr:uid="{AF29419A-0F4C-478C-B274-884D55EE2017}"/>
    <cellStyle name="Normal 2 4 4" xfId="4572" xr:uid="{B3730FC4-7184-44B3-B525-22C33C9C0A10}"/>
    <cellStyle name="Normal 2 4 5" xfId="4755" xr:uid="{3A319399-88E1-4C13-BB0D-879059D2326D}"/>
    <cellStyle name="Normal 2 4 6" xfId="4753" xr:uid="{A10D98C0-03B0-46E1-B306-821297BDCB1B}"/>
    <cellStyle name="Normal 2 5" xfId="3716" xr:uid="{459A2C7D-6CE7-4200-9D4D-BEF1D63BD183}"/>
    <cellStyle name="Normal 2 5 2" xfId="3731" xr:uid="{594A0C7A-01C7-45C5-9667-30E8E155D21D}"/>
    <cellStyle name="Normal 2 5 2 2" xfId="4430" xr:uid="{51105A0E-3BC6-4450-B1EF-E020799FFB24}"/>
    <cellStyle name="Normal 2 5 3" xfId="4423" xr:uid="{4149F0B3-22EC-4BF4-AF1C-4A21FB4C11C7}"/>
    <cellStyle name="Normal 2 5 3 2" xfId="4475" xr:uid="{37A32249-8D36-4E97-A4B4-119A0C56FEAF}"/>
    <cellStyle name="Normal 2 5 3 3" xfId="4737" xr:uid="{0577514D-A8E9-4069-AFE1-212B3FCF257A}"/>
    <cellStyle name="Normal 2 5 3 4" xfId="5303" xr:uid="{8F6F41C6-C60D-4F13-B9A7-841A9BEB3B7C}"/>
    <cellStyle name="Normal 2 5 3 4 2" xfId="5361" xr:uid="{7E0FC9CA-00DE-4DFB-BA59-A87DB2CEE8CD}"/>
    <cellStyle name="Normal 2 5 4" xfId="4573" xr:uid="{02CC378E-A6FB-430C-A3E5-ED2A011B0E55}"/>
    <cellStyle name="Normal 2 5 5" xfId="4481" xr:uid="{1DD31DE5-8E17-4CAF-9378-2497C77722F2}"/>
    <cellStyle name="Normal 2 5 6" xfId="4480" xr:uid="{2FFE2399-F0EB-4136-9EBF-328B4D2EFA7A}"/>
    <cellStyle name="Normal 2 5 7" xfId="4750" xr:uid="{B53FE597-FA16-4A2D-8667-E69858170A9A}"/>
    <cellStyle name="Normal 2 5 8" xfId="4710" xr:uid="{B303F0DD-2EA6-411B-9CC3-53FB65BE7671}"/>
    <cellStyle name="Normal 2 6" xfId="3732" xr:uid="{7A13AB35-498D-4E39-8A0D-4FCB337605F7}"/>
    <cellStyle name="Normal 2 6 2" xfId="4425" xr:uid="{1F97C653-05CD-42E9-8300-363DF9AB627F}"/>
    <cellStyle name="Normal 2 6 3" xfId="4428" xr:uid="{E44E017E-6D93-4DFB-8C85-AB1428C7E896}"/>
    <cellStyle name="Normal 2 6 3 2" xfId="5340" xr:uid="{0D92277B-ADF1-45F0-8A42-7E09CD1A4FC6}"/>
    <cellStyle name="Normal 2 6 4" xfId="4574" xr:uid="{1268B37F-6E0B-4F81-8D18-B73AF5DCDCE2}"/>
    <cellStyle name="Normal 2 6 5" xfId="4471" xr:uid="{334933AF-F83E-4F12-BB1C-F008B452982F}"/>
    <cellStyle name="Normal 2 6 5 2" xfId="4701" xr:uid="{F685B460-4074-4A41-B8CD-7E6B2B91D216}"/>
    <cellStyle name="Normal 2 6 6" xfId="4443" xr:uid="{8093639E-6550-4495-8C56-92850B65286C}"/>
    <cellStyle name="Normal 2 6 7" xfId="4424" xr:uid="{18D1B2B9-BA65-48A4-83D8-FBE5EAD341F9}"/>
    <cellStyle name="Normal 2 6 8" xfId="5336" xr:uid="{B546636A-ABEA-4320-9BBF-8E07EC19D0FC}"/>
    <cellStyle name="Normal 2 7" xfId="4426" xr:uid="{75CF1576-353C-4AAC-987E-2D98AFFC596C}"/>
    <cellStyle name="Normal 2 7 2" xfId="4576" xr:uid="{38A25B85-BBC3-4311-A1DE-7DE63921F0C3}"/>
    <cellStyle name="Normal 2 7 3" xfId="4575" xr:uid="{169057B7-E72C-4F00-8E62-B121AD087C52}"/>
    <cellStyle name="Normal 2 7 4" xfId="5304" xr:uid="{DFEE51DE-04B0-4EA3-81F2-AEEE832356FE}"/>
    <cellStyle name="Normal 2 8" xfId="4577" xr:uid="{3EB7BCA5-EF8A-47A2-BAD1-2E4CDB3A313E}"/>
    <cellStyle name="Normal 2 9" xfId="4562" xr:uid="{6A2565B9-56DE-49C1-B6A0-4947ADFF4D69}"/>
    <cellStyle name="Normal 20" xfId="68" xr:uid="{9D679FAF-F473-4DF7-899F-35921AA02EB6}"/>
    <cellStyle name="Normal 20 2" xfId="3717" xr:uid="{A0E3A68C-A2EA-4389-9ECF-047DE3D038E4}"/>
    <cellStyle name="Normal 20 2 2" xfId="3718" xr:uid="{E2B59416-52E5-4D76-83D9-4947D69BB034}"/>
    <cellStyle name="Normal 20 2 2 2" xfId="4396" xr:uid="{3AB12F01-CB12-499E-8445-DA3315E7C547}"/>
    <cellStyle name="Normal 20 2 2 3" xfId="4388" xr:uid="{B4FE1C08-0311-4F89-AF19-4D4961466DC8}"/>
    <cellStyle name="Normal 20 2 2 4" xfId="4468" xr:uid="{D8B9D23B-D435-40F1-AA22-09A7C45E192E}"/>
    <cellStyle name="Normal 20 2 2 5" xfId="4735" xr:uid="{2C83AF97-E2C7-407D-B888-28E9760C5C87}"/>
    <cellStyle name="Normal 20 2 3" xfId="4391" xr:uid="{EDC6F468-444D-4245-8F33-33EFDF5E16C2}"/>
    <cellStyle name="Normal 20 2 4" xfId="4387" xr:uid="{BE7045B0-974D-4083-A13D-9EF8E2829D9E}"/>
    <cellStyle name="Normal 20 2 5" xfId="4467" xr:uid="{32102A1A-2213-4DAD-9AAB-AD5E81911183}"/>
    <cellStyle name="Normal 20 2 6" xfId="4734" xr:uid="{E90C375D-A0EF-4148-ACA8-C37C9DB7B9F4}"/>
    <cellStyle name="Normal 20 3" xfId="3827" xr:uid="{84045EAF-4B47-466A-9E38-E6D20DD085A5}"/>
    <cellStyle name="Normal 20 3 2" xfId="4629" xr:uid="{0F39D1D8-4B51-495D-8533-FFE477B1DF73}"/>
    <cellStyle name="Normal 20 4" xfId="4323" xr:uid="{DB93B9DB-A14D-4BF4-A7F8-04437432FF7B}"/>
    <cellStyle name="Normal 20 4 2" xfId="4473" xr:uid="{5F713242-852E-466D-A7BB-7B6A5C97E4E4}"/>
    <cellStyle name="Normal 20 4 3" xfId="4727" xr:uid="{E8B62B0D-47C0-4EB0-970E-1851071798EA}"/>
    <cellStyle name="Normal 20 4 4" xfId="4702" xr:uid="{3B78D10A-3DD6-427D-A4C8-ADD3BF0E17DC}"/>
    <cellStyle name="Normal 20 5" xfId="4478" xr:uid="{39DBAA67-B180-4D77-8F91-BC7C3BD6F8B9}"/>
    <cellStyle name="Normal 20 5 2" xfId="5335" xr:uid="{3516F14C-C40F-431A-9CB4-5731CC1DFBA2}"/>
    <cellStyle name="Normal 20 6" xfId="4476" xr:uid="{318C0F4E-6300-4797-9621-9A49D69033AD}"/>
    <cellStyle name="Normal 20 7" xfId="4687" xr:uid="{21AC4BDF-4672-4D8E-B3A4-808CFDD3DE69}"/>
    <cellStyle name="Normal 20 8" xfId="4708" xr:uid="{C454F60B-7D2A-4AB7-B6ED-FEBCEBBBD83C}"/>
    <cellStyle name="Normal 20 9" xfId="4707" xr:uid="{786F8FA9-7037-475E-BFBF-E355160ACCE1}"/>
    <cellStyle name="Normal 21" xfId="69" xr:uid="{2364D638-E494-44CD-A10F-BCEEB8153D4B}"/>
    <cellStyle name="Normal 21 2" xfId="3719" xr:uid="{C6722866-2B9A-4EA5-85C7-8FA5D83E1647}"/>
    <cellStyle name="Normal 21 2 2" xfId="3720" xr:uid="{41968B6F-C7D4-4B3E-869D-536B43A0980F}"/>
    <cellStyle name="Normal 21 3" xfId="4324" xr:uid="{F3783D42-AA19-428A-A393-A6651D7E28AA}"/>
    <cellStyle name="Normal 21 3 2" xfId="4631" xr:uid="{01AB60D5-468F-4088-84B8-3FB10B2C5D6E}"/>
    <cellStyle name="Normal 21 3 2 2" xfId="5357" xr:uid="{A760A41B-8E1A-4AD3-83C5-D40C3EA658A2}"/>
    <cellStyle name="Normal 21 3 3" xfId="4630" xr:uid="{F682A715-2DC3-4A8E-BD4F-8AB898D3A6A3}"/>
    <cellStyle name="Normal 21 4" xfId="4453" xr:uid="{206FFEC4-2BFC-43CB-B122-7BFBDED1888F}"/>
    <cellStyle name="Normal 21 4 2" xfId="5354" xr:uid="{6514055B-AD17-4AE6-9816-EF3B53358466}"/>
    <cellStyle name="Normal 21 5" xfId="4728" xr:uid="{6C71E3A2-D00C-433F-AF26-1B7106E73BED}"/>
    <cellStyle name="Normal 22" xfId="685" xr:uid="{C3A2D1BB-DCBA-4FCF-820A-40049E9C9169}"/>
    <cellStyle name="Normal 22 2" xfId="3661" xr:uid="{8AF29514-2EAC-47E7-8F33-B670D49B306C}"/>
    <cellStyle name="Normal 22 3" xfId="3660" xr:uid="{D1BE413C-580D-4A74-8100-C803A55DAC73}"/>
    <cellStyle name="Normal 22 3 2" xfId="4325" xr:uid="{E8F660A8-B85F-4133-8B4E-688A37E92757}"/>
    <cellStyle name="Normal 22 3 2 2" xfId="4633" xr:uid="{E16D0E40-985C-46CF-8724-6D6E3C774835}"/>
    <cellStyle name="Normal 22 3 3" xfId="4632" xr:uid="{18BAD349-879D-485A-84EB-6C0CC5CD6D4D}"/>
    <cellStyle name="Normal 22 3 4" xfId="4615" xr:uid="{584376F2-585F-405C-971F-3C46F5796B5A}"/>
    <cellStyle name="Normal 22 4" xfId="3664" xr:uid="{2E5407CB-B938-43C9-8037-3957E28485B4}"/>
    <cellStyle name="Normal 22 4 10" xfId="5363" xr:uid="{2E0FC3F7-D9F3-4070-9BDB-6C68F9633DF1}"/>
    <cellStyle name="Normal 22 4 2" xfId="4401" xr:uid="{DF180E0F-4821-4687-B671-B762A92F21CD}"/>
    <cellStyle name="Normal 22 4 3" xfId="4742" xr:uid="{3592B4F5-2E9C-4592-A467-4D49DC04D58A}"/>
    <cellStyle name="Normal 22 4 3 2" xfId="5324" xr:uid="{7C0FBF5C-CCC0-45D4-9339-A6FA0BDB9ECA}"/>
    <cellStyle name="Normal 22 4 3 2 2" xfId="5359" xr:uid="{025962AE-514A-4294-B54D-CF5079CACC50}"/>
    <cellStyle name="Normal 22 4 3 3" xfId="5327" xr:uid="{7F7A40F4-54C7-49A6-9050-C7E584319F56}"/>
    <cellStyle name="Normal 22 4 3 4" xfId="5343" xr:uid="{35FD0ABF-BD2A-474C-A6C5-2E8AD07D8581}"/>
    <cellStyle name="Normal 22 4 3 5" xfId="5339" xr:uid="{ADABB977-E422-4913-BFE1-C5F8EECB8980}"/>
    <cellStyle name="Normal 22 4 4" xfId="4616" xr:uid="{66E8ED0F-5D20-49FE-B7F7-6057E0E954FF}"/>
    <cellStyle name="Normal 22 4 5" xfId="4454" xr:uid="{4E175896-834A-4BD0-9120-270A6060FD6E}"/>
    <cellStyle name="Normal 22 4 6" xfId="4440" xr:uid="{3BEDA22B-75DB-45A2-BB34-8F2BAA84E67E}"/>
    <cellStyle name="Normal 22 4 7" xfId="4439" xr:uid="{23463D0E-50BC-417B-B763-8E8AD02377D3}"/>
    <cellStyle name="Normal 22 4 8" xfId="4438" xr:uid="{F4589547-62F8-4B6C-9870-999F3E2A90D7}"/>
    <cellStyle name="Normal 22 4 9" xfId="4437" xr:uid="{DC0C427C-36A9-4129-9E1A-042BF516EEB7}"/>
    <cellStyle name="Normal 22 5" xfId="4729" xr:uid="{85A30A58-7D6A-44CB-B99D-9078A7ABE1D6}"/>
    <cellStyle name="Normal 23" xfId="3721" xr:uid="{039D9B37-950E-499D-905B-F57E3204EBC5}"/>
    <cellStyle name="Normal 23 2" xfId="4282" xr:uid="{34BEC7C1-51ED-4EC2-B8B2-54457116506F}"/>
    <cellStyle name="Normal 23 2 2" xfId="4327" xr:uid="{91BFF8DE-15D0-4AE8-8EF6-D14E9228D26D}"/>
    <cellStyle name="Normal 23 2 2 2" xfId="4752" xr:uid="{AE60E097-968F-46AE-8778-0EE9EB711749}"/>
    <cellStyle name="Normal 23 2 2 3" xfId="4617" xr:uid="{B722EF45-14E2-4E13-8F0C-11983DF5016E}"/>
    <cellStyle name="Normal 23 2 2 4" xfId="4578" xr:uid="{FF34B5F5-E99C-4119-AC80-F784DDB91947}"/>
    <cellStyle name="Normal 23 2 3" xfId="4456" xr:uid="{A6080D53-236B-4A46-880A-BDD739339A7A}"/>
    <cellStyle name="Normal 23 2 4" xfId="4703" xr:uid="{55215A40-B16B-4D2C-B667-4B538B2152BF}"/>
    <cellStyle name="Normal 23 3" xfId="4397" xr:uid="{1DD93A94-49FC-4991-A718-4B6FBDAB6959}"/>
    <cellStyle name="Normal 23 4" xfId="4326" xr:uid="{89C765EF-D482-4103-AAB5-E1F7026B528E}"/>
    <cellStyle name="Normal 23 5" xfId="4455" xr:uid="{C9E0F5C9-4603-43D7-B4D4-EF61425F3001}"/>
    <cellStyle name="Normal 23 6" xfId="4730" xr:uid="{C684C2DF-FAB0-4DFC-A30A-35A49F4F26CA}"/>
    <cellStyle name="Normal 24" xfId="3722" xr:uid="{175E1152-B0A5-413E-9DE5-E40D795D3B82}"/>
    <cellStyle name="Normal 24 2" xfId="3723" xr:uid="{89E09773-479D-4BD5-B011-C40B9A7DEAE5}"/>
    <cellStyle name="Normal 24 2 2" xfId="4399" xr:uid="{48961AC1-B865-4105-A1EE-7EFFD8AC1AE6}"/>
    <cellStyle name="Normal 24 2 3" xfId="4329" xr:uid="{4A93F0C2-DC37-408B-BE34-13955D0E6358}"/>
    <cellStyle name="Normal 24 2 4" xfId="4458" xr:uid="{373D647B-F61C-4BD5-ADED-1D1E2FC425E3}"/>
    <cellStyle name="Normal 24 2 5" xfId="4732" xr:uid="{BDEEB5AD-DCDB-4B0B-B0B3-746F44284B01}"/>
    <cellStyle name="Normal 24 3" xfId="4398" xr:uid="{3C14C9C4-F9BC-432A-AF0D-851732B68139}"/>
    <cellStyle name="Normal 24 4" xfId="4328" xr:uid="{61E85994-0144-47D8-976B-3FDF06F54476}"/>
    <cellStyle name="Normal 24 5" xfId="4457" xr:uid="{6A97FF21-D442-45B1-8AAF-C66021EF1896}"/>
    <cellStyle name="Normal 24 6" xfId="4731" xr:uid="{2053CD14-E2BF-4F24-B514-20594EB2E64F}"/>
    <cellStyle name="Normal 25" xfId="3730" xr:uid="{A4312BA3-1E2F-414A-ACC6-5768D4D038F3}"/>
    <cellStyle name="Normal 25 2" xfId="4331" xr:uid="{653FF933-B1E1-4D4A-BB69-4C04DFEA6561}"/>
    <cellStyle name="Normal 25 2 2" xfId="5342" xr:uid="{F609D39D-F05A-45DB-B013-F7708052215C}"/>
    <cellStyle name="Normal 25 3" xfId="4400" xr:uid="{06826E60-1435-4E79-B0FA-EBD38B759F29}"/>
    <cellStyle name="Normal 25 4" xfId="4330" xr:uid="{3CD538EB-270C-40B7-A0FF-036B5216C60E}"/>
    <cellStyle name="Normal 25 5" xfId="4459" xr:uid="{3C34FEDA-E622-4E40-8F2A-25CB52F8EAEB}"/>
    <cellStyle name="Normal 26" xfId="4280" xr:uid="{C73CC827-024A-4AE9-8ED5-86537AA5B9BC}"/>
    <cellStyle name="Normal 26 2" xfId="4281" xr:uid="{32E8D4D1-336F-4160-B93A-E75C299A0516}"/>
    <cellStyle name="Normal 26 2 2" xfId="4333" xr:uid="{EB81485A-A5A3-4A96-B658-153968452F52}"/>
    <cellStyle name="Normal 26 3" xfId="4332" xr:uid="{C2AF0750-4B45-4470-B2E2-59A66FDB0122}"/>
    <cellStyle name="Normal 26 3 2" xfId="4619" xr:uid="{5C2A8BCC-9972-4ABF-A4E6-1B04202B21D9}"/>
    <cellStyle name="Normal 27" xfId="4334" xr:uid="{C43CDBED-4AC8-4E88-9BDC-A7236C55488D}"/>
    <cellStyle name="Normal 27 2" xfId="4335" xr:uid="{583AA90E-FAD2-43A2-A897-07D09E4ABC63}"/>
    <cellStyle name="Normal 27 3" xfId="4460" xr:uid="{41DCBF93-8664-41A8-83F4-71D2B5695B67}"/>
    <cellStyle name="Normal 27 4" xfId="4444" xr:uid="{51B505E1-9DAC-4F03-9122-CD9C195FDCAA}"/>
    <cellStyle name="Normal 27 5" xfId="4435" xr:uid="{8BC561C2-462B-4BA3-ABFC-F794C9D8AE52}"/>
    <cellStyle name="Normal 27 6" xfId="4432" xr:uid="{FB0345F2-F2BD-46A5-9CD9-0E5B7214D664}"/>
    <cellStyle name="Normal 27 7" xfId="5337" xr:uid="{A2DEC95F-2A9C-4249-A6A5-A21230631288}"/>
    <cellStyle name="Normal 28" xfId="4336" xr:uid="{F76ADF1E-A440-4C2C-99F7-14688AB45256}"/>
    <cellStyle name="Normal 28 2" xfId="4337" xr:uid="{58FAED10-0B08-40DA-A0FC-1FECF56B3B07}"/>
    <cellStyle name="Normal 28 3" xfId="4338" xr:uid="{E6D4A39B-3643-409F-9E62-0794A7E1E8B2}"/>
    <cellStyle name="Normal 29" xfId="4339" xr:uid="{D0823F17-8804-4DD6-AAE8-D5E787A828F9}"/>
    <cellStyle name="Normal 29 2" xfId="4340" xr:uid="{5C4A95F8-1D3C-46B9-A008-3AA246A39F28}"/>
    <cellStyle name="Normal 3" xfId="2" xr:uid="{665067A7-73F8-4B7E-BFD2-7BB3B9468366}"/>
    <cellStyle name="Normal 3 2" xfId="70" xr:uid="{8AC33CF4-B467-4F61-9A55-0C27D2BDB61E}"/>
    <cellStyle name="Normal 3 2 2" xfId="71" xr:uid="{92DB85ED-55E9-409C-8196-19F3DC5D7E12}"/>
    <cellStyle name="Normal 3 2 2 2" xfId="3724" xr:uid="{4BE11FBE-E8D4-4A21-B363-52556C6DF7BE}"/>
    <cellStyle name="Normal 3 2 2 2 2" xfId="4580" xr:uid="{397245C8-D780-49DD-AA8C-7677909B2FCB}"/>
    <cellStyle name="Normal 3 2 2 3" xfId="4581" xr:uid="{F5085308-3939-4783-8D16-4F5F784DF514}"/>
    <cellStyle name="Normal 3 2 3" xfId="72" xr:uid="{C5B45BEB-E72B-4CB8-9DDB-E1E3594B5207}"/>
    <cellStyle name="Normal 3 2 4" xfId="3725" xr:uid="{08BB8C61-8E72-4FCF-B292-2054F7D4575C}"/>
    <cellStyle name="Normal 3 2 4 2" xfId="4582" xr:uid="{F2DA3907-C07D-4633-971E-68582E8454D6}"/>
    <cellStyle name="Normal 3 2 5" xfId="4431" xr:uid="{6CD8A78C-E58D-4FDA-B680-67550346E5A5}"/>
    <cellStyle name="Normal 3 2 5 2" xfId="4583" xr:uid="{B7E5E397-68F5-43C3-969D-B1D3F03CFBBB}"/>
    <cellStyle name="Normal 3 2 5 3" xfId="5305" xr:uid="{AA903515-7FD3-4E78-BBC1-C2967D9973C6}"/>
    <cellStyle name="Normal 3 3" xfId="73" xr:uid="{A231D702-48BA-4711-AF4C-6911399549DC}"/>
    <cellStyle name="Normal 3 3 2" xfId="3726" xr:uid="{A2A64AA3-4562-4447-8E71-9D074B488FAC}"/>
    <cellStyle name="Normal 3 3 2 2" xfId="4584" xr:uid="{99F3BB9D-8214-46C0-BBC7-34627EBB3A27}"/>
    <cellStyle name="Normal 3 3 3" xfId="4585" xr:uid="{4F7876CC-E6A4-472D-A899-C08519692308}"/>
    <cellStyle name="Normal 3 4" xfId="3733" xr:uid="{BAB6A9AE-879C-4C82-9AD3-273557D627E2}"/>
    <cellStyle name="Normal 3 4 2" xfId="4284" xr:uid="{FB53AC3E-BE9B-40B5-A46D-0A394BBB585D}"/>
    <cellStyle name="Normal 3 4 2 2" xfId="4586" xr:uid="{AE5E62A2-263E-4CFF-8551-CCC35EEF522B}"/>
    <cellStyle name="Normal 3 4 3" xfId="5355" xr:uid="{BAAB1DBC-B62A-4EA1-ADB3-44E7D0BE68AB}"/>
    <cellStyle name="Normal 3 5" xfId="4283" xr:uid="{99FE1A85-BB42-4A22-8600-DB669ECEDACA}"/>
    <cellStyle name="Normal 3 5 2" xfId="4587" xr:uid="{D22B2971-48E8-485B-9F02-AA169902CC1E}"/>
    <cellStyle name="Normal 3 5 3" xfId="4736" xr:uid="{E9265404-9D91-4F92-8A68-DA950896DAD6}"/>
    <cellStyle name="Normal 3 5 4" xfId="4704" xr:uid="{300BEAA0-D412-4AD7-87C7-A147547C933A}"/>
    <cellStyle name="Normal 3 6" xfId="4579" xr:uid="{AFFE089F-1A7D-42CB-8586-8C550721E6CB}"/>
    <cellStyle name="Normal 3 6 2" xfId="5341" xr:uid="{7A23FEC1-CEAE-4605-B55E-12340EA10812}"/>
    <cellStyle name="Normal 3 6 2 2" xfId="5338" xr:uid="{E43185FC-FB55-4B77-A7F4-585D68CDC370}"/>
    <cellStyle name="Normal 3 6 2 3" xfId="5370" xr:uid="{D3B0D630-146C-42A6-AE5B-6142F733FA9B}"/>
    <cellStyle name="Normal 30" xfId="4341" xr:uid="{3B263E6A-BDF0-4432-9E73-C13C1DBD0711}"/>
    <cellStyle name="Normal 30 2" xfId="4342" xr:uid="{AE6E6B0C-5239-45E1-A3E7-B579528CD532}"/>
    <cellStyle name="Normal 31" xfId="4343" xr:uid="{03E465C3-B178-4BE6-8DA2-830DCAD90455}"/>
    <cellStyle name="Normal 31 2" xfId="4344" xr:uid="{77233B99-78BD-4FFD-925A-E2A000375A40}"/>
    <cellStyle name="Normal 32" xfId="4345" xr:uid="{7F1686E9-18C8-4B74-BA27-C95185BBAC7A}"/>
    <cellStyle name="Normal 33" xfId="4346" xr:uid="{50CDCD3B-770D-46DF-9479-9337B81FFA12}"/>
    <cellStyle name="Normal 33 2" xfId="4347" xr:uid="{59B67800-6F3A-4A29-A8A8-3D3A5740FE71}"/>
    <cellStyle name="Normal 34" xfId="4348" xr:uid="{34E8D5E7-AF14-4C1B-A638-C90B9DB8C559}"/>
    <cellStyle name="Normal 34 2" xfId="4349" xr:uid="{F950B527-B8D3-4408-BA20-2F4CDAB475F0}"/>
    <cellStyle name="Normal 35" xfId="4350" xr:uid="{B5E3ACB8-E790-4773-A7F9-D1044E37B62A}"/>
    <cellStyle name="Normal 35 2" xfId="4351" xr:uid="{E69111F2-3601-4934-B694-76F68FACB4AA}"/>
    <cellStyle name="Normal 36" xfId="4352" xr:uid="{3B3E5754-A83C-4077-9C37-D6116CD2CCFC}"/>
    <cellStyle name="Normal 36 2" xfId="4353" xr:uid="{77698CCE-AA18-4744-8109-5B5B98E24153}"/>
    <cellStyle name="Normal 37" xfId="4354" xr:uid="{2435A77B-853F-4316-BD47-044CD195169E}"/>
    <cellStyle name="Normal 37 2" xfId="4355" xr:uid="{8D91F3DD-B033-4A53-9210-EFDAE735D2A4}"/>
    <cellStyle name="Normal 38" xfId="4356" xr:uid="{86DB1877-B34C-47ED-AB7B-5A5395205D43}"/>
    <cellStyle name="Normal 38 2" xfId="4357" xr:uid="{94283D54-AA0B-4875-963D-6758F6147305}"/>
    <cellStyle name="Normal 39" xfId="4358" xr:uid="{94672379-D0C6-4BF1-BF56-2F3D91A81753}"/>
    <cellStyle name="Normal 39 2" xfId="4359" xr:uid="{4D2DF198-EE58-40A8-9DF8-0DA988D4CE6B}"/>
    <cellStyle name="Normal 39 2 2" xfId="4360" xr:uid="{31A56A2B-E769-4F67-A352-FC7CF526E31D}"/>
    <cellStyle name="Normal 39 3" xfId="4361" xr:uid="{740A19D4-E6A2-488D-81D4-501731668F6E}"/>
    <cellStyle name="Normal 4" xfId="74" xr:uid="{B6538D40-6A58-493A-A0EA-F1DAE029A885}"/>
    <cellStyle name="Normal 4 2" xfId="75" xr:uid="{3FF488DC-7772-449F-87FD-D050970C518E}"/>
    <cellStyle name="Normal 4 2 2" xfId="686" xr:uid="{4E238F56-B0A9-4DC0-BD41-344168A51A62}"/>
    <cellStyle name="Normal 4 2 2 2" xfId="687" xr:uid="{AE3D6542-0AB8-49F2-9314-B850FD14FA25}"/>
    <cellStyle name="Normal 4 2 2 3" xfId="688" xr:uid="{C2D2C571-FC5C-480C-B1C3-12C19A540C55}"/>
    <cellStyle name="Normal 4 2 2 4" xfId="689" xr:uid="{4BE2C530-912E-4462-83B2-2806C9337AFD}"/>
    <cellStyle name="Normal 4 2 2 4 2" xfId="690" xr:uid="{9AAF3B5B-5C2B-4FA5-BDD9-42ACA5C97EC8}"/>
    <cellStyle name="Normal 4 2 2 4 3" xfId="691" xr:uid="{4C00079A-F207-4A05-BD97-E34AB2C1D6FE}"/>
    <cellStyle name="Normal 4 2 2 4 3 2" xfId="692" xr:uid="{DE9234E3-AD9B-4F4C-B770-52695AA6058D}"/>
    <cellStyle name="Normal 4 2 2 4 3 3" xfId="3663" xr:uid="{7DFBDD21-6771-4697-A297-9432335DAC35}"/>
    <cellStyle name="Normal 4 2 3" xfId="4275" xr:uid="{18597236-419A-40DE-A97C-BA923E5B4844}"/>
    <cellStyle name="Normal 4 2 3 2" xfId="4286" xr:uid="{A0B424BC-A28E-4AD0-B7FC-720D715CDC20}"/>
    <cellStyle name="Normal 4 2 3 2 2" xfId="4588" xr:uid="{9094DA20-9FE3-413C-84E3-005AB34AE225}"/>
    <cellStyle name="Normal 4 2 3 2 2 2" xfId="5349" xr:uid="{0F8EF1BE-72EA-4F12-8548-69E12DBD1608}"/>
    <cellStyle name="Normal 4 2 3 2 3" xfId="5347" xr:uid="{67E8B228-4F6E-4D11-BAA7-77DB43C31E0B}"/>
    <cellStyle name="Normal 4 2 3 3" xfId="4634" xr:uid="{89DF83C4-A394-42CE-BB4F-DFB1869DB247}"/>
    <cellStyle name="Normal 4 2 3 3 2" xfId="4635" xr:uid="{6C212229-0901-4267-8113-2AD7C669307C}"/>
    <cellStyle name="Normal 4 2 3 4" xfId="4636" xr:uid="{09592D75-7157-48C1-9CB0-B2654F4CDAC0}"/>
    <cellStyle name="Normal 4 2 3 5" xfId="4637" xr:uid="{E3E1515E-0B60-4186-B892-7CCEBF148A3E}"/>
    <cellStyle name="Normal 4 2 4" xfId="4276" xr:uid="{DDF59884-F843-43B7-898E-881154A7C5D3}"/>
    <cellStyle name="Normal 4 2 4 2" xfId="4363" xr:uid="{CCD2F244-B5C8-430A-ADED-35F45D27F7B2}"/>
    <cellStyle name="Normal 4 2 4 2 2" xfId="4638" xr:uid="{0D62C64A-4019-4E10-8E95-39A95AFAAE65}"/>
    <cellStyle name="Normal 4 2 4 2 3" xfId="4618" xr:uid="{0345BE2A-A218-45B7-B67A-99F78AC5874A}"/>
    <cellStyle name="Normal 4 2 4 2 4" xfId="4474" xr:uid="{8DD1FE50-800E-4FEA-8BC2-1C397AB4C193}"/>
    <cellStyle name="Normal 4 2 4 3" xfId="4461" xr:uid="{3915AE1E-8466-4F0D-B444-7FB8445006FE}"/>
    <cellStyle name="Normal 4 2 4 4" xfId="4705" xr:uid="{C521C1C4-B8D8-474E-8803-CBFD6B78ABB4}"/>
    <cellStyle name="Normal 4 2 5" xfId="3828" xr:uid="{27F42ED3-E450-4849-AE61-471E296778F0}"/>
    <cellStyle name="Normal 4 2 6" xfId="4477" xr:uid="{610E2800-0CE1-465B-8497-90934BC640D5}"/>
    <cellStyle name="Normal 4 2 7" xfId="4433" xr:uid="{CD610737-BF04-4AF1-85E2-3CC3D198C4AE}"/>
    <cellStyle name="Normal 4 3" xfId="76" xr:uid="{BB33C0D4-3B1A-429A-AB52-61B936F8B755}"/>
    <cellStyle name="Normal 4 3 2" xfId="77" xr:uid="{A65753F7-14A3-4071-B434-D0C309433048}"/>
    <cellStyle name="Normal 4 3 2 2" xfId="693" xr:uid="{3D46950C-DA0E-4B93-BB84-F2EED6E6DFFD}"/>
    <cellStyle name="Normal 4 3 2 3" xfId="3829" xr:uid="{50CF3E9B-E1AB-4363-9E21-08A7C96FD3E0}"/>
    <cellStyle name="Normal 4 3 3" xfId="694" xr:uid="{1440E4A5-4546-4291-83D8-290D3B29B57C}"/>
    <cellStyle name="Normal 4 3 3 2" xfId="4482" xr:uid="{BBAEE92A-5252-41A8-AC90-589EB61A4BED}"/>
    <cellStyle name="Normal 4 3 4" xfId="695" xr:uid="{5326031C-5D3A-4E90-9014-0C90158A11FA}"/>
    <cellStyle name="Normal 4 3 5" xfId="696" xr:uid="{20C943EC-B1BB-43B0-9329-C12EC056A4D6}"/>
    <cellStyle name="Normal 4 3 5 2" xfId="697" xr:uid="{18D06261-A3D7-490F-A004-D5A850E50484}"/>
    <cellStyle name="Normal 4 3 5 3" xfId="698" xr:uid="{E9D49C74-3CE7-40A1-9DA6-5F35C8EC1070}"/>
    <cellStyle name="Normal 4 3 5 3 2" xfId="699" xr:uid="{5FEEFDA6-3DAF-44E9-82D0-F0D777CF0136}"/>
    <cellStyle name="Normal 4 3 5 3 3" xfId="3662" xr:uid="{662973A9-B4C2-4768-9727-42AC753082B0}"/>
    <cellStyle name="Normal 4 3 6" xfId="3735" xr:uid="{176A7BDE-E4AB-4930-AD91-B770458B7F1F}"/>
    <cellStyle name="Normal 4 3 7" xfId="5346" xr:uid="{B1B9D122-AA28-4575-921C-965BD651A39B}"/>
    <cellStyle name="Normal 4 4" xfId="3734" xr:uid="{63C864B0-914D-4CB2-B1E4-AD1BAC899CC7}"/>
    <cellStyle name="Normal 4 4 2" xfId="4277" xr:uid="{AC7F26FF-2949-474C-8514-804F9C79DB89}"/>
    <cellStyle name="Normal 4 4 2 2" xfId="5344" xr:uid="{D8A24A36-3712-4396-BED7-1FD9E39E7EF1}"/>
    <cellStyle name="Normal 4 4 3" xfId="4285" xr:uid="{F6FA3442-2E5E-463F-A7AB-34A5ACB3FB7A}"/>
    <cellStyle name="Normal 4 4 3 2" xfId="4288" xr:uid="{40567B7C-B542-43FF-9DE1-0B6A0796A953}"/>
    <cellStyle name="Normal 4 4 3 3" xfId="4287" xr:uid="{4ECA8A3C-70EB-4828-96C5-0A24343D3761}"/>
    <cellStyle name="Normal 4 4 4" xfId="4743" xr:uid="{4CB71C3E-7FC1-4C49-B6F3-B49B4D0DD758}"/>
    <cellStyle name="Normal 4 4 4 2" xfId="5348" xr:uid="{CA8CA4EE-F342-43B0-A5BA-341DE874F0C1}"/>
    <cellStyle name="Normal 4 4 4 2 2" xfId="5369" xr:uid="{00C7271D-068C-4C96-9644-CC5E6D5A9DD2}"/>
    <cellStyle name="Normal 4 4 4 3" xfId="5367" xr:uid="{0E257C8F-E251-4DAA-8BD6-9CDBBD0BAF68}"/>
    <cellStyle name="Normal 4 4 5" xfId="5345" xr:uid="{803D0270-FCF9-4C6B-9195-CD3DD56418FD}"/>
    <cellStyle name="Normal 4 5" xfId="4278" xr:uid="{9317D78D-07A6-4D2C-A3AC-CC5305242AAA}"/>
    <cellStyle name="Normal 4 5 2" xfId="4362" xr:uid="{819010AF-6E42-44A3-A0C9-5EE66D12AEB4}"/>
    <cellStyle name="Normal 4 6" xfId="4279" xr:uid="{522E806E-8957-4384-8B92-423E2A48E035}"/>
    <cellStyle name="Normal 4 7" xfId="3737" xr:uid="{CD5B3265-2DBA-41DD-BDD2-464E4ED2DB4D}"/>
    <cellStyle name="Normal 4 8" xfId="4429" xr:uid="{0A0FB69D-DA5B-4E9E-A7E0-4B3E659C4192}"/>
    <cellStyle name="Normal 40" xfId="4364" xr:uid="{D1EAA6AE-1C5D-4B48-86BD-CBDD4A700960}"/>
    <cellStyle name="Normal 40 2" xfId="4365" xr:uid="{60B85802-D0C0-4138-8253-6763E481B919}"/>
    <cellStyle name="Normal 40 2 2" xfId="4366" xr:uid="{3F121A71-C03B-46E2-A778-6CBCC11D0FF2}"/>
    <cellStyle name="Normal 40 3" xfId="4367" xr:uid="{2904B6D8-830C-4861-93D4-675431C76209}"/>
    <cellStyle name="Normal 41" xfId="4368" xr:uid="{F6155DF6-F184-43CF-91EC-8DB435B93FEA}"/>
    <cellStyle name="Normal 41 2" xfId="4369" xr:uid="{7B2D34EC-5670-4724-AE70-A1189F333464}"/>
    <cellStyle name="Normal 42" xfId="4370" xr:uid="{23438A41-D3A4-46A9-8903-0E8313ED0354}"/>
    <cellStyle name="Normal 42 2" xfId="4371" xr:uid="{F95BD1D5-FCB9-4742-906C-005C8EB0EA44}"/>
    <cellStyle name="Normal 43" xfId="4372" xr:uid="{3EEBE599-38F1-4E55-8AC9-C8AAD5C7016C}"/>
    <cellStyle name="Normal 43 2" xfId="4373" xr:uid="{8A12F13F-9B36-4188-A1B3-EA8F94F308BC}"/>
    <cellStyle name="Normal 44" xfId="4383" xr:uid="{27E5FD76-01D1-4CDB-B45E-A8430BE48997}"/>
    <cellStyle name="Normal 44 2" xfId="4384" xr:uid="{F5577422-6ABB-4F33-9180-6829323B358E}"/>
    <cellStyle name="Normal 45" xfId="4597" xr:uid="{125E5E46-5D90-4A9A-B2C6-38E7F258D2D2}"/>
    <cellStyle name="Normal 45 2" xfId="5331" xr:uid="{25FD07D7-CD56-4DFF-A1CA-208DB92912FD}"/>
    <cellStyle name="Normal 45 2 2" xfId="5360" xr:uid="{3DD32E6D-AB49-4C0A-B1EA-78C22C669B6B}"/>
    <cellStyle name="Normal 45 3" xfId="5330" xr:uid="{5F071C05-E163-4405-BB62-9ADA14C9157F}"/>
    <cellStyle name="Normal 5" xfId="78" xr:uid="{D643890E-C6C0-4193-AFD2-582CFB723E69}"/>
    <cellStyle name="Normal 5 10" xfId="700" xr:uid="{5752A040-1270-4421-B0E1-BB817155F7A3}"/>
    <cellStyle name="Normal 5 10 2" xfId="701" xr:uid="{D2A6D2CC-883D-4072-8B1B-EBBF9D264AF7}"/>
    <cellStyle name="Normal 5 10 2 2" xfId="702" xr:uid="{96F13DBC-3A50-41C9-86DC-2D47CEB39C5E}"/>
    <cellStyle name="Normal 5 10 2 3" xfId="703" xr:uid="{9C6D9E50-E03B-4B66-9383-6D0857857370}"/>
    <cellStyle name="Normal 5 10 2 4" xfId="704" xr:uid="{30DA0B6A-3C89-4CA4-97EE-9775FC43C0CF}"/>
    <cellStyle name="Normal 5 10 3" xfId="705" xr:uid="{2A1F8632-C9F6-45F5-BADC-CE732C980B70}"/>
    <cellStyle name="Normal 5 10 3 2" xfId="706" xr:uid="{80DCE088-ABDA-44E9-B1B1-96B896D2AD81}"/>
    <cellStyle name="Normal 5 10 3 3" xfId="707" xr:uid="{A314AA95-D3B5-4350-BC4B-4D9A381AECDD}"/>
    <cellStyle name="Normal 5 10 3 4" xfId="708" xr:uid="{C6C225F0-D2E0-4792-A4F9-C3AC78413F70}"/>
    <cellStyle name="Normal 5 10 4" xfId="709" xr:uid="{A62C661E-0DEB-4C6F-AF01-95B09EF51C9F}"/>
    <cellStyle name="Normal 5 10 5" xfId="710" xr:uid="{C99204C8-FDE5-4F52-A227-7D5C8FD5CC94}"/>
    <cellStyle name="Normal 5 10 6" xfId="711" xr:uid="{2EFA24BA-ED02-4074-BB6D-3DD91CB0FAF8}"/>
    <cellStyle name="Normal 5 11" xfId="712" xr:uid="{C697712A-18B4-4AC9-8FE8-C88A1A7C9E9B}"/>
    <cellStyle name="Normal 5 11 2" xfId="713" xr:uid="{A839FE2A-E060-444F-8FB2-9C67F60D6474}"/>
    <cellStyle name="Normal 5 11 2 2" xfId="714" xr:uid="{62D8F092-8A96-4E0E-AA85-1FF81681E409}"/>
    <cellStyle name="Normal 5 11 2 2 2" xfId="4374" xr:uid="{0A852A79-0984-4B7A-8D38-B366A9EC9DB2}"/>
    <cellStyle name="Normal 5 11 2 2 3" xfId="4604" xr:uid="{D0993820-E89C-48ED-A6D3-7AEF91B2AA32}"/>
    <cellStyle name="Normal 5 11 2 3" xfId="715" xr:uid="{C9D68159-16A8-4DEA-A9A1-5CB99CF170EF}"/>
    <cellStyle name="Normal 5 11 2 4" xfId="716" xr:uid="{9A71DD9C-C8CE-4E09-A985-46D1FB7ABFAA}"/>
    <cellStyle name="Normal 5 11 3" xfId="717" xr:uid="{EFC8AD6B-7C66-4359-B2B1-F4271BE1F355}"/>
    <cellStyle name="Normal 5 11 3 2" xfId="5358" xr:uid="{320F9F37-2A1C-4336-8F45-0ECBFE17CE5A}"/>
    <cellStyle name="Normal 5 11 4" xfId="718" xr:uid="{DC530EED-846A-41C1-ADFB-C2C92D2321EC}"/>
    <cellStyle name="Normal 5 11 4 2" xfId="4744" xr:uid="{54709452-68B6-4D2F-B715-151C5A598573}"/>
    <cellStyle name="Normal 5 11 4 3" xfId="4605" xr:uid="{104E5D78-AA32-4C6D-A6BD-65B8B81E26D7}"/>
    <cellStyle name="Normal 5 11 4 4" xfId="4462" xr:uid="{39DA1087-FD8F-44F2-9CC1-69CADD3F9CAE}"/>
    <cellStyle name="Normal 5 11 5" xfId="719" xr:uid="{B0525800-B3CC-4424-80CD-6488C8D4B56D}"/>
    <cellStyle name="Normal 5 12" xfId="720" xr:uid="{BC00E2BC-B0A5-4059-B280-85C2FA192895}"/>
    <cellStyle name="Normal 5 12 2" xfId="721" xr:uid="{5BA6C20C-7C48-4D52-8BED-75FB2A6EF3D4}"/>
    <cellStyle name="Normal 5 12 3" xfId="722" xr:uid="{69B92694-1801-4649-A212-1DCFE5E0E32D}"/>
    <cellStyle name="Normal 5 12 4" xfId="723" xr:uid="{6711B92B-E1A3-4D87-BDCE-9D04537FD2E0}"/>
    <cellStyle name="Normal 5 13" xfId="724" xr:uid="{797089D9-FBAE-48A4-9A5C-FD04614D9AF7}"/>
    <cellStyle name="Normal 5 13 2" xfId="725" xr:uid="{09943D5B-6A2E-419C-8A7B-0DABD327F23F}"/>
    <cellStyle name="Normal 5 13 3" xfId="726" xr:uid="{7A50D817-B390-45F3-84E5-B403362D8B20}"/>
    <cellStyle name="Normal 5 13 4" xfId="727" xr:uid="{0D6AE168-B932-401F-A049-E2DCBA236F4F}"/>
    <cellStyle name="Normal 5 14" xfId="728" xr:uid="{1BEAABCB-A281-43AD-A986-DE3AD92F46F0}"/>
    <cellStyle name="Normal 5 14 2" xfId="729" xr:uid="{AF0364C7-A387-434C-B7B3-9C7B617D2CE2}"/>
    <cellStyle name="Normal 5 15" xfId="730" xr:uid="{172DD608-93BB-40C2-A707-F2C1170AA98E}"/>
    <cellStyle name="Normal 5 16" xfId="731" xr:uid="{BBB3BFD0-4052-42A5-90C6-78A14E890BC0}"/>
    <cellStyle name="Normal 5 17" xfId="732" xr:uid="{699597CE-1FD2-4954-B1F7-F24554822F0B}"/>
    <cellStyle name="Normal 5 18" xfId="5364" xr:uid="{786D8102-45A7-4C2E-BEC5-DBC39051AC05}"/>
    <cellStyle name="Normal 5 2" xfId="79" xr:uid="{0B286B86-F6DE-4632-956D-8072C486A5C4}"/>
    <cellStyle name="Normal 5 2 2" xfId="3727" xr:uid="{B0EBD921-1B2B-47B0-A545-3FB71E0F58E3}"/>
    <cellStyle name="Normal 5 2 2 2" xfId="4404" xr:uid="{3F4EE209-53CF-4A3A-8620-153EDB242480}"/>
    <cellStyle name="Normal 5 2 2 2 2" xfId="4405" xr:uid="{CF2AACEC-063F-4700-AFAC-313078A0BA83}"/>
    <cellStyle name="Normal 5 2 2 2 2 2" xfId="4406" xr:uid="{EB9B199F-C790-4A55-8A0A-04F732A4B357}"/>
    <cellStyle name="Normal 5 2 2 2 3" xfId="4407" xr:uid="{6DE90E90-82F5-42C3-BDA5-3C9C49CF674B}"/>
    <cellStyle name="Normal 5 2 2 2 4" xfId="4589" xr:uid="{5F91DF57-3DB4-478E-AF0E-D35B85D9F825}"/>
    <cellStyle name="Normal 5 2 2 2 5" xfId="5301" xr:uid="{01E2EA65-9A1F-4B57-94C6-E924F51EBDD6}"/>
    <cellStyle name="Normal 5 2 2 3" xfId="4408" xr:uid="{8D2C5C88-68CC-4A95-B6BB-A01E5B398889}"/>
    <cellStyle name="Normal 5 2 2 3 2" xfId="4409" xr:uid="{4AE08379-C998-483F-81FA-1A8185CDE747}"/>
    <cellStyle name="Normal 5 2 2 4" xfId="4410" xr:uid="{011BDB57-2D94-47CB-837C-99EE04520584}"/>
    <cellStyle name="Normal 5 2 2 5" xfId="4427" xr:uid="{CE789C2D-EBCF-480F-AA42-A62130F7D666}"/>
    <cellStyle name="Normal 5 2 2 6" xfId="4441" xr:uid="{2E8095AB-08E2-4342-85BF-CBC0ED03763D}"/>
    <cellStyle name="Normal 5 2 2 7" xfId="4403" xr:uid="{0E450804-E5A4-4A95-AFC6-A49B0FA3013E}"/>
    <cellStyle name="Normal 5 2 3" xfId="4375" xr:uid="{B18C36A4-C14A-4AB7-8BE9-0906F2325591}"/>
    <cellStyle name="Normal 5 2 3 2" xfId="4412" xr:uid="{D0D75724-7538-4DDE-9EF3-436F4A377B19}"/>
    <cellStyle name="Normal 5 2 3 2 2" xfId="4413" xr:uid="{826E6E20-E3E8-4166-886A-EAE400791718}"/>
    <cellStyle name="Normal 5 2 3 2 3" xfId="4590" xr:uid="{BC370608-63A4-4491-B8B1-DA897613C021}"/>
    <cellStyle name="Normal 5 2 3 2 4" xfId="5302" xr:uid="{193238E0-C19D-4439-A16C-431C97298ACC}"/>
    <cellStyle name="Normal 5 2 3 3" xfId="4414" xr:uid="{73B1D58D-6154-4B7E-8F2D-DE61587439F0}"/>
    <cellStyle name="Normal 5 2 3 3 2" xfId="4733" xr:uid="{5A08B758-9D5F-41AD-883E-6C3CD70B9C72}"/>
    <cellStyle name="Normal 5 2 3 4" xfId="4463" xr:uid="{497526A7-7047-4E7F-94DC-135354B5B7D0}"/>
    <cellStyle name="Normal 5 2 3 4 2" xfId="4706" xr:uid="{A0003AE8-4F2B-46AF-9160-BCD36720723D}"/>
    <cellStyle name="Normal 5 2 3 5" xfId="4442" xr:uid="{EC48DD56-25B0-4DE7-8B79-C6BD5BA41CF0}"/>
    <cellStyle name="Normal 5 2 3 5 2" xfId="5368" xr:uid="{DE6BB395-AC17-451D-BD57-512C99521BE0}"/>
    <cellStyle name="Normal 5 2 3 6" xfId="4436" xr:uid="{0A2DD821-41A3-46C5-A774-BE7118AEF671}"/>
    <cellStyle name="Normal 5 2 3 7" xfId="4411" xr:uid="{A160045B-C804-4C58-913B-FCC0D20BB594}"/>
    <cellStyle name="Normal 5 2 4" xfId="4415" xr:uid="{7968AADB-764F-472B-99F6-4F323D1FCCCA}"/>
    <cellStyle name="Normal 5 2 4 2" xfId="4416" xr:uid="{BCF78B38-F297-4A40-A186-815ADA1C49FD}"/>
    <cellStyle name="Normal 5 2 5" xfId="4417" xr:uid="{1D20AFA9-51D6-48C0-B747-1E36866CB356}"/>
    <cellStyle name="Normal 5 2 6" xfId="4402" xr:uid="{C7AB7587-630B-47C7-BB8D-A9DA7F1E36C0}"/>
    <cellStyle name="Normal 5 3" xfId="80" xr:uid="{E52B3798-E5B5-4CD2-B297-DB0D99B6725A}"/>
    <cellStyle name="Normal 5 3 2" xfId="4377" xr:uid="{5A9F8F55-F98B-4625-9F30-2B8752671CE9}"/>
    <cellStyle name="Normal 5 3 3" xfId="4376" xr:uid="{5B2819A0-FBA6-42E1-A3E0-8B8392437585}"/>
    <cellStyle name="Normal 5 4" xfId="81" xr:uid="{C532004C-6A20-4E9F-B04F-2A5F0DC999F6}"/>
    <cellStyle name="Normal 5 4 10" xfId="733" xr:uid="{77D28B97-17BE-4339-9107-4F5A1B4D5334}"/>
    <cellStyle name="Normal 5 4 11" xfId="734" xr:uid="{A93613CB-6CC4-4196-971E-95F473457653}"/>
    <cellStyle name="Normal 5 4 2" xfId="735" xr:uid="{78A96FD2-1B0C-4BEB-B09D-660600D9816D}"/>
    <cellStyle name="Normal 5 4 2 2" xfId="736" xr:uid="{1D73D6CF-E475-4253-8190-91ECD62CA5C6}"/>
    <cellStyle name="Normal 5 4 2 2 2" xfId="737" xr:uid="{DCE3ECB7-695D-48C1-8CEA-1E01C082A788}"/>
    <cellStyle name="Normal 5 4 2 2 2 2" xfId="738" xr:uid="{A8B011FA-A2C6-4FE1-BF78-DDF28282947E}"/>
    <cellStyle name="Normal 5 4 2 2 2 2 2" xfId="739" xr:uid="{29B4A1BF-8BCF-449B-AAD2-626E90CB24C1}"/>
    <cellStyle name="Normal 5 4 2 2 2 2 2 2" xfId="3830" xr:uid="{ECCC8D81-A71F-4630-A4C9-CA5DB29718B2}"/>
    <cellStyle name="Normal 5 4 2 2 2 2 2 2 2" xfId="3831" xr:uid="{E969B60E-4A3C-4480-A95B-8D35272F8BAC}"/>
    <cellStyle name="Normal 5 4 2 2 2 2 2 3" xfId="3832" xr:uid="{D2210418-4966-40AA-B3A6-47D8DB813ABD}"/>
    <cellStyle name="Normal 5 4 2 2 2 2 3" xfId="740" xr:uid="{530FD98D-257C-421E-A895-AC99A904BD41}"/>
    <cellStyle name="Normal 5 4 2 2 2 2 3 2" xfId="3833" xr:uid="{BF8B1F90-78F9-408C-9E1E-B1B07D0C1FA0}"/>
    <cellStyle name="Normal 5 4 2 2 2 2 4" xfId="741" xr:uid="{45474C62-2028-4D5F-851E-58C380893A41}"/>
    <cellStyle name="Normal 5 4 2 2 2 3" xfId="742" xr:uid="{0510BFB3-75D6-4570-83E6-3E1CC5781EED}"/>
    <cellStyle name="Normal 5 4 2 2 2 3 2" xfId="743" xr:uid="{CC4D925C-273C-4914-B60D-1CD5ED702FE6}"/>
    <cellStyle name="Normal 5 4 2 2 2 3 2 2" xfId="3834" xr:uid="{341ABD23-DF1A-45AD-B783-62FFA697066D}"/>
    <cellStyle name="Normal 5 4 2 2 2 3 3" xfId="744" xr:uid="{D41E0CDE-7091-4ECB-85B9-012853F3ED7D}"/>
    <cellStyle name="Normal 5 4 2 2 2 3 4" xfId="745" xr:uid="{5E61E6C7-7CDB-4D79-A881-353A88544840}"/>
    <cellStyle name="Normal 5 4 2 2 2 4" xfId="746" xr:uid="{321CCF96-02E5-476A-9FAD-9B1BC93553A3}"/>
    <cellStyle name="Normal 5 4 2 2 2 4 2" xfId="3835" xr:uid="{8B8C743C-984A-4A5C-9815-7BC65301911B}"/>
    <cellStyle name="Normal 5 4 2 2 2 5" xfId="747" xr:uid="{8F637E10-52F7-41A6-B7D7-759C811B969B}"/>
    <cellStyle name="Normal 5 4 2 2 2 6" xfId="748" xr:uid="{38D00643-AFBE-43B1-BF93-E4CC2E4D2EA1}"/>
    <cellStyle name="Normal 5 4 2 2 3" xfId="749" xr:uid="{3B733EDC-3959-4BB5-8401-863F3B80B7E8}"/>
    <cellStyle name="Normal 5 4 2 2 3 2" xfId="750" xr:uid="{9BBB4D61-B2EC-48FB-98EB-E069EE264624}"/>
    <cellStyle name="Normal 5 4 2 2 3 2 2" xfId="751" xr:uid="{5ED064CA-81E5-4594-9102-636AD841137C}"/>
    <cellStyle name="Normal 5 4 2 2 3 2 2 2" xfId="3836" xr:uid="{74F6F282-C33F-4A19-98A7-1CCAD0CB5134}"/>
    <cellStyle name="Normal 5 4 2 2 3 2 2 2 2" xfId="3837" xr:uid="{27C14395-12B6-4EBE-83C8-CC8D04B9390C}"/>
    <cellStyle name="Normal 5 4 2 2 3 2 2 3" xfId="3838" xr:uid="{16F14739-BC38-4EB9-B86C-0F90B53ABE5C}"/>
    <cellStyle name="Normal 5 4 2 2 3 2 3" xfId="752" xr:uid="{EC6E1D95-9ACF-44E3-B1C0-5AD190F3A469}"/>
    <cellStyle name="Normal 5 4 2 2 3 2 3 2" xfId="3839" xr:uid="{1588DF6D-A746-4DEF-9DAD-0E7BCDB09A29}"/>
    <cellStyle name="Normal 5 4 2 2 3 2 4" xfId="753" xr:uid="{C9B44A7A-4A6B-48B1-9024-1EE8C2DA5756}"/>
    <cellStyle name="Normal 5 4 2 2 3 3" xfId="754" xr:uid="{F35574C7-5C7C-4E31-89DA-1129F5E4640A}"/>
    <cellStyle name="Normal 5 4 2 2 3 3 2" xfId="3840" xr:uid="{197DA563-7856-4E07-890B-EE4F875BC12E}"/>
    <cellStyle name="Normal 5 4 2 2 3 3 2 2" xfId="3841" xr:uid="{C61677D3-7A88-4720-9954-2A30E4B9E731}"/>
    <cellStyle name="Normal 5 4 2 2 3 3 3" xfId="3842" xr:uid="{024B6BB0-C645-4AAA-8727-9B2CE2B97848}"/>
    <cellStyle name="Normal 5 4 2 2 3 4" xfId="755" xr:uid="{8752834C-0E8B-465B-B34C-7C1C725A8EF2}"/>
    <cellStyle name="Normal 5 4 2 2 3 4 2" xfId="3843" xr:uid="{E61F0AD0-F69D-43F2-804E-2EFC6D4B123A}"/>
    <cellStyle name="Normal 5 4 2 2 3 5" xfId="756" xr:uid="{694894B3-356A-40AD-AA14-01B4EA40A56A}"/>
    <cellStyle name="Normal 5 4 2 2 4" xfId="757" xr:uid="{AF45F6FB-E349-4C32-A2BF-080F557B528D}"/>
    <cellStyle name="Normal 5 4 2 2 4 2" xfId="758" xr:uid="{3374FACF-ED98-41E5-B129-B10942DD9825}"/>
    <cellStyle name="Normal 5 4 2 2 4 2 2" xfId="3844" xr:uid="{677CEB74-2EA2-449F-A58E-CB7D99AF3E7D}"/>
    <cellStyle name="Normal 5 4 2 2 4 2 2 2" xfId="3845" xr:uid="{208F433B-4965-47C7-8E06-9B12148EE9B9}"/>
    <cellStyle name="Normal 5 4 2 2 4 2 3" xfId="3846" xr:uid="{933F548B-876F-40F6-96F6-D871F0A1B7D6}"/>
    <cellStyle name="Normal 5 4 2 2 4 3" xfId="759" xr:uid="{ED517F35-976E-4F5A-8BFB-C43E93B9CEE5}"/>
    <cellStyle name="Normal 5 4 2 2 4 3 2" xfId="3847" xr:uid="{3238A7D3-8ECA-496C-93D9-83A804C69B87}"/>
    <cellStyle name="Normal 5 4 2 2 4 4" xfId="760" xr:uid="{A9F96B65-3BB2-4EA8-B4AC-A4533FEBAADF}"/>
    <cellStyle name="Normal 5 4 2 2 5" xfId="761" xr:uid="{4E227C41-2BB4-4CDF-921C-B52E916B029E}"/>
    <cellStyle name="Normal 5 4 2 2 5 2" xfId="762" xr:uid="{5175B1C8-1E85-4E7B-A400-1EC830D2A850}"/>
    <cellStyle name="Normal 5 4 2 2 5 2 2" xfId="3848" xr:uid="{93E604D2-A0FA-4A79-8003-F868CCD2EB66}"/>
    <cellStyle name="Normal 5 4 2 2 5 3" xfId="763" xr:uid="{B36CC67E-B17E-4B32-B438-405335725CE6}"/>
    <cellStyle name="Normal 5 4 2 2 5 4" xfId="764" xr:uid="{FC93059D-0D7C-43E3-9BF6-F5191B74CFA2}"/>
    <cellStyle name="Normal 5 4 2 2 6" xfId="765" xr:uid="{57D860A0-4295-4E1E-A290-DB3F3554D7A9}"/>
    <cellStyle name="Normal 5 4 2 2 6 2" xfId="3849" xr:uid="{BA197216-3021-4D69-B13A-3674671BD7B7}"/>
    <cellStyle name="Normal 5 4 2 2 7" xfId="766" xr:uid="{81E5216B-4C9A-48C9-BEBC-137B11A4606A}"/>
    <cellStyle name="Normal 5 4 2 2 8" xfId="767" xr:uid="{281399A9-051E-4D57-9E90-54F001DE3967}"/>
    <cellStyle name="Normal 5 4 2 3" xfId="768" xr:uid="{14ED8CE6-7659-4B94-A8D1-EBBFB912AC9E}"/>
    <cellStyle name="Normal 5 4 2 3 2" xfId="769" xr:uid="{8ED796C7-8EEE-4655-AFD5-92492BC27707}"/>
    <cellStyle name="Normal 5 4 2 3 2 2" xfId="770" xr:uid="{C6CFDE01-5A97-4BED-865E-F4293142DA46}"/>
    <cellStyle name="Normal 5 4 2 3 2 2 2" xfId="3850" xr:uid="{A8AD464A-C29A-4618-A531-60C8A8566017}"/>
    <cellStyle name="Normal 5 4 2 3 2 2 2 2" xfId="3851" xr:uid="{1DE1B71C-1357-4C5B-9C34-D319E364FB12}"/>
    <cellStyle name="Normal 5 4 2 3 2 2 3" xfId="3852" xr:uid="{871481C2-0801-4749-A02D-7F55C8ECAEFD}"/>
    <cellStyle name="Normal 5 4 2 3 2 3" xfId="771" xr:uid="{7F2309F4-BBD1-492A-83C1-AC579F3C5C95}"/>
    <cellStyle name="Normal 5 4 2 3 2 3 2" xfId="3853" xr:uid="{E103C4A6-ADA9-4135-8709-AECA491D4819}"/>
    <cellStyle name="Normal 5 4 2 3 2 4" xfId="772" xr:uid="{3C5AB472-0BCC-40BD-915E-BF4C2F7A7831}"/>
    <cellStyle name="Normal 5 4 2 3 3" xfId="773" xr:uid="{4E2D5271-81D2-4B04-8B44-7FC848B1C02C}"/>
    <cellStyle name="Normal 5 4 2 3 3 2" xfId="774" xr:uid="{16A319D8-760D-4F73-949C-54A5F1225872}"/>
    <cellStyle name="Normal 5 4 2 3 3 2 2" xfId="3854" xr:uid="{1BE88706-DCBD-4452-B50B-80B3DE1D68A1}"/>
    <cellStyle name="Normal 5 4 2 3 3 3" xfId="775" xr:uid="{CB1B5319-1C46-485F-9BD4-94AF864DC5DA}"/>
    <cellStyle name="Normal 5 4 2 3 3 4" xfId="776" xr:uid="{40884492-C575-406A-BD27-89B4F4A32117}"/>
    <cellStyle name="Normal 5 4 2 3 4" xfId="777" xr:uid="{F0DCF332-E220-4336-BCC6-1B802FF99789}"/>
    <cellStyle name="Normal 5 4 2 3 4 2" xfId="3855" xr:uid="{A58F5245-3D88-4B11-A058-49ACD69C7B87}"/>
    <cellStyle name="Normal 5 4 2 3 5" xfId="778" xr:uid="{4F4DF1B5-3D02-4C17-B1F9-468D6223E179}"/>
    <cellStyle name="Normal 5 4 2 3 6" xfId="779" xr:uid="{677AB2E4-5194-4A14-9A47-DAB1194855ED}"/>
    <cellStyle name="Normal 5 4 2 4" xfId="780" xr:uid="{3F2D8EAD-E678-4C8D-A21E-FB9DF8D81A3D}"/>
    <cellStyle name="Normal 5 4 2 4 2" xfId="781" xr:uid="{5B08F867-41D9-4584-84E3-0253426B9259}"/>
    <cellStyle name="Normal 5 4 2 4 2 2" xfId="782" xr:uid="{EE47EB65-3747-4DE2-9E87-5D1C038A8FA2}"/>
    <cellStyle name="Normal 5 4 2 4 2 2 2" xfId="3856" xr:uid="{54B80D89-18D4-4478-BFB7-893C1EC325D7}"/>
    <cellStyle name="Normal 5 4 2 4 2 2 2 2" xfId="3857" xr:uid="{F7AD420A-A3B9-4E25-8695-3E5BA18292E7}"/>
    <cellStyle name="Normal 5 4 2 4 2 2 3" xfId="3858" xr:uid="{C62B708B-C241-4545-B4D9-139E18F4DF5B}"/>
    <cellStyle name="Normal 5 4 2 4 2 3" xfId="783" xr:uid="{999EB872-691B-4B20-8AA9-73F860F204D8}"/>
    <cellStyle name="Normal 5 4 2 4 2 3 2" xfId="3859" xr:uid="{5DF5D6C0-08C4-4189-8DD4-1516E492B050}"/>
    <cellStyle name="Normal 5 4 2 4 2 4" xfId="784" xr:uid="{44862495-7F89-462B-A149-642E510E7535}"/>
    <cellStyle name="Normal 5 4 2 4 3" xfId="785" xr:uid="{889054C9-C941-4E14-9A0C-B731CFF64A43}"/>
    <cellStyle name="Normal 5 4 2 4 3 2" xfId="3860" xr:uid="{E23F47CF-5FB9-4879-B0CC-3D8F3030B474}"/>
    <cellStyle name="Normal 5 4 2 4 3 2 2" xfId="3861" xr:uid="{3DE4BF48-1A37-4126-814D-F7F3B41DA480}"/>
    <cellStyle name="Normal 5 4 2 4 3 3" xfId="3862" xr:uid="{5D499E22-6DC1-449F-8F15-F15573BD782C}"/>
    <cellStyle name="Normal 5 4 2 4 4" xfId="786" xr:uid="{994DDDE6-8F81-4761-BCEB-3CF33A4651E5}"/>
    <cellStyle name="Normal 5 4 2 4 4 2" xfId="3863" xr:uid="{85EDAFDA-AE65-4231-9801-D7A2DEC96B8F}"/>
    <cellStyle name="Normal 5 4 2 4 5" xfId="787" xr:uid="{78B947E2-BC8C-46CA-A093-71E6993ACD26}"/>
    <cellStyle name="Normal 5 4 2 5" xfId="788" xr:uid="{C94ACCF1-E74F-4723-A941-57B952545E1E}"/>
    <cellStyle name="Normal 5 4 2 5 2" xfId="789" xr:uid="{02059274-7164-47A9-95A7-7558829209D8}"/>
    <cellStyle name="Normal 5 4 2 5 2 2" xfId="3864" xr:uid="{C05F2D35-5210-4875-8A6B-C41E3EE73FEB}"/>
    <cellStyle name="Normal 5 4 2 5 2 2 2" xfId="3865" xr:uid="{728D65EB-2381-4D7A-A7AD-A1805FBE29BC}"/>
    <cellStyle name="Normal 5 4 2 5 2 3" xfId="3866" xr:uid="{8CC031C0-8F73-46E1-B892-37C7FD282BE2}"/>
    <cellStyle name="Normal 5 4 2 5 3" xfId="790" xr:uid="{067FDEAE-4DF1-4A36-9749-67BF31373274}"/>
    <cellStyle name="Normal 5 4 2 5 3 2" xfId="3867" xr:uid="{7B60C333-FE34-472C-B0C2-D0D952CFD38D}"/>
    <cellStyle name="Normal 5 4 2 5 4" xfId="791" xr:uid="{55B250DC-2D46-4828-9BE6-3AAE2296DDF2}"/>
    <cellStyle name="Normal 5 4 2 6" xfId="792" xr:uid="{90C8F4D2-A12F-4507-A6A0-81AB81152F14}"/>
    <cellStyle name="Normal 5 4 2 6 2" xfId="793" xr:uid="{EE35CE11-4634-4286-AB9D-2DF55C1424A8}"/>
    <cellStyle name="Normal 5 4 2 6 2 2" xfId="3868" xr:uid="{955874CE-6166-4E0B-8691-B58F613AB3EC}"/>
    <cellStyle name="Normal 5 4 2 6 2 3" xfId="4390" xr:uid="{02414400-902B-41DA-863A-7BA3260D38FA}"/>
    <cellStyle name="Normal 5 4 2 6 3" xfId="794" xr:uid="{869971A3-56FD-41D9-B235-D0290B87F258}"/>
    <cellStyle name="Normal 5 4 2 6 4" xfId="795" xr:uid="{11BA073F-969E-439F-83BC-0D92C5D6919F}"/>
    <cellStyle name="Normal 5 4 2 6 4 2" xfId="4749" xr:uid="{8DBB02AF-ECB9-4E55-8926-673688C03950}"/>
    <cellStyle name="Normal 5 4 2 6 4 3" xfId="4606" xr:uid="{A343B6A2-3056-4F77-86A0-EE89EB36DB97}"/>
    <cellStyle name="Normal 5 4 2 6 4 4" xfId="4470" xr:uid="{C95FB3BB-4C89-457D-88E4-B44AA241D9DC}"/>
    <cellStyle name="Normal 5 4 2 7" xfId="796" xr:uid="{7CF9A156-E178-4266-AB5D-5F5ED7966AA4}"/>
    <cellStyle name="Normal 5 4 2 7 2" xfId="3869" xr:uid="{C44D8022-3D8A-42C7-A64A-0FDA2B87EC57}"/>
    <cellStyle name="Normal 5 4 2 8" xfId="797" xr:uid="{764EF0CB-61C0-468F-A875-177B164AAC6B}"/>
    <cellStyle name="Normal 5 4 2 9" xfId="798" xr:uid="{30DC3F10-E647-4204-9F62-98AE6012D2BD}"/>
    <cellStyle name="Normal 5 4 3" xfId="799" xr:uid="{DE36CF0C-AE19-45C5-A5AC-49F90BAAD393}"/>
    <cellStyle name="Normal 5 4 3 2" xfId="800" xr:uid="{5D1F8B44-7EBE-41E5-8263-80158D69D316}"/>
    <cellStyle name="Normal 5 4 3 2 2" xfId="801" xr:uid="{E47FC16B-D81B-4D44-A8F9-70E6699D023A}"/>
    <cellStyle name="Normal 5 4 3 2 2 2" xfId="802" xr:uid="{6FAE03AD-E91A-47AA-B2FA-23FBC942D4C7}"/>
    <cellStyle name="Normal 5 4 3 2 2 2 2" xfId="3870" xr:uid="{24218AB6-A8AF-468D-9190-45EE095ACCA1}"/>
    <cellStyle name="Normal 5 4 3 2 2 2 2 2" xfId="3871" xr:uid="{7614DC94-BADE-4A5F-8422-BB2548CD0B27}"/>
    <cellStyle name="Normal 5 4 3 2 2 2 3" xfId="3872" xr:uid="{B7417726-9BF1-4173-AF39-4BBE7C5A7FB7}"/>
    <cellStyle name="Normal 5 4 3 2 2 3" xfId="803" xr:uid="{1DBD6D6F-8C20-41BB-A1AB-DD2B26FB351F}"/>
    <cellStyle name="Normal 5 4 3 2 2 3 2" xfId="3873" xr:uid="{6367D658-1010-43A9-BFD0-EC74D9F54FFD}"/>
    <cellStyle name="Normal 5 4 3 2 2 4" xfId="804" xr:uid="{55138383-C79F-4CDB-90A8-63C5118E107E}"/>
    <cellStyle name="Normal 5 4 3 2 3" xfId="805" xr:uid="{D7ECB469-BF34-40C4-86D8-2DD2CD43CE64}"/>
    <cellStyle name="Normal 5 4 3 2 3 2" xfId="806" xr:uid="{CB176EA4-1424-4EF1-9A59-6BD205DC005B}"/>
    <cellStyle name="Normal 5 4 3 2 3 2 2" xfId="3874" xr:uid="{05D64E43-5805-4A10-B87B-AFFDE5C626B4}"/>
    <cellStyle name="Normal 5 4 3 2 3 3" xfId="807" xr:uid="{48B1C0E8-BF2E-47AC-948B-A5F1F0D97470}"/>
    <cellStyle name="Normal 5 4 3 2 3 4" xfId="808" xr:uid="{CF44769A-5A4D-4F2E-941C-61CD18C436AF}"/>
    <cellStyle name="Normal 5 4 3 2 4" xfId="809" xr:uid="{F28CB448-43AB-44E4-9E27-673EC89EE34F}"/>
    <cellStyle name="Normal 5 4 3 2 4 2" xfId="3875" xr:uid="{1C2EF623-BF05-4B1A-9731-36612065FBC3}"/>
    <cellStyle name="Normal 5 4 3 2 5" xfId="810" xr:uid="{C6BDDB88-D26C-4B49-8392-40A4C3654E5F}"/>
    <cellStyle name="Normal 5 4 3 2 6" xfId="811" xr:uid="{48F29F24-EF47-424D-B92D-429131B56D19}"/>
    <cellStyle name="Normal 5 4 3 3" xfId="812" xr:uid="{DB3A595E-2DBD-43D4-86AD-E99EC1B05DA9}"/>
    <cellStyle name="Normal 5 4 3 3 2" xfId="813" xr:uid="{8421264E-430B-403F-92C5-0949A9E7DA6D}"/>
    <cellStyle name="Normal 5 4 3 3 2 2" xfId="814" xr:uid="{D3614461-42EE-4221-AF73-35323341129F}"/>
    <cellStyle name="Normal 5 4 3 3 2 2 2" xfId="3876" xr:uid="{581D0E62-87F3-442F-9E67-31EA3CF88509}"/>
    <cellStyle name="Normal 5 4 3 3 2 2 2 2" xfId="3877" xr:uid="{3C53FF4F-C339-410E-BFB0-AAFF45DD47D7}"/>
    <cellStyle name="Normal 5 4 3 3 2 2 3" xfId="3878" xr:uid="{120BA0CB-5DBB-4506-9ECE-71F779D3F5D0}"/>
    <cellStyle name="Normal 5 4 3 3 2 3" xfId="815" xr:uid="{3F595462-96EA-421A-9CBD-C8CBD1D018AF}"/>
    <cellStyle name="Normal 5 4 3 3 2 3 2" xfId="3879" xr:uid="{C949C176-E136-4A67-A7C8-46445500A315}"/>
    <cellStyle name="Normal 5 4 3 3 2 4" xfId="816" xr:uid="{CFED8D9F-4395-436C-92DF-B889487341A5}"/>
    <cellStyle name="Normal 5 4 3 3 3" xfId="817" xr:uid="{29AB7CC6-7756-481F-995E-ED32692F77FA}"/>
    <cellStyle name="Normal 5 4 3 3 3 2" xfId="3880" xr:uid="{A03BD758-9F65-4758-BE8D-E0BB9539C7F1}"/>
    <cellStyle name="Normal 5 4 3 3 3 2 2" xfId="3881" xr:uid="{B7CC0F85-EAB1-432D-A705-7988F9975A0B}"/>
    <cellStyle name="Normal 5 4 3 3 3 3" xfId="3882" xr:uid="{B281597B-E1A0-42FE-BB8F-2C860FB263EA}"/>
    <cellStyle name="Normal 5 4 3 3 4" xfId="818" xr:uid="{6CD810D1-1C77-4095-9F35-DA6C320C7420}"/>
    <cellStyle name="Normal 5 4 3 3 4 2" xfId="3883" xr:uid="{7942340F-B068-4C3F-B7AC-6F0F0D9E780D}"/>
    <cellStyle name="Normal 5 4 3 3 5" xfId="819" xr:uid="{001E87F6-AB50-44AF-B5DF-0F6A206E7A18}"/>
    <cellStyle name="Normal 5 4 3 4" xfId="820" xr:uid="{4D0661D2-061E-49BA-AEA1-A9D9F1BDFA07}"/>
    <cellStyle name="Normal 5 4 3 4 2" xfId="821" xr:uid="{4D451BCE-6CFB-4CEE-A862-9DF9A48784FD}"/>
    <cellStyle name="Normal 5 4 3 4 2 2" xfId="3884" xr:uid="{325DE99E-D54F-4A3F-9909-21D87836EB40}"/>
    <cellStyle name="Normal 5 4 3 4 2 2 2" xfId="3885" xr:uid="{B8D2076B-1D57-4181-B21E-26BB322FA6FA}"/>
    <cellStyle name="Normal 5 4 3 4 2 3" xfId="3886" xr:uid="{942C27E8-FC3F-4B52-AA02-DEA9D1ECF814}"/>
    <cellStyle name="Normal 5 4 3 4 3" xfId="822" xr:uid="{30F2A2D2-8E57-4F54-BA3A-625E2BAE3F04}"/>
    <cellStyle name="Normal 5 4 3 4 3 2" xfId="3887" xr:uid="{D4AF07BA-8BFC-4D00-8793-69F91A5EB23E}"/>
    <cellStyle name="Normal 5 4 3 4 4" xfId="823" xr:uid="{B285E0A8-2223-4B18-A8AF-6A671C99FD76}"/>
    <cellStyle name="Normal 5 4 3 5" xfId="824" xr:uid="{F2E6BBE4-05F8-4F79-BC19-A381F6ACE9A6}"/>
    <cellStyle name="Normal 5 4 3 5 2" xfId="825" xr:uid="{FB949407-82EE-48AD-A5AB-D33731FC33C4}"/>
    <cellStyle name="Normal 5 4 3 5 2 2" xfId="3888" xr:uid="{7CE9B36A-9F0D-4934-826D-402EE014B22E}"/>
    <cellStyle name="Normal 5 4 3 5 3" xfId="826" xr:uid="{BA9DA2F0-A9D4-421C-BD65-A0C2B2D1AF04}"/>
    <cellStyle name="Normal 5 4 3 5 4" xfId="827" xr:uid="{1B48F2BD-843D-4899-8AC7-1E1539FDAF17}"/>
    <cellStyle name="Normal 5 4 3 6" xfId="828" xr:uid="{6BC5E02D-44AD-464E-8CBD-45B0BE09CD6E}"/>
    <cellStyle name="Normal 5 4 3 6 2" xfId="3889" xr:uid="{1E2454D4-B7F0-4FE0-8A83-58249B5355FB}"/>
    <cellStyle name="Normal 5 4 3 7" xfId="829" xr:uid="{A250B606-DB6C-49C0-9DD4-1F6286A0BF24}"/>
    <cellStyle name="Normal 5 4 3 8" xfId="830" xr:uid="{AE9337C9-90AC-42D7-A890-0745F5CC0983}"/>
    <cellStyle name="Normal 5 4 4" xfId="831" xr:uid="{4642E69B-5F18-4D9E-9501-7D4DE9193BFC}"/>
    <cellStyle name="Normal 5 4 4 2" xfId="832" xr:uid="{2E4E43DB-5A9E-4833-AA18-9E8FC850D931}"/>
    <cellStyle name="Normal 5 4 4 2 2" xfId="833" xr:uid="{BADD1F81-4BDF-488C-BF20-2F6AF94CD94B}"/>
    <cellStyle name="Normal 5 4 4 2 2 2" xfId="834" xr:uid="{D24577A3-1669-42EB-9E17-E01DEDB795B3}"/>
    <cellStyle name="Normal 5 4 4 2 2 2 2" xfId="3890" xr:uid="{D90FBF90-2ED6-45AD-9742-C0A8F4FF6A51}"/>
    <cellStyle name="Normal 5 4 4 2 2 3" xfId="835" xr:uid="{2C2C78D9-CFBB-4503-B4F0-926C6A28B9B6}"/>
    <cellStyle name="Normal 5 4 4 2 2 4" xfId="836" xr:uid="{3F8FEA2D-59C4-4022-ACC0-4DAEC9B7C059}"/>
    <cellStyle name="Normal 5 4 4 2 3" xfId="837" xr:uid="{D7396CEA-A4EB-47B4-B7E3-037B4108FA11}"/>
    <cellStyle name="Normal 5 4 4 2 3 2" xfId="3891" xr:uid="{A893E230-B1A4-4D4B-AFB3-AC6F84AFD6DC}"/>
    <cellStyle name="Normal 5 4 4 2 4" xfId="838" xr:uid="{55A99143-984A-40A4-80F4-0665D90F7B23}"/>
    <cellStyle name="Normal 5 4 4 2 5" xfId="839" xr:uid="{2F3B2B70-BFC1-414F-941B-586EB35A9A41}"/>
    <cellStyle name="Normal 5 4 4 3" xfId="840" xr:uid="{44455B90-03B7-4358-90A2-E68ED291B9DE}"/>
    <cellStyle name="Normal 5 4 4 3 2" xfId="841" xr:uid="{26B5A6BD-C454-4500-9A2B-FCBA0F25F016}"/>
    <cellStyle name="Normal 5 4 4 3 2 2" xfId="3892" xr:uid="{2BC669C5-C5EB-468E-9E04-45C901F59A06}"/>
    <cellStyle name="Normal 5 4 4 3 3" xfId="842" xr:uid="{1B7D3CF0-FC2B-47AC-A222-6BADA4082F08}"/>
    <cellStyle name="Normal 5 4 4 3 4" xfId="843" xr:uid="{5966A98A-1EA0-452E-A8F5-EAFF078CDEE6}"/>
    <cellStyle name="Normal 5 4 4 4" xfId="844" xr:uid="{56B5E849-F02E-4855-90F3-D46754581128}"/>
    <cellStyle name="Normal 5 4 4 4 2" xfId="845" xr:uid="{D1E02483-1D69-4838-A817-FF7A5202FDFB}"/>
    <cellStyle name="Normal 5 4 4 4 3" xfId="846" xr:uid="{0589FDD7-7B45-4F0E-A4B3-C0492C5EEBD6}"/>
    <cellStyle name="Normal 5 4 4 4 4" xfId="847" xr:uid="{CBE30227-AB8F-4454-BB99-A42791625FE8}"/>
    <cellStyle name="Normal 5 4 4 5" xfId="848" xr:uid="{C6EB992E-F64F-421A-A9EC-2E962FF4EDAB}"/>
    <cellStyle name="Normal 5 4 4 6" xfId="849" xr:uid="{853117A5-6E46-4763-9F2E-3C75F194E504}"/>
    <cellStyle name="Normal 5 4 4 7" xfId="850" xr:uid="{5E5B5403-F2B4-4320-8714-68FB0AFDD981}"/>
    <cellStyle name="Normal 5 4 5" xfId="851" xr:uid="{9A680A26-03BD-4500-866D-434997977E57}"/>
    <cellStyle name="Normal 5 4 5 2" xfId="852" xr:uid="{AC321DEC-AF4E-44CC-B8F3-A982423FC940}"/>
    <cellStyle name="Normal 5 4 5 2 2" xfId="853" xr:uid="{10E87C3A-162E-4DAA-8DAB-B1AE8A3B6F5C}"/>
    <cellStyle name="Normal 5 4 5 2 2 2" xfId="3893" xr:uid="{624CFF99-8D01-42F2-B96E-4B6C5840FE4A}"/>
    <cellStyle name="Normal 5 4 5 2 2 2 2" xfId="3894" xr:uid="{7A88BAC3-5D76-4BFE-A9A7-AD4608FF7179}"/>
    <cellStyle name="Normal 5 4 5 2 2 3" xfId="3895" xr:uid="{DA8B2C9B-891D-4326-89A7-EA08EEEEBD83}"/>
    <cellStyle name="Normal 5 4 5 2 3" xfId="854" xr:uid="{C1856B4E-D386-4251-BDB2-816669A2B5E5}"/>
    <cellStyle name="Normal 5 4 5 2 3 2" xfId="3896" xr:uid="{A1061BAC-72F3-4C14-AD20-A9C2E7C131EE}"/>
    <cellStyle name="Normal 5 4 5 2 4" xfId="855" xr:uid="{DC514681-452A-4119-9C36-CF799E0D8D49}"/>
    <cellStyle name="Normal 5 4 5 3" xfId="856" xr:uid="{0B739B06-434E-45C3-A1A7-6CBCC9BFA24B}"/>
    <cellStyle name="Normal 5 4 5 3 2" xfId="857" xr:uid="{56493FCF-93E6-4392-9936-93C12C7B0455}"/>
    <cellStyle name="Normal 5 4 5 3 2 2" xfId="3897" xr:uid="{AE5DF91B-14B9-4B04-8A09-1831F0D98B89}"/>
    <cellStyle name="Normal 5 4 5 3 3" xfId="858" xr:uid="{6465B807-2E62-4EAA-8E87-AB2A5A73576E}"/>
    <cellStyle name="Normal 5 4 5 3 4" xfId="859" xr:uid="{BC53F517-B4EB-457B-92D2-8233D12ECF20}"/>
    <cellStyle name="Normal 5 4 5 4" xfId="860" xr:uid="{28435883-B7C8-4638-A74F-969CE8BEE766}"/>
    <cellStyle name="Normal 5 4 5 4 2" xfId="3898" xr:uid="{8A13A3A3-5606-4E8A-87EC-C92B3AEE7BE8}"/>
    <cellStyle name="Normal 5 4 5 5" xfId="861" xr:uid="{80B04339-63AD-4B19-A3A0-671D33086284}"/>
    <cellStyle name="Normal 5 4 5 6" xfId="862" xr:uid="{1D3E71FA-07C7-47C2-9761-BEB927FBBC54}"/>
    <cellStyle name="Normal 5 4 6" xfId="863" xr:uid="{02B1E09E-26D6-4C52-B7EE-3A979C870EC6}"/>
    <cellStyle name="Normal 5 4 6 2" xfId="864" xr:uid="{D39A605B-9F69-42BF-B09F-DCDB0D57798F}"/>
    <cellStyle name="Normal 5 4 6 2 2" xfId="865" xr:uid="{7E394924-10B1-42AC-BD94-49BF39963692}"/>
    <cellStyle name="Normal 5 4 6 2 2 2" xfId="3899" xr:uid="{3BFE6614-FD18-4D96-A378-45648B01E6E4}"/>
    <cellStyle name="Normal 5 4 6 2 3" xfId="866" xr:uid="{609DC165-DE47-4BD6-9D2B-35E91E0FF75D}"/>
    <cellStyle name="Normal 5 4 6 2 4" xfId="867" xr:uid="{F717CDBE-7F5F-4488-A95B-4886A1A0D1A0}"/>
    <cellStyle name="Normal 5 4 6 3" xfId="868" xr:uid="{FD85EE29-A1E4-4DB2-AEDC-C99A108509DA}"/>
    <cellStyle name="Normal 5 4 6 3 2" xfId="3900" xr:uid="{33264101-1813-45B5-B0AE-AFB6B27F0D8E}"/>
    <cellStyle name="Normal 5 4 6 4" xfId="869" xr:uid="{FA65282B-8438-4BA2-A6EB-00D578EED483}"/>
    <cellStyle name="Normal 5 4 6 5" xfId="870" xr:uid="{52B99828-EA8B-4954-A620-6D8F86E5CDE3}"/>
    <cellStyle name="Normal 5 4 7" xfId="871" xr:uid="{044961E4-6023-436E-B9F6-12FF87A49972}"/>
    <cellStyle name="Normal 5 4 7 2" xfId="872" xr:uid="{26A8E428-57CB-4E0E-BF52-2E36DE5EB2CB}"/>
    <cellStyle name="Normal 5 4 7 2 2" xfId="3901" xr:uid="{1129E3B1-A2B0-4BED-8C0E-CE6A0829CB3A}"/>
    <cellStyle name="Normal 5 4 7 2 3" xfId="4389" xr:uid="{C50CD614-A042-4F72-8840-017D602BDF07}"/>
    <cellStyle name="Normal 5 4 7 3" xfId="873" xr:uid="{3DC2188B-39D8-49DB-A0B6-3C4A3E4F53F1}"/>
    <cellStyle name="Normal 5 4 7 4" xfId="874" xr:uid="{F04ACEA2-8D01-4825-A954-D7BE98DEE205}"/>
    <cellStyle name="Normal 5 4 7 4 2" xfId="4748" xr:uid="{B911F822-EFE4-4536-B0A8-79A7F0EDEC79}"/>
    <cellStyle name="Normal 5 4 7 4 3" xfId="4607" xr:uid="{270B39C2-8F33-453D-B4ED-1806B5D2953D}"/>
    <cellStyle name="Normal 5 4 7 4 4" xfId="4469" xr:uid="{C0F93B32-2BD9-44E0-98FA-17D147E132EB}"/>
    <cellStyle name="Normal 5 4 8" xfId="875" xr:uid="{1F26FB7C-8BFE-4BF9-819A-C708CED73271}"/>
    <cellStyle name="Normal 5 4 8 2" xfId="876" xr:uid="{625BC42C-5C05-452A-86A5-EC6BEDE9D149}"/>
    <cellStyle name="Normal 5 4 8 3" xfId="877" xr:uid="{6BA16167-3C1F-4DA6-9708-CCDE43BE0E59}"/>
    <cellStyle name="Normal 5 4 8 4" xfId="878" xr:uid="{AE208325-EF3A-4A00-94C3-91E27CA2CCFB}"/>
    <cellStyle name="Normal 5 4 9" xfId="879" xr:uid="{BA04A624-D3F2-4F3F-ABE4-2B76DFEC7239}"/>
    <cellStyle name="Normal 5 5" xfId="880" xr:uid="{A9D83E96-EE56-4F1E-A7B8-C403D7E7B857}"/>
    <cellStyle name="Normal 5 5 10" xfId="881" xr:uid="{69F7CF23-61B1-47B1-808A-A124A20D8782}"/>
    <cellStyle name="Normal 5 5 11" xfId="882" xr:uid="{1081E713-0F53-43AF-8C33-743BDBEBB8AD}"/>
    <cellStyle name="Normal 5 5 2" xfId="883" xr:uid="{8F533FCD-F178-4358-8FFD-E0ACE5471C6E}"/>
    <cellStyle name="Normal 5 5 2 2" xfId="884" xr:uid="{815C0C64-E3AD-4619-8EE2-FC6492B22681}"/>
    <cellStyle name="Normal 5 5 2 2 2" xfId="885" xr:uid="{A592192D-4BC0-4704-9F61-7FCFC25E2084}"/>
    <cellStyle name="Normal 5 5 2 2 2 2" xfId="886" xr:uid="{26ACA470-7177-4E01-BB01-4176365964C7}"/>
    <cellStyle name="Normal 5 5 2 2 2 2 2" xfId="887" xr:uid="{41282E40-0AAE-418A-80D1-6C0FCBB82E50}"/>
    <cellStyle name="Normal 5 5 2 2 2 2 2 2" xfId="3902" xr:uid="{0F4C9078-E1F6-4751-A237-6E7912389215}"/>
    <cellStyle name="Normal 5 5 2 2 2 2 3" xfId="888" xr:uid="{FED54A29-3ADE-4076-A177-D263A85E8BE1}"/>
    <cellStyle name="Normal 5 5 2 2 2 2 4" xfId="889" xr:uid="{6C45BA9C-FC14-4B58-A331-0572F2F83EB3}"/>
    <cellStyle name="Normal 5 5 2 2 2 3" xfId="890" xr:uid="{568A2918-36C4-4F84-BE52-5874C51F6623}"/>
    <cellStyle name="Normal 5 5 2 2 2 3 2" xfId="891" xr:uid="{99B9F284-2CFD-4EF8-BF08-F97B4241742B}"/>
    <cellStyle name="Normal 5 5 2 2 2 3 3" xfId="892" xr:uid="{3D0FC7B4-8572-498C-82E8-3C35587959FA}"/>
    <cellStyle name="Normal 5 5 2 2 2 3 4" xfId="893" xr:uid="{35A0C716-148C-4AEA-8F75-10622A4AB010}"/>
    <cellStyle name="Normal 5 5 2 2 2 4" xfId="894" xr:uid="{E6753EBD-FA26-4D41-BD61-6D5F6B12A2C0}"/>
    <cellStyle name="Normal 5 5 2 2 2 5" xfId="895" xr:uid="{D9A887EB-1F9D-4C5E-8C59-974987F18395}"/>
    <cellStyle name="Normal 5 5 2 2 2 6" xfId="896" xr:uid="{57BC46B5-7F7A-479C-9397-ACBD3F01EA36}"/>
    <cellStyle name="Normal 5 5 2 2 3" xfId="897" xr:uid="{29A64EF7-0A4E-4D25-9C08-2D2149794644}"/>
    <cellStyle name="Normal 5 5 2 2 3 2" xfId="898" xr:uid="{19743871-1E4E-46BE-8AEB-D94346293236}"/>
    <cellStyle name="Normal 5 5 2 2 3 2 2" xfId="899" xr:uid="{10AB0B53-82E2-4EE7-A8D3-0136F6F7261C}"/>
    <cellStyle name="Normal 5 5 2 2 3 2 3" xfId="900" xr:uid="{70C80C30-4279-44F7-9C40-FB8227901EFE}"/>
    <cellStyle name="Normal 5 5 2 2 3 2 4" xfId="901" xr:uid="{6BF961B3-6BF8-41C3-8D3A-6996156537BA}"/>
    <cellStyle name="Normal 5 5 2 2 3 3" xfId="902" xr:uid="{184FC553-696A-4993-94F5-4DBC77E150D4}"/>
    <cellStyle name="Normal 5 5 2 2 3 4" xfId="903" xr:uid="{9713FD41-8059-4292-BD61-795807BD755C}"/>
    <cellStyle name="Normal 5 5 2 2 3 5" xfId="904" xr:uid="{54AB5E12-73DB-4AD7-B235-D3B37556C437}"/>
    <cellStyle name="Normal 5 5 2 2 4" xfId="905" xr:uid="{FEB56745-0F46-4E82-83AF-65BCB3B7A016}"/>
    <cellStyle name="Normal 5 5 2 2 4 2" xfId="906" xr:uid="{052801B8-2FCA-4852-8802-36C744C9DFAE}"/>
    <cellStyle name="Normal 5 5 2 2 4 3" xfId="907" xr:uid="{ABCEBD24-28E9-49F4-BE2F-60DD55FDE1DB}"/>
    <cellStyle name="Normal 5 5 2 2 4 4" xfId="908" xr:uid="{8C114DB3-7F81-4538-B3FA-418F58008694}"/>
    <cellStyle name="Normal 5 5 2 2 5" xfId="909" xr:uid="{95815B98-6995-4C28-9329-2BEE7AAA7031}"/>
    <cellStyle name="Normal 5 5 2 2 5 2" xfId="910" xr:uid="{4F592E09-A1D2-4525-BCCC-D16931C398EF}"/>
    <cellStyle name="Normal 5 5 2 2 5 3" xfId="911" xr:uid="{33BCEA95-FCB9-4812-8A93-1A6052BCCB54}"/>
    <cellStyle name="Normal 5 5 2 2 5 4" xfId="912" xr:uid="{53544C4B-92F3-4042-8E67-74142707AFD2}"/>
    <cellStyle name="Normal 5 5 2 2 6" xfId="913" xr:uid="{A1D280D3-AE7B-4B5C-B1DB-6D145E96D8A5}"/>
    <cellStyle name="Normal 5 5 2 2 7" xfId="914" xr:uid="{BBC1B9D8-8559-4366-8CCA-5033E914450E}"/>
    <cellStyle name="Normal 5 5 2 2 8" xfId="915" xr:uid="{457BD656-F810-4621-9242-B50BD8B3EDEE}"/>
    <cellStyle name="Normal 5 5 2 3" xfId="916" xr:uid="{5A761587-718C-43CC-A4C5-04DA39B853E6}"/>
    <cellStyle name="Normal 5 5 2 3 2" xfId="917" xr:uid="{DDB28496-11B5-4599-A83C-8DE77F13FE95}"/>
    <cellStyle name="Normal 5 5 2 3 2 2" xfId="918" xr:uid="{1AC8CB89-0C1C-49ED-959F-8C8D7C6A1F80}"/>
    <cellStyle name="Normal 5 5 2 3 2 2 2" xfId="3903" xr:uid="{A0ADE682-5F29-4076-9BE0-2948902512AF}"/>
    <cellStyle name="Normal 5 5 2 3 2 2 2 2" xfId="3904" xr:uid="{A0239E4B-6A8A-4EA7-A227-C8DD430A98EE}"/>
    <cellStyle name="Normal 5 5 2 3 2 2 3" xfId="3905" xr:uid="{E8FD5CAA-6D7E-47BD-A370-C80A5043EBEA}"/>
    <cellStyle name="Normal 5 5 2 3 2 3" xfId="919" xr:uid="{E53D42CB-CC15-483D-8A77-2B2130CEDE1D}"/>
    <cellStyle name="Normal 5 5 2 3 2 3 2" xfId="3906" xr:uid="{D7FC59CA-671D-4D0C-B069-D28025E165E0}"/>
    <cellStyle name="Normal 5 5 2 3 2 4" xfId="920" xr:uid="{50CC5E76-5583-41CB-BB33-61960DB24FED}"/>
    <cellStyle name="Normal 5 5 2 3 3" xfId="921" xr:uid="{AC483ED6-CA89-4347-A8C4-333F1EF8D0E0}"/>
    <cellStyle name="Normal 5 5 2 3 3 2" xfId="922" xr:uid="{8470A55C-32E8-4DBC-B5E8-01771EBAE73E}"/>
    <cellStyle name="Normal 5 5 2 3 3 2 2" xfId="3907" xr:uid="{8C2BD6EF-67AA-4D96-8A58-12C188E1FE06}"/>
    <cellStyle name="Normal 5 5 2 3 3 3" xfId="923" xr:uid="{D9DF553B-50F7-4682-AE87-982D1246FB2F}"/>
    <cellStyle name="Normal 5 5 2 3 3 4" xfId="924" xr:uid="{9A5DAAC9-8F2E-47D3-88ED-615A9236E891}"/>
    <cellStyle name="Normal 5 5 2 3 4" xfId="925" xr:uid="{F5E0FC17-D680-4CC5-9D33-83B05A10E80C}"/>
    <cellStyle name="Normal 5 5 2 3 4 2" xfId="3908" xr:uid="{119CD66F-5589-4184-B4D8-546B97709C30}"/>
    <cellStyle name="Normal 5 5 2 3 5" xfId="926" xr:uid="{4E109DEE-D251-4A23-A43D-377C4898B3C5}"/>
    <cellStyle name="Normal 5 5 2 3 6" xfId="927" xr:uid="{033423D9-46EE-4E1F-85AF-6ED6D7A0AD6F}"/>
    <cellStyle name="Normal 5 5 2 4" xfId="928" xr:uid="{566159CF-DA6F-4DBD-9B41-E98A94B2804B}"/>
    <cellStyle name="Normal 5 5 2 4 2" xfId="929" xr:uid="{C8BF3DF9-8328-484F-B03E-4D8D916ED9DB}"/>
    <cellStyle name="Normal 5 5 2 4 2 2" xfId="930" xr:uid="{74A57151-DEFF-4759-AB91-9C3098671D21}"/>
    <cellStyle name="Normal 5 5 2 4 2 2 2" xfId="3909" xr:uid="{31659C1D-AD4C-4A90-AF86-0DE458DC785E}"/>
    <cellStyle name="Normal 5 5 2 4 2 3" xfId="931" xr:uid="{5EED4B5E-9E46-455A-A7A1-C9080E1818F2}"/>
    <cellStyle name="Normal 5 5 2 4 2 4" xfId="932" xr:uid="{7D5844E2-C2BF-454A-B1EE-00129CD5D3A8}"/>
    <cellStyle name="Normal 5 5 2 4 3" xfId="933" xr:uid="{EC9BE31B-C9FF-488A-BEEF-D90FF177A20F}"/>
    <cellStyle name="Normal 5 5 2 4 3 2" xfId="3910" xr:uid="{017C7CEC-20C5-476C-8BE3-369466105EEA}"/>
    <cellStyle name="Normal 5 5 2 4 4" xfId="934" xr:uid="{F6B1E746-B504-4796-BC68-9609B07D7CF8}"/>
    <cellStyle name="Normal 5 5 2 4 5" xfId="935" xr:uid="{3DEFF1DB-63A5-4616-8389-58AC7140DF38}"/>
    <cellStyle name="Normal 5 5 2 5" xfId="936" xr:uid="{25FFD7D4-63B6-418C-8720-3CD5050C1328}"/>
    <cellStyle name="Normal 5 5 2 5 2" xfId="937" xr:uid="{01C3F141-EF43-4A34-B135-85D91A0D2ACB}"/>
    <cellStyle name="Normal 5 5 2 5 2 2" xfId="3911" xr:uid="{C43EA921-036E-4C7E-90C4-A2E570953C0D}"/>
    <cellStyle name="Normal 5 5 2 5 3" xfId="938" xr:uid="{1A77BFB4-4BDC-409A-94D8-8F55B92A33F6}"/>
    <cellStyle name="Normal 5 5 2 5 4" xfId="939" xr:uid="{4CE09C8F-E810-420A-9C5A-32824F7795AD}"/>
    <cellStyle name="Normal 5 5 2 6" xfId="940" xr:uid="{9657A132-735C-4FE8-8D24-C5BE5A0637DB}"/>
    <cellStyle name="Normal 5 5 2 6 2" xfId="941" xr:uid="{BBC3B1A7-A229-43D1-BD67-E377C683B68A}"/>
    <cellStyle name="Normal 5 5 2 6 3" xfId="942" xr:uid="{BBFD9F46-FD31-492F-BFC1-AD67760FBCCD}"/>
    <cellStyle name="Normal 5 5 2 6 4" xfId="943" xr:uid="{75935965-D008-4BCF-92CF-075AF5366DF9}"/>
    <cellStyle name="Normal 5 5 2 7" xfId="944" xr:uid="{8CFDC0D3-63D7-4887-85F9-0782642BE972}"/>
    <cellStyle name="Normal 5 5 2 8" xfId="945" xr:uid="{F49F1F15-D378-4CC4-B92F-048A836A9DD8}"/>
    <cellStyle name="Normal 5 5 2 9" xfId="946" xr:uid="{3722EEAC-7EAD-4DDF-BE7D-A3D1B7B12E53}"/>
    <cellStyle name="Normal 5 5 3" xfId="947" xr:uid="{7FB0C3A2-01E2-45B5-8516-CF6EEF9C702E}"/>
    <cellStyle name="Normal 5 5 3 2" xfId="948" xr:uid="{E7DDDF7B-963B-476C-9711-8DA77C04D818}"/>
    <cellStyle name="Normal 5 5 3 2 2" xfId="949" xr:uid="{952B7053-4434-414A-98C9-D225E9CDA7DA}"/>
    <cellStyle name="Normal 5 5 3 2 2 2" xfId="950" xr:uid="{72651C50-A705-4DE5-A743-17178F542284}"/>
    <cellStyle name="Normal 5 5 3 2 2 2 2" xfId="3912" xr:uid="{5A6603E3-2B40-4B5F-AC30-76DD6C66B3EB}"/>
    <cellStyle name="Normal 5 5 3 2 2 2 2 2" xfId="4639" xr:uid="{7B2B49F8-51B7-486D-8EAB-164382A71F46}"/>
    <cellStyle name="Normal 5 5 3 2 2 2 3" xfId="4640" xr:uid="{001FDB61-A83E-48F5-80F8-1ECF85F88D6F}"/>
    <cellStyle name="Normal 5 5 3 2 2 3" xfId="951" xr:uid="{392DCE26-CAA8-432A-91E0-E4CF7E5A0225}"/>
    <cellStyle name="Normal 5 5 3 2 2 3 2" xfId="4641" xr:uid="{C74879A0-B81E-4E01-83B9-76579B74F0C0}"/>
    <cellStyle name="Normal 5 5 3 2 2 4" xfId="952" xr:uid="{266AEC3B-A38B-49D3-B27E-A8706410EDD6}"/>
    <cellStyle name="Normal 5 5 3 2 3" xfId="953" xr:uid="{B8D04FD4-A9E3-4D14-B2BA-6F12DC8C896E}"/>
    <cellStyle name="Normal 5 5 3 2 3 2" xfId="954" xr:uid="{F49A2978-FEFE-4FB1-9AD0-EBEA4D7BC205}"/>
    <cellStyle name="Normal 5 5 3 2 3 2 2" xfId="4642" xr:uid="{D34E5B8E-5393-49B1-A865-DCCC1938BE70}"/>
    <cellStyle name="Normal 5 5 3 2 3 3" xfId="955" xr:uid="{0B9508D1-07A0-43E9-BD79-8946AA8A0334}"/>
    <cellStyle name="Normal 5 5 3 2 3 4" xfId="956" xr:uid="{24C35F8D-C10D-44D3-8BFF-55FD48A879A8}"/>
    <cellStyle name="Normal 5 5 3 2 4" xfId="957" xr:uid="{1BF0921B-5D92-4CF7-9C90-D05D576CADD9}"/>
    <cellStyle name="Normal 5 5 3 2 4 2" xfId="4643" xr:uid="{5BCAA4F9-7299-45CD-A2FA-6FEE88256B8C}"/>
    <cellStyle name="Normal 5 5 3 2 5" xfId="958" xr:uid="{1BF4E85D-8616-4507-8CEA-9D29C614BF01}"/>
    <cellStyle name="Normal 5 5 3 2 6" xfId="959" xr:uid="{539BDEC5-E036-428E-87F4-F2D90A6B370B}"/>
    <cellStyle name="Normal 5 5 3 3" xfId="960" xr:uid="{1AB3F3EB-0B9F-427C-B37B-C386A233CCF2}"/>
    <cellStyle name="Normal 5 5 3 3 2" xfId="961" xr:uid="{3A2ADD98-46D5-4507-97E5-76F2B45E60D0}"/>
    <cellStyle name="Normal 5 5 3 3 2 2" xfId="962" xr:uid="{E7BBDC0D-E412-44F9-BBC0-F4D32A5BEAD8}"/>
    <cellStyle name="Normal 5 5 3 3 2 2 2" xfId="4644" xr:uid="{93FF9C11-BC6A-4274-8498-65676FDBD8D3}"/>
    <cellStyle name="Normal 5 5 3 3 2 3" xfId="963" xr:uid="{9EA8132D-49B1-4921-8555-E0FF30BA4F44}"/>
    <cellStyle name="Normal 5 5 3 3 2 4" xfId="964" xr:uid="{1A62E0AD-8D71-44F9-805B-6B0F25210639}"/>
    <cellStyle name="Normal 5 5 3 3 3" xfId="965" xr:uid="{7A7EC500-46F5-458C-AB67-D94AF8E9B661}"/>
    <cellStyle name="Normal 5 5 3 3 3 2" xfId="4645" xr:uid="{2A8ABEFD-67B0-4F04-906B-7F0184CC87DB}"/>
    <cellStyle name="Normal 5 5 3 3 4" xfId="966" xr:uid="{A383B566-A854-4311-A9A2-588B2DDE329D}"/>
    <cellStyle name="Normal 5 5 3 3 5" xfId="967" xr:uid="{98124835-E192-44EB-8EE6-B057265CEA14}"/>
    <cellStyle name="Normal 5 5 3 4" xfId="968" xr:uid="{660D4AF9-6841-4A03-BF13-8A2C15DBF249}"/>
    <cellStyle name="Normal 5 5 3 4 2" xfId="969" xr:uid="{DEC74B32-919E-4585-A2C7-F40DABD046A2}"/>
    <cellStyle name="Normal 5 5 3 4 2 2" xfId="4646" xr:uid="{469B56DC-3694-4E16-BAB0-8409D863D40A}"/>
    <cellStyle name="Normal 5 5 3 4 3" xfId="970" xr:uid="{859C5776-4B81-4345-A719-273D05B559D8}"/>
    <cellStyle name="Normal 5 5 3 4 4" xfId="971" xr:uid="{18F1A07C-18B1-43F0-9E25-AE106B3777FD}"/>
    <cellStyle name="Normal 5 5 3 5" xfId="972" xr:uid="{47C3512E-D53A-4CD1-92B6-90339C24D4D4}"/>
    <cellStyle name="Normal 5 5 3 5 2" xfId="973" xr:uid="{F626A829-E40E-43D8-BEDC-CF9642E4E59E}"/>
    <cellStyle name="Normal 5 5 3 5 3" xfId="974" xr:uid="{2B4A8952-F82D-422B-B2CD-68566CBBF06C}"/>
    <cellStyle name="Normal 5 5 3 5 4" xfId="975" xr:uid="{A1A713D9-9B6F-4735-A00B-1DC1DF79C0A4}"/>
    <cellStyle name="Normal 5 5 3 6" xfId="976" xr:uid="{CF56DD6B-7D81-439C-B14E-7A7D692AECF6}"/>
    <cellStyle name="Normal 5 5 3 7" xfId="977" xr:uid="{1E9C670C-28D1-4AD6-A92C-2340E7EF35B0}"/>
    <cellStyle name="Normal 5 5 3 8" xfId="978" xr:uid="{64FEF391-18CD-411E-9EF5-3CD4FE2D1BAD}"/>
    <cellStyle name="Normal 5 5 4" xfId="979" xr:uid="{79B05CC8-B230-46D7-8963-CA39448F0FEB}"/>
    <cellStyle name="Normal 5 5 4 2" xfId="980" xr:uid="{EB0F5833-FA66-4E03-B8ED-7C2BC5B091BF}"/>
    <cellStyle name="Normal 5 5 4 2 2" xfId="981" xr:uid="{58A42846-E3E5-4E8E-8675-96C3D9BB9581}"/>
    <cellStyle name="Normal 5 5 4 2 2 2" xfId="982" xr:uid="{4959D0B6-2B6C-420A-B3CF-B8E332968DA9}"/>
    <cellStyle name="Normal 5 5 4 2 2 2 2" xfId="3913" xr:uid="{15ED1154-0590-4569-ABC1-974487B7E756}"/>
    <cellStyle name="Normal 5 5 4 2 2 3" xfId="983" xr:uid="{981F3592-B166-4F6E-9285-B78F140F6A73}"/>
    <cellStyle name="Normal 5 5 4 2 2 4" xfId="984" xr:uid="{C4093E05-A908-4DFA-B84F-791A622FE96E}"/>
    <cellStyle name="Normal 5 5 4 2 3" xfId="985" xr:uid="{83F3EC45-4DCE-46C5-B254-C9841EE0677D}"/>
    <cellStyle name="Normal 5 5 4 2 3 2" xfId="3914" xr:uid="{68EA65EC-5194-4BD4-BF6E-C4956B60F4E7}"/>
    <cellStyle name="Normal 5 5 4 2 4" xfId="986" xr:uid="{B09B17CC-A821-44BA-83F6-3749DEFAD480}"/>
    <cellStyle name="Normal 5 5 4 2 5" xfId="987" xr:uid="{7924EBD3-F20C-4D98-B2A9-562408822064}"/>
    <cellStyle name="Normal 5 5 4 3" xfId="988" xr:uid="{8F2B4A64-CDE4-470B-84CF-8F1530B269BA}"/>
    <cellStyle name="Normal 5 5 4 3 2" xfId="989" xr:uid="{7726310A-3645-40F9-8780-D93C399F562A}"/>
    <cellStyle name="Normal 5 5 4 3 2 2" xfId="3915" xr:uid="{2A68499C-1DB1-4C5A-86DC-7D480F4BE3D5}"/>
    <cellStyle name="Normal 5 5 4 3 3" xfId="990" xr:uid="{F49BEA92-063B-4941-ABED-7040064CA055}"/>
    <cellStyle name="Normal 5 5 4 3 4" xfId="991" xr:uid="{9892F9E0-D1C6-4C26-B26E-53929DF8DE7E}"/>
    <cellStyle name="Normal 5 5 4 4" xfId="992" xr:uid="{62AE7283-2BBF-455A-B37D-892793981E18}"/>
    <cellStyle name="Normal 5 5 4 4 2" xfId="993" xr:uid="{124E71FB-0302-4DAB-B28E-F1C90014CC1D}"/>
    <cellStyle name="Normal 5 5 4 4 3" xfId="994" xr:uid="{D97D48A4-A1AE-4DF0-9C42-2444431F62A3}"/>
    <cellStyle name="Normal 5 5 4 4 4" xfId="995" xr:uid="{79AE29E1-729B-4AEF-B7EC-3787760B9EC4}"/>
    <cellStyle name="Normal 5 5 4 5" xfId="996" xr:uid="{7AC09FDA-13AF-4520-94F3-5F3F80311401}"/>
    <cellStyle name="Normal 5 5 4 6" xfId="997" xr:uid="{C68B99B2-E7DA-4242-8176-324DD7BAD829}"/>
    <cellStyle name="Normal 5 5 4 7" xfId="998" xr:uid="{A771CB63-963B-4608-804C-0FCD66D0E46A}"/>
    <cellStyle name="Normal 5 5 5" xfId="999" xr:uid="{4F1C4A6D-25C4-49B3-9E5B-EB6B7C755854}"/>
    <cellStyle name="Normal 5 5 5 2" xfId="1000" xr:uid="{F0080E31-36DA-4EAF-8A92-C98AE5838D00}"/>
    <cellStyle name="Normal 5 5 5 2 2" xfId="1001" xr:uid="{8192D159-E531-4D09-9230-9D319FC97ACB}"/>
    <cellStyle name="Normal 5 5 5 2 2 2" xfId="3916" xr:uid="{DB82703A-31E8-4CA5-B69C-64CDA4A96C5E}"/>
    <cellStyle name="Normal 5 5 5 2 3" xfId="1002" xr:uid="{3F373A0E-EBD8-4169-8B8A-F889C3F860D8}"/>
    <cellStyle name="Normal 5 5 5 2 4" xfId="1003" xr:uid="{A86E0B60-F2D2-4EC0-B963-E7B6DFBEBD94}"/>
    <cellStyle name="Normal 5 5 5 3" xfId="1004" xr:uid="{03D1997A-AB51-423F-A774-6B3F14A9988A}"/>
    <cellStyle name="Normal 5 5 5 3 2" xfId="1005" xr:uid="{074627EE-E43E-4A76-8733-ADD25BB11C31}"/>
    <cellStyle name="Normal 5 5 5 3 3" xfId="1006" xr:uid="{5F63C100-38FB-4D8F-BB98-3EDD604CC7A2}"/>
    <cellStyle name="Normal 5 5 5 3 4" xfId="1007" xr:uid="{78DE1568-3780-4E36-8E80-85A398217524}"/>
    <cellStyle name="Normal 5 5 5 4" xfId="1008" xr:uid="{E1036D59-98C1-4085-BDAB-3997677F341F}"/>
    <cellStyle name="Normal 5 5 5 5" xfId="1009" xr:uid="{AE200832-CBEE-45EB-A7D8-8C72C475B848}"/>
    <cellStyle name="Normal 5 5 5 6" xfId="1010" xr:uid="{E8E4CE3C-ED25-4D0C-89A0-20DF4DE7F5FE}"/>
    <cellStyle name="Normal 5 5 6" xfId="1011" xr:uid="{067D1395-AB4E-4C15-AF1C-CB85CF15257B}"/>
    <cellStyle name="Normal 5 5 6 2" xfId="1012" xr:uid="{B7AA8587-D431-4CC1-AD0F-D157B2716FCB}"/>
    <cellStyle name="Normal 5 5 6 2 2" xfId="1013" xr:uid="{4759A747-6A1E-4047-8248-AA9D3957DA5B}"/>
    <cellStyle name="Normal 5 5 6 2 3" xfId="1014" xr:uid="{4C9F72DE-D760-4AF0-BD5E-1717465BA909}"/>
    <cellStyle name="Normal 5 5 6 2 4" xfId="1015" xr:uid="{4D666FA7-5631-4154-A8FB-DFE8007DB367}"/>
    <cellStyle name="Normal 5 5 6 3" xfId="1016" xr:uid="{61C24136-11E4-4E2C-868C-D078CCEFE6B6}"/>
    <cellStyle name="Normal 5 5 6 4" xfId="1017" xr:uid="{87C4917A-5D3E-4CC4-8C67-5C0C917B0CA4}"/>
    <cellStyle name="Normal 5 5 6 5" xfId="1018" xr:uid="{C08A44A0-EB40-4010-B133-50B873FE1D47}"/>
    <cellStyle name="Normal 5 5 7" xfId="1019" xr:uid="{DB5F88AB-D5FA-468C-A60B-FA1BBD26072A}"/>
    <cellStyle name="Normal 5 5 7 2" xfId="1020" xr:uid="{F62C1BED-6214-42E7-B498-A0C071C0BD53}"/>
    <cellStyle name="Normal 5 5 7 3" xfId="1021" xr:uid="{AD52B51A-6CA9-4ECD-894C-6E801A12976A}"/>
    <cellStyle name="Normal 5 5 7 4" xfId="1022" xr:uid="{B38F1B78-317E-4DBD-8F5A-6590D4FF60ED}"/>
    <cellStyle name="Normal 5 5 8" xfId="1023" xr:uid="{524B5B02-2986-4CA9-9F7A-0DAA83508EBF}"/>
    <cellStyle name="Normal 5 5 8 2" xfId="1024" xr:uid="{47CC6AAE-6030-4345-8063-7617A7D83E9D}"/>
    <cellStyle name="Normal 5 5 8 3" xfId="1025" xr:uid="{454A07E3-7E2D-4F01-9895-872EFEC24F02}"/>
    <cellStyle name="Normal 5 5 8 4" xfId="1026" xr:uid="{F61B881B-63AD-4622-99A7-FE6DB17A8E74}"/>
    <cellStyle name="Normal 5 5 9" xfId="1027" xr:uid="{5FA1392B-53B7-4768-B341-EE9299CCBB96}"/>
    <cellStyle name="Normal 5 6" xfId="1028" xr:uid="{7C139802-9AB5-4604-B6CC-1BD3B58C079C}"/>
    <cellStyle name="Normal 5 6 10" xfId="1029" xr:uid="{767B6F6D-047A-42D6-88BD-2829E3CE2E7D}"/>
    <cellStyle name="Normal 5 6 11" xfId="1030" xr:uid="{A1664EC7-AF78-41D2-8A7F-F3E023B61C45}"/>
    <cellStyle name="Normal 5 6 2" xfId="1031" xr:uid="{E8906011-CFC2-4D99-9C2C-58B703C3507A}"/>
    <cellStyle name="Normal 5 6 2 2" xfId="1032" xr:uid="{C508F03F-782D-493B-A742-96A932F01A02}"/>
    <cellStyle name="Normal 5 6 2 2 2" xfId="1033" xr:uid="{74BC0FF0-4902-49E7-A5D3-1E0A3C8BDBE5}"/>
    <cellStyle name="Normal 5 6 2 2 2 2" xfId="1034" xr:uid="{9CB6D0AA-7D39-4CC5-B02B-8E73D1835BE6}"/>
    <cellStyle name="Normal 5 6 2 2 2 2 2" xfId="1035" xr:uid="{E02E0684-152E-4317-A4B2-7DDD68F298C9}"/>
    <cellStyle name="Normal 5 6 2 2 2 2 3" xfId="1036" xr:uid="{DDF52FC2-7532-40D3-91D4-4478C8DF013B}"/>
    <cellStyle name="Normal 5 6 2 2 2 2 4" xfId="1037" xr:uid="{24925A2D-8E03-4D46-A382-E510EA365555}"/>
    <cellStyle name="Normal 5 6 2 2 2 3" xfId="1038" xr:uid="{B9D2AD3F-D17E-45F6-8F75-53822456CB2A}"/>
    <cellStyle name="Normal 5 6 2 2 2 3 2" xfId="1039" xr:uid="{53374FF0-131D-4BC9-9014-7B1D545301D1}"/>
    <cellStyle name="Normal 5 6 2 2 2 3 3" xfId="1040" xr:uid="{987AB107-8ECA-4BE4-9ED5-73426C025942}"/>
    <cellStyle name="Normal 5 6 2 2 2 3 4" xfId="1041" xr:uid="{90494C44-9EB6-4080-AF48-217C1476171A}"/>
    <cellStyle name="Normal 5 6 2 2 2 4" xfId="1042" xr:uid="{F4DF9AA9-EAD4-4E14-A848-14E0AA7D8F3B}"/>
    <cellStyle name="Normal 5 6 2 2 2 5" xfId="1043" xr:uid="{1EE2B7F9-AFA1-4EEC-BF57-2927BD1CB38F}"/>
    <cellStyle name="Normal 5 6 2 2 2 6" xfId="1044" xr:uid="{1400D9A4-4D12-4AA0-B518-401CA467EC25}"/>
    <cellStyle name="Normal 5 6 2 2 3" xfId="1045" xr:uid="{3EFE52DD-5479-45C2-ADAD-F90539F3AA29}"/>
    <cellStyle name="Normal 5 6 2 2 3 2" xfId="1046" xr:uid="{5B3847E6-E9E9-4646-BE29-C0947117101B}"/>
    <cellStyle name="Normal 5 6 2 2 3 2 2" xfId="1047" xr:uid="{EA89EA6C-A95C-4247-B85C-619C4CA12CE1}"/>
    <cellStyle name="Normal 5 6 2 2 3 2 3" xfId="1048" xr:uid="{99D8A5FA-EA5A-4D09-9FE7-A9589A2B55C2}"/>
    <cellStyle name="Normal 5 6 2 2 3 2 4" xfId="1049" xr:uid="{D8E9AABC-85DC-4C7C-B558-7BC5FDE719B9}"/>
    <cellStyle name="Normal 5 6 2 2 3 3" xfId="1050" xr:uid="{B8556786-9A3A-41DA-A9EB-9E5980F49C68}"/>
    <cellStyle name="Normal 5 6 2 2 3 4" xfId="1051" xr:uid="{BBB387E6-6681-467B-9BE9-DD4891DEFC41}"/>
    <cellStyle name="Normal 5 6 2 2 3 5" xfId="1052" xr:uid="{752149D7-8388-4DAA-8654-9FEE26178A64}"/>
    <cellStyle name="Normal 5 6 2 2 4" xfId="1053" xr:uid="{DC4959ED-EE15-4D43-ADEC-0BA66BB02B11}"/>
    <cellStyle name="Normal 5 6 2 2 4 2" xfId="1054" xr:uid="{677206E1-6168-4A8A-897F-4840EDBF248D}"/>
    <cellStyle name="Normal 5 6 2 2 4 3" xfId="1055" xr:uid="{492A8659-222C-4798-82C7-43507941C7A8}"/>
    <cellStyle name="Normal 5 6 2 2 4 4" xfId="1056" xr:uid="{8E30CAC7-C7DB-4E71-A1F8-E5D82EF7CEE7}"/>
    <cellStyle name="Normal 5 6 2 2 5" xfId="1057" xr:uid="{C819EFD8-97F2-454B-9E59-A7BCF8C0093F}"/>
    <cellStyle name="Normal 5 6 2 2 5 2" xfId="1058" xr:uid="{9E3C3406-5D10-4B37-9C8B-54BE7EF97F5B}"/>
    <cellStyle name="Normal 5 6 2 2 5 3" xfId="1059" xr:uid="{DBFF90D7-4464-40DE-87B5-403AC04E783C}"/>
    <cellStyle name="Normal 5 6 2 2 5 4" xfId="1060" xr:uid="{6ABD820F-3CE2-447F-82DE-5751BBE8D5C8}"/>
    <cellStyle name="Normal 5 6 2 2 6" xfId="1061" xr:uid="{43F508B3-ECC0-401F-AA35-3E87055E084F}"/>
    <cellStyle name="Normal 5 6 2 2 7" xfId="1062" xr:uid="{BC3B59A0-1885-47CC-9A98-8E28E942D049}"/>
    <cellStyle name="Normal 5 6 2 2 8" xfId="1063" xr:uid="{762FCE7E-47B9-4AA8-9551-7B764C18A71C}"/>
    <cellStyle name="Normal 5 6 2 3" xfId="1064" xr:uid="{687A0A63-CDA8-4A88-93A6-EB196667B893}"/>
    <cellStyle name="Normal 5 6 2 3 2" xfId="1065" xr:uid="{FDE9CF32-ED2F-4F45-ABCE-ABA3CD71AD0E}"/>
    <cellStyle name="Normal 5 6 2 3 2 2" xfId="1066" xr:uid="{547F96EA-DF0F-4580-AD4B-4DD95ED9599B}"/>
    <cellStyle name="Normal 5 6 2 3 2 3" xfId="1067" xr:uid="{7BCCF078-6BC6-4321-9FD3-85A06B46679F}"/>
    <cellStyle name="Normal 5 6 2 3 2 4" xfId="1068" xr:uid="{A4A669AC-67F8-47B6-AE41-85962D0D11DE}"/>
    <cellStyle name="Normal 5 6 2 3 3" xfId="1069" xr:uid="{1E9CD3EC-AD16-4142-8F47-B10DDD0AE8FC}"/>
    <cellStyle name="Normal 5 6 2 3 3 2" xfId="1070" xr:uid="{2DBEBEC9-4582-42F7-85DF-3EEA2BB9277C}"/>
    <cellStyle name="Normal 5 6 2 3 3 3" xfId="1071" xr:uid="{645C1CEA-C69E-4336-B4BB-50C0728C6441}"/>
    <cellStyle name="Normal 5 6 2 3 3 4" xfId="1072" xr:uid="{394ED01D-935C-4112-B160-069B7FC7F3F1}"/>
    <cellStyle name="Normal 5 6 2 3 4" xfId="1073" xr:uid="{74C378E5-1FB9-4D25-BFEE-89B40688ADA9}"/>
    <cellStyle name="Normal 5 6 2 3 5" xfId="1074" xr:uid="{7CC76466-C696-494E-9C43-08F6ADCB9D00}"/>
    <cellStyle name="Normal 5 6 2 3 6" xfId="1075" xr:uid="{62244852-7B6F-4776-B0B0-A39AFA56CB95}"/>
    <cellStyle name="Normal 5 6 2 4" xfId="1076" xr:uid="{42040C1F-8D6D-4232-B064-7B02565A4954}"/>
    <cellStyle name="Normal 5 6 2 4 2" xfId="1077" xr:uid="{86E080C3-FF55-4F0E-BBC9-EEC39EE7CC41}"/>
    <cellStyle name="Normal 5 6 2 4 2 2" xfId="1078" xr:uid="{4CD6C1E2-2B26-4122-8D8E-64289AD1C840}"/>
    <cellStyle name="Normal 5 6 2 4 2 3" xfId="1079" xr:uid="{05E517F8-689C-4740-955E-EB3EEEF85428}"/>
    <cellStyle name="Normal 5 6 2 4 2 4" xfId="1080" xr:uid="{7A1C3F6A-8B03-47DE-8F04-2C51FA4BB884}"/>
    <cellStyle name="Normal 5 6 2 4 3" xfId="1081" xr:uid="{98001C79-F02E-4122-B2A8-139FB97CCFDC}"/>
    <cellStyle name="Normal 5 6 2 4 4" xfId="1082" xr:uid="{AD823BD7-96A2-4BCE-926D-DDF7CBEF82AA}"/>
    <cellStyle name="Normal 5 6 2 4 5" xfId="1083" xr:uid="{B225D058-F637-4311-AA48-1AA67A458341}"/>
    <cellStyle name="Normal 5 6 2 5" xfId="1084" xr:uid="{552E002B-1770-4C93-A5E9-ED03D5BB4BB0}"/>
    <cellStyle name="Normal 5 6 2 5 2" xfId="1085" xr:uid="{A40F3788-5FEF-4F76-ABFA-8C06A689BF44}"/>
    <cellStyle name="Normal 5 6 2 5 3" xfId="1086" xr:uid="{A03DA33E-2BE2-467A-B6FE-F4E34DA8111B}"/>
    <cellStyle name="Normal 5 6 2 5 4" xfId="1087" xr:uid="{1A032485-60F1-44C4-8C02-30F9F50E4230}"/>
    <cellStyle name="Normal 5 6 2 6" xfId="1088" xr:uid="{54ED8B94-1DB8-4D46-9306-AD4F55D91F6C}"/>
    <cellStyle name="Normal 5 6 2 6 2" xfId="1089" xr:uid="{7484739D-DA51-4648-A39A-F8AE0D6BAEF5}"/>
    <cellStyle name="Normal 5 6 2 6 3" xfId="1090" xr:uid="{31873870-5E04-4240-AA68-83EB3D5D4359}"/>
    <cellStyle name="Normal 5 6 2 6 4" xfId="1091" xr:uid="{965637A4-5FD3-45AA-A7A9-7802E5D41E9F}"/>
    <cellStyle name="Normal 5 6 2 7" xfId="1092" xr:uid="{52BF5F54-A1EA-482A-A109-4D5C91AA43AB}"/>
    <cellStyle name="Normal 5 6 2 8" xfId="1093" xr:uid="{96B6FBEF-D3B3-4B46-9EC3-FF8A967066A6}"/>
    <cellStyle name="Normal 5 6 2 9" xfId="1094" xr:uid="{EC7BA37C-C986-4181-A0D4-93C8231CE1E5}"/>
    <cellStyle name="Normal 5 6 3" xfId="1095" xr:uid="{1E7AA96A-EFAE-449A-8031-DA9644433A55}"/>
    <cellStyle name="Normal 5 6 3 2" xfId="1096" xr:uid="{D1EBB0E7-B322-4AA5-9963-787C7CAF5049}"/>
    <cellStyle name="Normal 5 6 3 2 2" xfId="1097" xr:uid="{37797435-B6AC-4C32-9FB8-76E0963B8D05}"/>
    <cellStyle name="Normal 5 6 3 2 2 2" xfId="1098" xr:uid="{359ECA34-A150-42EC-ACAD-829BF71F0E7F}"/>
    <cellStyle name="Normal 5 6 3 2 2 2 2" xfId="3917" xr:uid="{590793BF-FF00-435C-B7A3-2BB7E8CDF81F}"/>
    <cellStyle name="Normal 5 6 3 2 2 3" xfId="1099" xr:uid="{7B6D9F91-CABD-4B24-9B29-4B2BDD075244}"/>
    <cellStyle name="Normal 5 6 3 2 2 4" xfId="1100" xr:uid="{6245555F-D317-46BA-896E-6ACCC7C1859F}"/>
    <cellStyle name="Normal 5 6 3 2 3" xfId="1101" xr:uid="{C1B4230B-AA45-48B7-ACCB-77F07C725463}"/>
    <cellStyle name="Normal 5 6 3 2 3 2" xfId="1102" xr:uid="{9D222599-C4C0-487B-B6BF-355F587503DF}"/>
    <cellStyle name="Normal 5 6 3 2 3 3" xfId="1103" xr:uid="{F49B8236-C6DA-46DE-AD1A-CE31EDBC3559}"/>
    <cellStyle name="Normal 5 6 3 2 3 4" xfId="1104" xr:uid="{58F90FE9-7EA3-4135-A83B-22B396D1F3FC}"/>
    <cellStyle name="Normal 5 6 3 2 4" xfId="1105" xr:uid="{B8411B92-228D-4940-9911-41465B6AEE3C}"/>
    <cellStyle name="Normal 5 6 3 2 5" xfId="1106" xr:uid="{BB7BDE79-A14C-448D-B0E2-8FF4D2B73E4B}"/>
    <cellStyle name="Normal 5 6 3 2 6" xfId="1107" xr:uid="{1884EAF0-DB93-447F-AA4C-008A85BE7E0A}"/>
    <cellStyle name="Normal 5 6 3 3" xfId="1108" xr:uid="{F03A350E-06D1-4AE3-8EFD-CD4F0200CBB2}"/>
    <cellStyle name="Normal 5 6 3 3 2" xfId="1109" xr:uid="{8957B143-EE0F-4464-9FC4-6125D5A51453}"/>
    <cellStyle name="Normal 5 6 3 3 2 2" xfId="1110" xr:uid="{167EA1F4-3A88-4F8B-9AD0-B80C21ED8D86}"/>
    <cellStyle name="Normal 5 6 3 3 2 3" xfId="1111" xr:uid="{05BE7BC7-F953-4DC0-9131-AF4EF32B2E86}"/>
    <cellStyle name="Normal 5 6 3 3 2 4" xfId="1112" xr:uid="{8D90A458-8B90-403E-A4FD-8DDA5E626D8D}"/>
    <cellStyle name="Normal 5 6 3 3 3" xfId="1113" xr:uid="{978BAEA8-0DB0-4E11-B848-6B33C3511AC5}"/>
    <cellStyle name="Normal 5 6 3 3 4" xfId="1114" xr:uid="{D56336BA-564F-4D69-91A3-DB8CB839C30B}"/>
    <cellStyle name="Normal 5 6 3 3 5" xfId="1115" xr:uid="{89B0DB06-17D9-4E2D-A323-0B19CB534419}"/>
    <cellStyle name="Normal 5 6 3 4" xfId="1116" xr:uid="{1D814321-6A91-44FD-B974-4FBAB0672614}"/>
    <cellStyle name="Normal 5 6 3 4 2" xfId="1117" xr:uid="{7C530D55-1373-40C5-8403-0B789F2F60A1}"/>
    <cellStyle name="Normal 5 6 3 4 3" xfId="1118" xr:uid="{235ED8FF-3ED0-4DA9-AB24-054FD9C1E237}"/>
    <cellStyle name="Normal 5 6 3 4 4" xfId="1119" xr:uid="{A96B0B4B-1819-47A7-AD36-838699351071}"/>
    <cellStyle name="Normal 5 6 3 5" xfId="1120" xr:uid="{48E60A03-D433-48CF-B16F-1BE2F78C19E3}"/>
    <cellStyle name="Normal 5 6 3 5 2" xfId="1121" xr:uid="{6EC17F48-7AD9-43F1-B3B4-80F87EBA09E3}"/>
    <cellStyle name="Normal 5 6 3 5 3" xfId="1122" xr:uid="{1D2C202D-41F4-4974-839B-C58EBF62090C}"/>
    <cellStyle name="Normal 5 6 3 5 4" xfId="1123" xr:uid="{F6DBA01D-438D-4D8F-AC09-0AE31D87EF98}"/>
    <cellStyle name="Normal 5 6 3 6" xfId="1124" xr:uid="{57A4ECAC-63B7-4D0D-86BA-53749DDE80A5}"/>
    <cellStyle name="Normal 5 6 3 7" xfId="1125" xr:uid="{299CC7AB-9F48-4304-A8C0-41A30FFB7D6B}"/>
    <cellStyle name="Normal 5 6 3 8" xfId="1126" xr:uid="{25E1B1E9-F829-4113-8D77-42A230163BAB}"/>
    <cellStyle name="Normal 5 6 4" xfId="1127" xr:uid="{F3955DA5-E6C3-4AAA-8D8B-7D70FAC61D39}"/>
    <cellStyle name="Normal 5 6 4 2" xfId="1128" xr:uid="{DB5314FF-EF72-45DA-8B1D-0DA2CC644C1A}"/>
    <cellStyle name="Normal 5 6 4 2 2" xfId="1129" xr:uid="{249E72F6-44EC-4CE5-A41F-326711D346FE}"/>
    <cellStyle name="Normal 5 6 4 2 2 2" xfId="1130" xr:uid="{1978E05C-044D-4A1A-A3D2-3F877A4E0375}"/>
    <cellStyle name="Normal 5 6 4 2 2 3" xfId="1131" xr:uid="{9DA777EB-51A6-45B8-8BDA-745F7E87243D}"/>
    <cellStyle name="Normal 5 6 4 2 2 4" xfId="1132" xr:uid="{82D4312A-2357-4F66-9839-F21EE14B0D38}"/>
    <cellStyle name="Normal 5 6 4 2 3" xfId="1133" xr:uid="{F475DB28-DA73-4BC8-A55F-CDD79FA181EE}"/>
    <cellStyle name="Normal 5 6 4 2 4" xfId="1134" xr:uid="{E4131BC3-2F3D-4B66-8B03-12A7D3099B22}"/>
    <cellStyle name="Normal 5 6 4 2 5" xfId="1135" xr:uid="{4088976A-D97D-4D26-9115-3C45C5F5AEC8}"/>
    <cellStyle name="Normal 5 6 4 3" xfId="1136" xr:uid="{B02C5904-E05C-4A20-A0DF-0D1901451A8B}"/>
    <cellStyle name="Normal 5 6 4 3 2" xfId="1137" xr:uid="{9B80A3E3-457F-43BA-890D-EC8F7F3033D5}"/>
    <cellStyle name="Normal 5 6 4 3 3" xfId="1138" xr:uid="{6D3DBE0C-6910-4485-94AC-BD03EA6383F6}"/>
    <cellStyle name="Normal 5 6 4 3 4" xfId="1139" xr:uid="{B084878A-6ECB-4748-8F33-1D122792678E}"/>
    <cellStyle name="Normal 5 6 4 4" xfId="1140" xr:uid="{F1E0A5C5-D973-4B17-A852-EA7E26DB9959}"/>
    <cellStyle name="Normal 5 6 4 4 2" xfId="1141" xr:uid="{72D3C148-3443-4F8A-85FF-7ADF2DEA671E}"/>
    <cellStyle name="Normal 5 6 4 4 3" xfId="1142" xr:uid="{B5A99833-391F-4F2A-9178-1501A54A10A3}"/>
    <cellStyle name="Normal 5 6 4 4 4" xfId="1143" xr:uid="{522E0D1D-EF52-4239-86A0-2DB26885EC60}"/>
    <cellStyle name="Normal 5 6 4 5" xfId="1144" xr:uid="{EF5C7DC2-F694-4553-88E2-A489C85E4F25}"/>
    <cellStyle name="Normal 5 6 4 6" xfId="1145" xr:uid="{0D2237B2-1279-45C0-B114-E11FC5F21B01}"/>
    <cellStyle name="Normal 5 6 4 7" xfId="1146" xr:uid="{8E136085-15E4-40FE-A7A5-B347F26E529A}"/>
    <cellStyle name="Normal 5 6 5" xfId="1147" xr:uid="{922790F3-CDB1-4D02-BBCD-7A5333E11AD9}"/>
    <cellStyle name="Normal 5 6 5 2" xfId="1148" xr:uid="{BA699EE6-7117-4976-A955-ABFBD9BC40E6}"/>
    <cellStyle name="Normal 5 6 5 2 2" xfId="1149" xr:uid="{22B307A9-FB35-46B5-B4F1-5CE6C5A46D5E}"/>
    <cellStyle name="Normal 5 6 5 2 3" xfId="1150" xr:uid="{A65B8362-6CC0-4729-9CE6-416D08C6FD7A}"/>
    <cellStyle name="Normal 5 6 5 2 4" xfId="1151" xr:uid="{98B99716-D93B-4582-810B-3645EDB86B42}"/>
    <cellStyle name="Normal 5 6 5 3" xfId="1152" xr:uid="{E09875AF-1ED5-488A-85B7-B22A5A0C640A}"/>
    <cellStyle name="Normal 5 6 5 3 2" xfId="1153" xr:uid="{E4AD7658-4B62-4AF8-B5D9-3D3146C54DBB}"/>
    <cellStyle name="Normal 5 6 5 3 3" xfId="1154" xr:uid="{759CC7F1-C158-4DA0-89AC-4DF20338FA44}"/>
    <cellStyle name="Normal 5 6 5 3 4" xfId="1155" xr:uid="{42A5BFEC-BE3F-404F-8080-948783AC18D2}"/>
    <cellStyle name="Normal 5 6 5 4" xfId="1156" xr:uid="{6DB4CA16-5BB7-4C8A-BB78-3E961305FE70}"/>
    <cellStyle name="Normal 5 6 5 5" xfId="1157" xr:uid="{AA3A701D-4295-477C-A0B7-70B362C0E3B7}"/>
    <cellStyle name="Normal 5 6 5 6" xfId="1158" xr:uid="{B9BB9F7C-BA6B-466D-BD0A-97409457E09F}"/>
    <cellStyle name="Normal 5 6 6" xfId="1159" xr:uid="{BD9CB9B5-8CD0-44C8-9B8C-9C1377FB0516}"/>
    <cellStyle name="Normal 5 6 6 2" xfId="1160" xr:uid="{6AEC943A-B66B-4580-9F83-C0746E2EBCBE}"/>
    <cellStyle name="Normal 5 6 6 2 2" xfId="1161" xr:uid="{5D0FB7A4-C6C1-491F-81EC-3340B4FD1194}"/>
    <cellStyle name="Normal 5 6 6 2 3" xfId="1162" xr:uid="{C2A85A9E-90B2-4692-A57F-93CFB8220E7C}"/>
    <cellStyle name="Normal 5 6 6 2 4" xfId="1163" xr:uid="{D6ABE818-D604-400B-AD1E-FD007B49A89D}"/>
    <cellStyle name="Normal 5 6 6 3" xfId="1164" xr:uid="{7B001E69-4F19-4D86-8C70-7F704262E911}"/>
    <cellStyle name="Normal 5 6 6 4" xfId="1165" xr:uid="{00A02FA8-133C-4621-A595-943702DB334B}"/>
    <cellStyle name="Normal 5 6 6 5" xfId="1166" xr:uid="{BC684659-BC14-4F3A-B1D2-3DA526495838}"/>
    <cellStyle name="Normal 5 6 7" xfId="1167" xr:uid="{3F96A553-6DD5-4EDA-8EE1-61EF7B67449C}"/>
    <cellStyle name="Normal 5 6 7 2" xfId="1168" xr:uid="{CF6BED73-1423-40A8-8A40-3CB1121C44C0}"/>
    <cellStyle name="Normal 5 6 7 3" xfId="1169" xr:uid="{6FE0990A-07AC-4BD0-9AE4-0C51CACC43B8}"/>
    <cellStyle name="Normal 5 6 7 4" xfId="1170" xr:uid="{EAF11E53-2E73-42AE-B560-87824022B162}"/>
    <cellStyle name="Normal 5 6 8" xfId="1171" xr:uid="{BCA0765A-D6D4-4904-BAEB-840A7E29E839}"/>
    <cellStyle name="Normal 5 6 8 2" xfId="1172" xr:uid="{BCFFF576-7639-41FF-93BC-CF54AE444213}"/>
    <cellStyle name="Normal 5 6 8 3" xfId="1173" xr:uid="{BA6249CC-3B8B-4A21-B3F9-24A366A24A0C}"/>
    <cellStyle name="Normal 5 6 8 4" xfId="1174" xr:uid="{75C4285B-56BE-4F25-8611-942391BD7F4D}"/>
    <cellStyle name="Normal 5 6 9" xfId="1175" xr:uid="{9F25AAED-B3AE-4962-B29C-E9E95A5106AE}"/>
    <cellStyle name="Normal 5 7" xfId="1176" xr:uid="{C8E52323-407B-4D24-9E93-2B2D01D93002}"/>
    <cellStyle name="Normal 5 7 2" xfId="1177" xr:uid="{4DBC8EAA-1FD4-4E6C-9574-763FE171B771}"/>
    <cellStyle name="Normal 5 7 2 2" xfId="1178" xr:uid="{AEB717F1-BBE9-4EB4-A60F-51F1FB60AAA3}"/>
    <cellStyle name="Normal 5 7 2 2 2" xfId="1179" xr:uid="{31B031C5-8964-4E4A-B9D9-F64ED6EACC1F}"/>
    <cellStyle name="Normal 5 7 2 2 2 2" xfId="1180" xr:uid="{759AFA7B-8488-425A-9FC2-0020A23A0796}"/>
    <cellStyle name="Normal 5 7 2 2 2 3" xfId="1181" xr:uid="{F20C1A31-781F-4E71-A521-13616134533C}"/>
    <cellStyle name="Normal 5 7 2 2 2 4" xfId="1182" xr:uid="{6DA38A42-7F4F-4255-8155-565049BAB15F}"/>
    <cellStyle name="Normal 5 7 2 2 3" xfId="1183" xr:uid="{A8715D5E-E7F8-42CD-AA10-8C0DE5955991}"/>
    <cellStyle name="Normal 5 7 2 2 3 2" xfId="1184" xr:uid="{1483A130-AF4E-480F-B3FB-D1590C627328}"/>
    <cellStyle name="Normal 5 7 2 2 3 3" xfId="1185" xr:uid="{29683B52-58C7-4A3D-A9C5-D27927265D35}"/>
    <cellStyle name="Normal 5 7 2 2 3 4" xfId="1186" xr:uid="{2E90C89E-B28E-4B12-A980-82D15A10B491}"/>
    <cellStyle name="Normal 5 7 2 2 4" xfId="1187" xr:uid="{40E422A8-D18F-4D99-8614-00974349DFB5}"/>
    <cellStyle name="Normal 5 7 2 2 5" xfId="1188" xr:uid="{AADCEFAF-5089-43B1-B304-213C5735A9B9}"/>
    <cellStyle name="Normal 5 7 2 2 6" xfId="1189" xr:uid="{2725E10F-C237-4FD8-8B7D-AC65DA9236F2}"/>
    <cellStyle name="Normal 5 7 2 3" xfId="1190" xr:uid="{C6827F49-868F-41C1-9BA8-72F2D5AAE26E}"/>
    <cellStyle name="Normal 5 7 2 3 2" xfId="1191" xr:uid="{00252F2D-5DC4-4992-8F54-DB5FCE4DF7A6}"/>
    <cellStyle name="Normal 5 7 2 3 2 2" xfId="1192" xr:uid="{26FB735D-76C6-4626-8AF9-4A9FE9E108B5}"/>
    <cellStyle name="Normal 5 7 2 3 2 3" xfId="1193" xr:uid="{4EB457F1-9F7E-4BA9-8EA4-B65F6801A1D1}"/>
    <cellStyle name="Normal 5 7 2 3 2 4" xfId="1194" xr:uid="{AAF391D2-1BCB-4168-AB99-97ED0F28A69B}"/>
    <cellStyle name="Normal 5 7 2 3 3" xfId="1195" xr:uid="{5D9CCC22-2160-48FF-8ADC-C073CA7F0EEC}"/>
    <cellStyle name="Normal 5 7 2 3 4" xfId="1196" xr:uid="{4E2C0B18-33C8-4453-A283-B03895563DFC}"/>
    <cellStyle name="Normal 5 7 2 3 5" xfId="1197" xr:uid="{82FBA23B-E066-4B27-9C1A-E06087F689FA}"/>
    <cellStyle name="Normal 5 7 2 4" xfId="1198" xr:uid="{9CC39D82-CBD4-4E41-887C-C687C661E155}"/>
    <cellStyle name="Normal 5 7 2 4 2" xfId="1199" xr:uid="{E1AE15B1-F89F-494F-BD88-E4CAA538FB60}"/>
    <cellStyle name="Normal 5 7 2 4 3" xfId="1200" xr:uid="{4B58FD77-35A1-4E5E-8B10-2212ADBC7505}"/>
    <cellStyle name="Normal 5 7 2 4 4" xfId="1201" xr:uid="{E6C37FCA-08A7-4F6E-85A4-864E0B358F3E}"/>
    <cellStyle name="Normal 5 7 2 5" xfId="1202" xr:uid="{A567409E-5E79-4527-9F36-C93614214729}"/>
    <cellStyle name="Normal 5 7 2 5 2" xfId="1203" xr:uid="{D82818AA-ACB2-4386-80D4-5EFB2BFB4646}"/>
    <cellStyle name="Normal 5 7 2 5 3" xfId="1204" xr:uid="{ED98D530-350E-40C0-8530-218F624B962D}"/>
    <cellStyle name="Normal 5 7 2 5 4" xfId="1205" xr:uid="{1F331DC8-892C-4E32-A7FF-318C41CD0427}"/>
    <cellStyle name="Normal 5 7 2 6" xfId="1206" xr:uid="{ED6F54EB-F7B4-4EF2-A10D-952367765E83}"/>
    <cellStyle name="Normal 5 7 2 7" xfId="1207" xr:uid="{8CEFA689-5C2E-4B5E-8024-332701B8D1D5}"/>
    <cellStyle name="Normal 5 7 2 8" xfId="1208" xr:uid="{7E0CA1E7-A5E9-4F09-9EB1-053BAB79E1C0}"/>
    <cellStyle name="Normal 5 7 3" xfId="1209" xr:uid="{A986B28D-0E47-4CF0-87C0-25F0E274C58C}"/>
    <cellStyle name="Normal 5 7 3 2" xfId="1210" xr:uid="{DC1CC790-A934-40D0-9529-65E6AAAFC922}"/>
    <cellStyle name="Normal 5 7 3 2 2" xfId="1211" xr:uid="{F47C6136-6274-4D45-AE2A-B165FD2775F5}"/>
    <cellStyle name="Normal 5 7 3 2 3" xfId="1212" xr:uid="{F299ECF8-9FBA-45CB-964C-928949555180}"/>
    <cellStyle name="Normal 5 7 3 2 4" xfId="1213" xr:uid="{D81BFCEB-8D11-4F23-992A-80D520AEE95B}"/>
    <cellStyle name="Normal 5 7 3 3" xfId="1214" xr:uid="{CC0379BC-6AB7-4409-A722-DC27B154C565}"/>
    <cellStyle name="Normal 5 7 3 3 2" xfId="1215" xr:uid="{D37212AA-E997-47FF-9097-3DE5DCFD78B5}"/>
    <cellStyle name="Normal 5 7 3 3 3" xfId="1216" xr:uid="{DAF07CDD-1801-4035-BC45-FC4DE4E55F00}"/>
    <cellStyle name="Normal 5 7 3 3 4" xfId="1217" xr:uid="{1C66E477-FF06-4B78-8BD8-0F3172C605E0}"/>
    <cellStyle name="Normal 5 7 3 4" xfId="1218" xr:uid="{E144A6F1-1FAD-4D3E-ACCF-D6E3E39EE8EA}"/>
    <cellStyle name="Normal 5 7 3 5" xfId="1219" xr:uid="{611C6EB4-1939-4597-B24E-9BA2438019F7}"/>
    <cellStyle name="Normal 5 7 3 6" xfId="1220" xr:uid="{E896941D-47AA-4B51-8FAA-325B81474256}"/>
    <cellStyle name="Normal 5 7 4" xfId="1221" xr:uid="{30F3776A-5163-48F7-B587-48A49AD983F1}"/>
    <cellStyle name="Normal 5 7 4 2" xfId="1222" xr:uid="{3F3F5B60-E197-4D96-89DA-40B0817849F3}"/>
    <cellStyle name="Normal 5 7 4 2 2" xfId="1223" xr:uid="{FD3B90A4-2B9D-4E11-88A7-C53758E4E340}"/>
    <cellStyle name="Normal 5 7 4 2 3" xfId="1224" xr:uid="{D2CFF1F3-D376-4316-A34E-8A9D674703A7}"/>
    <cellStyle name="Normal 5 7 4 2 4" xfId="1225" xr:uid="{96F0D9A7-F0E0-4D21-B205-3CC4215AC1B4}"/>
    <cellStyle name="Normal 5 7 4 3" xfId="1226" xr:uid="{3A9A6ABE-B31D-4230-BB9C-80C7980189FF}"/>
    <cellStyle name="Normal 5 7 4 4" xfId="1227" xr:uid="{89B3A577-3546-4653-B122-54E354AB3C9A}"/>
    <cellStyle name="Normal 5 7 4 5" xfId="1228" xr:uid="{49D34161-BF9E-49BD-B3A8-F95809E44BCE}"/>
    <cellStyle name="Normal 5 7 5" xfId="1229" xr:uid="{7F980713-9CC9-4E39-95F2-DA66FB9ABBF9}"/>
    <cellStyle name="Normal 5 7 5 2" xfId="1230" xr:uid="{0CE6F682-1B32-49D9-BE49-782CCC2E2155}"/>
    <cellStyle name="Normal 5 7 5 3" xfId="1231" xr:uid="{B3CACF7C-F59F-48CF-A7CE-6089A8E3297C}"/>
    <cellStyle name="Normal 5 7 5 4" xfId="1232" xr:uid="{E8514EDE-FE3B-46B5-A4D6-C858F4EB3063}"/>
    <cellStyle name="Normal 5 7 6" xfId="1233" xr:uid="{4A8A7BC8-BF80-44BB-B231-D3C99D242914}"/>
    <cellStyle name="Normal 5 7 6 2" xfId="1234" xr:uid="{14DB4663-A4EF-470C-8379-825C299BE431}"/>
    <cellStyle name="Normal 5 7 6 3" xfId="1235" xr:uid="{F6ED5E7C-C7EE-497C-B302-D28B59426770}"/>
    <cellStyle name="Normal 5 7 6 4" xfId="1236" xr:uid="{FE68213A-1FFB-4A94-9CD8-CC50F9F06E8E}"/>
    <cellStyle name="Normal 5 7 7" xfId="1237" xr:uid="{A150515E-3BE1-4444-A4EB-03A0B85F0B69}"/>
    <cellStyle name="Normal 5 7 8" xfId="1238" xr:uid="{4D4A2412-6431-417A-932E-35CF47905DFA}"/>
    <cellStyle name="Normal 5 7 9" xfId="1239" xr:uid="{A2367F50-BF04-4507-8987-8C331A860943}"/>
    <cellStyle name="Normal 5 8" xfId="1240" xr:uid="{64E11338-F883-45D0-912A-943C324201E3}"/>
    <cellStyle name="Normal 5 8 2" xfId="1241" xr:uid="{2CB4C491-90CD-454B-A579-5AA9E7ACE22B}"/>
    <cellStyle name="Normal 5 8 2 2" xfId="1242" xr:uid="{640F8448-4BB8-4173-8F8C-3CC566E398CB}"/>
    <cellStyle name="Normal 5 8 2 2 2" xfId="1243" xr:uid="{2ABA3374-2C6A-45C5-8279-82FFD964849A}"/>
    <cellStyle name="Normal 5 8 2 2 2 2" xfId="3918" xr:uid="{168F6EBD-11C1-4964-9F3C-223845011353}"/>
    <cellStyle name="Normal 5 8 2 2 3" xfId="1244" xr:uid="{A77A3BEA-DA99-48E9-B113-CFA739D0B739}"/>
    <cellStyle name="Normal 5 8 2 2 4" xfId="1245" xr:uid="{772E80FF-5FB4-434B-AB4C-74329CE52454}"/>
    <cellStyle name="Normal 5 8 2 3" xfId="1246" xr:uid="{BDA0BC73-5622-4175-A5C5-A111E027F824}"/>
    <cellStyle name="Normal 5 8 2 3 2" xfId="1247" xr:uid="{09721DA1-83BF-4000-9758-8A05A3066947}"/>
    <cellStyle name="Normal 5 8 2 3 3" xfId="1248" xr:uid="{44EC3BD3-8F4D-442E-8F76-322362A5F75A}"/>
    <cellStyle name="Normal 5 8 2 3 4" xfId="1249" xr:uid="{F46F5038-3EB3-4A26-8FA0-54EB0FDE6592}"/>
    <cellStyle name="Normal 5 8 2 4" xfId="1250" xr:uid="{D3DDEF70-31F9-4030-BD12-B463C4C997B7}"/>
    <cellStyle name="Normal 5 8 2 5" xfId="1251" xr:uid="{2B4D6656-9EF0-406C-AC30-0FE6EF943A8B}"/>
    <cellStyle name="Normal 5 8 2 6" xfId="1252" xr:uid="{B972F09C-637D-4B4C-B591-0E9590818601}"/>
    <cellStyle name="Normal 5 8 3" xfId="1253" xr:uid="{5DCC9F60-9F66-4D0A-A084-D426872E54B7}"/>
    <cellStyle name="Normal 5 8 3 2" xfId="1254" xr:uid="{22EBDBF6-CD35-48C9-990D-1F5AD7CD8023}"/>
    <cellStyle name="Normal 5 8 3 2 2" xfId="1255" xr:uid="{4EC3AAE3-36A5-459C-9855-7E0ADBD90B97}"/>
    <cellStyle name="Normal 5 8 3 2 3" xfId="1256" xr:uid="{EFB3993F-4E6F-496F-8D52-B73B4520D05D}"/>
    <cellStyle name="Normal 5 8 3 2 4" xfId="1257" xr:uid="{C65C53FA-DDC9-4AC7-A18C-28C6A1ADC889}"/>
    <cellStyle name="Normal 5 8 3 3" xfId="1258" xr:uid="{DA1D3F7A-CB3E-48D1-AE8D-3AED23E34E8C}"/>
    <cellStyle name="Normal 5 8 3 4" xfId="1259" xr:uid="{1FCC46FD-3FC0-4806-9CF5-84354AF56E8E}"/>
    <cellStyle name="Normal 5 8 3 5" xfId="1260" xr:uid="{4FE3F96E-8679-4823-A664-C57A907FFAE0}"/>
    <cellStyle name="Normal 5 8 4" xfId="1261" xr:uid="{CC030F91-79E3-42B3-866F-AF0E19143BF7}"/>
    <cellStyle name="Normal 5 8 4 2" xfId="1262" xr:uid="{CDE02B3E-C79E-4241-969C-684C68A38E2B}"/>
    <cellStyle name="Normal 5 8 4 3" xfId="1263" xr:uid="{A3F942C7-25DE-41BA-A9AA-3989D74BB5FA}"/>
    <cellStyle name="Normal 5 8 4 4" xfId="1264" xr:uid="{E65739B3-8AD3-40D2-B552-E7E6B2436C7A}"/>
    <cellStyle name="Normal 5 8 5" xfId="1265" xr:uid="{90F4F2C5-0EF7-43A5-AC0D-B435883E136D}"/>
    <cellStyle name="Normal 5 8 5 2" xfId="1266" xr:uid="{ABD444A5-A13C-4D38-AF4D-D023FC3C35C8}"/>
    <cellStyle name="Normal 5 8 5 3" xfId="1267" xr:uid="{E98D85EB-6DEF-404A-A21A-C1C285EBC642}"/>
    <cellStyle name="Normal 5 8 5 4" xfId="1268" xr:uid="{03B58CA6-729B-4C2C-9A34-4534371484DD}"/>
    <cellStyle name="Normal 5 8 6" xfId="1269" xr:uid="{079D5693-5FF9-43C1-9A52-FFBFD1CB5CAE}"/>
    <cellStyle name="Normal 5 8 7" xfId="1270" xr:uid="{4B8C6333-82BD-481C-B569-A5E494771C05}"/>
    <cellStyle name="Normal 5 8 8" xfId="1271" xr:uid="{C32E78A0-A615-4331-ADEA-22EE57780ADD}"/>
    <cellStyle name="Normal 5 9" xfId="1272" xr:uid="{747DD09D-6D12-4189-928E-B1FBCD298952}"/>
    <cellStyle name="Normal 5 9 2" xfId="1273" xr:uid="{7441C5B0-37BB-428D-A101-6E14FDA71DF2}"/>
    <cellStyle name="Normal 5 9 2 2" xfId="1274" xr:uid="{999DE85E-D244-406A-A48C-0099486C972D}"/>
    <cellStyle name="Normal 5 9 2 2 2" xfId="1275" xr:uid="{3F12713E-B07A-48A0-800D-B2CD694167B2}"/>
    <cellStyle name="Normal 5 9 2 2 3" xfId="1276" xr:uid="{C386FDF7-E978-4AD7-A91B-DEB991A92AF0}"/>
    <cellStyle name="Normal 5 9 2 2 4" xfId="1277" xr:uid="{1CC077FA-5D3E-446D-BDA4-F6A2CA49FE4E}"/>
    <cellStyle name="Normal 5 9 2 3" xfId="1278" xr:uid="{1845AC5F-90C1-46B7-A299-6AE426270DE8}"/>
    <cellStyle name="Normal 5 9 2 4" xfId="1279" xr:uid="{A77D37DC-16B0-4984-82C4-12128CE76494}"/>
    <cellStyle name="Normal 5 9 2 5" xfId="1280" xr:uid="{03CD66B8-1763-4787-A4FF-034AA4B53DF5}"/>
    <cellStyle name="Normal 5 9 3" xfId="1281" xr:uid="{8D6B771A-A71D-46E5-8C44-8014C6809FC5}"/>
    <cellStyle name="Normal 5 9 3 2" xfId="1282" xr:uid="{4DE7319C-59DA-4BA4-8EBB-2CF05FEEEDAE}"/>
    <cellStyle name="Normal 5 9 3 3" xfId="1283" xr:uid="{DB1F419C-3C58-4C59-82DC-51A5FA0AF78C}"/>
    <cellStyle name="Normal 5 9 3 4" xfId="1284" xr:uid="{A495C1E4-5A21-489C-BD5C-53C862B044EF}"/>
    <cellStyle name="Normal 5 9 4" xfId="1285" xr:uid="{D3410DDA-E8BF-45E3-A8D7-55C05D13FC58}"/>
    <cellStyle name="Normal 5 9 4 2" xfId="1286" xr:uid="{4FEC6919-904A-463D-B241-36708E8E5FEB}"/>
    <cellStyle name="Normal 5 9 4 3" xfId="1287" xr:uid="{992CDF47-70A7-4035-9211-035B5E126D9F}"/>
    <cellStyle name="Normal 5 9 4 4" xfId="1288" xr:uid="{8215624B-8691-4C3A-A740-600372A41653}"/>
    <cellStyle name="Normal 5 9 5" xfId="1289" xr:uid="{B26D69BC-0917-4938-9519-6878F53CA73C}"/>
    <cellStyle name="Normal 5 9 6" xfId="1290" xr:uid="{206DE897-DC27-4198-9546-96536CFB8C9A}"/>
    <cellStyle name="Normal 5 9 7" xfId="1291" xr:uid="{CA034052-0DBF-4F93-8E99-CD4F01E8DFDE}"/>
    <cellStyle name="Normal 6" xfId="82" xr:uid="{C70EBD54-0343-49EF-8F66-BF6523476DB5}"/>
    <cellStyle name="Normal 6 10" xfId="1292" xr:uid="{20A2F3BD-F248-468D-B8EB-D318092BC93E}"/>
    <cellStyle name="Normal 6 10 2" xfId="1293" xr:uid="{45A82DA5-0736-4946-B2C5-610E7D277013}"/>
    <cellStyle name="Normal 6 10 2 2" xfId="1294" xr:uid="{776E355A-1059-4719-B1EA-38205DA45787}"/>
    <cellStyle name="Normal 6 10 2 2 2" xfId="5323" xr:uid="{CA162CB5-20C9-41D2-9AB4-ABC1FD399264}"/>
    <cellStyle name="Normal 6 10 2 3" xfId="1295" xr:uid="{46D93A86-0420-401C-81C9-2CD986B30B26}"/>
    <cellStyle name="Normal 6 10 2 4" xfId="1296" xr:uid="{344AA268-7327-4BEB-B049-15D2FFAA3152}"/>
    <cellStyle name="Normal 6 10 2 5" xfId="5352" xr:uid="{EFF65FBD-B8A9-4894-8196-2832319562BB}"/>
    <cellStyle name="Normal 6 10 3" xfId="1297" xr:uid="{ED458048-5ADB-4ACE-A28F-EBFDAEEEDE0B}"/>
    <cellStyle name="Normal 6 10 4" xfId="1298" xr:uid="{1D3415FE-11B8-4FF4-990E-2102E0D7AEC3}"/>
    <cellStyle name="Normal 6 10 5" xfId="1299" xr:uid="{F050DE79-7DD3-47E0-A2AE-664A8764AACC}"/>
    <cellStyle name="Normal 6 11" xfId="1300" xr:uid="{235D1AF9-E352-48B8-8AA9-5641D15C24EC}"/>
    <cellStyle name="Normal 6 11 2" xfId="1301" xr:uid="{A08DB699-2E41-4011-BBB3-9E35363763E4}"/>
    <cellStyle name="Normal 6 11 3" xfId="1302" xr:uid="{8D49C478-61B5-4EFC-9812-85FA0C382C5C}"/>
    <cellStyle name="Normal 6 11 4" xfId="1303" xr:uid="{6ECB7B44-2A45-4B6F-8C9D-3019F894CD20}"/>
    <cellStyle name="Normal 6 12" xfId="1304" xr:uid="{9ED967F2-7940-421B-ADF8-7414DDE5D875}"/>
    <cellStyle name="Normal 6 12 2" xfId="1305" xr:uid="{7B9624CD-21B6-4E32-A353-66AA0774FE2A}"/>
    <cellStyle name="Normal 6 12 3" xfId="1306" xr:uid="{01BBBB95-2543-4AAB-A9CF-EBFC98DC80AF}"/>
    <cellStyle name="Normal 6 12 4" xfId="1307" xr:uid="{B508B0A2-053F-44A9-B754-F7FB16F41823}"/>
    <cellStyle name="Normal 6 13" xfId="1308" xr:uid="{4927938F-5680-42E9-BAFB-63BB43702861}"/>
    <cellStyle name="Normal 6 13 2" xfId="1309" xr:uid="{539A93C5-DADB-4B66-9EDC-E8B7B8F835B3}"/>
    <cellStyle name="Normal 6 13 3" xfId="3736" xr:uid="{418D6962-6A65-474C-8975-B7ABAA8E523D}"/>
    <cellStyle name="Normal 6 13 4" xfId="4608" xr:uid="{EC976471-2B74-461E-9DD9-81C98F7B5B66}"/>
    <cellStyle name="Normal 6 13 5" xfId="4434" xr:uid="{CE27E4EC-70A3-4351-86C1-87ED7CA3CD34}"/>
    <cellStyle name="Normal 6 14" xfId="1310" xr:uid="{E1305E0F-4DFC-4A3D-80F7-7165C317B701}"/>
    <cellStyle name="Normal 6 15" xfId="1311" xr:uid="{B0BF88E6-84ED-4170-8ACA-5D26E67487C2}"/>
    <cellStyle name="Normal 6 16" xfId="1312" xr:uid="{18920B5D-3A76-47EB-B489-1B89B1305006}"/>
    <cellStyle name="Normal 6 2" xfId="83" xr:uid="{F4CC0446-3D82-4052-9BEB-F293545E97E8}"/>
    <cellStyle name="Normal 6 2 2" xfId="3728" xr:uid="{4DBEBACD-A057-409A-BB1F-F771DA474887}"/>
    <cellStyle name="Normal 6 2 2 2" xfId="4591" xr:uid="{9824F64F-9979-4F0B-AC53-62C651423126}"/>
    <cellStyle name="Normal 6 2 3" xfId="4592" xr:uid="{9B78887A-AE5E-49DE-B5DD-737EA1239939}"/>
    <cellStyle name="Normal 6 3" xfId="84" xr:uid="{23A1D78B-BC1C-4047-A21A-CED9434FE639}"/>
    <cellStyle name="Normal 6 3 10" xfId="1313" xr:uid="{8859AF5B-C275-4905-8504-3222D42DB9ED}"/>
    <cellStyle name="Normal 6 3 11" xfId="1314" xr:uid="{CEE17060-14C6-4047-BC77-BB1050D7DE7E}"/>
    <cellStyle name="Normal 6 3 2" xfId="1315" xr:uid="{EF3848B8-00E3-465A-9FCA-54B2E662BACA}"/>
    <cellStyle name="Normal 6 3 2 2" xfId="1316" xr:uid="{D4CAC180-C0FE-472D-8022-348DBE2F882D}"/>
    <cellStyle name="Normal 6 3 2 2 2" xfId="1317" xr:uid="{E1ADF92E-3F50-4885-8D3B-FB0C6C20A432}"/>
    <cellStyle name="Normal 6 3 2 2 2 2" xfId="1318" xr:uid="{A50D423B-4356-49C3-AC3A-D686DF0C334F}"/>
    <cellStyle name="Normal 6 3 2 2 2 2 2" xfId="1319" xr:uid="{EF18F6FE-FFE4-4FA7-976C-97DC6456EC24}"/>
    <cellStyle name="Normal 6 3 2 2 2 2 2 2" xfId="3919" xr:uid="{301052F5-675E-443F-9A06-B289027DF811}"/>
    <cellStyle name="Normal 6 3 2 2 2 2 2 2 2" xfId="3920" xr:uid="{A08D79B0-E350-45BD-8825-D73CED88B0ED}"/>
    <cellStyle name="Normal 6 3 2 2 2 2 2 3" xfId="3921" xr:uid="{8E087912-410B-4581-83BB-EF487FDDAA60}"/>
    <cellStyle name="Normal 6 3 2 2 2 2 3" xfId="1320" xr:uid="{0026D44A-2156-4D37-B435-0C1F9D70C4AF}"/>
    <cellStyle name="Normal 6 3 2 2 2 2 3 2" xfId="3922" xr:uid="{0BCBDB77-8D64-48B0-923C-A67903E91ED2}"/>
    <cellStyle name="Normal 6 3 2 2 2 2 4" xfId="1321" xr:uid="{6FCDF80A-34D2-4984-8705-31C4FE25DF68}"/>
    <cellStyle name="Normal 6 3 2 2 2 3" xfId="1322" xr:uid="{F6AD8661-E09C-4D2C-892F-21FC59BC318E}"/>
    <cellStyle name="Normal 6 3 2 2 2 3 2" xfId="1323" xr:uid="{B3D77C70-B6F2-4F3A-BC9E-7D2ED76072B7}"/>
    <cellStyle name="Normal 6 3 2 2 2 3 2 2" xfId="3923" xr:uid="{C0BB99D6-4537-49C7-BC3C-97D4D5CC231F}"/>
    <cellStyle name="Normal 6 3 2 2 2 3 3" xfId="1324" xr:uid="{58EBCB71-4F96-49B0-8C67-3D2AC9007D72}"/>
    <cellStyle name="Normal 6 3 2 2 2 3 4" xfId="1325" xr:uid="{EECDEE04-24E9-456C-B90D-794DE41E2D7E}"/>
    <cellStyle name="Normal 6 3 2 2 2 4" xfId="1326" xr:uid="{BC3B5F7E-AD85-411C-A361-1EEA7AB4B6EF}"/>
    <cellStyle name="Normal 6 3 2 2 2 4 2" xfId="3924" xr:uid="{5D959F72-35E7-4CD1-9AC4-57B3F7F9BE03}"/>
    <cellStyle name="Normal 6 3 2 2 2 5" xfId="1327" xr:uid="{7ED6EE3C-A774-49F5-9F0D-C32F1B685FA6}"/>
    <cellStyle name="Normal 6 3 2 2 2 6" xfId="1328" xr:uid="{8935AA77-BEF4-460D-A5A2-183F7054603A}"/>
    <cellStyle name="Normal 6 3 2 2 3" xfId="1329" xr:uid="{5C1264EA-FEB2-4225-90C7-A3AE24AC3E87}"/>
    <cellStyle name="Normal 6 3 2 2 3 2" xfId="1330" xr:uid="{2D2A4887-9F4F-4A2C-B086-6187AEBAFE3A}"/>
    <cellStyle name="Normal 6 3 2 2 3 2 2" xfId="1331" xr:uid="{46275190-CF6C-4332-A521-6C11E5FE0105}"/>
    <cellStyle name="Normal 6 3 2 2 3 2 2 2" xfId="3925" xr:uid="{87669B03-8C69-433F-8418-BF6A6F6AE0FD}"/>
    <cellStyle name="Normal 6 3 2 2 3 2 2 2 2" xfId="3926" xr:uid="{B76CBA86-0209-4AE4-9FB8-37926A0FE26E}"/>
    <cellStyle name="Normal 6 3 2 2 3 2 2 3" xfId="3927" xr:uid="{5197B036-7722-442D-BB2E-B90EFBF9AECB}"/>
    <cellStyle name="Normal 6 3 2 2 3 2 3" xfId="1332" xr:uid="{4C4AB31E-6FF2-4EC0-8CCA-5D6EFB6145CE}"/>
    <cellStyle name="Normal 6 3 2 2 3 2 3 2" xfId="3928" xr:uid="{BCDA6123-7730-4597-B51D-5C19A39E2EE3}"/>
    <cellStyle name="Normal 6 3 2 2 3 2 4" xfId="1333" xr:uid="{7FD299B8-EEA1-494B-A4E1-A6D2402C42EF}"/>
    <cellStyle name="Normal 6 3 2 2 3 3" xfId="1334" xr:uid="{872821CC-41ED-471D-BD13-D6BEE3BDD1A5}"/>
    <cellStyle name="Normal 6 3 2 2 3 3 2" xfId="3929" xr:uid="{D3484D60-F348-473C-9ED3-FB76C6E1A215}"/>
    <cellStyle name="Normal 6 3 2 2 3 3 2 2" xfId="3930" xr:uid="{8073880A-34FD-4F87-877C-BDDD1C558AC8}"/>
    <cellStyle name="Normal 6 3 2 2 3 3 3" xfId="3931" xr:uid="{DC1C5053-CA57-46FD-BBF9-6EA96BFC26AA}"/>
    <cellStyle name="Normal 6 3 2 2 3 4" xfId="1335" xr:uid="{D4CB5527-8F0A-4C8A-89D8-037658D8B751}"/>
    <cellStyle name="Normal 6 3 2 2 3 4 2" xfId="3932" xr:uid="{5C297DFC-BAF2-48F5-92D9-07641248C216}"/>
    <cellStyle name="Normal 6 3 2 2 3 5" xfId="1336" xr:uid="{277759D9-C249-4418-B312-B83AE34E58EA}"/>
    <cellStyle name="Normal 6 3 2 2 4" xfId="1337" xr:uid="{A15C0202-E077-400C-806A-CB698BBDBB1C}"/>
    <cellStyle name="Normal 6 3 2 2 4 2" xfId="1338" xr:uid="{834E3281-548B-456D-8C28-744F676B1E7C}"/>
    <cellStyle name="Normal 6 3 2 2 4 2 2" xfId="3933" xr:uid="{5DE3ECEA-29BA-4CFA-AB75-AED00B21C390}"/>
    <cellStyle name="Normal 6 3 2 2 4 2 2 2" xfId="3934" xr:uid="{B07FACA9-5D54-439E-A8D6-CCE4F21AC5B4}"/>
    <cellStyle name="Normal 6 3 2 2 4 2 3" xfId="3935" xr:uid="{DB26FD81-6F8B-4790-AA07-A3DF27C8177E}"/>
    <cellStyle name="Normal 6 3 2 2 4 3" xfId="1339" xr:uid="{519BA5E8-9B19-4C79-A712-F9E05D696B84}"/>
    <cellStyle name="Normal 6 3 2 2 4 3 2" xfId="3936" xr:uid="{5EFCFE3D-27D7-48FC-B3FE-C30BAF1DC34C}"/>
    <cellStyle name="Normal 6 3 2 2 4 4" xfId="1340" xr:uid="{A94963A4-7DDA-41A7-A939-7676FC1F1BDA}"/>
    <cellStyle name="Normal 6 3 2 2 5" xfId="1341" xr:uid="{583242E5-72EA-45F5-83FC-16010C4F06D3}"/>
    <cellStyle name="Normal 6 3 2 2 5 2" xfId="1342" xr:uid="{8D8E9C33-0066-48AA-A701-024616375477}"/>
    <cellStyle name="Normal 6 3 2 2 5 2 2" xfId="3937" xr:uid="{E13C05EB-64F4-4FBA-B48C-48463E207607}"/>
    <cellStyle name="Normal 6 3 2 2 5 3" xfId="1343" xr:uid="{37F7B72D-C8D3-4F96-B530-850CE77DE1F2}"/>
    <cellStyle name="Normal 6 3 2 2 5 4" xfId="1344" xr:uid="{19A871D8-E643-4AA3-A464-0D18D60B106F}"/>
    <cellStyle name="Normal 6 3 2 2 6" xfId="1345" xr:uid="{28D84F4B-F20E-4A2A-8192-330DC4FCD444}"/>
    <cellStyle name="Normal 6 3 2 2 6 2" xfId="3938" xr:uid="{7451A28D-4043-4E5A-84AE-45247591E6DC}"/>
    <cellStyle name="Normal 6 3 2 2 7" xfId="1346" xr:uid="{1B343532-1BB9-4693-BCF2-8A343A292873}"/>
    <cellStyle name="Normal 6 3 2 2 8" xfId="1347" xr:uid="{21CAF63C-A883-4FCF-8D03-9E7A7385A924}"/>
    <cellStyle name="Normal 6 3 2 3" xfId="1348" xr:uid="{BF2372EA-3801-4B1F-B2CE-0DC79B6D07C6}"/>
    <cellStyle name="Normal 6 3 2 3 2" xfId="1349" xr:uid="{2B74D32F-A7E4-4FEA-AD6E-4AADB6E0F6BA}"/>
    <cellStyle name="Normal 6 3 2 3 2 2" xfId="1350" xr:uid="{E45C6E42-CC3F-4C2C-91D9-47DD14B10441}"/>
    <cellStyle name="Normal 6 3 2 3 2 2 2" xfId="3939" xr:uid="{051222B9-A88D-4377-A2AC-D868EF45FF21}"/>
    <cellStyle name="Normal 6 3 2 3 2 2 2 2" xfId="3940" xr:uid="{C2B80FB8-1F01-44E6-A6F4-334E02FD582E}"/>
    <cellStyle name="Normal 6 3 2 3 2 2 3" xfId="3941" xr:uid="{A7B522A8-CDB4-4B02-9E2A-CD7FC709222E}"/>
    <cellStyle name="Normal 6 3 2 3 2 3" xfId="1351" xr:uid="{C64B57D5-C0B0-438D-AC39-75BEDE642C67}"/>
    <cellStyle name="Normal 6 3 2 3 2 3 2" xfId="3942" xr:uid="{6208D9B1-E897-486C-A83A-C9E6822F7524}"/>
    <cellStyle name="Normal 6 3 2 3 2 4" xfId="1352" xr:uid="{298F1E5F-D025-462D-BF1D-07D7076EB197}"/>
    <cellStyle name="Normal 6 3 2 3 3" xfId="1353" xr:uid="{7D435DF7-F62E-4DC7-A4CD-ED2E7B6BEC32}"/>
    <cellStyle name="Normal 6 3 2 3 3 2" xfId="1354" xr:uid="{B3F3764F-95FE-413F-B855-0ED17A3F3E88}"/>
    <cellStyle name="Normal 6 3 2 3 3 2 2" xfId="3943" xr:uid="{3AB755C9-1BE9-429D-916C-59EDC8778BC0}"/>
    <cellStyle name="Normal 6 3 2 3 3 3" xfId="1355" xr:uid="{61B5CF1E-46AE-4F20-98CC-4DACA8D99E4B}"/>
    <cellStyle name="Normal 6 3 2 3 3 4" xfId="1356" xr:uid="{47D7663A-E7B8-4A2A-99AA-F916E5106B90}"/>
    <cellStyle name="Normal 6 3 2 3 4" xfId="1357" xr:uid="{859CB979-D9BC-4E45-89F0-DD5CB508D4F5}"/>
    <cellStyle name="Normal 6 3 2 3 4 2" xfId="3944" xr:uid="{1A122C47-D0F3-406B-B36A-39B4EBAF93AB}"/>
    <cellStyle name="Normal 6 3 2 3 5" xfId="1358" xr:uid="{83DAF45F-1060-4947-A0FD-DDB94EAD79C6}"/>
    <cellStyle name="Normal 6 3 2 3 6" xfId="1359" xr:uid="{D20DF9DE-BAB8-40F9-A584-EB68EA4A430F}"/>
    <cellStyle name="Normal 6 3 2 4" xfId="1360" xr:uid="{C09988FC-0594-4D68-94F9-3BEDA8C64B07}"/>
    <cellStyle name="Normal 6 3 2 4 2" xfId="1361" xr:uid="{E4A2B781-A7E1-406C-841F-0D1128718CEA}"/>
    <cellStyle name="Normal 6 3 2 4 2 2" xfId="1362" xr:uid="{8F58D4EE-C1A8-4362-9CE7-B0F602A9BA99}"/>
    <cellStyle name="Normal 6 3 2 4 2 2 2" xfId="3945" xr:uid="{501D92D0-CA5B-4777-9858-B3DBF7EB8A31}"/>
    <cellStyle name="Normal 6 3 2 4 2 2 2 2" xfId="3946" xr:uid="{FB02DE11-8141-4135-8A59-DC22B2476D85}"/>
    <cellStyle name="Normal 6 3 2 4 2 2 3" xfId="3947" xr:uid="{687C23D3-931B-4461-A56C-211F33C558D5}"/>
    <cellStyle name="Normal 6 3 2 4 2 3" xfId="1363" xr:uid="{116791F8-CAAF-4B64-98FA-13F09666BBA9}"/>
    <cellStyle name="Normal 6 3 2 4 2 3 2" xfId="3948" xr:uid="{73C5DC19-D5E5-406C-8272-4AE7649CD4D1}"/>
    <cellStyle name="Normal 6 3 2 4 2 4" xfId="1364" xr:uid="{17748110-65B1-4FF1-9C0C-012C1E9C87B4}"/>
    <cellStyle name="Normal 6 3 2 4 3" xfId="1365" xr:uid="{7830A9FF-0C78-4546-AC9B-A16C66BB2DFF}"/>
    <cellStyle name="Normal 6 3 2 4 3 2" xfId="3949" xr:uid="{CADE3BA4-5573-42CA-9C24-9EC476AFA73A}"/>
    <cellStyle name="Normal 6 3 2 4 3 2 2" xfId="3950" xr:uid="{B0A5703C-1B1D-4203-BE7D-0FB8E91FCEF8}"/>
    <cellStyle name="Normal 6 3 2 4 3 3" xfId="3951" xr:uid="{0663EC89-60A0-49BB-B200-6B2DC7F7CD76}"/>
    <cellStyle name="Normal 6 3 2 4 4" xfId="1366" xr:uid="{066FFF85-FF71-4D46-BF9D-912AD5EDF879}"/>
    <cellStyle name="Normal 6 3 2 4 4 2" xfId="3952" xr:uid="{DF132B7C-1D88-446E-9F78-D1720E03A514}"/>
    <cellStyle name="Normal 6 3 2 4 5" xfId="1367" xr:uid="{1EDB8BF4-BDEF-46CA-9FCD-2E2FCB31069A}"/>
    <cellStyle name="Normal 6 3 2 5" xfId="1368" xr:uid="{33F04319-5155-48B2-84C4-728CD70ADD9F}"/>
    <cellStyle name="Normal 6 3 2 5 2" xfId="1369" xr:uid="{CD9889B7-7919-425B-90E5-EA6FB88E2684}"/>
    <cellStyle name="Normal 6 3 2 5 2 2" xfId="3953" xr:uid="{12880996-FC62-4F7E-A293-FF3B011BCC37}"/>
    <cellStyle name="Normal 6 3 2 5 2 2 2" xfId="3954" xr:uid="{9D0D9E85-5208-414F-A93F-0E9A4F7161BC}"/>
    <cellStyle name="Normal 6 3 2 5 2 3" xfId="3955" xr:uid="{D6F8433A-AD10-48E8-9EB7-2F7513F0E5DC}"/>
    <cellStyle name="Normal 6 3 2 5 3" xfId="1370" xr:uid="{2C404989-DCC8-4C8E-93B9-9D25581CA7E6}"/>
    <cellStyle name="Normal 6 3 2 5 3 2" xfId="3956" xr:uid="{79EF6545-1961-4DBB-A1DA-C17AF7F1FF93}"/>
    <cellStyle name="Normal 6 3 2 5 4" xfId="1371" xr:uid="{7A24720C-D802-4929-A325-6CD8A9A27CE2}"/>
    <cellStyle name="Normal 6 3 2 6" xfId="1372" xr:uid="{81F13B8A-4B15-441B-9BEF-B19E3FAC68E3}"/>
    <cellStyle name="Normal 6 3 2 6 2" xfId="1373" xr:uid="{7E0D256B-BA1C-445C-91CA-945755D01132}"/>
    <cellStyle name="Normal 6 3 2 6 2 2" xfId="3957" xr:uid="{EED8F39B-71FF-43BC-9C28-8A9981499E0F}"/>
    <cellStyle name="Normal 6 3 2 6 3" xfId="1374" xr:uid="{99C4FDDC-D745-4DE6-884E-AC5148075B76}"/>
    <cellStyle name="Normal 6 3 2 6 4" xfId="1375" xr:uid="{A0DD1450-2161-4BD0-B04C-AF7703B45237}"/>
    <cellStyle name="Normal 6 3 2 7" xfId="1376" xr:uid="{3C4717AB-6861-443E-9E73-1F4F5BF249AD}"/>
    <cellStyle name="Normal 6 3 2 7 2" xfId="3958" xr:uid="{7D3CF6E3-80DC-4528-AB4C-50294117035E}"/>
    <cellStyle name="Normal 6 3 2 8" xfId="1377" xr:uid="{FEDC27AE-18CB-4421-BD05-42E15BBDA0FC}"/>
    <cellStyle name="Normal 6 3 2 9" xfId="1378" xr:uid="{0AF9F48A-A56D-48F7-AFCC-04E1E1B69991}"/>
    <cellStyle name="Normal 6 3 3" xfId="1379" xr:uid="{ECA8BFE2-43D9-42C6-A200-F5A2753AFE8A}"/>
    <cellStyle name="Normal 6 3 3 2" xfId="1380" xr:uid="{1D869D10-4A9B-4395-8B53-04806989D5E6}"/>
    <cellStyle name="Normal 6 3 3 2 2" xfId="1381" xr:uid="{5CF32917-BE7B-4175-9DC2-582547742379}"/>
    <cellStyle name="Normal 6 3 3 2 2 2" xfId="1382" xr:uid="{1565D519-C26F-43DF-8D53-49CBBC8DDDFD}"/>
    <cellStyle name="Normal 6 3 3 2 2 2 2" xfId="3959" xr:uid="{C28428E6-C47F-41DC-8D89-C84F54D10FCC}"/>
    <cellStyle name="Normal 6 3 3 2 2 2 2 2" xfId="3960" xr:uid="{CA6E8CB0-CC2B-46AA-A489-4066AFBD86F1}"/>
    <cellStyle name="Normal 6 3 3 2 2 2 3" xfId="3961" xr:uid="{C216F4CE-452C-41B8-A5E0-9A0C53F82E5C}"/>
    <cellStyle name="Normal 6 3 3 2 2 3" xfId="1383" xr:uid="{BE074689-745F-48B7-B924-FC95F6769F48}"/>
    <cellStyle name="Normal 6 3 3 2 2 3 2" xfId="3962" xr:uid="{B4066DF7-4C8A-4076-8539-20D84A484442}"/>
    <cellStyle name="Normal 6 3 3 2 2 4" xfId="1384" xr:uid="{B2E44AF1-0C93-46D3-8B23-254567EF8C53}"/>
    <cellStyle name="Normal 6 3 3 2 3" xfId="1385" xr:uid="{E3454399-114F-4615-9127-A09CBF299A44}"/>
    <cellStyle name="Normal 6 3 3 2 3 2" xfId="1386" xr:uid="{0608F395-6CFA-4CC4-9B8F-BCCB50196CB8}"/>
    <cellStyle name="Normal 6 3 3 2 3 2 2" xfId="3963" xr:uid="{C4CE674E-3ECE-4AD8-ACB3-1036451B44BA}"/>
    <cellStyle name="Normal 6 3 3 2 3 3" xfId="1387" xr:uid="{707ADAB2-07F1-4DD1-A90F-AA10078E6591}"/>
    <cellStyle name="Normal 6 3 3 2 3 4" xfId="1388" xr:uid="{B8BBF0FE-1EC1-4FE7-86B0-D555A17DEA40}"/>
    <cellStyle name="Normal 6 3 3 2 4" xfId="1389" xr:uid="{88F38A83-ECA8-4F90-981C-4D1CDAA69948}"/>
    <cellStyle name="Normal 6 3 3 2 4 2" xfId="3964" xr:uid="{F8304383-DAC4-4788-B802-4C1041FE1EB1}"/>
    <cellStyle name="Normal 6 3 3 2 5" xfId="1390" xr:uid="{1B161C5C-CCD8-468C-A423-B9E8D84CF858}"/>
    <cellStyle name="Normal 6 3 3 2 6" xfId="1391" xr:uid="{1C6B603E-042F-4754-B82C-7A0BD2C34A07}"/>
    <cellStyle name="Normal 6 3 3 3" xfId="1392" xr:uid="{472A027B-B68A-4D07-92B0-61CDA54B288D}"/>
    <cellStyle name="Normal 6 3 3 3 2" xfId="1393" xr:uid="{12D27E69-AB35-492A-8EDE-872B1432472A}"/>
    <cellStyle name="Normal 6 3 3 3 2 2" xfId="1394" xr:uid="{B5ACA69E-D692-427D-8AF8-3985810ECD1A}"/>
    <cellStyle name="Normal 6 3 3 3 2 2 2" xfId="3965" xr:uid="{85A4F1ED-B431-43AA-9EF2-3F2295D36ADA}"/>
    <cellStyle name="Normal 6 3 3 3 2 2 2 2" xfId="3966" xr:uid="{E467CE6D-37D8-4F7F-8E00-61611E76FFE4}"/>
    <cellStyle name="Normal 6 3 3 3 2 2 3" xfId="3967" xr:uid="{C4643897-7C39-46FA-BC4C-EDB4A0399C8F}"/>
    <cellStyle name="Normal 6 3 3 3 2 3" xfId="1395" xr:uid="{75575DB7-34E8-4667-A18B-870A8EE2EDD3}"/>
    <cellStyle name="Normal 6 3 3 3 2 3 2" xfId="3968" xr:uid="{6A34C2CD-B8C9-42F0-8D33-7471F0088DAE}"/>
    <cellStyle name="Normal 6 3 3 3 2 4" xfId="1396" xr:uid="{35677263-52C8-433E-80ED-30F24AD8CF68}"/>
    <cellStyle name="Normal 6 3 3 3 3" xfId="1397" xr:uid="{C651CEDA-286D-46BF-81CE-FEF5BB9B6965}"/>
    <cellStyle name="Normal 6 3 3 3 3 2" xfId="3969" xr:uid="{8A7E7DC8-2DA0-4904-83D6-A18590F63DF8}"/>
    <cellStyle name="Normal 6 3 3 3 3 2 2" xfId="3970" xr:uid="{B42DCDAB-1669-47F9-9332-D345ED827098}"/>
    <cellStyle name="Normal 6 3 3 3 3 3" xfId="3971" xr:uid="{55B3E5C1-6DC2-48DA-A381-56B43D5F5133}"/>
    <cellStyle name="Normal 6 3 3 3 4" xfId="1398" xr:uid="{C5BA56AA-D734-4374-8A08-D9EAE498DAF3}"/>
    <cellStyle name="Normal 6 3 3 3 4 2" xfId="3972" xr:uid="{D25EDC2E-BDF0-4E4E-A324-4F05DB40826B}"/>
    <cellStyle name="Normal 6 3 3 3 5" xfId="1399" xr:uid="{B8E5D263-1D27-4196-80BB-02AD8E06883F}"/>
    <cellStyle name="Normal 6 3 3 4" xfId="1400" xr:uid="{02A1CB0A-62BC-4A8A-BE96-E6D8C61964E7}"/>
    <cellStyle name="Normal 6 3 3 4 2" xfId="1401" xr:uid="{946E38BB-865E-4AE1-8A1A-1A94DC54B15D}"/>
    <cellStyle name="Normal 6 3 3 4 2 2" xfId="3973" xr:uid="{B4A02CFE-A76E-475B-A49D-AB70CFAE4223}"/>
    <cellStyle name="Normal 6 3 3 4 2 2 2" xfId="3974" xr:uid="{A5EA4AC3-3B3F-4008-BBF7-FF501FAB6228}"/>
    <cellStyle name="Normal 6 3 3 4 2 3" xfId="3975" xr:uid="{8B682EE6-C36B-43E4-8D1D-E7DA999B91F4}"/>
    <cellStyle name="Normal 6 3 3 4 3" xfId="1402" xr:uid="{96E6B134-9A9E-4696-983E-CC82D2A9383B}"/>
    <cellStyle name="Normal 6 3 3 4 3 2" xfId="3976" xr:uid="{4458228E-11C9-47C0-89A8-415CC97840A1}"/>
    <cellStyle name="Normal 6 3 3 4 4" xfId="1403" xr:uid="{9FF260C9-F9A7-43FB-8C0D-50B00E8D485B}"/>
    <cellStyle name="Normal 6 3 3 5" xfId="1404" xr:uid="{154F39B2-F2A3-45D1-945D-FC5232697E8F}"/>
    <cellStyle name="Normal 6 3 3 5 2" xfId="1405" xr:uid="{BE797C33-713F-41FF-9B3E-0CB1FA888DF8}"/>
    <cellStyle name="Normal 6 3 3 5 2 2" xfId="3977" xr:uid="{845AF571-A1B9-46A4-BDCF-B0A6E797AC45}"/>
    <cellStyle name="Normal 6 3 3 5 3" xfId="1406" xr:uid="{61C1DE3F-DE0E-4199-84D2-59E6079C8D97}"/>
    <cellStyle name="Normal 6 3 3 5 4" xfId="1407" xr:uid="{F4059983-E97A-48D6-B8F1-1652B1D22B38}"/>
    <cellStyle name="Normal 6 3 3 6" xfId="1408" xr:uid="{A69F6559-EC7F-44B3-A1D3-3460F8E5A1B7}"/>
    <cellStyle name="Normal 6 3 3 6 2" xfId="3978" xr:uid="{FDE9C6B0-D7FC-40E4-9043-4C7759BBCC86}"/>
    <cellStyle name="Normal 6 3 3 7" xfId="1409" xr:uid="{CADAB5FD-0142-463F-8058-37DDF23E36DB}"/>
    <cellStyle name="Normal 6 3 3 8" xfId="1410" xr:uid="{61EEEA64-C7C3-41E4-B730-DB03D9564619}"/>
    <cellStyle name="Normal 6 3 4" xfId="1411" xr:uid="{67CC60F5-CA01-42BC-8CF8-27939102C31B}"/>
    <cellStyle name="Normal 6 3 4 2" xfId="1412" xr:uid="{6F5E7F2E-0DAF-4C7B-AF2A-5FE5163A3947}"/>
    <cellStyle name="Normal 6 3 4 2 2" xfId="1413" xr:uid="{91837D7C-15CA-4CB1-910C-FF5D5103FA0E}"/>
    <cellStyle name="Normal 6 3 4 2 2 2" xfId="1414" xr:uid="{7F987A06-0402-4B55-BEA2-6FE3A8CA40EB}"/>
    <cellStyle name="Normal 6 3 4 2 2 2 2" xfId="3979" xr:uid="{37D7A4B9-59CB-4711-8CB2-AF5E510F3EA8}"/>
    <cellStyle name="Normal 6 3 4 2 2 3" xfId="1415" xr:uid="{E799F315-1AA7-4F59-B61B-C767261A4B0B}"/>
    <cellStyle name="Normal 6 3 4 2 2 4" xfId="1416" xr:uid="{B74AD570-62EA-4483-BD90-579A247DEA33}"/>
    <cellStyle name="Normal 6 3 4 2 3" xfId="1417" xr:uid="{4BE972B0-4E5B-4125-AAF3-2A22E3F282EA}"/>
    <cellStyle name="Normal 6 3 4 2 3 2" xfId="3980" xr:uid="{5B30351F-1454-4873-8056-B49FA5D8CBEF}"/>
    <cellStyle name="Normal 6 3 4 2 4" xfId="1418" xr:uid="{FE8C04FC-AFCB-4F70-AA53-6C3F3AF4C444}"/>
    <cellStyle name="Normal 6 3 4 2 5" xfId="1419" xr:uid="{AE28C593-E8B8-4615-BDC3-70851E689FC5}"/>
    <cellStyle name="Normal 6 3 4 3" xfId="1420" xr:uid="{4224CA3A-CBE7-4FA5-96E4-4A75DF63285C}"/>
    <cellStyle name="Normal 6 3 4 3 2" xfId="1421" xr:uid="{97FDAC3E-8BA3-4E24-9C86-FAD294588B94}"/>
    <cellStyle name="Normal 6 3 4 3 2 2" xfId="3981" xr:uid="{7E7E6793-6CD7-4184-A75A-51608D1DAD80}"/>
    <cellStyle name="Normal 6 3 4 3 3" xfId="1422" xr:uid="{E349EC33-6B0E-4C4A-9FFF-22BB1DC8CE1D}"/>
    <cellStyle name="Normal 6 3 4 3 4" xfId="1423" xr:uid="{E5822E6A-B610-427E-8A0E-278E1C97B77E}"/>
    <cellStyle name="Normal 6 3 4 4" xfId="1424" xr:uid="{EC15B205-14ED-4602-B0FD-FD8B8FA88CDD}"/>
    <cellStyle name="Normal 6 3 4 4 2" xfId="1425" xr:uid="{81C47685-5D33-4470-9FDF-AFFD827CB414}"/>
    <cellStyle name="Normal 6 3 4 4 3" xfId="1426" xr:uid="{B02B9073-70DC-4AE3-B193-535DBC55FE4C}"/>
    <cellStyle name="Normal 6 3 4 4 4" xfId="1427" xr:uid="{F8797C92-9C74-48E3-9584-4B3FB1E12D2A}"/>
    <cellStyle name="Normal 6 3 4 5" xfId="1428" xr:uid="{B1242916-0353-414A-BCD3-24DE3E6127D1}"/>
    <cellStyle name="Normal 6 3 4 6" xfId="1429" xr:uid="{057E572B-709F-4B20-8AAC-1A7538BE8D61}"/>
    <cellStyle name="Normal 6 3 4 7" xfId="1430" xr:uid="{5B62B10C-1C5F-4C80-B509-EFB428C78A2D}"/>
    <cellStyle name="Normal 6 3 5" xfId="1431" xr:uid="{35D84E12-084E-406F-BE6C-53EA254C526C}"/>
    <cellStyle name="Normal 6 3 5 2" xfId="1432" xr:uid="{28CFAEFD-7B60-45FD-87C2-8561A0EB45B0}"/>
    <cellStyle name="Normal 6 3 5 2 2" xfId="1433" xr:uid="{C94A6749-5D2F-48FF-A50C-8D0B22A78DB7}"/>
    <cellStyle name="Normal 6 3 5 2 2 2" xfId="3982" xr:uid="{FCFD6F3C-B511-46F7-8F4D-B3FC52E3B44F}"/>
    <cellStyle name="Normal 6 3 5 2 2 2 2" xfId="3983" xr:uid="{9A928DB9-2E9A-4CAA-B9B0-A0AB344702D9}"/>
    <cellStyle name="Normal 6 3 5 2 2 3" xfId="3984" xr:uid="{EA4CEB26-57B7-438F-BF8E-B2AA18F2D8D8}"/>
    <cellStyle name="Normal 6 3 5 2 3" xfId="1434" xr:uid="{462CDAEE-F2F7-4487-8944-E7766036D6DA}"/>
    <cellStyle name="Normal 6 3 5 2 3 2" xfId="3985" xr:uid="{F4D91B11-AEA6-4BB3-9EAB-AC539D0B3DCE}"/>
    <cellStyle name="Normal 6 3 5 2 4" xfId="1435" xr:uid="{FE3D1C98-917D-418B-B92F-DA2A1C786088}"/>
    <cellStyle name="Normal 6 3 5 3" xfId="1436" xr:uid="{0563FD0C-5EB4-4F5F-92D7-07E1EA0CFB0C}"/>
    <cellStyle name="Normal 6 3 5 3 2" xfId="1437" xr:uid="{14FCA57F-C729-4E02-AE43-0091D9D3E58A}"/>
    <cellStyle name="Normal 6 3 5 3 2 2" xfId="3986" xr:uid="{BC2EE12C-A247-49BF-A0BC-5304078E4DE0}"/>
    <cellStyle name="Normal 6 3 5 3 3" xfId="1438" xr:uid="{82E56876-5D29-4980-949A-9065F5906AD7}"/>
    <cellStyle name="Normal 6 3 5 3 4" xfId="1439" xr:uid="{F6D5E228-EB16-4100-B75A-B0BB63021657}"/>
    <cellStyle name="Normal 6 3 5 4" xfId="1440" xr:uid="{110EABC2-D52A-4FF6-917B-9AA30C859B60}"/>
    <cellStyle name="Normal 6 3 5 4 2" xfId="3987" xr:uid="{10651EE4-9488-4D64-A97A-045F843E0889}"/>
    <cellStyle name="Normal 6 3 5 5" xfId="1441" xr:uid="{E7983347-2EB2-43BB-9BC1-73FC6CC275DC}"/>
    <cellStyle name="Normal 6 3 5 6" xfId="1442" xr:uid="{DB68D8FB-1918-4F78-B62E-281CC83C0D65}"/>
    <cellStyle name="Normal 6 3 6" xfId="1443" xr:uid="{225F776D-C444-4C11-A251-B11F8A4C29A4}"/>
    <cellStyle name="Normal 6 3 6 2" xfId="1444" xr:uid="{7F1B0681-3DC9-4E0F-9F98-E9FA88AD3C7E}"/>
    <cellStyle name="Normal 6 3 6 2 2" xfId="1445" xr:uid="{3EF431D2-17E4-441E-B4FD-7507038E4DDE}"/>
    <cellStyle name="Normal 6 3 6 2 2 2" xfId="3988" xr:uid="{7505146C-8A36-4A32-951B-A3E743D9F034}"/>
    <cellStyle name="Normal 6 3 6 2 3" xfId="1446" xr:uid="{B3FAEF69-6411-4AA9-A7BF-9D027946E520}"/>
    <cellStyle name="Normal 6 3 6 2 4" xfId="1447" xr:uid="{3D601FF5-C200-46DA-B4E9-6FE98F015A36}"/>
    <cellStyle name="Normal 6 3 6 3" xfId="1448" xr:uid="{62A6AB96-D9C8-4E3F-8B5F-425537EA56B4}"/>
    <cellStyle name="Normal 6 3 6 3 2" xfId="3989" xr:uid="{0D3515D7-67F2-48FA-B21C-2D3720B088BF}"/>
    <cellStyle name="Normal 6 3 6 4" xfId="1449" xr:uid="{3330E624-F1E5-4808-AAAD-A9B15848DDB8}"/>
    <cellStyle name="Normal 6 3 6 5" xfId="1450" xr:uid="{217338E1-4F56-426C-823A-78F0A1C38BB9}"/>
    <cellStyle name="Normal 6 3 7" xfId="1451" xr:uid="{C3063E57-F108-42E7-B4FE-06761DEC60EF}"/>
    <cellStyle name="Normal 6 3 7 2" xfId="1452" xr:uid="{C154F46B-41A4-49B9-BF12-4DCC1CD7B25A}"/>
    <cellStyle name="Normal 6 3 7 2 2" xfId="3990" xr:uid="{232D4129-F101-4310-931E-FA605DB6EFF0}"/>
    <cellStyle name="Normal 6 3 7 3" xfId="1453" xr:uid="{F1B5ADCC-8469-4EC2-A464-B663252801D9}"/>
    <cellStyle name="Normal 6 3 7 4" xfId="1454" xr:uid="{E2992B19-1FDE-4DBB-A87C-A6665FF26EF4}"/>
    <cellStyle name="Normal 6 3 8" xfId="1455" xr:uid="{561E24D3-313A-433A-A35D-A49C8BD6B82C}"/>
    <cellStyle name="Normal 6 3 8 2" xfId="1456" xr:uid="{2C355A80-7235-446B-87EE-7FEF85732889}"/>
    <cellStyle name="Normal 6 3 8 3" xfId="1457" xr:uid="{EAC8DD90-CD21-4B81-A9AF-FA500CE46C97}"/>
    <cellStyle name="Normal 6 3 8 4" xfId="1458" xr:uid="{BA866E36-09B8-4FCC-8FC2-C9F982999D78}"/>
    <cellStyle name="Normal 6 3 9" xfId="1459" xr:uid="{4AF2236B-CDA5-42A9-B7A2-6448792ED577}"/>
    <cellStyle name="Normal 6 3 9 2" xfId="4709" xr:uid="{389DF2FF-F59F-44A9-9F5C-05F759D2FE3D}"/>
    <cellStyle name="Normal 6 4" xfId="1460" xr:uid="{C58D396D-EC3F-4156-A257-B29CEB62B41A}"/>
    <cellStyle name="Normal 6 4 10" xfId="1461" xr:uid="{3DCEB281-B541-43C3-A9AD-7EFAF81CE215}"/>
    <cellStyle name="Normal 6 4 11" xfId="1462" xr:uid="{D523392D-0DA1-47FE-8918-3B5B62947ED8}"/>
    <cellStyle name="Normal 6 4 2" xfId="1463" xr:uid="{429EB0E4-916A-4676-9B8B-76F7BAD7BBD1}"/>
    <cellStyle name="Normal 6 4 2 2" xfId="1464" xr:uid="{9FE3C048-BE77-4C4A-92AC-6CE8F9D14BAE}"/>
    <cellStyle name="Normal 6 4 2 2 2" xfId="1465" xr:uid="{D779CA1B-303B-4EEC-9083-5C9697FC9D27}"/>
    <cellStyle name="Normal 6 4 2 2 2 2" xfId="1466" xr:uid="{BF8FCCAB-3E9D-49F3-9FF0-D2F9FA478D32}"/>
    <cellStyle name="Normal 6 4 2 2 2 2 2" xfId="1467" xr:uid="{C9846A55-632F-410B-BEFB-3B8B94327395}"/>
    <cellStyle name="Normal 6 4 2 2 2 2 2 2" xfId="3991" xr:uid="{EB1BEB29-42E8-4CE1-8E29-72CF90667404}"/>
    <cellStyle name="Normal 6 4 2 2 2 2 3" xfId="1468" xr:uid="{1EA386C4-0CE2-44C7-8313-889089260B8D}"/>
    <cellStyle name="Normal 6 4 2 2 2 2 4" xfId="1469" xr:uid="{F7000C3D-B28A-46FC-81F7-990B5990ACA5}"/>
    <cellStyle name="Normal 6 4 2 2 2 3" xfId="1470" xr:uid="{B55ED9CF-1CDF-4BE4-B49F-C57799656565}"/>
    <cellStyle name="Normal 6 4 2 2 2 3 2" xfId="1471" xr:uid="{B76591B6-EACB-46E2-A433-B6F88BEAC978}"/>
    <cellStyle name="Normal 6 4 2 2 2 3 3" xfId="1472" xr:uid="{805A9702-1D08-405E-92DD-3D0738C63DED}"/>
    <cellStyle name="Normal 6 4 2 2 2 3 4" xfId="1473" xr:uid="{3E414A84-D119-4E44-81DF-AACB272B3ED5}"/>
    <cellStyle name="Normal 6 4 2 2 2 4" xfId="1474" xr:uid="{4DD8A0EE-A48A-4A02-BF7C-ECA3A2087124}"/>
    <cellStyle name="Normal 6 4 2 2 2 5" xfId="1475" xr:uid="{43EA7DAB-3077-4002-9C10-8A9B010E3C35}"/>
    <cellStyle name="Normal 6 4 2 2 2 6" xfId="1476" xr:uid="{B226C62D-2C67-4FF9-A11B-9B370B96077E}"/>
    <cellStyle name="Normal 6 4 2 2 3" xfId="1477" xr:uid="{932DB2EB-7148-42AC-ABF2-7525920FC829}"/>
    <cellStyle name="Normal 6 4 2 2 3 2" xfId="1478" xr:uid="{DE8EA8FA-93FE-4C25-8FED-D7FAE72A681E}"/>
    <cellStyle name="Normal 6 4 2 2 3 2 2" xfId="1479" xr:uid="{0DCF7320-A391-44C2-86B5-063B19211052}"/>
    <cellStyle name="Normal 6 4 2 2 3 2 3" xfId="1480" xr:uid="{A1D91BC5-B26F-4A86-80E3-01B820DA807C}"/>
    <cellStyle name="Normal 6 4 2 2 3 2 4" xfId="1481" xr:uid="{2339ECDA-CC17-496D-BA61-B3BA44DB1E67}"/>
    <cellStyle name="Normal 6 4 2 2 3 3" xfId="1482" xr:uid="{FA57D9A0-7EAF-48C5-8E90-C524A466C54D}"/>
    <cellStyle name="Normal 6 4 2 2 3 4" xfId="1483" xr:uid="{241FA45C-9FB1-4712-9FB0-89578B094C49}"/>
    <cellStyle name="Normal 6 4 2 2 3 5" xfId="1484" xr:uid="{9CD83B1D-1628-400C-9B84-F248A133D7F2}"/>
    <cellStyle name="Normal 6 4 2 2 4" xfId="1485" xr:uid="{93ECD7AA-7E47-4E3C-8CA3-0B41C0AE4451}"/>
    <cellStyle name="Normal 6 4 2 2 4 2" xfId="1486" xr:uid="{635C3CB4-7973-4E26-BB0D-C4E00885EA7E}"/>
    <cellStyle name="Normal 6 4 2 2 4 3" xfId="1487" xr:uid="{941B09CB-90DE-44BF-9315-D8628E697CBE}"/>
    <cellStyle name="Normal 6 4 2 2 4 4" xfId="1488" xr:uid="{8954027A-098D-4484-B215-C3F3F5114942}"/>
    <cellStyle name="Normal 6 4 2 2 5" xfId="1489" xr:uid="{4AFCEFBD-D3FB-46BC-BFCF-1BCBC38DB40D}"/>
    <cellStyle name="Normal 6 4 2 2 5 2" xfId="1490" xr:uid="{2A984968-F313-4979-A0CC-DE21251D96FD}"/>
    <cellStyle name="Normal 6 4 2 2 5 3" xfId="1491" xr:uid="{5502E863-E175-4845-BA01-ECF57A2D715E}"/>
    <cellStyle name="Normal 6 4 2 2 5 4" xfId="1492" xr:uid="{3724ED58-93DE-47B8-AA2C-DAA59453EAAB}"/>
    <cellStyle name="Normal 6 4 2 2 6" xfId="1493" xr:uid="{AEE9B896-3B71-4B47-A68A-592BDD6A899D}"/>
    <cellStyle name="Normal 6 4 2 2 7" xfId="1494" xr:uid="{DC1C260F-1A19-4D0C-8496-A7006BA84F89}"/>
    <cellStyle name="Normal 6 4 2 2 8" xfId="1495" xr:uid="{FEDF6BFA-3377-4C0D-8E24-AC65E0F3A41B}"/>
    <cellStyle name="Normal 6 4 2 3" xfId="1496" xr:uid="{0E3DB4C0-0C75-41A6-8A7F-E75F5ECC99FC}"/>
    <cellStyle name="Normal 6 4 2 3 2" xfId="1497" xr:uid="{DBFCE7D1-B33A-4331-80D2-13B8A35197B6}"/>
    <cellStyle name="Normal 6 4 2 3 2 2" xfId="1498" xr:uid="{F9DF25EB-5CDA-466E-BBF9-67222F074F3F}"/>
    <cellStyle name="Normal 6 4 2 3 2 2 2" xfId="3992" xr:uid="{D54F3F8C-B33A-414B-98E1-780926ACF65A}"/>
    <cellStyle name="Normal 6 4 2 3 2 2 2 2" xfId="3993" xr:uid="{67905FCC-63E5-4C27-92FD-91A0B1B7EAD8}"/>
    <cellStyle name="Normal 6 4 2 3 2 2 3" xfId="3994" xr:uid="{42DD4EF6-4C21-4E51-A014-67C7A7E951CC}"/>
    <cellStyle name="Normal 6 4 2 3 2 3" xfId="1499" xr:uid="{12A61571-E4E6-4C4A-9F69-13D5827DEAAA}"/>
    <cellStyle name="Normal 6 4 2 3 2 3 2" xfId="3995" xr:uid="{30FE65A3-BEF6-4BFA-B9C0-7A8718263D5C}"/>
    <cellStyle name="Normal 6 4 2 3 2 4" xfId="1500" xr:uid="{B823884C-832C-4372-B0F7-21B8C68454D7}"/>
    <cellStyle name="Normal 6 4 2 3 3" xfId="1501" xr:uid="{01ACE04A-2ED6-42DF-AFCE-2D01C502B226}"/>
    <cellStyle name="Normal 6 4 2 3 3 2" xfId="1502" xr:uid="{A049F3D8-682D-494B-815F-B1A14B7CF921}"/>
    <cellStyle name="Normal 6 4 2 3 3 2 2" xfId="3996" xr:uid="{3D78F933-465A-44D8-A9ED-912678CF59CB}"/>
    <cellStyle name="Normal 6 4 2 3 3 3" xfId="1503" xr:uid="{A3D3815C-BB33-4A23-ACB0-1D43A47BE83A}"/>
    <cellStyle name="Normal 6 4 2 3 3 4" xfId="1504" xr:uid="{E2886829-C2CE-49D5-BC75-2D510CAC4525}"/>
    <cellStyle name="Normal 6 4 2 3 4" xfId="1505" xr:uid="{77FF52B0-5945-4D73-A788-091C17411DEA}"/>
    <cellStyle name="Normal 6 4 2 3 4 2" xfId="3997" xr:uid="{A8CFB90E-12E7-432C-8AB4-3DC21A015D6D}"/>
    <cellStyle name="Normal 6 4 2 3 5" xfId="1506" xr:uid="{23FA4A0A-FB37-4E93-A3AB-D875337A2384}"/>
    <cellStyle name="Normal 6 4 2 3 6" xfId="1507" xr:uid="{33D82DF0-0FDE-4C99-8C57-5325633171C0}"/>
    <cellStyle name="Normal 6 4 2 4" xfId="1508" xr:uid="{00244611-B051-49EF-B1BD-C8C6BC79E21E}"/>
    <cellStyle name="Normal 6 4 2 4 2" xfId="1509" xr:uid="{A597B7BB-8508-48D0-B89D-AA039E251121}"/>
    <cellStyle name="Normal 6 4 2 4 2 2" xfId="1510" xr:uid="{133CD924-ABF8-4CB3-B7AF-19A5B1633941}"/>
    <cellStyle name="Normal 6 4 2 4 2 2 2" xfId="3998" xr:uid="{1F471544-7B8D-4EE7-B83D-631D0E189FFD}"/>
    <cellStyle name="Normal 6 4 2 4 2 3" xfId="1511" xr:uid="{132122FC-735D-41E4-9169-414C6CF53EB6}"/>
    <cellStyle name="Normal 6 4 2 4 2 4" xfId="1512" xr:uid="{2A68ADA0-B207-440A-B251-B523562A60A4}"/>
    <cellStyle name="Normal 6 4 2 4 3" xfId="1513" xr:uid="{75D0F6F3-7A75-4200-B1A7-8FA38A0B30C1}"/>
    <cellStyle name="Normal 6 4 2 4 3 2" xfId="3999" xr:uid="{54C4CF7F-7C8F-4AF7-B3F7-7D0B680AFC9E}"/>
    <cellStyle name="Normal 6 4 2 4 4" xfId="1514" xr:uid="{14020BE4-F334-4AE9-A5FF-300CC29003BB}"/>
    <cellStyle name="Normal 6 4 2 4 5" xfId="1515" xr:uid="{FE0D39DC-B806-4596-9DA9-13CC2CE07E1F}"/>
    <cellStyle name="Normal 6 4 2 5" xfId="1516" xr:uid="{8E06312B-2691-4B33-87FE-8154E7018AF1}"/>
    <cellStyle name="Normal 6 4 2 5 2" xfId="1517" xr:uid="{832E5CE3-D9C2-41A7-B2EB-F7091D7C9789}"/>
    <cellStyle name="Normal 6 4 2 5 2 2" xfId="4000" xr:uid="{6182AC18-8086-44ED-B6C4-473AB7A188B2}"/>
    <cellStyle name="Normal 6 4 2 5 3" xfId="1518" xr:uid="{6D9B4FA9-CCDF-40D3-8B07-85CF16CDE8FD}"/>
    <cellStyle name="Normal 6 4 2 5 4" xfId="1519" xr:uid="{F86475EB-9221-4A8E-81E3-EE31E5011465}"/>
    <cellStyle name="Normal 6 4 2 6" xfId="1520" xr:uid="{21B9EB1F-E1E7-4B47-AC5C-CD81CB804241}"/>
    <cellStyle name="Normal 6 4 2 6 2" xfId="1521" xr:uid="{585494BC-0FEC-48C4-8F9E-EEDFE722F136}"/>
    <cellStyle name="Normal 6 4 2 6 3" xfId="1522" xr:uid="{2D8DAD78-C357-4AB5-8CE6-D462B0C7BACE}"/>
    <cellStyle name="Normal 6 4 2 6 4" xfId="1523" xr:uid="{6D7C9F94-69E4-4B12-9FD4-D77B0DC9B6D4}"/>
    <cellStyle name="Normal 6 4 2 7" xfId="1524" xr:uid="{0415623C-7AC4-400F-AEFF-5A61841F8F8B}"/>
    <cellStyle name="Normal 6 4 2 8" xfId="1525" xr:uid="{028DB8DD-4433-4D85-BA29-DB0E2479096B}"/>
    <cellStyle name="Normal 6 4 2 9" xfId="1526" xr:uid="{E978ABE2-9C74-40CF-B271-B99970E6B116}"/>
    <cellStyle name="Normal 6 4 3" xfId="1527" xr:uid="{80621AE5-CB62-4092-BA04-FCCA2A469E04}"/>
    <cellStyle name="Normal 6 4 3 2" xfId="1528" xr:uid="{997BF9CF-3420-4751-AAEE-E2D9271B6CE3}"/>
    <cellStyle name="Normal 6 4 3 2 2" xfId="1529" xr:uid="{951D45E7-CC6A-4805-94CE-2B0EDDF178C7}"/>
    <cellStyle name="Normal 6 4 3 2 2 2" xfId="1530" xr:uid="{F3AFF9FB-8F20-4D51-BE40-09D30517B70C}"/>
    <cellStyle name="Normal 6 4 3 2 2 2 2" xfId="4001" xr:uid="{112D1B06-D31A-4D05-8F3A-CBDFCB8BF1F7}"/>
    <cellStyle name="Normal 6 4 3 2 2 2 2 2" xfId="4647" xr:uid="{BEA4C864-2C3F-460D-827E-53351D0CAE12}"/>
    <cellStyle name="Normal 6 4 3 2 2 2 3" xfId="4648" xr:uid="{0C89D596-B50F-4DFB-BED8-AC07BB1041F2}"/>
    <cellStyle name="Normal 6 4 3 2 2 3" xfId="1531" xr:uid="{865AE489-0F42-4A01-93AC-0967A7D65D31}"/>
    <cellStyle name="Normal 6 4 3 2 2 3 2" xfId="4649" xr:uid="{9ED1F161-95C4-40FF-937F-F81A63944B91}"/>
    <cellStyle name="Normal 6 4 3 2 2 4" xfId="1532" xr:uid="{B3C939AA-06DB-41C6-8C08-1BEE0DFDD653}"/>
    <cellStyle name="Normal 6 4 3 2 3" xfId="1533" xr:uid="{2D7F93FF-8BA9-43CA-8B24-8006E3D8E5AC}"/>
    <cellStyle name="Normal 6 4 3 2 3 2" xfId="1534" xr:uid="{F4504125-5FCE-479A-8B78-B65702F0CA8D}"/>
    <cellStyle name="Normal 6 4 3 2 3 2 2" xfId="4650" xr:uid="{341085D9-916C-4447-A645-44939D11A15D}"/>
    <cellStyle name="Normal 6 4 3 2 3 3" xfId="1535" xr:uid="{3788CB60-89DC-403E-9558-1ABB43F411DC}"/>
    <cellStyle name="Normal 6 4 3 2 3 4" xfId="1536" xr:uid="{82F434DF-01E4-44EC-A60D-A1079C078937}"/>
    <cellStyle name="Normal 6 4 3 2 4" xfId="1537" xr:uid="{293133F8-0B5D-4CC2-8121-EEAF5239EFA2}"/>
    <cellStyle name="Normal 6 4 3 2 4 2" xfId="4651" xr:uid="{5C5409A5-1193-48CF-A4EE-24C3A2286BE5}"/>
    <cellStyle name="Normal 6 4 3 2 5" xfId="1538" xr:uid="{066928E3-81EB-40EF-9613-04A3A303FC0F}"/>
    <cellStyle name="Normal 6 4 3 2 6" xfId="1539" xr:uid="{009A6525-F80F-49A2-BCAC-35320DB9B32B}"/>
    <cellStyle name="Normal 6 4 3 3" xfId="1540" xr:uid="{6438C230-CE13-4329-B158-C7E9FEA76D70}"/>
    <cellStyle name="Normal 6 4 3 3 2" xfId="1541" xr:uid="{481EE1D1-9995-434F-8E79-383F64853060}"/>
    <cellStyle name="Normal 6 4 3 3 2 2" xfId="1542" xr:uid="{9B9F3DF4-1612-4E2A-AB06-2D3D464A1436}"/>
    <cellStyle name="Normal 6 4 3 3 2 2 2" xfId="4652" xr:uid="{60CBE68C-A5B4-4167-909A-C0BC9F722B87}"/>
    <cellStyle name="Normal 6 4 3 3 2 3" xfId="1543" xr:uid="{13D3EA35-7345-4E61-B5C5-75782923ADD7}"/>
    <cellStyle name="Normal 6 4 3 3 2 4" xfId="1544" xr:uid="{E3DA6966-2136-4E05-BAA9-1E8FDF7E1E35}"/>
    <cellStyle name="Normal 6 4 3 3 3" xfId="1545" xr:uid="{D261A164-14C0-4AF6-A03D-E81EEF5260B8}"/>
    <cellStyle name="Normal 6 4 3 3 3 2" xfId="4653" xr:uid="{86B7C71A-97EB-4605-B3CC-9920C983502F}"/>
    <cellStyle name="Normal 6 4 3 3 4" xfId="1546" xr:uid="{CEED2BFA-B54F-4BD1-9403-9563C1F28390}"/>
    <cellStyle name="Normal 6 4 3 3 5" xfId="1547" xr:uid="{C6A0CDB2-93B9-4CC8-969E-3816BF193AAD}"/>
    <cellStyle name="Normal 6 4 3 4" xfId="1548" xr:uid="{64411A98-CBDD-44A3-AE13-85AF5551F32A}"/>
    <cellStyle name="Normal 6 4 3 4 2" xfId="1549" xr:uid="{7BE933BD-27C8-4DBC-A98C-D037D82186BA}"/>
    <cellStyle name="Normal 6 4 3 4 2 2" xfId="4654" xr:uid="{5473C023-6906-4FF1-9696-1F97B0D091F9}"/>
    <cellStyle name="Normal 6 4 3 4 3" xfId="1550" xr:uid="{098C519B-FA1E-4892-A0CC-7BEAA1835CBB}"/>
    <cellStyle name="Normal 6 4 3 4 4" xfId="1551" xr:uid="{20F880A6-72BF-4249-BE3D-6DEDAD666377}"/>
    <cellStyle name="Normal 6 4 3 5" xfId="1552" xr:uid="{45C2B87C-8143-4FC1-9AE8-29D15CED49A0}"/>
    <cellStyle name="Normal 6 4 3 5 2" xfId="1553" xr:uid="{98418035-AE67-4C61-A484-CC51C276506D}"/>
    <cellStyle name="Normal 6 4 3 5 3" xfId="1554" xr:uid="{E0545222-C599-499E-8DAC-5889B1698D24}"/>
    <cellStyle name="Normal 6 4 3 5 4" xfId="1555" xr:uid="{F1AB6B90-763C-4541-802E-2D71C6D8969D}"/>
    <cellStyle name="Normal 6 4 3 6" xfId="1556" xr:uid="{FD42F825-826B-427C-85C1-DCD9A3BA69F6}"/>
    <cellStyle name="Normal 6 4 3 7" xfId="1557" xr:uid="{E0C8BA2F-FD2A-4657-B0E7-E8C4EB6A4368}"/>
    <cellStyle name="Normal 6 4 3 8" xfId="1558" xr:uid="{A21BE25F-48A6-49C0-A92D-91D2A80F4F6A}"/>
    <cellStyle name="Normal 6 4 4" xfId="1559" xr:uid="{73294815-A608-4643-8F83-74A8309DADCD}"/>
    <cellStyle name="Normal 6 4 4 2" xfId="1560" xr:uid="{1B23ADCC-B976-41F0-B063-85C05437003C}"/>
    <cellStyle name="Normal 6 4 4 2 2" xfId="1561" xr:uid="{EEA8C21A-8161-44DF-BC22-B119A9CA7ECA}"/>
    <cellStyle name="Normal 6 4 4 2 2 2" xfId="1562" xr:uid="{21D3AC64-6657-4CAB-8798-52996BAB4A77}"/>
    <cellStyle name="Normal 6 4 4 2 2 2 2" xfId="4002" xr:uid="{FBC2AAA1-9296-4C37-9403-A3C93897C293}"/>
    <cellStyle name="Normal 6 4 4 2 2 3" xfId="1563" xr:uid="{BE95BCB1-79A8-4D97-BBF0-78A920B3FE5E}"/>
    <cellStyle name="Normal 6 4 4 2 2 4" xfId="1564" xr:uid="{3C5B0DE6-DBE0-405C-8528-5D48B0E3E8CE}"/>
    <cellStyle name="Normal 6 4 4 2 3" xfId="1565" xr:uid="{65170366-1F3A-4E9F-BD3C-7678CC05823E}"/>
    <cellStyle name="Normal 6 4 4 2 3 2" xfId="4003" xr:uid="{7CB8C391-42A1-43BB-BA0C-A8C3661D2B0E}"/>
    <cellStyle name="Normal 6 4 4 2 4" xfId="1566" xr:uid="{CD44DB75-07D7-44E8-BC27-B45A157B7E7E}"/>
    <cellStyle name="Normal 6 4 4 2 5" xfId="1567" xr:uid="{5A005B8B-207F-4F50-B148-75855D06C2B3}"/>
    <cellStyle name="Normal 6 4 4 3" xfId="1568" xr:uid="{CB96338D-0B3F-4694-A63D-A661B2C195DC}"/>
    <cellStyle name="Normal 6 4 4 3 2" xfId="1569" xr:uid="{2412EDCF-A11D-42FA-A72A-19E89267C31F}"/>
    <cellStyle name="Normal 6 4 4 3 2 2" xfId="4004" xr:uid="{C26903A0-B821-4550-9682-EEF95F4CEA7A}"/>
    <cellStyle name="Normal 6 4 4 3 3" xfId="1570" xr:uid="{8A1ADB60-8A2B-4D29-9C7C-A76B5BECC991}"/>
    <cellStyle name="Normal 6 4 4 3 4" xfId="1571" xr:uid="{E9FC0732-0BB4-4468-9F33-24B6FD5B4947}"/>
    <cellStyle name="Normal 6 4 4 4" xfId="1572" xr:uid="{90E87969-BFF1-470B-9248-5B9CF219968E}"/>
    <cellStyle name="Normal 6 4 4 4 2" xfId="1573" xr:uid="{F1D56FF0-4F69-470D-B986-A2DCB7D9938E}"/>
    <cellStyle name="Normal 6 4 4 4 3" xfId="1574" xr:uid="{31B13281-1A9A-40C3-A96E-176B8ED9B146}"/>
    <cellStyle name="Normal 6 4 4 4 4" xfId="1575" xr:uid="{BD7448F5-8FFA-44FC-869C-52994590256C}"/>
    <cellStyle name="Normal 6 4 4 5" xfId="1576" xr:uid="{24A26156-EAC4-4DE6-9C0A-56D56CF41BB0}"/>
    <cellStyle name="Normal 6 4 4 6" xfId="1577" xr:uid="{97C1419E-9420-4EAC-A07A-696B5F2D96DA}"/>
    <cellStyle name="Normal 6 4 4 7" xfId="1578" xr:uid="{DFBD1E4C-688E-4F5D-8DB4-3E91310FB8AB}"/>
    <cellStyle name="Normal 6 4 5" xfId="1579" xr:uid="{C184B092-9448-4223-9B86-259B8C8C686A}"/>
    <cellStyle name="Normal 6 4 5 2" xfId="1580" xr:uid="{65F1014D-AED7-4F68-91A4-8D746611B443}"/>
    <cellStyle name="Normal 6 4 5 2 2" xfId="1581" xr:uid="{98BA323A-B04B-4B24-BCF6-112975E38542}"/>
    <cellStyle name="Normal 6 4 5 2 2 2" xfId="4005" xr:uid="{3133C1AA-A4F0-493D-A16E-E8E7AF391B76}"/>
    <cellStyle name="Normal 6 4 5 2 3" xfId="1582" xr:uid="{06B38F28-73A9-4726-9EF8-4BAC932F9316}"/>
    <cellStyle name="Normal 6 4 5 2 4" xfId="1583" xr:uid="{9DB5750E-EA5A-4BDF-99A9-AA6C69C0A617}"/>
    <cellStyle name="Normal 6 4 5 3" xfId="1584" xr:uid="{1599CBC5-717C-4007-8757-7447C8C26D76}"/>
    <cellStyle name="Normal 6 4 5 3 2" xfId="1585" xr:uid="{5B92AF04-D49F-47A9-A0FA-8DD8BA29D68E}"/>
    <cellStyle name="Normal 6 4 5 3 3" xfId="1586" xr:uid="{4745F47C-913A-4988-B5EA-E4D721CF0A55}"/>
    <cellStyle name="Normal 6 4 5 3 4" xfId="1587" xr:uid="{B1CDD95C-6BD5-4FA4-B766-82A42E7F7223}"/>
    <cellStyle name="Normal 6 4 5 4" xfId="1588" xr:uid="{BD972057-178A-4229-A2DC-3CA30F31B89D}"/>
    <cellStyle name="Normal 6 4 5 5" xfId="1589" xr:uid="{AFFAC428-0F51-4682-94C8-5736DF893004}"/>
    <cellStyle name="Normal 6 4 5 6" xfId="1590" xr:uid="{49FD38FA-C216-4380-944A-8706E25D7103}"/>
    <cellStyle name="Normal 6 4 6" xfId="1591" xr:uid="{D2D1E2F3-8840-4A81-BA87-A1942FF0F1C6}"/>
    <cellStyle name="Normal 6 4 6 2" xfId="1592" xr:uid="{97F6C124-4A04-4032-9A26-D022679DE638}"/>
    <cellStyle name="Normal 6 4 6 2 2" xfId="1593" xr:uid="{1B377E59-D261-4950-8414-120EAC559903}"/>
    <cellStyle name="Normal 6 4 6 2 3" xfId="1594" xr:uid="{94F1355B-FD68-4845-8B14-0061CB15232E}"/>
    <cellStyle name="Normal 6 4 6 2 4" xfId="1595" xr:uid="{3795034C-DA30-45F2-A825-7A6656A0A460}"/>
    <cellStyle name="Normal 6 4 6 3" xfId="1596" xr:uid="{94A452A1-106C-4B10-898A-CAB806B5EC5F}"/>
    <cellStyle name="Normal 6 4 6 4" xfId="1597" xr:uid="{8497D934-B59E-400B-8485-BF6CCAB9DA0A}"/>
    <cellStyle name="Normal 6 4 6 5" xfId="1598" xr:uid="{CE0CFB6B-5108-4F91-B2F9-3734F00D6768}"/>
    <cellStyle name="Normal 6 4 7" xfId="1599" xr:uid="{B7135A66-9BDF-4D49-B613-44E2670E6E76}"/>
    <cellStyle name="Normal 6 4 7 2" xfId="1600" xr:uid="{2FF3CA19-5983-46FE-9164-BB8F9637FB05}"/>
    <cellStyle name="Normal 6 4 7 3" xfId="1601" xr:uid="{94C6A9D4-C584-4B95-BD9A-70F574302570}"/>
    <cellStyle name="Normal 6 4 7 3 2" xfId="4378" xr:uid="{E8702BBB-AAE2-4F87-B3D0-F3C8687B2590}"/>
    <cellStyle name="Normal 6 4 7 3 3" xfId="4609" xr:uid="{742C07C6-DFED-4630-8A55-24246784455E}"/>
    <cellStyle name="Normal 6 4 7 4" xfId="1602" xr:uid="{0FAF8A24-F7BB-4C1C-94D2-B11819DAB83A}"/>
    <cellStyle name="Normal 6 4 8" xfId="1603" xr:uid="{EC13F326-8220-4E8F-8574-12459CA22268}"/>
    <cellStyle name="Normal 6 4 8 2" xfId="1604" xr:uid="{43E1686F-2EDC-489F-A1E9-7A8F0D587D71}"/>
    <cellStyle name="Normal 6 4 8 3" xfId="1605" xr:uid="{7923A69A-D795-43A9-892B-C3FCEA09D960}"/>
    <cellStyle name="Normal 6 4 8 4" xfId="1606" xr:uid="{3E3BB71D-BBFF-4597-A2E4-3331C4F4BCAA}"/>
    <cellStyle name="Normal 6 4 9" xfId="1607" xr:uid="{10C43BA2-5CE8-4E42-A63B-49A8245CE597}"/>
    <cellStyle name="Normal 6 5" xfId="1608" xr:uid="{7470850D-4DF8-4B8F-A583-061EE46CBC60}"/>
    <cellStyle name="Normal 6 5 10" xfId="1609" xr:uid="{C5BC4EA6-8723-4DE1-BFC8-00E8D3FA1A53}"/>
    <cellStyle name="Normal 6 5 11" xfId="1610" xr:uid="{28B88C85-BA19-4735-B605-CD7F59EC09C0}"/>
    <cellStyle name="Normal 6 5 2" xfId="1611" xr:uid="{C46FFD1B-7355-4508-9386-47C12B1954B2}"/>
    <cellStyle name="Normal 6 5 2 2" xfId="1612" xr:uid="{F144D9C6-EE28-4CC4-BB1A-B818FBB88D72}"/>
    <cellStyle name="Normal 6 5 2 2 2" xfId="1613" xr:uid="{8E0BD05B-E757-4887-A873-3CF67D24DA39}"/>
    <cellStyle name="Normal 6 5 2 2 2 2" xfId="1614" xr:uid="{B21E201F-0AD5-4675-B16E-A4FABBFC4249}"/>
    <cellStyle name="Normal 6 5 2 2 2 2 2" xfId="1615" xr:uid="{C290D1C1-728C-4AF7-91AA-A66163A23A87}"/>
    <cellStyle name="Normal 6 5 2 2 2 2 3" xfId="1616" xr:uid="{7CFC55C4-B76D-4EE4-8229-C9E1BFF195F5}"/>
    <cellStyle name="Normal 6 5 2 2 2 2 4" xfId="1617" xr:uid="{D42EA612-D0C4-4081-8086-6133A9DF1749}"/>
    <cellStyle name="Normal 6 5 2 2 2 3" xfId="1618" xr:uid="{D16419A7-146E-42E2-B83F-AD73FD5D8B05}"/>
    <cellStyle name="Normal 6 5 2 2 2 3 2" xfId="1619" xr:uid="{D629CBE1-0B1B-44A0-8A1B-0133090EA2F5}"/>
    <cellStyle name="Normal 6 5 2 2 2 3 3" xfId="1620" xr:uid="{275F197E-0960-4C8A-897F-A7611EB3D942}"/>
    <cellStyle name="Normal 6 5 2 2 2 3 4" xfId="1621" xr:uid="{518E8121-EC99-4254-A5FC-0FF1B52A8CE2}"/>
    <cellStyle name="Normal 6 5 2 2 2 4" xfId="1622" xr:uid="{B5F934A8-DB17-42A4-AB97-80992EC9FCD3}"/>
    <cellStyle name="Normal 6 5 2 2 2 5" xfId="1623" xr:uid="{1B642E9E-62AB-4758-9371-D4D202BCB0CE}"/>
    <cellStyle name="Normal 6 5 2 2 2 6" xfId="1624" xr:uid="{BB2FD506-3646-405A-B232-A7E04EF5EF66}"/>
    <cellStyle name="Normal 6 5 2 2 3" xfId="1625" xr:uid="{FE08F2B0-9519-4A16-B782-C6309F0728E3}"/>
    <cellStyle name="Normal 6 5 2 2 3 2" xfId="1626" xr:uid="{70415330-F375-471B-BA86-8FFA3EF9138D}"/>
    <cellStyle name="Normal 6 5 2 2 3 2 2" xfId="1627" xr:uid="{EFF0695B-3603-4586-911A-FF322C4F5500}"/>
    <cellStyle name="Normal 6 5 2 2 3 2 3" xfId="1628" xr:uid="{D3D4F6BF-E4EE-4A30-9376-CD65B7C9F1BD}"/>
    <cellStyle name="Normal 6 5 2 2 3 2 4" xfId="1629" xr:uid="{54284DED-C9E5-4EA4-BC3E-51CBBE88B08A}"/>
    <cellStyle name="Normal 6 5 2 2 3 3" xfId="1630" xr:uid="{75085CAB-C9C6-48D6-ACC5-AF2200FDE899}"/>
    <cellStyle name="Normal 6 5 2 2 3 4" xfId="1631" xr:uid="{CA9B63C5-5916-4951-BD06-FB38B8456189}"/>
    <cellStyle name="Normal 6 5 2 2 3 5" xfId="1632" xr:uid="{F6890E5A-CF7A-4A16-86AB-7EF5A73D0DAC}"/>
    <cellStyle name="Normal 6 5 2 2 4" xfId="1633" xr:uid="{913FC28F-29A3-48E8-A900-4A7A527C28CC}"/>
    <cellStyle name="Normal 6 5 2 2 4 2" xfId="1634" xr:uid="{524530BD-E733-4282-A742-0DFBF7BC14F8}"/>
    <cellStyle name="Normal 6 5 2 2 4 3" xfId="1635" xr:uid="{CE308976-49B1-45AD-85C3-C47714D523A5}"/>
    <cellStyle name="Normal 6 5 2 2 4 4" xfId="1636" xr:uid="{1ACE12EB-B7BE-440C-831B-8524EE613E17}"/>
    <cellStyle name="Normal 6 5 2 2 5" xfId="1637" xr:uid="{079E8DA9-E82D-4016-8B0A-722C605E1D9B}"/>
    <cellStyle name="Normal 6 5 2 2 5 2" xfId="1638" xr:uid="{DADD3B76-3028-4BF2-A7C0-161224614318}"/>
    <cellStyle name="Normal 6 5 2 2 5 3" xfId="1639" xr:uid="{97317A7C-C457-403B-8BA4-F1318290FC3F}"/>
    <cellStyle name="Normal 6 5 2 2 5 4" xfId="1640" xr:uid="{0EA30172-390A-4484-A838-E590BB63A0D0}"/>
    <cellStyle name="Normal 6 5 2 2 6" xfId="1641" xr:uid="{D77C4413-D976-4796-8A5B-DEA4A73DEB88}"/>
    <cellStyle name="Normal 6 5 2 2 7" xfId="1642" xr:uid="{5C169045-3145-42A3-9E36-1E29358CAD32}"/>
    <cellStyle name="Normal 6 5 2 2 8" xfId="1643" xr:uid="{43AA7B95-E3B2-43F3-935D-A073C0A9516A}"/>
    <cellStyle name="Normal 6 5 2 3" xfId="1644" xr:uid="{64B21825-5FD3-43EB-B4AA-A0C3F6ACE4EE}"/>
    <cellStyle name="Normal 6 5 2 3 2" xfId="1645" xr:uid="{5C1C714C-7B71-4578-96BE-B191D1EA53AE}"/>
    <cellStyle name="Normal 6 5 2 3 2 2" xfId="1646" xr:uid="{14C3FB66-D6C5-410A-AC6C-F45B22C8A423}"/>
    <cellStyle name="Normal 6 5 2 3 2 3" xfId="1647" xr:uid="{F73A5D41-E5B7-4346-9AA7-BC5E139F64FE}"/>
    <cellStyle name="Normal 6 5 2 3 2 4" xfId="1648" xr:uid="{67E7527F-F1CB-4608-A3F3-C712293B8801}"/>
    <cellStyle name="Normal 6 5 2 3 3" xfId="1649" xr:uid="{177AAC12-E498-4503-96B3-E97665548D98}"/>
    <cellStyle name="Normal 6 5 2 3 3 2" xfId="1650" xr:uid="{BED7233A-2153-4EDB-B6C4-4F298047B307}"/>
    <cellStyle name="Normal 6 5 2 3 3 3" xfId="1651" xr:uid="{9A8EC922-BD35-4F79-B3D5-6C70C6F37FFB}"/>
    <cellStyle name="Normal 6 5 2 3 3 4" xfId="1652" xr:uid="{F52A0D6C-ABAB-435B-A219-A9BCD1F7A427}"/>
    <cellStyle name="Normal 6 5 2 3 4" xfId="1653" xr:uid="{A3BD67C0-2AA5-4C16-A565-61BC497691F8}"/>
    <cellStyle name="Normal 6 5 2 3 5" xfId="1654" xr:uid="{6178DF8F-0119-43C3-98D7-327034E392D1}"/>
    <cellStyle name="Normal 6 5 2 3 6" xfId="1655" xr:uid="{7DF8A156-3D06-4CF4-B75D-DE467C61BAA4}"/>
    <cellStyle name="Normal 6 5 2 4" xfId="1656" xr:uid="{15A436D7-EA72-456A-B2EC-AEC5D9120255}"/>
    <cellStyle name="Normal 6 5 2 4 2" xfId="1657" xr:uid="{4A9795F9-5079-428D-8BF4-BAB3C3DAB2C7}"/>
    <cellStyle name="Normal 6 5 2 4 2 2" xfId="1658" xr:uid="{4BC973D5-CFAF-4616-902C-1F8DC1C00E3B}"/>
    <cellStyle name="Normal 6 5 2 4 2 3" xfId="1659" xr:uid="{1F507ACC-22C1-44C9-B8A1-9C19C5AB6040}"/>
    <cellStyle name="Normal 6 5 2 4 2 4" xfId="1660" xr:uid="{C1C4B861-43EB-4125-A82A-1D46D6BC86DF}"/>
    <cellStyle name="Normal 6 5 2 4 3" xfId="1661" xr:uid="{14224E44-737B-4656-80FD-2807DDFAA8E2}"/>
    <cellStyle name="Normal 6 5 2 4 4" xfId="1662" xr:uid="{2E915A7A-6DF9-4994-9126-73DB9C461F6B}"/>
    <cellStyle name="Normal 6 5 2 4 5" xfId="1663" xr:uid="{C5CE8958-E2A2-4ED4-9BAF-45EE210B02C0}"/>
    <cellStyle name="Normal 6 5 2 5" xfId="1664" xr:uid="{AAEAA159-9629-44EE-8F71-50F5BCE230E2}"/>
    <cellStyle name="Normal 6 5 2 5 2" xfId="1665" xr:uid="{DCE33F99-D79F-476A-B8E7-AE191A0B71B6}"/>
    <cellStyle name="Normal 6 5 2 5 3" xfId="1666" xr:uid="{461729F9-5A3B-4A2F-ABDF-C7ED3F1F5DB5}"/>
    <cellStyle name="Normal 6 5 2 5 4" xfId="1667" xr:uid="{B586BD93-C6DC-4C40-9B6F-0DD6CCFD8461}"/>
    <cellStyle name="Normal 6 5 2 6" xfId="1668" xr:uid="{5D35A444-4351-417A-A376-B5945E5D1AEA}"/>
    <cellStyle name="Normal 6 5 2 6 2" xfId="1669" xr:uid="{3833ECE6-1DD3-48ED-B98B-573A445EDFC7}"/>
    <cellStyle name="Normal 6 5 2 6 3" xfId="1670" xr:uid="{A6917723-93B1-4935-A0FD-2DEB48B4B859}"/>
    <cellStyle name="Normal 6 5 2 6 4" xfId="1671" xr:uid="{AD8B7882-7CBB-44B9-A55D-0F90724BFC61}"/>
    <cellStyle name="Normal 6 5 2 7" xfId="1672" xr:uid="{8713B457-0270-4A98-BE4E-AC2E61B72402}"/>
    <cellStyle name="Normal 6 5 2 8" xfId="1673" xr:uid="{7901FB34-889A-4FF9-8469-71B1EB114457}"/>
    <cellStyle name="Normal 6 5 2 9" xfId="1674" xr:uid="{A1AAAEC6-97E7-4FCC-BB34-85873ED142F5}"/>
    <cellStyle name="Normal 6 5 3" xfId="1675" xr:uid="{CD17CA8C-BF4A-4294-B5D0-4E3AE3CEB434}"/>
    <cellStyle name="Normal 6 5 3 2" xfId="1676" xr:uid="{EAF7D7AB-889F-4CE9-8297-0E05AC52FA4B}"/>
    <cellStyle name="Normal 6 5 3 2 2" xfId="1677" xr:uid="{9E3650D0-C12E-492E-B08C-A57FF359B92E}"/>
    <cellStyle name="Normal 6 5 3 2 2 2" xfId="1678" xr:uid="{3C8800D7-C90D-423A-ACD6-E6C7F38C0FDE}"/>
    <cellStyle name="Normal 6 5 3 2 2 2 2" xfId="4006" xr:uid="{22358478-9D20-4C91-B040-38C66E653DEA}"/>
    <cellStyle name="Normal 6 5 3 2 2 3" xfId="1679" xr:uid="{F2E2BC10-DAAE-4BDA-A525-DFD7CE4D34F3}"/>
    <cellStyle name="Normal 6 5 3 2 2 4" xfId="1680" xr:uid="{26811BFD-841D-4381-B9F5-612D85450DDA}"/>
    <cellStyle name="Normal 6 5 3 2 3" xfId="1681" xr:uid="{EEF7E8CC-3F74-4C55-87C3-481B8DD1B99E}"/>
    <cellStyle name="Normal 6 5 3 2 3 2" xfId="1682" xr:uid="{31395A5C-F042-406A-B30C-8814744196B3}"/>
    <cellStyle name="Normal 6 5 3 2 3 3" xfId="1683" xr:uid="{2F658BBF-AE65-42A1-B393-50081536B490}"/>
    <cellStyle name="Normal 6 5 3 2 3 4" xfId="1684" xr:uid="{21C2527B-E7B6-4344-AE8E-0C16F88FB9D7}"/>
    <cellStyle name="Normal 6 5 3 2 4" xfId="1685" xr:uid="{07F489C0-D7D2-453F-9E6E-94A1966F21FB}"/>
    <cellStyle name="Normal 6 5 3 2 5" xfId="1686" xr:uid="{9E9300BA-0654-4BB1-BD53-3D88146D5916}"/>
    <cellStyle name="Normal 6 5 3 2 6" xfId="1687" xr:uid="{1A57CA04-4FC0-43ED-9C5A-364AE86C70D1}"/>
    <cellStyle name="Normal 6 5 3 3" xfId="1688" xr:uid="{EE0AC922-10DD-4D40-AF3B-46964EB86B65}"/>
    <cellStyle name="Normal 6 5 3 3 2" xfId="1689" xr:uid="{1CA9D546-4A61-4CA0-A664-391075F07A5B}"/>
    <cellStyle name="Normal 6 5 3 3 2 2" xfId="1690" xr:uid="{D9887DFD-BCFB-4879-9B01-19736CC46832}"/>
    <cellStyle name="Normal 6 5 3 3 2 3" xfId="1691" xr:uid="{EA0D86A4-5230-4900-B5CF-2AE6CE7CB887}"/>
    <cellStyle name="Normal 6 5 3 3 2 4" xfId="1692" xr:uid="{10204FCB-C573-4DE3-A3CA-97BC740C48A5}"/>
    <cellStyle name="Normal 6 5 3 3 3" xfId="1693" xr:uid="{85AE9D4B-BF02-4CAB-83C2-F2695A38D07D}"/>
    <cellStyle name="Normal 6 5 3 3 4" xfId="1694" xr:uid="{5FD40383-96A7-4A8C-89A5-8ACBB9CAC375}"/>
    <cellStyle name="Normal 6 5 3 3 5" xfId="1695" xr:uid="{F67687DC-F85A-43DF-91C1-D176B05A5937}"/>
    <cellStyle name="Normal 6 5 3 4" xfId="1696" xr:uid="{BE56EF14-F2E6-4D85-8887-6E5159BF732F}"/>
    <cellStyle name="Normal 6 5 3 4 2" xfId="1697" xr:uid="{14700498-EEB4-443E-83F5-C1199D46375A}"/>
    <cellStyle name="Normal 6 5 3 4 3" xfId="1698" xr:uid="{E08DDC3F-954D-47C1-8508-E6396274359F}"/>
    <cellStyle name="Normal 6 5 3 4 4" xfId="1699" xr:uid="{14F783B8-7E69-4EA4-B02C-0041869303C3}"/>
    <cellStyle name="Normal 6 5 3 5" xfId="1700" xr:uid="{C57ADB1E-A332-465A-A03E-D1A19E93B919}"/>
    <cellStyle name="Normal 6 5 3 5 2" xfId="1701" xr:uid="{84227B75-0EF4-4964-8AB4-D13F4C9A1198}"/>
    <cellStyle name="Normal 6 5 3 5 3" xfId="1702" xr:uid="{5B948ECD-6EEE-4B6F-B799-E656562C4C60}"/>
    <cellStyle name="Normal 6 5 3 5 4" xfId="1703" xr:uid="{189B412A-315D-43B9-9931-094F597481A4}"/>
    <cellStyle name="Normal 6 5 3 6" xfId="1704" xr:uid="{B62383A7-C85D-450C-AD8F-C3C756243DBB}"/>
    <cellStyle name="Normal 6 5 3 7" xfId="1705" xr:uid="{7BA3E25B-704B-4800-97CF-20DC5D660B3E}"/>
    <cellStyle name="Normal 6 5 3 8" xfId="1706" xr:uid="{399BE913-790A-4FC4-BE2C-A29D14F6B82C}"/>
    <cellStyle name="Normal 6 5 4" xfId="1707" xr:uid="{34CBDA00-6E74-42B9-8CDD-4DEBED7932E0}"/>
    <cellStyle name="Normal 6 5 4 2" xfId="1708" xr:uid="{095CAD06-8BF3-4E5E-B45C-A8A7073A79E2}"/>
    <cellStyle name="Normal 6 5 4 2 2" xfId="1709" xr:uid="{F9B44E59-D861-4084-BD65-10721CBFF2A6}"/>
    <cellStyle name="Normal 6 5 4 2 2 2" xfId="1710" xr:uid="{0C5D4147-4269-4838-9267-4EE34C0D2505}"/>
    <cellStyle name="Normal 6 5 4 2 2 3" xfId="1711" xr:uid="{7E4ABEA4-6847-4178-9013-E1523375F732}"/>
    <cellStyle name="Normal 6 5 4 2 2 4" xfId="1712" xr:uid="{E1FD6242-864D-4534-AF64-D68751F15FCD}"/>
    <cellStyle name="Normal 6 5 4 2 3" xfId="1713" xr:uid="{F8FD787A-DBB8-4EC4-B80C-E306F6E06072}"/>
    <cellStyle name="Normal 6 5 4 2 4" xfId="1714" xr:uid="{CCA2B264-BDC7-4E2A-BE85-45F58011DAF6}"/>
    <cellStyle name="Normal 6 5 4 2 5" xfId="1715" xr:uid="{5E390561-099E-4BA4-B097-A97BBCF8E559}"/>
    <cellStyle name="Normal 6 5 4 3" xfId="1716" xr:uid="{3BC6ABB1-D48C-4B22-B6B0-ECA743FD6F9E}"/>
    <cellStyle name="Normal 6 5 4 3 2" xfId="1717" xr:uid="{9060B22D-271F-4346-BA16-1BF21CD31314}"/>
    <cellStyle name="Normal 6 5 4 3 3" xfId="1718" xr:uid="{0F8F56D4-957C-45D6-A190-2B2630F51F87}"/>
    <cellStyle name="Normal 6 5 4 3 4" xfId="1719" xr:uid="{366201D9-962B-478D-A158-F83175852CA7}"/>
    <cellStyle name="Normal 6 5 4 4" xfId="1720" xr:uid="{23CA902C-B773-493F-976A-1774A91C42DA}"/>
    <cellStyle name="Normal 6 5 4 4 2" xfId="1721" xr:uid="{2B1D0C87-9076-4B42-B6F2-9C70123648A0}"/>
    <cellStyle name="Normal 6 5 4 4 3" xfId="1722" xr:uid="{CA368C58-A227-4D7A-9A27-A549CAE5A376}"/>
    <cellStyle name="Normal 6 5 4 4 4" xfId="1723" xr:uid="{8A7EB4B5-9497-4415-8FEE-E93E3EFE76C3}"/>
    <cellStyle name="Normal 6 5 4 5" xfId="1724" xr:uid="{065A2B19-F1D7-47C7-A616-6EC3F2CEE20A}"/>
    <cellStyle name="Normal 6 5 4 6" xfId="1725" xr:uid="{50E08A44-D2E7-48B0-A5DE-69AF07BC8B9B}"/>
    <cellStyle name="Normal 6 5 4 7" xfId="1726" xr:uid="{04BEA8AD-792A-4565-8B6D-0E678C648662}"/>
    <cellStyle name="Normal 6 5 5" xfId="1727" xr:uid="{2F6E2F7A-693D-41D4-86DB-070B4C905804}"/>
    <cellStyle name="Normal 6 5 5 2" xfId="1728" xr:uid="{CFA42CC4-754B-429E-B67E-62B7F442C7E0}"/>
    <cellStyle name="Normal 6 5 5 2 2" xfId="1729" xr:uid="{2B9BB2B8-BA18-4A61-88AD-CDB52B651828}"/>
    <cellStyle name="Normal 6 5 5 2 3" xfId="1730" xr:uid="{E087297D-7BB5-4127-B255-82278EC2E6E4}"/>
    <cellStyle name="Normal 6 5 5 2 4" xfId="1731" xr:uid="{F7A132EC-C685-4FD8-8AF2-31CD38CBFAC2}"/>
    <cellStyle name="Normal 6 5 5 3" xfId="1732" xr:uid="{2F19281D-F55D-4B1D-B287-ACAACDC92987}"/>
    <cellStyle name="Normal 6 5 5 3 2" xfId="1733" xr:uid="{CD8B5922-86AD-4117-9306-36F352C82905}"/>
    <cellStyle name="Normal 6 5 5 3 3" xfId="1734" xr:uid="{D337B5A2-B86C-4A02-B39A-571D412B37A5}"/>
    <cellStyle name="Normal 6 5 5 3 4" xfId="1735" xr:uid="{5604D3A2-94F9-48F0-8F48-D2E7A569A732}"/>
    <cellStyle name="Normal 6 5 5 4" xfId="1736" xr:uid="{557AB130-E96C-4D62-97E7-F8D68AE15BF6}"/>
    <cellStyle name="Normal 6 5 5 5" xfId="1737" xr:uid="{74B436F2-76E7-4001-ACE3-8B9F2CFA2D40}"/>
    <cellStyle name="Normal 6 5 5 6" xfId="1738" xr:uid="{E3A2A6D8-D93F-4F47-87EF-B508890F2547}"/>
    <cellStyle name="Normal 6 5 6" xfId="1739" xr:uid="{C18EF30D-7415-4460-A751-5F398DB9506E}"/>
    <cellStyle name="Normal 6 5 6 2" xfId="1740" xr:uid="{5B1C5DA9-9B55-41D5-AB99-61A5CD7EAF1C}"/>
    <cellStyle name="Normal 6 5 6 2 2" xfId="1741" xr:uid="{6AB0B8D4-30CB-4FBB-8292-B2B3850C0927}"/>
    <cellStyle name="Normal 6 5 6 2 3" xfId="1742" xr:uid="{71B70BD0-A26D-4F08-92C0-75CD0D6B236C}"/>
    <cellStyle name="Normal 6 5 6 2 4" xfId="1743" xr:uid="{EA65B512-0635-4B54-9509-357156138C33}"/>
    <cellStyle name="Normal 6 5 6 3" xfId="1744" xr:uid="{B7ABA572-7164-410D-9C61-10DD367CAA04}"/>
    <cellStyle name="Normal 6 5 6 4" xfId="1745" xr:uid="{0D8008EB-2741-4640-9A0C-491AAE2928B3}"/>
    <cellStyle name="Normal 6 5 6 5" xfId="1746" xr:uid="{A9F9275C-2BB9-4368-9CC3-90E588C3943E}"/>
    <cellStyle name="Normal 6 5 7" xfId="1747" xr:uid="{4CAC6DFC-1B48-4428-997C-987795C28E21}"/>
    <cellStyle name="Normal 6 5 7 2" xfId="1748" xr:uid="{2BED0A63-B7FE-4445-B180-8B9FEADCDB32}"/>
    <cellStyle name="Normal 6 5 7 3" xfId="1749" xr:uid="{958232D0-90F8-4F02-9947-B40674F26D2D}"/>
    <cellStyle name="Normal 6 5 7 4" xfId="1750" xr:uid="{9A4B582A-E0F8-4A2B-9B04-C1CC752F2931}"/>
    <cellStyle name="Normal 6 5 8" xfId="1751" xr:uid="{65ACA668-445F-4366-AA06-D6BDC010231C}"/>
    <cellStyle name="Normal 6 5 8 2" xfId="1752" xr:uid="{75890A52-5146-48FF-A950-5D68B92674DD}"/>
    <cellStyle name="Normal 6 5 8 3" xfId="1753" xr:uid="{51BD4725-1B9E-4078-9929-CB539A54479A}"/>
    <cellStyle name="Normal 6 5 8 4" xfId="1754" xr:uid="{A7B38420-B8E2-4B0C-9E5B-507180204F03}"/>
    <cellStyle name="Normal 6 5 9" xfId="1755" xr:uid="{0F296D9E-CAC0-4415-B1B0-73E9140EFFC6}"/>
    <cellStyle name="Normal 6 6" xfId="1756" xr:uid="{005FA079-699D-4B55-B32A-9732057B2A95}"/>
    <cellStyle name="Normal 6 6 2" xfId="1757" xr:uid="{D8FE5434-4575-496E-99C9-90858CC85953}"/>
    <cellStyle name="Normal 6 6 2 2" xfId="1758" xr:uid="{4C2FE6E0-8FFC-4727-B318-51B6809C5F39}"/>
    <cellStyle name="Normal 6 6 2 2 2" xfId="1759" xr:uid="{0CAB0E58-DB69-4A00-9B26-6AC00D7BED9C}"/>
    <cellStyle name="Normal 6 6 2 2 2 2" xfId="1760" xr:uid="{E011405B-215D-486D-9F39-91E73D27D395}"/>
    <cellStyle name="Normal 6 6 2 2 2 3" xfId="1761" xr:uid="{9B123B8D-D027-4C98-8D94-C2C0D7F05A87}"/>
    <cellStyle name="Normal 6 6 2 2 2 4" xfId="1762" xr:uid="{51FE8DE1-3757-426A-AC23-A094EF50EB01}"/>
    <cellStyle name="Normal 6 6 2 2 3" xfId="1763" xr:uid="{7A4122CA-718D-411A-92CE-941D567F85CE}"/>
    <cellStyle name="Normal 6 6 2 2 3 2" xfId="1764" xr:uid="{50FD5AA3-2FC7-4B9C-BEFA-960A15AC8F44}"/>
    <cellStyle name="Normal 6 6 2 2 3 3" xfId="1765" xr:uid="{D2822911-7756-425F-BC39-86E6AB6C9539}"/>
    <cellStyle name="Normal 6 6 2 2 3 4" xfId="1766" xr:uid="{04611882-6A65-48E8-A59D-35FAF70A959C}"/>
    <cellStyle name="Normal 6 6 2 2 4" xfId="1767" xr:uid="{3F2AFB3D-2659-4922-B78F-272E1CC868C9}"/>
    <cellStyle name="Normal 6 6 2 2 5" xfId="1768" xr:uid="{D2FFDE2E-22AD-4CA2-9D5B-9A5A93943BFB}"/>
    <cellStyle name="Normal 6 6 2 2 6" xfId="1769" xr:uid="{EEA92579-D00E-4519-9BF0-D60B62D8C482}"/>
    <cellStyle name="Normal 6 6 2 3" xfId="1770" xr:uid="{6420982E-B29F-49FA-AC88-AD243205C14E}"/>
    <cellStyle name="Normal 6 6 2 3 2" xfId="1771" xr:uid="{5104D0F4-6E40-4340-897A-AF88C2974E74}"/>
    <cellStyle name="Normal 6 6 2 3 2 2" xfId="1772" xr:uid="{81E0744A-0940-4152-9744-F5B72E19BAA3}"/>
    <cellStyle name="Normal 6 6 2 3 2 3" xfId="1773" xr:uid="{F252EBA7-8CE5-45B4-885C-8BBB8BE4A8AF}"/>
    <cellStyle name="Normal 6 6 2 3 2 4" xfId="1774" xr:uid="{91458EA8-D983-45DD-82CD-5AB321A76795}"/>
    <cellStyle name="Normal 6 6 2 3 3" xfId="1775" xr:uid="{687ECDD3-7C43-4A32-A04A-2168B551D7DA}"/>
    <cellStyle name="Normal 6 6 2 3 4" xfId="1776" xr:uid="{D344CDCA-8718-4307-AF91-4A546FBC11AC}"/>
    <cellStyle name="Normal 6 6 2 3 5" xfId="1777" xr:uid="{D32733EE-9CB5-4C3F-BAB0-548D08C0BDD8}"/>
    <cellStyle name="Normal 6 6 2 4" xfId="1778" xr:uid="{0A9FD369-CF2D-4D1B-B108-B722A64A0287}"/>
    <cellStyle name="Normal 6 6 2 4 2" xfId="1779" xr:uid="{700B3B24-CC89-41D4-9370-1021615A7E12}"/>
    <cellStyle name="Normal 6 6 2 4 3" xfId="1780" xr:uid="{F824647E-B1BA-4534-A666-CCB3A74ADB54}"/>
    <cellStyle name="Normal 6 6 2 4 4" xfId="1781" xr:uid="{34640E5D-A2EE-4458-AB2F-BA5FA7392BE2}"/>
    <cellStyle name="Normal 6 6 2 5" xfId="1782" xr:uid="{2DCE987B-42CB-4C3A-9BA4-828A8D994CA0}"/>
    <cellStyle name="Normal 6 6 2 5 2" xfId="1783" xr:uid="{E964BC1A-F704-44FC-AE55-17FD6BAC9B49}"/>
    <cellStyle name="Normal 6 6 2 5 3" xfId="1784" xr:uid="{415088C9-B97E-414D-B2E2-0D07053E0E4F}"/>
    <cellStyle name="Normal 6 6 2 5 4" xfId="1785" xr:uid="{9D44191B-D8D6-42DB-9A02-56291DD9DF25}"/>
    <cellStyle name="Normal 6 6 2 6" xfId="1786" xr:uid="{B16EE9B6-8BB1-466A-8614-91D25075C29B}"/>
    <cellStyle name="Normal 6 6 2 7" xfId="1787" xr:uid="{B342C737-DDA0-4E7B-A1AE-285EA5674F5D}"/>
    <cellStyle name="Normal 6 6 2 8" xfId="1788" xr:uid="{7BD4F1BB-982C-43C8-9672-6BFADCC15F51}"/>
    <cellStyle name="Normal 6 6 3" xfId="1789" xr:uid="{70DA5DF5-5300-4059-8E9A-7BE1DA8035EE}"/>
    <cellStyle name="Normal 6 6 3 2" xfId="1790" xr:uid="{E8EB70DE-5E18-4946-916B-F940D2F4FDB4}"/>
    <cellStyle name="Normal 6 6 3 2 2" xfId="1791" xr:uid="{9D89E758-A324-45DE-B2BF-9B79DE307036}"/>
    <cellStyle name="Normal 6 6 3 2 3" xfId="1792" xr:uid="{0F2E0A07-CA8D-4286-90BE-3A70FEB68D80}"/>
    <cellStyle name="Normal 6 6 3 2 4" xfId="1793" xr:uid="{6448240B-4776-4332-BAE6-63F07AD94D57}"/>
    <cellStyle name="Normal 6 6 3 3" xfId="1794" xr:uid="{4163D167-2A32-450D-B726-33BF4DC05A1A}"/>
    <cellStyle name="Normal 6 6 3 3 2" xfId="1795" xr:uid="{4C8E6A5F-F3DE-488D-8813-1332DDD9F544}"/>
    <cellStyle name="Normal 6 6 3 3 3" xfId="1796" xr:uid="{D198E08D-595E-405B-9FD7-B2F43299FE17}"/>
    <cellStyle name="Normal 6 6 3 3 4" xfId="1797" xr:uid="{95E9B57D-7FB5-48AE-9548-3A5473DC7F7C}"/>
    <cellStyle name="Normal 6 6 3 4" xfId="1798" xr:uid="{F6BF1996-2826-459B-8F42-E7F932B0A3B2}"/>
    <cellStyle name="Normal 6 6 3 5" xfId="1799" xr:uid="{0E68D2F0-F9B3-4E7D-BC1A-176B28BFFDAA}"/>
    <cellStyle name="Normal 6 6 3 6" xfId="1800" xr:uid="{E1BE8A53-353A-475A-804C-FB2A3B537888}"/>
    <cellStyle name="Normal 6 6 4" xfId="1801" xr:uid="{F5C86744-EAE9-46A2-960E-5157AF019A9A}"/>
    <cellStyle name="Normal 6 6 4 2" xfId="1802" xr:uid="{F3C21376-7664-461C-89D2-4AA66247E089}"/>
    <cellStyle name="Normal 6 6 4 2 2" xfId="1803" xr:uid="{55C576B8-BEE7-429C-926E-ECC31962277D}"/>
    <cellStyle name="Normal 6 6 4 2 3" xfId="1804" xr:uid="{A730C1B7-9FF3-4FEA-8682-296ADD57F3E9}"/>
    <cellStyle name="Normal 6 6 4 2 4" xfId="1805" xr:uid="{4A530082-AA23-490C-9873-FCAE9E52E59B}"/>
    <cellStyle name="Normal 6 6 4 3" xfId="1806" xr:uid="{7E0FC2C6-EF09-48B2-9197-F481B9560D1F}"/>
    <cellStyle name="Normal 6 6 4 4" xfId="1807" xr:uid="{B20B94FB-D47E-4A86-8796-2EBD9D433D25}"/>
    <cellStyle name="Normal 6 6 4 5" xfId="1808" xr:uid="{EBC479DE-7871-4544-B28C-30EA950EDA7D}"/>
    <cellStyle name="Normal 6 6 5" xfId="1809" xr:uid="{34E5B76B-988A-4727-95DD-92764EC90ED2}"/>
    <cellStyle name="Normal 6 6 5 2" xfId="1810" xr:uid="{774AEB37-B439-487E-A17B-2211FD300DB0}"/>
    <cellStyle name="Normal 6 6 5 3" xfId="1811" xr:uid="{81973245-99B8-48D5-A1B4-2DFD13F3BAD4}"/>
    <cellStyle name="Normal 6 6 5 4" xfId="1812" xr:uid="{3976A03B-85F2-4CCA-A242-34163BFF3825}"/>
    <cellStyle name="Normal 6 6 6" xfId="1813" xr:uid="{CE45E4C3-9C09-4BAD-8F78-7DA0EBFC00BA}"/>
    <cellStyle name="Normal 6 6 6 2" xfId="1814" xr:uid="{DA3B78C2-80B7-40B1-A328-127A422ACB0C}"/>
    <cellStyle name="Normal 6 6 6 3" xfId="1815" xr:uid="{C012E850-EE46-45A1-8983-8FCB99A795D4}"/>
    <cellStyle name="Normal 6 6 6 4" xfId="1816" xr:uid="{2FD9997C-DF6B-4DA8-A8D3-AB89E5A1A1EF}"/>
    <cellStyle name="Normal 6 6 7" xfId="1817" xr:uid="{CDCC9813-BFCD-48B2-ABD8-F83C6C1063D2}"/>
    <cellStyle name="Normal 6 6 8" xfId="1818" xr:uid="{180E5B15-0CF5-4BFD-BB05-6B143628764E}"/>
    <cellStyle name="Normal 6 6 9" xfId="1819" xr:uid="{7C62B52A-6419-4F79-AB82-4E316F6610CD}"/>
    <cellStyle name="Normal 6 7" xfId="1820" xr:uid="{414C04C0-1453-4072-8697-46DFB5F35D29}"/>
    <cellStyle name="Normal 6 7 2" xfId="1821" xr:uid="{464455D4-AEA4-4B29-AF37-22CADB03CC0C}"/>
    <cellStyle name="Normal 6 7 2 2" xfId="1822" xr:uid="{128C71AE-0059-45DA-9B53-6AA65CBC7C30}"/>
    <cellStyle name="Normal 6 7 2 2 2" xfId="1823" xr:uid="{00978F9B-73D2-4A53-AFA2-3AE42A649DF0}"/>
    <cellStyle name="Normal 6 7 2 2 2 2" xfId="4007" xr:uid="{772B3738-BFC4-46B7-96AB-3E6A2F6B3553}"/>
    <cellStyle name="Normal 6 7 2 2 3" xfId="1824" xr:uid="{AF415C43-517B-4490-B7F8-0711E26FED6E}"/>
    <cellStyle name="Normal 6 7 2 2 4" xfId="1825" xr:uid="{1F81A620-B6A5-4C35-90A0-EE7624887E68}"/>
    <cellStyle name="Normal 6 7 2 3" xfId="1826" xr:uid="{B2ED90C8-A15C-4A75-B2B2-23DC5A5F9822}"/>
    <cellStyle name="Normal 6 7 2 3 2" xfId="1827" xr:uid="{1F3940B4-AFB0-4FC1-81A5-D0D173826C79}"/>
    <cellStyle name="Normal 6 7 2 3 3" xfId="1828" xr:uid="{413296C4-37F3-4EB1-8360-2FB5C9DA1186}"/>
    <cellStyle name="Normal 6 7 2 3 4" xfId="1829" xr:uid="{9CDD81B5-A29B-4A10-94CA-7493BB3206DC}"/>
    <cellStyle name="Normal 6 7 2 4" xfId="1830" xr:uid="{7A9EEE24-FE18-45BA-B449-9632D47E83E0}"/>
    <cellStyle name="Normal 6 7 2 5" xfId="1831" xr:uid="{D31CAC07-0550-4420-BE59-E755B755ED4C}"/>
    <cellStyle name="Normal 6 7 2 6" xfId="1832" xr:uid="{EC7C9F96-8A64-4B0A-B732-A0E6629B7A66}"/>
    <cellStyle name="Normal 6 7 3" xfId="1833" xr:uid="{C5DD5F77-63E3-4C34-8BAA-1CD31D73C42A}"/>
    <cellStyle name="Normal 6 7 3 2" xfId="1834" xr:uid="{0CF9815C-86DA-4BE7-AF86-0EBFA78483D1}"/>
    <cellStyle name="Normal 6 7 3 2 2" xfId="1835" xr:uid="{A459BCEF-2A10-4ACF-B8B3-EBA958287C49}"/>
    <cellStyle name="Normal 6 7 3 2 3" xfId="1836" xr:uid="{A325A7F0-C0AF-4F14-9221-535259A4C6D5}"/>
    <cellStyle name="Normal 6 7 3 2 4" xfId="1837" xr:uid="{1BCEB94C-0FF8-441C-8A85-9B293DACD3B9}"/>
    <cellStyle name="Normal 6 7 3 3" xfId="1838" xr:uid="{BF67A161-30FF-40B3-AD5B-3A67593894D0}"/>
    <cellStyle name="Normal 6 7 3 4" xfId="1839" xr:uid="{481C46DF-A463-4D0D-947B-165D6F1FEB96}"/>
    <cellStyle name="Normal 6 7 3 5" xfId="1840" xr:uid="{391394F2-6792-47D2-9457-81D5E83E2D2B}"/>
    <cellStyle name="Normal 6 7 4" xfId="1841" xr:uid="{3E2B5516-2D35-4CC8-950C-0506413FBC52}"/>
    <cellStyle name="Normal 6 7 4 2" xfId="1842" xr:uid="{1B3604F8-0B43-4B02-ABB7-F33C2463A9C3}"/>
    <cellStyle name="Normal 6 7 4 3" xfId="1843" xr:uid="{FD6EC66B-6406-4EB3-88C5-5AF69DCD3C53}"/>
    <cellStyle name="Normal 6 7 4 4" xfId="1844" xr:uid="{369869BA-6AA1-4AD8-83F7-58C65CD46CF5}"/>
    <cellStyle name="Normal 6 7 5" xfId="1845" xr:uid="{4649449C-139E-44DC-873D-655C1AEA5999}"/>
    <cellStyle name="Normal 6 7 5 2" xfId="1846" xr:uid="{F07313A6-1817-436D-A451-AAEC3A497214}"/>
    <cellStyle name="Normal 6 7 5 3" xfId="1847" xr:uid="{21E9EFA3-B431-4845-B331-E7BA9AD43A96}"/>
    <cellStyle name="Normal 6 7 5 4" xfId="1848" xr:uid="{6C585704-5213-4CC1-804F-177AA403C661}"/>
    <cellStyle name="Normal 6 7 6" xfId="1849" xr:uid="{6CECFA88-6954-41F6-9EA8-5C5C75EBAF2D}"/>
    <cellStyle name="Normal 6 7 7" xfId="1850" xr:uid="{16F5AC99-53A0-461D-8A10-5EA350300049}"/>
    <cellStyle name="Normal 6 7 8" xfId="1851" xr:uid="{0BE24462-2FA6-4F91-A661-98598D5031F5}"/>
    <cellStyle name="Normal 6 8" xfId="1852" xr:uid="{41616930-EF1C-4DE5-8A84-7C299823869E}"/>
    <cellStyle name="Normal 6 8 2" xfId="1853" xr:uid="{AB508B36-A1AF-48D9-BE7F-875523C3C120}"/>
    <cellStyle name="Normal 6 8 2 2" xfId="1854" xr:uid="{A8A925A3-408F-41CB-8FD6-A075A192CBEA}"/>
    <cellStyle name="Normal 6 8 2 2 2" xfId="1855" xr:uid="{8AF41CDD-8A7B-4624-BDE3-4F26C68EEAD1}"/>
    <cellStyle name="Normal 6 8 2 2 3" xfId="1856" xr:uid="{3B5B4B2D-A616-45E1-9BE2-3F879CE79779}"/>
    <cellStyle name="Normal 6 8 2 2 4" xfId="1857" xr:uid="{43288EA9-BB84-4A53-8403-6B1F3754B715}"/>
    <cellStyle name="Normal 6 8 2 3" xfId="1858" xr:uid="{2B9ADC35-5D94-437C-9409-E53A2E6C34C5}"/>
    <cellStyle name="Normal 6 8 2 4" xfId="1859" xr:uid="{7E158453-4BD0-4886-8D8D-E0E600D60234}"/>
    <cellStyle name="Normal 6 8 2 5" xfId="1860" xr:uid="{DF7B9267-D640-4B78-B47A-A8870951BD14}"/>
    <cellStyle name="Normal 6 8 3" xfId="1861" xr:uid="{61091695-303F-4769-B692-983D048E124A}"/>
    <cellStyle name="Normal 6 8 3 2" xfId="1862" xr:uid="{A9658177-9282-4F3C-9F5B-EF3993D11569}"/>
    <cellStyle name="Normal 6 8 3 3" xfId="1863" xr:uid="{074AA614-4D01-484C-AF17-BDF450F9E5DC}"/>
    <cellStyle name="Normal 6 8 3 4" xfId="1864" xr:uid="{A4CF7617-8431-4D91-8DCD-34E855EBFEF8}"/>
    <cellStyle name="Normal 6 8 4" xfId="1865" xr:uid="{60936825-739D-4982-9095-37ADCAEF9842}"/>
    <cellStyle name="Normal 6 8 4 2" xfId="1866" xr:uid="{C051AF22-40B6-4514-B556-A530F7B9A2B9}"/>
    <cellStyle name="Normal 6 8 4 3" xfId="1867" xr:uid="{75A58FAF-81D4-475E-B4D3-47CA41C077B6}"/>
    <cellStyle name="Normal 6 8 4 4" xfId="1868" xr:uid="{7F899F1E-F849-41BA-8AC8-B016F2B90906}"/>
    <cellStyle name="Normal 6 8 5" xfId="1869" xr:uid="{70E086AE-E6FA-4A5C-884E-53484ECF074F}"/>
    <cellStyle name="Normal 6 8 6" xfId="1870" xr:uid="{46082ABD-3B79-47A9-BEFD-1E5E7C130FE3}"/>
    <cellStyle name="Normal 6 8 7" xfId="1871" xr:uid="{E515552D-2BBD-497C-9CD1-4F99A6C5C696}"/>
    <cellStyle name="Normal 6 9" xfId="1872" xr:uid="{11B0013E-B7B1-4804-97AA-B68F48064925}"/>
    <cellStyle name="Normal 6 9 2" xfId="1873" xr:uid="{2F8D9214-6DBD-4E6C-AC7C-1EE374D808C1}"/>
    <cellStyle name="Normal 6 9 2 2" xfId="1874" xr:uid="{C1BA35E3-F56D-46D6-919A-72648C7E5BD2}"/>
    <cellStyle name="Normal 6 9 2 3" xfId="1875" xr:uid="{89506D1B-B972-4A0C-BC08-99E5EA024A18}"/>
    <cellStyle name="Normal 6 9 2 4" xfId="1876" xr:uid="{954226F0-9298-40E5-B22A-62AE92D6FAB3}"/>
    <cellStyle name="Normal 6 9 3" xfId="1877" xr:uid="{7E1D17B7-8556-412A-B98B-73871FB22D5B}"/>
    <cellStyle name="Normal 6 9 3 2" xfId="1878" xr:uid="{99E9D202-5875-4021-9084-D5AB618206DA}"/>
    <cellStyle name="Normal 6 9 3 3" xfId="1879" xr:uid="{4F8E99F9-4F10-4DD4-BB88-46FE3348C46E}"/>
    <cellStyle name="Normal 6 9 3 4" xfId="1880" xr:uid="{4F5A7FE6-ADB8-46D5-BDE5-A27FA2C42592}"/>
    <cellStyle name="Normal 6 9 4" xfId="1881" xr:uid="{E57C84F5-2E67-477F-BCC8-9BFF27E013D6}"/>
    <cellStyle name="Normal 6 9 5" xfId="1882" xr:uid="{DFD67D2B-A3D0-4C1C-85BA-2931AFFB496E}"/>
    <cellStyle name="Normal 6 9 6" xfId="1883" xr:uid="{DE8D6A25-A95D-4C85-9F15-8AC281C699B2}"/>
    <cellStyle name="Normal 7" xfId="85" xr:uid="{376B6455-B74F-4995-930E-D903DA51D1F0}"/>
    <cellStyle name="Normal 7 10" xfId="1884" xr:uid="{14D44D6A-892F-404B-87C1-EC6078B50525}"/>
    <cellStyle name="Normal 7 10 2" xfId="1885" xr:uid="{BFC4C597-783F-4ACD-AD4D-AC55D31115B4}"/>
    <cellStyle name="Normal 7 10 3" xfId="1886" xr:uid="{B5B5AE34-9CBC-4596-BCB1-95CF1651D3AB}"/>
    <cellStyle name="Normal 7 10 4" xfId="1887" xr:uid="{BD3B0D10-B1C6-434A-8A52-B70FBF56FB12}"/>
    <cellStyle name="Normal 7 11" xfId="1888" xr:uid="{97D404E3-9208-4D94-8600-453A97DF3CA7}"/>
    <cellStyle name="Normal 7 11 2" xfId="1889" xr:uid="{1E09FEB1-E071-492C-89FF-DD7645520F2E}"/>
    <cellStyle name="Normal 7 11 3" xfId="1890" xr:uid="{312D0605-067A-4953-81B4-17A003CFAA2B}"/>
    <cellStyle name="Normal 7 11 4" xfId="1891" xr:uid="{F8BFDA65-CC36-4A84-A1A0-1F77628EF637}"/>
    <cellStyle name="Normal 7 12" xfId="1892" xr:uid="{EA118AA4-A590-4703-9FBC-B35E0D6231B1}"/>
    <cellStyle name="Normal 7 12 2" xfId="1893" xr:uid="{3E687F57-8D12-4FB8-B113-A1218183A9AC}"/>
    <cellStyle name="Normal 7 13" xfId="1894" xr:uid="{934A8EC2-8C0F-44F3-ADA8-7EF3994CA4EE}"/>
    <cellStyle name="Normal 7 14" xfId="1895" xr:uid="{ABD3289C-1479-4C34-BBB6-4DCFF402C789}"/>
    <cellStyle name="Normal 7 15" xfId="1896" xr:uid="{B3856776-BCB0-4ECF-98C8-589B0ADB5D74}"/>
    <cellStyle name="Normal 7 2" xfId="86" xr:uid="{48D0FC93-05A5-4C56-BB64-639815BF625F}"/>
    <cellStyle name="Normal 7 2 10" xfId="1897" xr:uid="{D22B608B-EB84-4757-BFB9-7A047A0D26AA}"/>
    <cellStyle name="Normal 7 2 11" xfId="1898" xr:uid="{2C3D4162-004A-4017-A5A8-8B76F10DF8FE}"/>
    <cellStyle name="Normal 7 2 2" xfId="1899" xr:uid="{D919FEC8-5C8B-450E-A1A6-F0C456724666}"/>
    <cellStyle name="Normal 7 2 2 2" xfId="1900" xr:uid="{BDFBD8D3-51F3-40A1-9D7D-F8B5B763D9C0}"/>
    <cellStyle name="Normal 7 2 2 2 2" xfId="1901" xr:uid="{FA80F124-C68C-40FD-9F7A-38C15BD72765}"/>
    <cellStyle name="Normal 7 2 2 2 2 2" xfId="1902" xr:uid="{0342286E-31F1-402B-AF26-83821B00A14B}"/>
    <cellStyle name="Normal 7 2 2 2 2 2 2" xfId="1903" xr:uid="{74AD6707-711E-4480-88E6-7D997C0EBC07}"/>
    <cellStyle name="Normal 7 2 2 2 2 2 2 2" xfId="4008" xr:uid="{46C11924-1A58-4D1A-99AB-C65C7B49B115}"/>
    <cellStyle name="Normal 7 2 2 2 2 2 2 2 2" xfId="4009" xr:uid="{405DE5CF-488A-4194-A957-10D0A560507F}"/>
    <cellStyle name="Normal 7 2 2 2 2 2 2 3" xfId="4010" xr:uid="{5C7C080E-AE76-4CCD-8A34-C3ADE2DE6802}"/>
    <cellStyle name="Normal 7 2 2 2 2 2 3" xfId="1904" xr:uid="{97CF83C2-04EA-4447-89D8-8F9D469AB4C1}"/>
    <cellStyle name="Normal 7 2 2 2 2 2 3 2" xfId="4011" xr:uid="{00868A6E-61D2-47B7-B1A7-3FA57315F2E9}"/>
    <cellStyle name="Normal 7 2 2 2 2 2 4" xfId="1905" xr:uid="{418071F4-6C02-42BF-81E4-EB4BF137957A}"/>
    <cellStyle name="Normal 7 2 2 2 2 3" xfId="1906" xr:uid="{F1E2E9BB-3B1D-4237-9831-52992DFC2C69}"/>
    <cellStyle name="Normal 7 2 2 2 2 3 2" xfId="1907" xr:uid="{E9687E69-E119-42B7-A1A5-4DC60608D8DF}"/>
    <cellStyle name="Normal 7 2 2 2 2 3 2 2" xfId="4012" xr:uid="{AC001052-AE2A-4745-87F4-49BDD8CDB8E7}"/>
    <cellStyle name="Normal 7 2 2 2 2 3 3" xfId="1908" xr:uid="{03742927-895F-4E6C-AD7F-572F483C875F}"/>
    <cellStyle name="Normal 7 2 2 2 2 3 4" xfId="1909" xr:uid="{E52D256B-D3F1-49DD-95EA-984421DE123B}"/>
    <cellStyle name="Normal 7 2 2 2 2 4" xfId="1910" xr:uid="{137E28BF-2F09-44B0-88F4-6C4A89249D23}"/>
    <cellStyle name="Normal 7 2 2 2 2 4 2" xfId="4013" xr:uid="{8F3C9186-8E2C-4900-82D3-40C7E6DD5972}"/>
    <cellStyle name="Normal 7 2 2 2 2 5" xfId="1911" xr:uid="{B34D9547-8E25-4FEF-AAEE-EDBB2F58533E}"/>
    <cellStyle name="Normal 7 2 2 2 2 6" xfId="1912" xr:uid="{8E87CCA2-750C-49DE-BC32-B3570AB5788B}"/>
    <cellStyle name="Normal 7 2 2 2 3" xfId="1913" xr:uid="{9FCE76AA-2F02-4DD8-98CB-377ECA05A7D0}"/>
    <cellStyle name="Normal 7 2 2 2 3 2" xfId="1914" xr:uid="{14E8BA0E-4AE8-408D-84B3-1CDA1A6EA98B}"/>
    <cellStyle name="Normal 7 2 2 2 3 2 2" xfId="1915" xr:uid="{7252F5AD-08A8-4BEB-99F5-79123756D820}"/>
    <cellStyle name="Normal 7 2 2 2 3 2 2 2" xfId="4014" xr:uid="{E4F3F629-6E19-453E-9A30-167491424154}"/>
    <cellStyle name="Normal 7 2 2 2 3 2 2 2 2" xfId="4015" xr:uid="{BE2BF929-5C14-4D95-8A0A-CCCF6646B0EF}"/>
    <cellStyle name="Normal 7 2 2 2 3 2 2 3" xfId="4016" xr:uid="{67AF7CB4-A131-4482-A173-2D5D82A731E3}"/>
    <cellStyle name="Normal 7 2 2 2 3 2 3" xfId="1916" xr:uid="{2FD42B4A-F24C-4D75-8A48-8039E43F8976}"/>
    <cellStyle name="Normal 7 2 2 2 3 2 3 2" xfId="4017" xr:uid="{0A66DD50-F100-4BB9-99F2-D247B21A1670}"/>
    <cellStyle name="Normal 7 2 2 2 3 2 4" xfId="1917" xr:uid="{6139770D-2F62-4705-BA80-59904AB2A1A7}"/>
    <cellStyle name="Normal 7 2 2 2 3 3" xfId="1918" xr:uid="{F8F6144E-09CA-4A38-8E2C-8FCDE2A96D5D}"/>
    <cellStyle name="Normal 7 2 2 2 3 3 2" xfId="4018" xr:uid="{02251152-9128-4EA1-A5C9-A9490041A11A}"/>
    <cellStyle name="Normal 7 2 2 2 3 3 2 2" xfId="4019" xr:uid="{BD3D3576-6DD9-4520-A1FC-769AA6A3764E}"/>
    <cellStyle name="Normal 7 2 2 2 3 3 3" xfId="4020" xr:uid="{578C835B-09C4-423C-B29F-18B537C6A8F9}"/>
    <cellStyle name="Normal 7 2 2 2 3 4" xfId="1919" xr:uid="{05940DC4-98F7-4D56-A6C4-3BA845798D56}"/>
    <cellStyle name="Normal 7 2 2 2 3 4 2" xfId="4021" xr:uid="{8B4E65F5-4EE7-4339-8F80-B01098907AB7}"/>
    <cellStyle name="Normal 7 2 2 2 3 5" xfId="1920" xr:uid="{83FFFCD5-C5B1-46D5-84AA-A8402C3DDF2A}"/>
    <cellStyle name="Normal 7 2 2 2 4" xfId="1921" xr:uid="{794642D4-962B-4003-B0E3-09ACD6F9B0EB}"/>
    <cellStyle name="Normal 7 2 2 2 4 2" xfId="1922" xr:uid="{4DFA1C98-C1F2-44E7-9582-09C9E4EB910E}"/>
    <cellStyle name="Normal 7 2 2 2 4 2 2" xfId="4022" xr:uid="{4ED9B239-47FA-48C5-9C71-CFBB4C7C8D45}"/>
    <cellStyle name="Normal 7 2 2 2 4 2 2 2" xfId="4023" xr:uid="{4B1E5509-A408-47EB-9739-B39EC25C657F}"/>
    <cellStyle name="Normal 7 2 2 2 4 2 3" xfId="4024" xr:uid="{0F9AB760-E5A9-4A7C-B3ED-5419EE73456F}"/>
    <cellStyle name="Normal 7 2 2 2 4 3" xfId="1923" xr:uid="{0702A45D-802D-4C6E-8981-C202022662A0}"/>
    <cellStyle name="Normal 7 2 2 2 4 3 2" xfId="4025" xr:uid="{4A0D6CD8-8E65-43C2-B675-9EBEEA8BE787}"/>
    <cellStyle name="Normal 7 2 2 2 4 4" xfId="1924" xr:uid="{B1877DEC-E7B4-4B71-A3C9-8C8E61FEFAC9}"/>
    <cellStyle name="Normal 7 2 2 2 5" xfId="1925" xr:uid="{8759A527-25A2-47B3-BE5D-4372F1EB9DD9}"/>
    <cellStyle name="Normal 7 2 2 2 5 2" xfId="1926" xr:uid="{61C28567-C540-48AA-9ABE-53DBE9FA05A7}"/>
    <cellStyle name="Normal 7 2 2 2 5 2 2" xfId="4026" xr:uid="{00A1CC33-C592-4AAA-B5FC-B2356CA474F3}"/>
    <cellStyle name="Normal 7 2 2 2 5 3" xfId="1927" xr:uid="{B5F7AEDB-2954-4B41-8845-415BB707D088}"/>
    <cellStyle name="Normal 7 2 2 2 5 4" xfId="1928" xr:uid="{5563A2AA-FD6B-4C4F-AE5F-44B46CF85166}"/>
    <cellStyle name="Normal 7 2 2 2 6" xfId="1929" xr:uid="{BD3B08FD-B798-4ED3-B45F-EC0B38AB838D}"/>
    <cellStyle name="Normal 7 2 2 2 6 2" xfId="4027" xr:uid="{07DD288A-271E-4BC1-88CB-A92AAF4621DD}"/>
    <cellStyle name="Normal 7 2 2 2 7" xfId="1930" xr:uid="{08135165-7822-4D62-B152-79C99B2B17B0}"/>
    <cellStyle name="Normal 7 2 2 2 8" xfId="1931" xr:uid="{3D411ABC-D11D-4D8F-B912-ADF955906409}"/>
    <cellStyle name="Normal 7 2 2 3" xfId="1932" xr:uid="{57756B06-CA88-4478-90AB-B44314F5641C}"/>
    <cellStyle name="Normal 7 2 2 3 2" xfId="1933" xr:uid="{444E032F-FAF2-413F-9924-61D6DF9890B8}"/>
    <cellStyle name="Normal 7 2 2 3 2 2" xfId="1934" xr:uid="{B2315DD0-AD55-4480-A3EC-FD5CC8C7AAC0}"/>
    <cellStyle name="Normal 7 2 2 3 2 2 2" xfId="4028" xr:uid="{53F39786-1945-4E74-9012-DC99F2A6295F}"/>
    <cellStyle name="Normal 7 2 2 3 2 2 2 2" xfId="4029" xr:uid="{57B3ADFE-51DE-41E5-9CF5-080010B93717}"/>
    <cellStyle name="Normal 7 2 2 3 2 2 3" xfId="4030" xr:uid="{1F35B0FB-5D7C-4378-A2C0-FF18C7A57A55}"/>
    <cellStyle name="Normal 7 2 2 3 2 3" xfId="1935" xr:uid="{19F49F1B-2536-4395-9BFD-330141E2619D}"/>
    <cellStyle name="Normal 7 2 2 3 2 3 2" xfId="4031" xr:uid="{8121A62F-C7AE-4549-9238-96BB78D54B6F}"/>
    <cellStyle name="Normal 7 2 2 3 2 4" xfId="1936" xr:uid="{72BCCBBF-05C8-4FE8-8BA5-B4769AF2B75B}"/>
    <cellStyle name="Normal 7 2 2 3 3" xfId="1937" xr:uid="{0FF679DE-2B45-4917-972D-00581CFDF3D6}"/>
    <cellStyle name="Normal 7 2 2 3 3 2" xfId="1938" xr:uid="{5F949026-C48A-4A00-9E28-ABDB217309FC}"/>
    <cellStyle name="Normal 7 2 2 3 3 2 2" xfId="4032" xr:uid="{33A29E3F-1832-4C71-AADE-CE3BAAC99E85}"/>
    <cellStyle name="Normal 7 2 2 3 3 3" xfId="1939" xr:uid="{BE940FC2-3783-4DCD-A370-F0B6D377B038}"/>
    <cellStyle name="Normal 7 2 2 3 3 4" xfId="1940" xr:uid="{23683A5A-4B66-41F3-BB11-AA4D364DF0E8}"/>
    <cellStyle name="Normal 7 2 2 3 4" xfId="1941" xr:uid="{8C248757-39D6-488F-9098-71D931D750A2}"/>
    <cellStyle name="Normal 7 2 2 3 4 2" xfId="4033" xr:uid="{B8E40E53-A501-4554-A354-354D5F48763A}"/>
    <cellStyle name="Normal 7 2 2 3 5" xfId="1942" xr:uid="{3F02AA46-94D8-4C46-AA84-B8E3A74B7CC3}"/>
    <cellStyle name="Normal 7 2 2 3 6" xfId="1943" xr:uid="{B411974A-470E-45E0-81E7-795C2F86322A}"/>
    <cellStyle name="Normal 7 2 2 4" xfId="1944" xr:uid="{6476FA2E-A080-470B-AD5A-BF72450830BE}"/>
    <cellStyle name="Normal 7 2 2 4 2" xfId="1945" xr:uid="{5B98ABD5-D85C-4CFC-A6ED-54C6E271346D}"/>
    <cellStyle name="Normal 7 2 2 4 2 2" xfId="1946" xr:uid="{FF6CD931-44F7-4378-8A88-EF344AC26F1F}"/>
    <cellStyle name="Normal 7 2 2 4 2 2 2" xfId="4034" xr:uid="{E3E661F6-34A3-4036-AB28-C5F11852ACB9}"/>
    <cellStyle name="Normal 7 2 2 4 2 2 2 2" xfId="4035" xr:uid="{C04BEDFA-B1A5-4B4B-897B-90A73AC7D663}"/>
    <cellStyle name="Normal 7 2 2 4 2 2 3" xfId="4036" xr:uid="{EFC7D820-D4CF-49EA-8677-377123FCB0AB}"/>
    <cellStyle name="Normal 7 2 2 4 2 3" xfId="1947" xr:uid="{7D25D381-2D93-4321-BA70-644343D539E8}"/>
    <cellStyle name="Normal 7 2 2 4 2 3 2" xfId="4037" xr:uid="{F256FA6B-CF3F-4D16-ACC5-33E10A1183FB}"/>
    <cellStyle name="Normal 7 2 2 4 2 4" xfId="1948" xr:uid="{127BA027-252F-457A-B1AE-4F43FA302FEF}"/>
    <cellStyle name="Normal 7 2 2 4 3" xfId="1949" xr:uid="{745BA8C7-C21B-44DA-9CDF-A1C8EEB24C19}"/>
    <cellStyle name="Normal 7 2 2 4 3 2" xfId="4038" xr:uid="{A71871E8-5663-4F08-BDC8-30229618C4DA}"/>
    <cellStyle name="Normal 7 2 2 4 3 2 2" xfId="4039" xr:uid="{7C22102E-00E8-4C7E-BC11-B8F4D21083B1}"/>
    <cellStyle name="Normal 7 2 2 4 3 3" xfId="4040" xr:uid="{D7332D88-0CEC-42F1-A5F8-BBD025A8155F}"/>
    <cellStyle name="Normal 7 2 2 4 4" xfId="1950" xr:uid="{C3177720-9EE4-4221-819A-A329FAF0300F}"/>
    <cellStyle name="Normal 7 2 2 4 4 2" xfId="4041" xr:uid="{806E8CCB-8EB0-4638-8831-53D35C03D011}"/>
    <cellStyle name="Normal 7 2 2 4 5" xfId="1951" xr:uid="{6C4392A1-6D78-421D-8C36-B3821396CED7}"/>
    <cellStyle name="Normal 7 2 2 5" xfId="1952" xr:uid="{B52D3F6B-C03F-4125-8ACB-3BC8E47F80F0}"/>
    <cellStyle name="Normal 7 2 2 5 2" xfId="1953" xr:uid="{D919E3E8-1D79-4DF3-890E-FD1D540C4C0B}"/>
    <cellStyle name="Normal 7 2 2 5 2 2" xfId="4042" xr:uid="{2A0C74D8-6291-477F-AC43-F29303DEE414}"/>
    <cellStyle name="Normal 7 2 2 5 2 2 2" xfId="4043" xr:uid="{ED5FDD45-37F3-4D73-9F12-657B8F808D47}"/>
    <cellStyle name="Normal 7 2 2 5 2 3" xfId="4044" xr:uid="{589D2798-8495-4D56-9E39-14A3ECC08847}"/>
    <cellStyle name="Normal 7 2 2 5 3" xfId="1954" xr:uid="{24701007-263F-472A-B186-5838231BBD6C}"/>
    <cellStyle name="Normal 7 2 2 5 3 2" xfId="4045" xr:uid="{359D502D-3903-4799-BAAE-CFF6FA6E03D4}"/>
    <cellStyle name="Normal 7 2 2 5 4" xfId="1955" xr:uid="{10C3D721-69CF-4705-BB9B-C1436F2C60DB}"/>
    <cellStyle name="Normal 7 2 2 6" xfId="1956" xr:uid="{77BEAD63-FCDD-4638-ACFA-8D5629A0D5C6}"/>
    <cellStyle name="Normal 7 2 2 6 2" xfId="1957" xr:uid="{50165F72-881A-4071-B630-CD5E10F9CB13}"/>
    <cellStyle name="Normal 7 2 2 6 2 2" xfId="4046" xr:uid="{C4CB575D-0DB5-4436-89F7-3C4EC6F035B7}"/>
    <cellStyle name="Normal 7 2 2 6 3" xfId="1958" xr:uid="{F90D5384-4087-44C1-8C45-13DE5C0C0A29}"/>
    <cellStyle name="Normal 7 2 2 6 4" xfId="1959" xr:uid="{AA5BF1B6-7809-458B-901C-30430C8958CE}"/>
    <cellStyle name="Normal 7 2 2 7" xfId="1960" xr:uid="{C7C2D21A-511E-42F3-8BC7-45FCAE2E657E}"/>
    <cellStyle name="Normal 7 2 2 7 2" xfId="4047" xr:uid="{F6090FA6-7C33-4812-9512-EED5E4D57CFA}"/>
    <cellStyle name="Normal 7 2 2 8" xfId="1961" xr:uid="{4F80E529-88DF-438F-83E0-050A022F7A3D}"/>
    <cellStyle name="Normal 7 2 2 9" xfId="1962" xr:uid="{C53222AE-2E6B-4FA3-86C6-ABC9E6C282DF}"/>
    <cellStyle name="Normal 7 2 3" xfId="1963" xr:uid="{148D6E25-255C-4F12-BC2A-B23C3D516250}"/>
    <cellStyle name="Normal 7 2 3 2" xfId="1964" xr:uid="{7FA1635D-E1D1-40DC-846E-34D6AD4B12AE}"/>
    <cellStyle name="Normal 7 2 3 2 2" xfId="1965" xr:uid="{F4FD5CCC-22E1-4D0B-964A-B72929FBA2B0}"/>
    <cellStyle name="Normal 7 2 3 2 2 2" xfId="1966" xr:uid="{37BFBC3E-FD95-48D5-85C3-194EB8ADB679}"/>
    <cellStyle name="Normal 7 2 3 2 2 2 2" xfId="4048" xr:uid="{13A4B569-E961-4ADA-A881-AD6823567198}"/>
    <cellStyle name="Normal 7 2 3 2 2 2 2 2" xfId="4049" xr:uid="{FCD118C2-898B-449C-B65C-DD8AEC9DFF33}"/>
    <cellStyle name="Normal 7 2 3 2 2 2 3" xfId="4050" xr:uid="{7CBF7DD9-FCA4-495B-9EF4-DCCFC200833B}"/>
    <cellStyle name="Normal 7 2 3 2 2 3" xfId="1967" xr:uid="{3287FB4C-6312-4F7C-B7A0-45A6F9A2731E}"/>
    <cellStyle name="Normal 7 2 3 2 2 3 2" xfId="4051" xr:uid="{62DCE70F-DD10-45B9-B3B9-AA336EB94DB1}"/>
    <cellStyle name="Normal 7 2 3 2 2 4" xfId="1968" xr:uid="{E28BB03A-3EB2-4004-B3E0-25350105FF7C}"/>
    <cellStyle name="Normal 7 2 3 2 3" xfId="1969" xr:uid="{13E4B5AC-92CE-43EF-8393-3D7163F86D6C}"/>
    <cellStyle name="Normal 7 2 3 2 3 2" xfId="1970" xr:uid="{10DB4999-293C-41CB-BF64-D79C4E10AD9F}"/>
    <cellStyle name="Normal 7 2 3 2 3 2 2" xfId="4052" xr:uid="{23177F63-9D25-4ABC-A7D4-04A30A40B5E1}"/>
    <cellStyle name="Normal 7 2 3 2 3 3" xfId="1971" xr:uid="{091F230A-E93F-4233-9475-0B9033CF75D4}"/>
    <cellStyle name="Normal 7 2 3 2 3 4" xfId="1972" xr:uid="{96756019-A3FD-4274-A6B7-DF97246AF775}"/>
    <cellStyle name="Normal 7 2 3 2 4" xfId="1973" xr:uid="{48518FA5-7898-4524-BAAF-BC0DD4A0D61E}"/>
    <cellStyle name="Normal 7 2 3 2 4 2" xfId="4053" xr:uid="{E96D3252-76A6-49B9-9C79-824C94E060D5}"/>
    <cellStyle name="Normal 7 2 3 2 5" xfId="1974" xr:uid="{2CC4CBA5-1D35-4D8D-BFD1-9564EC03D27D}"/>
    <cellStyle name="Normal 7 2 3 2 6" xfId="1975" xr:uid="{00DC27E6-0BC2-4E2E-ADCB-5182B9198D0A}"/>
    <cellStyle name="Normal 7 2 3 3" xfId="1976" xr:uid="{5AFF29EC-C00D-464F-95D5-F74F33DD74F4}"/>
    <cellStyle name="Normal 7 2 3 3 2" xfId="1977" xr:uid="{D13FC209-0FF8-49DF-9749-5ECA09B7E9A7}"/>
    <cellStyle name="Normal 7 2 3 3 2 2" xfId="1978" xr:uid="{C97A4015-FB49-4F4A-9822-7B99BBB18BE7}"/>
    <cellStyle name="Normal 7 2 3 3 2 2 2" xfId="4054" xr:uid="{233E17EF-19FB-4E69-8334-579C9B5DAC86}"/>
    <cellStyle name="Normal 7 2 3 3 2 2 2 2" xfId="4055" xr:uid="{30DC5389-6FE4-47D7-BC0E-2F58F0FDB49E}"/>
    <cellStyle name="Normal 7 2 3 3 2 2 3" xfId="4056" xr:uid="{0ECAB51A-30BA-4652-AE0A-BA19A2D16D4A}"/>
    <cellStyle name="Normal 7 2 3 3 2 3" xfId="1979" xr:uid="{52F05EEA-EF0D-407F-B7DE-9CE3901C6DEA}"/>
    <cellStyle name="Normal 7 2 3 3 2 3 2" xfId="4057" xr:uid="{082E529E-960D-41D3-BE50-144A173BE822}"/>
    <cellStyle name="Normal 7 2 3 3 2 4" xfId="1980" xr:uid="{82C45B1E-8203-4541-92FD-CFC7C317B1D7}"/>
    <cellStyle name="Normal 7 2 3 3 3" xfId="1981" xr:uid="{C7E61FF6-4683-453F-9CCC-15EF93B00C32}"/>
    <cellStyle name="Normal 7 2 3 3 3 2" xfId="4058" xr:uid="{A9026C01-702F-47D3-BEA7-D763FB6D0878}"/>
    <cellStyle name="Normal 7 2 3 3 3 2 2" xfId="4059" xr:uid="{1D02F2DE-FEEF-4DA7-AA5F-16BC68361EA3}"/>
    <cellStyle name="Normal 7 2 3 3 3 3" xfId="4060" xr:uid="{5C2A13E2-CFE6-4C21-874C-4133559B7510}"/>
    <cellStyle name="Normal 7 2 3 3 4" xfId="1982" xr:uid="{7AC88920-7BE4-4E9F-89A0-FE6E0D56620C}"/>
    <cellStyle name="Normal 7 2 3 3 4 2" xfId="4061" xr:uid="{9383A40C-84E4-4658-82A5-7F4352E1560E}"/>
    <cellStyle name="Normal 7 2 3 3 5" xfId="1983" xr:uid="{22478414-F205-4A4F-8ECE-A9CF433D0BA4}"/>
    <cellStyle name="Normal 7 2 3 4" xfId="1984" xr:uid="{5AFD4DB6-BC6B-48CC-83E5-C0206BD39590}"/>
    <cellStyle name="Normal 7 2 3 4 2" xfId="1985" xr:uid="{BD0F3B03-9EC7-4176-9CB6-0D5C9259D14A}"/>
    <cellStyle name="Normal 7 2 3 4 2 2" xfId="4062" xr:uid="{38CCF684-B5CE-4719-B558-EE1FEF9B6691}"/>
    <cellStyle name="Normal 7 2 3 4 2 2 2" xfId="4063" xr:uid="{C5F132B7-CD7C-4B37-889A-9C49D66AF957}"/>
    <cellStyle name="Normal 7 2 3 4 2 3" xfId="4064" xr:uid="{1199B595-8A1C-49BD-A3C8-CC05ED8CF8A6}"/>
    <cellStyle name="Normal 7 2 3 4 3" xfId="1986" xr:uid="{014EF920-D39D-4928-BF49-A712053C96C8}"/>
    <cellStyle name="Normal 7 2 3 4 3 2" xfId="4065" xr:uid="{CFA382F5-0664-4F78-8378-B0CFFB6818FB}"/>
    <cellStyle name="Normal 7 2 3 4 4" xfId="1987" xr:uid="{E3ABF6E1-57BD-4BFB-A957-64610DCF39A9}"/>
    <cellStyle name="Normal 7 2 3 5" xfId="1988" xr:uid="{EF456BAB-65B6-4CBE-A9EF-3A911146A02A}"/>
    <cellStyle name="Normal 7 2 3 5 2" xfId="1989" xr:uid="{352F121A-30A5-46BF-82E0-A96708B23329}"/>
    <cellStyle name="Normal 7 2 3 5 2 2" xfId="4066" xr:uid="{A9EFEBBB-3F32-47D1-963A-31362C3E1B6F}"/>
    <cellStyle name="Normal 7 2 3 5 3" xfId="1990" xr:uid="{7B29C26B-1F46-452C-A69B-A3C22C585A4B}"/>
    <cellStyle name="Normal 7 2 3 5 4" xfId="1991" xr:uid="{54A5E928-AD48-4BD5-BCF8-23F94E19EBD7}"/>
    <cellStyle name="Normal 7 2 3 6" xfId="1992" xr:uid="{C1061CE0-2650-4659-B7F3-10D801DD99D6}"/>
    <cellStyle name="Normal 7 2 3 6 2" xfId="4067" xr:uid="{6276154B-36BB-4483-8BEB-45B48DD140A8}"/>
    <cellStyle name="Normal 7 2 3 7" xfId="1993" xr:uid="{62018348-FE1E-4836-A666-D9EC7C6BB2A2}"/>
    <cellStyle name="Normal 7 2 3 8" xfId="1994" xr:uid="{04B340DC-F73D-4E04-8320-3408A98E54A4}"/>
    <cellStyle name="Normal 7 2 4" xfId="1995" xr:uid="{4AAC079D-C9CB-45B6-9B52-7D8C9B2E7A37}"/>
    <cellStyle name="Normal 7 2 4 2" xfId="1996" xr:uid="{1EFA814D-8098-42FF-B589-0556D014A707}"/>
    <cellStyle name="Normal 7 2 4 2 2" xfId="1997" xr:uid="{7F92EA98-7684-4252-9036-187E4F93FB36}"/>
    <cellStyle name="Normal 7 2 4 2 2 2" xfId="1998" xr:uid="{12708A69-2C08-4D54-A837-972AA2D43101}"/>
    <cellStyle name="Normal 7 2 4 2 2 2 2" xfId="4068" xr:uid="{282D56B8-489E-403C-BF8E-8F91CA377E36}"/>
    <cellStyle name="Normal 7 2 4 2 2 3" xfId="1999" xr:uid="{B998B425-5432-470C-8576-64863931EDEA}"/>
    <cellStyle name="Normal 7 2 4 2 2 4" xfId="2000" xr:uid="{7E64B0CF-BD3E-453D-99B7-453D450606CC}"/>
    <cellStyle name="Normal 7 2 4 2 3" xfId="2001" xr:uid="{BE673F13-625B-40A5-8346-81A4E860F1AB}"/>
    <cellStyle name="Normal 7 2 4 2 3 2" xfId="4069" xr:uid="{B89E3279-33E0-4CCB-828F-EBD6E46CCFF6}"/>
    <cellStyle name="Normal 7 2 4 2 4" xfId="2002" xr:uid="{817F571B-7F7C-4353-95B8-C34CA1014EBA}"/>
    <cellStyle name="Normal 7 2 4 2 5" xfId="2003" xr:uid="{9E12D741-64D1-44E9-A007-BBA24A02B7F9}"/>
    <cellStyle name="Normal 7 2 4 3" xfId="2004" xr:uid="{0F5AC09D-95D3-4B3F-BC21-9BF113DA9045}"/>
    <cellStyle name="Normal 7 2 4 3 2" xfId="2005" xr:uid="{290548AD-17EB-4802-813E-68DED361CE14}"/>
    <cellStyle name="Normal 7 2 4 3 2 2" xfId="4070" xr:uid="{2168EC58-E6C5-40EA-BDB7-3DF940110961}"/>
    <cellStyle name="Normal 7 2 4 3 3" xfId="2006" xr:uid="{947535BE-F88C-4A7B-8827-146927799192}"/>
    <cellStyle name="Normal 7 2 4 3 4" xfId="2007" xr:uid="{F9D6B5C0-9FF5-4778-BCC2-0136F66F3C79}"/>
    <cellStyle name="Normal 7 2 4 4" xfId="2008" xr:uid="{30B5A206-80AF-4C7F-9303-E5C9B9296C9E}"/>
    <cellStyle name="Normal 7 2 4 4 2" xfId="2009" xr:uid="{C6D80B79-61C8-43D3-B845-13BB59CA31C2}"/>
    <cellStyle name="Normal 7 2 4 4 3" xfId="2010" xr:uid="{59C6C694-025F-4889-A109-08F1521A1DF1}"/>
    <cellStyle name="Normal 7 2 4 4 4" xfId="2011" xr:uid="{AEB59964-C194-47CE-B0D4-5ED17EEDE89B}"/>
    <cellStyle name="Normal 7 2 4 5" xfId="2012" xr:uid="{1A2AA036-1267-487A-BB5B-D21AA43FC7F4}"/>
    <cellStyle name="Normal 7 2 4 6" xfId="2013" xr:uid="{F9CD029B-9A9D-44AD-9068-C50D493CD99C}"/>
    <cellStyle name="Normal 7 2 4 7" xfId="2014" xr:uid="{EF447E43-B30F-45A5-895C-417F529C3ACE}"/>
    <cellStyle name="Normal 7 2 5" xfId="2015" xr:uid="{5704C907-4BC0-40D0-B533-C451A4A08B19}"/>
    <cellStyle name="Normal 7 2 5 2" xfId="2016" xr:uid="{153CA5B2-2E33-48F2-8836-D6E3FEFEF7F2}"/>
    <cellStyle name="Normal 7 2 5 2 2" xfId="2017" xr:uid="{5133D8C5-18EE-4A7D-BB63-68C629DA730A}"/>
    <cellStyle name="Normal 7 2 5 2 2 2" xfId="4071" xr:uid="{BB7994C5-59B4-4F52-AB5C-B99C87D622C1}"/>
    <cellStyle name="Normal 7 2 5 2 2 2 2" xfId="4072" xr:uid="{DA16F842-054F-44ED-B6FB-F51F6EB3ABCB}"/>
    <cellStyle name="Normal 7 2 5 2 2 3" xfId="4073" xr:uid="{B946CA9E-AE4F-4D89-AE7A-6EF6A5BAA597}"/>
    <cellStyle name="Normal 7 2 5 2 3" xfId="2018" xr:uid="{D109A437-7935-466B-9938-130892EA5C83}"/>
    <cellStyle name="Normal 7 2 5 2 3 2" xfId="4074" xr:uid="{3C84FCA8-B3DA-45FE-8707-8D123F5A7781}"/>
    <cellStyle name="Normal 7 2 5 2 4" xfId="2019" xr:uid="{7DCBDC47-2E28-413A-B440-F387F5AFD5E7}"/>
    <cellStyle name="Normal 7 2 5 3" xfId="2020" xr:uid="{5CA50663-82BD-4E83-BD71-D6DA27363EA6}"/>
    <cellStyle name="Normal 7 2 5 3 2" xfId="2021" xr:uid="{0CD225D1-C0A5-46A0-BBD7-4787B6CF8477}"/>
    <cellStyle name="Normal 7 2 5 3 2 2" xfId="4075" xr:uid="{018A5135-4ADB-4678-94E9-4C120BAF6A60}"/>
    <cellStyle name="Normal 7 2 5 3 3" xfId="2022" xr:uid="{A966FE3D-40E4-40C4-B7B1-11C9268C6FDF}"/>
    <cellStyle name="Normal 7 2 5 3 4" xfId="2023" xr:uid="{30BD9EA3-3E5B-4C1A-B572-4C8044589E8A}"/>
    <cellStyle name="Normal 7 2 5 4" xfId="2024" xr:uid="{B09B9A41-2BC6-4CA4-9D47-7A831B4C982F}"/>
    <cellStyle name="Normal 7 2 5 4 2" xfId="4076" xr:uid="{7A28FE52-3D7E-429C-81F7-5BA39C020030}"/>
    <cellStyle name="Normal 7 2 5 5" xfId="2025" xr:uid="{C93E1280-E942-4DAE-8803-A5F658FDFF27}"/>
    <cellStyle name="Normal 7 2 5 6" xfId="2026" xr:uid="{4F4B5341-B303-4769-835F-EFEA3F0F45A0}"/>
    <cellStyle name="Normal 7 2 6" xfId="2027" xr:uid="{91008682-D8DD-43B8-AB55-17A1AB908A72}"/>
    <cellStyle name="Normal 7 2 6 2" xfId="2028" xr:uid="{E76102D8-7E0A-4040-BBCE-5C0F3E3AB0FA}"/>
    <cellStyle name="Normal 7 2 6 2 2" xfId="2029" xr:uid="{75ABC35A-8E9D-414E-8652-6FE8F456A1FF}"/>
    <cellStyle name="Normal 7 2 6 2 2 2" xfId="4077" xr:uid="{C49B6B5D-1A3C-4009-8A2E-2A873294BE36}"/>
    <cellStyle name="Normal 7 2 6 2 3" xfId="2030" xr:uid="{9E6B42AE-6D8D-4CEE-8406-7A57CB3DDD53}"/>
    <cellStyle name="Normal 7 2 6 2 4" xfId="2031" xr:uid="{3D69CF6F-DEFE-4F64-AC17-C7C1D9A46B23}"/>
    <cellStyle name="Normal 7 2 6 3" xfId="2032" xr:uid="{57CFCE4D-DE98-496F-8F07-0925BFA0D108}"/>
    <cellStyle name="Normal 7 2 6 3 2" xfId="4078" xr:uid="{D138817C-607C-4DCA-93BC-75ADB1891886}"/>
    <cellStyle name="Normal 7 2 6 4" xfId="2033" xr:uid="{B5E3A3AA-AF07-4ADE-9631-68307A670261}"/>
    <cellStyle name="Normal 7 2 6 5" xfId="2034" xr:uid="{1DC5733A-CBA3-447D-BFA0-17FC1458C918}"/>
    <cellStyle name="Normal 7 2 7" xfId="2035" xr:uid="{737EB7FF-6C44-4710-AB2A-F48976FFB8E5}"/>
    <cellStyle name="Normal 7 2 7 2" xfId="2036" xr:uid="{A0C4EF3C-F817-46D0-A1AE-FF4BC5083BE0}"/>
    <cellStyle name="Normal 7 2 7 2 2" xfId="4079" xr:uid="{503A75AE-9C8D-4A8D-A46D-E832ED8CF565}"/>
    <cellStyle name="Normal 7 2 7 2 3" xfId="4380" xr:uid="{F0ACCA18-0B89-4A48-A0AB-437460B62B83}"/>
    <cellStyle name="Normal 7 2 7 3" xfId="2037" xr:uid="{24AA51C8-DD1E-426F-8E54-0129152A4541}"/>
    <cellStyle name="Normal 7 2 7 4" xfId="2038" xr:uid="{4A347617-CD07-4EAE-9E6A-4AEBC87DCDE6}"/>
    <cellStyle name="Normal 7 2 7 4 2" xfId="4746" xr:uid="{73016A9D-CE7F-43AF-8CA5-9CC41F31C6DC}"/>
    <cellStyle name="Normal 7 2 7 4 3" xfId="4610" xr:uid="{6BBC57D4-DEF6-4120-9CB2-C404E3DFF0F8}"/>
    <cellStyle name="Normal 7 2 7 4 4" xfId="4465" xr:uid="{D58BBA3D-5BDA-4485-A693-9C9C4EEEA41D}"/>
    <cellStyle name="Normal 7 2 8" xfId="2039" xr:uid="{60CE87AE-7E08-4B46-9263-B92B8FA67C9A}"/>
    <cellStyle name="Normal 7 2 8 2" xfId="2040" xr:uid="{A68A7C4F-90B7-46DC-87A9-40E5C9A26151}"/>
    <cellStyle name="Normal 7 2 8 3" xfId="2041" xr:uid="{6BC3DA69-D3CD-4631-BC41-C2381C8ADB7A}"/>
    <cellStyle name="Normal 7 2 8 4" xfId="2042" xr:uid="{728D2335-8EA9-4D89-B274-F6B6E121AB49}"/>
    <cellStyle name="Normal 7 2 9" xfId="2043" xr:uid="{480966C0-7FC2-4A84-B71C-EF4ED1565349}"/>
    <cellStyle name="Normal 7 3" xfId="2044" xr:uid="{D4C79E93-4050-4FE9-81BB-E9C836BC13AE}"/>
    <cellStyle name="Normal 7 3 10" xfId="2045" xr:uid="{2198F81B-F9C8-47F7-8D24-67F87310BBB7}"/>
    <cellStyle name="Normal 7 3 11" xfId="2046" xr:uid="{8E8A981B-66E4-44DB-980B-226F4D90B13E}"/>
    <cellStyle name="Normal 7 3 2" xfId="2047" xr:uid="{D9B8B94D-F162-4528-839E-D13EBCB98832}"/>
    <cellStyle name="Normal 7 3 2 2" xfId="2048" xr:uid="{6107BDC5-7DAD-42C2-96DD-AE53FB27323F}"/>
    <cellStyle name="Normal 7 3 2 2 2" xfId="2049" xr:uid="{C8997FDE-C055-4165-AB81-D149AF29EF47}"/>
    <cellStyle name="Normal 7 3 2 2 2 2" xfId="2050" xr:uid="{56F2F07E-BB0E-41A6-9CE1-753A542AE191}"/>
    <cellStyle name="Normal 7 3 2 2 2 2 2" xfId="2051" xr:uid="{221EF06A-EFA2-420F-8966-79CF594CE356}"/>
    <cellStyle name="Normal 7 3 2 2 2 2 2 2" xfId="4080" xr:uid="{617ADD60-F168-403A-B6D5-CDF8CFABC59E}"/>
    <cellStyle name="Normal 7 3 2 2 2 2 3" xfId="2052" xr:uid="{4CCB1366-684D-4DFE-8E93-DF83CE41F23A}"/>
    <cellStyle name="Normal 7 3 2 2 2 2 4" xfId="2053" xr:uid="{1047DE27-786D-4D4A-AE8E-802D97DC0F7C}"/>
    <cellStyle name="Normal 7 3 2 2 2 3" xfId="2054" xr:uid="{8F5F5B05-D34E-4835-AF2C-1956635E4369}"/>
    <cellStyle name="Normal 7 3 2 2 2 3 2" xfId="2055" xr:uid="{EF067826-EFC2-451C-A614-E4D045168E50}"/>
    <cellStyle name="Normal 7 3 2 2 2 3 3" xfId="2056" xr:uid="{72790F38-FA79-46D4-85B1-014C37FCC941}"/>
    <cellStyle name="Normal 7 3 2 2 2 3 4" xfId="2057" xr:uid="{9F2DD679-5A7D-467D-A7FD-177931A3D07A}"/>
    <cellStyle name="Normal 7 3 2 2 2 4" xfId="2058" xr:uid="{2AA9DC08-7719-41B8-A0ED-167A47B8D3F1}"/>
    <cellStyle name="Normal 7 3 2 2 2 5" xfId="2059" xr:uid="{8B72D203-54BA-4401-A9E9-5D8AAE93CC87}"/>
    <cellStyle name="Normal 7 3 2 2 2 6" xfId="2060" xr:uid="{835EB51C-30A7-4177-85FA-FB1E13557F79}"/>
    <cellStyle name="Normal 7 3 2 2 3" xfId="2061" xr:uid="{00E63ABD-8C13-4619-93BF-7E19BE29ABC8}"/>
    <cellStyle name="Normal 7 3 2 2 3 2" xfId="2062" xr:uid="{53D0C9FE-6077-4E55-AE3E-4B587697ABFD}"/>
    <cellStyle name="Normal 7 3 2 2 3 2 2" xfId="2063" xr:uid="{07F558F0-96F4-4C33-85AF-F3B715B9C182}"/>
    <cellStyle name="Normal 7 3 2 2 3 2 3" xfId="2064" xr:uid="{86DB19A3-BF92-4B4C-9EB9-4570E5B0A61A}"/>
    <cellStyle name="Normal 7 3 2 2 3 2 4" xfId="2065" xr:uid="{C1F3B2C6-44EB-4B87-903C-9F1496C395D6}"/>
    <cellStyle name="Normal 7 3 2 2 3 3" xfId="2066" xr:uid="{3AD03517-F5AF-4FBC-986E-EB66E02F2F78}"/>
    <cellStyle name="Normal 7 3 2 2 3 4" xfId="2067" xr:uid="{FA63C407-9E7D-43D4-A13C-388A52909B1B}"/>
    <cellStyle name="Normal 7 3 2 2 3 5" xfId="2068" xr:uid="{70C7AFC2-46E3-4246-9E1C-73F9CD257932}"/>
    <cellStyle name="Normal 7 3 2 2 4" xfId="2069" xr:uid="{B81E3C88-C50D-45BB-9DAA-846B1A0E1358}"/>
    <cellStyle name="Normal 7 3 2 2 4 2" xfId="2070" xr:uid="{DAE0B5C4-D367-47FC-9E68-A702EDE59BCE}"/>
    <cellStyle name="Normal 7 3 2 2 4 3" xfId="2071" xr:uid="{BBFA4F3D-830E-465F-B25B-9B4FDC8DEF6F}"/>
    <cellStyle name="Normal 7 3 2 2 4 4" xfId="2072" xr:uid="{644127C6-C66C-40E3-AFC4-4C5AEE2DC506}"/>
    <cellStyle name="Normal 7 3 2 2 5" xfId="2073" xr:uid="{78FC3853-AB36-403A-BD5B-4CF6D7C6CF96}"/>
    <cellStyle name="Normal 7 3 2 2 5 2" xfId="2074" xr:uid="{9A7E622A-9791-4770-90E7-7FA5CE54E1C9}"/>
    <cellStyle name="Normal 7 3 2 2 5 3" xfId="2075" xr:uid="{692B1259-ABEF-4E9A-8F8F-3DC9D3792211}"/>
    <cellStyle name="Normal 7 3 2 2 5 4" xfId="2076" xr:uid="{ECB46054-22D7-4F17-AC12-017590729117}"/>
    <cellStyle name="Normal 7 3 2 2 6" xfId="2077" xr:uid="{F27F36FF-1E53-4574-9446-A6882E9D7E7D}"/>
    <cellStyle name="Normal 7 3 2 2 7" xfId="2078" xr:uid="{F2A5D30A-2DEA-4DF1-BE8D-A8905488D0F5}"/>
    <cellStyle name="Normal 7 3 2 2 8" xfId="2079" xr:uid="{84B5A2BE-89A3-4F99-B9E7-13EE8B42DF8B}"/>
    <cellStyle name="Normal 7 3 2 3" xfId="2080" xr:uid="{7D6DC06F-C618-4FE9-99ED-0DCF50712D77}"/>
    <cellStyle name="Normal 7 3 2 3 2" xfId="2081" xr:uid="{5087308B-AA67-4151-988D-F45A458587AF}"/>
    <cellStyle name="Normal 7 3 2 3 2 2" xfId="2082" xr:uid="{316BF161-9AFC-4F72-9B5E-F498A057B29F}"/>
    <cellStyle name="Normal 7 3 2 3 2 2 2" xfId="4081" xr:uid="{858FEB5F-C4CF-44D5-8394-86DB8DB3FB27}"/>
    <cellStyle name="Normal 7 3 2 3 2 2 2 2" xfId="4082" xr:uid="{1E18B0B1-70AD-427F-A072-A0C31E4EF606}"/>
    <cellStyle name="Normal 7 3 2 3 2 2 3" xfId="4083" xr:uid="{062CAA22-6E13-4D05-8819-A1FE67F03226}"/>
    <cellStyle name="Normal 7 3 2 3 2 3" xfId="2083" xr:uid="{65A72CA3-3320-4BD8-8A52-5150B4F8AD5D}"/>
    <cellStyle name="Normal 7 3 2 3 2 3 2" xfId="4084" xr:uid="{25D57CDC-E604-47DB-81E5-F613D46501F4}"/>
    <cellStyle name="Normal 7 3 2 3 2 4" xfId="2084" xr:uid="{7628721B-FA6D-4C66-A4A5-694B8A69B173}"/>
    <cellStyle name="Normal 7 3 2 3 3" xfId="2085" xr:uid="{18262698-49B1-4983-9717-71CFFB5DD0D9}"/>
    <cellStyle name="Normal 7 3 2 3 3 2" xfId="2086" xr:uid="{B24AE08A-FA15-4DEE-9A67-25FBB4B83178}"/>
    <cellStyle name="Normal 7 3 2 3 3 2 2" xfId="4085" xr:uid="{F2FDCAB1-9491-4C07-B1DD-51780FF81020}"/>
    <cellStyle name="Normal 7 3 2 3 3 3" xfId="2087" xr:uid="{34BB3ECF-2B5C-4C44-95F4-E5B069D263E6}"/>
    <cellStyle name="Normal 7 3 2 3 3 4" xfId="2088" xr:uid="{E9879A05-FB21-4400-BC26-48D5A4E25687}"/>
    <cellStyle name="Normal 7 3 2 3 4" xfId="2089" xr:uid="{7CAF7AA2-7D9C-4465-8406-9DA5E9902D84}"/>
    <cellStyle name="Normal 7 3 2 3 4 2" xfId="4086" xr:uid="{300D7B0D-B6F3-4C8E-B2B8-CBA5AF4E07FB}"/>
    <cellStyle name="Normal 7 3 2 3 5" xfId="2090" xr:uid="{1A38F009-D141-4169-AB55-DBE97A2FB138}"/>
    <cellStyle name="Normal 7 3 2 3 6" xfId="2091" xr:uid="{E35E6FF6-6558-47D7-B0DA-4B32E0F73532}"/>
    <cellStyle name="Normal 7 3 2 4" xfId="2092" xr:uid="{CB69BC99-5B64-4D4D-A131-598A3B23239F}"/>
    <cellStyle name="Normal 7 3 2 4 2" xfId="2093" xr:uid="{F3821D35-4000-453A-BEEA-31B416B7B67F}"/>
    <cellStyle name="Normal 7 3 2 4 2 2" xfId="2094" xr:uid="{0D10CCE3-09FD-412F-A186-27D737DAAF66}"/>
    <cellStyle name="Normal 7 3 2 4 2 2 2" xfId="4087" xr:uid="{D489141B-1012-4E66-823C-107D16EDF54F}"/>
    <cellStyle name="Normal 7 3 2 4 2 3" xfId="2095" xr:uid="{CCBF6DF4-EAAB-4C10-B0E8-D281E9D19A7F}"/>
    <cellStyle name="Normal 7 3 2 4 2 4" xfId="2096" xr:uid="{9D2882CD-5AF5-4EF8-823A-99121D92387E}"/>
    <cellStyle name="Normal 7 3 2 4 3" xfId="2097" xr:uid="{82B5A6D0-3E8A-450F-8E14-342DE78E797A}"/>
    <cellStyle name="Normal 7 3 2 4 3 2" xfId="4088" xr:uid="{C78A364B-1DDE-41B4-846F-8B73C10F9EB2}"/>
    <cellStyle name="Normal 7 3 2 4 4" xfId="2098" xr:uid="{14BFD726-246E-44BA-AA69-905C13890DE2}"/>
    <cellStyle name="Normal 7 3 2 4 5" xfId="2099" xr:uid="{BFFC1535-F2BB-4846-85D9-AAD8C34B7753}"/>
    <cellStyle name="Normal 7 3 2 5" xfId="2100" xr:uid="{F8A7AFF0-29C6-483E-80CB-1B270987E94F}"/>
    <cellStyle name="Normal 7 3 2 5 2" xfId="2101" xr:uid="{7409334B-4ED8-4CCF-B53C-625F81A91BB8}"/>
    <cellStyle name="Normal 7 3 2 5 2 2" xfId="4089" xr:uid="{4AECAE50-91A9-48B8-A99C-D4EB40F9821A}"/>
    <cellStyle name="Normal 7 3 2 5 3" xfId="2102" xr:uid="{420A873F-0735-482F-87B5-4A0FB953D0BF}"/>
    <cellStyle name="Normal 7 3 2 5 4" xfId="2103" xr:uid="{AC41D687-FFB1-4CB3-8A70-993B25E30C2D}"/>
    <cellStyle name="Normal 7 3 2 6" xfId="2104" xr:uid="{244FD267-2592-4DE7-BA67-77B863258291}"/>
    <cellStyle name="Normal 7 3 2 6 2" xfId="2105" xr:uid="{AB6633FE-B2DA-4031-AF87-906DEE8B9F71}"/>
    <cellStyle name="Normal 7 3 2 6 3" xfId="2106" xr:uid="{4F231D29-F898-4230-8621-E3B0EB68144D}"/>
    <cellStyle name="Normal 7 3 2 6 4" xfId="2107" xr:uid="{459BBDE3-CF03-4AAE-B6D0-FC15223CD964}"/>
    <cellStyle name="Normal 7 3 2 7" xfId="2108" xr:uid="{88A85C43-A78D-49B8-94B3-80C3C406A894}"/>
    <cellStyle name="Normal 7 3 2 8" xfId="2109" xr:uid="{B55D4F40-FD37-4ECE-BD42-082B90AE5AD2}"/>
    <cellStyle name="Normal 7 3 2 9" xfId="2110" xr:uid="{F5A0D61E-75A7-44E7-807F-9A2D2AEC989C}"/>
    <cellStyle name="Normal 7 3 3" xfId="2111" xr:uid="{6CDE2B85-CA30-43E4-B8F5-20DF498A8801}"/>
    <cellStyle name="Normal 7 3 3 2" xfId="2112" xr:uid="{DC963287-D694-4D39-95A8-334E74B58FA3}"/>
    <cellStyle name="Normal 7 3 3 2 2" xfId="2113" xr:uid="{0B9B50BB-6BCC-4CFD-B713-10644FA546D7}"/>
    <cellStyle name="Normal 7 3 3 2 2 2" xfId="2114" xr:uid="{9B0B6C37-91FA-4DF6-A4C7-3CEF8481E37E}"/>
    <cellStyle name="Normal 7 3 3 2 2 2 2" xfId="4090" xr:uid="{94C8BB1C-83D1-4AAE-94BF-6959396D8D04}"/>
    <cellStyle name="Normal 7 3 3 2 2 2 2 2" xfId="4655" xr:uid="{EDD8D465-87F4-4229-A332-81925CAE3186}"/>
    <cellStyle name="Normal 7 3 3 2 2 2 3" xfId="4656" xr:uid="{78D4F189-FE26-4378-A54D-42C62894CA99}"/>
    <cellStyle name="Normal 7 3 3 2 2 3" xfId="2115" xr:uid="{FE93AFA0-1EC9-4094-88BA-09EDFD0DB823}"/>
    <cellStyle name="Normal 7 3 3 2 2 3 2" xfId="4657" xr:uid="{590842E4-79CB-4ED8-8BD8-C15C432D01A7}"/>
    <cellStyle name="Normal 7 3 3 2 2 4" xfId="2116" xr:uid="{A1E2B5A9-FC9E-4CD6-A0AF-51487A0E995A}"/>
    <cellStyle name="Normal 7 3 3 2 3" xfId="2117" xr:uid="{673FFBAD-37A4-4D2D-A64A-C03EEDB0FED7}"/>
    <cellStyle name="Normal 7 3 3 2 3 2" xfId="2118" xr:uid="{BDC63952-16BE-43E7-8512-7811512A9A1B}"/>
    <cellStyle name="Normal 7 3 3 2 3 2 2" xfId="4658" xr:uid="{FEFD1560-A125-4D3D-A758-BB74F2AF19A3}"/>
    <cellStyle name="Normal 7 3 3 2 3 3" xfId="2119" xr:uid="{4A66D992-EA52-4E3C-BD09-38C52E3DCAC7}"/>
    <cellStyle name="Normal 7 3 3 2 3 4" xfId="2120" xr:uid="{CF6B4CB9-7EC6-403F-8B47-F2FA2E85371C}"/>
    <cellStyle name="Normal 7 3 3 2 4" xfId="2121" xr:uid="{E2A7B296-5A0D-40B9-8A19-FDCFEF502C96}"/>
    <cellStyle name="Normal 7 3 3 2 4 2" xfId="4659" xr:uid="{6F066722-7693-4AB0-AB7F-6A15967C45F9}"/>
    <cellStyle name="Normal 7 3 3 2 5" xfId="2122" xr:uid="{ADD76A26-C418-4503-835A-632B68ADA1FE}"/>
    <cellStyle name="Normal 7 3 3 2 6" xfId="2123" xr:uid="{D5E6D95E-A6E7-4D25-A588-6F3BE7CA4312}"/>
    <cellStyle name="Normal 7 3 3 3" xfId="2124" xr:uid="{312BDBC0-88A5-4A4E-BCA7-AC729811000B}"/>
    <cellStyle name="Normal 7 3 3 3 2" xfId="2125" xr:uid="{1BF5DA9D-A2AA-42EE-A6EC-292DCCC61096}"/>
    <cellStyle name="Normal 7 3 3 3 2 2" xfId="2126" xr:uid="{B0E19D79-D30F-4D2D-9111-14E3BB4E8E98}"/>
    <cellStyle name="Normal 7 3 3 3 2 2 2" xfId="4660" xr:uid="{CB62E78A-BE16-43B6-ABB7-0DD90303FE28}"/>
    <cellStyle name="Normal 7 3 3 3 2 3" xfId="2127" xr:uid="{EE826890-8937-464E-9B9B-9E180F3DEA06}"/>
    <cellStyle name="Normal 7 3 3 3 2 4" xfId="2128" xr:uid="{479C5D2D-7209-425B-9ED0-C89E9369CDF2}"/>
    <cellStyle name="Normal 7 3 3 3 3" xfId="2129" xr:uid="{1196A3BB-B6B2-4C07-A8FA-B5F11156951A}"/>
    <cellStyle name="Normal 7 3 3 3 3 2" xfId="4661" xr:uid="{E66BC9E1-1F10-4437-A5CF-6D02286462C4}"/>
    <cellStyle name="Normal 7 3 3 3 4" xfId="2130" xr:uid="{BE0660D1-B17D-43FC-9749-891C276B730D}"/>
    <cellStyle name="Normal 7 3 3 3 5" xfId="2131" xr:uid="{8A15AADA-67E7-423A-9E40-1EDB5EBACF3A}"/>
    <cellStyle name="Normal 7 3 3 4" xfId="2132" xr:uid="{E1EE18FF-47DF-4BA0-8E52-38CC827C59BC}"/>
    <cellStyle name="Normal 7 3 3 4 2" xfId="2133" xr:uid="{4C40F8B0-E70C-4BDC-BDEE-7AB4C5DA28B8}"/>
    <cellStyle name="Normal 7 3 3 4 2 2" xfId="4662" xr:uid="{EAE45A6C-C17A-4348-94CA-F456CE4B0DD0}"/>
    <cellStyle name="Normal 7 3 3 4 3" xfId="2134" xr:uid="{4070F643-26EB-4B1E-8493-5897918516A3}"/>
    <cellStyle name="Normal 7 3 3 4 4" xfId="2135" xr:uid="{74982992-8422-4C14-818B-107748D346ED}"/>
    <cellStyle name="Normal 7 3 3 5" xfId="2136" xr:uid="{C4A8A880-DB8A-4A5A-B049-7B287CD1E021}"/>
    <cellStyle name="Normal 7 3 3 5 2" xfId="2137" xr:uid="{E5A52B55-1034-489E-9F12-6D805B6E1AC7}"/>
    <cellStyle name="Normal 7 3 3 5 3" xfId="2138" xr:uid="{D6EB99B0-F1DE-45B2-8008-CA9B408C09C7}"/>
    <cellStyle name="Normal 7 3 3 5 4" xfId="2139" xr:uid="{DA31700E-7209-4BF9-954C-D459C92FA572}"/>
    <cellStyle name="Normal 7 3 3 6" xfId="2140" xr:uid="{61D016E0-D5A6-4ACF-AA4D-1C80BD4538CC}"/>
    <cellStyle name="Normal 7 3 3 7" xfId="2141" xr:uid="{0FA1A7FD-3D93-4663-868F-580198D538FE}"/>
    <cellStyle name="Normal 7 3 3 8" xfId="2142" xr:uid="{282B1870-28CD-45B5-A580-CAA185EA038E}"/>
    <cellStyle name="Normal 7 3 4" xfId="2143" xr:uid="{384DE439-E058-4078-9474-A6F57F0188E3}"/>
    <cellStyle name="Normal 7 3 4 2" xfId="2144" xr:uid="{7D118FE2-A011-4867-8E78-4AC4B3D371A1}"/>
    <cellStyle name="Normal 7 3 4 2 2" xfId="2145" xr:uid="{5CE56D58-395D-4CDB-BE09-136666D802C9}"/>
    <cellStyle name="Normal 7 3 4 2 2 2" xfId="2146" xr:uid="{3B304E30-B59B-4741-AF0D-28C62DE86B23}"/>
    <cellStyle name="Normal 7 3 4 2 2 2 2" xfId="4091" xr:uid="{42F9FF79-CEEB-4F9C-A249-859C676EE066}"/>
    <cellStyle name="Normal 7 3 4 2 2 3" xfId="2147" xr:uid="{85030DD6-AF2D-4495-A59E-ED32D8E085E3}"/>
    <cellStyle name="Normal 7 3 4 2 2 4" xfId="2148" xr:uid="{899BF1C6-0BFB-4314-9C91-011B12C9F614}"/>
    <cellStyle name="Normal 7 3 4 2 3" xfId="2149" xr:uid="{E500D68A-65B3-4C07-B159-9E4977E9FB54}"/>
    <cellStyle name="Normal 7 3 4 2 3 2" xfId="4092" xr:uid="{410AEA4A-0307-4D92-9002-74AA31883115}"/>
    <cellStyle name="Normal 7 3 4 2 4" xfId="2150" xr:uid="{782E31B8-E800-46EF-A8AC-CBB117EA564F}"/>
    <cellStyle name="Normal 7 3 4 2 5" xfId="2151" xr:uid="{12A1C997-3672-44F7-BB55-9F7EF1B404F9}"/>
    <cellStyle name="Normal 7 3 4 3" xfId="2152" xr:uid="{1109D0C9-0935-4EE1-B2B0-20F04AE3CE21}"/>
    <cellStyle name="Normal 7 3 4 3 2" xfId="2153" xr:uid="{17C633F8-FAD8-42CA-AF87-64D18C77DBBF}"/>
    <cellStyle name="Normal 7 3 4 3 2 2" xfId="4093" xr:uid="{532132B1-28B3-486A-82E8-9AC31A9BE3F5}"/>
    <cellStyle name="Normal 7 3 4 3 3" xfId="2154" xr:uid="{1C1F02D4-A2C9-494D-9117-EBAD404F9667}"/>
    <cellStyle name="Normal 7 3 4 3 4" xfId="2155" xr:uid="{E5B064CA-B60B-4788-9C5D-F86FA676348D}"/>
    <cellStyle name="Normal 7 3 4 4" xfId="2156" xr:uid="{12925B00-AA81-4358-BAF8-4ED7703A5A4D}"/>
    <cellStyle name="Normal 7 3 4 4 2" xfId="2157" xr:uid="{55D4CB26-12CB-4241-94A5-3889C9E721FB}"/>
    <cellStyle name="Normal 7 3 4 4 3" xfId="2158" xr:uid="{859F37FF-F9B3-492E-9687-2DB062870C49}"/>
    <cellStyle name="Normal 7 3 4 4 4" xfId="2159" xr:uid="{5989743F-FC8D-4465-B38C-05EC9C7CCA87}"/>
    <cellStyle name="Normal 7 3 4 5" xfId="2160" xr:uid="{E2EBF4DE-93C6-408F-8309-4FD0A63EAB67}"/>
    <cellStyle name="Normal 7 3 4 6" xfId="2161" xr:uid="{30601991-A010-4A61-95DE-8E8E32716FE2}"/>
    <cellStyle name="Normal 7 3 4 7" xfId="2162" xr:uid="{C0E65F8D-69F0-4409-A7FA-657A9DEA7976}"/>
    <cellStyle name="Normal 7 3 5" xfId="2163" xr:uid="{B818B27B-7C47-4C74-BE69-78015D7EEEF3}"/>
    <cellStyle name="Normal 7 3 5 2" xfId="2164" xr:uid="{75F74BD7-CB29-4DB2-9CA6-453F76B5B972}"/>
    <cellStyle name="Normal 7 3 5 2 2" xfId="2165" xr:uid="{B170B150-0EEA-4002-9D51-63A11DE7FCCC}"/>
    <cellStyle name="Normal 7 3 5 2 2 2" xfId="4094" xr:uid="{A9F39326-E48C-426D-9C1F-2696C2076B7A}"/>
    <cellStyle name="Normal 7 3 5 2 3" xfId="2166" xr:uid="{389F04AB-F129-496D-8AA5-8FCDA764F70F}"/>
    <cellStyle name="Normal 7 3 5 2 4" xfId="2167" xr:uid="{A39DAECB-A608-48FA-82D7-709A9ED362F8}"/>
    <cellStyle name="Normal 7 3 5 3" xfId="2168" xr:uid="{2C93F164-B7A5-4432-8F00-7D189DE8AE10}"/>
    <cellStyle name="Normal 7 3 5 3 2" xfId="2169" xr:uid="{1624FC26-6102-4DB5-8FC9-A6057787682E}"/>
    <cellStyle name="Normal 7 3 5 3 3" xfId="2170" xr:uid="{A66FA2AA-82AC-41FB-90FB-E49432ED6CAC}"/>
    <cellStyle name="Normal 7 3 5 3 4" xfId="2171" xr:uid="{3E13F1ED-AC5C-47CB-84D1-36A1979A3DE3}"/>
    <cellStyle name="Normal 7 3 5 4" xfId="2172" xr:uid="{4C2FF8D6-B6DC-47C7-9F01-A1CBFEEA90F2}"/>
    <cellStyle name="Normal 7 3 5 5" xfId="2173" xr:uid="{1273ECF4-EC65-4D90-A775-3E0E0A8F8208}"/>
    <cellStyle name="Normal 7 3 5 6" xfId="2174" xr:uid="{A85903D0-DAB4-4F5A-B6FD-78055F977CB7}"/>
    <cellStyle name="Normal 7 3 6" xfId="2175" xr:uid="{0AA435DE-0E1C-41C0-BD99-4F7EE9897F35}"/>
    <cellStyle name="Normal 7 3 6 2" xfId="2176" xr:uid="{DBE3C94A-6185-4035-BC12-D6C56935FA17}"/>
    <cellStyle name="Normal 7 3 6 2 2" xfId="2177" xr:uid="{88FC4B34-7183-4969-9452-F12C16D29273}"/>
    <cellStyle name="Normal 7 3 6 2 3" xfId="2178" xr:uid="{AE36DE82-7B1E-4C66-A3DD-D8F8D33C6B15}"/>
    <cellStyle name="Normal 7 3 6 2 4" xfId="2179" xr:uid="{0A775C68-5B9F-47E6-90C3-8EAA9B3286F2}"/>
    <cellStyle name="Normal 7 3 6 3" xfId="2180" xr:uid="{DD7C7EC0-B274-42AD-8A06-82A5AB81309C}"/>
    <cellStyle name="Normal 7 3 6 4" xfId="2181" xr:uid="{3C1D589F-32DC-4075-98A2-81D7EC8DEB87}"/>
    <cellStyle name="Normal 7 3 6 5" xfId="2182" xr:uid="{1FA593AE-6688-42AB-A488-B23CD37E9274}"/>
    <cellStyle name="Normal 7 3 7" xfId="2183" xr:uid="{214A23A4-B032-4E82-801A-20671B17E52E}"/>
    <cellStyle name="Normal 7 3 7 2" xfId="2184" xr:uid="{0F6A9966-2923-4892-851E-62052064197B}"/>
    <cellStyle name="Normal 7 3 7 3" xfId="2185" xr:uid="{B2DCDF32-D518-4C43-83F9-5A1818D9A2CD}"/>
    <cellStyle name="Normal 7 3 7 4" xfId="2186" xr:uid="{E57C27C6-31F4-477F-9569-5E67E7CAAB2D}"/>
    <cellStyle name="Normal 7 3 8" xfId="2187" xr:uid="{05F7C2E6-EBD1-4D91-AFF2-1FEA0EE96FD5}"/>
    <cellStyle name="Normal 7 3 8 2" xfId="2188" xr:uid="{97D0491A-05DB-4A2B-B7BC-B74FF0B964C5}"/>
    <cellStyle name="Normal 7 3 8 3" xfId="2189" xr:uid="{092FCC9D-AE8A-44D9-B65E-F3A86774A0B4}"/>
    <cellStyle name="Normal 7 3 8 4" xfId="2190" xr:uid="{F1ED2FB9-7192-497D-9775-A72A0EF9428D}"/>
    <cellStyle name="Normal 7 3 9" xfId="2191" xr:uid="{975B385F-315F-43FE-B216-5826AE6C55A4}"/>
    <cellStyle name="Normal 7 4" xfId="2192" xr:uid="{6399795B-261A-43A6-B1C5-49548DF7AED0}"/>
    <cellStyle name="Normal 7 4 10" xfId="2193" xr:uid="{EE2A1A03-A18A-4BD7-9077-D2E24E155D4F}"/>
    <cellStyle name="Normal 7 4 11" xfId="2194" xr:uid="{D82DA66D-EDE4-4333-BBBB-77340BA39139}"/>
    <cellStyle name="Normal 7 4 2" xfId="2195" xr:uid="{9450A9A3-C272-4757-A769-BB77A0248D59}"/>
    <cellStyle name="Normal 7 4 2 2" xfId="2196" xr:uid="{E0926001-1B8A-48B1-AF7D-69098CDF93B9}"/>
    <cellStyle name="Normal 7 4 2 2 2" xfId="2197" xr:uid="{5FF9BF95-ED71-496F-BD65-FEEAEE2393FF}"/>
    <cellStyle name="Normal 7 4 2 2 2 2" xfId="2198" xr:uid="{9775FEF4-5C30-4A29-B518-4D66C20F56D9}"/>
    <cellStyle name="Normal 7 4 2 2 2 2 2" xfId="2199" xr:uid="{7239F734-42A2-43AD-9E30-F553FE0717E4}"/>
    <cellStyle name="Normal 7 4 2 2 2 2 3" xfId="2200" xr:uid="{8AFE00B1-ABD4-45E1-B29D-2B79E255237A}"/>
    <cellStyle name="Normal 7 4 2 2 2 2 4" xfId="2201" xr:uid="{8BC73853-F513-40C6-ABD7-3A1733A66820}"/>
    <cellStyle name="Normal 7 4 2 2 2 3" xfId="2202" xr:uid="{8D3CFD78-FE96-43F0-9DB8-CD9DB7CCE482}"/>
    <cellStyle name="Normal 7 4 2 2 2 3 2" xfId="2203" xr:uid="{B01FE454-F9E6-43FD-9507-E897D2B2379F}"/>
    <cellStyle name="Normal 7 4 2 2 2 3 3" xfId="2204" xr:uid="{DDEF7E22-14B1-44C3-8187-6B4B082DDF39}"/>
    <cellStyle name="Normal 7 4 2 2 2 3 4" xfId="2205" xr:uid="{138F87EF-B62A-41D0-8762-23BE101C2ABF}"/>
    <cellStyle name="Normal 7 4 2 2 2 4" xfId="2206" xr:uid="{90AACDCB-808F-4E49-9C81-FBB8EF2AD5AE}"/>
    <cellStyle name="Normal 7 4 2 2 2 5" xfId="2207" xr:uid="{E3517339-6E71-4234-85A3-86CF06A564E2}"/>
    <cellStyle name="Normal 7 4 2 2 2 6" xfId="2208" xr:uid="{10DFAC3E-99C0-467C-9754-F42D08458199}"/>
    <cellStyle name="Normal 7 4 2 2 3" xfId="2209" xr:uid="{8BDB71DF-87B7-46AA-A23E-AD3E045CC518}"/>
    <cellStyle name="Normal 7 4 2 2 3 2" xfId="2210" xr:uid="{5B53C9B7-E4C6-4056-81AB-33BA70199B20}"/>
    <cellStyle name="Normal 7 4 2 2 3 2 2" xfId="2211" xr:uid="{51F2F42E-3D00-4EBB-83EC-8767A57D15AC}"/>
    <cellStyle name="Normal 7 4 2 2 3 2 3" xfId="2212" xr:uid="{D245E117-9A1C-4E4E-9E7B-332048616ED4}"/>
    <cellStyle name="Normal 7 4 2 2 3 2 4" xfId="2213" xr:uid="{6C558556-715B-4207-9F18-9F2540D80638}"/>
    <cellStyle name="Normal 7 4 2 2 3 3" xfId="2214" xr:uid="{4F9C3E2D-11F0-468A-A3CF-EE17B4EA547D}"/>
    <cellStyle name="Normal 7 4 2 2 3 4" xfId="2215" xr:uid="{F7384ED5-E421-4CC2-8626-A2F33CE988E2}"/>
    <cellStyle name="Normal 7 4 2 2 3 5" xfId="2216" xr:uid="{0D7217EE-2811-44A8-9D12-E35F02ABBC3E}"/>
    <cellStyle name="Normal 7 4 2 2 4" xfId="2217" xr:uid="{D0E319AE-71A6-4633-8FB9-0D8FBECC93AA}"/>
    <cellStyle name="Normal 7 4 2 2 4 2" xfId="2218" xr:uid="{8AFC4B1A-2234-42A9-AFA5-25B9EDA334BE}"/>
    <cellStyle name="Normal 7 4 2 2 4 3" xfId="2219" xr:uid="{AD6EF962-995A-4D35-A557-A1D30F07E7B6}"/>
    <cellStyle name="Normal 7 4 2 2 4 4" xfId="2220" xr:uid="{83E2B3D6-31D7-4C18-9B0D-376224AD782B}"/>
    <cellStyle name="Normal 7 4 2 2 5" xfId="2221" xr:uid="{667EF78B-07D5-475D-A2CE-5800CEA0CADF}"/>
    <cellStyle name="Normal 7 4 2 2 5 2" xfId="2222" xr:uid="{0EEE7A52-923B-41DA-9F9F-926096C6F37E}"/>
    <cellStyle name="Normal 7 4 2 2 5 3" xfId="2223" xr:uid="{D3E19B13-DEA7-4923-9EA6-C4EBF9CAF192}"/>
    <cellStyle name="Normal 7 4 2 2 5 4" xfId="2224" xr:uid="{36DD8CD2-AEA3-4480-980F-42869F04D7CE}"/>
    <cellStyle name="Normal 7 4 2 2 6" xfId="2225" xr:uid="{5E539BC4-E57A-4F36-93B6-B3ABA2F14C0A}"/>
    <cellStyle name="Normal 7 4 2 2 7" xfId="2226" xr:uid="{A8BF2C8E-8568-4C60-A579-64DB39E53F42}"/>
    <cellStyle name="Normal 7 4 2 2 8" xfId="2227" xr:uid="{47A6EC81-973E-405C-A0BD-688A3381AE50}"/>
    <cellStyle name="Normal 7 4 2 3" xfId="2228" xr:uid="{C37C2719-7F74-402A-909D-C90037D0EDEB}"/>
    <cellStyle name="Normal 7 4 2 3 2" xfId="2229" xr:uid="{618409DC-B66B-4998-B65B-6423D160CED2}"/>
    <cellStyle name="Normal 7 4 2 3 2 2" xfId="2230" xr:uid="{202CFC22-2F60-4DDA-9AF1-CB1971ADDD31}"/>
    <cellStyle name="Normal 7 4 2 3 2 3" xfId="2231" xr:uid="{D789EFFB-3E5F-4CBD-8885-57237720F54A}"/>
    <cellStyle name="Normal 7 4 2 3 2 4" xfId="2232" xr:uid="{9DFD184E-1E2E-412D-8243-4B6467A0CFA5}"/>
    <cellStyle name="Normal 7 4 2 3 3" xfId="2233" xr:uid="{9BEBD133-1B9E-4C9E-A41E-C033DDA06297}"/>
    <cellStyle name="Normal 7 4 2 3 3 2" xfId="2234" xr:uid="{8C191073-C60D-40C7-8281-F858BC6C885C}"/>
    <cellStyle name="Normal 7 4 2 3 3 3" xfId="2235" xr:uid="{73B4AA3A-7A6D-4CC7-A24E-20AE0CB95E36}"/>
    <cellStyle name="Normal 7 4 2 3 3 4" xfId="2236" xr:uid="{FC8BAA81-8A9A-48C6-8DD7-5E43526B93D4}"/>
    <cellStyle name="Normal 7 4 2 3 4" xfId="2237" xr:uid="{04EB879F-5E6E-47DF-805D-90F0BA23AC1D}"/>
    <cellStyle name="Normal 7 4 2 3 5" xfId="2238" xr:uid="{F05F1F95-1431-4EDD-8E7F-D5A6939F20DD}"/>
    <cellStyle name="Normal 7 4 2 3 6" xfId="2239" xr:uid="{8BFBC8AD-AA4E-4785-8112-2B43F52947B0}"/>
    <cellStyle name="Normal 7 4 2 4" xfId="2240" xr:uid="{B981CF28-1670-4FD2-831F-3B77B484DB43}"/>
    <cellStyle name="Normal 7 4 2 4 2" xfId="2241" xr:uid="{D6A72715-F430-4BAF-9165-5B43FD655C18}"/>
    <cellStyle name="Normal 7 4 2 4 2 2" xfId="2242" xr:uid="{17C764C3-94C3-45EA-A0AA-15FD6FA98950}"/>
    <cellStyle name="Normal 7 4 2 4 2 3" xfId="2243" xr:uid="{E72310D2-63A2-45BD-B782-F792375BBE70}"/>
    <cellStyle name="Normal 7 4 2 4 2 4" xfId="2244" xr:uid="{86779569-575F-48EA-BDB1-69FE4991D4B2}"/>
    <cellStyle name="Normal 7 4 2 4 3" xfId="2245" xr:uid="{C92D970C-9C0A-4B50-A888-DF698D697A08}"/>
    <cellStyle name="Normal 7 4 2 4 4" xfId="2246" xr:uid="{0B35635D-4F82-4FE4-8138-2EE129D3CF98}"/>
    <cellStyle name="Normal 7 4 2 4 5" xfId="2247" xr:uid="{297B2720-F88D-4444-AF4B-F3E3FD59CCA5}"/>
    <cellStyle name="Normal 7 4 2 5" xfId="2248" xr:uid="{04D1ED49-FE7F-46C0-ACBA-4E66A8A7C065}"/>
    <cellStyle name="Normal 7 4 2 5 2" xfId="2249" xr:uid="{9299ADE2-1B34-4511-9F4E-1F1873216806}"/>
    <cellStyle name="Normal 7 4 2 5 3" xfId="2250" xr:uid="{61A3948B-4ACA-4B8B-8DB2-3C4B2A821AA0}"/>
    <cellStyle name="Normal 7 4 2 5 4" xfId="2251" xr:uid="{ADBD849F-D230-49A1-9A92-52B4E134E508}"/>
    <cellStyle name="Normal 7 4 2 6" xfId="2252" xr:uid="{8BC1DAC4-C9F5-4FDA-BF99-7A27CB4C7501}"/>
    <cellStyle name="Normal 7 4 2 6 2" xfId="2253" xr:uid="{5D1561CE-54F1-4741-844E-B1247B2F9298}"/>
    <cellStyle name="Normal 7 4 2 6 3" xfId="2254" xr:uid="{D3EF4058-2EDD-4F41-8FF9-B208E7886942}"/>
    <cellStyle name="Normal 7 4 2 6 4" xfId="2255" xr:uid="{F0C13DB0-F282-44F6-8B47-293A23D2A518}"/>
    <cellStyle name="Normal 7 4 2 7" xfId="2256" xr:uid="{15BDD5B0-46F8-4EFD-B432-4CA078390BB0}"/>
    <cellStyle name="Normal 7 4 2 8" xfId="2257" xr:uid="{DC135F31-9D41-4AE7-A471-B304E578D9F8}"/>
    <cellStyle name="Normal 7 4 2 9" xfId="2258" xr:uid="{7DB1B012-6F45-44C1-9287-D0B4FEB2C5B3}"/>
    <cellStyle name="Normal 7 4 3" xfId="2259" xr:uid="{F0DCE1E4-1461-4518-8962-157C1927F95B}"/>
    <cellStyle name="Normal 7 4 3 2" xfId="2260" xr:uid="{14DA15F9-C190-4413-B86A-E834597D4C7F}"/>
    <cellStyle name="Normal 7 4 3 2 2" xfId="2261" xr:uid="{B7E7A7B1-FA4B-4B49-928D-90C59DCD4052}"/>
    <cellStyle name="Normal 7 4 3 2 2 2" xfId="2262" xr:uid="{8E596423-FDDD-4C71-BA02-77D63FF90D77}"/>
    <cellStyle name="Normal 7 4 3 2 2 2 2" xfId="4095" xr:uid="{2F6576C0-5D9E-4FCA-BE63-675D16E2C730}"/>
    <cellStyle name="Normal 7 4 3 2 2 3" xfId="2263" xr:uid="{07D1B521-1FAF-4066-AE06-9A1A4B04AE19}"/>
    <cellStyle name="Normal 7 4 3 2 2 4" xfId="2264" xr:uid="{B6FEB79E-9B1C-4F62-821A-70C4970721CB}"/>
    <cellStyle name="Normal 7 4 3 2 3" xfId="2265" xr:uid="{5CB88A60-2D1B-4DF1-8A08-C1A86E38BC97}"/>
    <cellStyle name="Normal 7 4 3 2 3 2" xfId="2266" xr:uid="{3BB7D0E0-E5DB-4977-89BC-3D716737406A}"/>
    <cellStyle name="Normal 7 4 3 2 3 3" xfId="2267" xr:uid="{D6690F6F-25AB-483A-8E99-62BA278991C0}"/>
    <cellStyle name="Normal 7 4 3 2 3 4" xfId="2268" xr:uid="{48426470-F546-46A0-9B95-400E50C5F13A}"/>
    <cellStyle name="Normal 7 4 3 2 4" xfId="2269" xr:uid="{98FBA318-6080-44FF-880B-08218382360C}"/>
    <cellStyle name="Normal 7 4 3 2 5" xfId="2270" xr:uid="{5AE3EE29-5564-4A91-B5C8-F2937DB15554}"/>
    <cellStyle name="Normal 7 4 3 2 6" xfId="2271" xr:uid="{C470BE4D-6826-4EE5-A4B2-E3333D12E1ED}"/>
    <cellStyle name="Normal 7 4 3 3" xfId="2272" xr:uid="{C04F72B8-54C1-4C98-A71A-D66891626294}"/>
    <cellStyle name="Normal 7 4 3 3 2" xfId="2273" xr:uid="{AAC6F282-6A05-474E-82DE-F73BB86D6629}"/>
    <cellStyle name="Normal 7 4 3 3 2 2" xfId="2274" xr:uid="{E71BB84C-4FCE-4313-9D1B-D47502CC3918}"/>
    <cellStyle name="Normal 7 4 3 3 2 3" xfId="2275" xr:uid="{C6656FAD-364E-4F22-9BB3-9E583A28CF57}"/>
    <cellStyle name="Normal 7 4 3 3 2 4" xfId="2276" xr:uid="{2CD93A04-D032-4108-A63A-781B7D425C94}"/>
    <cellStyle name="Normal 7 4 3 3 3" xfId="2277" xr:uid="{C9D1AB91-3712-4E06-BA2A-D7F2CF8F5ABD}"/>
    <cellStyle name="Normal 7 4 3 3 4" xfId="2278" xr:uid="{71BCB088-3810-4549-A1A0-EFF8ABB4293D}"/>
    <cellStyle name="Normal 7 4 3 3 5" xfId="2279" xr:uid="{FF56D23C-1862-4AAE-9A7C-613DFFC59D19}"/>
    <cellStyle name="Normal 7 4 3 4" xfId="2280" xr:uid="{2017CA7E-F532-488E-9ABE-FE871F572E9F}"/>
    <cellStyle name="Normal 7 4 3 4 2" xfId="2281" xr:uid="{5DC1F9AD-3F21-4FFB-98BB-6C66F31631E0}"/>
    <cellStyle name="Normal 7 4 3 4 3" xfId="2282" xr:uid="{0ADBAB3D-CA94-42CD-9C9F-A718B0629E90}"/>
    <cellStyle name="Normal 7 4 3 4 4" xfId="2283" xr:uid="{3364C6F7-60BD-4286-8DAB-3C7D3353ABA1}"/>
    <cellStyle name="Normal 7 4 3 5" xfId="2284" xr:uid="{35002171-CFCF-4A6F-BB9D-28304705703B}"/>
    <cellStyle name="Normal 7 4 3 5 2" xfId="2285" xr:uid="{0DD82AF3-D349-4C32-BB1D-F0B4A0BDD515}"/>
    <cellStyle name="Normal 7 4 3 5 3" xfId="2286" xr:uid="{B637B64F-A4F8-4DAD-B132-5411128AF8AA}"/>
    <cellStyle name="Normal 7 4 3 5 4" xfId="2287" xr:uid="{E60C5C3F-D15D-4F4C-AA13-BB225CE27615}"/>
    <cellStyle name="Normal 7 4 3 6" xfId="2288" xr:uid="{EA9C908C-A626-41C4-9734-E2F896620C0F}"/>
    <cellStyle name="Normal 7 4 3 7" xfId="2289" xr:uid="{54C75925-DDE3-43EF-9727-8285B8C47570}"/>
    <cellStyle name="Normal 7 4 3 8" xfId="2290" xr:uid="{1E76574C-418A-4B6A-84FB-49AAA1CAB54E}"/>
    <cellStyle name="Normal 7 4 4" xfId="2291" xr:uid="{02E54B23-8737-4CD5-A64C-3476DB2A833D}"/>
    <cellStyle name="Normal 7 4 4 2" xfId="2292" xr:uid="{E678F565-5FC4-4364-95BB-DF9C8CF3C571}"/>
    <cellStyle name="Normal 7 4 4 2 2" xfId="2293" xr:uid="{459208CC-615B-4550-A47E-303153633797}"/>
    <cellStyle name="Normal 7 4 4 2 2 2" xfId="2294" xr:uid="{1F910DD8-5E04-48D4-BA76-4CB0A5A34F54}"/>
    <cellStyle name="Normal 7 4 4 2 2 3" xfId="2295" xr:uid="{3C332C7C-7244-4D68-8EE1-8A386CEE6E96}"/>
    <cellStyle name="Normal 7 4 4 2 2 4" xfId="2296" xr:uid="{81B91871-9D50-43DF-98F1-D32EA0B6907A}"/>
    <cellStyle name="Normal 7 4 4 2 3" xfId="2297" xr:uid="{B0F63AFE-8CAE-4E89-9677-68D1DC58CFAE}"/>
    <cellStyle name="Normal 7 4 4 2 4" xfId="2298" xr:uid="{9F70526B-291A-4EA3-A115-B4DE7C0F34A5}"/>
    <cellStyle name="Normal 7 4 4 2 5" xfId="2299" xr:uid="{759A381C-BC4C-4708-BD52-7221230F092B}"/>
    <cellStyle name="Normal 7 4 4 3" xfId="2300" xr:uid="{60105945-E1C9-4DA5-93F5-DFDE6650E271}"/>
    <cellStyle name="Normal 7 4 4 3 2" xfId="2301" xr:uid="{5BCDC7CC-371C-4A15-B153-31420E705ED1}"/>
    <cellStyle name="Normal 7 4 4 3 3" xfId="2302" xr:uid="{AB5BFD22-5514-4D7A-8F5C-5CA3575319A0}"/>
    <cellStyle name="Normal 7 4 4 3 4" xfId="2303" xr:uid="{DF7DE10A-8452-4CD0-853F-A6A728B6BECD}"/>
    <cellStyle name="Normal 7 4 4 4" xfId="2304" xr:uid="{1C2A9AEB-BD86-4C49-94AB-00A3B1C9273C}"/>
    <cellStyle name="Normal 7 4 4 4 2" xfId="2305" xr:uid="{E65C589B-6D44-49E0-B63F-08E8E0B1BE56}"/>
    <cellStyle name="Normal 7 4 4 4 3" xfId="2306" xr:uid="{42927EB3-139E-4B78-BF13-ABF54E2A8AA2}"/>
    <cellStyle name="Normal 7 4 4 4 4" xfId="2307" xr:uid="{D55A9B71-0601-48C6-9CFE-773FC42C7E97}"/>
    <cellStyle name="Normal 7 4 4 5" xfId="2308" xr:uid="{8DEAD00C-1770-43EC-990B-68AE0CACD560}"/>
    <cellStyle name="Normal 7 4 4 6" xfId="2309" xr:uid="{FA628159-2A5A-4C4A-847B-5C49CA8CB280}"/>
    <cellStyle name="Normal 7 4 4 7" xfId="2310" xr:uid="{3BF2911B-EC8E-4F53-AA1D-45D78CEE4B95}"/>
    <cellStyle name="Normal 7 4 5" xfId="2311" xr:uid="{A5460804-35B2-45EC-96FB-22D5C8149947}"/>
    <cellStyle name="Normal 7 4 5 2" xfId="2312" xr:uid="{46AED945-4C2C-4ACF-9E10-1E797D629DCD}"/>
    <cellStyle name="Normal 7 4 5 2 2" xfId="2313" xr:uid="{14AEF88E-70CD-4E8B-95A6-A471B81F54F3}"/>
    <cellStyle name="Normal 7 4 5 2 3" xfId="2314" xr:uid="{F9A70BED-6464-4C3B-AC47-41465B7941D2}"/>
    <cellStyle name="Normal 7 4 5 2 4" xfId="2315" xr:uid="{A4B49B16-8E65-4FAC-946B-0C4D281FAF0D}"/>
    <cellStyle name="Normal 7 4 5 3" xfId="2316" xr:uid="{CA0B0A32-0FC4-40BF-A484-5754E9E6E62A}"/>
    <cellStyle name="Normal 7 4 5 3 2" xfId="2317" xr:uid="{394404BA-687B-4389-9F09-E0A265083AEA}"/>
    <cellStyle name="Normal 7 4 5 3 3" xfId="2318" xr:uid="{67CFAA04-87BD-4117-BF87-84732731CA4C}"/>
    <cellStyle name="Normal 7 4 5 3 4" xfId="2319" xr:uid="{AC70367F-A42B-4AFC-9B46-BE0D5E3C3ED7}"/>
    <cellStyle name="Normal 7 4 5 4" xfId="2320" xr:uid="{3BD59DC3-D621-4CA2-BA75-864B5468CBDB}"/>
    <cellStyle name="Normal 7 4 5 5" xfId="2321" xr:uid="{A8333231-A877-4B49-8BC5-2D1F2F4E6D09}"/>
    <cellStyle name="Normal 7 4 5 6" xfId="2322" xr:uid="{8A0F6DF8-323F-4389-98EC-09B1CB7599C3}"/>
    <cellStyle name="Normal 7 4 6" xfId="2323" xr:uid="{A152E731-7A39-4160-809D-E0E5D32F2E1F}"/>
    <cellStyle name="Normal 7 4 6 2" xfId="2324" xr:uid="{D6AAA78C-4537-4DF4-8BC2-A3E3DAEBAA09}"/>
    <cellStyle name="Normal 7 4 6 2 2" xfId="2325" xr:uid="{D8DBEF8E-8CDA-4CD9-A00B-1116D2EAAF3E}"/>
    <cellStyle name="Normal 7 4 6 2 3" xfId="2326" xr:uid="{7F0DF2A2-4ABF-438B-BE20-4540921160A9}"/>
    <cellStyle name="Normal 7 4 6 2 4" xfId="2327" xr:uid="{656425C8-9E05-43EC-8EBF-22C066358106}"/>
    <cellStyle name="Normal 7 4 6 3" xfId="2328" xr:uid="{08A849F9-160F-4CC5-9E65-A1B5EA729139}"/>
    <cellStyle name="Normal 7 4 6 4" xfId="2329" xr:uid="{A7D8BB8D-157D-4251-8836-E3BC7E877BC9}"/>
    <cellStyle name="Normal 7 4 6 5" xfId="2330" xr:uid="{2606FB6E-6877-4567-B7E7-6DA0D5672E3A}"/>
    <cellStyle name="Normal 7 4 7" xfId="2331" xr:uid="{FEC2CFEB-FE1A-45CF-83D0-927E2BC8B590}"/>
    <cellStyle name="Normal 7 4 7 2" xfId="2332" xr:uid="{7438FE78-97DB-4D9A-86C7-2D3668402300}"/>
    <cellStyle name="Normal 7 4 7 3" xfId="2333" xr:uid="{2FFC80DE-F24B-417C-B38A-66B4916132FB}"/>
    <cellStyle name="Normal 7 4 7 4" xfId="2334" xr:uid="{D5FEF794-E070-4058-9DB8-6EC012FB59C2}"/>
    <cellStyle name="Normal 7 4 8" xfId="2335" xr:uid="{AB296264-E6C8-4D5E-8F50-2ADE2CB678F0}"/>
    <cellStyle name="Normal 7 4 8 2" xfId="2336" xr:uid="{0B5725B3-8862-4B68-8E77-B67EF20777BB}"/>
    <cellStyle name="Normal 7 4 8 3" xfId="2337" xr:uid="{58C26B55-2653-40F8-84CE-81F77AED25F9}"/>
    <cellStyle name="Normal 7 4 8 4" xfId="2338" xr:uid="{0D4D2CE9-5740-42F1-9594-E4822A228867}"/>
    <cellStyle name="Normal 7 4 9" xfId="2339" xr:uid="{2B0CE648-3256-4075-8E69-97308EEAEF38}"/>
    <cellStyle name="Normal 7 5" xfId="2340" xr:uid="{2B06DF62-3BFC-4323-B3C1-0836ABE74C9A}"/>
    <cellStyle name="Normal 7 5 2" xfId="2341" xr:uid="{6B936D50-BF1D-49FB-B410-81D9614C5FC8}"/>
    <cellStyle name="Normal 7 5 2 2" xfId="2342" xr:uid="{6BC94D57-2DEE-42B7-A39B-3C4872AA6549}"/>
    <cellStyle name="Normal 7 5 2 2 2" xfId="2343" xr:uid="{6251BC7E-3347-45F0-AB21-7DFA80934562}"/>
    <cellStyle name="Normal 7 5 2 2 2 2" xfId="2344" xr:uid="{591BC9DD-5243-43D9-89B9-6B042521D262}"/>
    <cellStyle name="Normal 7 5 2 2 2 3" xfId="2345" xr:uid="{77BE61F7-DAA4-48E4-8167-160AF23C18AA}"/>
    <cellStyle name="Normal 7 5 2 2 2 4" xfId="2346" xr:uid="{A78B312D-528C-4445-98B1-57D12A010AF1}"/>
    <cellStyle name="Normal 7 5 2 2 3" xfId="2347" xr:uid="{91B57354-2398-41D6-95DC-97F9ADA401C4}"/>
    <cellStyle name="Normal 7 5 2 2 3 2" xfId="2348" xr:uid="{086CB4BC-AE33-4A62-B28F-26A5E5EC8C16}"/>
    <cellStyle name="Normal 7 5 2 2 3 3" xfId="2349" xr:uid="{82C2A894-108F-4220-B079-4F78D0656808}"/>
    <cellStyle name="Normal 7 5 2 2 3 4" xfId="2350" xr:uid="{CB996712-8F71-4233-BD1F-9701CDE77F83}"/>
    <cellStyle name="Normal 7 5 2 2 4" xfId="2351" xr:uid="{E95FFE03-628A-4691-9FE2-8898BDF84AC2}"/>
    <cellStyle name="Normal 7 5 2 2 5" xfId="2352" xr:uid="{6B390258-98AF-4579-BA32-532C4555B03A}"/>
    <cellStyle name="Normal 7 5 2 2 6" xfId="2353" xr:uid="{DF22ECEC-B17A-44CB-A1C6-C9BB366287F1}"/>
    <cellStyle name="Normal 7 5 2 3" xfId="2354" xr:uid="{F95B7809-2CAB-4CC9-94BA-C7E5DBEAD902}"/>
    <cellStyle name="Normal 7 5 2 3 2" xfId="2355" xr:uid="{83447FC1-A86F-4B29-9F16-234641D8195D}"/>
    <cellStyle name="Normal 7 5 2 3 2 2" xfId="2356" xr:uid="{02CA1648-B382-490F-BD2C-773369484A50}"/>
    <cellStyle name="Normal 7 5 2 3 2 3" xfId="2357" xr:uid="{E62B646C-AE8B-47BC-8644-A053C732E143}"/>
    <cellStyle name="Normal 7 5 2 3 2 4" xfId="2358" xr:uid="{F749C21D-790E-4210-8861-8B2C09373109}"/>
    <cellStyle name="Normal 7 5 2 3 3" xfId="2359" xr:uid="{EECE3BD7-EE94-4294-9C4F-36D8DEF6197D}"/>
    <cellStyle name="Normal 7 5 2 3 4" xfId="2360" xr:uid="{CE723C0C-9930-41BF-ADAA-439909631CE1}"/>
    <cellStyle name="Normal 7 5 2 3 5" xfId="2361" xr:uid="{09F73171-F288-4809-9B00-5FA1DAA6BB09}"/>
    <cellStyle name="Normal 7 5 2 4" xfId="2362" xr:uid="{AA625D1D-49BB-44EF-8EEB-39376F90173B}"/>
    <cellStyle name="Normal 7 5 2 4 2" xfId="2363" xr:uid="{FF8FF331-36A8-4612-B13C-1707B08ADFB3}"/>
    <cellStyle name="Normal 7 5 2 4 3" xfId="2364" xr:uid="{BA2897D9-8348-4C2E-A267-79226635748C}"/>
    <cellStyle name="Normal 7 5 2 4 4" xfId="2365" xr:uid="{F1F82876-A8DA-493E-8308-031606A7EC52}"/>
    <cellStyle name="Normal 7 5 2 5" xfId="2366" xr:uid="{25AC382F-C29E-42EA-860D-2ED900E9AB8A}"/>
    <cellStyle name="Normal 7 5 2 5 2" xfId="2367" xr:uid="{3D03FE70-F564-45C8-A6FD-FF2700C0EE3A}"/>
    <cellStyle name="Normal 7 5 2 5 3" xfId="2368" xr:uid="{558908C7-1F88-40DB-9309-091DDCD54771}"/>
    <cellStyle name="Normal 7 5 2 5 4" xfId="2369" xr:uid="{1789D8E8-1F3A-4B7D-AD2B-89A9CEC86493}"/>
    <cellStyle name="Normal 7 5 2 6" xfId="2370" xr:uid="{BB88FE5F-BAE6-404D-8D8A-23B8D5E89D0E}"/>
    <cellStyle name="Normal 7 5 2 7" xfId="2371" xr:uid="{5BBABA85-F1D4-46B5-A721-96E4C0E0CB75}"/>
    <cellStyle name="Normal 7 5 2 8" xfId="2372" xr:uid="{20AB410E-23DA-439C-AAC3-5719750E320E}"/>
    <cellStyle name="Normal 7 5 3" xfId="2373" xr:uid="{E2C9F196-D023-47D2-8D79-F192E82A1178}"/>
    <cellStyle name="Normal 7 5 3 2" xfId="2374" xr:uid="{19C3FFAF-80B4-488E-B9F5-DEDEA315B2DF}"/>
    <cellStyle name="Normal 7 5 3 2 2" xfId="2375" xr:uid="{E7CDD298-FA43-4DBB-96E8-20167F19896C}"/>
    <cellStyle name="Normal 7 5 3 2 3" xfId="2376" xr:uid="{5AE32D5D-B407-4345-9350-37B603A634D6}"/>
    <cellStyle name="Normal 7 5 3 2 4" xfId="2377" xr:uid="{062D6859-85A2-4E88-9FF3-8967E4503E78}"/>
    <cellStyle name="Normal 7 5 3 3" xfId="2378" xr:uid="{8E9C52C4-0AD8-4996-AD4F-106E8A29066B}"/>
    <cellStyle name="Normal 7 5 3 3 2" xfId="2379" xr:uid="{63DD5ABE-FB53-4B4F-9C5B-420BB5B3A4E4}"/>
    <cellStyle name="Normal 7 5 3 3 3" xfId="2380" xr:uid="{73D2B033-8D62-4350-AF4D-BD9B8D8383DB}"/>
    <cellStyle name="Normal 7 5 3 3 4" xfId="2381" xr:uid="{2B5B96A2-9EB1-4897-A026-6B9E3CF6AE85}"/>
    <cellStyle name="Normal 7 5 3 4" xfId="2382" xr:uid="{C9C728AE-3C68-456F-BC60-7DA1F2ECDF24}"/>
    <cellStyle name="Normal 7 5 3 5" xfId="2383" xr:uid="{2E83A704-265E-4327-9928-9ABB1E74062C}"/>
    <cellStyle name="Normal 7 5 3 6" xfId="2384" xr:uid="{8A77BE5B-2BDA-42E5-82FE-7E9543B517B9}"/>
    <cellStyle name="Normal 7 5 4" xfId="2385" xr:uid="{BE2D18D3-B74C-4662-8836-C2F6F00CBD52}"/>
    <cellStyle name="Normal 7 5 4 2" xfId="2386" xr:uid="{4C79B0D6-7501-4948-A078-B00D654C8A19}"/>
    <cellStyle name="Normal 7 5 4 2 2" xfId="2387" xr:uid="{F8479728-68DF-42FE-92E4-572575C57E7D}"/>
    <cellStyle name="Normal 7 5 4 2 3" xfId="2388" xr:uid="{2BA2B7FD-1F68-4D97-B43D-3B38D82657BF}"/>
    <cellStyle name="Normal 7 5 4 2 4" xfId="2389" xr:uid="{1ED840E9-F4E1-49E6-8526-85A7B68BA4A8}"/>
    <cellStyle name="Normal 7 5 4 3" xfId="2390" xr:uid="{61E5A490-C424-401A-BB6C-2EDA494C2429}"/>
    <cellStyle name="Normal 7 5 4 4" xfId="2391" xr:uid="{78A4FD1B-8355-4F8C-9E84-B3F33CAFDCB9}"/>
    <cellStyle name="Normal 7 5 4 5" xfId="2392" xr:uid="{5C8FAF7A-31BF-4357-9E05-4DF42B971253}"/>
    <cellStyle name="Normal 7 5 5" xfId="2393" xr:uid="{166EBBCC-201F-4DEB-8DC8-A629E0EE5325}"/>
    <cellStyle name="Normal 7 5 5 2" xfId="2394" xr:uid="{9B9C4D68-E9B5-4633-8CEE-D8AF510579E1}"/>
    <cellStyle name="Normal 7 5 5 3" xfId="2395" xr:uid="{B339FE4F-166C-460D-96B9-F9919EDA9115}"/>
    <cellStyle name="Normal 7 5 5 4" xfId="2396" xr:uid="{F33A99C9-89A5-4819-A7A7-644F2CBF4BEE}"/>
    <cellStyle name="Normal 7 5 6" xfId="2397" xr:uid="{50184402-7B76-4221-928A-27AC3AC72739}"/>
    <cellStyle name="Normal 7 5 6 2" xfId="2398" xr:uid="{4953D86C-1E91-4710-97A9-9A907DB5EE37}"/>
    <cellStyle name="Normal 7 5 6 3" xfId="2399" xr:uid="{304985D5-0E54-49A7-A239-7E98FA68E74A}"/>
    <cellStyle name="Normal 7 5 6 4" xfId="2400" xr:uid="{A1AD1054-791D-42D2-9AF3-D750CF0B4E29}"/>
    <cellStyle name="Normal 7 5 7" xfId="2401" xr:uid="{4463D285-D93B-45C7-82DB-8D4CC525C71B}"/>
    <cellStyle name="Normal 7 5 8" xfId="2402" xr:uid="{F98C1472-3000-4CE2-A1B3-259565704CA7}"/>
    <cellStyle name="Normal 7 5 9" xfId="2403" xr:uid="{31EDB9A2-0734-47A7-BEB4-B2F928FDA0B3}"/>
    <cellStyle name="Normal 7 6" xfId="2404" xr:uid="{880DEE4D-D4D3-4319-A6D1-0535F5674A02}"/>
    <cellStyle name="Normal 7 6 2" xfId="2405" xr:uid="{86DAFAF8-8426-4A69-AA32-DCB81AEE452B}"/>
    <cellStyle name="Normal 7 6 2 2" xfId="2406" xr:uid="{94D25494-BA62-41AE-8B95-7DC1754064C2}"/>
    <cellStyle name="Normal 7 6 2 2 2" xfId="2407" xr:uid="{9B89D360-B0C4-4234-A9A1-06911476929F}"/>
    <cellStyle name="Normal 7 6 2 2 2 2" xfId="4096" xr:uid="{522AF7D3-EDA5-4F80-B93B-D73BF2FAC76C}"/>
    <cellStyle name="Normal 7 6 2 2 3" xfId="2408" xr:uid="{14560DD0-31BA-4912-8C83-DE509C316044}"/>
    <cellStyle name="Normal 7 6 2 2 4" xfId="2409" xr:uid="{CE5FE482-395C-49BE-9DF2-A58C95334289}"/>
    <cellStyle name="Normal 7 6 2 3" xfId="2410" xr:uid="{1A9E81EF-2FFB-46B1-9766-A88387CADC22}"/>
    <cellStyle name="Normal 7 6 2 3 2" xfId="2411" xr:uid="{B3C44DC7-9617-466A-A318-BA05CE9D888F}"/>
    <cellStyle name="Normal 7 6 2 3 3" xfId="2412" xr:uid="{3E6A546C-047E-48F5-93F7-B61FE21981D0}"/>
    <cellStyle name="Normal 7 6 2 3 4" xfId="2413" xr:uid="{749DF828-A857-4C79-923D-D3D4A5919FE6}"/>
    <cellStyle name="Normal 7 6 2 4" xfId="2414" xr:uid="{9EBA48A2-600F-4690-B39E-3472B88CDC29}"/>
    <cellStyle name="Normal 7 6 2 5" xfId="2415" xr:uid="{10AA749F-A709-427D-89B0-4CCEF591CF7F}"/>
    <cellStyle name="Normal 7 6 2 6" xfId="2416" xr:uid="{F16CB44E-DF58-4EF3-80F8-DD15F36D510D}"/>
    <cellStyle name="Normal 7 6 3" xfId="2417" xr:uid="{85E3D112-8619-45AA-BE84-C163C6AF4524}"/>
    <cellStyle name="Normal 7 6 3 2" xfId="2418" xr:uid="{D2A60A28-F075-4B67-AF6B-CFFC6AF84B63}"/>
    <cellStyle name="Normal 7 6 3 2 2" xfId="2419" xr:uid="{2F2527DD-9ACB-4566-8C1B-EF2CB2692E9B}"/>
    <cellStyle name="Normal 7 6 3 2 3" xfId="2420" xr:uid="{5A564073-8185-4B03-9F34-6F05BD36FB83}"/>
    <cellStyle name="Normal 7 6 3 2 4" xfId="2421" xr:uid="{F8421EE4-2C07-43FD-86C6-FF190804D308}"/>
    <cellStyle name="Normal 7 6 3 3" xfId="2422" xr:uid="{4801602E-D03A-488C-91BE-F81D82D58C66}"/>
    <cellStyle name="Normal 7 6 3 4" xfId="2423" xr:uid="{984E01B5-B2E4-4E5C-81C2-007013FFD5C3}"/>
    <cellStyle name="Normal 7 6 3 5" xfId="2424" xr:uid="{5B0DB8C3-F53D-4A9A-B774-39CE245E21A8}"/>
    <cellStyle name="Normal 7 6 4" xfId="2425" xr:uid="{3C2A09E7-B13E-4904-B670-DC08242AF3B4}"/>
    <cellStyle name="Normal 7 6 4 2" xfId="2426" xr:uid="{26527C94-E4EF-4C9F-A4E1-E2A50ED1FC55}"/>
    <cellStyle name="Normal 7 6 4 3" xfId="2427" xr:uid="{35BE58FD-1E39-47BE-8D24-20C7F72C711C}"/>
    <cellStyle name="Normal 7 6 4 4" xfId="2428" xr:uid="{9762DC80-6464-4EDD-9C1E-5534B6C71A35}"/>
    <cellStyle name="Normal 7 6 5" xfId="2429" xr:uid="{753E510B-CABD-458F-B2E1-E5FDF17C8BD9}"/>
    <cellStyle name="Normal 7 6 5 2" xfId="2430" xr:uid="{ACEFFE28-F5EB-4B43-91AF-BE74375EE188}"/>
    <cellStyle name="Normal 7 6 5 3" xfId="2431" xr:uid="{777AB1EF-0D3D-42FB-B334-225DAD9A691C}"/>
    <cellStyle name="Normal 7 6 5 4" xfId="2432" xr:uid="{87EB8C03-05F9-483E-8889-7C4B267D0692}"/>
    <cellStyle name="Normal 7 6 6" xfId="2433" xr:uid="{1C0DDE69-7E6F-4F9F-A490-5007FCFD0543}"/>
    <cellStyle name="Normal 7 6 7" xfId="2434" xr:uid="{6DC35A68-4311-46C2-92EC-790CC9E7B877}"/>
    <cellStyle name="Normal 7 6 8" xfId="2435" xr:uid="{4067B212-44C0-4FF4-8CDC-C0D3DC8054B0}"/>
    <cellStyle name="Normal 7 7" xfId="2436" xr:uid="{6125ADA5-BF3D-46F9-B30A-1D4921D53509}"/>
    <cellStyle name="Normal 7 7 2" xfId="2437" xr:uid="{58776F07-A324-4026-84F1-33FB75A09136}"/>
    <cellStyle name="Normal 7 7 2 2" xfId="2438" xr:uid="{0B6C70B9-55CD-4972-93EF-8AAF5874A6A3}"/>
    <cellStyle name="Normal 7 7 2 2 2" xfId="2439" xr:uid="{78D41FE5-1EA5-4DD2-A1EE-780FEADE54DA}"/>
    <cellStyle name="Normal 7 7 2 2 3" xfId="2440" xr:uid="{5901A4EA-1203-4853-9ADF-5B71086D1A27}"/>
    <cellStyle name="Normal 7 7 2 2 4" xfId="2441" xr:uid="{9DF7A97D-49BD-4327-A469-38BDFC13424A}"/>
    <cellStyle name="Normal 7 7 2 3" xfId="2442" xr:uid="{B73A46A0-B300-4BD4-8ACC-EF2BC0499E71}"/>
    <cellStyle name="Normal 7 7 2 4" xfId="2443" xr:uid="{B06B8D5B-262B-4FD4-99DA-3A21DB2BA32D}"/>
    <cellStyle name="Normal 7 7 2 5" xfId="2444" xr:uid="{1AFFCF9E-26C6-4C15-9134-743024A7A77E}"/>
    <cellStyle name="Normal 7 7 3" xfId="2445" xr:uid="{2D1AEB42-EA7F-4E8A-B02F-8CCEA81FBE23}"/>
    <cellStyle name="Normal 7 7 3 2" xfId="2446" xr:uid="{7AF1B01E-7FC7-4528-B3E5-130557079E70}"/>
    <cellStyle name="Normal 7 7 3 3" xfId="2447" xr:uid="{5B4B0ED0-42A6-413C-9D59-01C33941005E}"/>
    <cellStyle name="Normal 7 7 3 4" xfId="2448" xr:uid="{BC0D9709-9E61-4F19-BA88-1DA0E32775DC}"/>
    <cellStyle name="Normal 7 7 4" xfId="2449" xr:uid="{7DCEEF3E-1A0C-4C6A-AF9E-358A9B49AAF5}"/>
    <cellStyle name="Normal 7 7 4 2" xfId="2450" xr:uid="{75E87EFF-8D29-4C40-BB23-7ADEAA784858}"/>
    <cellStyle name="Normal 7 7 4 3" xfId="2451" xr:uid="{694753D1-53C7-4042-A77A-1F964C4D7080}"/>
    <cellStyle name="Normal 7 7 4 4" xfId="2452" xr:uid="{056889EF-2FFE-48B9-BB34-65DFF7341EDE}"/>
    <cellStyle name="Normal 7 7 5" xfId="2453" xr:uid="{76EC6ED3-F192-44E3-9A50-8378FEF6D3B6}"/>
    <cellStyle name="Normal 7 7 6" xfId="2454" xr:uid="{9CDE149D-0298-4926-AB40-780E105FBDF8}"/>
    <cellStyle name="Normal 7 7 7" xfId="2455" xr:uid="{40EE2531-0FC0-49CB-9936-84809F9AB6E8}"/>
    <cellStyle name="Normal 7 8" xfId="2456" xr:uid="{83F86F5D-883F-4F2A-8827-9E508F95C0D5}"/>
    <cellStyle name="Normal 7 8 2" xfId="2457" xr:uid="{06317C3D-2151-488E-9E18-7DEBE4CAF4E3}"/>
    <cellStyle name="Normal 7 8 2 2" xfId="2458" xr:uid="{1E28FC79-0C37-411A-841D-93CCB2594DE6}"/>
    <cellStyle name="Normal 7 8 2 3" xfId="2459" xr:uid="{7975840F-FA5D-4200-9DB2-F3A8118BE4B2}"/>
    <cellStyle name="Normal 7 8 2 4" xfId="2460" xr:uid="{FB552772-F6F5-42A1-B32A-22A77878A352}"/>
    <cellStyle name="Normal 7 8 3" xfId="2461" xr:uid="{BD4A28F7-113E-494A-B64F-F987BBDF57B8}"/>
    <cellStyle name="Normal 7 8 3 2" xfId="2462" xr:uid="{E55B3D9B-9BA7-4EE7-8640-1DC8531C0685}"/>
    <cellStyle name="Normal 7 8 3 3" xfId="2463" xr:uid="{0D51E5C9-7C38-41F8-9B6B-7D6CB04B24C7}"/>
    <cellStyle name="Normal 7 8 3 4" xfId="2464" xr:uid="{819930F6-9863-44EE-84E6-B16DA2A81FA1}"/>
    <cellStyle name="Normal 7 8 4" xfId="2465" xr:uid="{F73F97FD-C1A8-4670-8B5C-DD12D3E6C6CE}"/>
    <cellStyle name="Normal 7 8 5" xfId="2466" xr:uid="{3BFAE593-B67C-4B54-A6AF-EE1DBDCB18CD}"/>
    <cellStyle name="Normal 7 8 6" xfId="2467" xr:uid="{CDE7DF18-E9F8-4FF3-89E3-C4A5AEE9FBED}"/>
    <cellStyle name="Normal 7 9" xfId="2468" xr:uid="{59B07B4F-DED2-4E7E-9050-4E62E49AFC9E}"/>
    <cellStyle name="Normal 7 9 2" xfId="2469" xr:uid="{7164F434-8E29-43B0-B89B-F6CFD04277A6}"/>
    <cellStyle name="Normal 7 9 2 2" xfId="2470" xr:uid="{2AC6AC64-2B71-4EA8-AFA7-69E7686C6BC6}"/>
    <cellStyle name="Normal 7 9 2 2 2" xfId="4379" xr:uid="{A8CA9C9C-59D7-4204-89DD-A852798DBBF6}"/>
    <cellStyle name="Normal 7 9 2 2 3" xfId="4611" xr:uid="{AB341A21-4401-4922-A1E3-6A44ECAF2D13}"/>
    <cellStyle name="Normal 7 9 2 3" xfId="2471" xr:uid="{9F6FCDC6-E83C-4A73-8BBA-ED50ECE99FBC}"/>
    <cellStyle name="Normal 7 9 2 4" xfId="2472" xr:uid="{144D17C7-D6C7-4575-A18B-F4FA11062C23}"/>
    <cellStyle name="Normal 7 9 3" xfId="2473" xr:uid="{43093E15-C18C-414C-A2A2-81895D7A6A09}"/>
    <cellStyle name="Normal 7 9 3 2" xfId="5351" xr:uid="{10DB4634-24E9-4D6B-A32B-06FF8419DDF4}"/>
    <cellStyle name="Normal 7 9 4" xfId="2474" xr:uid="{7A3544D2-6A4E-4B92-BF98-CF5207091924}"/>
    <cellStyle name="Normal 7 9 4 2" xfId="4745" xr:uid="{6F7304BA-B827-4C7F-9ED5-E610CFA11FA1}"/>
    <cellStyle name="Normal 7 9 4 3" xfId="4612" xr:uid="{7BBBFD28-DFF6-4F18-9262-8983B2C04847}"/>
    <cellStyle name="Normal 7 9 4 4" xfId="4464" xr:uid="{CCEDB563-7148-4B05-99E9-AD2BECB02360}"/>
    <cellStyle name="Normal 7 9 5" xfId="2475" xr:uid="{B47A5E4E-4884-4679-9E04-880E6883F600}"/>
    <cellStyle name="Normal 8" xfId="87" xr:uid="{A5C8D90F-2257-448F-9FE1-676F46E25A4C}"/>
    <cellStyle name="Normal 8 10" xfId="2476" xr:uid="{F916A121-21CB-488A-9636-85C60C8E80FA}"/>
    <cellStyle name="Normal 8 10 2" xfId="2477" xr:uid="{03877D8B-A5C3-4CE1-B906-5035DE2185DC}"/>
    <cellStyle name="Normal 8 10 3" xfId="2478" xr:uid="{99941B9E-784F-4FE1-BDC7-41674D913F69}"/>
    <cellStyle name="Normal 8 10 4" xfId="2479" xr:uid="{0C790A6D-F8BA-4586-99B6-555DBA9EBE19}"/>
    <cellStyle name="Normal 8 11" xfId="2480" xr:uid="{935E9C38-7E21-4BE3-9B7F-37F794E87C25}"/>
    <cellStyle name="Normal 8 11 2" xfId="2481" xr:uid="{8224731B-AE29-4651-B3E4-E42B3D3D5F87}"/>
    <cellStyle name="Normal 8 11 3" xfId="2482" xr:uid="{474FE03A-A668-43DF-9191-43B355A348AB}"/>
    <cellStyle name="Normal 8 11 4" xfId="2483" xr:uid="{906453A1-B517-40FC-A215-5E0039F9916C}"/>
    <cellStyle name="Normal 8 12" xfId="2484" xr:uid="{D57D2526-782C-4006-8768-F7D7CF3724DD}"/>
    <cellStyle name="Normal 8 12 2" xfId="2485" xr:uid="{9037A505-F964-41AB-B2D1-A2D23179E3A7}"/>
    <cellStyle name="Normal 8 13" xfId="2486" xr:uid="{74133635-06EF-400E-98D3-4501A91FF058}"/>
    <cellStyle name="Normal 8 14" xfId="2487" xr:uid="{0F0552CC-1984-44E8-9545-211B184EB4A0}"/>
    <cellStyle name="Normal 8 15" xfId="2488" xr:uid="{748DDCBF-000D-40E5-B430-104E0CCF452E}"/>
    <cellStyle name="Normal 8 2" xfId="88" xr:uid="{0AE252AC-D060-4223-BBC6-FE8B4F10F0B3}"/>
    <cellStyle name="Normal 8 2 10" xfId="2489" xr:uid="{02632B7C-4F58-4ED1-8CD4-2C3360586C48}"/>
    <cellStyle name="Normal 8 2 11" xfId="2490" xr:uid="{DA376E55-37F8-4390-8D9F-CB2F15D0FF61}"/>
    <cellStyle name="Normal 8 2 2" xfId="2491" xr:uid="{EC5DE59D-99B6-4D19-AC66-7B9AD355354A}"/>
    <cellStyle name="Normal 8 2 2 2" xfId="2492" xr:uid="{FE290E8C-0AA1-4F6D-B573-AF99D5942DBD}"/>
    <cellStyle name="Normal 8 2 2 2 2" xfId="2493" xr:uid="{9BAD21D5-A05F-4CBA-A575-0A10C2EB7E97}"/>
    <cellStyle name="Normal 8 2 2 2 2 2" xfId="2494" xr:uid="{8F6DE63A-506B-42F3-A151-111C77036E1D}"/>
    <cellStyle name="Normal 8 2 2 2 2 2 2" xfId="2495" xr:uid="{5C78B9C2-9304-4390-93FC-E094D63EB269}"/>
    <cellStyle name="Normal 8 2 2 2 2 2 2 2" xfId="4097" xr:uid="{8EE2E648-FB62-4094-8A26-2FF49BA23F89}"/>
    <cellStyle name="Normal 8 2 2 2 2 2 2 2 2" xfId="4098" xr:uid="{B147A7D7-9573-413C-AC33-54FA796B6E9C}"/>
    <cellStyle name="Normal 8 2 2 2 2 2 2 3" xfId="4099" xr:uid="{40AE9928-2C71-49D8-8678-1E1BCF693125}"/>
    <cellStyle name="Normal 8 2 2 2 2 2 3" xfId="2496" xr:uid="{8FDE1111-C877-4B7B-90F3-FCC711A4CE0F}"/>
    <cellStyle name="Normal 8 2 2 2 2 2 3 2" xfId="4100" xr:uid="{6FE5AC32-6B87-432B-BFDB-01A845CDC9EF}"/>
    <cellStyle name="Normal 8 2 2 2 2 2 4" xfId="2497" xr:uid="{07F78923-B672-42A3-84F9-3353A07A8916}"/>
    <cellStyle name="Normal 8 2 2 2 2 3" xfId="2498" xr:uid="{10B04594-8C13-4085-9055-914E2CF367FD}"/>
    <cellStyle name="Normal 8 2 2 2 2 3 2" xfId="2499" xr:uid="{FB9221F7-F966-448E-8369-7C74C1DFA12A}"/>
    <cellStyle name="Normal 8 2 2 2 2 3 2 2" xfId="4101" xr:uid="{33D8C742-FCA4-4E01-A5C1-0FCCFF9E7100}"/>
    <cellStyle name="Normal 8 2 2 2 2 3 3" xfId="2500" xr:uid="{3ED7CC0F-30E6-4E7F-B90D-4C5F7FA08675}"/>
    <cellStyle name="Normal 8 2 2 2 2 3 4" xfId="2501" xr:uid="{ECA1206C-0341-457D-B116-3693CF2D6664}"/>
    <cellStyle name="Normal 8 2 2 2 2 4" xfId="2502" xr:uid="{0B030A40-4B4B-4D07-826D-62FAD5A544DB}"/>
    <cellStyle name="Normal 8 2 2 2 2 4 2" xfId="4102" xr:uid="{BDD0AEFD-D050-4745-A9C7-832ADF02270E}"/>
    <cellStyle name="Normal 8 2 2 2 2 5" xfId="2503" xr:uid="{2DAA6F74-DD71-426D-8A96-596EDF983BC0}"/>
    <cellStyle name="Normal 8 2 2 2 2 6" xfId="2504" xr:uid="{40AE61FF-4F61-4E12-88AC-35C4F3DA63FA}"/>
    <cellStyle name="Normal 8 2 2 2 3" xfId="2505" xr:uid="{7CD97E3F-655E-4EDB-AF31-070D1AFAC168}"/>
    <cellStyle name="Normal 8 2 2 2 3 2" xfId="2506" xr:uid="{31E2A07D-01D9-449A-81AE-6223CFCAA9BA}"/>
    <cellStyle name="Normal 8 2 2 2 3 2 2" xfId="2507" xr:uid="{6FB4FDB4-7D5C-4CB4-8E0F-68978CEA1455}"/>
    <cellStyle name="Normal 8 2 2 2 3 2 2 2" xfId="4103" xr:uid="{5C72F58F-60A7-4F27-8CAB-5F072FCF7D7E}"/>
    <cellStyle name="Normal 8 2 2 2 3 2 2 2 2" xfId="4104" xr:uid="{000953E6-E974-4704-88EF-AF01DA6DFA2B}"/>
    <cellStyle name="Normal 8 2 2 2 3 2 2 3" xfId="4105" xr:uid="{4622766A-B4AF-41D0-9157-8B1F6282AFEE}"/>
    <cellStyle name="Normal 8 2 2 2 3 2 3" xfId="2508" xr:uid="{721E784C-6C8A-48DA-8E65-A7C999F5FB72}"/>
    <cellStyle name="Normal 8 2 2 2 3 2 3 2" xfId="4106" xr:uid="{A7512FA2-F8CC-416F-9FA2-2D1E91E4F247}"/>
    <cellStyle name="Normal 8 2 2 2 3 2 4" xfId="2509" xr:uid="{E040A1F7-5751-479D-B4D6-76A1070BEFCE}"/>
    <cellStyle name="Normal 8 2 2 2 3 3" xfId="2510" xr:uid="{A83309C9-E354-479F-A836-35ED368157FE}"/>
    <cellStyle name="Normal 8 2 2 2 3 3 2" xfId="4107" xr:uid="{F141970F-A1AA-40BF-BE6C-579854DC79D3}"/>
    <cellStyle name="Normal 8 2 2 2 3 3 2 2" xfId="4108" xr:uid="{DE206238-A8FA-47AD-8DA6-1177D66A94E0}"/>
    <cellStyle name="Normal 8 2 2 2 3 3 3" xfId="4109" xr:uid="{3FEF155B-F834-4230-9535-15F72B6B529B}"/>
    <cellStyle name="Normal 8 2 2 2 3 4" xfId="2511" xr:uid="{139D32BC-CFC4-4BEE-8EC7-27C39734F655}"/>
    <cellStyle name="Normal 8 2 2 2 3 4 2" xfId="4110" xr:uid="{09018AC4-DDCD-4CA7-B8A4-2FC22532A0CC}"/>
    <cellStyle name="Normal 8 2 2 2 3 5" xfId="2512" xr:uid="{79C7ADAE-09AC-41A9-BB4A-D8B903A45CEC}"/>
    <cellStyle name="Normal 8 2 2 2 4" xfId="2513" xr:uid="{15112F34-0E2F-4DAE-A8BD-631D22D03417}"/>
    <cellStyle name="Normal 8 2 2 2 4 2" xfId="2514" xr:uid="{599943F5-D05B-4E49-80F3-5A2E115F3126}"/>
    <cellStyle name="Normal 8 2 2 2 4 2 2" xfId="4111" xr:uid="{46665484-4182-4BA1-AA13-AE5B73EB85DA}"/>
    <cellStyle name="Normal 8 2 2 2 4 2 2 2" xfId="4112" xr:uid="{867F917C-659A-40D8-A102-3D82331327A0}"/>
    <cellStyle name="Normal 8 2 2 2 4 2 3" xfId="4113" xr:uid="{34052716-BB86-4BF1-8547-64F372535D78}"/>
    <cellStyle name="Normal 8 2 2 2 4 3" xfId="2515" xr:uid="{0D18AF6A-C02F-499C-9EFC-ED4395D23C56}"/>
    <cellStyle name="Normal 8 2 2 2 4 3 2" xfId="4114" xr:uid="{082BF70A-C4A7-4147-81A1-A8701A7E9E5E}"/>
    <cellStyle name="Normal 8 2 2 2 4 4" xfId="2516" xr:uid="{5166F02F-A679-498F-AF0E-C4305EC0B899}"/>
    <cellStyle name="Normal 8 2 2 2 5" xfId="2517" xr:uid="{B03A23A0-1E9B-4EDB-9405-FFCD82DA2C8B}"/>
    <cellStyle name="Normal 8 2 2 2 5 2" xfId="2518" xr:uid="{21C0449E-E9DC-4928-A607-9295D99BEAA0}"/>
    <cellStyle name="Normal 8 2 2 2 5 2 2" xfId="4115" xr:uid="{4DE23921-007F-4E29-925F-1481D638A7C2}"/>
    <cellStyle name="Normal 8 2 2 2 5 3" xfId="2519" xr:uid="{8A6790FD-8063-4C44-9644-E8C69FB6A59D}"/>
    <cellStyle name="Normal 8 2 2 2 5 4" xfId="2520" xr:uid="{D3DBE1DA-26BE-40E0-9EE9-ED98D15C6C56}"/>
    <cellStyle name="Normal 8 2 2 2 6" xfId="2521" xr:uid="{EA3D5430-D1C3-4409-B029-52A76A14CA14}"/>
    <cellStyle name="Normal 8 2 2 2 6 2" xfId="4116" xr:uid="{A9C07E58-D4A5-4DE0-8FB5-332EE7B9B311}"/>
    <cellStyle name="Normal 8 2 2 2 7" xfId="2522" xr:uid="{978235FB-CADF-41FA-B048-1ECAB91B74E8}"/>
    <cellStyle name="Normal 8 2 2 2 8" xfId="2523" xr:uid="{C110E21F-9C22-4588-A43A-55AA1107FF97}"/>
    <cellStyle name="Normal 8 2 2 3" xfId="2524" xr:uid="{89B7A232-9C93-4E8F-B075-281830CB2E92}"/>
    <cellStyle name="Normal 8 2 2 3 2" xfId="2525" xr:uid="{64F5A482-1A41-45B5-A304-B8BEC1995CDE}"/>
    <cellStyle name="Normal 8 2 2 3 2 2" xfId="2526" xr:uid="{B241F78C-D02B-4615-BB20-61A5D0E73641}"/>
    <cellStyle name="Normal 8 2 2 3 2 2 2" xfId="4117" xr:uid="{4F35EC63-8E07-4AF8-B5B0-95D20C6259DB}"/>
    <cellStyle name="Normal 8 2 2 3 2 2 2 2" xfId="4118" xr:uid="{21C97225-77BE-47D9-8F00-196B733BBA6C}"/>
    <cellStyle name="Normal 8 2 2 3 2 2 3" xfId="4119" xr:uid="{3FA654A3-8E35-4828-BEC9-4D4857FD45D6}"/>
    <cellStyle name="Normal 8 2 2 3 2 3" xfId="2527" xr:uid="{2CEB71A5-8DE7-4F06-8B73-6C0F27C3A981}"/>
    <cellStyle name="Normal 8 2 2 3 2 3 2" xfId="4120" xr:uid="{830A7A92-C1D1-49F3-AE81-770F6CB10734}"/>
    <cellStyle name="Normal 8 2 2 3 2 4" xfId="2528" xr:uid="{30F4303D-1336-42E5-BBBF-D4849E1F0207}"/>
    <cellStyle name="Normal 8 2 2 3 3" xfId="2529" xr:uid="{82C00B1B-16A1-4AA6-AA79-F895C5ECC477}"/>
    <cellStyle name="Normal 8 2 2 3 3 2" xfId="2530" xr:uid="{748548BD-2DB2-411D-A5AA-067C56D8B7B9}"/>
    <cellStyle name="Normal 8 2 2 3 3 2 2" xfId="4121" xr:uid="{F2110076-4CC9-4E0B-908F-2BE19D3508B7}"/>
    <cellStyle name="Normal 8 2 2 3 3 3" xfId="2531" xr:uid="{AF32EA2A-B2AC-4050-A6DC-8CBEA5080996}"/>
    <cellStyle name="Normal 8 2 2 3 3 4" xfId="2532" xr:uid="{90DBD6B7-2D45-4EBE-A24D-D0D7A224E071}"/>
    <cellStyle name="Normal 8 2 2 3 4" xfId="2533" xr:uid="{DFC4E733-49D9-4E9B-BC99-E642737EA47A}"/>
    <cellStyle name="Normal 8 2 2 3 4 2" xfId="4122" xr:uid="{A4A9057B-79CA-47A4-A4B8-19B46D31330F}"/>
    <cellStyle name="Normal 8 2 2 3 5" xfId="2534" xr:uid="{FEA300BE-3DCF-40FC-8653-506CC471CE76}"/>
    <cellStyle name="Normal 8 2 2 3 6" xfId="2535" xr:uid="{A95A4A91-91BB-4879-8662-B1B1130A2799}"/>
    <cellStyle name="Normal 8 2 2 4" xfId="2536" xr:uid="{5F8F1835-935B-4FE0-A7E0-5E3A757CC8B5}"/>
    <cellStyle name="Normal 8 2 2 4 2" xfId="2537" xr:uid="{72F7ECF3-73F8-4709-BEDD-E252A1EC6CC3}"/>
    <cellStyle name="Normal 8 2 2 4 2 2" xfId="2538" xr:uid="{8B6C9AFD-3894-4F89-B3FB-4D2EEBEFD2D4}"/>
    <cellStyle name="Normal 8 2 2 4 2 2 2" xfId="4123" xr:uid="{CFA950DC-C0D9-4ADA-A29E-4959330B9447}"/>
    <cellStyle name="Normal 8 2 2 4 2 2 2 2" xfId="4124" xr:uid="{8023BB75-AC85-4D6A-9150-C81BBA0A1A5C}"/>
    <cellStyle name="Normal 8 2 2 4 2 2 3" xfId="4125" xr:uid="{0D07D1F2-69DD-4873-95BC-84563EA236B8}"/>
    <cellStyle name="Normal 8 2 2 4 2 3" xfId="2539" xr:uid="{D8985E95-D64F-4D84-B4A4-7C571AD7AA21}"/>
    <cellStyle name="Normal 8 2 2 4 2 3 2" xfId="4126" xr:uid="{C333EEB9-2682-44C9-AEE3-C000D7B54F52}"/>
    <cellStyle name="Normal 8 2 2 4 2 4" xfId="2540" xr:uid="{B2613D90-DB04-4045-ACDD-72E9CA8EAECA}"/>
    <cellStyle name="Normal 8 2 2 4 3" xfId="2541" xr:uid="{248459C8-9373-48EE-A9D5-26E117A9D744}"/>
    <cellStyle name="Normal 8 2 2 4 3 2" xfId="4127" xr:uid="{B913098E-575F-4757-B4A4-5B7304240BD9}"/>
    <cellStyle name="Normal 8 2 2 4 3 2 2" xfId="4128" xr:uid="{1EE5AFC6-AD2E-4BB6-B141-559495E609AE}"/>
    <cellStyle name="Normal 8 2 2 4 3 3" xfId="4129" xr:uid="{5C6A8FA2-F02F-4E33-BF30-4CD8DECC37A5}"/>
    <cellStyle name="Normal 8 2 2 4 4" xfId="2542" xr:uid="{C7156126-2AFB-45D0-B657-6CC9CB509304}"/>
    <cellStyle name="Normal 8 2 2 4 4 2" xfId="4130" xr:uid="{634D4C5B-0B60-4736-92DC-02FF01C69AC0}"/>
    <cellStyle name="Normal 8 2 2 4 5" xfId="2543" xr:uid="{64153836-4D1E-4E14-B57E-B422C9C161D3}"/>
    <cellStyle name="Normal 8 2 2 5" xfId="2544" xr:uid="{94BDDE7A-FDE8-4528-AC5C-A08627A34D96}"/>
    <cellStyle name="Normal 8 2 2 5 2" xfId="2545" xr:uid="{2FF25C7A-CC19-42D2-B3F2-E28EC4817D42}"/>
    <cellStyle name="Normal 8 2 2 5 2 2" xfId="4131" xr:uid="{D21379EA-1393-4AE0-BEE9-FFC996A78135}"/>
    <cellStyle name="Normal 8 2 2 5 2 2 2" xfId="4132" xr:uid="{D5F5192A-EA82-462E-B86A-488CE17C5D7F}"/>
    <cellStyle name="Normal 8 2 2 5 2 3" xfId="4133" xr:uid="{60212AC9-A4E7-43ED-A0BC-015EAE7426AD}"/>
    <cellStyle name="Normal 8 2 2 5 3" xfId="2546" xr:uid="{0FE9EEB2-B31A-4CD9-877C-4C9E203DE84F}"/>
    <cellStyle name="Normal 8 2 2 5 3 2" xfId="4134" xr:uid="{34E12BF2-941E-4188-84C3-441907F752F6}"/>
    <cellStyle name="Normal 8 2 2 5 4" xfId="2547" xr:uid="{33A934B4-2F95-4705-AE9C-A61CE0D8C1B6}"/>
    <cellStyle name="Normal 8 2 2 6" xfId="2548" xr:uid="{5C62B87B-238A-4AE2-9F74-913942D281EF}"/>
    <cellStyle name="Normal 8 2 2 6 2" xfId="2549" xr:uid="{25556D30-9908-415E-98D3-4F3FB6D4D12A}"/>
    <cellStyle name="Normal 8 2 2 6 2 2" xfId="4135" xr:uid="{7FBAE2C5-57EF-454C-9FCF-12765E7A443B}"/>
    <cellStyle name="Normal 8 2 2 6 3" xfId="2550" xr:uid="{15A42F60-20CB-480E-9ED3-E72696C9E970}"/>
    <cellStyle name="Normal 8 2 2 6 4" xfId="2551" xr:uid="{1F821F5A-A6EA-459A-8B00-886BA26E6E1D}"/>
    <cellStyle name="Normal 8 2 2 7" xfId="2552" xr:uid="{9D878645-0444-4C12-B0B9-F2D69DFCC4A6}"/>
    <cellStyle name="Normal 8 2 2 7 2" xfId="4136" xr:uid="{9720A60C-A325-4415-8DF7-4471BD581248}"/>
    <cellStyle name="Normal 8 2 2 8" xfId="2553" xr:uid="{8520E5F2-CF24-4F1E-8369-5DE380695E61}"/>
    <cellStyle name="Normal 8 2 2 9" xfId="2554" xr:uid="{6C8616B8-344A-4CA7-8808-DD5EA29092E5}"/>
    <cellStyle name="Normal 8 2 3" xfId="2555" xr:uid="{D14FC53F-38A4-49B5-8EE6-2FDA2E52F6FD}"/>
    <cellStyle name="Normal 8 2 3 2" xfId="2556" xr:uid="{5FCD9A38-8966-484F-987E-456F4F202998}"/>
    <cellStyle name="Normal 8 2 3 2 2" xfId="2557" xr:uid="{E3CA4EE6-F6FC-48D1-8315-01936F1EBA6C}"/>
    <cellStyle name="Normal 8 2 3 2 2 2" xfId="2558" xr:uid="{3777BD10-CD4F-47D6-A043-59778CA15EE4}"/>
    <cellStyle name="Normal 8 2 3 2 2 2 2" xfId="4137" xr:uid="{CF7187F7-4118-4B2D-86B1-90E712C2B4F2}"/>
    <cellStyle name="Normal 8 2 3 2 2 2 2 2" xfId="4138" xr:uid="{54977933-E988-4421-9051-78FF1A60382F}"/>
    <cellStyle name="Normal 8 2 3 2 2 2 3" xfId="4139" xr:uid="{933E6831-B7EE-4963-930F-B5F634E871E7}"/>
    <cellStyle name="Normal 8 2 3 2 2 3" xfId="2559" xr:uid="{3A42D23A-B78B-4F5A-86D1-4EC46998D022}"/>
    <cellStyle name="Normal 8 2 3 2 2 3 2" xfId="4140" xr:uid="{E0B4CC0F-E893-4856-9775-BB82CD974B42}"/>
    <cellStyle name="Normal 8 2 3 2 2 4" xfId="2560" xr:uid="{36C9E6AF-DFA4-4F64-BEFD-A3AE50E1321F}"/>
    <cellStyle name="Normal 8 2 3 2 3" xfId="2561" xr:uid="{A6BB14F6-687E-4EEE-AA72-DE9F2B7DC0B3}"/>
    <cellStyle name="Normal 8 2 3 2 3 2" xfId="2562" xr:uid="{25BAE07C-573A-4D1D-9D21-778FC49BFBED}"/>
    <cellStyle name="Normal 8 2 3 2 3 2 2" xfId="4141" xr:uid="{6624A646-8AE2-4393-833C-293C7A17C510}"/>
    <cellStyle name="Normal 8 2 3 2 3 3" xfId="2563" xr:uid="{50DE429E-8DBF-4C0C-B706-60A341AF8817}"/>
    <cellStyle name="Normal 8 2 3 2 3 4" xfId="2564" xr:uid="{285AB480-5861-457B-97FC-DFD0ADD7AAC0}"/>
    <cellStyle name="Normal 8 2 3 2 4" xfId="2565" xr:uid="{BF5A483F-D8C0-432D-A36B-E0E29C73D47E}"/>
    <cellStyle name="Normal 8 2 3 2 4 2" xfId="4142" xr:uid="{653B378F-B55D-478C-82A7-1F00552CF0DB}"/>
    <cellStyle name="Normal 8 2 3 2 5" xfId="2566" xr:uid="{AF3AE540-2117-4363-9D45-61FDBF7A4914}"/>
    <cellStyle name="Normal 8 2 3 2 6" xfId="2567" xr:uid="{45EEF7DD-2633-47BD-91A0-24DFFB0F6810}"/>
    <cellStyle name="Normal 8 2 3 3" xfId="2568" xr:uid="{51FB8896-2FD8-4C55-9D50-58CF73295905}"/>
    <cellStyle name="Normal 8 2 3 3 2" xfId="2569" xr:uid="{3113BFCC-B767-4A8E-A9BA-3B1A0D723726}"/>
    <cellStyle name="Normal 8 2 3 3 2 2" xfId="2570" xr:uid="{526A0534-993C-41B5-8499-4AA07C597805}"/>
    <cellStyle name="Normal 8 2 3 3 2 2 2" xfId="4143" xr:uid="{721083CD-40D1-4B3E-9065-1AF0A1C23F1D}"/>
    <cellStyle name="Normal 8 2 3 3 2 2 2 2" xfId="4144" xr:uid="{839657B8-888F-471F-88E8-E7B16731DAD7}"/>
    <cellStyle name="Normal 8 2 3 3 2 2 3" xfId="4145" xr:uid="{9ACFD4AD-007F-40CD-BB4F-8EE04DB4651C}"/>
    <cellStyle name="Normal 8 2 3 3 2 3" xfId="2571" xr:uid="{8E5323C3-31DC-4D55-8542-764E0450320F}"/>
    <cellStyle name="Normal 8 2 3 3 2 3 2" xfId="4146" xr:uid="{A07E49D0-D48A-4656-AE47-DC21A36E3F85}"/>
    <cellStyle name="Normal 8 2 3 3 2 4" xfId="2572" xr:uid="{C4CEAEB5-5995-45D8-A730-B747CBD1FE8C}"/>
    <cellStyle name="Normal 8 2 3 3 3" xfId="2573" xr:uid="{FE32177D-63F3-4EBE-B359-A0DFD57E4099}"/>
    <cellStyle name="Normal 8 2 3 3 3 2" xfId="4147" xr:uid="{3D83D34B-FC54-4D53-AF74-A2BAB4434778}"/>
    <cellStyle name="Normal 8 2 3 3 3 2 2" xfId="4148" xr:uid="{FB240A9C-6CAD-4EFA-8AF5-80BFDE8C9AC8}"/>
    <cellStyle name="Normal 8 2 3 3 3 3" xfId="4149" xr:uid="{5EE340AB-5C69-4BEC-977C-AF0DE855F587}"/>
    <cellStyle name="Normal 8 2 3 3 4" xfId="2574" xr:uid="{67BE3A4E-FE04-4217-BD7E-80CAC2E3CB62}"/>
    <cellStyle name="Normal 8 2 3 3 4 2" xfId="4150" xr:uid="{BF46F7B7-3062-462B-9C0C-84209DBC24D8}"/>
    <cellStyle name="Normal 8 2 3 3 5" xfId="2575" xr:uid="{861CA838-1A40-4A6E-B21B-8CC5ED82F9EC}"/>
    <cellStyle name="Normal 8 2 3 4" xfId="2576" xr:uid="{325D9563-5555-448F-A0DC-0AE3BB6BDAA8}"/>
    <cellStyle name="Normal 8 2 3 4 2" xfId="2577" xr:uid="{DE5F185E-F997-4772-A094-8878E5CA1FBC}"/>
    <cellStyle name="Normal 8 2 3 4 2 2" xfId="4151" xr:uid="{792CC36C-CCDB-4AD3-AE0C-51A8F333A6B7}"/>
    <cellStyle name="Normal 8 2 3 4 2 2 2" xfId="4152" xr:uid="{DC6162E9-BF4A-4F9E-93D2-BB0C5371AB9A}"/>
    <cellStyle name="Normal 8 2 3 4 2 3" xfId="4153" xr:uid="{2F018B83-D42B-41C7-A3AE-25AF878A7335}"/>
    <cellStyle name="Normal 8 2 3 4 3" xfId="2578" xr:uid="{DBB65810-9680-4C5A-899B-399BE0FD1F7B}"/>
    <cellStyle name="Normal 8 2 3 4 3 2" xfId="4154" xr:uid="{51C8DDB2-1CFB-45E3-AC04-853961B3EAF9}"/>
    <cellStyle name="Normal 8 2 3 4 4" xfId="2579" xr:uid="{29CF9B5E-2184-46E2-88A0-2DE0758F33A5}"/>
    <cellStyle name="Normal 8 2 3 5" xfId="2580" xr:uid="{A558236A-C0A4-4FCF-BD5A-C2132C634217}"/>
    <cellStyle name="Normal 8 2 3 5 2" xfId="2581" xr:uid="{BABD8969-4983-4DDF-8B87-C9FE636F7E84}"/>
    <cellStyle name="Normal 8 2 3 5 2 2" xfId="4155" xr:uid="{87ED1E56-615A-4E15-87B2-339F877ADC72}"/>
    <cellStyle name="Normal 8 2 3 5 3" xfId="2582" xr:uid="{253C018D-DB68-41B3-AF05-42E69360C62B}"/>
    <cellStyle name="Normal 8 2 3 5 4" xfId="2583" xr:uid="{B66CEC15-CB2E-4BB1-B43F-607CB74B71A9}"/>
    <cellStyle name="Normal 8 2 3 6" xfId="2584" xr:uid="{C30C39EB-6174-4DBB-B333-9281FD76D1B0}"/>
    <cellStyle name="Normal 8 2 3 6 2" xfId="4156" xr:uid="{A6B0CFE9-8149-4E64-ACD2-989A91DA6ADB}"/>
    <cellStyle name="Normal 8 2 3 7" xfId="2585" xr:uid="{D4ACB637-F10D-4859-B836-4E755E8A84C2}"/>
    <cellStyle name="Normal 8 2 3 8" xfId="2586" xr:uid="{BC5F98F2-1387-4BB4-9A1E-D92B442FF4F5}"/>
    <cellStyle name="Normal 8 2 4" xfId="2587" xr:uid="{7E241308-76EA-4779-9590-8EC61F76CEB9}"/>
    <cellStyle name="Normal 8 2 4 2" xfId="2588" xr:uid="{51DCC89B-8DBB-4109-A785-28CE8EA38A8A}"/>
    <cellStyle name="Normal 8 2 4 2 2" xfId="2589" xr:uid="{275C9F5C-330A-44A3-BF79-87374795D796}"/>
    <cellStyle name="Normal 8 2 4 2 2 2" xfId="2590" xr:uid="{DC9E6A6E-EA0E-4463-B9D7-6E8147CE0632}"/>
    <cellStyle name="Normal 8 2 4 2 2 2 2" xfId="4157" xr:uid="{983E5D67-7A43-4A2B-A1BA-7C9F78DFD55E}"/>
    <cellStyle name="Normal 8 2 4 2 2 3" xfId="2591" xr:uid="{3A3E2D23-4F0E-412B-8456-FE063DCD8CAA}"/>
    <cellStyle name="Normal 8 2 4 2 2 4" xfId="2592" xr:uid="{80E0054D-E7C9-4E86-B1AE-DE204CF94470}"/>
    <cellStyle name="Normal 8 2 4 2 3" xfId="2593" xr:uid="{D65A1437-5DFF-4E4B-A25E-750F304812E1}"/>
    <cellStyle name="Normal 8 2 4 2 3 2" xfId="4158" xr:uid="{34D330BE-AE18-4892-A7CC-533F061353FC}"/>
    <cellStyle name="Normal 8 2 4 2 4" xfId="2594" xr:uid="{A7170C8C-9C9A-4D68-A616-CC6FACC7E89D}"/>
    <cellStyle name="Normal 8 2 4 2 5" xfId="2595" xr:uid="{4B3D4920-E484-4D3F-B1E5-CCC64B6D41DF}"/>
    <cellStyle name="Normal 8 2 4 3" xfId="2596" xr:uid="{7844966C-4251-4A56-91B1-3AAC0BA5D666}"/>
    <cellStyle name="Normal 8 2 4 3 2" xfId="2597" xr:uid="{F68D2E8A-810D-4D36-BD5E-201EF4ACC769}"/>
    <cellStyle name="Normal 8 2 4 3 2 2" xfId="4159" xr:uid="{5AF0086A-901D-459F-A086-069C92106F45}"/>
    <cellStyle name="Normal 8 2 4 3 3" xfId="2598" xr:uid="{026CA4CC-6CF0-4D8F-B555-118419FDF51E}"/>
    <cellStyle name="Normal 8 2 4 3 4" xfId="2599" xr:uid="{B7A1BD16-3842-4ED1-A2B2-C6B6BB1109DB}"/>
    <cellStyle name="Normal 8 2 4 4" xfId="2600" xr:uid="{6B40AAED-E64F-4564-82DE-C8834D07A507}"/>
    <cellStyle name="Normal 8 2 4 4 2" xfId="2601" xr:uid="{7CF8FDCA-1DF2-4EF5-AF2C-0BD1EE69F2F1}"/>
    <cellStyle name="Normal 8 2 4 4 3" xfId="2602" xr:uid="{B534C606-6FBA-41A9-9002-D1705290D53F}"/>
    <cellStyle name="Normal 8 2 4 4 4" xfId="2603" xr:uid="{CEF60D22-392A-4FAB-8960-4AEE1F0E2D29}"/>
    <cellStyle name="Normal 8 2 4 5" xfId="2604" xr:uid="{C47A21CB-ECB9-4FF6-9E1B-43FCCDA5EA75}"/>
    <cellStyle name="Normal 8 2 4 6" xfId="2605" xr:uid="{2B117878-3735-4E6D-B374-92DE0C43DA46}"/>
    <cellStyle name="Normal 8 2 4 7" xfId="2606" xr:uid="{0335A78D-26E5-469C-9262-3EC4C1769351}"/>
    <cellStyle name="Normal 8 2 5" xfId="2607" xr:uid="{36552447-F3A5-40A9-A882-960AF8B04F88}"/>
    <cellStyle name="Normal 8 2 5 2" xfId="2608" xr:uid="{E7DCC776-4459-4B82-AF2A-8F219F4EF134}"/>
    <cellStyle name="Normal 8 2 5 2 2" xfId="2609" xr:uid="{98DBA79B-2352-4992-8440-BAECCF037164}"/>
    <cellStyle name="Normal 8 2 5 2 2 2" xfId="4160" xr:uid="{C8716A6F-0B23-441E-82E9-5BD00494F6AA}"/>
    <cellStyle name="Normal 8 2 5 2 2 2 2" xfId="4161" xr:uid="{BFC18B33-E963-40A7-B32E-C7E53D606860}"/>
    <cellStyle name="Normal 8 2 5 2 2 3" xfId="4162" xr:uid="{3B2C7249-127C-4E21-B15F-05FE7969A983}"/>
    <cellStyle name="Normal 8 2 5 2 3" xfId="2610" xr:uid="{F1EC474D-1CB6-4E7A-8836-0B71FC9286A6}"/>
    <cellStyle name="Normal 8 2 5 2 3 2" xfId="4163" xr:uid="{F4F6DC41-A69F-4074-9357-AE1CBD5A07E6}"/>
    <cellStyle name="Normal 8 2 5 2 4" xfId="2611" xr:uid="{6A61B08C-4510-43E5-99CA-E3359637DFB4}"/>
    <cellStyle name="Normal 8 2 5 3" xfId="2612" xr:uid="{D178F159-2314-4153-8C1B-FA35C338F65E}"/>
    <cellStyle name="Normal 8 2 5 3 2" xfId="2613" xr:uid="{4D9752E3-4915-44EF-9035-77C31C91F6F4}"/>
    <cellStyle name="Normal 8 2 5 3 2 2" xfId="4164" xr:uid="{7D7BB70C-2032-484D-A9BB-4FB808B092DA}"/>
    <cellStyle name="Normal 8 2 5 3 3" xfId="2614" xr:uid="{CFF57453-B300-4F90-8D16-6258CBAC6DD8}"/>
    <cellStyle name="Normal 8 2 5 3 4" xfId="2615" xr:uid="{BFA2ED1C-1544-40D1-B1C4-1254D6490EA1}"/>
    <cellStyle name="Normal 8 2 5 4" xfId="2616" xr:uid="{301C6C71-9FB5-44B9-AF01-3F9C58EE5E55}"/>
    <cellStyle name="Normal 8 2 5 4 2" xfId="4165" xr:uid="{95CB9A34-1A59-4C65-8CEF-B3CE8EBF7894}"/>
    <cellStyle name="Normal 8 2 5 5" xfId="2617" xr:uid="{6C356F3F-28AF-46C4-9054-C33C1E26F78F}"/>
    <cellStyle name="Normal 8 2 5 6" xfId="2618" xr:uid="{E14A8116-42EA-4CFF-99FD-33397895A4DF}"/>
    <cellStyle name="Normal 8 2 6" xfId="2619" xr:uid="{6C6C37AC-6558-43E4-88CF-C11DFA53136C}"/>
    <cellStyle name="Normal 8 2 6 2" xfId="2620" xr:uid="{F24BB503-4042-468A-BBDC-2E24A7FEF418}"/>
    <cellStyle name="Normal 8 2 6 2 2" xfId="2621" xr:uid="{2C879C5B-1F38-4ED9-A6F8-6EB472FA3E32}"/>
    <cellStyle name="Normal 8 2 6 2 2 2" xfId="4166" xr:uid="{9B99E0C2-16EB-48F7-8CB9-892141435182}"/>
    <cellStyle name="Normal 8 2 6 2 3" xfId="2622" xr:uid="{E357A3E9-12B5-4444-9562-418DBB025971}"/>
    <cellStyle name="Normal 8 2 6 2 4" xfId="2623" xr:uid="{3EAC9900-4679-4351-BD75-2D70F75F97CB}"/>
    <cellStyle name="Normal 8 2 6 3" xfId="2624" xr:uid="{E5AF2204-7717-4DD7-B0DC-2DC58EBBE64F}"/>
    <cellStyle name="Normal 8 2 6 3 2" xfId="4167" xr:uid="{0330CBC3-F38C-49E0-A978-C6D0BA091A11}"/>
    <cellStyle name="Normal 8 2 6 4" xfId="2625" xr:uid="{9C345974-3FE1-48C3-9A61-31449964D424}"/>
    <cellStyle name="Normal 8 2 6 5" xfId="2626" xr:uid="{C50420F5-8349-4727-8BFE-6437F0C5AAEB}"/>
    <cellStyle name="Normal 8 2 7" xfId="2627" xr:uid="{27E3DBF5-20DD-4319-9C25-D77D6E423834}"/>
    <cellStyle name="Normal 8 2 7 2" xfId="2628" xr:uid="{48D0B4A3-1CB1-4B61-B595-45752C3EED76}"/>
    <cellStyle name="Normal 8 2 7 2 2" xfId="4168" xr:uid="{72947C1C-EDD7-4993-B55C-8C668918458E}"/>
    <cellStyle name="Normal 8 2 7 3" xfId="2629" xr:uid="{5845D965-D9C1-43CD-A8BB-4A6DE00F8C12}"/>
    <cellStyle name="Normal 8 2 7 4" xfId="2630" xr:uid="{9503B0BB-7681-4916-A120-937AE5C46436}"/>
    <cellStyle name="Normal 8 2 8" xfId="2631" xr:uid="{461CC476-B589-4511-9CB0-1ED1185566A3}"/>
    <cellStyle name="Normal 8 2 8 2" xfId="2632" xr:uid="{8DA66CD6-2BED-4B3A-9B82-44530B6ECE24}"/>
    <cellStyle name="Normal 8 2 8 3" xfId="2633" xr:uid="{6E8BB5B6-2AA4-4372-8C0B-EF728F36BEB7}"/>
    <cellStyle name="Normal 8 2 8 4" xfId="2634" xr:uid="{709364B6-072B-4C43-BAC2-2CFA0F320919}"/>
    <cellStyle name="Normal 8 2 9" xfId="2635" xr:uid="{9FC86D52-0690-4E88-9B02-A198A5FE495B}"/>
    <cellStyle name="Normal 8 3" xfId="2636" xr:uid="{6B6F8577-455A-4DE0-9148-1875765020BB}"/>
    <cellStyle name="Normal 8 3 10" xfId="2637" xr:uid="{58B6D448-C03B-4F57-B963-4E8149FEB3BF}"/>
    <cellStyle name="Normal 8 3 11" xfId="2638" xr:uid="{997DDEF8-4CBC-4C7B-8478-1C7CE5E25394}"/>
    <cellStyle name="Normal 8 3 2" xfId="2639" xr:uid="{96A92E4C-D0FC-4F79-8EBF-121CBB6A7DFE}"/>
    <cellStyle name="Normal 8 3 2 2" xfId="2640" xr:uid="{12AEB1C7-AAB4-4423-945B-BB194EBE1416}"/>
    <cellStyle name="Normal 8 3 2 2 2" xfId="2641" xr:uid="{89F21D6E-CA64-452E-9EC9-529748539A6A}"/>
    <cellStyle name="Normal 8 3 2 2 2 2" xfId="2642" xr:uid="{2633A9BE-F14C-4776-B365-4370D9CB030A}"/>
    <cellStyle name="Normal 8 3 2 2 2 2 2" xfId="2643" xr:uid="{670393CD-768B-4EF9-AFB1-EE062DF0A3D9}"/>
    <cellStyle name="Normal 8 3 2 2 2 2 2 2" xfId="4169" xr:uid="{52127798-16D2-4F08-9F05-4A188ACA969E}"/>
    <cellStyle name="Normal 8 3 2 2 2 2 3" xfId="2644" xr:uid="{0E0768A9-EAE2-437B-83B4-8CAFC538C837}"/>
    <cellStyle name="Normal 8 3 2 2 2 2 4" xfId="2645" xr:uid="{5D1CB054-1F1E-4C25-9E97-A2A69E67FFA6}"/>
    <cellStyle name="Normal 8 3 2 2 2 3" xfId="2646" xr:uid="{45C1CAD7-ABF4-4F0D-801C-18D59EEBE969}"/>
    <cellStyle name="Normal 8 3 2 2 2 3 2" xfId="2647" xr:uid="{8D2099B6-5A30-4200-9B6F-D170675F57DC}"/>
    <cellStyle name="Normal 8 3 2 2 2 3 3" xfId="2648" xr:uid="{57B23347-774D-4E63-B3E4-961BFCB82143}"/>
    <cellStyle name="Normal 8 3 2 2 2 3 4" xfId="2649" xr:uid="{425E3CCE-EA3F-4B3C-8B82-0AE3C94B5091}"/>
    <cellStyle name="Normal 8 3 2 2 2 4" xfId="2650" xr:uid="{0AF90C77-AB8F-4F77-AF66-60A373264D17}"/>
    <cellStyle name="Normal 8 3 2 2 2 5" xfId="2651" xr:uid="{33324632-9C2D-4944-8B06-B6E502F2C96E}"/>
    <cellStyle name="Normal 8 3 2 2 2 6" xfId="2652" xr:uid="{5C688A21-A065-4286-AC2D-8CCB4E9ACFC8}"/>
    <cellStyle name="Normal 8 3 2 2 3" xfId="2653" xr:uid="{A101FB5A-1C5D-4656-8308-B4BE8EF0D47A}"/>
    <cellStyle name="Normal 8 3 2 2 3 2" xfId="2654" xr:uid="{DD8AD767-AFF9-4E75-8972-559DD75C11E1}"/>
    <cellStyle name="Normal 8 3 2 2 3 2 2" xfId="2655" xr:uid="{58BEE94B-875E-4BC4-A024-1CEBD074B696}"/>
    <cellStyle name="Normal 8 3 2 2 3 2 3" xfId="2656" xr:uid="{3770E4FA-5B9E-445C-BAB5-BB78386AEA88}"/>
    <cellStyle name="Normal 8 3 2 2 3 2 4" xfId="2657" xr:uid="{9D58152E-9C1B-472F-AE94-561EF4113F59}"/>
    <cellStyle name="Normal 8 3 2 2 3 3" xfId="2658" xr:uid="{50CCDF4C-0065-47B6-8144-55F9F12E5CFD}"/>
    <cellStyle name="Normal 8 3 2 2 3 4" xfId="2659" xr:uid="{621A8C62-0E3F-4338-A64E-560D4510E7AC}"/>
    <cellStyle name="Normal 8 3 2 2 3 5" xfId="2660" xr:uid="{0CD20A72-3D8C-49BD-B12B-CF6C132E75FC}"/>
    <cellStyle name="Normal 8 3 2 2 4" xfId="2661" xr:uid="{E3B2A318-64FE-4405-9A78-966D3307A5B8}"/>
    <cellStyle name="Normal 8 3 2 2 4 2" xfId="2662" xr:uid="{BC4402EC-7DD2-4349-81CC-28E77B8386FD}"/>
    <cellStyle name="Normal 8 3 2 2 4 3" xfId="2663" xr:uid="{52E43EAE-C46C-4012-92FF-B6605CF91945}"/>
    <cellStyle name="Normal 8 3 2 2 4 4" xfId="2664" xr:uid="{183A9968-43E6-4BE7-A5D0-29935429D343}"/>
    <cellStyle name="Normal 8 3 2 2 5" xfId="2665" xr:uid="{15418492-B123-4666-86D4-031B3ED7DFB0}"/>
    <cellStyle name="Normal 8 3 2 2 5 2" xfId="2666" xr:uid="{6D33DA39-BA7C-408C-A5CF-069BE924629B}"/>
    <cellStyle name="Normal 8 3 2 2 5 3" xfId="2667" xr:uid="{4CB5A9EE-620A-4F99-9225-B497559F2AC1}"/>
    <cellStyle name="Normal 8 3 2 2 5 4" xfId="2668" xr:uid="{3B3313DF-57F3-433A-8A1A-7CA5B78ACBB5}"/>
    <cellStyle name="Normal 8 3 2 2 6" xfId="2669" xr:uid="{6087051A-E1E0-4D88-AF8B-FED554619FCD}"/>
    <cellStyle name="Normal 8 3 2 2 7" xfId="2670" xr:uid="{AC5D8CB1-6CFE-40F0-9ACD-0E55A9E7DBFB}"/>
    <cellStyle name="Normal 8 3 2 2 8" xfId="2671" xr:uid="{B3E8A15C-773F-4CE1-AE5C-648EF078D1D4}"/>
    <cellStyle name="Normal 8 3 2 3" xfId="2672" xr:uid="{FD12C13A-9033-45CB-B180-9BA91D3EFB00}"/>
    <cellStyle name="Normal 8 3 2 3 2" xfId="2673" xr:uid="{2A618037-088C-4330-955F-ED8A32B539BC}"/>
    <cellStyle name="Normal 8 3 2 3 2 2" xfId="2674" xr:uid="{4EF382EE-48B0-4F9A-855F-4AFE9ABC39D0}"/>
    <cellStyle name="Normal 8 3 2 3 2 2 2" xfId="4170" xr:uid="{B76C6675-FE33-4574-B381-CDD0561D924E}"/>
    <cellStyle name="Normal 8 3 2 3 2 2 2 2" xfId="4171" xr:uid="{FF2188EB-90DD-49BD-B3F3-E7AC3D26F4A9}"/>
    <cellStyle name="Normal 8 3 2 3 2 2 3" xfId="4172" xr:uid="{18B6A71D-BE73-4540-AFB8-B05D51CA5447}"/>
    <cellStyle name="Normal 8 3 2 3 2 3" xfId="2675" xr:uid="{65918354-8F3D-4BC0-B841-50107FED9451}"/>
    <cellStyle name="Normal 8 3 2 3 2 3 2" xfId="4173" xr:uid="{8CEBFE3F-B756-471D-94FB-784100FD5108}"/>
    <cellStyle name="Normal 8 3 2 3 2 4" xfId="2676" xr:uid="{AE122E78-43CD-4067-A550-1D835B5691CD}"/>
    <cellStyle name="Normal 8 3 2 3 3" xfId="2677" xr:uid="{02923B36-04FD-4AE6-B1F6-62ED723BAF8E}"/>
    <cellStyle name="Normal 8 3 2 3 3 2" xfId="2678" xr:uid="{B62A9F63-5C77-4ABC-B537-40FF3C2E0953}"/>
    <cellStyle name="Normal 8 3 2 3 3 2 2" xfId="4174" xr:uid="{02F33F00-8BDB-43CC-9893-F67F9C26145F}"/>
    <cellStyle name="Normal 8 3 2 3 3 3" xfId="2679" xr:uid="{2277442F-7CAC-4260-9625-13015280D968}"/>
    <cellStyle name="Normal 8 3 2 3 3 4" xfId="2680" xr:uid="{927A7EA9-266B-41EF-A9CF-19F93852FB8D}"/>
    <cellStyle name="Normal 8 3 2 3 4" xfId="2681" xr:uid="{5ACB07D3-537C-427E-95FE-185E9D36FDE8}"/>
    <cellStyle name="Normal 8 3 2 3 4 2" xfId="4175" xr:uid="{A0F64DC6-C971-47B1-9BE3-F60927A58FA9}"/>
    <cellStyle name="Normal 8 3 2 3 5" xfId="2682" xr:uid="{6289AAAF-BF72-48DC-A627-518E67B35D33}"/>
    <cellStyle name="Normal 8 3 2 3 6" xfId="2683" xr:uid="{12CFA34E-EBA6-44C2-B3FB-030F148801BD}"/>
    <cellStyle name="Normal 8 3 2 4" xfId="2684" xr:uid="{D26A16CE-F26D-49D4-8C0C-218022A5DE22}"/>
    <cellStyle name="Normal 8 3 2 4 2" xfId="2685" xr:uid="{FC570D9E-3411-455D-8179-E2942BC56E53}"/>
    <cellStyle name="Normal 8 3 2 4 2 2" xfId="2686" xr:uid="{AA4E44CA-51DD-4B61-8708-A5340244FC5F}"/>
    <cellStyle name="Normal 8 3 2 4 2 2 2" xfId="4176" xr:uid="{D1E55A48-0A2B-4850-8DA9-25726DC83D7B}"/>
    <cellStyle name="Normal 8 3 2 4 2 3" xfId="2687" xr:uid="{6706628C-92E0-45AD-9E99-D52D0C442078}"/>
    <cellStyle name="Normal 8 3 2 4 2 4" xfId="2688" xr:uid="{6D90A619-0C11-4C47-BF95-739AD5DD37E8}"/>
    <cellStyle name="Normal 8 3 2 4 3" xfId="2689" xr:uid="{E7ED2405-E1BF-4C24-8F0F-2CAEAECABD14}"/>
    <cellStyle name="Normal 8 3 2 4 3 2" xfId="4177" xr:uid="{C38FCB71-95F6-40D6-B3CD-527471E0CB42}"/>
    <cellStyle name="Normal 8 3 2 4 4" xfId="2690" xr:uid="{9F271BCA-1AA8-46F7-8631-7A470EA6FEBA}"/>
    <cellStyle name="Normal 8 3 2 4 5" xfId="2691" xr:uid="{C266ABC0-35BE-4AFD-B0E4-97519FCC3AC4}"/>
    <cellStyle name="Normal 8 3 2 5" xfId="2692" xr:uid="{099F3C0E-74E2-4976-97F0-4D4E6FBEA78F}"/>
    <cellStyle name="Normal 8 3 2 5 2" xfId="2693" xr:uid="{1B796BDE-3668-4B3E-A49F-D30B5E62AFAC}"/>
    <cellStyle name="Normal 8 3 2 5 2 2" xfId="4178" xr:uid="{240FEA5F-67BD-43BD-94D9-A9950B777199}"/>
    <cellStyle name="Normal 8 3 2 5 3" xfId="2694" xr:uid="{DC4DE443-AD52-4868-98D2-35882A9A54B6}"/>
    <cellStyle name="Normal 8 3 2 5 4" xfId="2695" xr:uid="{10DF22F3-1251-4746-A717-EFD05D73FC58}"/>
    <cellStyle name="Normal 8 3 2 6" xfId="2696" xr:uid="{743F386E-19BC-46A9-B81B-6D462A10092A}"/>
    <cellStyle name="Normal 8 3 2 6 2" xfId="2697" xr:uid="{C0660AF2-A964-496F-A034-98C0664118D9}"/>
    <cellStyle name="Normal 8 3 2 6 3" xfId="2698" xr:uid="{0FC282E0-1380-4662-9A56-FA017CE1FC5C}"/>
    <cellStyle name="Normal 8 3 2 6 4" xfId="2699" xr:uid="{ACE9D5B8-EE31-4F4D-8A95-14C4F27FFE4D}"/>
    <cellStyle name="Normal 8 3 2 7" xfId="2700" xr:uid="{428A8D52-5CE8-44EB-A797-B9B3FEEDDD64}"/>
    <cellStyle name="Normal 8 3 2 8" xfId="2701" xr:uid="{44A5FCA8-4AC0-46B2-8FF8-B1C2C301526F}"/>
    <cellStyle name="Normal 8 3 2 9" xfId="2702" xr:uid="{8F314BB4-5B22-4E4B-8FFC-F04F8041B57C}"/>
    <cellStyle name="Normal 8 3 3" xfId="2703" xr:uid="{375346B5-8C70-4772-B392-92E1D922E5A8}"/>
    <cellStyle name="Normal 8 3 3 2" xfId="2704" xr:uid="{69DA1173-CC5A-45D1-8D80-33F946A5C757}"/>
    <cellStyle name="Normal 8 3 3 2 2" xfId="2705" xr:uid="{F934BD23-365C-4564-9BDC-72A4E3C688C2}"/>
    <cellStyle name="Normal 8 3 3 2 2 2" xfId="2706" xr:uid="{C4B0A2BF-86B0-4B72-B7EF-F7441D385BF3}"/>
    <cellStyle name="Normal 8 3 3 2 2 2 2" xfId="4179" xr:uid="{08B713BA-EC88-4DD8-9DB3-5D4947FB3E67}"/>
    <cellStyle name="Normal 8 3 3 2 2 2 2 2" xfId="4663" xr:uid="{349E512A-753C-4528-BFFF-CAEAFB51EBF7}"/>
    <cellStyle name="Normal 8 3 3 2 2 2 3" xfId="4664" xr:uid="{CDFD1CE8-1B67-4C22-A8B0-7D55F3217E45}"/>
    <cellStyle name="Normal 8 3 3 2 2 3" xfId="2707" xr:uid="{45B298E1-DF83-4635-9CC1-3F6C2222ABDB}"/>
    <cellStyle name="Normal 8 3 3 2 2 3 2" xfId="4665" xr:uid="{28957232-8632-4EFA-B6AC-60528C7D2E2F}"/>
    <cellStyle name="Normal 8 3 3 2 2 4" xfId="2708" xr:uid="{414A6944-A171-403F-B971-FF3058C1CEB4}"/>
    <cellStyle name="Normal 8 3 3 2 3" xfId="2709" xr:uid="{8D3DF7AA-8959-46DC-8531-8237BBF59513}"/>
    <cellStyle name="Normal 8 3 3 2 3 2" xfId="2710" xr:uid="{318FC6E8-129E-4F00-87C8-66567449F56D}"/>
    <cellStyle name="Normal 8 3 3 2 3 2 2" xfId="4666" xr:uid="{97FD9126-D913-4657-BA53-D4CBCA337662}"/>
    <cellStyle name="Normal 8 3 3 2 3 3" xfId="2711" xr:uid="{F7A72CE4-083D-43CB-9E0C-960D2F6E3B45}"/>
    <cellStyle name="Normal 8 3 3 2 3 4" xfId="2712" xr:uid="{54A23D04-5597-44B1-B2D8-C7AD172951B7}"/>
    <cellStyle name="Normal 8 3 3 2 4" xfId="2713" xr:uid="{B4F62135-4EB7-4366-9C1F-DD0859745CE8}"/>
    <cellStyle name="Normal 8 3 3 2 4 2" xfId="4667" xr:uid="{1ABAD3A7-7C31-47D5-A73F-C967F55940EC}"/>
    <cellStyle name="Normal 8 3 3 2 5" xfId="2714" xr:uid="{D34969D5-74C2-4C89-8F84-09D1222695A7}"/>
    <cellStyle name="Normal 8 3 3 2 6" xfId="2715" xr:uid="{9274E40C-0FC2-40A2-BC09-8F974E27C3B2}"/>
    <cellStyle name="Normal 8 3 3 3" xfId="2716" xr:uid="{97242F2D-678F-4A42-94C8-5FE877D853BC}"/>
    <cellStyle name="Normal 8 3 3 3 2" xfId="2717" xr:uid="{8CC79554-EF2C-427E-9BEB-1C5597061FF3}"/>
    <cellStyle name="Normal 8 3 3 3 2 2" xfId="2718" xr:uid="{E4031A4A-12EA-450E-979A-38C914125039}"/>
    <cellStyle name="Normal 8 3 3 3 2 2 2" xfId="4668" xr:uid="{75D965DB-8B2F-4CB1-A525-11EA2158FD6D}"/>
    <cellStyle name="Normal 8 3 3 3 2 3" xfId="2719" xr:uid="{BF17A05A-E7D1-49DB-AD34-452CD2774ACE}"/>
    <cellStyle name="Normal 8 3 3 3 2 4" xfId="2720" xr:uid="{36DC0B21-041E-4C1D-8F89-B85537E22BB3}"/>
    <cellStyle name="Normal 8 3 3 3 3" xfId="2721" xr:uid="{640BD8F7-7DED-4A9E-BADD-D4898D06F2A6}"/>
    <cellStyle name="Normal 8 3 3 3 3 2" xfId="4669" xr:uid="{145E50A3-8E2C-4AB4-8D9C-64A4EADDABBC}"/>
    <cellStyle name="Normal 8 3 3 3 4" xfId="2722" xr:uid="{799BCD41-BF41-48FD-B3D8-CA848E9A6B49}"/>
    <cellStyle name="Normal 8 3 3 3 5" xfId="2723" xr:uid="{4AF6FC55-AF14-4EFD-B36D-406FB17E5DA5}"/>
    <cellStyle name="Normal 8 3 3 4" xfId="2724" xr:uid="{38140CDC-7E04-42BB-B3D1-EFED0E8C4A3B}"/>
    <cellStyle name="Normal 8 3 3 4 2" xfId="2725" xr:uid="{CB953FAC-C1A3-4C7F-8489-C4638FBF1F5E}"/>
    <cellStyle name="Normal 8 3 3 4 2 2" xfId="4670" xr:uid="{7C852F2A-705B-449B-B49C-49DAF7591A4E}"/>
    <cellStyle name="Normal 8 3 3 4 3" xfId="2726" xr:uid="{884845FF-4239-4D7E-9E1F-9039FCD1E11A}"/>
    <cellStyle name="Normal 8 3 3 4 4" xfId="2727" xr:uid="{90DAA145-12D6-4A01-B053-59CCCA9D9250}"/>
    <cellStyle name="Normal 8 3 3 5" xfId="2728" xr:uid="{8817B486-E1F1-4756-8B5A-5380ED5003E4}"/>
    <cellStyle name="Normal 8 3 3 5 2" xfId="2729" xr:uid="{1A1FDA71-03F4-465E-9A3C-570C92233B06}"/>
    <cellStyle name="Normal 8 3 3 5 3" xfId="2730" xr:uid="{9782A70D-36FC-4C85-AA00-352EB69C93B6}"/>
    <cellStyle name="Normal 8 3 3 5 4" xfId="2731" xr:uid="{229F640B-4FDE-4F11-B0B1-A575B8593FFD}"/>
    <cellStyle name="Normal 8 3 3 6" xfId="2732" xr:uid="{A346BD7A-16FA-45FB-A3C2-9F9EC09A3E02}"/>
    <cellStyle name="Normal 8 3 3 7" xfId="2733" xr:uid="{8BD1F13E-71BC-431F-9D2F-F306F2EC5EBF}"/>
    <cellStyle name="Normal 8 3 3 8" xfId="2734" xr:uid="{A745AEE9-31A1-4DE0-932B-F62487413794}"/>
    <cellStyle name="Normal 8 3 4" xfId="2735" xr:uid="{26743E8D-7B77-4877-B8C8-FF24F870AEA7}"/>
    <cellStyle name="Normal 8 3 4 2" xfId="2736" xr:uid="{526ACEAD-3DC1-47C4-8471-A930A4F45F2D}"/>
    <cellStyle name="Normal 8 3 4 2 2" xfId="2737" xr:uid="{E68A6473-B94D-4BE8-AEF9-A0229275C2EB}"/>
    <cellStyle name="Normal 8 3 4 2 2 2" xfId="2738" xr:uid="{BA49C38B-FAAB-4D4C-9AD4-43146D27EBB2}"/>
    <cellStyle name="Normal 8 3 4 2 2 2 2" xfId="4180" xr:uid="{66F3055D-DCD4-46E6-857F-E463D7AABCA5}"/>
    <cellStyle name="Normal 8 3 4 2 2 3" xfId="2739" xr:uid="{0FA51FD2-1B28-4F57-9E21-8575329F1136}"/>
    <cellStyle name="Normal 8 3 4 2 2 4" xfId="2740" xr:uid="{B4753C8C-AEC3-4572-BBF6-E5AFC839189E}"/>
    <cellStyle name="Normal 8 3 4 2 3" xfId="2741" xr:uid="{A14C83A6-549B-4D7F-AFF9-46E876F1C65F}"/>
    <cellStyle name="Normal 8 3 4 2 3 2" xfId="4181" xr:uid="{F986D311-720A-4E33-845E-5B249335AFE0}"/>
    <cellStyle name="Normal 8 3 4 2 4" xfId="2742" xr:uid="{B782DBB0-9A25-430E-922F-BA764A980DFD}"/>
    <cellStyle name="Normal 8 3 4 2 5" xfId="2743" xr:uid="{1B24F705-15F5-4B35-8F0E-96389F2DA6B6}"/>
    <cellStyle name="Normal 8 3 4 3" xfId="2744" xr:uid="{173048D8-6423-4EE4-BF25-FC4F72B58018}"/>
    <cellStyle name="Normal 8 3 4 3 2" xfId="2745" xr:uid="{E53AA03C-8FEC-4F43-8168-E2B32AA2DE40}"/>
    <cellStyle name="Normal 8 3 4 3 2 2" xfId="4182" xr:uid="{05761509-2031-4807-B695-5A2A6B033532}"/>
    <cellStyle name="Normal 8 3 4 3 3" xfId="2746" xr:uid="{20798A94-7C21-4C9F-860C-6EAEE6D3461A}"/>
    <cellStyle name="Normal 8 3 4 3 4" xfId="2747" xr:uid="{BCD1BE71-40C4-4762-9BA1-91EAE79BBF95}"/>
    <cellStyle name="Normal 8 3 4 4" xfId="2748" xr:uid="{7D5498D9-E38B-48DD-9A0B-6F16C6E62244}"/>
    <cellStyle name="Normal 8 3 4 4 2" xfId="2749" xr:uid="{29700731-09EA-437F-B6B5-7F1960140183}"/>
    <cellStyle name="Normal 8 3 4 4 3" xfId="2750" xr:uid="{A97B911A-E528-4558-B080-1921068E3094}"/>
    <cellStyle name="Normal 8 3 4 4 4" xfId="2751" xr:uid="{1ADF4F27-A149-4968-A5BA-BE63A273C3A3}"/>
    <cellStyle name="Normal 8 3 4 5" xfId="2752" xr:uid="{44F11946-C829-431D-9CDD-ECA82D86BFE0}"/>
    <cellStyle name="Normal 8 3 4 6" xfId="2753" xr:uid="{0113F690-0C77-4EF8-BFB2-002371DBC3AD}"/>
    <cellStyle name="Normal 8 3 4 7" xfId="2754" xr:uid="{FEF7F69F-36D8-4FE1-AB3B-37816B934D64}"/>
    <cellStyle name="Normal 8 3 5" xfId="2755" xr:uid="{35797B25-C9FC-4178-8F86-AC618D754680}"/>
    <cellStyle name="Normal 8 3 5 2" xfId="2756" xr:uid="{DA771AD3-A1A0-497E-AE72-08EA67F95FB1}"/>
    <cellStyle name="Normal 8 3 5 2 2" xfId="2757" xr:uid="{74FCC428-0C3D-4BDA-94F0-6892050D9062}"/>
    <cellStyle name="Normal 8 3 5 2 2 2" xfId="4183" xr:uid="{606DC607-3640-4C68-BE83-D16C015F0035}"/>
    <cellStyle name="Normal 8 3 5 2 3" xfId="2758" xr:uid="{11C1ED31-E625-4B97-BCF6-0B04A23B3F1B}"/>
    <cellStyle name="Normal 8 3 5 2 4" xfId="2759" xr:uid="{7A32FDF3-6CF3-40FA-AFAF-32BE4B1BED27}"/>
    <cellStyle name="Normal 8 3 5 3" xfId="2760" xr:uid="{1AFC3323-7AFF-45FC-855B-273B637F7152}"/>
    <cellStyle name="Normal 8 3 5 3 2" xfId="2761" xr:uid="{8C89DCC3-C7A8-4902-B50C-E913305F750B}"/>
    <cellStyle name="Normal 8 3 5 3 3" xfId="2762" xr:uid="{FEF40099-CC78-4909-9C0B-CCE8ED15E7CC}"/>
    <cellStyle name="Normal 8 3 5 3 4" xfId="2763" xr:uid="{B54ED23F-5654-480B-9503-6E434902FB4C}"/>
    <cellStyle name="Normal 8 3 5 4" xfId="2764" xr:uid="{E92A8513-4F8B-4D02-84F7-9DAF6EB38E06}"/>
    <cellStyle name="Normal 8 3 5 5" xfId="2765" xr:uid="{EA55CD3F-BECE-4872-911B-8DDF9F9B7F6D}"/>
    <cellStyle name="Normal 8 3 5 6" xfId="2766" xr:uid="{DF8A8D23-2590-4F13-A994-00836B7038A7}"/>
    <cellStyle name="Normal 8 3 6" xfId="2767" xr:uid="{8D4CA2EC-A644-43CF-B9E6-1FF8DE0C19B7}"/>
    <cellStyle name="Normal 8 3 6 2" xfId="2768" xr:uid="{2E6C9508-D37A-4F38-88BC-EC6FF8B90896}"/>
    <cellStyle name="Normal 8 3 6 2 2" xfId="2769" xr:uid="{0CEB2537-2A73-4B1C-B2DE-95EF2516CF54}"/>
    <cellStyle name="Normal 8 3 6 2 3" xfId="2770" xr:uid="{0D6B1394-4720-47C0-94F8-914B94652B30}"/>
    <cellStyle name="Normal 8 3 6 2 4" xfId="2771" xr:uid="{EE2C9F3B-184A-4107-9940-E57EAABFAF5C}"/>
    <cellStyle name="Normal 8 3 6 3" xfId="2772" xr:uid="{DD65BCD2-AB9F-4F8A-BCC8-964B1C218C1F}"/>
    <cellStyle name="Normal 8 3 6 4" xfId="2773" xr:uid="{1E05A4DD-439F-4830-8E24-6982EEE7439B}"/>
    <cellStyle name="Normal 8 3 6 5" xfId="2774" xr:uid="{69D33C09-29CB-45DB-A7CB-A3E4958275D5}"/>
    <cellStyle name="Normal 8 3 7" xfId="2775" xr:uid="{DA211A88-BF37-49AB-9AE6-060DC1B0C85F}"/>
    <cellStyle name="Normal 8 3 7 2" xfId="2776" xr:uid="{EC57F9CF-DE23-48AB-B46F-2E38D376439E}"/>
    <cellStyle name="Normal 8 3 7 3" xfId="2777" xr:uid="{537FD4D3-CE21-42DE-9363-DC9C35C141A2}"/>
    <cellStyle name="Normal 8 3 7 4" xfId="2778" xr:uid="{57BF3784-81E2-454B-A56B-B06BB40E4A16}"/>
    <cellStyle name="Normal 8 3 8" xfId="2779" xr:uid="{C9A3104F-F401-45CF-9A28-C1A0308BAD0F}"/>
    <cellStyle name="Normal 8 3 8 2" xfId="2780" xr:uid="{A5991D21-EE7A-4114-B60D-FFF965F66D49}"/>
    <cellStyle name="Normal 8 3 8 3" xfId="2781" xr:uid="{6A1382D5-172E-4AF1-A642-4E6DF67C45C9}"/>
    <cellStyle name="Normal 8 3 8 4" xfId="2782" xr:uid="{0F95D154-B4D1-4EC0-8BD6-AFF6AF41EDBC}"/>
    <cellStyle name="Normal 8 3 9" xfId="2783" xr:uid="{202A1356-6A27-451F-9195-AB7508BEA899}"/>
    <cellStyle name="Normal 8 4" xfId="2784" xr:uid="{ABA1A2F6-94EF-4DDF-96B6-CD65C0FA6E01}"/>
    <cellStyle name="Normal 8 4 10" xfId="2785" xr:uid="{52B6EA28-58EB-4A98-88AE-3CED71AE1F59}"/>
    <cellStyle name="Normal 8 4 11" xfId="2786" xr:uid="{58C9329B-AEAA-45F0-93A8-F9B0FC1984E9}"/>
    <cellStyle name="Normal 8 4 2" xfId="2787" xr:uid="{6F7F7407-8B74-4919-B365-C61AE74CDCF6}"/>
    <cellStyle name="Normal 8 4 2 2" xfId="2788" xr:uid="{22E8893A-D502-48C1-85E2-2BB9B60E163A}"/>
    <cellStyle name="Normal 8 4 2 2 2" xfId="2789" xr:uid="{C17937FF-FCD3-4E4D-853D-EC369BF144A8}"/>
    <cellStyle name="Normal 8 4 2 2 2 2" xfId="2790" xr:uid="{3718BCC4-6B70-4A7C-AB02-6282E4DEB115}"/>
    <cellStyle name="Normal 8 4 2 2 2 2 2" xfId="2791" xr:uid="{9C822177-CC51-4933-819D-340338658075}"/>
    <cellStyle name="Normal 8 4 2 2 2 2 3" xfId="2792" xr:uid="{49361F6D-BB34-4C36-A118-F7CDA38888A6}"/>
    <cellStyle name="Normal 8 4 2 2 2 2 4" xfId="2793" xr:uid="{6D3DEAA0-F0E9-4AA0-B192-2A45F045C320}"/>
    <cellStyle name="Normal 8 4 2 2 2 3" xfId="2794" xr:uid="{73A7BD17-59B2-4F7E-B138-7E47DAA099BB}"/>
    <cellStyle name="Normal 8 4 2 2 2 3 2" xfId="2795" xr:uid="{5D3CF946-D7D7-4152-BF65-04E213914D87}"/>
    <cellStyle name="Normal 8 4 2 2 2 3 3" xfId="2796" xr:uid="{5104E70B-781F-4F3D-8DC4-9342EE3FB72F}"/>
    <cellStyle name="Normal 8 4 2 2 2 3 4" xfId="2797" xr:uid="{EB0EC94E-D69D-4CD4-9CDB-E4E5FE7F25AB}"/>
    <cellStyle name="Normal 8 4 2 2 2 4" xfId="2798" xr:uid="{24D1107E-65C8-435B-8809-C59C2DB75367}"/>
    <cellStyle name="Normal 8 4 2 2 2 5" xfId="2799" xr:uid="{18CEE971-241E-4BAB-AD1D-CFB2927E8504}"/>
    <cellStyle name="Normal 8 4 2 2 2 6" xfId="2800" xr:uid="{00F4A73E-BA08-4D71-8EF2-61A2A32CFE64}"/>
    <cellStyle name="Normal 8 4 2 2 3" xfId="2801" xr:uid="{A87152F0-0AFA-4FFE-8836-353C37E15615}"/>
    <cellStyle name="Normal 8 4 2 2 3 2" xfId="2802" xr:uid="{BEF7D442-CBE3-4285-A5A6-D71573DBDE6E}"/>
    <cellStyle name="Normal 8 4 2 2 3 2 2" xfId="2803" xr:uid="{F29C7197-8519-4526-BF8A-17F92C2130E9}"/>
    <cellStyle name="Normal 8 4 2 2 3 2 3" xfId="2804" xr:uid="{7D764E12-646E-465C-9DA6-B707D579DFDB}"/>
    <cellStyle name="Normal 8 4 2 2 3 2 4" xfId="2805" xr:uid="{85F2DD30-CF1B-4310-91DA-0B100E1D97AD}"/>
    <cellStyle name="Normal 8 4 2 2 3 3" xfId="2806" xr:uid="{8A6F4496-5914-4FFC-A72D-87324BD9734D}"/>
    <cellStyle name="Normal 8 4 2 2 3 4" xfId="2807" xr:uid="{97CB3637-ACF4-4C95-8333-425BE5EAED07}"/>
    <cellStyle name="Normal 8 4 2 2 3 5" xfId="2808" xr:uid="{B72D5562-74F4-414D-A987-ECD80773DB9D}"/>
    <cellStyle name="Normal 8 4 2 2 4" xfId="2809" xr:uid="{A53435AF-6208-4A04-B11A-7967C3D9ADAE}"/>
    <cellStyle name="Normal 8 4 2 2 4 2" xfId="2810" xr:uid="{5FF690E0-3540-4C63-B33F-DA5B18E5F434}"/>
    <cellStyle name="Normal 8 4 2 2 4 3" xfId="2811" xr:uid="{437E14AD-55A8-478B-B4F5-8C403A661F63}"/>
    <cellStyle name="Normal 8 4 2 2 4 4" xfId="2812" xr:uid="{D5506C39-1FF1-437C-8286-31516E476D5E}"/>
    <cellStyle name="Normal 8 4 2 2 5" xfId="2813" xr:uid="{1A96EA4B-8105-47CC-B164-1450D5C92DEF}"/>
    <cellStyle name="Normal 8 4 2 2 5 2" xfId="2814" xr:uid="{9354644A-8D5B-4408-BC5D-8984F7DD817F}"/>
    <cellStyle name="Normal 8 4 2 2 5 3" xfId="2815" xr:uid="{CBCD01F2-64F6-4DAD-A838-5390FB035310}"/>
    <cellStyle name="Normal 8 4 2 2 5 4" xfId="2816" xr:uid="{007D03CD-BF2A-4736-A196-20D0BEF95348}"/>
    <cellStyle name="Normal 8 4 2 2 6" xfId="2817" xr:uid="{DB94715C-4BF6-4D5D-9A93-202B893F6569}"/>
    <cellStyle name="Normal 8 4 2 2 7" xfId="2818" xr:uid="{0D4872BF-7C49-4E91-82DC-2A2932994946}"/>
    <cellStyle name="Normal 8 4 2 2 8" xfId="2819" xr:uid="{B853DEE2-D2F5-4071-8526-85C2C760EEEF}"/>
    <cellStyle name="Normal 8 4 2 3" xfId="2820" xr:uid="{481745A8-6B35-46DC-BF5F-2059F55A6008}"/>
    <cellStyle name="Normal 8 4 2 3 2" xfId="2821" xr:uid="{6F73E3B0-0D61-4188-87CB-7414DF424003}"/>
    <cellStyle name="Normal 8 4 2 3 2 2" xfId="2822" xr:uid="{115440DA-2AA5-4469-9B4D-42F715FE311C}"/>
    <cellStyle name="Normal 8 4 2 3 2 3" xfId="2823" xr:uid="{79AE5579-96E4-4CBA-84AC-099D7EE3690B}"/>
    <cellStyle name="Normal 8 4 2 3 2 4" xfId="2824" xr:uid="{89CB0E9F-D465-44E3-8194-1649327B7AD4}"/>
    <cellStyle name="Normal 8 4 2 3 3" xfId="2825" xr:uid="{31A2E9D6-F1AD-4733-A11D-43AA5D48E877}"/>
    <cellStyle name="Normal 8 4 2 3 3 2" xfId="2826" xr:uid="{AE3667EF-1B0F-4084-AE7F-4B202B280B85}"/>
    <cellStyle name="Normal 8 4 2 3 3 3" xfId="2827" xr:uid="{B965A756-9FEF-4C93-BABE-3EE2A2E2925C}"/>
    <cellStyle name="Normal 8 4 2 3 3 4" xfId="2828" xr:uid="{B75A68B3-72CC-4704-8EBA-6EA030AE7CFB}"/>
    <cellStyle name="Normal 8 4 2 3 4" xfId="2829" xr:uid="{4A3A31AB-5811-4823-9D78-09388F3CC775}"/>
    <cellStyle name="Normal 8 4 2 3 5" xfId="2830" xr:uid="{042052B7-91FE-4421-8AEF-6AC52B044A0E}"/>
    <cellStyle name="Normal 8 4 2 3 6" xfId="2831" xr:uid="{A7FB2495-3812-4D16-93C3-0C1371207E69}"/>
    <cellStyle name="Normal 8 4 2 4" xfId="2832" xr:uid="{AA2459EC-5CE8-4AA4-9561-7B292C63BA61}"/>
    <cellStyle name="Normal 8 4 2 4 2" xfId="2833" xr:uid="{31CD1D34-E8B8-4140-8799-DA96433D8214}"/>
    <cellStyle name="Normal 8 4 2 4 2 2" xfId="2834" xr:uid="{DC00604D-8B00-4416-971C-FEA3B39EE9C7}"/>
    <cellStyle name="Normal 8 4 2 4 2 3" xfId="2835" xr:uid="{45649D80-8461-4317-BFBF-3835DF425237}"/>
    <cellStyle name="Normal 8 4 2 4 2 4" xfId="2836" xr:uid="{2FC51BD3-0DF3-42F4-B275-2E94283E17F4}"/>
    <cellStyle name="Normal 8 4 2 4 3" xfId="2837" xr:uid="{730B31A4-56D6-4B6C-B86F-72984C237095}"/>
    <cellStyle name="Normal 8 4 2 4 4" xfId="2838" xr:uid="{D8442EA7-89E0-4A60-AE7D-7F11CC974D4E}"/>
    <cellStyle name="Normal 8 4 2 4 5" xfId="2839" xr:uid="{E87B190F-F818-446E-955A-8752DEAB9372}"/>
    <cellStyle name="Normal 8 4 2 5" xfId="2840" xr:uid="{F63F1419-E4D2-469F-A0C9-5228961499A4}"/>
    <cellStyle name="Normal 8 4 2 5 2" xfId="2841" xr:uid="{85C2E9BA-E39E-495B-84F7-4C9AFF1B2D7D}"/>
    <cellStyle name="Normal 8 4 2 5 3" xfId="2842" xr:uid="{0B294762-38DC-41C9-8BD6-BC8AE0E0F6A0}"/>
    <cellStyle name="Normal 8 4 2 5 4" xfId="2843" xr:uid="{2838B7D6-CE8E-45D6-BC89-B93C392A07E9}"/>
    <cellStyle name="Normal 8 4 2 6" xfId="2844" xr:uid="{58FF291F-6F11-45D6-89ED-6E56CF51825B}"/>
    <cellStyle name="Normal 8 4 2 6 2" xfId="2845" xr:uid="{6802AFBF-C613-4E96-873B-6F2EF9FCC935}"/>
    <cellStyle name="Normal 8 4 2 6 3" xfId="2846" xr:uid="{BA8587E6-8512-4B12-9822-CEFBA4F13272}"/>
    <cellStyle name="Normal 8 4 2 6 4" xfId="2847" xr:uid="{492EB299-6DAC-43A4-AE27-071EA9CF7CDC}"/>
    <cellStyle name="Normal 8 4 2 7" xfId="2848" xr:uid="{333A9D2C-33D4-4EEA-9898-BDE11D2328E8}"/>
    <cellStyle name="Normal 8 4 2 8" xfId="2849" xr:uid="{7C974410-853F-44C1-9D1F-F7FCAAC3D0BE}"/>
    <cellStyle name="Normal 8 4 2 9" xfId="2850" xr:uid="{58FF0BB6-DD40-41D6-AE0C-86147DC1AC29}"/>
    <cellStyle name="Normal 8 4 3" xfId="2851" xr:uid="{060619C6-6141-4297-86FE-30C3FF360611}"/>
    <cellStyle name="Normal 8 4 3 2" xfId="2852" xr:uid="{E8B10FF2-138B-46FC-8F33-440B9E7728A3}"/>
    <cellStyle name="Normal 8 4 3 2 2" xfId="2853" xr:uid="{55266388-DE8B-4A29-93A1-FFEA2DEC8720}"/>
    <cellStyle name="Normal 8 4 3 2 2 2" xfId="2854" xr:uid="{59911066-05FF-4E51-8508-0420CE0F4DA5}"/>
    <cellStyle name="Normal 8 4 3 2 2 2 2" xfId="4184" xr:uid="{06B516A9-7ED0-4DBC-A602-10C203ADB87E}"/>
    <cellStyle name="Normal 8 4 3 2 2 3" xfId="2855" xr:uid="{AAE39774-80C3-4292-996B-B3C312399EB3}"/>
    <cellStyle name="Normal 8 4 3 2 2 4" xfId="2856" xr:uid="{9618C4AE-7F9C-4225-BB4B-3392799CD0E6}"/>
    <cellStyle name="Normal 8 4 3 2 3" xfId="2857" xr:uid="{9ECD453C-5ED2-46D5-ADFB-2BFC327F3468}"/>
    <cellStyle name="Normal 8 4 3 2 3 2" xfId="2858" xr:uid="{494A9EBC-495E-49A5-B5E0-3E82F4094266}"/>
    <cellStyle name="Normal 8 4 3 2 3 3" xfId="2859" xr:uid="{E60AB697-22CE-44AF-A48C-9090D137C7C8}"/>
    <cellStyle name="Normal 8 4 3 2 3 4" xfId="2860" xr:uid="{FCBC424A-3910-4585-AEDD-A43429D22928}"/>
    <cellStyle name="Normal 8 4 3 2 4" xfId="2861" xr:uid="{5B5D6E7D-BD6B-4975-8D49-A9817D1DDA77}"/>
    <cellStyle name="Normal 8 4 3 2 5" xfId="2862" xr:uid="{DC114DEE-7192-454A-9367-D5A494A103F9}"/>
    <cellStyle name="Normal 8 4 3 2 6" xfId="2863" xr:uid="{F53C0A9F-E328-4EBD-9959-E8042E227439}"/>
    <cellStyle name="Normal 8 4 3 3" xfId="2864" xr:uid="{5EC09F5A-0BDB-4151-A8D7-5BC70EEB93F2}"/>
    <cellStyle name="Normal 8 4 3 3 2" xfId="2865" xr:uid="{4D6825CC-8F97-4A4D-B915-E3F6ABD041FC}"/>
    <cellStyle name="Normal 8 4 3 3 2 2" xfId="2866" xr:uid="{873A6E88-76FE-4FAC-903E-92A09CEE204F}"/>
    <cellStyle name="Normal 8 4 3 3 2 3" xfId="2867" xr:uid="{813A788E-2FC1-4783-94E9-3729A405A89B}"/>
    <cellStyle name="Normal 8 4 3 3 2 4" xfId="2868" xr:uid="{D52853E6-93E4-4BCF-8CC9-6FCDC32925E7}"/>
    <cellStyle name="Normal 8 4 3 3 3" xfId="2869" xr:uid="{C6DCF249-CE05-480C-9ED7-13631341A58B}"/>
    <cellStyle name="Normal 8 4 3 3 4" xfId="2870" xr:uid="{558E4EFA-900D-4BAA-B453-5B7BC6F6E5D4}"/>
    <cellStyle name="Normal 8 4 3 3 5" xfId="2871" xr:uid="{7A86552F-DD2E-4700-A7D8-04C30AB5D685}"/>
    <cellStyle name="Normal 8 4 3 4" xfId="2872" xr:uid="{6833FDC6-3EC6-4C82-A7D5-B49ABFEAFC91}"/>
    <cellStyle name="Normal 8 4 3 4 2" xfId="2873" xr:uid="{3EA02218-34DD-4D5A-BA5C-3862D74EFCBB}"/>
    <cellStyle name="Normal 8 4 3 4 3" xfId="2874" xr:uid="{643C6CF2-BC2D-420E-BF9F-FB01308A6590}"/>
    <cellStyle name="Normal 8 4 3 4 4" xfId="2875" xr:uid="{EE3643EC-E42C-4A05-B50E-4564D6EF2DF8}"/>
    <cellStyle name="Normal 8 4 3 5" xfId="2876" xr:uid="{E44CD5EC-13FD-407E-B346-39F168546677}"/>
    <cellStyle name="Normal 8 4 3 5 2" xfId="2877" xr:uid="{343A4558-3AC1-4C05-8408-FCC60ABD40C9}"/>
    <cellStyle name="Normal 8 4 3 5 3" xfId="2878" xr:uid="{15F9D5E3-E63E-42D0-88C5-19DEA24B7DBD}"/>
    <cellStyle name="Normal 8 4 3 5 4" xfId="2879" xr:uid="{C9D2D45D-F3CC-4481-A488-E8FFCB1E60B7}"/>
    <cellStyle name="Normal 8 4 3 6" xfId="2880" xr:uid="{60162D24-951B-40D2-BA81-27F93455D72E}"/>
    <cellStyle name="Normal 8 4 3 7" xfId="2881" xr:uid="{117382C2-8B45-42E2-BB01-A8D440355B4A}"/>
    <cellStyle name="Normal 8 4 3 8" xfId="2882" xr:uid="{C16A13E1-4E31-4CE8-AC82-758CCB15646A}"/>
    <cellStyle name="Normal 8 4 4" xfId="2883" xr:uid="{8150A288-C08F-43F9-87C3-DC48F6D2AFB9}"/>
    <cellStyle name="Normal 8 4 4 2" xfId="2884" xr:uid="{BC651F72-B390-4D81-B4B9-29F6FBB2D1D9}"/>
    <cellStyle name="Normal 8 4 4 2 2" xfId="2885" xr:uid="{203117CC-8E28-43E3-B606-DEEF22D23466}"/>
    <cellStyle name="Normal 8 4 4 2 2 2" xfId="2886" xr:uid="{0BE231B9-33C1-4FAD-AD79-D5D9F0346B31}"/>
    <cellStyle name="Normal 8 4 4 2 2 3" xfId="2887" xr:uid="{A82592AB-426E-4511-B893-364036209FE9}"/>
    <cellStyle name="Normal 8 4 4 2 2 4" xfId="2888" xr:uid="{066CCD0E-22DF-4403-AA3A-081931253E5E}"/>
    <cellStyle name="Normal 8 4 4 2 3" xfId="2889" xr:uid="{EB3212C9-B37D-4BC0-9620-17B4CFE96CD6}"/>
    <cellStyle name="Normal 8 4 4 2 4" xfId="2890" xr:uid="{539BDB6C-B2A6-4815-843F-1592D534FC70}"/>
    <cellStyle name="Normal 8 4 4 2 5" xfId="2891" xr:uid="{E04295EF-3F0C-45ED-8C95-4D5244FF8754}"/>
    <cellStyle name="Normal 8 4 4 3" xfId="2892" xr:uid="{1444FFC1-62BF-4330-AEDE-9EB966EDB5B2}"/>
    <cellStyle name="Normal 8 4 4 3 2" xfId="2893" xr:uid="{77C48D52-5CCD-4EED-BEA3-F300766603A6}"/>
    <cellStyle name="Normal 8 4 4 3 3" xfId="2894" xr:uid="{49780699-8886-43B6-9A32-2D5214B3666F}"/>
    <cellStyle name="Normal 8 4 4 3 4" xfId="2895" xr:uid="{CB6C7074-8DC3-4CAF-86BD-5E14E266BE63}"/>
    <cellStyle name="Normal 8 4 4 4" xfId="2896" xr:uid="{68A08FF7-B0C0-4990-8455-FDA38BA618E6}"/>
    <cellStyle name="Normal 8 4 4 4 2" xfId="2897" xr:uid="{EA8C6A62-BF7B-494E-8471-BE7741689EA4}"/>
    <cellStyle name="Normal 8 4 4 4 3" xfId="2898" xr:uid="{36D9BDBE-A8AF-4EEF-8B5F-A24637C5C08D}"/>
    <cellStyle name="Normal 8 4 4 4 4" xfId="2899" xr:uid="{2AAFE88A-80BC-466C-B101-67C55E9B3940}"/>
    <cellStyle name="Normal 8 4 4 5" xfId="2900" xr:uid="{3238CFE7-9685-4372-BED5-AD3272DFF727}"/>
    <cellStyle name="Normal 8 4 4 6" xfId="2901" xr:uid="{CFABEE00-8AB8-4BE7-A7C6-C88CD95443A9}"/>
    <cellStyle name="Normal 8 4 4 7" xfId="2902" xr:uid="{EF6AAE57-3841-4DDE-8609-AD242748ECDE}"/>
    <cellStyle name="Normal 8 4 5" xfId="2903" xr:uid="{AE592F94-A508-42AD-836D-CFEE6C3FDF63}"/>
    <cellStyle name="Normal 8 4 5 2" xfId="2904" xr:uid="{967BE90B-0F90-4ADC-93AB-B7596E75B38E}"/>
    <cellStyle name="Normal 8 4 5 2 2" xfId="2905" xr:uid="{AB1F483F-3EB5-4945-A7D1-66DBF95602FA}"/>
    <cellStyle name="Normal 8 4 5 2 3" xfId="2906" xr:uid="{54827527-CF50-4E5E-A4E9-FC835D415BF3}"/>
    <cellStyle name="Normal 8 4 5 2 4" xfId="2907" xr:uid="{B61E05B1-B451-4F04-B1A6-156961810695}"/>
    <cellStyle name="Normal 8 4 5 3" xfId="2908" xr:uid="{F940E0CD-60D1-4E6F-A497-1B76B167586A}"/>
    <cellStyle name="Normal 8 4 5 3 2" xfId="2909" xr:uid="{BB28FE6F-95E1-4832-BB9A-AB71C7710FB5}"/>
    <cellStyle name="Normal 8 4 5 3 3" xfId="2910" xr:uid="{1E1F6212-BA24-443B-B154-0323281FE633}"/>
    <cellStyle name="Normal 8 4 5 3 4" xfId="2911" xr:uid="{635074B8-E4CF-4C24-97F0-AEBE2235FAC7}"/>
    <cellStyle name="Normal 8 4 5 4" xfId="2912" xr:uid="{4B148FC2-C129-4A55-AF5A-24A9ABCD6EE9}"/>
    <cellStyle name="Normal 8 4 5 5" xfId="2913" xr:uid="{E924038C-B98F-467D-AF7C-DC8D43F68210}"/>
    <cellStyle name="Normal 8 4 5 6" xfId="2914" xr:uid="{891E7DAA-9C3D-43AE-A0C4-3340B8A7E5E9}"/>
    <cellStyle name="Normal 8 4 6" xfId="2915" xr:uid="{D0802D63-1324-4CCF-9AAD-EED06F75C1EB}"/>
    <cellStyle name="Normal 8 4 6 2" xfId="2916" xr:uid="{A3544A8A-8432-404F-9F3A-CED39B68A7EC}"/>
    <cellStyle name="Normal 8 4 6 2 2" xfId="2917" xr:uid="{2326F511-AB44-4FF5-93DA-C230CC855D94}"/>
    <cellStyle name="Normal 8 4 6 2 3" xfId="2918" xr:uid="{83F65034-FDC3-4966-AC26-CBF28E8CDBE9}"/>
    <cellStyle name="Normal 8 4 6 2 4" xfId="2919" xr:uid="{7E78AB73-A0E3-450B-8C8F-4DFDCBD97C7B}"/>
    <cellStyle name="Normal 8 4 6 3" xfId="2920" xr:uid="{F822B4D1-ED34-4907-ABFD-AD3539032197}"/>
    <cellStyle name="Normal 8 4 6 4" xfId="2921" xr:uid="{1AA86751-B19A-492A-AA71-DE319EB153AD}"/>
    <cellStyle name="Normal 8 4 6 5" xfId="2922" xr:uid="{BCB48536-CFF5-44A5-8A66-4BF4CCDE5A21}"/>
    <cellStyle name="Normal 8 4 7" xfId="2923" xr:uid="{A2528617-D5D6-4BC1-9304-5DD00DCE2C11}"/>
    <cellStyle name="Normal 8 4 7 2" xfId="2924" xr:uid="{C9D53B0A-4083-4DEA-82DD-75ECE35DA5D6}"/>
    <cellStyle name="Normal 8 4 7 3" xfId="2925" xr:uid="{FCD58ABD-B824-4282-8689-1361399CD879}"/>
    <cellStyle name="Normal 8 4 7 4" xfId="2926" xr:uid="{99D959D6-935B-4903-9D61-BF4555EF5632}"/>
    <cellStyle name="Normal 8 4 8" xfId="2927" xr:uid="{BD1F9490-F4FB-4537-AA8F-E24E0A690068}"/>
    <cellStyle name="Normal 8 4 8 2" xfId="2928" xr:uid="{D09AD716-A626-44F0-9045-452AC6D13AE9}"/>
    <cellStyle name="Normal 8 4 8 3" xfId="2929" xr:uid="{794A5795-916E-473C-B52A-6AE62FAED722}"/>
    <cellStyle name="Normal 8 4 8 4" xfId="2930" xr:uid="{524A3A6F-0D32-4839-8E9D-F61555E65063}"/>
    <cellStyle name="Normal 8 4 9" xfId="2931" xr:uid="{745A1C10-DF7B-41A5-B482-149963EEAA98}"/>
    <cellStyle name="Normal 8 5" xfId="2932" xr:uid="{74769EAA-742C-4625-8949-29F928ECA423}"/>
    <cellStyle name="Normal 8 5 2" xfId="2933" xr:uid="{B59C189D-1861-43A8-8BA7-94D8EC7FE0BD}"/>
    <cellStyle name="Normal 8 5 2 2" xfId="2934" xr:uid="{5E3BE909-510F-4E65-87BB-F955AFA205DF}"/>
    <cellStyle name="Normal 8 5 2 2 2" xfId="2935" xr:uid="{1EBB9570-CACB-4483-B635-4B3C91DF9B1C}"/>
    <cellStyle name="Normal 8 5 2 2 2 2" xfId="2936" xr:uid="{D8A2A012-3F11-4E10-9874-B0AE353551F7}"/>
    <cellStyle name="Normal 8 5 2 2 2 3" xfId="2937" xr:uid="{8D7C1100-9963-462D-A8D7-6312ADFAD234}"/>
    <cellStyle name="Normal 8 5 2 2 2 4" xfId="2938" xr:uid="{6AE7F4AB-5F87-42D8-814E-3599448352AD}"/>
    <cellStyle name="Normal 8 5 2 2 3" xfId="2939" xr:uid="{DA6B8527-8DAF-4FA1-A8CC-BF84116BF436}"/>
    <cellStyle name="Normal 8 5 2 2 3 2" xfId="2940" xr:uid="{14C2AF08-136E-4B0B-AD01-676756DA215E}"/>
    <cellStyle name="Normal 8 5 2 2 3 3" xfId="2941" xr:uid="{00D422DD-BA2C-4105-B19D-0C3CA5CEB1DA}"/>
    <cellStyle name="Normal 8 5 2 2 3 4" xfId="2942" xr:uid="{D27CB312-1BD0-4ECD-9744-75240C1DCE31}"/>
    <cellStyle name="Normal 8 5 2 2 4" xfId="2943" xr:uid="{7CDD35BD-022A-46C9-A686-0DD37DE27A8B}"/>
    <cellStyle name="Normal 8 5 2 2 5" xfId="2944" xr:uid="{F30D9707-ADB2-4C7A-B1C1-B2A6BBA0E7D7}"/>
    <cellStyle name="Normal 8 5 2 2 6" xfId="2945" xr:uid="{DF6A76A8-151C-4C5B-AA2F-A7CBBE3E9727}"/>
    <cellStyle name="Normal 8 5 2 3" xfId="2946" xr:uid="{34EB0108-9815-47F9-96F5-C11D6B510B54}"/>
    <cellStyle name="Normal 8 5 2 3 2" xfId="2947" xr:uid="{1D226AA4-D317-4256-BC21-DFC48016B54C}"/>
    <cellStyle name="Normal 8 5 2 3 2 2" xfId="2948" xr:uid="{54E79996-005B-461B-8DD8-A7FA717B9BBD}"/>
    <cellStyle name="Normal 8 5 2 3 2 3" xfId="2949" xr:uid="{2D06C163-E926-428F-9EA3-20A4B6574E1F}"/>
    <cellStyle name="Normal 8 5 2 3 2 4" xfId="2950" xr:uid="{9FEC1EC3-4963-414A-9C00-9E9D15AE849F}"/>
    <cellStyle name="Normal 8 5 2 3 3" xfId="2951" xr:uid="{31F2755F-52B2-47A9-9CD0-CCF51B59B286}"/>
    <cellStyle name="Normal 8 5 2 3 4" xfId="2952" xr:uid="{B7185871-D55E-4769-B0A8-8F786ACDF5CF}"/>
    <cellStyle name="Normal 8 5 2 3 5" xfId="2953" xr:uid="{C624DF23-41BA-4BC7-9273-413991593A7C}"/>
    <cellStyle name="Normal 8 5 2 4" xfId="2954" xr:uid="{89832942-B124-42C6-9D26-961C1E478104}"/>
    <cellStyle name="Normal 8 5 2 4 2" xfId="2955" xr:uid="{8DF3707E-515A-4047-BD06-4356587D1F89}"/>
    <cellStyle name="Normal 8 5 2 4 3" xfId="2956" xr:uid="{E01D93B0-683F-4B90-95C3-9593A09722B7}"/>
    <cellStyle name="Normal 8 5 2 4 4" xfId="2957" xr:uid="{715CCC1A-5FD6-4622-A3A0-7DD1A479D6AD}"/>
    <cellStyle name="Normal 8 5 2 5" xfId="2958" xr:uid="{C928D02D-B814-4598-AA1E-5BC3B8F19C5C}"/>
    <cellStyle name="Normal 8 5 2 5 2" xfId="2959" xr:uid="{388CAD2E-26A5-41E1-8C68-D60D821093B5}"/>
    <cellStyle name="Normal 8 5 2 5 3" xfId="2960" xr:uid="{60336F42-3445-49C8-8DA7-1764B150FB62}"/>
    <cellStyle name="Normal 8 5 2 5 4" xfId="2961" xr:uid="{B5259D4E-0F56-4840-9C9F-36320757D668}"/>
    <cellStyle name="Normal 8 5 2 6" xfId="2962" xr:uid="{7E410F51-877F-481C-8813-1A7DFE5C2C02}"/>
    <cellStyle name="Normal 8 5 2 7" xfId="2963" xr:uid="{167CDEAD-13F3-4E62-B67E-761447578276}"/>
    <cellStyle name="Normal 8 5 2 8" xfId="2964" xr:uid="{36E5ABF8-E3FC-4148-B938-4CCBEFE70933}"/>
    <cellStyle name="Normal 8 5 3" xfId="2965" xr:uid="{C987404C-C9BD-432C-837C-DFEE73343368}"/>
    <cellStyle name="Normal 8 5 3 2" xfId="2966" xr:uid="{47113D80-4057-4E19-BC9D-D5E6789B1AE1}"/>
    <cellStyle name="Normal 8 5 3 2 2" xfId="2967" xr:uid="{2267AA5B-E7FD-44F8-96C6-76CE65C8484F}"/>
    <cellStyle name="Normal 8 5 3 2 3" xfId="2968" xr:uid="{F36BA8EB-CC46-4CB7-B19C-292535248399}"/>
    <cellStyle name="Normal 8 5 3 2 4" xfId="2969" xr:uid="{DA838551-6D6D-41EF-89C6-52CC64D85419}"/>
    <cellStyle name="Normal 8 5 3 3" xfId="2970" xr:uid="{6626F795-8EC5-4842-B595-5E3A5EE0A4B4}"/>
    <cellStyle name="Normal 8 5 3 3 2" xfId="2971" xr:uid="{C2D9121D-F26A-498B-94E1-733636F4C26E}"/>
    <cellStyle name="Normal 8 5 3 3 3" xfId="2972" xr:uid="{723054FE-701E-4B81-B139-5B6ED9C30200}"/>
    <cellStyle name="Normal 8 5 3 3 4" xfId="2973" xr:uid="{54E9E02B-E835-4879-876E-3E5B671E5FC1}"/>
    <cellStyle name="Normal 8 5 3 4" xfId="2974" xr:uid="{97AFCB71-BEC6-4B33-9718-CB1448269650}"/>
    <cellStyle name="Normal 8 5 3 5" xfId="2975" xr:uid="{287D754A-5C97-479B-88E6-06B76E32FBA1}"/>
    <cellStyle name="Normal 8 5 3 6" xfId="2976" xr:uid="{D0056E37-CEAB-4A12-82C6-10F4AFB1709F}"/>
    <cellStyle name="Normal 8 5 4" xfId="2977" xr:uid="{B2B1FDE3-DF40-464F-83B4-BF2D4C8D36AA}"/>
    <cellStyle name="Normal 8 5 4 2" xfId="2978" xr:uid="{FC728211-DFBB-49D1-82C1-A8AAF09EB095}"/>
    <cellStyle name="Normal 8 5 4 2 2" xfId="2979" xr:uid="{4DBA05E3-87F2-46EF-9BEC-FACE20385A18}"/>
    <cellStyle name="Normal 8 5 4 2 3" xfId="2980" xr:uid="{824C832C-FCC6-407B-8C63-B013F7244D6B}"/>
    <cellStyle name="Normal 8 5 4 2 4" xfId="2981" xr:uid="{0B4E72E0-7F2B-4680-80A8-07610B729F5A}"/>
    <cellStyle name="Normal 8 5 4 3" xfId="2982" xr:uid="{ECB08A51-19AA-4C36-B7F0-9A69802BD4EC}"/>
    <cellStyle name="Normal 8 5 4 4" xfId="2983" xr:uid="{11DE3E26-78F9-47DC-AF47-968569F4942A}"/>
    <cellStyle name="Normal 8 5 4 5" xfId="2984" xr:uid="{633A342B-2059-4DA2-9C2C-BE37502C47F3}"/>
    <cellStyle name="Normal 8 5 5" xfId="2985" xr:uid="{FB83B103-E271-4DFE-9763-3A2DE50E5555}"/>
    <cellStyle name="Normal 8 5 5 2" xfId="2986" xr:uid="{7109BDA8-F524-400E-A37F-5A761CFD68E4}"/>
    <cellStyle name="Normal 8 5 5 3" xfId="2987" xr:uid="{4DCF2D8A-B79D-4BB8-B7FF-834B612AD3F3}"/>
    <cellStyle name="Normal 8 5 5 4" xfId="2988" xr:uid="{886315D7-975A-4C75-9576-0CFD33F800F7}"/>
    <cellStyle name="Normal 8 5 6" xfId="2989" xr:uid="{ED28B6CB-CCA1-435F-8E25-9215824D1E44}"/>
    <cellStyle name="Normal 8 5 6 2" xfId="2990" xr:uid="{6E1AA573-D1AF-4989-ACD7-277B2BCEC01E}"/>
    <cellStyle name="Normal 8 5 6 3" xfId="2991" xr:uid="{34C81CDB-D02D-4980-BBBF-F99A4138FDF9}"/>
    <cellStyle name="Normal 8 5 6 4" xfId="2992" xr:uid="{570354C2-1FB7-493A-90C2-01585131A492}"/>
    <cellStyle name="Normal 8 5 7" xfId="2993" xr:uid="{6E08A3C0-DEDD-4D3F-BCC1-E55407FD0812}"/>
    <cellStyle name="Normal 8 5 8" xfId="2994" xr:uid="{6FD60E6A-E2F6-4633-95BC-4157FC7550EC}"/>
    <cellStyle name="Normal 8 5 9" xfId="2995" xr:uid="{49784D13-68CA-4445-9933-92B338F08898}"/>
    <cellStyle name="Normal 8 6" xfId="2996" xr:uid="{E98D3301-F077-4EAD-9385-3D4B59F49E3C}"/>
    <cellStyle name="Normal 8 6 2" xfId="2997" xr:uid="{9455E43E-B3C2-4FFA-98D6-BA2D9A9DA483}"/>
    <cellStyle name="Normal 8 6 2 2" xfId="2998" xr:uid="{967B41EE-4F68-4CB8-856E-E5AFAAC810FF}"/>
    <cellStyle name="Normal 8 6 2 2 2" xfId="2999" xr:uid="{123E1A22-73BB-4219-ABBD-8547C395B5C1}"/>
    <cellStyle name="Normal 8 6 2 2 2 2" xfId="4185" xr:uid="{758F6B2F-4BB2-44BC-91C6-B57B7A188AD5}"/>
    <cellStyle name="Normal 8 6 2 2 3" xfId="3000" xr:uid="{D5710BC9-9C4F-41F7-A8ED-A06D4F31406B}"/>
    <cellStyle name="Normal 8 6 2 2 4" xfId="3001" xr:uid="{87453856-C761-4869-BB38-0A86704C8F8A}"/>
    <cellStyle name="Normal 8 6 2 3" xfId="3002" xr:uid="{721ABD49-36C7-4098-A039-23F0B0FB5941}"/>
    <cellStyle name="Normal 8 6 2 3 2" xfId="3003" xr:uid="{8C869181-7F4B-458E-BC0E-3F3E875D211D}"/>
    <cellStyle name="Normal 8 6 2 3 3" xfId="3004" xr:uid="{4FFA9838-117C-475C-957E-BE0DB44A1C27}"/>
    <cellStyle name="Normal 8 6 2 3 4" xfId="3005" xr:uid="{EF72A7B8-5D94-45F9-8302-FC67018D92ED}"/>
    <cellStyle name="Normal 8 6 2 4" xfId="3006" xr:uid="{E37410BB-A67D-478A-9C20-8E751A49E50A}"/>
    <cellStyle name="Normal 8 6 2 5" xfId="3007" xr:uid="{353D4175-0F13-46BB-A2A8-AB0F4F4ABB47}"/>
    <cellStyle name="Normal 8 6 2 6" xfId="3008" xr:uid="{1B15FAA4-5921-4233-B9BC-834F38370360}"/>
    <cellStyle name="Normal 8 6 3" xfId="3009" xr:uid="{B484F193-1136-4A1B-A152-FB9B7AD12695}"/>
    <cellStyle name="Normal 8 6 3 2" xfId="3010" xr:uid="{730EF323-77BD-485E-AC21-C556F9B42C58}"/>
    <cellStyle name="Normal 8 6 3 2 2" xfId="3011" xr:uid="{B688D756-BDBC-4540-BF26-60D8838383CA}"/>
    <cellStyle name="Normal 8 6 3 2 3" xfId="3012" xr:uid="{B5C718A7-00EF-43EA-A8D5-71373B484FA1}"/>
    <cellStyle name="Normal 8 6 3 2 4" xfId="3013" xr:uid="{E80DEB76-C597-476C-9A19-136A1D1668D5}"/>
    <cellStyle name="Normal 8 6 3 3" xfId="3014" xr:uid="{B20BE086-4222-4776-A94E-0F63E1ABCC0B}"/>
    <cellStyle name="Normal 8 6 3 4" xfId="3015" xr:uid="{9C448B69-ADDF-4021-8DC5-3DB6764856BB}"/>
    <cellStyle name="Normal 8 6 3 5" xfId="3016" xr:uid="{B76BC740-DB42-4114-B0C7-A33981C88B6A}"/>
    <cellStyle name="Normal 8 6 4" xfId="3017" xr:uid="{6A8682DB-4E21-4E26-8097-2A17CDE07BA0}"/>
    <cellStyle name="Normal 8 6 4 2" xfId="3018" xr:uid="{CE41BC62-0411-4CE6-8AC7-5209BC2EAFCC}"/>
    <cellStyle name="Normal 8 6 4 3" xfId="3019" xr:uid="{5BA68F53-8096-4D13-B840-6ED03DD731C0}"/>
    <cellStyle name="Normal 8 6 4 4" xfId="3020" xr:uid="{FE4E3D6C-A45E-4A79-B57B-98E0B85B61C1}"/>
    <cellStyle name="Normal 8 6 5" xfId="3021" xr:uid="{7E90C65E-4DBD-4678-A009-BF23C7D770A9}"/>
    <cellStyle name="Normal 8 6 5 2" xfId="3022" xr:uid="{02666DF4-E107-4D5D-A6BB-6F4ED94FEB9C}"/>
    <cellStyle name="Normal 8 6 5 3" xfId="3023" xr:uid="{33714969-7EC7-4CB3-BFA9-F84AFADA5388}"/>
    <cellStyle name="Normal 8 6 5 4" xfId="3024" xr:uid="{F0BBEA6E-E31F-438F-9571-BE8DDC4EF310}"/>
    <cellStyle name="Normal 8 6 6" xfId="3025" xr:uid="{BFD3221D-259E-44C4-9EAB-6B534787D032}"/>
    <cellStyle name="Normal 8 6 7" xfId="3026" xr:uid="{2558988B-4D14-4EAD-BD2B-9D6E38692E9D}"/>
    <cellStyle name="Normal 8 6 8" xfId="3027" xr:uid="{41DD5A6A-A9D0-48D7-B226-5AB16FB3F76E}"/>
    <cellStyle name="Normal 8 7" xfId="3028" xr:uid="{21E28F7A-EA61-4DD1-B39A-DB3CAC100F60}"/>
    <cellStyle name="Normal 8 7 2" xfId="3029" xr:uid="{76557A9E-1CD3-45F5-9F42-E6EE9DCDB4EF}"/>
    <cellStyle name="Normal 8 7 2 2" xfId="3030" xr:uid="{6851F333-5531-451B-9507-669AB4F81A79}"/>
    <cellStyle name="Normal 8 7 2 2 2" xfId="3031" xr:uid="{3E596D60-2B45-44F1-946D-9E3395539ACB}"/>
    <cellStyle name="Normal 8 7 2 2 3" xfId="3032" xr:uid="{2C5E23AB-9194-41FC-891E-79AC6749C2FB}"/>
    <cellStyle name="Normal 8 7 2 2 4" xfId="3033" xr:uid="{CAF80825-EF39-412D-93DB-FBDF533BCB97}"/>
    <cellStyle name="Normal 8 7 2 3" xfId="3034" xr:uid="{88AF6A53-3061-4946-B75B-120D013E1A04}"/>
    <cellStyle name="Normal 8 7 2 4" xfId="3035" xr:uid="{D3A6E370-BB74-423E-BF2D-C57D83EDB88F}"/>
    <cellStyle name="Normal 8 7 2 5" xfId="3036" xr:uid="{C063BE90-086A-45B6-9DCE-986FCF500B5A}"/>
    <cellStyle name="Normal 8 7 3" xfId="3037" xr:uid="{E23A6DB5-837A-48BA-8004-32D2A89192E7}"/>
    <cellStyle name="Normal 8 7 3 2" xfId="3038" xr:uid="{AE54F674-1968-44D7-AB11-1C2C22F0EF5C}"/>
    <cellStyle name="Normal 8 7 3 3" xfId="3039" xr:uid="{31B3B6E7-49A6-43D4-B296-3262736EE983}"/>
    <cellStyle name="Normal 8 7 3 4" xfId="3040" xr:uid="{534A2E90-AFE2-4236-8F29-F3F8E461055E}"/>
    <cellStyle name="Normal 8 7 4" xfId="3041" xr:uid="{26138D4E-9D1A-4D7D-ACBF-4D8BC303F2F0}"/>
    <cellStyle name="Normal 8 7 4 2" xfId="3042" xr:uid="{E1CBB757-A606-4F97-A497-8E12261222C7}"/>
    <cellStyle name="Normal 8 7 4 3" xfId="3043" xr:uid="{310C90F0-F357-40C9-82FD-E976370007E2}"/>
    <cellStyle name="Normal 8 7 4 4" xfId="3044" xr:uid="{40FB389C-1484-4FD2-B559-4C2FC24C6D30}"/>
    <cellStyle name="Normal 8 7 5" xfId="3045" xr:uid="{E295863F-00FB-4715-8DFB-24089F49CB83}"/>
    <cellStyle name="Normal 8 7 6" xfId="3046" xr:uid="{8FB3720D-6445-4762-9BF6-44EC5EB6F87D}"/>
    <cellStyle name="Normal 8 7 7" xfId="3047" xr:uid="{6A9462D9-813B-4E45-A54C-8C09B678A237}"/>
    <cellStyle name="Normal 8 8" xfId="3048" xr:uid="{11C45281-143A-4FF9-8646-EE22B9E2A97B}"/>
    <cellStyle name="Normal 8 8 2" xfId="3049" xr:uid="{09F3A60C-1C3C-44A2-B805-A2EA3EA4FDC2}"/>
    <cellStyle name="Normal 8 8 2 2" xfId="3050" xr:uid="{C091AD5B-1A00-43C6-B2D2-F12BD5B195C3}"/>
    <cellStyle name="Normal 8 8 2 3" xfId="3051" xr:uid="{3BC02864-04EC-4922-8C8D-688395DB2822}"/>
    <cellStyle name="Normal 8 8 2 4" xfId="3052" xr:uid="{25070037-8736-4A43-9B0E-12081C421758}"/>
    <cellStyle name="Normal 8 8 3" xfId="3053" xr:uid="{7330E32F-BE26-4BDA-B754-F394E446476B}"/>
    <cellStyle name="Normal 8 8 3 2" xfId="3054" xr:uid="{FE13CAA6-1759-4999-85E8-502F9B213B73}"/>
    <cellStyle name="Normal 8 8 3 3" xfId="3055" xr:uid="{C2EE1208-0460-47AA-8E5C-70CFDA6782CD}"/>
    <cellStyle name="Normal 8 8 3 4" xfId="3056" xr:uid="{636A8A01-658A-4392-879B-37BB91617842}"/>
    <cellStyle name="Normal 8 8 4" xfId="3057" xr:uid="{3B22EA38-6C8C-4D11-B8C7-63858346F2F0}"/>
    <cellStyle name="Normal 8 8 5" xfId="3058" xr:uid="{98D06FF3-8B96-4C8F-B0AF-FB017EE4E42F}"/>
    <cellStyle name="Normal 8 8 6" xfId="3059" xr:uid="{8FCEAED7-40F8-4B02-9D5F-C7A058DC3712}"/>
    <cellStyle name="Normal 8 9" xfId="3060" xr:uid="{6A9BF8F5-AF6A-45B0-A1FC-AB17A6A1EA08}"/>
    <cellStyle name="Normal 8 9 2" xfId="3061" xr:uid="{F4468F8A-E1F2-4440-9037-907D2242BF79}"/>
    <cellStyle name="Normal 8 9 2 2" xfId="3062" xr:uid="{08345FAE-4360-467B-A056-FB6A894AA6D4}"/>
    <cellStyle name="Normal 8 9 2 2 2" xfId="4381" xr:uid="{861BD198-5AC2-4714-8734-FD0B89038838}"/>
    <cellStyle name="Normal 8 9 2 2 3" xfId="4613" xr:uid="{EFB863DE-1222-47CE-A284-6FCF98F0E4C9}"/>
    <cellStyle name="Normal 8 9 2 3" xfId="3063" xr:uid="{73E6E729-B090-4838-A4F1-AE37FC3E7181}"/>
    <cellStyle name="Normal 8 9 2 4" xfId="3064" xr:uid="{B7A3E8C5-31DB-4206-8BCE-5945A7C84DC3}"/>
    <cellStyle name="Normal 8 9 3" xfId="3065" xr:uid="{21FD2E57-29EF-479E-8700-6B29AD9534C9}"/>
    <cellStyle name="Normal 8 9 3 2" xfId="5350" xr:uid="{4A5BE520-896B-442B-B2FC-C4B04801D675}"/>
    <cellStyle name="Normal 8 9 4" xfId="3066" xr:uid="{4988307E-8F89-4AB3-A819-8C0D37547755}"/>
    <cellStyle name="Normal 8 9 4 2" xfId="4747" xr:uid="{A7EC8C25-F63F-447B-96AD-5C458D57A9F2}"/>
    <cellStyle name="Normal 8 9 4 3" xfId="4614" xr:uid="{FC49AD2E-C8A2-4A51-A764-0FDBE21AFFEE}"/>
    <cellStyle name="Normal 8 9 4 4" xfId="4466" xr:uid="{19C639AB-9490-4867-AFEB-FA65034CB55A}"/>
    <cellStyle name="Normal 8 9 5" xfId="3067" xr:uid="{A13BC1E4-5BE3-40B9-9CC0-E7D41DE132D5}"/>
    <cellStyle name="Normal 9" xfId="89" xr:uid="{4E8BF343-3215-4B0F-AF0E-E3C6F84F47A0}"/>
    <cellStyle name="Normal 9 10" xfId="3068" xr:uid="{C9731102-EDDB-4752-92F0-62E54FDDCE5A}"/>
    <cellStyle name="Normal 9 10 2" xfId="3069" xr:uid="{89F408B6-753F-450A-9F49-08182ECB2A99}"/>
    <cellStyle name="Normal 9 10 2 2" xfId="3070" xr:uid="{EEB21EB1-A16A-4E0D-9412-8E8205497E2E}"/>
    <cellStyle name="Normal 9 10 2 3" xfId="3071" xr:uid="{FB31C027-074C-4218-B3F9-AC0C9A16C8AF}"/>
    <cellStyle name="Normal 9 10 2 4" xfId="3072" xr:uid="{DE12156F-8245-447D-94EB-9F6336A1B952}"/>
    <cellStyle name="Normal 9 10 3" xfId="3073" xr:uid="{7D0EC710-ACED-470C-8DF9-CA63F0C11E09}"/>
    <cellStyle name="Normal 9 10 4" xfId="3074" xr:uid="{7300761F-45C0-46EA-A55B-3F13C3FB42FA}"/>
    <cellStyle name="Normal 9 10 5" xfId="3075" xr:uid="{5827F5BE-7FDB-4CD9-9E93-3338394EE599}"/>
    <cellStyle name="Normal 9 11" xfId="3076" xr:uid="{AAF3221A-AB4C-4C98-91A4-A70194E0AB27}"/>
    <cellStyle name="Normal 9 11 2" xfId="3077" xr:uid="{9E3B6622-42E8-470E-A7B6-E203D3010896}"/>
    <cellStyle name="Normal 9 11 3" xfId="3078" xr:uid="{9BE6B52C-BE22-433D-9E41-C779FD99570C}"/>
    <cellStyle name="Normal 9 11 4" xfId="3079" xr:uid="{5A8C056C-2296-4A39-BAD8-328EBBFD29E2}"/>
    <cellStyle name="Normal 9 12" xfId="3080" xr:uid="{569C4A44-AEA8-4FCD-AB19-5184ECC25711}"/>
    <cellStyle name="Normal 9 12 2" xfId="3081" xr:uid="{F5D7D7B6-0621-4F81-9E8C-BB7935040A54}"/>
    <cellStyle name="Normal 9 12 3" xfId="3082" xr:uid="{50846F6F-3DC1-484B-AA19-A02424FEADBC}"/>
    <cellStyle name="Normal 9 12 4" xfId="3083" xr:uid="{E3ABCA80-E328-4170-840B-A0B0B3E21F98}"/>
    <cellStyle name="Normal 9 13" xfId="3084" xr:uid="{A851E596-F61E-4124-BC95-4CFE3CF58DF2}"/>
    <cellStyle name="Normal 9 13 2" xfId="3085" xr:uid="{02AF6E94-EACC-4EEB-83B5-19182C2063B1}"/>
    <cellStyle name="Normal 9 14" xfId="3086" xr:uid="{9A631ADB-2255-4E02-976A-70E53D54DBEF}"/>
    <cellStyle name="Normal 9 15" xfId="3087" xr:uid="{94F9BBF7-D4B2-40DD-AAB3-7AB61B3DA2A2}"/>
    <cellStyle name="Normal 9 16" xfId="3088" xr:uid="{03BD0D61-FF91-4272-92E7-86CBDDD89DDA}"/>
    <cellStyle name="Normal 9 2" xfId="90" xr:uid="{F2213C67-9250-49B0-9A5E-1FCD4C4D9D54}"/>
    <cellStyle name="Normal 9 2 2" xfId="3729" xr:uid="{A47D85FD-2A1B-4436-A8A1-799830D3300D}"/>
    <cellStyle name="Normal 9 2 2 2" xfId="4593" xr:uid="{E9DB3C11-6AEC-4E5F-BA25-879670DE28FD}"/>
    <cellStyle name="Normal 9 2 3" xfId="4594" xr:uid="{1530B80C-001B-4757-8DF6-7F1F5E6B85AA}"/>
    <cellStyle name="Normal 9 3" xfId="91" xr:uid="{294FFD51-6ADA-4A47-B71E-A62CE94F2F6E}"/>
    <cellStyle name="Normal 9 3 10" xfId="3089" xr:uid="{31D99528-6C8D-43B1-BA24-F797DDE47AEA}"/>
    <cellStyle name="Normal 9 3 11" xfId="3090" xr:uid="{DBA58400-71F1-4E95-AD41-D840AB710B71}"/>
    <cellStyle name="Normal 9 3 2" xfId="3091" xr:uid="{D5AC5EA7-6703-4528-944F-650868B8FF5A}"/>
    <cellStyle name="Normal 9 3 2 2" xfId="3092" xr:uid="{6029D853-89C7-40AC-8056-672ADF892262}"/>
    <cellStyle name="Normal 9 3 2 2 2" xfId="3093" xr:uid="{2FC93F45-7880-4BD7-A59F-98272ECB9356}"/>
    <cellStyle name="Normal 9 3 2 2 2 2" xfId="3094" xr:uid="{F086B600-0BA0-4F68-8A83-0AFE53873141}"/>
    <cellStyle name="Normal 9 3 2 2 2 2 2" xfId="3095" xr:uid="{18866B0B-88E3-4CE2-8508-110919AF88CD}"/>
    <cellStyle name="Normal 9 3 2 2 2 2 2 2" xfId="4186" xr:uid="{9284A5E6-C536-4E36-9579-40CF72FECDA5}"/>
    <cellStyle name="Normal 9 3 2 2 2 2 2 2 2" xfId="4187" xr:uid="{8251BEBB-2E8D-4C7C-9E19-00B752C924F5}"/>
    <cellStyle name="Normal 9 3 2 2 2 2 2 3" xfId="4188" xr:uid="{DA31480E-83C9-4607-8F85-317529714F3E}"/>
    <cellStyle name="Normal 9 3 2 2 2 2 3" xfId="3096" xr:uid="{A3722B85-C9E5-44EF-864F-39831BF05AA5}"/>
    <cellStyle name="Normal 9 3 2 2 2 2 3 2" xfId="4189" xr:uid="{E03454F2-7121-4E73-B9E3-41AC59955E4F}"/>
    <cellStyle name="Normal 9 3 2 2 2 2 4" xfId="3097" xr:uid="{32900E2E-9AC2-440D-A8A8-048BB65C24E3}"/>
    <cellStyle name="Normal 9 3 2 2 2 3" xfId="3098" xr:uid="{F8C85257-B829-4739-A51B-2639BFC00F95}"/>
    <cellStyle name="Normal 9 3 2 2 2 3 2" xfId="3099" xr:uid="{1DF573D2-04E1-4BD6-8961-5D2A9CDB9FCD}"/>
    <cellStyle name="Normal 9 3 2 2 2 3 2 2" xfId="4190" xr:uid="{C46255C9-6A8B-44CF-8D81-94CF294AE27E}"/>
    <cellStyle name="Normal 9 3 2 2 2 3 3" xfId="3100" xr:uid="{EEF47E26-FEEE-48BC-A4A5-14F4AA21D4DA}"/>
    <cellStyle name="Normal 9 3 2 2 2 3 4" xfId="3101" xr:uid="{968D27DA-1749-4049-9997-67E131C1C77A}"/>
    <cellStyle name="Normal 9 3 2 2 2 4" xfId="3102" xr:uid="{E7695CE7-4946-45FF-9B05-1E6271C613CB}"/>
    <cellStyle name="Normal 9 3 2 2 2 4 2" xfId="4191" xr:uid="{7CCB638B-8BF8-4DFA-9F47-61B55842A86B}"/>
    <cellStyle name="Normal 9 3 2 2 2 5" xfId="3103" xr:uid="{FFDA6DA2-F655-45E0-A388-A2286C7BF9B9}"/>
    <cellStyle name="Normal 9 3 2 2 2 6" xfId="3104" xr:uid="{5590C4B3-23C7-4331-AE5F-C0F9453E31C3}"/>
    <cellStyle name="Normal 9 3 2 2 3" xfId="3105" xr:uid="{911BD847-A7FC-4866-AB36-D3FC17CBB802}"/>
    <cellStyle name="Normal 9 3 2 2 3 2" xfId="3106" xr:uid="{3A0F76FD-E8F7-4E43-B518-74C37C671E76}"/>
    <cellStyle name="Normal 9 3 2 2 3 2 2" xfId="3107" xr:uid="{4AC0DD78-1B48-4E33-9F99-5A927A564A10}"/>
    <cellStyle name="Normal 9 3 2 2 3 2 2 2" xfId="4192" xr:uid="{41EFAEDC-09FE-4983-ACB2-C2FE6AE6CEB2}"/>
    <cellStyle name="Normal 9 3 2 2 3 2 2 2 2" xfId="4193" xr:uid="{9C839678-C5F7-4284-9A51-5FA5C51455A2}"/>
    <cellStyle name="Normal 9 3 2 2 3 2 2 3" xfId="4194" xr:uid="{551D31D6-811E-4181-9C7C-F32085D8C7C9}"/>
    <cellStyle name="Normal 9 3 2 2 3 2 3" xfId="3108" xr:uid="{9009E8DD-ABDC-41F2-A39B-8B4732C51A1A}"/>
    <cellStyle name="Normal 9 3 2 2 3 2 3 2" xfId="4195" xr:uid="{0D2ACC95-6095-4BFC-B08C-BD2AA0664837}"/>
    <cellStyle name="Normal 9 3 2 2 3 2 4" xfId="3109" xr:uid="{0193E4EA-AFB6-4EA6-AC73-40C2ADEBF766}"/>
    <cellStyle name="Normal 9 3 2 2 3 3" xfId="3110" xr:uid="{D9839AB4-3B86-42D8-884D-19900F07A91B}"/>
    <cellStyle name="Normal 9 3 2 2 3 3 2" xfId="4196" xr:uid="{A7168B17-79EE-4BA2-81EE-E28EF65A9893}"/>
    <cellStyle name="Normal 9 3 2 2 3 3 2 2" xfId="4197" xr:uid="{08C2930A-8F87-4990-A0A4-7DF9E44A7D85}"/>
    <cellStyle name="Normal 9 3 2 2 3 3 3" xfId="4198" xr:uid="{6C1A6A2D-7F92-4841-81D3-4F7FDCFF933F}"/>
    <cellStyle name="Normal 9 3 2 2 3 4" xfId="3111" xr:uid="{4C6C9BE3-4DE4-44E8-A761-17069C9A93DB}"/>
    <cellStyle name="Normal 9 3 2 2 3 4 2" xfId="4199" xr:uid="{9CBE91A8-8FCA-46C0-AC53-92D772656DC8}"/>
    <cellStyle name="Normal 9 3 2 2 3 5" xfId="3112" xr:uid="{20CF4AC6-3649-4C76-AC7E-FE9E90E650AC}"/>
    <cellStyle name="Normal 9 3 2 2 4" xfId="3113" xr:uid="{D00C8473-1554-4CA2-9E77-047C3D980A4E}"/>
    <cellStyle name="Normal 9 3 2 2 4 2" xfId="3114" xr:uid="{676287DE-AF73-47FB-9D00-BCEBAA61A257}"/>
    <cellStyle name="Normal 9 3 2 2 4 2 2" xfId="4200" xr:uid="{1CE390ED-4599-43BF-A728-AECF59C666A6}"/>
    <cellStyle name="Normal 9 3 2 2 4 2 2 2" xfId="4201" xr:uid="{096157D2-C4BD-4CE9-9E3D-905DB7234B0F}"/>
    <cellStyle name="Normal 9 3 2 2 4 2 3" xfId="4202" xr:uid="{149C5095-DCBF-436F-A66D-49B6AB95831D}"/>
    <cellStyle name="Normal 9 3 2 2 4 3" xfId="3115" xr:uid="{89C19098-A3D2-4968-8D9F-D8A17A5A1971}"/>
    <cellStyle name="Normal 9 3 2 2 4 3 2" xfId="4203" xr:uid="{71181816-FB15-4CE8-8543-8CFAF20C70EC}"/>
    <cellStyle name="Normal 9 3 2 2 4 4" xfId="3116" xr:uid="{1A39ABEA-11F1-4057-9BE1-35AACEB2B783}"/>
    <cellStyle name="Normal 9 3 2 2 5" xfId="3117" xr:uid="{313018AF-1570-4C7C-9F67-547A618AC4E7}"/>
    <cellStyle name="Normal 9 3 2 2 5 2" xfId="3118" xr:uid="{B7C85A3A-4D05-4E7A-AF5F-EEEF30632A8B}"/>
    <cellStyle name="Normal 9 3 2 2 5 2 2" xfId="4204" xr:uid="{24F4AB9B-6170-4CF1-A020-DBBBA9638E9E}"/>
    <cellStyle name="Normal 9 3 2 2 5 3" xfId="3119" xr:uid="{64A7A26E-700F-444F-835D-55F195DBEA25}"/>
    <cellStyle name="Normal 9 3 2 2 5 4" xfId="3120" xr:uid="{0DDE27B1-2FF7-47CE-8D06-ED05D350C23C}"/>
    <cellStyle name="Normal 9 3 2 2 6" xfId="3121" xr:uid="{FBCC3991-6937-4365-96C6-671F2BDADF81}"/>
    <cellStyle name="Normal 9 3 2 2 6 2" xfId="4205" xr:uid="{E00A2D0F-B8CD-4F6D-A82B-A2AF8A316517}"/>
    <cellStyle name="Normal 9 3 2 2 7" xfId="3122" xr:uid="{6B84072C-BB20-4C8F-BDC4-498C89DC4084}"/>
    <cellStyle name="Normal 9 3 2 2 8" xfId="3123" xr:uid="{57300BE6-02D7-452A-9845-6D20A06DB2EA}"/>
    <cellStyle name="Normal 9 3 2 3" xfId="3124" xr:uid="{82FE48CA-A1C3-40BB-B6DB-69B3775B7359}"/>
    <cellStyle name="Normal 9 3 2 3 2" xfId="3125" xr:uid="{96FA279C-5885-4469-9688-46B7714AF2BD}"/>
    <cellStyle name="Normal 9 3 2 3 2 2" xfId="3126" xr:uid="{0E2CD7BD-D9D4-4CBE-9E48-435D1EDA3531}"/>
    <cellStyle name="Normal 9 3 2 3 2 2 2" xfId="4206" xr:uid="{11FB0613-D43A-4CAF-AC80-72521DE8B3FF}"/>
    <cellStyle name="Normal 9 3 2 3 2 2 2 2" xfId="4207" xr:uid="{B18DEB0F-A105-499C-9C4A-8DBB6022EF39}"/>
    <cellStyle name="Normal 9 3 2 3 2 2 3" xfId="4208" xr:uid="{8830FB8F-E202-4E80-A4A3-CA4295771A7A}"/>
    <cellStyle name="Normal 9 3 2 3 2 3" xfId="3127" xr:uid="{E9E4096F-E496-4E06-9D12-31E28DEABF4D}"/>
    <cellStyle name="Normal 9 3 2 3 2 3 2" xfId="4209" xr:uid="{C9E6B6C1-FA64-495B-B833-201CB54DFF85}"/>
    <cellStyle name="Normal 9 3 2 3 2 4" xfId="3128" xr:uid="{8F3C1D22-59A4-4A4A-A101-81D90293DF6D}"/>
    <cellStyle name="Normal 9 3 2 3 3" xfId="3129" xr:uid="{F5AA78D5-35BC-437F-BE4C-678C61D2969E}"/>
    <cellStyle name="Normal 9 3 2 3 3 2" xfId="3130" xr:uid="{9E083E48-E69D-4CB6-ADCD-C918484B3406}"/>
    <cellStyle name="Normal 9 3 2 3 3 2 2" xfId="4210" xr:uid="{E2C01AFD-EA6A-4DB6-8A24-C9E9D66DED38}"/>
    <cellStyle name="Normal 9 3 2 3 3 3" xfId="3131" xr:uid="{D34CCB8B-7462-4AA9-AEBC-76F2E4D344B9}"/>
    <cellStyle name="Normal 9 3 2 3 3 4" xfId="3132" xr:uid="{F3428D9D-CE54-42D7-9DB1-B3A90B162DC8}"/>
    <cellStyle name="Normal 9 3 2 3 4" xfId="3133" xr:uid="{28E265A0-C11D-424F-8374-F20BF0D342BD}"/>
    <cellStyle name="Normal 9 3 2 3 4 2" xfId="4211" xr:uid="{A5C843CE-0CC7-4C69-ACA2-D94289DFCAA3}"/>
    <cellStyle name="Normal 9 3 2 3 5" xfId="3134" xr:uid="{01E223F5-C302-44FD-B56B-7FF44478D910}"/>
    <cellStyle name="Normal 9 3 2 3 6" xfId="3135" xr:uid="{BA886CAF-DD59-4633-B85F-B20F685172CD}"/>
    <cellStyle name="Normal 9 3 2 4" xfId="3136" xr:uid="{599A3B67-EFE9-4466-B0DE-9121E30D29F0}"/>
    <cellStyle name="Normal 9 3 2 4 2" xfId="3137" xr:uid="{097C861E-1249-4701-9F1B-D78D826C873F}"/>
    <cellStyle name="Normal 9 3 2 4 2 2" xfId="3138" xr:uid="{94718BD7-9ABA-4537-B014-DD1BF55D7F0F}"/>
    <cellStyle name="Normal 9 3 2 4 2 2 2" xfId="4212" xr:uid="{13C221FF-FF2C-4F3D-9410-2C261B6BCA52}"/>
    <cellStyle name="Normal 9 3 2 4 2 2 2 2" xfId="4213" xr:uid="{EAD955D6-4733-4C4F-8D58-2A3E7E08DCD5}"/>
    <cellStyle name="Normal 9 3 2 4 2 2 3" xfId="4214" xr:uid="{E7825883-6E0B-4799-AC39-831B02D7144E}"/>
    <cellStyle name="Normal 9 3 2 4 2 3" xfId="3139" xr:uid="{2D686A8D-01FC-457E-9A0D-E5FA68017130}"/>
    <cellStyle name="Normal 9 3 2 4 2 3 2" xfId="4215" xr:uid="{B7BE365F-EB0C-4153-97D0-2CBCC7EB7BE2}"/>
    <cellStyle name="Normal 9 3 2 4 2 4" xfId="3140" xr:uid="{718938FC-3E40-4E87-88B5-C6A3CFEC243B}"/>
    <cellStyle name="Normal 9 3 2 4 3" xfId="3141" xr:uid="{4B6F5F14-B7AC-4741-A793-382D1E215D34}"/>
    <cellStyle name="Normal 9 3 2 4 3 2" xfId="4216" xr:uid="{66F38ECF-F64D-45E5-8AD2-1E5CB2D0AA8B}"/>
    <cellStyle name="Normal 9 3 2 4 3 2 2" xfId="4217" xr:uid="{A102532B-2956-432E-9CB9-AFEFCF459260}"/>
    <cellStyle name="Normal 9 3 2 4 3 3" xfId="4218" xr:uid="{794C3388-C6E0-4BBD-B039-2C01843EB699}"/>
    <cellStyle name="Normal 9 3 2 4 4" xfId="3142" xr:uid="{4B51F3F1-F193-413C-BFF1-68C9F69A7D36}"/>
    <cellStyle name="Normal 9 3 2 4 4 2" xfId="4219" xr:uid="{CE3DE100-514E-47DD-9258-680BA5C7434C}"/>
    <cellStyle name="Normal 9 3 2 4 5" xfId="3143" xr:uid="{F00A65C3-B463-41E3-AA37-D5B25B11ABF8}"/>
    <cellStyle name="Normal 9 3 2 5" xfId="3144" xr:uid="{03705A3A-D703-42A3-BAEF-31AD341AD633}"/>
    <cellStyle name="Normal 9 3 2 5 2" xfId="3145" xr:uid="{0E46BC55-8D4A-4983-BD0C-AF1DD90238B7}"/>
    <cellStyle name="Normal 9 3 2 5 2 2" xfId="4220" xr:uid="{6146EC83-6BC0-430D-B829-529E620DA272}"/>
    <cellStyle name="Normal 9 3 2 5 2 2 2" xfId="4221" xr:uid="{B17477AD-C00F-4490-8FB2-A13E06D59EC2}"/>
    <cellStyle name="Normal 9 3 2 5 2 3" xfId="4222" xr:uid="{33B3C51F-81BC-472E-901E-9FE2318EED64}"/>
    <cellStyle name="Normal 9 3 2 5 3" xfId="3146" xr:uid="{FFB460F6-FEFC-4386-A3B5-0A378E47D1DE}"/>
    <cellStyle name="Normal 9 3 2 5 3 2" xfId="4223" xr:uid="{0A1E1896-261D-4FB2-92A8-532A0E947DF5}"/>
    <cellStyle name="Normal 9 3 2 5 4" xfId="3147" xr:uid="{55DE2E97-32D8-4231-8B4D-A6B5EAA5F566}"/>
    <cellStyle name="Normal 9 3 2 6" xfId="3148" xr:uid="{BA97C4B9-0F91-4F39-927B-ECD214012242}"/>
    <cellStyle name="Normal 9 3 2 6 2" xfId="3149" xr:uid="{BD446328-7F8E-4AFA-BCA8-9B1D122EAC7C}"/>
    <cellStyle name="Normal 9 3 2 6 2 2" xfId="4224" xr:uid="{8869C835-5352-4D45-A50B-D6D893888875}"/>
    <cellStyle name="Normal 9 3 2 6 3" xfId="3150" xr:uid="{E1BF84BC-070A-4B5D-A8E9-1D90B00833EF}"/>
    <cellStyle name="Normal 9 3 2 6 4" xfId="3151" xr:uid="{D7CC0677-2EE1-45F5-80FA-06E6FAECB993}"/>
    <cellStyle name="Normal 9 3 2 7" xfId="3152" xr:uid="{F69D82AC-875F-412A-BF8A-109D1E637B86}"/>
    <cellStyle name="Normal 9 3 2 7 2" xfId="4225" xr:uid="{B5CF61FA-B922-4B0D-97F0-BB10D0E35691}"/>
    <cellStyle name="Normal 9 3 2 8" xfId="3153" xr:uid="{F85FDEB9-0059-4819-A47B-D6AE51EA987A}"/>
    <cellStyle name="Normal 9 3 2 9" xfId="3154" xr:uid="{8784655E-B094-41BA-8800-6AD707D59279}"/>
    <cellStyle name="Normal 9 3 3" xfId="3155" xr:uid="{73529398-AE18-4971-AD60-AAE42E01A614}"/>
    <cellStyle name="Normal 9 3 3 2" xfId="3156" xr:uid="{640B59EB-E792-4AF7-870B-CAB7E6C1CE46}"/>
    <cellStyle name="Normal 9 3 3 2 2" xfId="3157" xr:uid="{191A72AE-82A2-43FC-B1F0-45056BCA7AC5}"/>
    <cellStyle name="Normal 9 3 3 2 2 2" xfId="3158" xr:uid="{6DDAA7A4-7B9D-4DA0-8644-36DFF45D4863}"/>
    <cellStyle name="Normal 9 3 3 2 2 2 2" xfId="4226" xr:uid="{44FC1B39-809A-4872-BB39-8DF0BE74D717}"/>
    <cellStyle name="Normal 9 3 3 2 2 2 2 2" xfId="4227" xr:uid="{52B4D958-F448-4072-B4FB-BAE8C23B3FF1}"/>
    <cellStyle name="Normal 9 3 3 2 2 2 3" xfId="4228" xr:uid="{EDB43640-F48F-4847-829E-5BAE68FF5B86}"/>
    <cellStyle name="Normal 9 3 3 2 2 3" xfId="3159" xr:uid="{7DFD308D-4388-4814-90FA-46BABFFAD79F}"/>
    <cellStyle name="Normal 9 3 3 2 2 3 2" xfId="4229" xr:uid="{F3A03E8C-A07A-4BBC-901D-1EB62125F9C6}"/>
    <cellStyle name="Normal 9 3 3 2 2 4" xfId="3160" xr:uid="{7F209D05-90AB-4F19-8124-22EB8E7B4ED1}"/>
    <cellStyle name="Normal 9 3 3 2 3" xfId="3161" xr:uid="{3CE6CAAD-F739-45D8-8264-00E4C6B452A8}"/>
    <cellStyle name="Normal 9 3 3 2 3 2" xfId="3162" xr:uid="{3AF74F86-E437-41DC-B822-D45A85B94433}"/>
    <cellStyle name="Normal 9 3 3 2 3 2 2" xfId="4230" xr:uid="{43C79918-85D8-41D0-9EA9-90168E72B192}"/>
    <cellStyle name="Normal 9 3 3 2 3 3" xfId="3163" xr:uid="{953AA452-ACC0-4F3D-BC4E-65E11B65F873}"/>
    <cellStyle name="Normal 9 3 3 2 3 4" xfId="3164" xr:uid="{FB778398-8950-4DE0-B783-529A5CC45EAD}"/>
    <cellStyle name="Normal 9 3 3 2 4" xfId="3165" xr:uid="{E87D0061-4864-4FEB-AEB5-66EA09BE0C48}"/>
    <cellStyle name="Normal 9 3 3 2 4 2" xfId="4231" xr:uid="{A25E233E-C794-4B63-8202-18759A5EEB03}"/>
    <cellStyle name="Normal 9 3 3 2 5" xfId="3166" xr:uid="{D185E49B-90B5-4816-8B0E-4B0EE8CF571E}"/>
    <cellStyle name="Normal 9 3 3 2 6" xfId="3167" xr:uid="{F81EA942-4BA6-4D27-BFF4-B0C2C255273E}"/>
    <cellStyle name="Normal 9 3 3 3" xfId="3168" xr:uid="{566E6351-3E8C-4678-8BEE-3C148A1B81A4}"/>
    <cellStyle name="Normal 9 3 3 3 2" xfId="3169" xr:uid="{541157E0-B64E-4351-9D5C-83D694B36E70}"/>
    <cellStyle name="Normal 9 3 3 3 2 2" xfId="3170" xr:uid="{30352707-FC24-4043-BDF1-D0F68B838FFA}"/>
    <cellStyle name="Normal 9 3 3 3 2 2 2" xfId="4232" xr:uid="{9A2CA97A-1DDE-4D3B-8D3C-73B8BDEA2664}"/>
    <cellStyle name="Normal 9 3 3 3 2 2 2 2" xfId="4233" xr:uid="{7D05DDFF-CF3E-4194-B7BD-99DFBC16FC90}"/>
    <cellStyle name="Normal 9 3 3 3 2 2 2 2 2" xfId="4766" xr:uid="{A9E15610-4B59-4040-A2D8-034BCC7E1285}"/>
    <cellStyle name="Normal 9 3 3 3 2 2 3" xfId="4234" xr:uid="{13E27945-9AF6-4EFB-AACA-0B2C2CB81003}"/>
    <cellStyle name="Normal 9 3 3 3 2 2 3 2" xfId="4767" xr:uid="{5CAEAD71-F046-42EE-BAF5-46342898F7E8}"/>
    <cellStyle name="Normal 9 3 3 3 2 3" xfId="3171" xr:uid="{D07838AB-66EF-4E37-9D9F-D721A7F2002A}"/>
    <cellStyle name="Normal 9 3 3 3 2 3 2" xfId="4235" xr:uid="{5938F12F-0394-407D-98DB-588F4BBAD1BF}"/>
    <cellStyle name="Normal 9 3 3 3 2 3 2 2" xfId="4769" xr:uid="{9BBE3533-4467-43E6-9C41-2C9AAF383B71}"/>
    <cellStyle name="Normal 9 3 3 3 2 3 3" xfId="4768" xr:uid="{98D7784C-1A5D-4093-AD65-10F7A01EEE38}"/>
    <cellStyle name="Normal 9 3 3 3 2 4" xfId="3172" xr:uid="{E2F64A46-D8C9-4F69-BE83-A13DA10EF17B}"/>
    <cellStyle name="Normal 9 3 3 3 2 4 2" xfId="4770" xr:uid="{E8668821-D6A6-43C2-818B-7B5C1182C5B2}"/>
    <cellStyle name="Normal 9 3 3 3 3" xfId="3173" xr:uid="{95280995-5746-44BC-BF33-D157B92CEC60}"/>
    <cellStyle name="Normal 9 3 3 3 3 2" xfId="4236" xr:uid="{268B2744-F5B1-404B-9E43-CB2A458BC0F6}"/>
    <cellStyle name="Normal 9 3 3 3 3 2 2" xfId="4237" xr:uid="{5E8A38E8-B943-4184-86D2-E1EB5DF013A2}"/>
    <cellStyle name="Normal 9 3 3 3 3 2 2 2" xfId="4773" xr:uid="{B184C954-162B-4740-ADF4-377AF431FE31}"/>
    <cellStyle name="Normal 9 3 3 3 3 2 3" xfId="4772" xr:uid="{D3AF0118-2C8F-41A5-A4C0-0124F7A59E6A}"/>
    <cellStyle name="Normal 9 3 3 3 3 3" xfId="4238" xr:uid="{B2183F82-3F57-4DD9-B903-85BC6E3A0389}"/>
    <cellStyle name="Normal 9 3 3 3 3 3 2" xfId="4774" xr:uid="{00557727-F0A2-4F46-B64B-A95007E11DF0}"/>
    <cellStyle name="Normal 9 3 3 3 3 4" xfId="4771" xr:uid="{EE61BA9A-91FE-4A33-85C4-7925A9FABDF2}"/>
    <cellStyle name="Normal 9 3 3 3 4" xfId="3174" xr:uid="{398F9208-B3B1-4811-9929-EFA15CFF08F1}"/>
    <cellStyle name="Normal 9 3 3 3 4 2" xfId="4239" xr:uid="{D61BBE8D-2A53-494D-849E-DF86ED160A5E}"/>
    <cellStyle name="Normal 9 3 3 3 4 2 2" xfId="4776" xr:uid="{9E45BCEE-0BB2-4496-9553-0C21B06ED1C6}"/>
    <cellStyle name="Normal 9 3 3 3 4 3" xfId="4775" xr:uid="{06CA886C-BCE0-4586-B687-33781B9BCE7A}"/>
    <cellStyle name="Normal 9 3 3 3 5" xfId="3175" xr:uid="{F6147C43-4347-4266-AC1B-27250DE26ECD}"/>
    <cellStyle name="Normal 9 3 3 3 5 2" xfId="4777" xr:uid="{A7EA6A8A-A7F7-4853-AA1B-555FE4581E5E}"/>
    <cellStyle name="Normal 9 3 3 4" xfId="3176" xr:uid="{0EE8323A-DFAF-4595-AFE9-72115CB8A7D4}"/>
    <cellStyle name="Normal 9 3 3 4 2" xfId="3177" xr:uid="{FAF49751-890C-47E5-B04F-8C3DF407E072}"/>
    <cellStyle name="Normal 9 3 3 4 2 2" xfId="4240" xr:uid="{31B3982A-3E82-4E8A-AB0E-4C48C8B55909}"/>
    <cellStyle name="Normal 9 3 3 4 2 2 2" xfId="4241" xr:uid="{B6E52F9C-3EFC-433A-8E87-F3E47E408484}"/>
    <cellStyle name="Normal 9 3 3 4 2 2 2 2" xfId="4781" xr:uid="{462A7D10-BE88-44A9-8C62-11AAD602D76E}"/>
    <cellStyle name="Normal 9 3 3 4 2 2 3" xfId="4780" xr:uid="{18781524-B8FC-4FAC-BD01-579986489FFC}"/>
    <cellStyle name="Normal 9 3 3 4 2 3" xfId="4242" xr:uid="{69DFF45A-BD3C-480F-8AB1-AB6DC4A935E2}"/>
    <cellStyle name="Normal 9 3 3 4 2 3 2" xfId="4782" xr:uid="{8BFBEDBF-06F8-43E1-8BF7-EC6E4ADDB7B2}"/>
    <cellStyle name="Normal 9 3 3 4 2 4" xfId="4779" xr:uid="{7448C8BF-340C-4F73-8DB4-F3971D701562}"/>
    <cellStyle name="Normal 9 3 3 4 3" xfId="3178" xr:uid="{A1892402-FEF9-4D63-B55E-B8FD83425095}"/>
    <cellStyle name="Normal 9 3 3 4 3 2" xfId="4243" xr:uid="{E9E034CC-B3BB-4A53-800D-82129784EF33}"/>
    <cellStyle name="Normal 9 3 3 4 3 2 2" xfId="4784" xr:uid="{7CDCE72A-53D9-4A3E-AAD8-CBA2E35EC417}"/>
    <cellStyle name="Normal 9 3 3 4 3 3" xfId="4783" xr:uid="{67B11613-6F74-442C-A1C8-048FFF91DA51}"/>
    <cellStyle name="Normal 9 3 3 4 4" xfId="3179" xr:uid="{9DB6AAC7-63BB-44FB-BAD4-3453381AFFFE}"/>
    <cellStyle name="Normal 9 3 3 4 4 2" xfId="4785" xr:uid="{AE3EEEFE-7D46-4369-8CEC-86F62A433119}"/>
    <cellStyle name="Normal 9 3 3 4 5" xfId="4778" xr:uid="{57028D26-25B9-49F3-B015-B8C3CFA7DD9F}"/>
    <cellStyle name="Normal 9 3 3 5" xfId="3180" xr:uid="{75904468-D0E2-442C-BC43-30399CC83B56}"/>
    <cellStyle name="Normal 9 3 3 5 2" xfId="3181" xr:uid="{270F1106-B96B-4DA9-AE10-107B46D5739B}"/>
    <cellStyle name="Normal 9 3 3 5 2 2" xfId="4244" xr:uid="{E118DA89-AABE-4743-AF92-6A0B71CAD7DC}"/>
    <cellStyle name="Normal 9 3 3 5 2 2 2" xfId="4788" xr:uid="{DA40510A-4EDA-466B-B033-57A1293B4CD7}"/>
    <cellStyle name="Normal 9 3 3 5 2 3" xfId="4787" xr:uid="{E42FE7B9-6113-43AB-9760-BDE64C3C33ED}"/>
    <cellStyle name="Normal 9 3 3 5 3" xfId="3182" xr:uid="{15365ADE-48DA-4792-969E-D0F74CE41B1F}"/>
    <cellStyle name="Normal 9 3 3 5 3 2" xfId="4789" xr:uid="{6DA17682-3D4E-4919-97A7-23DE814E5F12}"/>
    <cellStyle name="Normal 9 3 3 5 4" xfId="3183" xr:uid="{5B71BC41-FD89-4D96-AF28-FD53163DAFE3}"/>
    <cellStyle name="Normal 9 3 3 5 4 2" xfId="4790" xr:uid="{B35FDFB6-B93B-4FEE-A722-24E6B0EB20A3}"/>
    <cellStyle name="Normal 9 3 3 5 5" xfId="4786" xr:uid="{C85CFEE3-73AF-426B-96C8-ED6BA6A67737}"/>
    <cellStyle name="Normal 9 3 3 6" xfId="3184" xr:uid="{A6A951D0-B2F0-4922-AD6F-A6D2AB2CCBF8}"/>
    <cellStyle name="Normal 9 3 3 6 2" xfId="4245" xr:uid="{D497B210-4FF8-4F2C-ACFF-08BECCB04681}"/>
    <cellStyle name="Normal 9 3 3 6 2 2" xfId="4792" xr:uid="{3BD6F20D-4524-497E-A125-756D896103C3}"/>
    <cellStyle name="Normal 9 3 3 6 3" xfId="4791" xr:uid="{40FFEB11-57BF-4FCB-87CE-875EBD48C29A}"/>
    <cellStyle name="Normal 9 3 3 7" xfId="3185" xr:uid="{9E8D5D60-9DFB-4A9E-A89F-7F551DA73E75}"/>
    <cellStyle name="Normal 9 3 3 7 2" xfId="4793" xr:uid="{79A27745-98DC-47B3-A5A1-B348BE057FFA}"/>
    <cellStyle name="Normal 9 3 3 8" xfId="3186" xr:uid="{F7167854-55C9-4EF5-A084-F71CD50B76B6}"/>
    <cellStyle name="Normal 9 3 3 8 2" xfId="4794" xr:uid="{E18453C0-5B19-40D6-83B5-52491697563B}"/>
    <cellStyle name="Normal 9 3 4" xfId="3187" xr:uid="{8EE7682B-BF10-450B-A3FA-39D8D08550CF}"/>
    <cellStyle name="Normal 9 3 4 2" xfId="3188" xr:uid="{A607D285-EF55-4B75-A885-0B0AB0B78C73}"/>
    <cellStyle name="Normal 9 3 4 2 2" xfId="3189" xr:uid="{7B28FF0F-FA7D-461E-9937-5DB419FAF2F9}"/>
    <cellStyle name="Normal 9 3 4 2 2 2" xfId="3190" xr:uid="{73472E91-1409-469F-BD6B-D825E14A7162}"/>
    <cellStyle name="Normal 9 3 4 2 2 2 2" xfId="4246" xr:uid="{CCEEDD20-C16B-4FC2-A002-18FA9E9099BE}"/>
    <cellStyle name="Normal 9 3 4 2 2 2 2 2" xfId="4799" xr:uid="{009C0A9C-9F58-4114-B6EC-55D0BE3DC784}"/>
    <cellStyle name="Normal 9 3 4 2 2 2 3" xfId="4798" xr:uid="{0A754E1B-FB35-4CAD-8F54-CB76EA34381E}"/>
    <cellStyle name="Normal 9 3 4 2 2 3" xfId="3191" xr:uid="{C1148D88-B070-4F2B-9917-8F254AB366CF}"/>
    <cellStyle name="Normal 9 3 4 2 2 3 2" xfId="4800" xr:uid="{6DB36B6A-27A3-4112-ABA2-A1562130204D}"/>
    <cellStyle name="Normal 9 3 4 2 2 4" xfId="3192" xr:uid="{2F40D592-FEF5-4966-8B78-013A951431D8}"/>
    <cellStyle name="Normal 9 3 4 2 2 4 2" xfId="4801" xr:uid="{AC852BC6-26A8-4E17-93FA-2BE03632B7C2}"/>
    <cellStyle name="Normal 9 3 4 2 2 5" xfId="4797" xr:uid="{B8C67A28-60C3-417E-BCDE-9FF52823E055}"/>
    <cellStyle name="Normal 9 3 4 2 3" xfId="3193" xr:uid="{5C56D998-CD3A-43AA-8AEB-A84468407B12}"/>
    <cellStyle name="Normal 9 3 4 2 3 2" xfId="4247" xr:uid="{08105C49-3348-4A7A-BF73-8C4D89F70EB7}"/>
    <cellStyle name="Normal 9 3 4 2 3 2 2" xfId="4803" xr:uid="{E5A41290-50FA-46E3-8454-960EDD03765B}"/>
    <cellStyle name="Normal 9 3 4 2 3 3" xfId="4802" xr:uid="{6E466734-964C-466A-8DBF-D47583E80D65}"/>
    <cellStyle name="Normal 9 3 4 2 4" xfId="3194" xr:uid="{8F5D6BCA-4B26-48AD-B6B4-3D77DF93E893}"/>
    <cellStyle name="Normal 9 3 4 2 4 2" xfId="4804" xr:uid="{52ED1538-E4FB-4E22-A679-7E539871E3A4}"/>
    <cellStyle name="Normal 9 3 4 2 5" xfId="3195" xr:uid="{E90B8C3C-056C-43F6-AB6F-377956C29293}"/>
    <cellStyle name="Normal 9 3 4 2 5 2" xfId="4805" xr:uid="{1AC467E3-14C0-459C-9D38-1649052B91B3}"/>
    <cellStyle name="Normal 9 3 4 2 6" xfId="4796" xr:uid="{FFE8F378-D0C5-4628-A6EA-FB1DD80D393B}"/>
    <cellStyle name="Normal 9 3 4 3" xfId="3196" xr:uid="{CF1BA07A-F650-4311-8CDF-DE075C9DCA76}"/>
    <cellStyle name="Normal 9 3 4 3 2" xfId="3197" xr:uid="{C03FEBC8-AECF-4BC4-9D87-FF1116D76D32}"/>
    <cellStyle name="Normal 9 3 4 3 2 2" xfId="4248" xr:uid="{A156C07F-E4F2-4E6E-8A9A-5C78A9DEABA6}"/>
    <cellStyle name="Normal 9 3 4 3 2 2 2" xfId="4808" xr:uid="{6115AFAC-E7DF-48B7-91EF-4AA6A8EF95FA}"/>
    <cellStyle name="Normal 9 3 4 3 2 3" xfId="4807" xr:uid="{EE4BB054-7EFD-44A1-89E5-4740FE7886D9}"/>
    <cellStyle name="Normal 9 3 4 3 3" xfId="3198" xr:uid="{8AC3D403-4F1E-4EE2-8384-6DE8F17280EC}"/>
    <cellStyle name="Normal 9 3 4 3 3 2" xfId="4809" xr:uid="{0D02E5B4-BF41-4C9C-80CE-52A149D0E668}"/>
    <cellStyle name="Normal 9 3 4 3 4" xfId="3199" xr:uid="{77F2BA61-FC43-455B-96C4-7D569BD6D8D6}"/>
    <cellStyle name="Normal 9 3 4 3 4 2" xfId="4810" xr:uid="{5BCD000A-E6C0-469B-9209-6B6D4D208A92}"/>
    <cellStyle name="Normal 9 3 4 3 5" xfId="4806" xr:uid="{3DB5ED52-5453-4086-BB0A-DDC85FDE511C}"/>
    <cellStyle name="Normal 9 3 4 4" xfId="3200" xr:uid="{FD85F902-A707-4258-A50C-BB0F88C615C5}"/>
    <cellStyle name="Normal 9 3 4 4 2" xfId="3201" xr:uid="{B78CA1ED-F341-418E-8FB9-F3EC4F740909}"/>
    <cellStyle name="Normal 9 3 4 4 2 2" xfId="4812" xr:uid="{C3048926-6E04-4DEB-A25E-0C9A04BC7587}"/>
    <cellStyle name="Normal 9 3 4 4 3" xfId="3202" xr:uid="{1D916F66-9153-42B1-957C-0EC1967547FF}"/>
    <cellStyle name="Normal 9 3 4 4 3 2" xfId="4813" xr:uid="{8FF178D6-9227-47A3-8E0F-BA44E002D853}"/>
    <cellStyle name="Normal 9 3 4 4 4" xfId="3203" xr:uid="{0ED4BFD0-DA93-4B50-B2E5-A45E7AD2EB81}"/>
    <cellStyle name="Normal 9 3 4 4 4 2" xfId="4814" xr:uid="{02A7D39B-B645-4729-ABF6-1B1F2C80D7A6}"/>
    <cellStyle name="Normal 9 3 4 4 5" xfId="4811" xr:uid="{B45075C8-6769-4556-BAD0-FE4ABC920E05}"/>
    <cellStyle name="Normal 9 3 4 5" xfId="3204" xr:uid="{2A47BD3E-CB44-48FF-B37C-7D82ED367AC3}"/>
    <cellStyle name="Normal 9 3 4 5 2" xfId="4815" xr:uid="{16D46C84-FF89-4569-9B24-050783B622A1}"/>
    <cellStyle name="Normal 9 3 4 6" xfId="3205" xr:uid="{54D544A5-0F83-4605-8670-D8EA7CB3FBCA}"/>
    <cellStyle name="Normal 9 3 4 6 2" xfId="4816" xr:uid="{D86009C1-4769-45B2-8918-78ECC4C17BE2}"/>
    <cellStyle name="Normal 9 3 4 7" xfId="3206" xr:uid="{D5556C0D-7E63-4B66-BF85-B7B8AC2D5F84}"/>
    <cellStyle name="Normal 9 3 4 7 2" xfId="4817" xr:uid="{1661DCCE-2D82-4AD2-BB8A-A188755F06BC}"/>
    <cellStyle name="Normal 9 3 4 8" xfId="4795" xr:uid="{DE476223-DB6C-42B5-98BF-DA04D5F2EEF2}"/>
    <cellStyle name="Normal 9 3 5" xfId="3207" xr:uid="{66126D78-211C-4462-B95D-4BF1CDBD3E57}"/>
    <cellStyle name="Normal 9 3 5 2" xfId="3208" xr:uid="{4BDF830D-D5D5-41D8-B4EC-27D5449A924D}"/>
    <cellStyle name="Normal 9 3 5 2 2" xfId="3209" xr:uid="{4FB18441-7FBE-4BBD-B264-50F14A677F4E}"/>
    <cellStyle name="Normal 9 3 5 2 2 2" xfId="4249" xr:uid="{7A3AF459-DD04-4F46-B6D3-910F6F1A84AB}"/>
    <cellStyle name="Normal 9 3 5 2 2 2 2" xfId="4250" xr:uid="{076D4D5B-ED8A-4085-A9B1-A4884997304E}"/>
    <cellStyle name="Normal 9 3 5 2 2 2 2 2" xfId="4822" xr:uid="{46B06837-E94F-4F28-8846-8E481AC1768C}"/>
    <cellStyle name="Normal 9 3 5 2 2 2 3" xfId="4821" xr:uid="{A9AD2FAD-0EAD-453F-A52E-743464B82717}"/>
    <cellStyle name="Normal 9 3 5 2 2 3" xfId="4251" xr:uid="{312F70D5-9BA8-4028-8124-2B82A612F44B}"/>
    <cellStyle name="Normal 9 3 5 2 2 3 2" xfId="4823" xr:uid="{DA4AC9FE-E60C-48AE-ADEA-1301ECF61CCD}"/>
    <cellStyle name="Normal 9 3 5 2 2 4" xfId="4820" xr:uid="{EF2737EB-C201-4617-AD15-1B8E16A94183}"/>
    <cellStyle name="Normal 9 3 5 2 3" xfId="3210" xr:uid="{FE8D9D0C-E546-421B-A54D-B91C9A54F18B}"/>
    <cellStyle name="Normal 9 3 5 2 3 2" xfId="4252" xr:uid="{27D24DE6-6F3B-43E6-BB59-A1CA351993B7}"/>
    <cellStyle name="Normal 9 3 5 2 3 2 2" xfId="4825" xr:uid="{781DE529-E09A-49E4-9963-E59D02B095DF}"/>
    <cellStyle name="Normal 9 3 5 2 3 3" xfId="4824" xr:uid="{17521ECE-2F01-4715-BBC6-8F1FB854F12F}"/>
    <cellStyle name="Normal 9 3 5 2 4" xfId="3211" xr:uid="{76FDBA22-75CF-4062-A7A4-B2E77FCFE9BF}"/>
    <cellStyle name="Normal 9 3 5 2 4 2" xfId="4826" xr:uid="{FBDC16B6-CE36-4F74-9E3B-34A34C7D4A69}"/>
    <cellStyle name="Normal 9 3 5 2 5" xfId="4819" xr:uid="{5B174573-207D-4610-AAEF-2FD17B1114B6}"/>
    <cellStyle name="Normal 9 3 5 3" xfId="3212" xr:uid="{860C4D45-C443-43E7-886F-243E071CBE18}"/>
    <cellStyle name="Normal 9 3 5 3 2" xfId="3213" xr:uid="{623C325F-3364-4944-8E4C-BB51171BD804}"/>
    <cellStyle name="Normal 9 3 5 3 2 2" xfId="4253" xr:uid="{E0A1BC63-79C3-4FC2-9654-A8F8D2687F3B}"/>
    <cellStyle name="Normal 9 3 5 3 2 2 2" xfId="4829" xr:uid="{EC8932ED-E171-4C18-BFB4-F4BF1CE7904A}"/>
    <cellStyle name="Normal 9 3 5 3 2 3" xfId="4828" xr:uid="{F668A053-556F-4FCA-ABC0-0349253EC6AC}"/>
    <cellStyle name="Normal 9 3 5 3 3" xfId="3214" xr:uid="{49DC064C-86B0-4813-A8A8-182FDCCB8489}"/>
    <cellStyle name="Normal 9 3 5 3 3 2" xfId="4830" xr:uid="{EB18DD56-EE91-426A-949C-AC368312C2D9}"/>
    <cellStyle name="Normal 9 3 5 3 4" xfId="3215" xr:uid="{F4C45C95-8ED9-41F6-8C3B-0ECFBA3985F5}"/>
    <cellStyle name="Normal 9 3 5 3 4 2" xfId="4831" xr:uid="{68855ACF-E680-4788-83D4-21A7FFFC9408}"/>
    <cellStyle name="Normal 9 3 5 3 5" xfId="4827" xr:uid="{5856DC4D-CEB6-4C1E-ABCC-51C97B07C143}"/>
    <cellStyle name="Normal 9 3 5 4" xfId="3216" xr:uid="{67CE7BE8-989C-433A-9A48-AE9713247FC5}"/>
    <cellStyle name="Normal 9 3 5 4 2" xfId="4254" xr:uid="{9AF5AA13-BA83-44F4-8CF5-5094517AE6FB}"/>
    <cellStyle name="Normal 9 3 5 4 2 2" xfId="4833" xr:uid="{E9FFB3BF-5DB3-4809-8428-D42E8D2A7A16}"/>
    <cellStyle name="Normal 9 3 5 4 3" xfId="4832" xr:uid="{F27768EA-07FD-4C79-92F1-9FFDBB015767}"/>
    <cellStyle name="Normal 9 3 5 5" xfId="3217" xr:uid="{D8FB85E3-4B43-4EB0-91E9-F8BE12F852F6}"/>
    <cellStyle name="Normal 9 3 5 5 2" xfId="4834" xr:uid="{08D35079-68FD-4E3F-826E-1F0523953025}"/>
    <cellStyle name="Normal 9 3 5 6" xfId="3218" xr:uid="{7557666F-47FF-43E8-AFB7-7C2AF43F6019}"/>
    <cellStyle name="Normal 9 3 5 6 2" xfId="4835" xr:uid="{39434C99-27C8-4FE1-9A69-37FE7D903838}"/>
    <cellStyle name="Normal 9 3 5 7" xfId="4818" xr:uid="{A696F79A-9CE6-474F-83B7-C4283A83930A}"/>
    <cellStyle name="Normal 9 3 6" xfId="3219" xr:uid="{10D60E7C-9841-4340-8B2D-727FBCC7DE2C}"/>
    <cellStyle name="Normal 9 3 6 2" xfId="3220" xr:uid="{B2815E4D-9790-430C-8E09-F4A5A402B64A}"/>
    <cellStyle name="Normal 9 3 6 2 2" xfId="3221" xr:uid="{E9A46747-A180-45B6-A3AA-EC7EA4F1C3A9}"/>
    <cellStyle name="Normal 9 3 6 2 2 2" xfId="4255" xr:uid="{3F9D7CE4-5519-4A26-848B-B054F2883DB3}"/>
    <cellStyle name="Normal 9 3 6 2 2 2 2" xfId="4839" xr:uid="{1E194442-6A39-4D24-8870-06DCC5F32E9B}"/>
    <cellStyle name="Normal 9 3 6 2 2 3" xfId="4838" xr:uid="{5C7C348F-FBB7-4684-AC56-4B67931BCAAC}"/>
    <cellStyle name="Normal 9 3 6 2 3" xfId="3222" xr:uid="{E295F995-57E9-4F6B-B1BC-0543DAF41D4F}"/>
    <cellStyle name="Normal 9 3 6 2 3 2" xfId="4840" xr:uid="{A36C38E6-C824-4529-BD53-2EDD337439A2}"/>
    <cellStyle name="Normal 9 3 6 2 4" xfId="3223" xr:uid="{1EA03733-0CF4-4F59-B73D-FB343CD0A1F0}"/>
    <cellStyle name="Normal 9 3 6 2 4 2" xfId="4841" xr:uid="{572E0C55-51FE-4253-93DD-C6F320AE8813}"/>
    <cellStyle name="Normal 9 3 6 2 5" xfId="4837" xr:uid="{493E29F3-56CB-4C21-A22B-5FD6A13E0274}"/>
    <cellStyle name="Normal 9 3 6 3" xfId="3224" xr:uid="{52CC58AA-0FFF-4245-AF36-25938CA8EF44}"/>
    <cellStyle name="Normal 9 3 6 3 2" xfId="4256" xr:uid="{86FE72DF-43E7-4FAD-A633-9BDA4585B1E0}"/>
    <cellStyle name="Normal 9 3 6 3 2 2" xfId="4843" xr:uid="{9A1B7E70-D4A2-434D-88B0-C62F44BFF620}"/>
    <cellStyle name="Normal 9 3 6 3 3" xfId="4842" xr:uid="{ADC09F5D-1CC3-44F6-B003-A2D4B3EAF295}"/>
    <cellStyle name="Normal 9 3 6 4" xfId="3225" xr:uid="{0E0F12EC-17A5-4566-8CFC-D65636445ACB}"/>
    <cellStyle name="Normal 9 3 6 4 2" xfId="4844" xr:uid="{5650AE5D-F608-4C99-8A70-E85334B01FEC}"/>
    <cellStyle name="Normal 9 3 6 5" xfId="3226" xr:uid="{0C5A8B45-44DA-49E2-82C3-00C3DB7F4743}"/>
    <cellStyle name="Normal 9 3 6 5 2" xfId="4845" xr:uid="{827BDEBF-5466-4656-B163-001C544CF3A7}"/>
    <cellStyle name="Normal 9 3 6 6" xfId="4836" xr:uid="{78D2F1B1-2A0E-4575-A7A8-B47EF179123E}"/>
    <cellStyle name="Normal 9 3 7" xfId="3227" xr:uid="{8743AC55-D355-491B-8382-7A6E0A72BD0C}"/>
    <cellStyle name="Normal 9 3 7 2" xfId="3228" xr:uid="{60C3219C-40CA-4704-A050-2577212F50CA}"/>
    <cellStyle name="Normal 9 3 7 2 2" xfId="4257" xr:uid="{F12E4E29-3AE4-4417-B8CF-FBCFD99DF263}"/>
    <cellStyle name="Normal 9 3 7 2 2 2" xfId="4848" xr:uid="{55AC373D-4C61-4C75-8FA1-616E8F9B2A01}"/>
    <cellStyle name="Normal 9 3 7 2 3" xfId="4847" xr:uid="{ABE293C5-BEE3-4F94-A90D-28AA07162E01}"/>
    <cellStyle name="Normal 9 3 7 3" xfId="3229" xr:uid="{54858F02-D71E-4F92-A374-D44866DE9650}"/>
    <cellStyle name="Normal 9 3 7 3 2" xfId="4849" xr:uid="{4C379BC3-6FFC-4789-8044-F884E987C124}"/>
    <cellStyle name="Normal 9 3 7 4" xfId="3230" xr:uid="{5D1B357A-2AA8-4A6C-B962-4792D33C91B5}"/>
    <cellStyle name="Normal 9 3 7 4 2" xfId="4850" xr:uid="{C48B0CE0-EA9A-4A69-BCEA-B84545C3F201}"/>
    <cellStyle name="Normal 9 3 7 5" xfId="4846" xr:uid="{A622DC5B-9D61-49E0-AA38-5BCDF0198C4F}"/>
    <cellStyle name="Normal 9 3 8" xfId="3231" xr:uid="{DF7F2AF5-271F-415A-BCEB-67F24A6B5536}"/>
    <cellStyle name="Normal 9 3 8 2" xfId="3232" xr:uid="{A570C6F8-A1AF-4D5C-9E0E-43854C21B893}"/>
    <cellStyle name="Normal 9 3 8 2 2" xfId="4852" xr:uid="{F1FEF4C0-97A8-4DE2-9A2F-9E8D0C55D8CC}"/>
    <cellStyle name="Normal 9 3 8 3" xfId="3233" xr:uid="{54ACF1EC-C5D3-40F9-835E-3D1C2660DF3A}"/>
    <cellStyle name="Normal 9 3 8 3 2" xfId="4853" xr:uid="{809D0AED-AAD4-4891-B6D1-C1741F398177}"/>
    <cellStyle name="Normal 9 3 8 4" xfId="3234" xr:uid="{ABDEBA67-5F3F-4F5C-91E1-9AE9A9919075}"/>
    <cellStyle name="Normal 9 3 8 4 2" xfId="4854" xr:uid="{F09A45B3-E2E4-44FD-BE9A-855C74BFB0AB}"/>
    <cellStyle name="Normal 9 3 8 5" xfId="4851" xr:uid="{3BCC9953-2313-4179-B686-DABE3907DAC8}"/>
    <cellStyle name="Normal 9 3 9" xfId="3235" xr:uid="{DBFA1D75-7230-476A-BE39-F877509E5FA9}"/>
    <cellStyle name="Normal 9 3 9 2" xfId="4855" xr:uid="{D3197170-C0B0-4305-AFDB-DC6D46B72A74}"/>
    <cellStyle name="Normal 9 4" xfId="3236" xr:uid="{4E7E226E-CF6C-4793-A0A2-F1190F6BD8BD}"/>
    <cellStyle name="Normal 9 4 10" xfId="3237" xr:uid="{248CA8AC-12A1-4641-840D-087C0D5272C0}"/>
    <cellStyle name="Normal 9 4 10 2" xfId="4857" xr:uid="{2C756BDC-4F2D-425F-8D54-C0A0710D5FEA}"/>
    <cellStyle name="Normal 9 4 11" xfId="3238" xr:uid="{B28D0E61-6477-4338-9890-772735BC0738}"/>
    <cellStyle name="Normal 9 4 11 2" xfId="4858" xr:uid="{51471298-452E-4FCE-8313-CE79AB02AB1C}"/>
    <cellStyle name="Normal 9 4 12" xfId="4856" xr:uid="{401E4715-62E1-4E11-A241-9678C92E8A36}"/>
    <cellStyle name="Normal 9 4 2" xfId="3239" xr:uid="{457E2A30-5B75-4C6E-AB42-B6108E05796A}"/>
    <cellStyle name="Normal 9 4 2 10" xfId="4859" xr:uid="{78D4FDA1-6D3D-467F-BFCD-71A15972D46C}"/>
    <cellStyle name="Normal 9 4 2 2" xfId="3240" xr:uid="{25EA60D1-993C-442E-9739-1941BAF40543}"/>
    <cellStyle name="Normal 9 4 2 2 2" xfId="3241" xr:uid="{E718748D-504A-4523-BD82-35236C48765B}"/>
    <cellStyle name="Normal 9 4 2 2 2 2" xfId="3242" xr:uid="{95C0EE4E-50E4-4CEE-94A3-A42B733DA8E7}"/>
    <cellStyle name="Normal 9 4 2 2 2 2 2" xfId="3243" xr:uid="{14D6CA54-D771-4732-8854-AEB2FF73E44A}"/>
    <cellStyle name="Normal 9 4 2 2 2 2 2 2" xfId="4258" xr:uid="{112D1FC9-16C9-4160-AA0A-7FAA885AC5E0}"/>
    <cellStyle name="Normal 9 4 2 2 2 2 2 2 2" xfId="4864" xr:uid="{3F524E8A-3041-4071-B385-10D5A6DE83E7}"/>
    <cellStyle name="Normal 9 4 2 2 2 2 2 3" xfId="4863" xr:uid="{B8F31EBA-DC2A-48C0-BC20-9F7819AB23F4}"/>
    <cellStyle name="Normal 9 4 2 2 2 2 3" xfId="3244" xr:uid="{670F2C56-CD14-47F7-958D-90A723F435B1}"/>
    <cellStyle name="Normal 9 4 2 2 2 2 3 2" xfId="4865" xr:uid="{172BC259-E785-4EF6-BA62-78184A6F370C}"/>
    <cellStyle name="Normal 9 4 2 2 2 2 4" xfId="3245" xr:uid="{129DCF33-B12B-4215-9888-186113DEF98C}"/>
    <cellStyle name="Normal 9 4 2 2 2 2 4 2" xfId="4866" xr:uid="{F13E1C92-0E67-44D9-B064-AC829A69BEA0}"/>
    <cellStyle name="Normal 9 4 2 2 2 2 5" xfId="4862" xr:uid="{6301E3F7-0522-4D85-B597-99E2088F7816}"/>
    <cellStyle name="Normal 9 4 2 2 2 3" xfId="3246" xr:uid="{7DBD994C-077B-40CB-9EDE-8B4A62EFB359}"/>
    <cellStyle name="Normal 9 4 2 2 2 3 2" xfId="3247" xr:uid="{1842F134-E2D3-4240-ACCA-8AD1925F6C4A}"/>
    <cellStyle name="Normal 9 4 2 2 2 3 2 2" xfId="4868" xr:uid="{0E5A6D8F-9FF1-47B4-BF4E-4FD743CC7FB0}"/>
    <cellStyle name="Normal 9 4 2 2 2 3 3" xfId="3248" xr:uid="{6117963C-718D-419D-B437-6CD615CCB552}"/>
    <cellStyle name="Normal 9 4 2 2 2 3 3 2" xfId="4869" xr:uid="{3D0E5863-E370-44B9-8BD9-ABA4CD1F0BEE}"/>
    <cellStyle name="Normal 9 4 2 2 2 3 4" xfId="3249" xr:uid="{2C3047B7-0828-4774-B0FE-9185689EF663}"/>
    <cellStyle name="Normal 9 4 2 2 2 3 4 2" xfId="4870" xr:uid="{32036546-3B33-4132-A363-93486C914E07}"/>
    <cellStyle name="Normal 9 4 2 2 2 3 5" xfId="4867" xr:uid="{4FAAD243-5548-47E9-8DB7-12F2C088044C}"/>
    <cellStyle name="Normal 9 4 2 2 2 4" xfId="3250" xr:uid="{8B4E3D45-BD7E-4161-8D5F-A35017E54191}"/>
    <cellStyle name="Normal 9 4 2 2 2 4 2" xfId="4871" xr:uid="{5711E059-FA0F-43F5-BBBE-FCB47E8C2331}"/>
    <cellStyle name="Normal 9 4 2 2 2 5" xfId="3251" xr:uid="{CA10B9A1-7D79-4E3D-AB98-90A0DF49817F}"/>
    <cellStyle name="Normal 9 4 2 2 2 5 2" xfId="4872" xr:uid="{96BAFEC5-A0BF-45F7-B402-C4DBEB4F277A}"/>
    <cellStyle name="Normal 9 4 2 2 2 6" xfId="3252" xr:uid="{71072DE4-C02D-464D-B899-6995BD6624C8}"/>
    <cellStyle name="Normal 9 4 2 2 2 6 2" xfId="4873" xr:uid="{FB3B3F64-5505-4A6B-AA7D-8F91994B5EE8}"/>
    <cellStyle name="Normal 9 4 2 2 2 7" xfId="4861" xr:uid="{1B727599-0659-4673-A526-7564936AA96B}"/>
    <cellStyle name="Normal 9 4 2 2 3" xfId="3253" xr:uid="{6F02EDAF-75D4-464B-A7F0-5E179F45FEA0}"/>
    <cellStyle name="Normal 9 4 2 2 3 2" xfId="3254" xr:uid="{15BEDCC4-7D70-44C8-82BF-9E6F83C5AC8C}"/>
    <cellStyle name="Normal 9 4 2 2 3 2 2" xfId="3255" xr:uid="{DF78A6FD-E971-49DB-8D43-4712DEF02D33}"/>
    <cellStyle name="Normal 9 4 2 2 3 2 2 2" xfId="4876" xr:uid="{BFB7E201-CFE2-4370-8F7E-B6875B32F3AF}"/>
    <cellStyle name="Normal 9 4 2 2 3 2 3" xfId="3256" xr:uid="{AB853AFD-848D-4D6A-A215-56BB635B0D6A}"/>
    <cellStyle name="Normal 9 4 2 2 3 2 3 2" xfId="4877" xr:uid="{9A895054-605D-4D6A-AF38-35AB412E08D9}"/>
    <cellStyle name="Normal 9 4 2 2 3 2 4" xfId="3257" xr:uid="{BA3CCA66-75E0-41EA-B99C-2E008ED3584D}"/>
    <cellStyle name="Normal 9 4 2 2 3 2 4 2" xfId="4878" xr:uid="{3D7F8DBB-12CB-4829-9A87-BA1138E6F592}"/>
    <cellStyle name="Normal 9 4 2 2 3 2 5" xfId="4875" xr:uid="{47DDE2AE-FF0A-47B3-B05B-427271EE9E09}"/>
    <cellStyle name="Normal 9 4 2 2 3 3" xfId="3258" xr:uid="{71A4EFD6-72CC-427C-8971-AAAE4E1048EE}"/>
    <cellStyle name="Normal 9 4 2 2 3 3 2" xfId="4879" xr:uid="{8613EE64-1557-4B8F-95B6-057C2B85CD12}"/>
    <cellStyle name="Normal 9 4 2 2 3 4" xfId="3259" xr:uid="{5E5D8498-0F2A-4BF9-8579-24150C435295}"/>
    <cellStyle name="Normal 9 4 2 2 3 4 2" xfId="4880" xr:uid="{71CDBFD7-BC23-4238-872B-8BDCFF05A7E1}"/>
    <cellStyle name="Normal 9 4 2 2 3 5" xfId="3260" xr:uid="{89F5CD4C-5548-43AA-9AC0-CC86367B6D67}"/>
    <cellStyle name="Normal 9 4 2 2 3 5 2" xfId="4881" xr:uid="{0B85A618-6B5C-46D2-BDA6-EF6454C642A5}"/>
    <cellStyle name="Normal 9 4 2 2 3 6" xfId="4874" xr:uid="{7CC09A52-0D05-496D-8EAA-B3CE88248163}"/>
    <cellStyle name="Normal 9 4 2 2 4" xfId="3261" xr:uid="{1EE16B44-03D6-4E8B-B107-E085CDFF7E2E}"/>
    <cellStyle name="Normal 9 4 2 2 4 2" xfId="3262" xr:uid="{DB3F8FB2-A11B-42E4-93B7-F53E14B043E8}"/>
    <cellStyle name="Normal 9 4 2 2 4 2 2" xfId="4883" xr:uid="{420D8628-5EE6-444F-AAE7-35436982C8FD}"/>
    <cellStyle name="Normal 9 4 2 2 4 3" xfId="3263" xr:uid="{82A5C164-78D9-485B-B68E-11225FD1FA62}"/>
    <cellStyle name="Normal 9 4 2 2 4 3 2" xfId="4884" xr:uid="{019D5EF2-796B-4827-AF8C-43671CB65B0B}"/>
    <cellStyle name="Normal 9 4 2 2 4 4" xfId="3264" xr:uid="{C7AA85A2-8269-45C8-840A-0D4933126031}"/>
    <cellStyle name="Normal 9 4 2 2 4 4 2" xfId="4885" xr:uid="{C901A845-1F1A-4A51-BE4D-41C081392E96}"/>
    <cellStyle name="Normal 9 4 2 2 4 5" xfId="4882" xr:uid="{F31F0813-F96D-450A-8532-F579D2659BB4}"/>
    <cellStyle name="Normal 9 4 2 2 5" xfId="3265" xr:uid="{AD140921-98FA-4BEF-B7E0-E37DBC3C190C}"/>
    <cellStyle name="Normal 9 4 2 2 5 2" xfId="3266" xr:uid="{2A49B64A-DE93-4B8E-93CB-58C7B3402182}"/>
    <cellStyle name="Normal 9 4 2 2 5 2 2" xfId="4887" xr:uid="{4E15DE87-5DD6-474C-AE77-275BF4A72720}"/>
    <cellStyle name="Normal 9 4 2 2 5 3" xfId="3267" xr:uid="{C8C84AAC-3948-4B6E-931B-4536AA6082C0}"/>
    <cellStyle name="Normal 9 4 2 2 5 3 2" xfId="4888" xr:uid="{0F1FE058-3FC5-46E9-B16B-96B45CE3A522}"/>
    <cellStyle name="Normal 9 4 2 2 5 4" xfId="3268" xr:uid="{B5D05438-F077-441A-B73F-43AD2C8B5B9A}"/>
    <cellStyle name="Normal 9 4 2 2 5 4 2" xfId="4889" xr:uid="{644CCA86-C8D2-4BF4-A67B-848B25BFE3C3}"/>
    <cellStyle name="Normal 9 4 2 2 5 5" xfId="4886" xr:uid="{429AB117-5D07-4016-9676-59723FCDEC2B}"/>
    <cellStyle name="Normal 9 4 2 2 6" xfId="3269" xr:uid="{18E1E948-70CD-4A02-A3C9-6D84E032037D}"/>
    <cellStyle name="Normal 9 4 2 2 6 2" xfId="4890" xr:uid="{ACAFFC56-A759-4C49-B8F9-C03708C539C9}"/>
    <cellStyle name="Normal 9 4 2 2 7" xfId="3270" xr:uid="{DAD71068-8F8C-4A07-A3B6-9567F491F221}"/>
    <cellStyle name="Normal 9 4 2 2 7 2" xfId="4891" xr:uid="{F0E94BF6-F4BC-4267-9EAA-5249ED7F0E83}"/>
    <cellStyle name="Normal 9 4 2 2 8" xfId="3271" xr:uid="{E4E046C9-5D5F-4E7A-834F-3CC4B26ECAB2}"/>
    <cellStyle name="Normal 9 4 2 2 8 2" xfId="4892" xr:uid="{087A3C1E-26DA-4282-B34C-A481EE485D64}"/>
    <cellStyle name="Normal 9 4 2 2 9" xfId="4860" xr:uid="{4A7BCE92-8D5F-401A-98D6-51587195C80A}"/>
    <cellStyle name="Normal 9 4 2 3" xfId="3272" xr:uid="{496FB982-E4BD-471E-B73B-E33807407A84}"/>
    <cellStyle name="Normal 9 4 2 3 2" xfId="3273" xr:uid="{9EA5162C-2F96-4DA2-BCFD-C5B35BD486DD}"/>
    <cellStyle name="Normal 9 4 2 3 2 2" xfId="3274" xr:uid="{231302DB-452D-4A58-A3A2-A7675BBDE9D2}"/>
    <cellStyle name="Normal 9 4 2 3 2 2 2" xfId="4259" xr:uid="{96EA5D3F-5F8E-4077-9014-737E2587418B}"/>
    <cellStyle name="Normal 9 4 2 3 2 2 2 2" xfId="4260" xr:uid="{2A2C1112-5332-4E25-A963-DAB128873D93}"/>
    <cellStyle name="Normal 9 4 2 3 2 2 2 2 2" xfId="4897" xr:uid="{F2A0DDFC-AA74-4A77-869C-6E1F78FE9515}"/>
    <cellStyle name="Normal 9 4 2 3 2 2 2 3" xfId="4896" xr:uid="{4D63A37F-94B4-4A0F-9BDE-1A7CA47AF904}"/>
    <cellStyle name="Normal 9 4 2 3 2 2 3" xfId="4261" xr:uid="{4BD6D47E-52EE-40F1-9F84-68DA7374E548}"/>
    <cellStyle name="Normal 9 4 2 3 2 2 3 2" xfId="4898" xr:uid="{9360EF89-EFB4-4ACA-8343-89D75EBE664C}"/>
    <cellStyle name="Normal 9 4 2 3 2 2 4" xfId="4895" xr:uid="{B03A4168-775E-40C3-A647-A94810539775}"/>
    <cellStyle name="Normal 9 4 2 3 2 3" xfId="3275" xr:uid="{241E138F-249B-4EED-A8D1-37F328F58010}"/>
    <cellStyle name="Normal 9 4 2 3 2 3 2" xfId="4262" xr:uid="{ABD954BD-8B10-4BDB-87BA-E4C33C420F1D}"/>
    <cellStyle name="Normal 9 4 2 3 2 3 2 2" xfId="4900" xr:uid="{55B2A370-3707-4CE2-8380-170D4CCC3746}"/>
    <cellStyle name="Normal 9 4 2 3 2 3 3" xfId="4899" xr:uid="{443687C1-E280-49B2-870F-F3F597BA099C}"/>
    <cellStyle name="Normal 9 4 2 3 2 4" xfId="3276" xr:uid="{08007E36-2E6D-4DC0-B4F1-757A4E154655}"/>
    <cellStyle name="Normal 9 4 2 3 2 4 2" xfId="4901" xr:uid="{72DE8C79-2024-4F20-B01C-F872D7FDF1A0}"/>
    <cellStyle name="Normal 9 4 2 3 2 5" xfId="4894" xr:uid="{8558342B-9334-4046-8BAF-9225B3E560DE}"/>
    <cellStyle name="Normal 9 4 2 3 3" xfId="3277" xr:uid="{113D476D-36CA-4203-B28F-74808A57E8CD}"/>
    <cellStyle name="Normal 9 4 2 3 3 2" xfId="3278" xr:uid="{8E18CF43-4988-420B-8EB8-0915CC3D9402}"/>
    <cellStyle name="Normal 9 4 2 3 3 2 2" xfId="4263" xr:uid="{356A5E46-5D8C-4428-BCA3-AE84156C3B58}"/>
    <cellStyle name="Normal 9 4 2 3 3 2 2 2" xfId="4904" xr:uid="{18622327-C67D-4E01-88D1-B36CE200CB34}"/>
    <cellStyle name="Normal 9 4 2 3 3 2 3" xfId="4903" xr:uid="{C08D5F31-AF55-45E1-8AD4-3E4D62F42007}"/>
    <cellStyle name="Normal 9 4 2 3 3 3" xfId="3279" xr:uid="{2F9537F9-92F1-4D1C-9ABC-C7A2F88FD4A8}"/>
    <cellStyle name="Normal 9 4 2 3 3 3 2" xfId="4905" xr:uid="{2BA4671D-A08E-48D0-B5BF-7998A91EB8BC}"/>
    <cellStyle name="Normal 9 4 2 3 3 4" xfId="3280" xr:uid="{70594894-7923-4156-ADEB-3B34BF6519EA}"/>
    <cellStyle name="Normal 9 4 2 3 3 4 2" xfId="4906" xr:uid="{F0A69908-9584-4481-8E70-A0A05B6E5AA0}"/>
    <cellStyle name="Normal 9 4 2 3 3 5" xfId="4902" xr:uid="{5CFCBF72-8682-4294-AD95-6CCAC654F3E4}"/>
    <cellStyle name="Normal 9 4 2 3 4" xfId="3281" xr:uid="{FDCB4B46-5864-4A60-BBF9-7BCD09910152}"/>
    <cellStyle name="Normal 9 4 2 3 4 2" xfId="4264" xr:uid="{F17DF501-6CA0-41FA-91DC-75F1C75ACA47}"/>
    <cellStyle name="Normal 9 4 2 3 4 2 2" xfId="4908" xr:uid="{B7C01300-67E1-44E0-98BE-BA5D8475A041}"/>
    <cellStyle name="Normal 9 4 2 3 4 3" xfId="4907" xr:uid="{69D645DD-4D3B-4ED3-B326-E70443734A4F}"/>
    <cellStyle name="Normal 9 4 2 3 5" xfId="3282" xr:uid="{312A23E1-C311-4811-BD64-575FB07C60CD}"/>
    <cellStyle name="Normal 9 4 2 3 5 2" xfId="4909" xr:uid="{6BA93EF6-4813-4DB3-B349-DC6F3AE9B7C6}"/>
    <cellStyle name="Normal 9 4 2 3 6" xfId="3283" xr:uid="{E0013076-30A5-46BA-AA9A-644E987AEF19}"/>
    <cellStyle name="Normal 9 4 2 3 6 2" xfId="4910" xr:uid="{846D2589-D4A3-43D1-A23A-82272A39CC5E}"/>
    <cellStyle name="Normal 9 4 2 3 7" xfId="4893" xr:uid="{2AB8ACC8-53DE-4748-9ABB-0FCE62944D9F}"/>
    <cellStyle name="Normal 9 4 2 4" xfId="3284" xr:uid="{BFAEB79A-21B8-482B-8324-CB9A504852EC}"/>
    <cellStyle name="Normal 9 4 2 4 2" xfId="3285" xr:uid="{AF82EA45-6EA8-4647-A863-AA1001315027}"/>
    <cellStyle name="Normal 9 4 2 4 2 2" xfId="3286" xr:uid="{779B15C7-AB03-4046-A827-9F761C77E338}"/>
    <cellStyle name="Normal 9 4 2 4 2 2 2" xfId="4265" xr:uid="{95E65788-BD19-4D1D-9669-AB6158D280FF}"/>
    <cellStyle name="Normal 9 4 2 4 2 2 2 2" xfId="4914" xr:uid="{CAAFF875-48B7-40FF-A858-7175167AE323}"/>
    <cellStyle name="Normal 9 4 2 4 2 2 3" xfId="4913" xr:uid="{76F406AD-CA8B-4429-B7E5-91CC452DBB9D}"/>
    <cellStyle name="Normal 9 4 2 4 2 3" xfId="3287" xr:uid="{132D1D22-396F-4F7E-9EA5-50101740FF3A}"/>
    <cellStyle name="Normal 9 4 2 4 2 3 2" xfId="4915" xr:uid="{2EE68ADA-CF75-4F3A-A67D-220D4DCF96E7}"/>
    <cellStyle name="Normal 9 4 2 4 2 4" xfId="3288" xr:uid="{A1F1212B-055D-4AA9-AA01-76D74921A2D1}"/>
    <cellStyle name="Normal 9 4 2 4 2 4 2" xfId="4916" xr:uid="{900C5220-9A89-4BFA-B884-40B2F8112B31}"/>
    <cellStyle name="Normal 9 4 2 4 2 5" xfId="4912" xr:uid="{3B8527B7-3FBC-4AC1-9533-1B0EFE29D5FE}"/>
    <cellStyle name="Normal 9 4 2 4 3" xfId="3289" xr:uid="{31705A92-4C8F-4F2F-81C2-F93FF9242C85}"/>
    <cellStyle name="Normal 9 4 2 4 3 2" xfId="4266" xr:uid="{2C9465B6-4A87-4B08-8CDE-6DC1821E642C}"/>
    <cellStyle name="Normal 9 4 2 4 3 2 2" xfId="4918" xr:uid="{6853DBB3-DE4B-4CF2-9B94-2A1B38F00B66}"/>
    <cellStyle name="Normal 9 4 2 4 3 3" xfId="4917" xr:uid="{BB95544A-7FCF-4F51-BA81-0608E5413937}"/>
    <cellStyle name="Normal 9 4 2 4 4" xfId="3290" xr:uid="{0FD7A292-FEDC-4491-AE24-14616CE0E2A5}"/>
    <cellStyle name="Normal 9 4 2 4 4 2" xfId="4919" xr:uid="{3A922F85-56A0-494E-B2AE-26D4AD0AAC40}"/>
    <cellStyle name="Normal 9 4 2 4 5" xfId="3291" xr:uid="{60168C83-3703-41A4-B0EA-18C179EB54B9}"/>
    <cellStyle name="Normal 9 4 2 4 5 2" xfId="4920" xr:uid="{09DBA857-451A-4E90-B4FD-BDF835B7F63B}"/>
    <cellStyle name="Normal 9 4 2 4 6" xfId="4911" xr:uid="{274856AE-E684-4D7C-83A9-D8739DE44DE5}"/>
    <cellStyle name="Normal 9 4 2 5" xfId="3292" xr:uid="{F24EB24D-21C6-460E-AD73-426CD83345C9}"/>
    <cellStyle name="Normal 9 4 2 5 2" xfId="3293" xr:uid="{3F7380DD-08BF-47E3-B311-66F39F4EB2C6}"/>
    <cellStyle name="Normal 9 4 2 5 2 2" xfId="4267" xr:uid="{39DD96F8-B4F6-4A63-A1B2-C112C16EE461}"/>
    <cellStyle name="Normal 9 4 2 5 2 2 2" xfId="4923" xr:uid="{101D5FFB-7EBE-4FCD-8C86-77EC1E362931}"/>
    <cellStyle name="Normal 9 4 2 5 2 3" xfId="4922" xr:uid="{3E3FA067-51E8-4BCE-9A24-8D2A829ED863}"/>
    <cellStyle name="Normal 9 4 2 5 3" xfId="3294" xr:uid="{1D51DD6C-1FC5-41DB-90E9-BFF53539FC37}"/>
    <cellStyle name="Normal 9 4 2 5 3 2" xfId="4924" xr:uid="{A0E56508-FFBC-4788-9504-14C1D8FE4D8F}"/>
    <cellStyle name="Normal 9 4 2 5 4" xfId="3295" xr:uid="{229E33CA-0295-4D0E-8445-854543F016F6}"/>
    <cellStyle name="Normal 9 4 2 5 4 2" xfId="4925" xr:uid="{04C8CE3F-23B0-42F5-B480-0474930CA68B}"/>
    <cellStyle name="Normal 9 4 2 5 5" xfId="4921" xr:uid="{34ACCEFD-8105-4D8D-B0FB-7FA1AC268EE3}"/>
    <cellStyle name="Normal 9 4 2 6" xfId="3296" xr:uid="{A8D3D9AE-65DC-4CED-972F-4F38460C2DAA}"/>
    <cellStyle name="Normal 9 4 2 6 2" xfId="3297" xr:uid="{D64D3B36-7C3F-41BD-8358-9E80D2DB9264}"/>
    <cellStyle name="Normal 9 4 2 6 2 2" xfId="4927" xr:uid="{5D6E98B2-16E4-4F35-8E0C-C5C9AB0F597F}"/>
    <cellStyle name="Normal 9 4 2 6 3" xfId="3298" xr:uid="{289C4CDF-E132-4325-A282-BF3D3E3E6575}"/>
    <cellStyle name="Normal 9 4 2 6 3 2" xfId="4928" xr:uid="{11CC63D7-0977-4035-A386-E43A5A1C0996}"/>
    <cellStyle name="Normal 9 4 2 6 4" xfId="3299" xr:uid="{BE2269F4-876D-4446-986A-F89B82B75324}"/>
    <cellStyle name="Normal 9 4 2 6 4 2" xfId="4929" xr:uid="{CB62E381-6C93-42DD-8C67-371FF8F13001}"/>
    <cellStyle name="Normal 9 4 2 6 5" xfId="4926" xr:uid="{41E88065-D681-48F7-9088-9C9751B84E93}"/>
    <cellStyle name="Normal 9 4 2 7" xfId="3300" xr:uid="{4FA384E8-A8EB-4A62-A3B3-04304C4DDF34}"/>
    <cellStyle name="Normal 9 4 2 7 2" xfId="4930" xr:uid="{4D75CBAF-DF55-4B11-9F0B-47541126AF7E}"/>
    <cellStyle name="Normal 9 4 2 8" xfId="3301" xr:uid="{5DF7054D-9A2E-4C23-967A-4814211C3F45}"/>
    <cellStyle name="Normal 9 4 2 8 2" xfId="4931" xr:uid="{3A0869D4-4E7B-42AA-AE1F-EAC138DE3722}"/>
    <cellStyle name="Normal 9 4 2 9" xfId="3302" xr:uid="{544458E5-DCE5-4063-8FE9-A5655BA555AD}"/>
    <cellStyle name="Normal 9 4 2 9 2" xfId="4932" xr:uid="{0BAB187F-6CEA-40A7-BBF3-293C51833AC3}"/>
    <cellStyle name="Normal 9 4 3" xfId="3303" xr:uid="{D223565C-B280-47DE-A2BE-3889D0FD680D}"/>
    <cellStyle name="Normal 9 4 3 2" xfId="3304" xr:uid="{3B7103A2-ECCF-4CAC-A456-A65BEDD596C2}"/>
    <cellStyle name="Normal 9 4 3 2 2" xfId="3305" xr:uid="{01DD527B-C432-46E8-81FB-72B1000D4754}"/>
    <cellStyle name="Normal 9 4 3 2 2 2" xfId="3306" xr:uid="{A49636F7-CFFD-49FF-9D45-B54A5EFD88B3}"/>
    <cellStyle name="Normal 9 4 3 2 2 2 2" xfId="4268" xr:uid="{E222775F-2254-433B-9313-CE5201598F95}"/>
    <cellStyle name="Normal 9 4 3 2 2 2 2 2" xfId="4671" xr:uid="{838AD71B-BF3D-42DA-A6FE-0ACDD58592B1}"/>
    <cellStyle name="Normal 9 4 3 2 2 2 2 2 2" xfId="5308" xr:uid="{ED757356-FCF5-432F-BA6D-3DD194F502E2}"/>
    <cellStyle name="Normal 9 4 3 2 2 2 2 2 3" xfId="4937" xr:uid="{F8E6ACCE-333C-46C9-8969-59CAB37A2427}"/>
    <cellStyle name="Normal 9 4 3 2 2 2 3" xfId="4672" xr:uid="{5366D943-C949-4FC6-8B74-566A9E93DAFF}"/>
    <cellStyle name="Normal 9 4 3 2 2 2 3 2" xfId="5309" xr:uid="{59125FDB-1009-40FB-899C-9536F2CA6319}"/>
    <cellStyle name="Normal 9 4 3 2 2 2 3 3" xfId="4936" xr:uid="{86B67ACC-A261-41F8-850C-EDEA9C2A95E9}"/>
    <cellStyle name="Normal 9 4 3 2 2 3" xfId="3307" xr:uid="{27DE3072-1012-4466-A0F5-F252DD635B37}"/>
    <cellStyle name="Normal 9 4 3 2 2 3 2" xfId="4673" xr:uid="{0A5F066B-0E66-4DD7-9141-CD8D7716274C}"/>
    <cellStyle name="Normal 9 4 3 2 2 3 2 2" xfId="5310" xr:uid="{3905C796-26BB-4F2C-B377-613FC0EFC8DA}"/>
    <cellStyle name="Normal 9 4 3 2 2 3 2 3" xfId="4938" xr:uid="{6DC63BA3-1CEC-4830-92FD-5ECB700E239F}"/>
    <cellStyle name="Normal 9 4 3 2 2 4" xfId="3308" xr:uid="{7B564A9E-9986-4DEE-A1BA-F5CFDD7D053B}"/>
    <cellStyle name="Normal 9 4 3 2 2 4 2" xfId="4939" xr:uid="{D833CB63-1006-4F81-8302-F8EA00BFC754}"/>
    <cellStyle name="Normal 9 4 3 2 2 5" xfId="4935" xr:uid="{3B7267D4-D762-476A-9E73-B0854621561C}"/>
    <cellStyle name="Normal 9 4 3 2 3" xfId="3309" xr:uid="{BEFC1D46-4F00-4064-A4D9-2B6B10664028}"/>
    <cellStyle name="Normal 9 4 3 2 3 2" xfId="3310" xr:uid="{7B464177-E847-4CE0-B4DD-4A7F9FF2290C}"/>
    <cellStyle name="Normal 9 4 3 2 3 2 2" xfId="4674" xr:uid="{107609F6-CEB2-41EB-914E-D0E462C9BD5F}"/>
    <cellStyle name="Normal 9 4 3 2 3 2 2 2" xfId="5311" xr:uid="{B1C32454-9C1D-4926-8C2C-993092C1CA61}"/>
    <cellStyle name="Normal 9 4 3 2 3 2 2 3" xfId="4941" xr:uid="{AA8B8B9C-0877-4827-AFBC-183843EA82DD}"/>
    <cellStyle name="Normal 9 4 3 2 3 3" xfId="3311" xr:uid="{AC222FE5-B30C-42A7-A39D-89185BE492A9}"/>
    <cellStyle name="Normal 9 4 3 2 3 3 2" xfId="4942" xr:uid="{310848A6-13EC-442F-99E4-C5A7B3F94557}"/>
    <cellStyle name="Normal 9 4 3 2 3 4" xfId="3312" xr:uid="{29CBA4DF-B0A0-4C84-8131-548A574D3673}"/>
    <cellStyle name="Normal 9 4 3 2 3 4 2" xfId="4943" xr:uid="{01DB1EE5-3A37-4C3C-912D-429057FA4FD9}"/>
    <cellStyle name="Normal 9 4 3 2 3 5" xfId="4940" xr:uid="{DBF5B82C-3309-4B30-999E-8D2FC402DB1B}"/>
    <cellStyle name="Normal 9 4 3 2 4" xfId="3313" xr:uid="{D686BDB1-7D78-4456-8008-D118AC18601F}"/>
    <cellStyle name="Normal 9 4 3 2 4 2" xfId="4675" xr:uid="{0CA2A5DA-19E8-47A2-A170-9ED61BB7E78E}"/>
    <cellStyle name="Normal 9 4 3 2 4 2 2" xfId="5312" xr:uid="{B8EC5EF3-CF74-4C4E-846F-43CB0F2CA950}"/>
    <cellStyle name="Normal 9 4 3 2 4 2 3" xfId="4944" xr:uid="{F5EBD5E3-77A8-4A21-9085-02149B8A040E}"/>
    <cellStyle name="Normal 9 4 3 2 5" xfId="3314" xr:uid="{F2B6AC2C-A826-4CFF-861B-F23B09BF3745}"/>
    <cellStyle name="Normal 9 4 3 2 5 2" xfId="4945" xr:uid="{19767AC8-8452-4D3B-AE98-1E53C2FC09D6}"/>
    <cellStyle name="Normal 9 4 3 2 6" xfId="3315" xr:uid="{DEA92E6D-6BE0-4630-A74C-0401F7252528}"/>
    <cellStyle name="Normal 9 4 3 2 6 2" xfId="4946" xr:uid="{AA21F97F-7A9D-4C64-B1D0-AF56221BE4EE}"/>
    <cellStyle name="Normal 9 4 3 2 7" xfId="4934" xr:uid="{65DA5D79-4C6D-43A5-BA07-2638A0EB78CE}"/>
    <cellStyle name="Normal 9 4 3 3" xfId="3316" xr:uid="{6F9CB241-0540-4561-ACAF-0FDF6393B929}"/>
    <cellStyle name="Normal 9 4 3 3 2" xfId="3317" xr:uid="{D7435641-F944-4B07-8EFE-33F882B327D0}"/>
    <cellStyle name="Normal 9 4 3 3 2 2" xfId="3318" xr:uid="{40FB08F5-90D1-4CF7-B7D6-CE9C1CCDF971}"/>
    <cellStyle name="Normal 9 4 3 3 2 2 2" xfId="4676" xr:uid="{45A1901A-F831-4C74-B1D2-2ACBD6B7D04B}"/>
    <cellStyle name="Normal 9 4 3 3 2 2 2 2" xfId="5313" xr:uid="{FA1FFD6B-5BA6-47CD-A3B2-C09A94349A31}"/>
    <cellStyle name="Normal 9 4 3 3 2 2 2 3" xfId="4949" xr:uid="{653F51D6-2919-48EC-BE5E-4C0DC06C8A50}"/>
    <cellStyle name="Normal 9 4 3 3 2 3" xfId="3319" xr:uid="{969B39BB-A928-492C-981E-CD38B95BB8A9}"/>
    <cellStyle name="Normal 9 4 3 3 2 3 2" xfId="4950" xr:uid="{1CABF003-8A6D-4E21-85B1-7F3FC8E0868C}"/>
    <cellStyle name="Normal 9 4 3 3 2 4" xfId="3320" xr:uid="{489F8BCA-9FB5-41EB-AF96-1BC5141EFDD6}"/>
    <cellStyle name="Normal 9 4 3 3 2 4 2" xfId="4951" xr:uid="{FBB7A911-C162-4E91-90D0-DFD869D2E58F}"/>
    <cellStyle name="Normal 9 4 3 3 2 5" xfId="4948" xr:uid="{4D94E16C-0FD7-4E08-A7A0-A9EB60D7DD00}"/>
    <cellStyle name="Normal 9 4 3 3 3" xfId="3321" xr:uid="{15E4416E-9D5C-49AF-8B70-B337F6BECD7E}"/>
    <cellStyle name="Normal 9 4 3 3 3 2" xfId="4677" xr:uid="{21698D42-D1D6-413A-9F02-125343D5EE50}"/>
    <cellStyle name="Normal 9 4 3 3 3 2 2" xfId="5314" xr:uid="{65E26AED-D796-4C38-96EB-A6EAAAEF9495}"/>
    <cellStyle name="Normal 9 4 3 3 3 2 3" xfId="4952" xr:uid="{4E4E814C-B5C2-4152-9F5A-1418DC93B560}"/>
    <cellStyle name="Normal 9 4 3 3 4" xfId="3322" xr:uid="{72CCF783-2772-4E53-9249-D4D0C56D6F95}"/>
    <cellStyle name="Normal 9 4 3 3 4 2" xfId="4953" xr:uid="{3D09B85B-B7E3-4E00-A35A-A69A58E7F3A3}"/>
    <cellStyle name="Normal 9 4 3 3 5" xfId="3323" xr:uid="{28B9E0CA-6B8A-439A-9DD6-5BB19A559A0A}"/>
    <cellStyle name="Normal 9 4 3 3 5 2" xfId="4954" xr:uid="{4E201F50-869A-46B1-A6B9-2120DADC878D}"/>
    <cellStyle name="Normal 9 4 3 3 6" xfId="4947" xr:uid="{C3BB3E0D-BD92-4C6C-9263-7D2D3D45479A}"/>
    <cellStyle name="Normal 9 4 3 4" xfId="3324" xr:uid="{8C40EB65-8D65-4CED-93EF-92EEE04CCDF3}"/>
    <cellStyle name="Normal 9 4 3 4 2" xfId="3325" xr:uid="{75C8395A-71C5-49C2-A8F9-12380E55C924}"/>
    <cellStyle name="Normal 9 4 3 4 2 2" xfId="4678" xr:uid="{4CCD48D8-B49F-47D5-8425-23F72D5901E1}"/>
    <cellStyle name="Normal 9 4 3 4 2 2 2" xfId="5315" xr:uid="{96BE478B-9608-459F-AECC-D9425F52ECC4}"/>
    <cellStyle name="Normal 9 4 3 4 2 2 3" xfId="4956" xr:uid="{59067EF2-932A-404D-A46C-F8951E2E3979}"/>
    <cellStyle name="Normal 9 4 3 4 3" xfId="3326" xr:uid="{22754683-2488-4806-9C88-77ABCFF8224B}"/>
    <cellStyle name="Normal 9 4 3 4 3 2" xfId="4957" xr:uid="{9667E285-B1F7-4691-87D3-E72D9E7F7DAE}"/>
    <cellStyle name="Normal 9 4 3 4 4" xfId="3327" xr:uid="{C073E0AF-8264-415B-BBB9-1564E4739A20}"/>
    <cellStyle name="Normal 9 4 3 4 4 2" xfId="4958" xr:uid="{8D66B43B-3203-4200-9197-69EE5469ED8A}"/>
    <cellStyle name="Normal 9 4 3 4 5" xfId="4955" xr:uid="{A2A2C788-11C6-4D88-BB8E-6C3B91E08D92}"/>
    <cellStyle name="Normal 9 4 3 5" xfId="3328" xr:uid="{03DE3D02-0D27-473F-8FD8-BFD2782134BC}"/>
    <cellStyle name="Normal 9 4 3 5 2" xfId="3329" xr:uid="{AD964CB7-0B4A-4CB3-B693-3770909B51F9}"/>
    <cellStyle name="Normal 9 4 3 5 2 2" xfId="4960" xr:uid="{A74C729B-259B-4560-B838-43904F9C2BFC}"/>
    <cellStyle name="Normal 9 4 3 5 3" xfId="3330" xr:uid="{5D4669DA-473E-4687-A867-A07833A66757}"/>
    <cellStyle name="Normal 9 4 3 5 3 2" xfId="4961" xr:uid="{63DD124B-04B2-4136-BED5-C18FBE75897E}"/>
    <cellStyle name="Normal 9 4 3 5 4" xfId="3331" xr:uid="{A8B58B32-D1BD-46E8-A5CD-ABB4038F3833}"/>
    <cellStyle name="Normal 9 4 3 5 4 2" xfId="4962" xr:uid="{D994DA2B-28C0-4602-BEA3-30366A4396DC}"/>
    <cellStyle name="Normal 9 4 3 5 5" xfId="4959" xr:uid="{E9696677-41A2-409D-AECC-551BB5EC286C}"/>
    <cellStyle name="Normal 9 4 3 6" xfId="3332" xr:uid="{6553966B-B5BF-46F2-8FEE-FBC1260C0D72}"/>
    <cellStyle name="Normal 9 4 3 6 2" xfId="4963" xr:uid="{EC2E0ADF-3C89-4829-B57E-112784F428B5}"/>
    <cellStyle name="Normal 9 4 3 7" xfId="3333" xr:uid="{8D29A3F3-FB27-404E-A63F-B9E207E30186}"/>
    <cellStyle name="Normal 9 4 3 7 2" xfId="4964" xr:uid="{53992F1B-4019-4B8F-985B-73547823247E}"/>
    <cellStyle name="Normal 9 4 3 8" xfId="3334" xr:uid="{FCAA378F-6F20-4FBF-B0C3-96F84E081A7C}"/>
    <cellStyle name="Normal 9 4 3 8 2" xfId="4965" xr:uid="{213E0F6D-5540-445A-ADA1-CA0DA4A40CC1}"/>
    <cellStyle name="Normal 9 4 3 9" xfId="4933" xr:uid="{EB3DB473-0530-4848-AEBD-E9F97E7846C5}"/>
    <cellStyle name="Normal 9 4 4" xfId="3335" xr:uid="{B2D19B8A-B8E4-4AB2-9550-7D4080329004}"/>
    <cellStyle name="Normal 9 4 4 2" xfId="3336" xr:uid="{86DC8EE4-98F9-4D62-942A-651659888BA0}"/>
    <cellStyle name="Normal 9 4 4 2 2" xfId="3337" xr:uid="{E61160E8-18A3-458E-BE24-C5FB3F11EDC2}"/>
    <cellStyle name="Normal 9 4 4 2 2 2" xfId="3338" xr:uid="{169B2CDC-65B7-4692-84E9-D3EC3528466D}"/>
    <cellStyle name="Normal 9 4 4 2 2 2 2" xfId="4269" xr:uid="{23C50336-8B94-46CD-9A2F-6D340A2BFEC0}"/>
    <cellStyle name="Normal 9 4 4 2 2 2 2 2" xfId="4970" xr:uid="{A8B0B53C-F058-48A4-8B0D-5DF57D0747C2}"/>
    <cellStyle name="Normal 9 4 4 2 2 2 3" xfId="4969" xr:uid="{F11E3FD9-AFDD-47CF-9E0E-12DFF777CCDD}"/>
    <cellStyle name="Normal 9 4 4 2 2 3" xfId="3339" xr:uid="{4FE57854-5B08-426F-AFC3-FE082409FEF1}"/>
    <cellStyle name="Normal 9 4 4 2 2 3 2" xfId="4971" xr:uid="{3141C095-6AE3-49CB-97FD-F5DCF69C721B}"/>
    <cellStyle name="Normal 9 4 4 2 2 4" xfId="3340" xr:uid="{1C281255-54EF-4B2F-BB71-A724AF4504EB}"/>
    <cellStyle name="Normal 9 4 4 2 2 4 2" xfId="4972" xr:uid="{F3923A01-5AED-4975-B142-E0D6041C1B00}"/>
    <cellStyle name="Normal 9 4 4 2 2 5" xfId="4968" xr:uid="{02D8C487-508A-48A8-95D0-D64A3FE371A0}"/>
    <cellStyle name="Normal 9 4 4 2 3" xfId="3341" xr:uid="{461E9872-0B30-4D64-B6CD-02CC86F97A4D}"/>
    <cellStyle name="Normal 9 4 4 2 3 2" xfId="4270" xr:uid="{A04531AF-7EF4-4BC5-A614-6E13E89C261E}"/>
    <cellStyle name="Normal 9 4 4 2 3 2 2" xfId="4974" xr:uid="{858980CD-F621-4F3C-B1D0-36F895756BFD}"/>
    <cellStyle name="Normal 9 4 4 2 3 3" xfId="4973" xr:uid="{7D68B7B9-F30B-45F0-AAA4-DCA9A6DFD23F}"/>
    <cellStyle name="Normal 9 4 4 2 4" xfId="3342" xr:uid="{1BB6BC8E-49FF-4F4F-908E-327BADDEF0CF}"/>
    <cellStyle name="Normal 9 4 4 2 4 2" xfId="4975" xr:uid="{9A738E6D-7F90-4BEF-80A0-CC30A4209922}"/>
    <cellStyle name="Normal 9 4 4 2 5" xfId="3343" xr:uid="{64797B51-ADAC-406C-AA47-C9B5CC85C450}"/>
    <cellStyle name="Normal 9 4 4 2 5 2" xfId="4976" xr:uid="{BDCBF874-9985-4971-9070-87FB1CAC77D0}"/>
    <cellStyle name="Normal 9 4 4 2 6" xfId="4967" xr:uid="{A1EF4D07-70A1-4A36-AC86-DEB83055F226}"/>
    <cellStyle name="Normal 9 4 4 3" xfId="3344" xr:uid="{4D6E8671-52B7-41A6-B58D-61C146E7D850}"/>
    <cellStyle name="Normal 9 4 4 3 2" xfId="3345" xr:uid="{5A633EC9-0EDD-4809-A8AE-E5B6074B3DBF}"/>
    <cellStyle name="Normal 9 4 4 3 2 2" xfId="4271" xr:uid="{714CEFD3-32AB-40FF-9825-DBA10F62608D}"/>
    <cellStyle name="Normal 9 4 4 3 2 2 2" xfId="4979" xr:uid="{EBCBAA70-DBFC-4AF8-9C32-3CEDBF2F7199}"/>
    <cellStyle name="Normal 9 4 4 3 2 3" xfId="4978" xr:uid="{334CE432-A42C-4E97-BE93-F07F221B0F08}"/>
    <cellStyle name="Normal 9 4 4 3 3" xfId="3346" xr:uid="{E038B75E-24B5-4445-B4CB-2ECB5891EBD7}"/>
    <cellStyle name="Normal 9 4 4 3 3 2" xfId="4980" xr:uid="{465224B0-6B75-45BD-90D1-A8F874D0C2DC}"/>
    <cellStyle name="Normal 9 4 4 3 4" xfId="3347" xr:uid="{7D7D99D9-A34B-4E66-A2E2-1A23762B9540}"/>
    <cellStyle name="Normal 9 4 4 3 4 2" xfId="4981" xr:uid="{5052D96E-1E9E-4754-AC5D-0A77B4CEF00C}"/>
    <cellStyle name="Normal 9 4 4 3 5" xfId="4977" xr:uid="{6D130D43-01AA-4782-82FF-A6600013B562}"/>
    <cellStyle name="Normal 9 4 4 4" xfId="3348" xr:uid="{89D1B3C7-681C-4ADA-8AE4-4983F7854C15}"/>
    <cellStyle name="Normal 9 4 4 4 2" xfId="3349" xr:uid="{5201B463-41F9-420C-A154-B831697E62FC}"/>
    <cellStyle name="Normal 9 4 4 4 2 2" xfId="4983" xr:uid="{2B3DADAD-52D8-437A-B54B-76B664972F1C}"/>
    <cellStyle name="Normal 9 4 4 4 3" xfId="3350" xr:uid="{08D9C65A-CA73-4E6D-96E7-C601DD758C3C}"/>
    <cellStyle name="Normal 9 4 4 4 3 2" xfId="4984" xr:uid="{9A49C551-C434-4629-BE0C-F7C9BAC2D13A}"/>
    <cellStyle name="Normal 9 4 4 4 4" xfId="3351" xr:uid="{2A528228-5AF0-4268-9783-029CA1FB5CAD}"/>
    <cellStyle name="Normal 9 4 4 4 4 2" xfId="4985" xr:uid="{94C8F91D-982A-41B1-9E83-F6207FAFFD42}"/>
    <cellStyle name="Normal 9 4 4 4 5" xfId="4982" xr:uid="{E3C0BAEA-227F-48C0-8177-AE8864F9D428}"/>
    <cellStyle name="Normal 9 4 4 5" xfId="3352" xr:uid="{71AA6687-093D-450E-9CAE-A34B50593121}"/>
    <cellStyle name="Normal 9 4 4 5 2" xfId="4986" xr:uid="{482CEDDC-04A1-45FD-8879-93C370E4D3EA}"/>
    <cellStyle name="Normal 9 4 4 6" xfId="3353" xr:uid="{04FD6976-A340-41A4-B6BC-FAC9C6C4B317}"/>
    <cellStyle name="Normal 9 4 4 6 2" xfId="4987" xr:uid="{4EC887F7-2FAC-4E61-9C65-4AEC8756435C}"/>
    <cellStyle name="Normal 9 4 4 7" xfId="3354" xr:uid="{C8FFC303-3BB4-4701-8B8B-28538C50D03E}"/>
    <cellStyle name="Normal 9 4 4 7 2" xfId="4988" xr:uid="{57846C05-FCA9-4454-82A9-A74C743A129E}"/>
    <cellStyle name="Normal 9 4 4 8" xfId="4966" xr:uid="{C554278C-FDC0-449F-A353-C10B98508E60}"/>
    <cellStyle name="Normal 9 4 5" xfId="3355" xr:uid="{87AA11F4-802B-40A3-BC6A-36E4C6368CEE}"/>
    <cellStyle name="Normal 9 4 5 2" xfId="3356" xr:uid="{83E939F3-A3E3-4B59-918A-15F14369BEF8}"/>
    <cellStyle name="Normal 9 4 5 2 2" xfId="3357" xr:uid="{51BD5461-C65B-4FD6-B025-32E4D95C4C3D}"/>
    <cellStyle name="Normal 9 4 5 2 2 2" xfId="4272" xr:uid="{3B574705-6201-4674-8E7D-DA2A256B3ACB}"/>
    <cellStyle name="Normal 9 4 5 2 2 2 2" xfId="4992" xr:uid="{1C80D5B5-ED37-4C7D-A9DC-B33A0BDEA362}"/>
    <cellStyle name="Normal 9 4 5 2 2 3" xfId="4991" xr:uid="{9F91DF34-33E8-4C4A-B80E-773ADA9FA5AA}"/>
    <cellStyle name="Normal 9 4 5 2 3" xfId="3358" xr:uid="{D7D3359B-56AD-4F1C-A84A-AECC65B25D1B}"/>
    <cellStyle name="Normal 9 4 5 2 3 2" xfId="4993" xr:uid="{1BCCC0B0-FF36-42C4-A6CB-D94F306C2288}"/>
    <cellStyle name="Normal 9 4 5 2 4" xfId="3359" xr:uid="{2454D2DD-27E3-4604-81F3-D2E118275B2A}"/>
    <cellStyle name="Normal 9 4 5 2 4 2" xfId="4994" xr:uid="{D92DC493-AD35-4C2F-845B-66D175E59FCE}"/>
    <cellStyle name="Normal 9 4 5 2 5" xfId="4990" xr:uid="{7DCC6FAA-6021-4D94-A3D7-AA6560EF88D6}"/>
    <cellStyle name="Normal 9 4 5 3" xfId="3360" xr:uid="{C9F4C208-C496-4DCF-B996-F61DB0264F03}"/>
    <cellStyle name="Normal 9 4 5 3 2" xfId="3361" xr:uid="{CE56CF9C-5B05-40BA-97B5-B58B963F2B81}"/>
    <cellStyle name="Normal 9 4 5 3 2 2" xfId="4996" xr:uid="{F0CDD8B7-10FF-400F-B912-BD67041B29FA}"/>
    <cellStyle name="Normal 9 4 5 3 3" xfId="3362" xr:uid="{0E80050B-3190-4D3F-BC18-B1DA8FF43735}"/>
    <cellStyle name="Normal 9 4 5 3 3 2" xfId="4997" xr:uid="{7FB10BC3-BA16-4D22-99BA-448D55DB14EB}"/>
    <cellStyle name="Normal 9 4 5 3 4" xfId="3363" xr:uid="{ECE499BC-7225-4E31-B1E8-100263A8A995}"/>
    <cellStyle name="Normal 9 4 5 3 4 2" xfId="4998" xr:uid="{8B2AFAE1-6054-412F-AC84-6BDB10A5361A}"/>
    <cellStyle name="Normal 9 4 5 3 5" xfId="4995" xr:uid="{FD16832A-BDCE-4770-A00F-F7BC5235DD2A}"/>
    <cellStyle name="Normal 9 4 5 4" xfId="3364" xr:uid="{C4A00394-CD22-4CBC-94C4-CE59C9FDE20C}"/>
    <cellStyle name="Normal 9 4 5 4 2" xfId="4999" xr:uid="{65A0B47D-306A-4B2A-B3D9-C3A08F0591E3}"/>
    <cellStyle name="Normal 9 4 5 5" xfId="3365" xr:uid="{EA145B56-9168-470F-A7AB-B241A559D2B9}"/>
    <cellStyle name="Normal 9 4 5 5 2" xfId="5000" xr:uid="{237BEBAD-3424-4C6B-98A0-BF6C08B6BAA0}"/>
    <cellStyle name="Normal 9 4 5 6" xfId="3366" xr:uid="{EB7B0CDA-41D6-41F7-9066-1872BFC40738}"/>
    <cellStyle name="Normal 9 4 5 6 2" xfId="5001" xr:uid="{35D1F90E-D5CE-4981-8754-0D7AE04CADCA}"/>
    <cellStyle name="Normal 9 4 5 7" xfId="4989" xr:uid="{D51B97EE-F96E-448D-8FBF-5A1F524FDBE9}"/>
    <cellStyle name="Normal 9 4 6" xfId="3367" xr:uid="{B8C4CFEE-6776-4B52-BE32-F660CB7A941E}"/>
    <cellStyle name="Normal 9 4 6 2" xfId="3368" xr:uid="{3E09870D-D108-486A-B341-9B92430E40AC}"/>
    <cellStyle name="Normal 9 4 6 2 2" xfId="3369" xr:uid="{E588CED9-9D0D-4354-9EF2-C46AD4EA8A53}"/>
    <cellStyle name="Normal 9 4 6 2 2 2" xfId="5004" xr:uid="{321FCF6D-3AE9-4BC9-B8E9-CABA74549EF8}"/>
    <cellStyle name="Normal 9 4 6 2 3" xfId="3370" xr:uid="{C066FB33-D1A3-4A34-A143-04EBC3BAB1F6}"/>
    <cellStyle name="Normal 9 4 6 2 3 2" xfId="5005" xr:uid="{CB0AD033-1357-4824-A597-B6E35BDFB0AB}"/>
    <cellStyle name="Normal 9 4 6 2 4" xfId="3371" xr:uid="{5C93EA9F-3E6A-4C9D-A591-9527C68644DE}"/>
    <cellStyle name="Normal 9 4 6 2 4 2" xfId="5006" xr:uid="{3635AE8C-6397-4FBD-8AC8-010646B15E1B}"/>
    <cellStyle name="Normal 9 4 6 2 5" xfId="5003" xr:uid="{EF7085AB-3F33-4E8B-8ACA-C459D0F6573E}"/>
    <cellStyle name="Normal 9 4 6 3" xfId="3372" xr:uid="{DB298E69-B6F3-4505-B484-9DCF739BF173}"/>
    <cellStyle name="Normal 9 4 6 3 2" xfId="5007" xr:uid="{95B4FAE4-C245-4B2F-96EC-5324B72DC620}"/>
    <cellStyle name="Normal 9 4 6 4" xfId="3373" xr:uid="{7C5C9BC6-8324-42C2-9401-7E1B20AFE78B}"/>
    <cellStyle name="Normal 9 4 6 4 2" xfId="5008" xr:uid="{3680A1DF-9248-4B13-B32E-9FB496A41311}"/>
    <cellStyle name="Normal 9 4 6 5" xfId="3374" xr:uid="{33277465-712E-4EA6-AF0B-626FDB100089}"/>
    <cellStyle name="Normal 9 4 6 5 2" xfId="5009" xr:uid="{DF2C44F2-A202-4C36-A5D3-4165E92C92B0}"/>
    <cellStyle name="Normal 9 4 6 6" xfId="5002" xr:uid="{C6393CE5-3120-48F5-A4C3-CA0CD671A41F}"/>
    <cellStyle name="Normal 9 4 7" xfId="3375" xr:uid="{8ADEBD39-7872-4FE1-B7A8-4F0AA62A8EF8}"/>
    <cellStyle name="Normal 9 4 7 2" xfId="3376" xr:uid="{107693C2-37D3-4AC3-93DB-745512E843EE}"/>
    <cellStyle name="Normal 9 4 7 2 2" xfId="5011" xr:uid="{F1DF57D3-C999-4A0E-927F-F2D5C5FBFCF1}"/>
    <cellStyle name="Normal 9 4 7 3" xfId="3377" xr:uid="{A4BE2E28-A49C-4A25-A058-2AC7330BCE22}"/>
    <cellStyle name="Normal 9 4 7 3 2" xfId="5012" xr:uid="{09181C05-AE1A-445A-9C4A-83C2D87A3608}"/>
    <cellStyle name="Normal 9 4 7 4" xfId="3378" xr:uid="{5D3C4656-06B3-4FE5-B8D5-5FAF771B6FA0}"/>
    <cellStyle name="Normal 9 4 7 4 2" xfId="5013" xr:uid="{06554493-ABBC-4E56-9333-EA6B1F0743EC}"/>
    <cellStyle name="Normal 9 4 7 5" xfId="5010" xr:uid="{BA2E24AD-EB95-4D6B-8C60-2E8BB9A9F2C8}"/>
    <cellStyle name="Normal 9 4 8" xfId="3379" xr:uid="{ADFF3613-7320-49D7-A0AA-FCB54E1C5B14}"/>
    <cellStyle name="Normal 9 4 8 2" xfId="3380" xr:uid="{C2C5CB08-2AA7-479A-9F22-D1C1190BD945}"/>
    <cellStyle name="Normal 9 4 8 2 2" xfId="5015" xr:uid="{976ABEC3-907D-481B-A62B-1A1FE0F621E9}"/>
    <cellStyle name="Normal 9 4 8 3" xfId="3381" xr:uid="{E20F0786-4CAF-454E-897D-2988D1C251F0}"/>
    <cellStyle name="Normal 9 4 8 3 2" xfId="5016" xr:uid="{E107CD38-6EAA-4B45-A048-4B9F3975B07C}"/>
    <cellStyle name="Normal 9 4 8 4" xfId="3382" xr:uid="{1793ECC0-C1A2-48A8-8817-2585DE13F69C}"/>
    <cellStyle name="Normal 9 4 8 4 2" xfId="5017" xr:uid="{809C08D5-4E42-44D3-9429-01E5578E7A17}"/>
    <cellStyle name="Normal 9 4 8 5" xfId="5014" xr:uid="{A21DF7E1-B584-4735-ACA1-655594814F66}"/>
    <cellStyle name="Normal 9 4 9" xfId="3383" xr:uid="{990A0B55-60CB-43A3-87C6-39A64CA95907}"/>
    <cellStyle name="Normal 9 4 9 2" xfId="5018" xr:uid="{37821CE2-A4A4-4479-8D0B-84D18CA45A1A}"/>
    <cellStyle name="Normal 9 5" xfId="3384" xr:uid="{0BE453E1-B64B-4DC4-8495-5B1A7177A10A}"/>
    <cellStyle name="Normal 9 5 10" xfId="3385" xr:uid="{43B3FF52-8E42-43EE-B5D5-03044E1CAD52}"/>
    <cellStyle name="Normal 9 5 10 2" xfId="5020" xr:uid="{540EAB80-ECB2-4FEB-8247-409CCA216283}"/>
    <cellStyle name="Normal 9 5 11" xfId="3386" xr:uid="{5055DF4B-BD7B-441D-B0AD-E90423CD1639}"/>
    <cellStyle name="Normal 9 5 11 2" xfId="5021" xr:uid="{CBD031EE-5869-47AD-815B-B64A9CE30CC9}"/>
    <cellStyle name="Normal 9 5 12" xfId="5019" xr:uid="{776818BB-2339-4C81-AA50-AA9BE7C754A9}"/>
    <cellStyle name="Normal 9 5 2" xfId="3387" xr:uid="{2B10C797-1211-4749-9F6D-98ADEA3F4C75}"/>
    <cellStyle name="Normal 9 5 2 10" xfId="5022" xr:uid="{184F876A-F06B-4A45-A59B-01624AC93669}"/>
    <cellStyle name="Normal 9 5 2 2" xfId="3388" xr:uid="{78E2DBF9-B074-4498-AA2C-BD8A3EB51D2F}"/>
    <cellStyle name="Normal 9 5 2 2 2" xfId="3389" xr:uid="{B2B35F7E-8F02-4996-AFB2-F1EBEF38726A}"/>
    <cellStyle name="Normal 9 5 2 2 2 2" xfId="3390" xr:uid="{085DCEB3-213F-4D05-ABF0-11E7E186E3D6}"/>
    <cellStyle name="Normal 9 5 2 2 2 2 2" xfId="3391" xr:uid="{A4051BB7-42C6-4246-9861-2F0F397DC61D}"/>
    <cellStyle name="Normal 9 5 2 2 2 2 2 2" xfId="5026" xr:uid="{D73B66DF-BFFB-4053-BB43-9831B11E6433}"/>
    <cellStyle name="Normal 9 5 2 2 2 2 3" xfId="3392" xr:uid="{48FCB4AC-1A8F-43A4-A087-E208E10887DA}"/>
    <cellStyle name="Normal 9 5 2 2 2 2 3 2" xfId="5027" xr:uid="{85909D91-3A02-4975-8ED4-CB0167155646}"/>
    <cellStyle name="Normal 9 5 2 2 2 2 4" xfId="3393" xr:uid="{71DFD491-124C-43D6-93F6-3BEB5EBAC988}"/>
    <cellStyle name="Normal 9 5 2 2 2 2 4 2" xfId="5028" xr:uid="{83C6E9D1-43E3-4F55-A369-C9745D3D7082}"/>
    <cellStyle name="Normal 9 5 2 2 2 2 5" xfId="5025" xr:uid="{5B47700C-3061-4A29-AA7F-1B9E70440974}"/>
    <cellStyle name="Normal 9 5 2 2 2 3" xfId="3394" xr:uid="{421CA1E2-2716-4837-9590-2E758A007928}"/>
    <cellStyle name="Normal 9 5 2 2 2 3 2" xfId="3395" xr:uid="{59AD0693-BA05-4E4B-B190-A45A5D22C2F3}"/>
    <cellStyle name="Normal 9 5 2 2 2 3 2 2" xfId="5030" xr:uid="{E8E0E6CE-0355-403C-84FC-BAAC92E8BBDE}"/>
    <cellStyle name="Normal 9 5 2 2 2 3 3" xfId="3396" xr:uid="{BDB163F3-7CD1-4F8A-8814-160A9BCCB05B}"/>
    <cellStyle name="Normal 9 5 2 2 2 3 3 2" xfId="5031" xr:uid="{66B47951-15C2-4B37-B9FF-72ED9FC62228}"/>
    <cellStyle name="Normal 9 5 2 2 2 3 4" xfId="3397" xr:uid="{5EF889A7-3140-4B48-A495-8BA0934C1C04}"/>
    <cellStyle name="Normal 9 5 2 2 2 3 4 2" xfId="5032" xr:uid="{B8E166E2-9952-4CDA-A8A6-F767157889E7}"/>
    <cellStyle name="Normal 9 5 2 2 2 3 5" xfId="5029" xr:uid="{BC585351-A4A8-40E1-BFAD-2C7721444F73}"/>
    <cellStyle name="Normal 9 5 2 2 2 4" xfId="3398" xr:uid="{C98B7A6C-DDBD-466F-95C9-0E9476B0E9A7}"/>
    <cellStyle name="Normal 9 5 2 2 2 4 2" xfId="5033" xr:uid="{01D7F83A-E819-4D70-ABAB-CC619B110874}"/>
    <cellStyle name="Normal 9 5 2 2 2 5" xfId="3399" xr:uid="{FA77E455-4917-48AC-8A5D-6B08890097D5}"/>
    <cellStyle name="Normal 9 5 2 2 2 5 2" xfId="5034" xr:uid="{31BF7038-DC91-4D0B-91E2-D0E2BC34DEB2}"/>
    <cellStyle name="Normal 9 5 2 2 2 6" xfId="3400" xr:uid="{04CC9D16-79B0-4268-A17A-48681EA44319}"/>
    <cellStyle name="Normal 9 5 2 2 2 6 2" xfId="5035" xr:uid="{7BFEB405-1A18-4638-B32F-5D2F332403C3}"/>
    <cellStyle name="Normal 9 5 2 2 2 7" xfId="5024" xr:uid="{9C0BCAF8-F710-4AB6-A0F1-8E5287784298}"/>
    <cellStyle name="Normal 9 5 2 2 3" xfId="3401" xr:uid="{209B06EF-E480-4F3B-8D3E-5BD5E449BB9D}"/>
    <cellStyle name="Normal 9 5 2 2 3 2" xfId="3402" xr:uid="{85F78D11-C80D-49F8-8D6A-F5377FEE4F1D}"/>
    <cellStyle name="Normal 9 5 2 2 3 2 2" xfId="3403" xr:uid="{09181E50-9B71-4E58-B57B-767044D6FF62}"/>
    <cellStyle name="Normal 9 5 2 2 3 2 2 2" xfId="5038" xr:uid="{5CDB478A-C27C-465C-AA1F-382E15956EC0}"/>
    <cellStyle name="Normal 9 5 2 2 3 2 3" xfId="3404" xr:uid="{D48D25E9-CEF0-49E3-A79D-AAABA7442DE9}"/>
    <cellStyle name="Normal 9 5 2 2 3 2 3 2" xfId="5039" xr:uid="{00F17C5D-A325-406E-B17F-39ECEBCAB567}"/>
    <cellStyle name="Normal 9 5 2 2 3 2 4" xfId="3405" xr:uid="{F8F816F4-D6F3-4942-A43E-55E55B82E9E2}"/>
    <cellStyle name="Normal 9 5 2 2 3 2 4 2" xfId="5040" xr:uid="{B3819DEF-FFD5-4678-B699-F2DC3D544C99}"/>
    <cellStyle name="Normal 9 5 2 2 3 2 5" xfId="5037" xr:uid="{AB6C1C28-B124-44EE-983E-25BEC8332FF4}"/>
    <cellStyle name="Normal 9 5 2 2 3 3" xfId="3406" xr:uid="{8C3F1F1F-980B-4E05-9CD7-69A68275915C}"/>
    <cellStyle name="Normal 9 5 2 2 3 3 2" xfId="5041" xr:uid="{C97D6613-B24C-49E1-ADB0-AB5927A94C5E}"/>
    <cellStyle name="Normal 9 5 2 2 3 4" xfId="3407" xr:uid="{106C6ACB-705F-48ED-A0AE-9A4EA3823EA9}"/>
    <cellStyle name="Normal 9 5 2 2 3 4 2" xfId="5042" xr:uid="{C940F42C-0F24-47EE-B361-DE1FF29F4FF6}"/>
    <cellStyle name="Normal 9 5 2 2 3 5" xfId="3408" xr:uid="{48B2B0C6-5CDD-4157-B1A1-834E5D962DB2}"/>
    <cellStyle name="Normal 9 5 2 2 3 5 2" xfId="5043" xr:uid="{1B0191C4-E40A-43D7-BF57-F19BAF7FF4D7}"/>
    <cellStyle name="Normal 9 5 2 2 3 6" xfId="5036" xr:uid="{D46CB02C-EC3B-420F-9215-D2E2AE2AB3D6}"/>
    <cellStyle name="Normal 9 5 2 2 4" xfId="3409" xr:uid="{6A6A8A7B-B528-4DF4-9639-DC331B2DFC3F}"/>
    <cellStyle name="Normal 9 5 2 2 4 2" xfId="3410" xr:uid="{4B5E575D-B0B6-48CD-ABBC-2773791CE45F}"/>
    <cellStyle name="Normal 9 5 2 2 4 2 2" xfId="5045" xr:uid="{253161C8-C2B2-4C2A-81BF-D6DFBDCE00FB}"/>
    <cellStyle name="Normal 9 5 2 2 4 3" xfId="3411" xr:uid="{74ED1B9E-2FB5-42B2-8826-B2C358777327}"/>
    <cellStyle name="Normal 9 5 2 2 4 3 2" xfId="5046" xr:uid="{8EA13898-41D6-4463-A96E-5D46344648E0}"/>
    <cellStyle name="Normal 9 5 2 2 4 4" xfId="3412" xr:uid="{599D0107-2D12-43E9-B5D9-80F8FB51986E}"/>
    <cellStyle name="Normal 9 5 2 2 4 4 2" xfId="5047" xr:uid="{148B334F-A8CF-4870-8561-A592C284FC16}"/>
    <cellStyle name="Normal 9 5 2 2 4 5" xfId="5044" xr:uid="{FD4DE925-395D-42A7-8BDA-E175E831C6F1}"/>
    <cellStyle name="Normal 9 5 2 2 5" xfId="3413" xr:uid="{8ADBCCE8-27DC-49F1-A313-DD95653DFAE4}"/>
    <cellStyle name="Normal 9 5 2 2 5 2" xfId="3414" xr:uid="{939DC60F-9B95-42BA-9C07-B998897287CB}"/>
    <cellStyle name="Normal 9 5 2 2 5 2 2" xfId="5049" xr:uid="{3B000954-521F-4417-9126-716D86A27171}"/>
    <cellStyle name="Normal 9 5 2 2 5 3" xfId="3415" xr:uid="{EC42B9F8-2E0F-440B-A1EE-F233CDE4339A}"/>
    <cellStyle name="Normal 9 5 2 2 5 3 2" xfId="5050" xr:uid="{578AEB23-1352-417E-9D6D-F1E7478171A7}"/>
    <cellStyle name="Normal 9 5 2 2 5 4" xfId="3416" xr:uid="{57A3BDFB-D310-4401-989C-28C53DCB11FC}"/>
    <cellStyle name="Normal 9 5 2 2 5 4 2" xfId="5051" xr:uid="{EFB26A6E-7D4B-4CF1-A425-995D9F498CEF}"/>
    <cellStyle name="Normal 9 5 2 2 5 5" xfId="5048" xr:uid="{B5F23521-DB43-4D88-BC1E-0800BB91336C}"/>
    <cellStyle name="Normal 9 5 2 2 6" xfId="3417" xr:uid="{A36380B2-AD62-4A26-94C3-E0DF8776C570}"/>
    <cellStyle name="Normal 9 5 2 2 6 2" xfId="5052" xr:uid="{F9D00BD9-8A97-4836-B801-88EBA25B2A4C}"/>
    <cellStyle name="Normal 9 5 2 2 7" xfId="3418" xr:uid="{9357FB7E-9097-46A3-8FAA-973784C2CC6E}"/>
    <cellStyle name="Normal 9 5 2 2 7 2" xfId="5053" xr:uid="{AB3DF713-905B-4889-A5B7-C744BAE36808}"/>
    <cellStyle name="Normal 9 5 2 2 8" xfId="3419" xr:uid="{434BA711-2211-4BF0-9834-46D2EBCDD716}"/>
    <cellStyle name="Normal 9 5 2 2 8 2" xfId="5054" xr:uid="{D8A66F9E-30EE-458E-A140-F810F4CC7997}"/>
    <cellStyle name="Normal 9 5 2 2 9" xfId="5023" xr:uid="{D3B2C3D1-247E-48E1-9152-29B4E825061E}"/>
    <cellStyle name="Normal 9 5 2 3" xfId="3420" xr:uid="{40C39459-3CE3-4F86-BB37-40ADD281B835}"/>
    <cellStyle name="Normal 9 5 2 3 2" xfId="3421" xr:uid="{718C1A67-F12B-401B-8ADE-DD3DC9BAAB97}"/>
    <cellStyle name="Normal 9 5 2 3 2 2" xfId="3422" xr:uid="{4E57754F-531B-4F37-B869-DF66CDA38EB1}"/>
    <cellStyle name="Normal 9 5 2 3 2 2 2" xfId="5057" xr:uid="{0C28CB9F-7A41-49BD-89F4-9357EB9C2797}"/>
    <cellStyle name="Normal 9 5 2 3 2 3" xfId="3423" xr:uid="{37B9578D-3E54-4280-A501-E7A41FFFEB03}"/>
    <cellStyle name="Normal 9 5 2 3 2 3 2" xfId="5058" xr:uid="{61F2F794-9A5E-4D0A-B607-915CDBA1A4C3}"/>
    <cellStyle name="Normal 9 5 2 3 2 4" xfId="3424" xr:uid="{840B2F7C-B1B2-4C17-81C8-0E3D07AF6B8E}"/>
    <cellStyle name="Normal 9 5 2 3 2 4 2" xfId="5059" xr:uid="{0475B200-6124-4136-B1D5-5EA40D2DC913}"/>
    <cellStyle name="Normal 9 5 2 3 2 5" xfId="5056" xr:uid="{6B1A5DEC-51EF-4598-AC70-449225B1B28E}"/>
    <cellStyle name="Normal 9 5 2 3 3" xfId="3425" xr:uid="{9C2A3A34-3872-4968-A78F-067B36F70839}"/>
    <cellStyle name="Normal 9 5 2 3 3 2" xfId="3426" xr:uid="{EC4551ED-059C-4D77-B664-1AF65AFDBAD2}"/>
    <cellStyle name="Normal 9 5 2 3 3 2 2" xfId="5061" xr:uid="{9CCD6C96-33D1-4806-B659-C62B7F662536}"/>
    <cellStyle name="Normal 9 5 2 3 3 3" xfId="3427" xr:uid="{575EDCE4-9D5B-450B-B4E2-51D4AFBB73D0}"/>
    <cellStyle name="Normal 9 5 2 3 3 3 2" xfId="5062" xr:uid="{FDC20A01-AB99-4FEF-8DA2-52E723A6D0EB}"/>
    <cellStyle name="Normal 9 5 2 3 3 4" xfId="3428" xr:uid="{4A0DE619-BD4E-4F00-B267-321786C1B19B}"/>
    <cellStyle name="Normal 9 5 2 3 3 4 2" xfId="5063" xr:uid="{B98F147A-FD8D-4902-A589-49EE80757D74}"/>
    <cellStyle name="Normal 9 5 2 3 3 5" xfId="5060" xr:uid="{802307E3-AC42-44AD-8B3C-EF20A54448AE}"/>
    <cellStyle name="Normal 9 5 2 3 4" xfId="3429" xr:uid="{1983E62B-7B33-45CB-ABAB-74E8AB948D5C}"/>
    <cellStyle name="Normal 9 5 2 3 4 2" xfId="5064" xr:uid="{8BDC0B73-FD1B-40B1-B264-4DF5721CD1A9}"/>
    <cellStyle name="Normal 9 5 2 3 5" xfId="3430" xr:uid="{5809687B-7EB3-465A-985F-74C57A8B6B2E}"/>
    <cellStyle name="Normal 9 5 2 3 5 2" xfId="5065" xr:uid="{79A922AE-C978-44AB-9170-330ADFFE3597}"/>
    <cellStyle name="Normal 9 5 2 3 6" xfId="3431" xr:uid="{B3308ED4-23EE-4984-8295-15144E119EC0}"/>
    <cellStyle name="Normal 9 5 2 3 6 2" xfId="5066" xr:uid="{8E01AA6D-B5AF-4E55-81AA-E4F0AAD04A3B}"/>
    <cellStyle name="Normal 9 5 2 3 7" xfId="5055" xr:uid="{522C170E-A8B6-486E-8133-B63612F717CE}"/>
    <cellStyle name="Normal 9 5 2 4" xfId="3432" xr:uid="{2BD4CAB7-0689-479C-B40F-184B9802D84E}"/>
    <cellStyle name="Normal 9 5 2 4 2" xfId="3433" xr:uid="{6D521200-1047-4766-9BC2-593106D9ADF4}"/>
    <cellStyle name="Normal 9 5 2 4 2 2" xfId="3434" xr:uid="{B6A1D817-4CB7-4E83-8DA0-DDC48FB0B024}"/>
    <cellStyle name="Normal 9 5 2 4 2 2 2" xfId="5069" xr:uid="{6B6435B9-8F6E-4B9C-A079-C54D873D9FD6}"/>
    <cellStyle name="Normal 9 5 2 4 2 3" xfId="3435" xr:uid="{FD8543A9-35BC-4763-8008-0EF0FA900C9C}"/>
    <cellStyle name="Normal 9 5 2 4 2 3 2" xfId="5070" xr:uid="{DD3760F3-D7A3-4E4B-AFE4-821998F2D4AC}"/>
    <cellStyle name="Normal 9 5 2 4 2 4" xfId="3436" xr:uid="{F86A1C2F-B94D-4E41-A8B3-C4FE04DF8856}"/>
    <cellStyle name="Normal 9 5 2 4 2 4 2" xfId="5071" xr:uid="{BC091D1F-4AD8-44F0-93DB-94F536B7755B}"/>
    <cellStyle name="Normal 9 5 2 4 2 5" xfId="5068" xr:uid="{DC646E72-57EC-451C-8D90-F47CA935DDF8}"/>
    <cellStyle name="Normal 9 5 2 4 3" xfId="3437" xr:uid="{F9B82356-9B9C-47CD-B48E-EB2E1CDF1A6C}"/>
    <cellStyle name="Normal 9 5 2 4 3 2" xfId="5072" xr:uid="{26513F60-8B06-475D-B9DD-531503B22549}"/>
    <cellStyle name="Normal 9 5 2 4 4" xfId="3438" xr:uid="{BBEE8FE6-1794-4F9B-90CC-B136C8BC057E}"/>
    <cellStyle name="Normal 9 5 2 4 4 2" xfId="5073" xr:uid="{2814D3DD-357B-4A7B-8856-CC63CFEEFDBA}"/>
    <cellStyle name="Normal 9 5 2 4 5" xfId="3439" xr:uid="{F158E8E8-EF1A-40F1-BE30-0CB03AD71B82}"/>
    <cellStyle name="Normal 9 5 2 4 5 2" xfId="5074" xr:uid="{4FE4F94B-2388-4265-8D5E-3ADAF17609F0}"/>
    <cellStyle name="Normal 9 5 2 4 6" xfId="5067" xr:uid="{BFECE60D-350E-4324-8A4A-B08C5D73190B}"/>
    <cellStyle name="Normal 9 5 2 5" xfId="3440" xr:uid="{BA0C6271-ABA0-4CF5-941E-9E7700CA9D0F}"/>
    <cellStyle name="Normal 9 5 2 5 2" xfId="3441" xr:uid="{AA6FE3FC-3EA3-44EC-86F5-DAFB5FAD1F89}"/>
    <cellStyle name="Normal 9 5 2 5 2 2" xfId="5076" xr:uid="{86C1E17A-7C8F-4F49-8AAF-4DB24E165963}"/>
    <cellStyle name="Normal 9 5 2 5 3" xfId="3442" xr:uid="{72C565B0-9475-4108-BABF-5AE23E62EB7C}"/>
    <cellStyle name="Normal 9 5 2 5 3 2" xfId="5077" xr:uid="{4A852516-5D9B-4016-BD2D-EA86962ACDF4}"/>
    <cellStyle name="Normal 9 5 2 5 4" xfId="3443" xr:uid="{75D8C8A7-C098-4EA6-A611-F585F04D4124}"/>
    <cellStyle name="Normal 9 5 2 5 4 2" xfId="5078" xr:uid="{A2E189BF-9DFF-451F-956B-335DEDE2994A}"/>
    <cellStyle name="Normal 9 5 2 5 5" xfId="5075" xr:uid="{ABF10443-944D-4193-AEFE-F17FA003A6FB}"/>
    <cellStyle name="Normal 9 5 2 6" xfId="3444" xr:uid="{B8F8CA79-9837-4E54-88B3-54C1F9BB2CDC}"/>
    <cellStyle name="Normal 9 5 2 6 2" xfId="3445" xr:uid="{EDEE2D81-65A5-4A85-A1FA-7C9DE39EE0B9}"/>
    <cellStyle name="Normal 9 5 2 6 2 2" xfId="5080" xr:uid="{383508EB-5C5F-43C2-B666-BB56BBBBA566}"/>
    <cellStyle name="Normal 9 5 2 6 3" xfId="3446" xr:uid="{E9A329C8-79A3-4BD3-8CD7-9747519802D6}"/>
    <cellStyle name="Normal 9 5 2 6 3 2" xfId="5081" xr:uid="{9708A60B-D40F-4E49-ACF4-9786CA4B8DDC}"/>
    <cellStyle name="Normal 9 5 2 6 4" xfId="3447" xr:uid="{321FC32A-4D5A-4648-86CE-8E4A5404EE41}"/>
    <cellStyle name="Normal 9 5 2 6 4 2" xfId="5082" xr:uid="{303D212B-A8C1-4A61-A389-E66BF24058E6}"/>
    <cellStyle name="Normal 9 5 2 6 5" xfId="5079" xr:uid="{8FAFF55F-EDB1-4E65-A384-0E3DC7290A85}"/>
    <cellStyle name="Normal 9 5 2 7" xfId="3448" xr:uid="{8D72FCF3-101C-42FC-BFFF-4C1FF09CDA4F}"/>
    <cellStyle name="Normal 9 5 2 7 2" xfId="5083" xr:uid="{28368372-A1AF-42D7-B35D-C690142945F9}"/>
    <cellStyle name="Normal 9 5 2 8" xfId="3449" xr:uid="{976AB2C1-699C-4932-9A4D-288B6C979C31}"/>
    <cellStyle name="Normal 9 5 2 8 2" xfId="5084" xr:uid="{B7624CEC-0F64-4558-A5F5-39562A435426}"/>
    <cellStyle name="Normal 9 5 2 9" xfId="3450" xr:uid="{829985B3-48B7-448C-B912-0009AA75D3CF}"/>
    <cellStyle name="Normal 9 5 2 9 2" xfId="5085" xr:uid="{E25AFDA2-4361-4DF9-AAAA-36B791B68A93}"/>
    <cellStyle name="Normal 9 5 3" xfId="3451" xr:uid="{3AFFE0B4-C848-45CB-9F39-C11CE89F2564}"/>
    <cellStyle name="Normal 9 5 3 2" xfId="3452" xr:uid="{F8A0EC7F-DA6B-425C-B148-3EAE3190EAC5}"/>
    <cellStyle name="Normal 9 5 3 2 2" xfId="3453" xr:uid="{72CFF3B8-5729-4ABB-B38C-86753F52AB83}"/>
    <cellStyle name="Normal 9 5 3 2 2 2" xfId="3454" xr:uid="{9223A3FE-A2FE-4073-9B3C-118A499C35A6}"/>
    <cellStyle name="Normal 9 5 3 2 2 2 2" xfId="4273" xr:uid="{E99FC9F6-1E7F-4EA2-8CF8-B872E44D7566}"/>
    <cellStyle name="Normal 9 5 3 2 2 2 2 2" xfId="5090" xr:uid="{A5B71A57-53A3-4E5F-B77F-88EF31265383}"/>
    <cellStyle name="Normal 9 5 3 2 2 2 3" xfId="5089" xr:uid="{84C6A359-4BE2-4094-96F7-43E85A1A49E4}"/>
    <cellStyle name="Normal 9 5 3 2 2 3" xfId="3455" xr:uid="{97A54419-ED9D-4568-8408-C994C66B84C2}"/>
    <cellStyle name="Normal 9 5 3 2 2 3 2" xfId="5091" xr:uid="{E6F6380F-CE4B-4FD6-A020-B5C9C70E55F0}"/>
    <cellStyle name="Normal 9 5 3 2 2 4" xfId="3456" xr:uid="{DE9A902C-F0E4-44F5-9906-F7FBD97C6A58}"/>
    <cellStyle name="Normal 9 5 3 2 2 4 2" xfId="5092" xr:uid="{9C61CD45-104F-4262-B5E9-3BB757163D69}"/>
    <cellStyle name="Normal 9 5 3 2 2 5" xfId="5088" xr:uid="{CF3DF92B-613A-467A-9414-418F210844F9}"/>
    <cellStyle name="Normal 9 5 3 2 3" xfId="3457" xr:uid="{07C5C68D-07B9-4B65-B636-F6FFB6186F24}"/>
    <cellStyle name="Normal 9 5 3 2 3 2" xfId="3458" xr:uid="{E5F98F00-CD5C-4AC8-A5B5-82EACEE7FB41}"/>
    <cellStyle name="Normal 9 5 3 2 3 2 2" xfId="5094" xr:uid="{7E545AA1-1208-4A10-AD91-6A0C081C6DA1}"/>
    <cellStyle name="Normal 9 5 3 2 3 3" xfId="3459" xr:uid="{F05DA239-1772-4642-A282-16B6FC074C16}"/>
    <cellStyle name="Normal 9 5 3 2 3 3 2" xfId="5095" xr:uid="{1582C5E2-6B2D-43B7-874B-841512D0C89B}"/>
    <cellStyle name="Normal 9 5 3 2 3 4" xfId="3460" xr:uid="{A5AF1134-4249-4811-A7AF-D63AA8D2B471}"/>
    <cellStyle name="Normal 9 5 3 2 3 4 2" xfId="5096" xr:uid="{19B73612-FFCE-477D-BC5A-2E678B34BE62}"/>
    <cellStyle name="Normal 9 5 3 2 3 5" xfId="5093" xr:uid="{6FDB50F2-396E-4444-8E08-77C8C068EAE8}"/>
    <cellStyle name="Normal 9 5 3 2 4" xfId="3461" xr:uid="{795996ED-3D5D-420B-8614-4189CE3B00FA}"/>
    <cellStyle name="Normal 9 5 3 2 4 2" xfId="5097" xr:uid="{C7EA3D9B-6496-416A-84D4-97DD04060A15}"/>
    <cellStyle name="Normal 9 5 3 2 5" xfId="3462" xr:uid="{1FD08E5D-375A-4666-B569-88BC646FF23F}"/>
    <cellStyle name="Normal 9 5 3 2 5 2" xfId="5098" xr:uid="{7B9A2EC8-20B4-4A89-9F96-A1228AD8820D}"/>
    <cellStyle name="Normal 9 5 3 2 6" xfId="3463" xr:uid="{7E8B79D1-6477-48F4-BAE9-4D7E0BEDF896}"/>
    <cellStyle name="Normal 9 5 3 2 6 2" xfId="5099" xr:uid="{1DE9AAF9-C099-4AFC-90F9-15DB8A509509}"/>
    <cellStyle name="Normal 9 5 3 2 7" xfId="5087" xr:uid="{803077B2-396B-41A5-AC10-24F55FB7E1CC}"/>
    <cellStyle name="Normal 9 5 3 3" xfId="3464" xr:uid="{CB33E268-6AA5-4869-A2F7-21453B3C487D}"/>
    <cellStyle name="Normal 9 5 3 3 2" xfId="3465" xr:uid="{2ACFD864-A526-4631-9659-031055EEC4C2}"/>
    <cellStyle name="Normal 9 5 3 3 2 2" xfId="3466" xr:uid="{68AC6D9F-5843-44EC-BB1D-A754BA2E5FAB}"/>
    <cellStyle name="Normal 9 5 3 3 2 2 2" xfId="5102" xr:uid="{633608E3-571D-46FF-83F5-C97733B694F1}"/>
    <cellStyle name="Normal 9 5 3 3 2 3" xfId="3467" xr:uid="{939FA745-1654-49F3-8B04-A87EEA72186C}"/>
    <cellStyle name="Normal 9 5 3 3 2 3 2" xfId="5103" xr:uid="{2CAF9408-2FF3-4F92-9BD0-EF62C579E397}"/>
    <cellStyle name="Normal 9 5 3 3 2 4" xfId="3468" xr:uid="{CC0A4CFC-76FF-47BA-8273-A698C6A82F54}"/>
    <cellStyle name="Normal 9 5 3 3 2 4 2" xfId="5104" xr:uid="{ACB7DDCB-8179-49B2-8D31-48355974C1B8}"/>
    <cellStyle name="Normal 9 5 3 3 2 5" xfId="5101" xr:uid="{F9C7E6C1-CE5F-4C35-92AC-A79366F73166}"/>
    <cellStyle name="Normal 9 5 3 3 3" xfId="3469" xr:uid="{C88193BF-1DEA-4D98-A9F6-3F1EECF9C5CF}"/>
    <cellStyle name="Normal 9 5 3 3 3 2" xfId="5105" xr:uid="{D8A3B392-81F2-4D4F-BB60-5187D8816B6A}"/>
    <cellStyle name="Normal 9 5 3 3 4" xfId="3470" xr:uid="{F2D6D412-155C-4FE5-81B8-725CCE2E5BA2}"/>
    <cellStyle name="Normal 9 5 3 3 4 2" xfId="5106" xr:uid="{87173137-667E-4F3B-8E39-DAEF685EA05C}"/>
    <cellStyle name="Normal 9 5 3 3 5" xfId="3471" xr:uid="{3A8EBC09-17EA-4E66-A8FA-B4E3A4FF8DF6}"/>
    <cellStyle name="Normal 9 5 3 3 5 2" xfId="5107" xr:uid="{6741C332-A3DA-45CE-96F2-B7AACF245A4A}"/>
    <cellStyle name="Normal 9 5 3 3 6" xfId="5100" xr:uid="{EC7C707F-B34D-4BAE-AFA5-A39B0A7C8408}"/>
    <cellStyle name="Normal 9 5 3 4" xfId="3472" xr:uid="{E5E5F3AA-DE9F-422B-8821-0AB19099B0AB}"/>
    <cellStyle name="Normal 9 5 3 4 2" xfId="3473" xr:uid="{88928C85-3A39-426D-94BE-E250FAE51DFE}"/>
    <cellStyle name="Normal 9 5 3 4 2 2" xfId="5109" xr:uid="{0BE5BB86-1A91-464C-B9BF-191CEC544836}"/>
    <cellStyle name="Normal 9 5 3 4 3" xfId="3474" xr:uid="{270EF649-DCAA-4BB3-BFDF-791E44213C0F}"/>
    <cellStyle name="Normal 9 5 3 4 3 2" xfId="5110" xr:uid="{11FCC585-10F5-4912-965A-0E68627ABC5E}"/>
    <cellStyle name="Normal 9 5 3 4 4" xfId="3475" xr:uid="{8E5F320B-83CA-45D7-A386-2EC199A96CBD}"/>
    <cellStyle name="Normal 9 5 3 4 4 2" xfId="5111" xr:uid="{0F0FD54C-56E0-4E80-973A-B5D42E13EEB6}"/>
    <cellStyle name="Normal 9 5 3 4 5" xfId="5108" xr:uid="{29AA812B-737F-4E5E-995A-DF177E93E3E1}"/>
    <cellStyle name="Normal 9 5 3 5" xfId="3476" xr:uid="{B0022D01-31A4-4396-AD1C-23180BAE73FA}"/>
    <cellStyle name="Normal 9 5 3 5 2" xfId="3477" xr:uid="{B5E2763B-9A1C-4D77-B321-4B4A05ABD53E}"/>
    <cellStyle name="Normal 9 5 3 5 2 2" xfId="5113" xr:uid="{7849078B-6A5E-4FDC-8AA3-6D958FD26483}"/>
    <cellStyle name="Normal 9 5 3 5 3" xfId="3478" xr:uid="{558CB9DA-95C5-484E-BA6D-8A920A3746C6}"/>
    <cellStyle name="Normal 9 5 3 5 3 2" xfId="5114" xr:uid="{52912123-4290-40C2-A2F4-5F2A67D5B055}"/>
    <cellStyle name="Normal 9 5 3 5 4" xfId="3479" xr:uid="{58CC3852-556E-4805-941D-F51FB0DB0E18}"/>
    <cellStyle name="Normal 9 5 3 5 4 2" xfId="5115" xr:uid="{94567DB2-53F4-413B-8C9E-FF4607707966}"/>
    <cellStyle name="Normal 9 5 3 5 5" xfId="5112" xr:uid="{6C73D287-B251-43C0-B8A3-A0F1D5CF92E3}"/>
    <cellStyle name="Normal 9 5 3 6" xfId="3480" xr:uid="{B0361144-61E0-4D5D-B8E1-55B9A7F0E3B0}"/>
    <cellStyle name="Normal 9 5 3 6 2" xfId="5116" xr:uid="{0430B27A-64DF-433F-9B99-CAFC2B0F6AB7}"/>
    <cellStyle name="Normal 9 5 3 7" xfId="3481" xr:uid="{8396C38E-2CB4-48CD-AAD4-EAACD18C54CB}"/>
    <cellStyle name="Normal 9 5 3 7 2" xfId="5117" xr:uid="{7BF5A240-D60D-4727-9B76-B36C66F1B590}"/>
    <cellStyle name="Normal 9 5 3 8" xfId="3482" xr:uid="{ED727F5D-DBA1-409E-A77F-81A750A16D28}"/>
    <cellStyle name="Normal 9 5 3 8 2" xfId="5118" xr:uid="{50BB4DD3-5CF8-4820-87E7-F9397EB5620C}"/>
    <cellStyle name="Normal 9 5 3 9" xfId="5086" xr:uid="{65C816C4-47BB-4606-8E00-F345C9535B23}"/>
    <cellStyle name="Normal 9 5 4" xfId="3483" xr:uid="{BEEC224C-0963-4896-85E7-FA18D5D01861}"/>
    <cellStyle name="Normal 9 5 4 2" xfId="3484" xr:uid="{D78E3BE5-1F75-4150-A18B-43D3EA001E78}"/>
    <cellStyle name="Normal 9 5 4 2 2" xfId="3485" xr:uid="{2A4E0880-4C73-4F13-BE8D-251986B6EF00}"/>
    <cellStyle name="Normal 9 5 4 2 2 2" xfId="3486" xr:uid="{0E7F3ECD-DC96-454F-9396-1E7D9ABFCE44}"/>
    <cellStyle name="Normal 9 5 4 2 2 2 2" xfId="5122" xr:uid="{112AEE3C-DD88-42A3-9E90-970C1A962B18}"/>
    <cellStyle name="Normal 9 5 4 2 2 3" xfId="3487" xr:uid="{2A42934B-9DD6-4698-9401-6AF7C097115A}"/>
    <cellStyle name="Normal 9 5 4 2 2 3 2" xfId="5123" xr:uid="{2DA232B6-E4D3-42E5-A3DE-05769026D868}"/>
    <cellStyle name="Normal 9 5 4 2 2 4" xfId="3488" xr:uid="{C0B5F5AA-2796-4E16-B263-EB65301C78F2}"/>
    <cellStyle name="Normal 9 5 4 2 2 4 2" xfId="5124" xr:uid="{EA6649FF-CED6-43B2-A850-A2BF0FBCA1A0}"/>
    <cellStyle name="Normal 9 5 4 2 2 5" xfId="5121" xr:uid="{411D98D7-A74E-42AD-8888-CD8C2ABDD8D8}"/>
    <cellStyle name="Normal 9 5 4 2 3" xfId="3489" xr:uid="{6320F126-CD4B-4B72-8E5C-E8BE5E692BD5}"/>
    <cellStyle name="Normal 9 5 4 2 3 2" xfId="5125" xr:uid="{011247AF-E4E4-46F4-90D2-A33972AAC99F}"/>
    <cellStyle name="Normal 9 5 4 2 4" xfId="3490" xr:uid="{63103A53-6FE1-40DE-9032-1EC5FB0A4F8A}"/>
    <cellStyle name="Normal 9 5 4 2 4 2" xfId="5126" xr:uid="{74A6CE50-1EE6-4DBC-9309-72F3B158931F}"/>
    <cellStyle name="Normal 9 5 4 2 5" xfId="3491" xr:uid="{02D02470-4D60-446A-B957-DA27CA19EFBF}"/>
    <cellStyle name="Normal 9 5 4 2 5 2" xfId="5127" xr:uid="{2C46BD84-47BA-457D-A098-E713397F0332}"/>
    <cellStyle name="Normal 9 5 4 2 6" xfId="5120" xr:uid="{A86AB186-E6CF-4C9C-B684-4B642F98B979}"/>
    <cellStyle name="Normal 9 5 4 3" xfId="3492" xr:uid="{43C7F965-798D-464C-A89B-4F8DE301CA2D}"/>
    <cellStyle name="Normal 9 5 4 3 2" xfId="3493" xr:uid="{CD9641F6-4417-4F50-B29D-52102A137F5A}"/>
    <cellStyle name="Normal 9 5 4 3 2 2" xfId="5129" xr:uid="{C4A7E0E4-ACF1-4FA9-80A4-911E18B508B4}"/>
    <cellStyle name="Normal 9 5 4 3 3" xfId="3494" xr:uid="{98B88128-096A-45D2-960C-F2D0DCD03698}"/>
    <cellStyle name="Normal 9 5 4 3 3 2" xfId="5130" xr:uid="{38CEAFF0-42AA-43B0-8D71-D77D3009C1BE}"/>
    <cellStyle name="Normal 9 5 4 3 4" xfId="3495" xr:uid="{72677D32-40B3-4B98-B357-0CCF672E2A62}"/>
    <cellStyle name="Normal 9 5 4 3 4 2" xfId="5131" xr:uid="{051596D8-EDAB-4B83-AE07-4D3E5323B3B1}"/>
    <cellStyle name="Normal 9 5 4 3 5" xfId="5128" xr:uid="{48F9D8AB-628D-4598-BAAD-6D4B97832B4C}"/>
    <cellStyle name="Normal 9 5 4 4" xfId="3496" xr:uid="{B605E78C-D2F0-46F4-ABAE-2725FB8C9E09}"/>
    <cellStyle name="Normal 9 5 4 4 2" xfId="3497" xr:uid="{ECC856C1-7C34-42DB-9A22-03CF4B023245}"/>
    <cellStyle name="Normal 9 5 4 4 2 2" xfId="5133" xr:uid="{4D963EF6-A1D6-4DCE-B587-2F8A66E22DAC}"/>
    <cellStyle name="Normal 9 5 4 4 3" xfId="3498" xr:uid="{29B5865E-2CC6-457B-96CF-CAE3A5B47F4E}"/>
    <cellStyle name="Normal 9 5 4 4 3 2" xfId="5134" xr:uid="{067F24F6-96CF-4FCC-9FE5-EEB8BF3DBD9F}"/>
    <cellStyle name="Normal 9 5 4 4 4" xfId="3499" xr:uid="{389EDD7C-EACB-4F3B-8A52-0866F68AF765}"/>
    <cellStyle name="Normal 9 5 4 4 4 2" xfId="5135" xr:uid="{FFA9ACD0-DF4B-4D0E-B6F8-79ECBDFFEFBD}"/>
    <cellStyle name="Normal 9 5 4 4 5" xfId="5132" xr:uid="{3F7B4FF0-AB6B-432C-938E-0976F3DF6328}"/>
    <cellStyle name="Normal 9 5 4 5" xfId="3500" xr:uid="{AEADA95C-F2A1-4CAC-82F5-890C3DCFF109}"/>
    <cellStyle name="Normal 9 5 4 5 2" xfId="5136" xr:uid="{24227B8C-28BF-4475-95B2-0AD74542D114}"/>
    <cellStyle name="Normal 9 5 4 6" xfId="3501" xr:uid="{95A7C7D5-2752-42A4-8DFA-0E5B13B70944}"/>
    <cellStyle name="Normal 9 5 4 6 2" xfId="5137" xr:uid="{581D433B-814E-433E-AC5B-5AF528FD36A8}"/>
    <cellStyle name="Normal 9 5 4 7" xfId="3502" xr:uid="{3D286459-4747-4712-AC12-65290AA5C83C}"/>
    <cellStyle name="Normal 9 5 4 7 2" xfId="5138" xr:uid="{0927FBB8-32F2-4C2D-952C-DDF219A639D6}"/>
    <cellStyle name="Normal 9 5 4 8" xfId="5119" xr:uid="{7D4B89FB-0D2E-459E-A17C-47AA2BAF671E}"/>
    <cellStyle name="Normal 9 5 5" xfId="3503" xr:uid="{7C7E01DF-E7F9-4AAA-87D0-CE0892BD3AD3}"/>
    <cellStyle name="Normal 9 5 5 2" xfId="3504" xr:uid="{7CD323ED-578A-4BF1-8FE0-45E80022F7E7}"/>
    <cellStyle name="Normal 9 5 5 2 2" xfId="3505" xr:uid="{7C27E393-2CC0-41D3-AE5C-ECCE20A4353F}"/>
    <cellStyle name="Normal 9 5 5 2 2 2" xfId="5141" xr:uid="{0F865CA4-1526-4671-AD97-E218CF96DE47}"/>
    <cellStyle name="Normal 9 5 5 2 3" xfId="3506" xr:uid="{31B74B13-8914-4C95-BFBB-96FA237342D6}"/>
    <cellStyle name="Normal 9 5 5 2 3 2" xfId="5142" xr:uid="{9FF94889-8CBD-41A4-87E3-8BE3BC2704D7}"/>
    <cellStyle name="Normal 9 5 5 2 4" xfId="3507" xr:uid="{838CB72A-B6C0-41CC-9AF0-FEBFD2294776}"/>
    <cellStyle name="Normal 9 5 5 2 4 2" xfId="5143" xr:uid="{7F062377-25E6-4B01-BAE0-B9AC52208C8D}"/>
    <cellStyle name="Normal 9 5 5 2 5" xfId="5140" xr:uid="{1E3A58F8-160F-4C46-A4E9-734915E8D47B}"/>
    <cellStyle name="Normal 9 5 5 3" xfId="3508" xr:uid="{5CC2B0E9-3308-42AE-ADE1-E5EA86597DBC}"/>
    <cellStyle name="Normal 9 5 5 3 2" xfId="3509" xr:uid="{BB650FEF-1B12-4111-A995-612E552DC154}"/>
    <cellStyle name="Normal 9 5 5 3 2 2" xfId="5145" xr:uid="{F6DC6C03-4393-4CA1-8FF7-43D44FC47D14}"/>
    <cellStyle name="Normal 9 5 5 3 3" xfId="3510" xr:uid="{9A3B5C78-2764-4187-9E9C-75ECD7BDB759}"/>
    <cellStyle name="Normal 9 5 5 3 3 2" xfId="5146" xr:uid="{03F8B4BF-3F45-47F1-AC24-6E4A5A005CE0}"/>
    <cellStyle name="Normal 9 5 5 3 4" xfId="3511" xr:uid="{440B4B29-C932-4DEC-A2FB-5CF0156149C6}"/>
    <cellStyle name="Normal 9 5 5 3 4 2" xfId="5147" xr:uid="{98F12469-C5B0-49F7-B84D-E69E0F485E9A}"/>
    <cellStyle name="Normal 9 5 5 3 5" xfId="5144" xr:uid="{24B14003-35A3-4085-9E29-4C0391347DE8}"/>
    <cellStyle name="Normal 9 5 5 4" xfId="3512" xr:uid="{41D2511C-A101-48B9-96FF-E1550F6C87CF}"/>
    <cellStyle name="Normal 9 5 5 4 2" xfId="5148" xr:uid="{799E3BF7-444C-4A77-9EEA-26EF02E89014}"/>
    <cellStyle name="Normal 9 5 5 5" xfId="3513" xr:uid="{4A22F5E7-5698-48B3-A6FF-29E1EFD554F2}"/>
    <cellStyle name="Normal 9 5 5 5 2" xfId="5149" xr:uid="{C4DE2EFA-78CF-4658-8478-97B6A4066971}"/>
    <cellStyle name="Normal 9 5 5 6" xfId="3514" xr:uid="{59735180-A122-4BB0-A54A-9275ECE77277}"/>
    <cellStyle name="Normal 9 5 5 6 2" xfId="5150" xr:uid="{521DC398-E2B2-4045-A57D-4F236019996B}"/>
    <cellStyle name="Normal 9 5 5 7" xfId="5139" xr:uid="{3DA66CB6-932A-4251-9E1D-64B1C646522A}"/>
    <cellStyle name="Normal 9 5 6" xfId="3515" xr:uid="{166530CE-799E-4456-A88A-83EDF7156B37}"/>
    <cellStyle name="Normal 9 5 6 2" xfId="3516" xr:uid="{8441D98F-E2BC-47AA-A8F8-B296EB47792C}"/>
    <cellStyle name="Normal 9 5 6 2 2" xfId="3517" xr:uid="{BBEF90BB-6FAE-4707-B137-7125D69CD351}"/>
    <cellStyle name="Normal 9 5 6 2 2 2" xfId="5153" xr:uid="{8EA6F17B-7A52-4354-AA11-CC7271430988}"/>
    <cellStyle name="Normal 9 5 6 2 3" xfId="3518" xr:uid="{2CA24AE7-9FE7-41A9-BC85-BF70E958AD12}"/>
    <cellStyle name="Normal 9 5 6 2 3 2" xfId="5154" xr:uid="{FD9973BD-90B8-4D51-8466-CFEF87679DA1}"/>
    <cellStyle name="Normal 9 5 6 2 4" xfId="3519" xr:uid="{8E3F7047-DC1F-4FDD-967B-C231E23052A8}"/>
    <cellStyle name="Normal 9 5 6 2 4 2" xfId="5155" xr:uid="{A48ADACE-34DC-441D-BA5E-818958B88F09}"/>
    <cellStyle name="Normal 9 5 6 2 5" xfId="5152" xr:uid="{37DE903D-6115-4A9A-955A-E159D2A4E3B7}"/>
    <cellStyle name="Normal 9 5 6 3" xfId="3520" xr:uid="{F80A8357-6CFA-478A-942F-81A0481DACD0}"/>
    <cellStyle name="Normal 9 5 6 3 2" xfId="5156" xr:uid="{292F56E5-4C99-40F7-B797-7BCFC899F076}"/>
    <cellStyle name="Normal 9 5 6 4" xfId="3521" xr:uid="{93712872-AA4D-4083-9F62-766B06633E56}"/>
    <cellStyle name="Normal 9 5 6 4 2" xfId="5157" xr:uid="{0F80DE35-27CF-44FE-8410-D3C1BC9C5561}"/>
    <cellStyle name="Normal 9 5 6 5" xfId="3522" xr:uid="{7B1061BA-B68C-4708-8201-C0341F677B4F}"/>
    <cellStyle name="Normal 9 5 6 5 2" xfId="5158" xr:uid="{91856B88-D06B-4820-8D79-BEF481E7106C}"/>
    <cellStyle name="Normal 9 5 6 6" xfId="5151" xr:uid="{1A865062-3521-4FDD-83F4-9367E992838F}"/>
    <cellStyle name="Normal 9 5 7" xfId="3523" xr:uid="{61064071-913E-45E6-B125-2E76D527D331}"/>
    <cellStyle name="Normal 9 5 7 2" xfId="3524" xr:uid="{0F64AC57-C2E8-4E44-9492-C2D39FA0CE7D}"/>
    <cellStyle name="Normal 9 5 7 2 2" xfId="5160" xr:uid="{71118FFE-6A9D-4A9C-8D6C-C4D777386FCD}"/>
    <cellStyle name="Normal 9 5 7 3" xfId="3525" xr:uid="{8B3BC0E3-1990-45C0-9AD7-1E3498F4D9DD}"/>
    <cellStyle name="Normal 9 5 7 3 2" xfId="5161" xr:uid="{8066AFE5-ED2E-4678-B13F-B62CB3258F89}"/>
    <cellStyle name="Normal 9 5 7 4" xfId="3526" xr:uid="{472C2A0B-18D9-461A-988F-6D253FBEF937}"/>
    <cellStyle name="Normal 9 5 7 4 2" xfId="5162" xr:uid="{F2502DEB-9716-481D-928E-11BDDD5564A2}"/>
    <cellStyle name="Normal 9 5 7 5" xfId="5159" xr:uid="{03C17803-2C64-4372-B214-C06B224F2780}"/>
    <cellStyle name="Normal 9 5 8" xfId="3527" xr:uid="{AAF77A44-F712-4058-B288-BD1C531741CA}"/>
    <cellStyle name="Normal 9 5 8 2" xfId="3528" xr:uid="{98E6F29D-D731-4E65-8E20-8D6C5C04B6A9}"/>
    <cellStyle name="Normal 9 5 8 2 2" xfId="5164" xr:uid="{0B4E4C1C-1885-4F20-87A8-22227EFB0079}"/>
    <cellStyle name="Normal 9 5 8 3" xfId="3529" xr:uid="{72C82E6B-0421-44C8-B399-C819044D36FA}"/>
    <cellStyle name="Normal 9 5 8 3 2" xfId="5165" xr:uid="{3B513D40-41E2-40AD-AB8B-330A7AD042F7}"/>
    <cellStyle name="Normal 9 5 8 4" xfId="3530" xr:uid="{E4576CE5-209E-4FDC-80EA-88DED96F7817}"/>
    <cellStyle name="Normal 9 5 8 4 2" xfId="5166" xr:uid="{BB090CAC-824A-4360-9FD4-B2B1D0F9C09C}"/>
    <cellStyle name="Normal 9 5 8 5" xfId="5163" xr:uid="{1ABC9A33-D54A-4836-B812-CE90D8D204C0}"/>
    <cellStyle name="Normal 9 5 9" xfId="3531" xr:uid="{F8C548C5-28E5-4570-BED2-B65017EA0FC4}"/>
    <cellStyle name="Normal 9 5 9 2" xfId="5167" xr:uid="{306A9231-C1DF-438F-ADA9-D9226EE00D0C}"/>
    <cellStyle name="Normal 9 6" xfId="3532" xr:uid="{CC82493E-AE6B-4655-9B98-7DE5897FC3E5}"/>
    <cellStyle name="Normal 9 6 10" xfId="5168" xr:uid="{6AE8DC2F-E99C-4691-90D1-D524AF02B81F}"/>
    <cellStyle name="Normal 9 6 2" xfId="3533" xr:uid="{6516C911-66B1-47BE-B4B3-A4189D560A5C}"/>
    <cellStyle name="Normal 9 6 2 2" xfId="3534" xr:uid="{57227C63-CAF0-439A-8BED-E9C002474941}"/>
    <cellStyle name="Normal 9 6 2 2 2" xfId="3535" xr:uid="{63C6959B-5B70-47C7-B28D-36F796A17CB9}"/>
    <cellStyle name="Normal 9 6 2 2 2 2" xfId="3536" xr:uid="{21EC17D2-D45F-4BCD-B631-DECA17841A0C}"/>
    <cellStyle name="Normal 9 6 2 2 2 2 2" xfId="5172" xr:uid="{1C5560DB-227C-4C17-BB75-2D266A7CD3CB}"/>
    <cellStyle name="Normal 9 6 2 2 2 3" xfId="3537" xr:uid="{5B5DFE6A-EBD5-48D4-A881-73C05387DB8A}"/>
    <cellStyle name="Normal 9 6 2 2 2 3 2" xfId="5173" xr:uid="{A541BF56-F246-4385-8190-7E47C735BC1C}"/>
    <cellStyle name="Normal 9 6 2 2 2 4" xfId="3538" xr:uid="{891F5B48-F322-4AE8-AE98-95EEADC114CE}"/>
    <cellStyle name="Normal 9 6 2 2 2 4 2" xfId="5174" xr:uid="{F2511839-ED97-42B3-BF91-C3E5C51318C4}"/>
    <cellStyle name="Normal 9 6 2 2 2 5" xfId="5171" xr:uid="{A64BA402-6EB5-4728-9A47-BE028389C667}"/>
    <cellStyle name="Normal 9 6 2 2 3" xfId="3539" xr:uid="{19C3E4D3-5EFB-43A7-9610-D63B696C4F20}"/>
    <cellStyle name="Normal 9 6 2 2 3 2" xfId="3540" xr:uid="{5F643FA8-2E97-4942-B476-883CBD1360BA}"/>
    <cellStyle name="Normal 9 6 2 2 3 2 2" xfId="5176" xr:uid="{8C002DF1-8EA3-4B05-9086-F37E020CBD17}"/>
    <cellStyle name="Normal 9 6 2 2 3 3" xfId="3541" xr:uid="{5D3CD72B-29C6-438E-8313-DBEB17C7D111}"/>
    <cellStyle name="Normal 9 6 2 2 3 3 2" xfId="5177" xr:uid="{7C6B335F-D114-425C-B1C7-B68E01EDA827}"/>
    <cellStyle name="Normal 9 6 2 2 3 4" xfId="3542" xr:uid="{5C7DD8D6-6590-4637-8895-022F830EB4EC}"/>
    <cellStyle name="Normal 9 6 2 2 3 4 2" xfId="5178" xr:uid="{4571653C-580E-47DD-AD09-29BD290BF72D}"/>
    <cellStyle name="Normal 9 6 2 2 3 5" xfId="5175" xr:uid="{25364916-3B22-4534-A008-59D99C47FA05}"/>
    <cellStyle name="Normal 9 6 2 2 4" xfId="3543" xr:uid="{A5EBF244-5DBB-40D3-8407-C393A4B6FF72}"/>
    <cellStyle name="Normal 9 6 2 2 4 2" xfId="5179" xr:uid="{62BD155C-434C-47CB-B83D-0A5A703FD77B}"/>
    <cellStyle name="Normal 9 6 2 2 5" xfId="3544" xr:uid="{524CB6B3-02C6-4B7D-BB4F-1D5D12260CC3}"/>
    <cellStyle name="Normal 9 6 2 2 5 2" xfId="5180" xr:uid="{52D44CF0-7EBA-4782-9B35-0CF249C56C27}"/>
    <cellStyle name="Normal 9 6 2 2 6" xfId="3545" xr:uid="{52B450AB-59DA-4066-8BC2-8286D6465502}"/>
    <cellStyle name="Normal 9 6 2 2 6 2" xfId="5181" xr:uid="{280768A4-10A0-4DBA-BCB5-E1472158D76C}"/>
    <cellStyle name="Normal 9 6 2 2 7" xfId="5170" xr:uid="{1CD01F67-B068-4255-9BEB-6E072A4ADAC7}"/>
    <cellStyle name="Normal 9 6 2 3" xfId="3546" xr:uid="{EF32399A-8A8C-4B47-868F-9928070F982C}"/>
    <cellStyle name="Normal 9 6 2 3 2" xfId="3547" xr:uid="{208587CA-9189-4CEB-A87C-92BB2D859417}"/>
    <cellStyle name="Normal 9 6 2 3 2 2" xfId="3548" xr:uid="{6C902B41-B34E-418A-BCDF-9E9C41C9E6B4}"/>
    <cellStyle name="Normal 9 6 2 3 2 2 2" xfId="5184" xr:uid="{94BAFA65-415E-4BD1-BB82-C6FBB5D001FB}"/>
    <cellStyle name="Normal 9 6 2 3 2 3" xfId="3549" xr:uid="{B99847F9-BC40-4F7A-824E-0A22B92C556B}"/>
    <cellStyle name="Normal 9 6 2 3 2 3 2" xfId="5185" xr:uid="{C65505C0-CC0A-4D1F-B537-85ACABDEFC55}"/>
    <cellStyle name="Normal 9 6 2 3 2 4" xfId="3550" xr:uid="{9713F301-59B3-4327-98F6-B33BC117A8BE}"/>
    <cellStyle name="Normal 9 6 2 3 2 4 2" xfId="5186" xr:uid="{C6D8C602-56C4-4419-B71F-9F718D916F3A}"/>
    <cellStyle name="Normal 9 6 2 3 2 5" xfId="5183" xr:uid="{FFD890A7-7F1D-4C68-9650-62604E5BB342}"/>
    <cellStyle name="Normal 9 6 2 3 3" xfId="3551" xr:uid="{8A0D0D83-C81A-448D-9126-7C1A8D8331E7}"/>
    <cellStyle name="Normal 9 6 2 3 3 2" xfId="5187" xr:uid="{EC8C3F43-AEC4-4229-B68A-ECC33DF086E9}"/>
    <cellStyle name="Normal 9 6 2 3 4" xfId="3552" xr:uid="{242F5897-5CCB-4BF9-89FB-8EEC8340E62D}"/>
    <cellStyle name="Normal 9 6 2 3 4 2" xfId="5188" xr:uid="{C99A8988-8E3A-44E5-A3A0-1988830AA54B}"/>
    <cellStyle name="Normal 9 6 2 3 5" xfId="3553" xr:uid="{6A881A2D-D299-495D-9E96-8479ED79E637}"/>
    <cellStyle name="Normal 9 6 2 3 5 2" xfId="5189" xr:uid="{EF22D5F2-F080-4A8E-A034-9FDAD31EA07C}"/>
    <cellStyle name="Normal 9 6 2 3 6" xfId="5182" xr:uid="{E36A1941-B14F-4E72-8AA5-57749E595BEE}"/>
    <cellStyle name="Normal 9 6 2 4" xfId="3554" xr:uid="{2AA91BD5-9DA3-4350-AB7B-0C143A35AD22}"/>
    <cellStyle name="Normal 9 6 2 4 2" xfId="3555" xr:uid="{CFC0EA17-0A4D-48EC-B3B7-67C1A80C6DE1}"/>
    <cellStyle name="Normal 9 6 2 4 2 2" xfId="5191" xr:uid="{EAF6722E-2AC9-49B9-A98A-DF9061E45126}"/>
    <cellStyle name="Normal 9 6 2 4 3" xfId="3556" xr:uid="{DFF01A6D-2EF0-4B97-B4B4-70F24700D177}"/>
    <cellStyle name="Normal 9 6 2 4 3 2" xfId="5192" xr:uid="{B5C022B0-97C3-41FD-B0F4-9F5A7DEE93F8}"/>
    <cellStyle name="Normal 9 6 2 4 4" xfId="3557" xr:uid="{1D472FC1-0AD3-40CF-A575-6D348C808259}"/>
    <cellStyle name="Normal 9 6 2 4 4 2" xfId="5193" xr:uid="{D005E4F5-081B-4A80-A62D-61E06F9A0404}"/>
    <cellStyle name="Normal 9 6 2 4 5" xfId="5190" xr:uid="{77457D00-F155-4A29-B840-850282D664EE}"/>
    <cellStyle name="Normal 9 6 2 5" xfId="3558" xr:uid="{89A2BCE3-7846-43F1-8443-68116FA1A4A6}"/>
    <cellStyle name="Normal 9 6 2 5 2" xfId="3559" xr:uid="{327AB593-0577-42F0-B4F5-74B0DDDA7CE8}"/>
    <cellStyle name="Normal 9 6 2 5 2 2" xfId="5195" xr:uid="{CC0952C6-83D7-450D-A69C-6A22A9C2C6D3}"/>
    <cellStyle name="Normal 9 6 2 5 3" xfId="3560" xr:uid="{97F0FB0D-0292-4B0A-87AB-82FB1C2887C3}"/>
    <cellStyle name="Normal 9 6 2 5 3 2" xfId="5196" xr:uid="{4A4B0FDD-74A9-4BA9-AB80-EC8AD2511F70}"/>
    <cellStyle name="Normal 9 6 2 5 4" xfId="3561" xr:uid="{06E2BB6F-C00C-4EEC-B834-7D88A119E10C}"/>
    <cellStyle name="Normal 9 6 2 5 4 2" xfId="5197" xr:uid="{5C5ECEAD-E144-4B60-B888-8AB771B870FC}"/>
    <cellStyle name="Normal 9 6 2 5 5" xfId="5194" xr:uid="{1CB5C316-23B1-4343-9ABB-C8AB5CBB59C4}"/>
    <cellStyle name="Normal 9 6 2 6" xfId="3562" xr:uid="{ECE3E625-C1A3-4DAF-A9EC-6415B4310462}"/>
    <cellStyle name="Normal 9 6 2 6 2" xfId="5198" xr:uid="{D9911A9A-8B6F-4148-8630-B21FDF872B26}"/>
    <cellStyle name="Normal 9 6 2 7" xfId="3563" xr:uid="{3DDF00E3-4C1B-4BAB-B734-A8A7AD0E955F}"/>
    <cellStyle name="Normal 9 6 2 7 2" xfId="5199" xr:uid="{2CA83353-3892-434C-9329-FFE65EF85D32}"/>
    <cellStyle name="Normal 9 6 2 8" xfId="3564" xr:uid="{D940572D-A26B-4A21-8FD4-6987432A1E94}"/>
    <cellStyle name="Normal 9 6 2 8 2" xfId="5200" xr:uid="{BCD390DF-5820-41B8-8692-4D7FF1E66271}"/>
    <cellStyle name="Normal 9 6 2 9" xfId="5169" xr:uid="{DA883B9B-12DE-4A4F-AFB3-0AE1E45E2852}"/>
    <cellStyle name="Normal 9 6 3" xfId="3565" xr:uid="{FD1CB7DB-A623-4C31-B39C-513A2D1609AA}"/>
    <cellStyle name="Normal 9 6 3 2" xfId="3566" xr:uid="{E4CF2566-60E8-4EFC-AAEC-2063AA0B48E7}"/>
    <cellStyle name="Normal 9 6 3 2 2" xfId="3567" xr:uid="{74440737-432D-4067-9C27-2CD83C73AF49}"/>
    <cellStyle name="Normal 9 6 3 2 2 2" xfId="5203" xr:uid="{938E3929-C42C-45D3-A51D-BF38B0384FBC}"/>
    <cellStyle name="Normal 9 6 3 2 3" xfId="3568" xr:uid="{47E252C8-D4C2-4ABE-A794-062AEEC808C9}"/>
    <cellStyle name="Normal 9 6 3 2 3 2" xfId="5204" xr:uid="{D035A7D3-93D8-4AA1-BE2E-EFED842C0E1E}"/>
    <cellStyle name="Normal 9 6 3 2 4" xfId="3569" xr:uid="{8F607529-59CC-4654-B4CF-75D20479D0DF}"/>
    <cellStyle name="Normal 9 6 3 2 4 2" xfId="5205" xr:uid="{83F6A48B-BC1E-44EF-8FA0-D6CDBBB06E54}"/>
    <cellStyle name="Normal 9 6 3 2 5" xfId="5202" xr:uid="{8BA5B402-1D3F-411D-A826-87B4652C47E4}"/>
    <cellStyle name="Normal 9 6 3 3" xfId="3570" xr:uid="{A254F04B-0A92-4760-B5CE-C1C145F1F599}"/>
    <cellStyle name="Normal 9 6 3 3 2" xfId="3571" xr:uid="{DF928109-A028-4B9F-9772-9FA7AF663A24}"/>
    <cellStyle name="Normal 9 6 3 3 2 2" xfId="5207" xr:uid="{D5DF6C00-BD0D-432C-807D-6884068820DC}"/>
    <cellStyle name="Normal 9 6 3 3 3" xfId="3572" xr:uid="{7E2EEC8D-2276-4C48-846E-E7E576C4F6B8}"/>
    <cellStyle name="Normal 9 6 3 3 3 2" xfId="5208" xr:uid="{EB06A92F-59F9-4DE5-ACC6-DF414C4E5717}"/>
    <cellStyle name="Normal 9 6 3 3 4" xfId="3573" xr:uid="{BA5AA7F0-528F-4E8F-81B0-2A48776B0162}"/>
    <cellStyle name="Normal 9 6 3 3 4 2" xfId="5209" xr:uid="{D900EB93-3A08-43C5-996E-0EA0313D2537}"/>
    <cellStyle name="Normal 9 6 3 3 5" xfId="5206" xr:uid="{E37A667A-BFBB-4A9A-BE15-B985A940E8D4}"/>
    <cellStyle name="Normal 9 6 3 4" xfId="3574" xr:uid="{C9922454-23E3-4B3E-B1C0-2E57FC31A13B}"/>
    <cellStyle name="Normal 9 6 3 4 2" xfId="5210" xr:uid="{6FA2542F-9BFD-4DE1-A26F-10E77CC146A6}"/>
    <cellStyle name="Normal 9 6 3 5" xfId="3575" xr:uid="{23C0B8A3-93C9-44AE-946A-C4DA5BCD928C}"/>
    <cellStyle name="Normal 9 6 3 5 2" xfId="5211" xr:uid="{04F30AA8-7CFD-47D1-8A7B-DA1279913509}"/>
    <cellStyle name="Normal 9 6 3 6" xfId="3576" xr:uid="{CA9E0566-D1EC-449E-99F3-268982D4F0D6}"/>
    <cellStyle name="Normal 9 6 3 6 2" xfId="5212" xr:uid="{3A870C27-E47E-445A-B30A-AD74E37C098F}"/>
    <cellStyle name="Normal 9 6 3 7" xfId="5201" xr:uid="{961D3BF8-833B-44A7-810C-CE794E19F672}"/>
    <cellStyle name="Normal 9 6 4" xfId="3577" xr:uid="{3EDB2941-7A25-498C-88FF-49B06AEF5DA0}"/>
    <cellStyle name="Normal 9 6 4 2" xfId="3578" xr:uid="{137D570E-F7B8-4707-9AFE-A3743087F1C1}"/>
    <cellStyle name="Normal 9 6 4 2 2" xfId="3579" xr:uid="{02C024DD-0072-43EA-815B-3DCE368F8313}"/>
    <cellStyle name="Normal 9 6 4 2 2 2" xfId="5215" xr:uid="{B87542EB-B582-4526-9B5B-40BD07A8F1D2}"/>
    <cellStyle name="Normal 9 6 4 2 3" xfId="3580" xr:uid="{8D8BD0D5-8F90-48A2-95AD-1C1A798201B6}"/>
    <cellStyle name="Normal 9 6 4 2 3 2" xfId="5216" xr:uid="{84612F7E-64CD-4764-AF2D-207BC3A3D08E}"/>
    <cellStyle name="Normal 9 6 4 2 4" xfId="3581" xr:uid="{134957E2-026B-47DD-9D9F-026370998552}"/>
    <cellStyle name="Normal 9 6 4 2 4 2" xfId="5217" xr:uid="{EF971EBE-47D3-416B-BFC0-BE6415E1331E}"/>
    <cellStyle name="Normal 9 6 4 2 5" xfId="5214" xr:uid="{B01ED7C3-F79E-4B2D-B65D-EA93690F1CF7}"/>
    <cellStyle name="Normal 9 6 4 3" xfId="3582" xr:uid="{3B54B408-98AA-47E0-A502-EE63BAAE3589}"/>
    <cellStyle name="Normal 9 6 4 3 2" xfId="5218" xr:uid="{AB807523-47D1-4AE0-B893-33C1298566E2}"/>
    <cellStyle name="Normal 9 6 4 4" xfId="3583" xr:uid="{085FEC22-7407-40BE-9A98-6F385FDD538C}"/>
    <cellStyle name="Normal 9 6 4 4 2" xfId="5219" xr:uid="{D97DBBD9-A42B-4B5E-B197-99876B1F3910}"/>
    <cellStyle name="Normal 9 6 4 5" xfId="3584" xr:uid="{B62F5D4B-40A9-44C8-9615-F735C54C21CC}"/>
    <cellStyle name="Normal 9 6 4 5 2" xfId="5220" xr:uid="{D80326C8-D1FC-46F7-B38C-BF97D6E193D5}"/>
    <cellStyle name="Normal 9 6 4 6" xfId="5213" xr:uid="{0B0647BF-6366-44D3-B1FE-1BA694D0F0F4}"/>
    <cellStyle name="Normal 9 6 5" xfId="3585" xr:uid="{3284C596-D917-4ED4-BB6C-D476302B60A8}"/>
    <cellStyle name="Normal 9 6 5 2" xfId="3586" xr:uid="{D29C4473-C406-4FEE-BDE9-8320CD421EC1}"/>
    <cellStyle name="Normal 9 6 5 2 2" xfId="5222" xr:uid="{B5C45088-8ECA-4691-8655-FD18BA85BCF5}"/>
    <cellStyle name="Normal 9 6 5 3" xfId="3587" xr:uid="{9A4E299E-5866-4CAB-A017-C8C0B7FCA484}"/>
    <cellStyle name="Normal 9 6 5 3 2" xfId="5223" xr:uid="{4E6151B6-DDF0-45CC-8F90-2E8596A9DC79}"/>
    <cellStyle name="Normal 9 6 5 4" xfId="3588" xr:uid="{DD019F4C-2C17-4B48-AC1C-663AB53AAF12}"/>
    <cellStyle name="Normal 9 6 5 4 2" xfId="5224" xr:uid="{29CA62D3-04A2-4EDF-912C-BF82C561C6B7}"/>
    <cellStyle name="Normal 9 6 5 5" xfId="5221" xr:uid="{B4FC2DCB-A450-4920-9389-4350DC81FF60}"/>
    <cellStyle name="Normal 9 6 6" xfId="3589" xr:uid="{7B7274D7-A69D-424A-8A01-C294C9DAF15F}"/>
    <cellStyle name="Normal 9 6 6 2" xfId="3590" xr:uid="{ECA9BCDC-2B60-4002-8B53-0DF550E23244}"/>
    <cellStyle name="Normal 9 6 6 2 2" xfId="5226" xr:uid="{A6552621-E16E-416A-A59C-763BE1AD7A2F}"/>
    <cellStyle name="Normal 9 6 6 3" xfId="3591" xr:uid="{2DF441CE-D86E-46EA-B84A-6BB7292AAC34}"/>
    <cellStyle name="Normal 9 6 6 3 2" xfId="5227" xr:uid="{9B94698C-0A52-4DD8-9E44-83FFFC93D88A}"/>
    <cellStyle name="Normal 9 6 6 4" xfId="3592" xr:uid="{4CC9ECD5-10FE-4FED-AF99-B983E450DE9E}"/>
    <cellStyle name="Normal 9 6 6 4 2" xfId="5228" xr:uid="{EA1C2D84-AEE8-4A6C-B0D3-E3F00D26A2E7}"/>
    <cellStyle name="Normal 9 6 6 5" xfId="5225" xr:uid="{D6CD580E-0CF8-4E5A-96AF-E2F646594DF8}"/>
    <cellStyle name="Normal 9 6 7" xfId="3593" xr:uid="{F1574529-D482-48DF-A98A-F75D7F0E14C6}"/>
    <cellStyle name="Normal 9 6 7 2" xfId="5229" xr:uid="{1D99F471-6B40-47EB-9BBE-9C75B74D5A64}"/>
    <cellStyle name="Normal 9 6 8" xfId="3594" xr:uid="{A6D5144E-0A19-4B42-81F8-99558BD7CE10}"/>
    <cellStyle name="Normal 9 6 8 2" xfId="5230" xr:uid="{332B28F0-8286-45AE-B01E-404F84568B93}"/>
    <cellStyle name="Normal 9 6 9" xfId="3595" xr:uid="{9E49ADE8-872E-403A-A3CE-814FD95A6BCB}"/>
    <cellStyle name="Normal 9 6 9 2" xfId="5231" xr:uid="{AB7C09AA-66D7-41E9-BF68-5153A56F5691}"/>
    <cellStyle name="Normal 9 7" xfId="3596" xr:uid="{28040616-5B1B-45A1-902C-CE1C5E8A1BD3}"/>
    <cellStyle name="Normal 9 7 2" xfId="3597" xr:uid="{2E67F8E3-E1D3-4101-AA2E-61F5B19C6E29}"/>
    <cellStyle name="Normal 9 7 2 2" xfId="3598" xr:uid="{3566A734-6AAE-4BF2-A4FA-736A9EA9ABEC}"/>
    <cellStyle name="Normal 9 7 2 2 2" xfId="3599" xr:uid="{2DB2F218-915E-440B-82F7-6B47A8BD1D7D}"/>
    <cellStyle name="Normal 9 7 2 2 2 2" xfId="4274" xr:uid="{AA169D85-142F-4359-B50F-72649A01B127}"/>
    <cellStyle name="Normal 9 7 2 2 2 2 2" xfId="5236" xr:uid="{3E53B651-EE45-462B-85B9-C93D035E3384}"/>
    <cellStyle name="Normal 9 7 2 2 2 3" xfId="5235" xr:uid="{8DBB8949-087E-441A-996A-F0DFA7DB6FB9}"/>
    <cellStyle name="Normal 9 7 2 2 3" xfId="3600" xr:uid="{D7E09B7C-C8E9-4D17-AF75-B1A4D21400E8}"/>
    <cellStyle name="Normal 9 7 2 2 3 2" xfId="5237" xr:uid="{B1F35E6B-0FE8-46A0-8121-147C44ED0994}"/>
    <cellStyle name="Normal 9 7 2 2 4" xfId="3601" xr:uid="{267F8430-13D3-4096-A9DF-FFD6968F6197}"/>
    <cellStyle name="Normal 9 7 2 2 4 2" xfId="5238" xr:uid="{9A50F6C9-A3D9-4120-9D84-53C5AA4E799F}"/>
    <cellStyle name="Normal 9 7 2 2 5" xfId="5234" xr:uid="{EB32784F-2AAE-464E-BA7F-169C3F9B77E1}"/>
    <cellStyle name="Normal 9 7 2 3" xfId="3602" xr:uid="{25522776-8746-46B4-8125-B7EFE8F6F48B}"/>
    <cellStyle name="Normal 9 7 2 3 2" xfId="3603" xr:uid="{C8F61E82-870F-48BD-A429-F3CA50EB3832}"/>
    <cellStyle name="Normal 9 7 2 3 2 2" xfId="5240" xr:uid="{3D840C65-D9FA-4493-9498-D1E87DACD949}"/>
    <cellStyle name="Normal 9 7 2 3 3" xfId="3604" xr:uid="{8359A2E6-A7F3-4964-BBBE-2D1645A94E6E}"/>
    <cellStyle name="Normal 9 7 2 3 3 2" xfId="5241" xr:uid="{77F3645C-8C56-49D1-822C-3723D2577998}"/>
    <cellStyle name="Normal 9 7 2 3 4" xfId="3605" xr:uid="{8C0768AE-3F30-41DF-9600-053218190DEC}"/>
    <cellStyle name="Normal 9 7 2 3 4 2" xfId="5242" xr:uid="{A003D887-F245-490D-A186-E2A035F307CC}"/>
    <cellStyle name="Normal 9 7 2 3 5" xfId="5239" xr:uid="{2525C464-E62C-42F2-BC83-234295C6AC8E}"/>
    <cellStyle name="Normal 9 7 2 4" xfId="3606" xr:uid="{1826C82A-D834-488D-871C-82F6D654A020}"/>
    <cellStyle name="Normal 9 7 2 4 2" xfId="5243" xr:uid="{04B6F825-4FED-4DC5-A6A1-810FB3926B50}"/>
    <cellStyle name="Normal 9 7 2 5" xfId="3607" xr:uid="{91FA165B-9B28-466C-8AC1-2B86FC8A4D29}"/>
    <cellStyle name="Normal 9 7 2 5 2" xfId="5244" xr:uid="{04447521-CCA4-498D-8842-A29F4F441BC0}"/>
    <cellStyle name="Normal 9 7 2 6" xfId="3608" xr:uid="{2BDF540B-3EDB-439E-B327-290B693CA0E5}"/>
    <cellStyle name="Normal 9 7 2 6 2" xfId="5245" xr:uid="{F6110C5A-2243-40E4-8E23-3672CBE6102E}"/>
    <cellStyle name="Normal 9 7 2 7" xfId="5233" xr:uid="{9BAAF503-2430-4DD7-BC44-38E7388BD68F}"/>
    <cellStyle name="Normal 9 7 3" xfId="3609" xr:uid="{1B927E84-C713-4944-AF02-ECE31285467A}"/>
    <cellStyle name="Normal 9 7 3 2" xfId="3610" xr:uid="{2CEEAFDB-3D74-48E5-AB3A-EB88BA4BE418}"/>
    <cellStyle name="Normal 9 7 3 2 2" xfId="3611" xr:uid="{77707EE7-9BDE-4387-9C42-6A09397204F4}"/>
    <cellStyle name="Normal 9 7 3 2 2 2" xfId="5248" xr:uid="{C5B8F944-C60E-4952-BCDE-F48F4075F699}"/>
    <cellStyle name="Normal 9 7 3 2 3" xfId="3612" xr:uid="{AA923122-03FE-49AF-9BCE-A734480B1919}"/>
    <cellStyle name="Normal 9 7 3 2 3 2" xfId="5249" xr:uid="{77D63390-93E3-4289-B511-1422314D2817}"/>
    <cellStyle name="Normal 9 7 3 2 4" xfId="3613" xr:uid="{BF5B5FC9-0B44-4DC7-A8B2-92078F8F52E2}"/>
    <cellStyle name="Normal 9 7 3 2 4 2" xfId="5250" xr:uid="{1C412CFB-095D-4131-A19A-C866079CC42C}"/>
    <cellStyle name="Normal 9 7 3 2 5" xfId="5247" xr:uid="{CF5AE162-5087-41D4-80DD-7736E6675263}"/>
    <cellStyle name="Normal 9 7 3 3" xfId="3614" xr:uid="{918EA6E8-3A48-4E85-A9F0-A13C5FF3E047}"/>
    <cellStyle name="Normal 9 7 3 3 2" xfId="5251" xr:uid="{68DBE2FA-A0E3-47BE-9F7B-7F197D8E5020}"/>
    <cellStyle name="Normal 9 7 3 4" xfId="3615" xr:uid="{E6B7E72A-1799-4512-83BE-1CEC403210EA}"/>
    <cellStyle name="Normal 9 7 3 4 2" xfId="5252" xr:uid="{AF27DEBB-D09D-4127-977F-13B603308E02}"/>
    <cellStyle name="Normal 9 7 3 5" xfId="3616" xr:uid="{9ABEF2BB-1D8B-4E90-8CF6-CE437BC5F26A}"/>
    <cellStyle name="Normal 9 7 3 5 2" xfId="5253" xr:uid="{1D96C917-791C-46DF-B370-C9C9164CB277}"/>
    <cellStyle name="Normal 9 7 3 6" xfId="5246" xr:uid="{EF06A92A-FF21-4DAC-A76D-D59C0BDE327B}"/>
    <cellStyle name="Normal 9 7 4" xfId="3617" xr:uid="{49180F9C-BBC1-4D5A-8099-3DD396FE10B9}"/>
    <cellStyle name="Normal 9 7 4 2" xfId="3618" xr:uid="{C060B96D-0C49-4D2B-8A9B-5AD737E93ED7}"/>
    <cellStyle name="Normal 9 7 4 2 2" xfId="5255" xr:uid="{4520741A-5346-44A7-A153-4AFCA14488C5}"/>
    <cellStyle name="Normal 9 7 4 3" xfId="3619" xr:uid="{8FEF4073-901D-4B08-B54F-AF8D28106206}"/>
    <cellStyle name="Normal 9 7 4 3 2" xfId="5256" xr:uid="{B7F25B16-721C-4BB4-9CA9-DA1B710A2DBE}"/>
    <cellStyle name="Normal 9 7 4 4" xfId="3620" xr:uid="{FF2AEE44-C310-4FBF-AC7A-F9CBC13E0402}"/>
    <cellStyle name="Normal 9 7 4 4 2" xfId="5257" xr:uid="{3504443A-DF54-4608-8694-794F6015E826}"/>
    <cellStyle name="Normal 9 7 4 5" xfId="5254" xr:uid="{34FC3AB2-43F9-4383-A0A2-BF11FA7898DD}"/>
    <cellStyle name="Normal 9 7 5" xfId="3621" xr:uid="{113732F2-6388-415F-AB4E-391BAD30DF0E}"/>
    <cellStyle name="Normal 9 7 5 2" xfId="3622" xr:uid="{C3518AFE-E833-4946-A74D-6B5795257FB9}"/>
    <cellStyle name="Normal 9 7 5 2 2" xfId="5259" xr:uid="{CED1DCBC-184D-4220-B5A1-B3D9834ECAA5}"/>
    <cellStyle name="Normal 9 7 5 3" xfId="3623" xr:uid="{C9E54F3D-FDD4-4392-A409-2B06BEA43160}"/>
    <cellStyle name="Normal 9 7 5 3 2" xfId="5260" xr:uid="{56076E24-985E-45B7-B78A-2F252C51598B}"/>
    <cellStyle name="Normal 9 7 5 4" xfId="3624" xr:uid="{61124CAD-7A26-48F7-AE27-9A9C97F0D8DB}"/>
    <cellStyle name="Normal 9 7 5 4 2" xfId="5261" xr:uid="{864DD386-9512-45EA-AEED-4CCA032C800B}"/>
    <cellStyle name="Normal 9 7 5 5" xfId="5258" xr:uid="{85E26E9F-99FE-4AFD-8320-270CE614D78C}"/>
    <cellStyle name="Normal 9 7 6" xfId="3625" xr:uid="{9C42CB80-8A6D-4E17-9A8D-D803F46732E3}"/>
    <cellStyle name="Normal 9 7 6 2" xfId="5262" xr:uid="{97191A0A-1C62-4327-A6C2-806E81E4BB2A}"/>
    <cellStyle name="Normal 9 7 7" xfId="3626" xr:uid="{6E6C1D57-0A0E-4398-9CCE-2E93447AE2A2}"/>
    <cellStyle name="Normal 9 7 7 2" xfId="5263" xr:uid="{4DA77F4C-BEB0-4BFE-A589-615919888BC7}"/>
    <cellStyle name="Normal 9 7 8" xfId="3627" xr:uid="{F75EE57A-1CDD-4176-AFF0-8C772ABF35F3}"/>
    <cellStyle name="Normal 9 7 8 2" xfId="5264" xr:uid="{60D00868-7402-4458-99DE-BB42D4B342CC}"/>
    <cellStyle name="Normal 9 7 9" xfId="5232" xr:uid="{13DA2614-127C-4870-9C7A-0A3DF82FCBDD}"/>
    <cellStyle name="Normal 9 8" xfId="3628" xr:uid="{2D94DC8E-34C0-48AF-A82B-CDB9E2E6D25A}"/>
    <cellStyle name="Normal 9 8 2" xfId="3629" xr:uid="{17EE1D9E-F397-4179-9C68-AF562EA72DDF}"/>
    <cellStyle name="Normal 9 8 2 2" xfId="3630" xr:uid="{84B5885A-C4A7-4EC0-A8E1-88EF76CCF2AB}"/>
    <cellStyle name="Normal 9 8 2 2 2" xfId="3631" xr:uid="{AB601DAE-C0ED-4E8C-9F92-F1F7154718B6}"/>
    <cellStyle name="Normal 9 8 2 2 2 2" xfId="5268" xr:uid="{457D8A64-BDB0-477C-9AC9-8DEE0A047A56}"/>
    <cellStyle name="Normal 9 8 2 2 3" xfId="3632" xr:uid="{EBB111DF-E2C0-42ED-8922-925C14EB2B47}"/>
    <cellStyle name="Normal 9 8 2 2 3 2" xfId="5269" xr:uid="{5E841244-3586-4D86-AEA5-582DF83B0DAC}"/>
    <cellStyle name="Normal 9 8 2 2 4" xfId="3633" xr:uid="{C6AD13D7-C7AC-405D-808A-DB95D2D825B9}"/>
    <cellStyle name="Normal 9 8 2 2 4 2" xfId="5270" xr:uid="{35305279-A2B7-41AA-9169-2E02B1FE1B2E}"/>
    <cellStyle name="Normal 9 8 2 2 5" xfId="5267" xr:uid="{23B224DB-2C22-4BBC-B27F-D79FD7F33D1B}"/>
    <cellStyle name="Normal 9 8 2 3" xfId="3634" xr:uid="{406EFB5C-28C7-4F0F-B84F-B2CA6BA79A57}"/>
    <cellStyle name="Normal 9 8 2 3 2" xfId="5271" xr:uid="{F2A47933-F2CC-4253-976E-7E40BC8A60FF}"/>
    <cellStyle name="Normal 9 8 2 4" xfId="3635" xr:uid="{32C2961B-04EC-4AEE-BA2A-E1FA8A06D17E}"/>
    <cellStyle name="Normal 9 8 2 4 2" xfId="5272" xr:uid="{BCF0B192-E461-4AA0-8152-DDBB8A44A955}"/>
    <cellStyle name="Normal 9 8 2 5" xfId="3636" xr:uid="{F5E914B6-8CC8-49E8-AFDB-0B1CE9FC094A}"/>
    <cellStyle name="Normal 9 8 2 5 2" xfId="5273" xr:uid="{8CAAA6DF-4D95-40A8-9223-AB2DAC95927D}"/>
    <cellStyle name="Normal 9 8 2 6" xfId="5266" xr:uid="{543B1472-A2FE-4E18-A743-6FED4F57E568}"/>
    <cellStyle name="Normal 9 8 3" xfId="3637" xr:uid="{ACB9687D-77B8-4879-9630-B6FFAC9DF640}"/>
    <cellStyle name="Normal 9 8 3 2" xfId="3638" xr:uid="{D6E44E17-6538-4141-8D85-D04462711BD0}"/>
    <cellStyle name="Normal 9 8 3 2 2" xfId="5275" xr:uid="{D1A34B40-0039-4C25-95D8-AB7796EEC3E2}"/>
    <cellStyle name="Normal 9 8 3 3" xfId="3639" xr:uid="{2E50C417-1455-4CA9-83AA-7668C9397D86}"/>
    <cellStyle name="Normal 9 8 3 3 2" xfId="5276" xr:uid="{B1918EF2-C759-4025-B8DF-01469B41377A}"/>
    <cellStyle name="Normal 9 8 3 4" xfId="3640" xr:uid="{FE89D19F-FC9A-42D0-95E4-A130FD45D078}"/>
    <cellStyle name="Normal 9 8 3 4 2" xfId="5277" xr:uid="{1F3EA8EF-A811-45F6-9DFC-514441C54FE2}"/>
    <cellStyle name="Normal 9 8 3 5" xfId="5274" xr:uid="{0D461022-C2D3-4A9D-AA97-D1F8D679AA4B}"/>
    <cellStyle name="Normal 9 8 4" xfId="3641" xr:uid="{F546BE73-F8A2-4936-A66C-6CA6D0DCDCF1}"/>
    <cellStyle name="Normal 9 8 4 2" xfId="3642" xr:uid="{7EAE451D-3BD6-48DE-A0D6-6C3427C4157D}"/>
    <cellStyle name="Normal 9 8 4 2 2" xfId="5279" xr:uid="{43EBCBCE-AB04-4D37-BA8E-9B0F80C1CFD3}"/>
    <cellStyle name="Normal 9 8 4 3" xfId="3643" xr:uid="{34B87274-812B-4491-B056-445FD4CF6D51}"/>
    <cellStyle name="Normal 9 8 4 3 2" xfId="5280" xr:uid="{820586ED-105A-41F4-9262-646FC5F42B6D}"/>
    <cellStyle name="Normal 9 8 4 4" xfId="3644" xr:uid="{91E76124-65EB-4D17-98AC-923566F6F840}"/>
    <cellStyle name="Normal 9 8 4 4 2" xfId="5281" xr:uid="{82F9019B-234C-4BDF-B78B-34C9870A3690}"/>
    <cellStyle name="Normal 9 8 4 5" xfId="5278" xr:uid="{1EE59142-AF18-474E-AEFA-CC374A792FBE}"/>
    <cellStyle name="Normal 9 8 5" xfId="3645" xr:uid="{FFE2BD23-371D-4081-8479-75FD14D81EF1}"/>
    <cellStyle name="Normal 9 8 5 2" xfId="5282" xr:uid="{CD31425C-7BDC-4D80-81EC-104573484504}"/>
    <cellStyle name="Normal 9 8 6" xfId="3646" xr:uid="{E87A9234-C649-4939-A68E-9EDC5134EE12}"/>
    <cellStyle name="Normal 9 8 6 2" xfId="5283" xr:uid="{6A72B423-CA8D-4D68-9683-4E4430511960}"/>
    <cellStyle name="Normal 9 8 7" xfId="3647" xr:uid="{6244C685-BC3B-4CAE-B875-ADC877295154}"/>
    <cellStyle name="Normal 9 8 7 2" xfId="5284" xr:uid="{64870298-E9C2-40E5-8FA4-17E44B1EDC14}"/>
    <cellStyle name="Normal 9 8 8" xfId="5265" xr:uid="{6AC00CA6-17A9-49EC-9E74-39F53905EA2F}"/>
    <cellStyle name="Normal 9 9" xfId="3648" xr:uid="{BB6E4A10-0A5D-4394-9FC4-D426475968B9}"/>
    <cellStyle name="Normal 9 9 2" xfId="3649" xr:uid="{48A07DF1-573C-4665-8A0C-15DC5760858E}"/>
    <cellStyle name="Normal 9 9 2 2" xfId="3650" xr:uid="{5071F20F-2973-4314-B42B-D1505EAF89CB}"/>
    <cellStyle name="Normal 9 9 2 2 2" xfId="5287" xr:uid="{241F4531-A897-4F9B-B365-A283561D81BE}"/>
    <cellStyle name="Normal 9 9 2 3" xfId="3651" xr:uid="{8D6DA18B-2088-4D3A-8D6E-DF9B5B8C5DAD}"/>
    <cellStyle name="Normal 9 9 2 3 2" xfId="5288" xr:uid="{ACD09D6C-12F2-4865-97C8-A55354C76974}"/>
    <cellStyle name="Normal 9 9 2 4" xfId="3652" xr:uid="{19864F91-82DD-401F-8B64-EAB74E5EBFE4}"/>
    <cellStyle name="Normal 9 9 2 4 2" xfId="5289" xr:uid="{5D5B59F3-D8D6-47B1-8368-A65AF7F29936}"/>
    <cellStyle name="Normal 9 9 2 5" xfId="5286" xr:uid="{D4D6E3AB-CCD7-4A2B-9265-1777D43A653E}"/>
    <cellStyle name="Normal 9 9 3" xfId="3653" xr:uid="{1D2F3CEF-1F63-4FFD-AD2A-91968F5F1564}"/>
    <cellStyle name="Normal 9 9 3 2" xfId="3654" xr:uid="{C65B8B51-C070-4282-B109-DCA5D9161EEE}"/>
    <cellStyle name="Normal 9 9 3 2 2" xfId="5291" xr:uid="{E2D15832-8546-4305-9085-F8FA3DE30A0C}"/>
    <cellStyle name="Normal 9 9 3 3" xfId="3655" xr:uid="{34EE3084-7042-4623-988C-7BE69B8E9D94}"/>
    <cellStyle name="Normal 9 9 3 3 2" xfId="5292" xr:uid="{F004E8CE-8AAA-495C-9D25-5D778C7E1653}"/>
    <cellStyle name="Normal 9 9 3 4" xfId="3656" xr:uid="{58FB0438-292E-41ED-8EC5-719D58D57ED7}"/>
    <cellStyle name="Normal 9 9 3 4 2" xfId="5293" xr:uid="{DAF7D945-ACAF-483C-A077-CFF482544434}"/>
    <cellStyle name="Normal 9 9 3 5" xfId="5290" xr:uid="{3CD26DEA-70D8-4626-AA03-37E055FCEFF3}"/>
    <cellStyle name="Normal 9 9 4" xfId="3657" xr:uid="{88BD0FEA-BEF0-4B9C-ACD3-D084BDDD83D5}"/>
    <cellStyle name="Normal 9 9 4 2" xfId="5294" xr:uid="{7C824B0F-8530-4C09-B074-BFADF32FD2D7}"/>
    <cellStyle name="Normal 9 9 5" xfId="3658" xr:uid="{FF228B6C-FA98-4CFF-9EED-30D643E3943F}"/>
    <cellStyle name="Normal 9 9 5 2" xfId="5295" xr:uid="{3DF49EF6-3D50-4E52-9B3B-0DEF52EE17BF}"/>
    <cellStyle name="Normal 9 9 6" xfId="3659" xr:uid="{90AB0ABF-CABB-44E0-9920-1AB4DB44DA30}"/>
    <cellStyle name="Normal 9 9 6 2" xfId="5296" xr:uid="{94BAC491-7C49-46D4-9270-133B046CAA5C}"/>
    <cellStyle name="Normal 9 9 7" xfId="5285" xr:uid="{B3EE0589-4469-4E62-953D-552C630DE3C5}"/>
    <cellStyle name="Percent 2" xfId="92" xr:uid="{702C57B0-D13E-4D05-8ABB-EDC89737FAA2}"/>
    <cellStyle name="Percent 2 2" xfId="5297" xr:uid="{1BC7DC84-1876-4673-B07B-ABFD3173503F}"/>
    <cellStyle name="Гиперссылка 2" xfId="4" xr:uid="{49BAA0F8-B3D3-41B5-87DD-435502328B29}"/>
    <cellStyle name="Гиперссылка 2 2" xfId="5298" xr:uid="{FD66CD26-878C-4136-B2E5-DBC8647AE8CF}"/>
    <cellStyle name="Обычный 2" xfId="1" xr:uid="{A3CD5D5E-4502-4158-8112-08CDD679ACF5}"/>
    <cellStyle name="Обычный 2 2" xfId="5" xr:uid="{D19F253E-EE9B-4476-9D91-2EE3A6D7A3DC}"/>
    <cellStyle name="Обычный 2 2 2" xfId="5300" xr:uid="{963D8A8D-611A-4153-91F4-A07B0D055AC4}"/>
    <cellStyle name="Обычный 2 3" xfId="5299" xr:uid="{0BCB149E-619E-4DB8-AFA4-71B02E778BBF}"/>
    <cellStyle name="常规_Sheet1_1" xfId="4382" xr:uid="{6CCBBA45-2846-41C6-A631-74FCCB963BA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4" t="s">
        <v>2</v>
      </c>
      <c r="C8" s="94"/>
      <c r="D8" s="94"/>
      <c r="E8" s="94"/>
      <c r="F8" s="94"/>
      <c r="G8" s="95"/>
    </row>
    <row r="9" spans="2:7" ht="14.25">
      <c r="B9" s="15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3"/>
  <sheetViews>
    <sheetView topLeftCell="A27" zoomScale="90" zoomScaleNormal="90" workbookViewId="0">
      <selection activeCell="N45" sqref="N4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3" t="s">
        <v>5</v>
      </c>
      <c r="C9" s="114"/>
      <c r="D9" s="114"/>
      <c r="E9" s="114"/>
      <c r="F9" s="115"/>
      <c r="G9" s="110"/>
      <c r="H9" s="111" t="s">
        <v>12</v>
      </c>
      <c r="I9" s="131"/>
      <c r="J9" s="111" t="s">
        <v>201</v>
      </c>
      <c r="K9" s="126"/>
    </row>
    <row r="10" spans="1:11" ht="15" customHeight="1">
      <c r="A10" s="125"/>
      <c r="B10" s="125" t="s">
        <v>722</v>
      </c>
      <c r="C10" s="131"/>
      <c r="D10" s="131"/>
      <c r="E10" s="131"/>
      <c r="F10" s="126"/>
      <c r="G10" s="127"/>
      <c r="H10" s="127" t="s">
        <v>727</v>
      </c>
      <c r="I10" s="131"/>
      <c r="J10" s="161">
        <v>51379</v>
      </c>
      <c r="K10" s="126"/>
    </row>
    <row r="11" spans="1:11">
      <c r="A11" s="125"/>
      <c r="B11" s="125" t="s">
        <v>723</v>
      </c>
      <c r="C11" s="131"/>
      <c r="D11" s="131"/>
      <c r="E11" s="131"/>
      <c r="F11" s="126"/>
      <c r="G11" s="127"/>
      <c r="H11" s="127" t="s">
        <v>727</v>
      </c>
      <c r="I11" s="131"/>
      <c r="J11" s="162"/>
      <c r="K11" s="126"/>
    </row>
    <row r="12" spans="1:11">
      <c r="A12" s="125"/>
      <c r="B12" s="125" t="s">
        <v>724</v>
      </c>
      <c r="C12" s="131"/>
      <c r="D12" s="131"/>
      <c r="E12" s="131"/>
      <c r="F12" s="126"/>
      <c r="G12" s="127"/>
      <c r="H12" s="127" t="s">
        <v>728</v>
      </c>
      <c r="I12" s="131"/>
      <c r="J12" s="131"/>
      <c r="K12" s="126"/>
    </row>
    <row r="13" spans="1:11">
      <c r="A13" s="125"/>
      <c r="B13" s="125" t="s">
        <v>725</v>
      </c>
      <c r="C13" s="131"/>
      <c r="D13" s="131"/>
      <c r="E13" s="131"/>
      <c r="F13" s="126"/>
      <c r="G13" s="127"/>
      <c r="H13" s="127" t="s">
        <v>729</v>
      </c>
      <c r="I13" s="131"/>
      <c r="J13" s="111" t="s">
        <v>16</v>
      </c>
      <c r="K13" s="126"/>
    </row>
    <row r="14" spans="1:11" ht="15" customHeight="1">
      <c r="A14" s="125"/>
      <c r="B14" s="125" t="s">
        <v>726</v>
      </c>
      <c r="C14" s="131"/>
      <c r="D14" s="131"/>
      <c r="E14" s="131"/>
      <c r="F14" s="126"/>
      <c r="G14" s="127"/>
      <c r="H14" s="127" t="s">
        <v>726</v>
      </c>
      <c r="I14" s="131"/>
      <c r="J14" s="163">
        <v>45180</v>
      </c>
      <c r="K14" s="126"/>
    </row>
    <row r="15" spans="1:11" ht="15" customHeight="1">
      <c r="A15" s="125"/>
      <c r="B15" s="6" t="s">
        <v>11</v>
      </c>
      <c r="C15" s="7"/>
      <c r="D15" s="7"/>
      <c r="E15" s="7"/>
      <c r="F15" s="8"/>
      <c r="G15" s="127"/>
      <c r="H15" s="9" t="s">
        <v>11</v>
      </c>
      <c r="I15" s="131"/>
      <c r="J15" s="164"/>
      <c r="K15" s="126"/>
    </row>
    <row r="16" spans="1:11" ht="15" customHeight="1">
      <c r="A16" s="125"/>
      <c r="B16" s="131"/>
      <c r="C16" s="131"/>
      <c r="D16" s="131"/>
      <c r="E16" s="131"/>
      <c r="F16" s="131"/>
      <c r="G16" s="131"/>
      <c r="H16" s="131"/>
      <c r="I16" s="134" t="s">
        <v>147</v>
      </c>
      <c r="J16" s="140">
        <v>39932</v>
      </c>
      <c r="K16" s="126"/>
    </row>
    <row r="17" spans="1:11">
      <c r="A17" s="125"/>
      <c r="B17" s="131" t="s">
        <v>730</v>
      </c>
      <c r="C17" s="131"/>
      <c r="D17" s="131"/>
      <c r="E17" s="131"/>
      <c r="F17" s="131"/>
      <c r="G17" s="131"/>
      <c r="H17" s="131"/>
      <c r="I17" s="134" t="s">
        <v>148</v>
      </c>
      <c r="J17" s="140" t="s">
        <v>812</v>
      </c>
      <c r="K17" s="126"/>
    </row>
    <row r="18" spans="1:11" ht="18">
      <c r="A18" s="125"/>
      <c r="B18" s="131" t="s">
        <v>731</v>
      </c>
      <c r="C18" s="131"/>
      <c r="D18" s="131"/>
      <c r="E18" s="131"/>
      <c r="F18" s="131"/>
      <c r="G18" s="131"/>
      <c r="H18" s="131"/>
      <c r="I18" s="133" t="s">
        <v>264</v>
      </c>
      <c r="J18" s="116" t="s">
        <v>138</v>
      </c>
      <c r="K18" s="126"/>
    </row>
    <row r="19" spans="1:11">
      <c r="A19" s="125"/>
      <c r="B19" s="131"/>
      <c r="C19" s="131"/>
      <c r="D19" s="131"/>
      <c r="E19" s="131"/>
      <c r="F19" s="131"/>
      <c r="G19" s="131"/>
      <c r="H19" s="131"/>
      <c r="I19" s="131"/>
      <c r="J19" s="131"/>
      <c r="K19" s="126"/>
    </row>
    <row r="20" spans="1:11">
      <c r="A20" s="125"/>
      <c r="B20" s="112" t="s">
        <v>204</v>
      </c>
      <c r="C20" s="112" t="s">
        <v>205</v>
      </c>
      <c r="D20" s="128" t="s">
        <v>290</v>
      </c>
      <c r="E20" s="128" t="s">
        <v>206</v>
      </c>
      <c r="F20" s="165" t="s">
        <v>207</v>
      </c>
      <c r="G20" s="166"/>
      <c r="H20" s="112" t="s">
        <v>174</v>
      </c>
      <c r="I20" s="112" t="s">
        <v>208</v>
      </c>
      <c r="J20" s="112" t="s">
        <v>26</v>
      </c>
      <c r="K20" s="126"/>
    </row>
    <row r="21" spans="1:11">
      <c r="A21" s="125"/>
      <c r="B21" s="117"/>
      <c r="C21" s="117"/>
      <c r="D21" s="118"/>
      <c r="E21" s="118"/>
      <c r="F21" s="167"/>
      <c r="G21" s="168"/>
      <c r="H21" s="117" t="s">
        <v>146</v>
      </c>
      <c r="I21" s="117"/>
      <c r="J21" s="117"/>
      <c r="K21" s="126"/>
    </row>
    <row r="22" spans="1:11" ht="24">
      <c r="A22" s="125"/>
      <c r="B22" s="119">
        <v>4</v>
      </c>
      <c r="C22" s="10" t="s">
        <v>732</v>
      </c>
      <c r="D22" s="129" t="s">
        <v>732</v>
      </c>
      <c r="E22" s="129" t="s">
        <v>32</v>
      </c>
      <c r="F22" s="155"/>
      <c r="G22" s="156"/>
      <c r="H22" s="11" t="s">
        <v>733</v>
      </c>
      <c r="I22" s="14">
        <v>1.5</v>
      </c>
      <c r="J22" s="121">
        <f t="shared" ref="J22:J53" si="0">I22*B22</f>
        <v>6</v>
      </c>
      <c r="K22" s="126"/>
    </row>
    <row r="23" spans="1:11" ht="24">
      <c r="A23" s="125"/>
      <c r="B23" s="119">
        <v>4</v>
      </c>
      <c r="C23" s="10" t="s">
        <v>734</v>
      </c>
      <c r="D23" s="129" t="s">
        <v>734</v>
      </c>
      <c r="E23" s="129" t="s">
        <v>32</v>
      </c>
      <c r="F23" s="155"/>
      <c r="G23" s="156"/>
      <c r="H23" s="11" t="s">
        <v>735</v>
      </c>
      <c r="I23" s="14">
        <v>1.5</v>
      </c>
      <c r="J23" s="121">
        <f t="shared" si="0"/>
        <v>6</v>
      </c>
      <c r="K23" s="126"/>
    </row>
    <row r="24" spans="1:11" ht="24">
      <c r="A24" s="125"/>
      <c r="B24" s="119">
        <v>4</v>
      </c>
      <c r="C24" s="10" t="s">
        <v>736</v>
      </c>
      <c r="D24" s="129" t="s">
        <v>736</v>
      </c>
      <c r="E24" s="129" t="s">
        <v>32</v>
      </c>
      <c r="F24" s="155"/>
      <c r="G24" s="156"/>
      <c r="H24" s="11" t="s">
        <v>737</v>
      </c>
      <c r="I24" s="14">
        <v>1.5</v>
      </c>
      <c r="J24" s="121">
        <f t="shared" si="0"/>
        <v>6</v>
      </c>
      <c r="K24" s="126"/>
    </row>
    <row r="25" spans="1:11" ht="48">
      <c r="A25" s="125"/>
      <c r="B25" s="119">
        <v>8</v>
      </c>
      <c r="C25" s="10" t="s">
        <v>738</v>
      </c>
      <c r="D25" s="129" t="s">
        <v>738</v>
      </c>
      <c r="E25" s="129" t="s">
        <v>739</v>
      </c>
      <c r="F25" s="155" t="s">
        <v>112</v>
      </c>
      <c r="G25" s="156"/>
      <c r="H25" s="11" t="s">
        <v>810</v>
      </c>
      <c r="I25" s="14">
        <v>0.57999999999999996</v>
      </c>
      <c r="J25" s="121">
        <f t="shared" si="0"/>
        <v>4.6399999999999997</v>
      </c>
      <c r="K25" s="126"/>
    </row>
    <row r="26" spans="1:11" ht="48">
      <c r="A26" s="125"/>
      <c r="B26" s="119">
        <v>4</v>
      </c>
      <c r="C26" s="10" t="s">
        <v>738</v>
      </c>
      <c r="D26" s="129" t="s">
        <v>738</v>
      </c>
      <c r="E26" s="129" t="s">
        <v>739</v>
      </c>
      <c r="F26" s="155" t="s">
        <v>218</v>
      </c>
      <c r="G26" s="156"/>
      <c r="H26" s="11" t="s">
        <v>810</v>
      </c>
      <c r="I26" s="14">
        <v>0.57999999999999996</v>
      </c>
      <c r="J26" s="121">
        <f t="shared" si="0"/>
        <v>2.3199999999999998</v>
      </c>
      <c r="K26" s="126"/>
    </row>
    <row r="27" spans="1:11" ht="48">
      <c r="A27" s="125"/>
      <c r="B27" s="119">
        <v>6</v>
      </c>
      <c r="C27" s="10" t="s">
        <v>738</v>
      </c>
      <c r="D27" s="129" t="s">
        <v>738</v>
      </c>
      <c r="E27" s="129" t="s">
        <v>739</v>
      </c>
      <c r="F27" s="155" t="s">
        <v>219</v>
      </c>
      <c r="G27" s="156"/>
      <c r="H27" s="11" t="s">
        <v>810</v>
      </c>
      <c r="I27" s="14">
        <v>0.57999999999999996</v>
      </c>
      <c r="J27" s="121">
        <f t="shared" si="0"/>
        <v>3.4799999999999995</v>
      </c>
      <c r="K27" s="126"/>
    </row>
    <row r="28" spans="1:11">
      <c r="A28" s="125"/>
      <c r="B28" s="119">
        <v>4</v>
      </c>
      <c r="C28" s="10" t="s">
        <v>740</v>
      </c>
      <c r="D28" s="129" t="s">
        <v>786</v>
      </c>
      <c r="E28" s="129" t="s">
        <v>719</v>
      </c>
      <c r="F28" s="155"/>
      <c r="G28" s="156"/>
      <c r="H28" s="11" t="s">
        <v>741</v>
      </c>
      <c r="I28" s="14">
        <v>1.02</v>
      </c>
      <c r="J28" s="121">
        <f t="shared" si="0"/>
        <v>4.08</v>
      </c>
      <c r="K28" s="126"/>
    </row>
    <row r="29" spans="1:11">
      <c r="A29" s="125"/>
      <c r="B29" s="119">
        <v>2</v>
      </c>
      <c r="C29" s="10" t="s">
        <v>742</v>
      </c>
      <c r="D29" s="129" t="s">
        <v>787</v>
      </c>
      <c r="E29" s="129" t="s">
        <v>719</v>
      </c>
      <c r="F29" s="155"/>
      <c r="G29" s="156"/>
      <c r="H29" s="11" t="s">
        <v>743</v>
      </c>
      <c r="I29" s="14">
        <v>1.17</v>
      </c>
      <c r="J29" s="121">
        <f t="shared" si="0"/>
        <v>2.34</v>
      </c>
      <c r="K29" s="126"/>
    </row>
    <row r="30" spans="1:11" ht="36">
      <c r="A30" s="125"/>
      <c r="B30" s="119">
        <v>8</v>
      </c>
      <c r="C30" s="10" t="s">
        <v>744</v>
      </c>
      <c r="D30" s="129" t="s">
        <v>788</v>
      </c>
      <c r="E30" s="129" t="s">
        <v>716</v>
      </c>
      <c r="F30" s="155"/>
      <c r="G30" s="156"/>
      <c r="H30" s="11" t="s">
        <v>745</v>
      </c>
      <c r="I30" s="14">
        <v>3.74</v>
      </c>
      <c r="J30" s="121">
        <f t="shared" si="0"/>
        <v>29.92</v>
      </c>
      <c r="K30" s="126"/>
    </row>
    <row r="31" spans="1:11" ht="36">
      <c r="A31" s="125"/>
      <c r="B31" s="119">
        <v>4</v>
      </c>
      <c r="C31" s="10" t="s">
        <v>744</v>
      </c>
      <c r="D31" s="129" t="s">
        <v>789</v>
      </c>
      <c r="E31" s="129" t="s">
        <v>717</v>
      </c>
      <c r="F31" s="155"/>
      <c r="G31" s="156"/>
      <c r="H31" s="11" t="s">
        <v>745</v>
      </c>
      <c r="I31" s="14">
        <v>4.3600000000000003</v>
      </c>
      <c r="J31" s="121">
        <f t="shared" si="0"/>
        <v>17.440000000000001</v>
      </c>
      <c r="K31" s="126"/>
    </row>
    <row r="32" spans="1:11" ht="24">
      <c r="A32" s="125"/>
      <c r="B32" s="119">
        <v>4</v>
      </c>
      <c r="C32" s="10" t="s">
        <v>746</v>
      </c>
      <c r="D32" s="129" t="s">
        <v>790</v>
      </c>
      <c r="E32" s="129" t="s">
        <v>304</v>
      </c>
      <c r="F32" s="155" t="s">
        <v>279</v>
      </c>
      <c r="G32" s="156"/>
      <c r="H32" s="11" t="s">
        <v>747</v>
      </c>
      <c r="I32" s="14">
        <v>1.56</v>
      </c>
      <c r="J32" s="121">
        <f t="shared" si="0"/>
        <v>6.24</v>
      </c>
      <c r="K32" s="126"/>
    </row>
    <row r="33" spans="1:11" ht="24">
      <c r="A33" s="125"/>
      <c r="B33" s="119">
        <v>4</v>
      </c>
      <c r="C33" s="10" t="s">
        <v>748</v>
      </c>
      <c r="D33" s="129" t="s">
        <v>748</v>
      </c>
      <c r="E33" s="129"/>
      <c r="F33" s="155"/>
      <c r="G33" s="156"/>
      <c r="H33" s="11" t="s">
        <v>749</v>
      </c>
      <c r="I33" s="14">
        <v>0.68</v>
      </c>
      <c r="J33" s="121">
        <f t="shared" si="0"/>
        <v>2.72</v>
      </c>
      <c r="K33" s="126"/>
    </row>
    <row r="34" spans="1:11" ht="36">
      <c r="A34" s="125"/>
      <c r="B34" s="119">
        <v>4</v>
      </c>
      <c r="C34" s="10" t="s">
        <v>750</v>
      </c>
      <c r="D34" s="129" t="s">
        <v>750</v>
      </c>
      <c r="E34" s="129" t="s">
        <v>32</v>
      </c>
      <c r="F34" s="155" t="s">
        <v>220</v>
      </c>
      <c r="G34" s="156"/>
      <c r="H34" s="11" t="s">
        <v>751</v>
      </c>
      <c r="I34" s="14">
        <v>1.98</v>
      </c>
      <c r="J34" s="121">
        <f t="shared" si="0"/>
        <v>7.92</v>
      </c>
      <c r="K34" s="126"/>
    </row>
    <row r="35" spans="1:11">
      <c r="A35" s="125"/>
      <c r="B35" s="119">
        <v>6</v>
      </c>
      <c r="C35" s="10" t="s">
        <v>752</v>
      </c>
      <c r="D35" s="129" t="s">
        <v>791</v>
      </c>
      <c r="E35" s="129" t="s">
        <v>721</v>
      </c>
      <c r="F35" s="155"/>
      <c r="G35" s="156"/>
      <c r="H35" s="11" t="s">
        <v>753</v>
      </c>
      <c r="I35" s="14">
        <v>0.68</v>
      </c>
      <c r="J35" s="121">
        <f t="shared" si="0"/>
        <v>4.08</v>
      </c>
      <c r="K35" s="126"/>
    </row>
    <row r="36" spans="1:11">
      <c r="A36" s="125"/>
      <c r="B36" s="119">
        <v>6</v>
      </c>
      <c r="C36" s="10" t="s">
        <v>752</v>
      </c>
      <c r="D36" s="129" t="s">
        <v>792</v>
      </c>
      <c r="E36" s="129" t="s">
        <v>719</v>
      </c>
      <c r="F36" s="155"/>
      <c r="G36" s="156"/>
      <c r="H36" s="11" t="s">
        <v>753</v>
      </c>
      <c r="I36" s="14">
        <v>1.61</v>
      </c>
      <c r="J36" s="121">
        <f t="shared" si="0"/>
        <v>9.66</v>
      </c>
      <c r="K36" s="126"/>
    </row>
    <row r="37" spans="1:11" ht="36" hidden="1">
      <c r="A37" s="125"/>
      <c r="B37" s="146">
        <v>0</v>
      </c>
      <c r="C37" s="147" t="s">
        <v>754</v>
      </c>
      <c r="D37" s="141" t="s">
        <v>754</v>
      </c>
      <c r="E37" s="141" t="s">
        <v>33</v>
      </c>
      <c r="F37" s="157" t="s">
        <v>245</v>
      </c>
      <c r="G37" s="158"/>
      <c r="H37" s="148" t="s">
        <v>755</v>
      </c>
      <c r="I37" s="149">
        <v>1.36</v>
      </c>
      <c r="J37" s="150">
        <f t="shared" si="0"/>
        <v>0</v>
      </c>
      <c r="K37" s="126"/>
    </row>
    <row r="38" spans="1:11">
      <c r="A38" s="125"/>
      <c r="B38" s="119">
        <v>8</v>
      </c>
      <c r="C38" s="10" t="s">
        <v>756</v>
      </c>
      <c r="D38" s="129" t="s">
        <v>793</v>
      </c>
      <c r="E38" s="129" t="s">
        <v>757</v>
      </c>
      <c r="F38" s="155"/>
      <c r="G38" s="156"/>
      <c r="H38" s="11" t="s">
        <v>758</v>
      </c>
      <c r="I38" s="14">
        <v>0.57999999999999996</v>
      </c>
      <c r="J38" s="121">
        <f t="shared" si="0"/>
        <v>4.6399999999999997</v>
      </c>
      <c r="K38" s="126"/>
    </row>
    <row r="39" spans="1:11">
      <c r="A39" s="125"/>
      <c r="B39" s="119">
        <v>6</v>
      </c>
      <c r="C39" s="10" t="s">
        <v>756</v>
      </c>
      <c r="D39" s="129" t="s">
        <v>794</v>
      </c>
      <c r="E39" s="129" t="s">
        <v>719</v>
      </c>
      <c r="F39" s="155"/>
      <c r="G39" s="156"/>
      <c r="H39" s="11" t="s">
        <v>758</v>
      </c>
      <c r="I39" s="14">
        <v>0.73</v>
      </c>
      <c r="J39" s="121">
        <f t="shared" si="0"/>
        <v>4.38</v>
      </c>
      <c r="K39" s="126"/>
    </row>
    <row r="40" spans="1:11">
      <c r="A40" s="125"/>
      <c r="B40" s="119">
        <v>4</v>
      </c>
      <c r="C40" s="10" t="s">
        <v>756</v>
      </c>
      <c r="D40" s="129" t="s">
        <v>795</v>
      </c>
      <c r="E40" s="129" t="s">
        <v>716</v>
      </c>
      <c r="F40" s="155"/>
      <c r="G40" s="156"/>
      <c r="H40" s="11" t="s">
        <v>758</v>
      </c>
      <c r="I40" s="14">
        <v>0.82</v>
      </c>
      <c r="J40" s="121">
        <f t="shared" si="0"/>
        <v>3.28</v>
      </c>
      <c r="K40" s="126"/>
    </row>
    <row r="41" spans="1:11">
      <c r="A41" s="125"/>
      <c r="B41" s="119">
        <v>8</v>
      </c>
      <c r="C41" s="10" t="s">
        <v>756</v>
      </c>
      <c r="D41" s="129" t="s">
        <v>796</v>
      </c>
      <c r="E41" s="129" t="s">
        <v>759</v>
      </c>
      <c r="F41" s="155"/>
      <c r="G41" s="156"/>
      <c r="H41" s="11" t="s">
        <v>758</v>
      </c>
      <c r="I41" s="14">
        <v>1.26</v>
      </c>
      <c r="J41" s="121">
        <f t="shared" si="0"/>
        <v>10.08</v>
      </c>
      <c r="K41" s="126"/>
    </row>
    <row r="42" spans="1:11">
      <c r="A42" s="125"/>
      <c r="B42" s="119">
        <v>4</v>
      </c>
      <c r="C42" s="10" t="s">
        <v>760</v>
      </c>
      <c r="D42" s="129" t="s">
        <v>797</v>
      </c>
      <c r="E42" s="129" t="s">
        <v>717</v>
      </c>
      <c r="F42" s="155"/>
      <c r="G42" s="156"/>
      <c r="H42" s="11" t="s">
        <v>761</v>
      </c>
      <c r="I42" s="14">
        <v>1.02</v>
      </c>
      <c r="J42" s="121">
        <f t="shared" si="0"/>
        <v>4.08</v>
      </c>
      <c r="K42" s="126"/>
    </row>
    <row r="43" spans="1:11">
      <c r="A43" s="125"/>
      <c r="B43" s="119">
        <v>10</v>
      </c>
      <c r="C43" s="10" t="s">
        <v>762</v>
      </c>
      <c r="D43" s="129" t="s">
        <v>798</v>
      </c>
      <c r="E43" s="129" t="s">
        <v>719</v>
      </c>
      <c r="F43" s="155"/>
      <c r="G43" s="156"/>
      <c r="H43" s="11" t="s">
        <v>763</v>
      </c>
      <c r="I43" s="14">
        <v>0.97</v>
      </c>
      <c r="J43" s="121">
        <f t="shared" si="0"/>
        <v>9.6999999999999993</v>
      </c>
      <c r="K43" s="126"/>
    </row>
    <row r="44" spans="1:11">
      <c r="A44" s="125"/>
      <c r="B44" s="119">
        <v>10</v>
      </c>
      <c r="C44" s="10" t="s">
        <v>762</v>
      </c>
      <c r="D44" s="129" t="s">
        <v>799</v>
      </c>
      <c r="E44" s="129" t="s">
        <v>759</v>
      </c>
      <c r="F44" s="155"/>
      <c r="G44" s="156"/>
      <c r="H44" s="11" t="s">
        <v>763</v>
      </c>
      <c r="I44" s="14">
        <v>1.36</v>
      </c>
      <c r="J44" s="121">
        <f t="shared" si="0"/>
        <v>13.600000000000001</v>
      </c>
      <c r="K44" s="126"/>
    </row>
    <row r="45" spans="1:11">
      <c r="A45" s="125"/>
      <c r="B45" s="119">
        <v>10</v>
      </c>
      <c r="C45" s="10" t="s">
        <v>762</v>
      </c>
      <c r="D45" s="129" t="s">
        <v>800</v>
      </c>
      <c r="E45" s="129" t="s">
        <v>764</v>
      </c>
      <c r="F45" s="155"/>
      <c r="G45" s="156"/>
      <c r="H45" s="11" t="s">
        <v>763</v>
      </c>
      <c r="I45" s="14">
        <v>1.46</v>
      </c>
      <c r="J45" s="121">
        <f t="shared" si="0"/>
        <v>14.6</v>
      </c>
      <c r="K45" s="126"/>
    </row>
    <row r="46" spans="1:11">
      <c r="A46" s="125"/>
      <c r="B46" s="119">
        <v>4</v>
      </c>
      <c r="C46" s="10" t="s">
        <v>762</v>
      </c>
      <c r="D46" s="129" t="s">
        <v>801</v>
      </c>
      <c r="E46" s="129" t="s">
        <v>765</v>
      </c>
      <c r="F46" s="155"/>
      <c r="G46" s="156"/>
      <c r="H46" s="11" t="s">
        <v>763</v>
      </c>
      <c r="I46" s="14">
        <v>1.8</v>
      </c>
      <c r="J46" s="121">
        <f t="shared" si="0"/>
        <v>7.2</v>
      </c>
      <c r="K46" s="126"/>
    </row>
    <row r="47" spans="1:11">
      <c r="A47" s="125"/>
      <c r="B47" s="119">
        <v>14</v>
      </c>
      <c r="C47" s="10" t="s">
        <v>766</v>
      </c>
      <c r="D47" s="129" t="s">
        <v>802</v>
      </c>
      <c r="E47" s="129" t="s">
        <v>767</v>
      </c>
      <c r="F47" s="155" t="s">
        <v>644</v>
      </c>
      <c r="G47" s="156"/>
      <c r="H47" s="11" t="s">
        <v>768</v>
      </c>
      <c r="I47" s="14">
        <v>0.38</v>
      </c>
      <c r="J47" s="121">
        <f t="shared" si="0"/>
        <v>5.32</v>
      </c>
      <c r="K47" s="126"/>
    </row>
    <row r="48" spans="1:11">
      <c r="A48" s="125"/>
      <c r="B48" s="119">
        <v>4</v>
      </c>
      <c r="C48" s="10" t="s">
        <v>766</v>
      </c>
      <c r="D48" s="129" t="s">
        <v>803</v>
      </c>
      <c r="E48" s="129" t="s">
        <v>719</v>
      </c>
      <c r="F48" s="155" t="s">
        <v>643</v>
      </c>
      <c r="G48" s="156"/>
      <c r="H48" s="11" t="s">
        <v>768</v>
      </c>
      <c r="I48" s="14">
        <v>0.48</v>
      </c>
      <c r="J48" s="121">
        <f t="shared" si="0"/>
        <v>1.92</v>
      </c>
      <c r="K48" s="126"/>
    </row>
    <row r="49" spans="1:11">
      <c r="A49" s="125"/>
      <c r="B49" s="119">
        <v>8</v>
      </c>
      <c r="C49" s="10" t="s">
        <v>766</v>
      </c>
      <c r="D49" s="129" t="s">
        <v>804</v>
      </c>
      <c r="E49" s="129" t="s">
        <v>718</v>
      </c>
      <c r="F49" s="155" t="s">
        <v>644</v>
      </c>
      <c r="G49" s="156"/>
      <c r="H49" s="11" t="s">
        <v>768</v>
      </c>
      <c r="I49" s="14">
        <v>0.6</v>
      </c>
      <c r="J49" s="121">
        <f t="shared" si="0"/>
        <v>4.8</v>
      </c>
      <c r="K49" s="126"/>
    </row>
    <row r="50" spans="1:11">
      <c r="A50" s="125"/>
      <c r="B50" s="119">
        <v>16</v>
      </c>
      <c r="C50" s="10" t="s">
        <v>766</v>
      </c>
      <c r="D50" s="129" t="s">
        <v>805</v>
      </c>
      <c r="E50" s="129" t="s">
        <v>759</v>
      </c>
      <c r="F50" s="155" t="s">
        <v>644</v>
      </c>
      <c r="G50" s="156"/>
      <c r="H50" s="11" t="s">
        <v>768</v>
      </c>
      <c r="I50" s="14">
        <v>0.64</v>
      </c>
      <c r="J50" s="121">
        <f t="shared" si="0"/>
        <v>10.24</v>
      </c>
      <c r="K50" s="126"/>
    </row>
    <row r="51" spans="1:11" ht="36">
      <c r="A51" s="125"/>
      <c r="B51" s="119">
        <v>10</v>
      </c>
      <c r="C51" s="10" t="s">
        <v>769</v>
      </c>
      <c r="D51" s="129" t="s">
        <v>806</v>
      </c>
      <c r="E51" s="129" t="s">
        <v>719</v>
      </c>
      <c r="F51" s="155"/>
      <c r="G51" s="156"/>
      <c r="H51" s="11" t="s">
        <v>770</v>
      </c>
      <c r="I51" s="14">
        <v>1.46</v>
      </c>
      <c r="J51" s="121">
        <f t="shared" si="0"/>
        <v>14.6</v>
      </c>
      <c r="K51" s="126"/>
    </row>
    <row r="52" spans="1:11" ht="36">
      <c r="A52" s="125"/>
      <c r="B52" s="119">
        <v>6</v>
      </c>
      <c r="C52" s="10" t="s">
        <v>769</v>
      </c>
      <c r="D52" s="129" t="s">
        <v>807</v>
      </c>
      <c r="E52" s="129" t="s">
        <v>759</v>
      </c>
      <c r="F52" s="155"/>
      <c r="G52" s="156"/>
      <c r="H52" s="11" t="s">
        <v>770</v>
      </c>
      <c r="I52" s="14">
        <v>2.69</v>
      </c>
      <c r="J52" s="121">
        <f t="shared" si="0"/>
        <v>16.14</v>
      </c>
      <c r="K52" s="126"/>
    </row>
    <row r="53" spans="1:11" ht="36">
      <c r="A53" s="125"/>
      <c r="B53" s="119">
        <v>6</v>
      </c>
      <c r="C53" s="10" t="s">
        <v>769</v>
      </c>
      <c r="D53" s="129" t="s">
        <v>808</v>
      </c>
      <c r="E53" s="129" t="s">
        <v>764</v>
      </c>
      <c r="F53" s="155"/>
      <c r="G53" s="156"/>
      <c r="H53" s="11" t="s">
        <v>770</v>
      </c>
      <c r="I53" s="14">
        <v>3.03</v>
      </c>
      <c r="J53" s="121">
        <f t="shared" si="0"/>
        <v>18.18</v>
      </c>
      <c r="K53" s="126"/>
    </row>
    <row r="54" spans="1:11" ht="48">
      <c r="A54" s="125"/>
      <c r="B54" s="119">
        <v>4</v>
      </c>
      <c r="C54" s="10" t="s">
        <v>771</v>
      </c>
      <c r="D54" s="129" t="s">
        <v>771</v>
      </c>
      <c r="E54" s="129" t="s">
        <v>31</v>
      </c>
      <c r="F54" s="155" t="s">
        <v>354</v>
      </c>
      <c r="G54" s="156"/>
      <c r="H54" s="11" t="s">
        <v>772</v>
      </c>
      <c r="I54" s="14">
        <v>2.67</v>
      </c>
      <c r="J54" s="121">
        <f t="shared" ref="J54:J70" si="1">I54*B54</f>
        <v>10.68</v>
      </c>
      <c r="K54" s="126"/>
    </row>
    <row r="55" spans="1:11" ht="36">
      <c r="A55" s="125"/>
      <c r="B55" s="119">
        <v>8</v>
      </c>
      <c r="C55" s="10" t="s">
        <v>773</v>
      </c>
      <c r="D55" s="129" t="s">
        <v>773</v>
      </c>
      <c r="E55" s="129"/>
      <c r="F55" s="155"/>
      <c r="G55" s="156"/>
      <c r="H55" s="11" t="s">
        <v>774</v>
      </c>
      <c r="I55" s="14">
        <v>2.2999999999999998</v>
      </c>
      <c r="J55" s="121">
        <f t="shared" si="1"/>
        <v>18.399999999999999</v>
      </c>
      <c r="K55" s="126"/>
    </row>
    <row r="56" spans="1:11" ht="24">
      <c r="A56" s="125"/>
      <c r="B56" s="119">
        <v>6</v>
      </c>
      <c r="C56" s="10" t="s">
        <v>775</v>
      </c>
      <c r="D56" s="129" t="s">
        <v>775</v>
      </c>
      <c r="E56" s="129" t="s">
        <v>33</v>
      </c>
      <c r="F56" s="155" t="s">
        <v>279</v>
      </c>
      <c r="G56" s="156"/>
      <c r="H56" s="11" t="s">
        <v>776</v>
      </c>
      <c r="I56" s="14">
        <v>1.61</v>
      </c>
      <c r="J56" s="121">
        <f t="shared" si="1"/>
        <v>9.66</v>
      </c>
      <c r="K56" s="126"/>
    </row>
    <row r="57" spans="1:11" ht="24">
      <c r="A57" s="125"/>
      <c r="B57" s="119">
        <v>2</v>
      </c>
      <c r="C57" s="10" t="s">
        <v>775</v>
      </c>
      <c r="D57" s="129" t="s">
        <v>775</v>
      </c>
      <c r="E57" s="129" t="s">
        <v>33</v>
      </c>
      <c r="F57" s="155" t="s">
        <v>720</v>
      </c>
      <c r="G57" s="156"/>
      <c r="H57" s="11" t="s">
        <v>776</v>
      </c>
      <c r="I57" s="14">
        <v>1.61</v>
      </c>
      <c r="J57" s="121">
        <f t="shared" si="1"/>
        <v>3.22</v>
      </c>
      <c r="K57" s="126"/>
    </row>
    <row r="58" spans="1:11" ht="24">
      <c r="A58" s="125"/>
      <c r="B58" s="119">
        <v>3</v>
      </c>
      <c r="C58" s="10" t="s">
        <v>775</v>
      </c>
      <c r="D58" s="129" t="s">
        <v>775</v>
      </c>
      <c r="E58" s="129" t="s">
        <v>34</v>
      </c>
      <c r="F58" s="155" t="s">
        <v>279</v>
      </c>
      <c r="G58" s="156"/>
      <c r="H58" s="11" t="s">
        <v>776</v>
      </c>
      <c r="I58" s="14">
        <v>1.61</v>
      </c>
      <c r="J58" s="121">
        <f t="shared" si="1"/>
        <v>4.83</v>
      </c>
      <c r="K58" s="126"/>
    </row>
    <row r="59" spans="1:11" ht="24">
      <c r="A59" s="125"/>
      <c r="B59" s="119">
        <v>2</v>
      </c>
      <c r="C59" s="10" t="s">
        <v>777</v>
      </c>
      <c r="D59" s="129" t="s">
        <v>777</v>
      </c>
      <c r="E59" s="129" t="s">
        <v>39</v>
      </c>
      <c r="F59" s="155" t="s">
        <v>778</v>
      </c>
      <c r="G59" s="156"/>
      <c r="H59" s="11" t="s">
        <v>779</v>
      </c>
      <c r="I59" s="14">
        <v>1.66</v>
      </c>
      <c r="J59" s="121">
        <f t="shared" si="1"/>
        <v>3.32</v>
      </c>
      <c r="K59" s="126"/>
    </row>
    <row r="60" spans="1:11" ht="24">
      <c r="A60" s="125"/>
      <c r="B60" s="119">
        <v>10</v>
      </c>
      <c r="C60" s="10" t="s">
        <v>777</v>
      </c>
      <c r="D60" s="129" t="s">
        <v>777</v>
      </c>
      <c r="E60" s="129" t="s">
        <v>40</v>
      </c>
      <c r="F60" s="155" t="s">
        <v>279</v>
      </c>
      <c r="G60" s="156"/>
      <c r="H60" s="11" t="s">
        <v>779</v>
      </c>
      <c r="I60" s="14">
        <v>1.66</v>
      </c>
      <c r="J60" s="121">
        <f t="shared" si="1"/>
        <v>16.599999999999998</v>
      </c>
      <c r="K60" s="126"/>
    </row>
    <row r="61" spans="1:11" ht="24">
      <c r="A61" s="125"/>
      <c r="B61" s="119">
        <v>5</v>
      </c>
      <c r="C61" s="10" t="s">
        <v>777</v>
      </c>
      <c r="D61" s="129" t="s">
        <v>777</v>
      </c>
      <c r="E61" s="129" t="s">
        <v>40</v>
      </c>
      <c r="F61" s="155" t="s">
        <v>679</v>
      </c>
      <c r="G61" s="156"/>
      <c r="H61" s="11" t="s">
        <v>779</v>
      </c>
      <c r="I61" s="14">
        <v>1.66</v>
      </c>
      <c r="J61" s="121">
        <f t="shared" si="1"/>
        <v>8.2999999999999989</v>
      </c>
      <c r="K61" s="126"/>
    </row>
    <row r="62" spans="1:11" ht="24">
      <c r="A62" s="125"/>
      <c r="B62" s="119">
        <v>5</v>
      </c>
      <c r="C62" s="10" t="s">
        <v>777</v>
      </c>
      <c r="D62" s="129" t="s">
        <v>777</v>
      </c>
      <c r="E62" s="129" t="s">
        <v>40</v>
      </c>
      <c r="F62" s="155" t="s">
        <v>277</v>
      </c>
      <c r="G62" s="156"/>
      <c r="H62" s="11" t="s">
        <v>779</v>
      </c>
      <c r="I62" s="14">
        <v>1.66</v>
      </c>
      <c r="J62" s="121">
        <f t="shared" si="1"/>
        <v>8.2999999999999989</v>
      </c>
      <c r="K62" s="126"/>
    </row>
    <row r="63" spans="1:11" ht="24">
      <c r="A63" s="125"/>
      <c r="B63" s="119">
        <v>2</v>
      </c>
      <c r="C63" s="10" t="s">
        <v>777</v>
      </c>
      <c r="D63" s="129" t="s">
        <v>777</v>
      </c>
      <c r="E63" s="129" t="s">
        <v>40</v>
      </c>
      <c r="F63" s="155" t="s">
        <v>490</v>
      </c>
      <c r="G63" s="156"/>
      <c r="H63" s="11" t="s">
        <v>779</v>
      </c>
      <c r="I63" s="14">
        <v>1.66</v>
      </c>
      <c r="J63" s="121">
        <f t="shared" si="1"/>
        <v>3.32</v>
      </c>
      <c r="K63" s="126"/>
    </row>
    <row r="64" spans="1:11" ht="24">
      <c r="A64" s="125"/>
      <c r="B64" s="119">
        <v>4</v>
      </c>
      <c r="C64" s="10" t="s">
        <v>777</v>
      </c>
      <c r="D64" s="129" t="s">
        <v>777</v>
      </c>
      <c r="E64" s="129" t="s">
        <v>42</v>
      </c>
      <c r="F64" s="155" t="s">
        <v>279</v>
      </c>
      <c r="G64" s="156"/>
      <c r="H64" s="11" t="s">
        <v>779</v>
      </c>
      <c r="I64" s="14">
        <v>1.66</v>
      </c>
      <c r="J64" s="121">
        <f t="shared" si="1"/>
        <v>6.64</v>
      </c>
      <c r="K64" s="126"/>
    </row>
    <row r="65" spans="1:11" ht="24">
      <c r="A65" s="125"/>
      <c r="B65" s="119">
        <v>2</v>
      </c>
      <c r="C65" s="10" t="s">
        <v>780</v>
      </c>
      <c r="D65" s="129" t="s">
        <v>780</v>
      </c>
      <c r="E65" s="129" t="s">
        <v>33</v>
      </c>
      <c r="F65" s="155" t="s">
        <v>720</v>
      </c>
      <c r="G65" s="156"/>
      <c r="H65" s="11" t="s">
        <v>781</v>
      </c>
      <c r="I65" s="14">
        <v>1.82</v>
      </c>
      <c r="J65" s="121">
        <f t="shared" si="1"/>
        <v>3.64</v>
      </c>
      <c r="K65" s="126"/>
    </row>
    <row r="66" spans="1:11" ht="24">
      <c r="A66" s="125"/>
      <c r="B66" s="119">
        <v>2</v>
      </c>
      <c r="C66" s="10" t="s">
        <v>780</v>
      </c>
      <c r="D66" s="129" t="s">
        <v>780</v>
      </c>
      <c r="E66" s="129" t="s">
        <v>34</v>
      </c>
      <c r="F66" s="155" t="s">
        <v>720</v>
      </c>
      <c r="G66" s="156"/>
      <c r="H66" s="11" t="s">
        <v>781</v>
      </c>
      <c r="I66" s="14">
        <v>1.82</v>
      </c>
      <c r="J66" s="121">
        <f t="shared" si="1"/>
        <v>3.64</v>
      </c>
      <c r="K66" s="126"/>
    </row>
    <row r="67" spans="1:11" ht="36">
      <c r="A67" s="125"/>
      <c r="B67" s="119">
        <v>4</v>
      </c>
      <c r="C67" s="10" t="s">
        <v>782</v>
      </c>
      <c r="D67" s="129" t="s">
        <v>782</v>
      </c>
      <c r="E67" s="129" t="s">
        <v>32</v>
      </c>
      <c r="F67" s="155"/>
      <c r="G67" s="156"/>
      <c r="H67" s="11" t="s">
        <v>783</v>
      </c>
      <c r="I67" s="14">
        <v>2.4</v>
      </c>
      <c r="J67" s="121">
        <f t="shared" si="1"/>
        <v>9.6</v>
      </c>
      <c r="K67" s="126"/>
    </row>
    <row r="68" spans="1:11" ht="36">
      <c r="A68" s="125"/>
      <c r="B68" s="119">
        <v>4</v>
      </c>
      <c r="C68" s="10" t="s">
        <v>782</v>
      </c>
      <c r="D68" s="129" t="s">
        <v>782</v>
      </c>
      <c r="E68" s="129" t="s">
        <v>33</v>
      </c>
      <c r="F68" s="155"/>
      <c r="G68" s="156"/>
      <c r="H68" s="11" t="s">
        <v>783</v>
      </c>
      <c r="I68" s="14">
        <v>2.4</v>
      </c>
      <c r="J68" s="121">
        <f t="shared" si="1"/>
        <v>9.6</v>
      </c>
      <c r="K68" s="126"/>
    </row>
    <row r="69" spans="1:11" ht="24">
      <c r="A69" s="125"/>
      <c r="B69" s="119">
        <v>4</v>
      </c>
      <c r="C69" s="10" t="s">
        <v>784</v>
      </c>
      <c r="D69" s="129" t="s">
        <v>784</v>
      </c>
      <c r="E69" s="129" t="s">
        <v>33</v>
      </c>
      <c r="F69" s="155"/>
      <c r="G69" s="156"/>
      <c r="H69" s="11" t="s">
        <v>785</v>
      </c>
      <c r="I69" s="14">
        <v>1.46</v>
      </c>
      <c r="J69" s="121">
        <f t="shared" si="1"/>
        <v>5.84</v>
      </c>
      <c r="K69" s="126"/>
    </row>
    <row r="70" spans="1:11" ht="24">
      <c r="A70" s="125"/>
      <c r="B70" s="120">
        <v>4</v>
      </c>
      <c r="C70" s="12" t="s">
        <v>784</v>
      </c>
      <c r="D70" s="130" t="s">
        <v>784</v>
      </c>
      <c r="E70" s="130" t="s">
        <v>34</v>
      </c>
      <c r="F70" s="159"/>
      <c r="G70" s="160"/>
      <c r="H70" s="13" t="s">
        <v>785</v>
      </c>
      <c r="I70" s="15">
        <v>1.46</v>
      </c>
      <c r="J70" s="122">
        <f t="shared" si="1"/>
        <v>5.84</v>
      </c>
      <c r="K70" s="126"/>
    </row>
    <row r="71" spans="1:11">
      <c r="A71" s="125"/>
      <c r="B71" s="137"/>
      <c r="C71" s="137"/>
      <c r="D71" s="137"/>
      <c r="E71" s="137"/>
      <c r="F71" s="137"/>
      <c r="G71" s="137"/>
      <c r="H71" s="137"/>
      <c r="I71" s="138" t="s">
        <v>261</v>
      </c>
      <c r="J71" s="139">
        <f>SUM(J22:J70)</f>
        <v>387.03</v>
      </c>
      <c r="K71" s="126"/>
    </row>
    <row r="72" spans="1:11">
      <c r="A72" s="125"/>
      <c r="B72" s="137"/>
      <c r="C72" s="137"/>
      <c r="D72" s="137"/>
      <c r="E72" s="137"/>
      <c r="F72" s="137"/>
      <c r="G72" s="137"/>
      <c r="H72" s="137"/>
      <c r="I72" s="138" t="s">
        <v>813</v>
      </c>
      <c r="J72" s="139">
        <f>J71*-0.2</f>
        <v>-77.406000000000006</v>
      </c>
      <c r="K72" s="126"/>
    </row>
    <row r="73" spans="1:11" outlineLevel="1">
      <c r="A73" s="125"/>
      <c r="B73" s="137"/>
      <c r="C73" s="137"/>
      <c r="D73" s="137"/>
      <c r="E73" s="137"/>
      <c r="F73" s="137"/>
      <c r="G73" s="137"/>
      <c r="H73" s="137"/>
      <c r="I73" s="138" t="s">
        <v>814</v>
      </c>
      <c r="J73" s="139">
        <v>0</v>
      </c>
      <c r="K73" s="126"/>
    </row>
    <row r="74" spans="1:11">
      <c r="A74" s="125"/>
      <c r="B74" s="137"/>
      <c r="C74" s="137"/>
      <c r="D74" s="137"/>
      <c r="E74" s="137"/>
      <c r="F74" s="137"/>
      <c r="G74" s="137"/>
      <c r="H74" s="137"/>
      <c r="I74" s="138" t="s">
        <v>263</v>
      </c>
      <c r="J74" s="139">
        <f>SUM(J71:J73)</f>
        <v>309.62399999999997</v>
      </c>
      <c r="K74" s="126"/>
    </row>
    <row r="75" spans="1:11">
      <c r="A75" s="6"/>
      <c r="B75" s="7"/>
      <c r="C75" s="7"/>
      <c r="D75" s="7"/>
      <c r="E75" s="7"/>
      <c r="F75" s="7"/>
      <c r="G75" s="7"/>
      <c r="H75" s="7" t="s">
        <v>820</v>
      </c>
      <c r="I75" s="7"/>
      <c r="J75" s="7"/>
      <c r="K75" s="8"/>
    </row>
    <row r="78" spans="1:11">
      <c r="H78" s="1" t="s">
        <v>811</v>
      </c>
      <c r="I78" s="103">
        <f>'Tax Invoice'!E14</f>
        <v>37.770000000000003</v>
      </c>
    </row>
    <row r="79" spans="1:11">
      <c r="H79" s="1" t="s">
        <v>711</v>
      </c>
      <c r="I79" s="103">
        <f>'Tax Invoice'!M11</f>
        <v>35.43</v>
      </c>
    </row>
    <row r="80" spans="1:11">
      <c r="H80" s="1" t="s">
        <v>714</v>
      </c>
      <c r="I80" s="103">
        <f>I82/I79</f>
        <v>412.59167654530063</v>
      </c>
    </row>
    <row r="81" spans="8:9">
      <c r="H81" s="1" t="s">
        <v>715</v>
      </c>
      <c r="I81" s="103">
        <f>I83/I79</f>
        <v>330.07334123624048</v>
      </c>
    </row>
    <row r="82" spans="8:9">
      <c r="H82" s="1" t="s">
        <v>712</v>
      </c>
      <c r="I82" s="103">
        <f>J71*I78</f>
        <v>14618.123100000001</v>
      </c>
    </row>
    <row r="83" spans="8:9">
      <c r="H83" s="1" t="s">
        <v>713</v>
      </c>
      <c r="I83" s="103">
        <f>J74*I78</f>
        <v>11694.49848</v>
      </c>
    </row>
  </sheetData>
  <mergeCells count="53">
    <mergeCell ref="J10:J11"/>
    <mergeCell ref="J14:J15"/>
    <mergeCell ref="F20:G20"/>
    <mergeCell ref="F21:G21"/>
    <mergeCell ref="F22:G22"/>
    <mergeCell ref="F68:G68"/>
    <mergeCell ref="F69:G69"/>
    <mergeCell ref="F70:G70"/>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28:G28"/>
    <mergeCell ref="F29:G29"/>
    <mergeCell ref="F30:G30"/>
    <mergeCell ref="F31:G31"/>
    <mergeCell ref="F32:G32"/>
    <mergeCell ref="F23:G23"/>
    <mergeCell ref="F24:G24"/>
    <mergeCell ref="F25:G25"/>
    <mergeCell ref="F26:G26"/>
    <mergeCell ref="F27:G27"/>
    <mergeCell ref="F33:G33"/>
    <mergeCell ref="F34:G34"/>
    <mergeCell ref="F35:G35"/>
    <mergeCell ref="F36:G36"/>
    <mergeCell ref="F37:G3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277</v>
      </c>
      <c r="O1" t="s">
        <v>149</v>
      </c>
      <c r="T1" t="s">
        <v>261</v>
      </c>
      <c r="U1">
        <v>394.81</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394.81</v>
      </c>
    </row>
    <row r="5" spans="1:21">
      <c r="A5" s="125"/>
      <c r="B5" s="132" t="s">
        <v>142</v>
      </c>
      <c r="C5" s="131"/>
      <c r="D5" s="131"/>
      <c r="E5" s="131"/>
      <c r="F5" s="131"/>
      <c r="G5" s="131"/>
      <c r="H5" s="131"/>
      <c r="I5" s="131"/>
      <c r="J5" s="126"/>
      <c r="S5" t="s">
        <v>809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3" t="s">
        <v>5</v>
      </c>
      <c r="C9" s="114"/>
      <c r="D9" s="114"/>
      <c r="E9" s="115"/>
      <c r="F9" s="110"/>
      <c r="G9" s="111" t="s">
        <v>12</v>
      </c>
      <c r="H9" s="131"/>
      <c r="I9" s="111" t="s">
        <v>201</v>
      </c>
      <c r="J9" s="126"/>
    </row>
    <row r="10" spans="1:21">
      <c r="A10" s="125"/>
      <c r="B10" s="125" t="s">
        <v>722</v>
      </c>
      <c r="C10" s="131"/>
      <c r="D10" s="131"/>
      <c r="E10" s="126"/>
      <c r="F10" s="127"/>
      <c r="G10" s="127" t="s">
        <v>727</v>
      </c>
      <c r="H10" s="131"/>
      <c r="I10" s="161"/>
      <c r="J10" s="126"/>
    </row>
    <row r="11" spans="1:21">
      <c r="A11" s="125"/>
      <c r="B11" s="125" t="s">
        <v>723</v>
      </c>
      <c r="C11" s="131"/>
      <c r="D11" s="131"/>
      <c r="E11" s="126"/>
      <c r="F11" s="127"/>
      <c r="G11" s="127" t="s">
        <v>727</v>
      </c>
      <c r="H11" s="131"/>
      <c r="I11" s="162"/>
      <c r="J11" s="126"/>
    </row>
    <row r="12" spans="1:21">
      <c r="A12" s="125"/>
      <c r="B12" s="125" t="s">
        <v>724</v>
      </c>
      <c r="C12" s="131"/>
      <c r="D12" s="131"/>
      <c r="E12" s="126"/>
      <c r="F12" s="127"/>
      <c r="G12" s="127" t="s">
        <v>728</v>
      </c>
      <c r="H12" s="131"/>
      <c r="I12" s="131"/>
      <c r="J12" s="126"/>
    </row>
    <row r="13" spans="1:21">
      <c r="A13" s="125"/>
      <c r="B13" s="125" t="s">
        <v>725</v>
      </c>
      <c r="C13" s="131"/>
      <c r="D13" s="131"/>
      <c r="E13" s="126"/>
      <c r="F13" s="127"/>
      <c r="G13" s="127" t="s">
        <v>729</v>
      </c>
      <c r="H13" s="131"/>
      <c r="I13" s="111" t="s">
        <v>16</v>
      </c>
      <c r="J13" s="126"/>
    </row>
    <row r="14" spans="1:21">
      <c r="A14" s="125"/>
      <c r="B14" s="125" t="s">
        <v>726</v>
      </c>
      <c r="C14" s="131"/>
      <c r="D14" s="131"/>
      <c r="E14" s="126"/>
      <c r="F14" s="127"/>
      <c r="G14" s="127" t="s">
        <v>726</v>
      </c>
      <c r="H14" s="131"/>
      <c r="I14" s="163">
        <v>45179</v>
      </c>
      <c r="J14" s="126"/>
    </row>
    <row r="15" spans="1:21">
      <c r="A15" s="125"/>
      <c r="B15" s="6" t="s">
        <v>11</v>
      </c>
      <c r="C15" s="7"/>
      <c r="D15" s="7"/>
      <c r="E15" s="8"/>
      <c r="F15" s="127"/>
      <c r="G15" s="9" t="s">
        <v>11</v>
      </c>
      <c r="H15" s="131"/>
      <c r="I15" s="164"/>
      <c r="J15" s="126"/>
    </row>
    <row r="16" spans="1:21">
      <c r="A16" s="125"/>
      <c r="B16" s="131"/>
      <c r="C16" s="131"/>
      <c r="D16" s="131"/>
      <c r="E16" s="131"/>
      <c r="F16" s="131"/>
      <c r="G16" s="131"/>
      <c r="H16" s="134" t="s">
        <v>147</v>
      </c>
      <c r="I16" s="140">
        <v>39932</v>
      </c>
      <c r="J16" s="126"/>
    </row>
    <row r="17" spans="1:16">
      <c r="A17" s="125"/>
      <c r="B17" s="131" t="s">
        <v>730</v>
      </c>
      <c r="C17" s="131"/>
      <c r="D17" s="131"/>
      <c r="E17" s="131"/>
      <c r="F17" s="131"/>
      <c r="G17" s="131"/>
      <c r="H17" s="134" t="s">
        <v>148</v>
      </c>
      <c r="I17" s="140"/>
      <c r="J17" s="126"/>
    </row>
    <row r="18" spans="1:16" ht="18">
      <c r="A18" s="125"/>
      <c r="B18" s="131" t="s">
        <v>731</v>
      </c>
      <c r="C18" s="131"/>
      <c r="D18" s="131"/>
      <c r="E18" s="131"/>
      <c r="F18" s="131"/>
      <c r="G18" s="131"/>
      <c r="H18" s="133" t="s">
        <v>264</v>
      </c>
      <c r="I18" s="116" t="s">
        <v>138</v>
      </c>
      <c r="J18" s="126"/>
    </row>
    <row r="19" spans="1:16">
      <c r="A19" s="125"/>
      <c r="B19" s="131"/>
      <c r="C19" s="131"/>
      <c r="D19" s="131"/>
      <c r="E19" s="131"/>
      <c r="F19" s="131"/>
      <c r="G19" s="131"/>
      <c r="H19" s="131"/>
      <c r="I19" s="131"/>
      <c r="J19" s="126"/>
      <c r="P19">
        <v>45179</v>
      </c>
    </row>
    <row r="20" spans="1:16">
      <c r="A20" s="125"/>
      <c r="B20" s="112" t="s">
        <v>204</v>
      </c>
      <c r="C20" s="112" t="s">
        <v>205</v>
      </c>
      <c r="D20" s="128" t="s">
        <v>206</v>
      </c>
      <c r="E20" s="165" t="s">
        <v>207</v>
      </c>
      <c r="F20" s="166"/>
      <c r="G20" s="112" t="s">
        <v>174</v>
      </c>
      <c r="H20" s="112" t="s">
        <v>208</v>
      </c>
      <c r="I20" s="112" t="s">
        <v>26</v>
      </c>
      <c r="J20" s="126"/>
    </row>
    <row r="21" spans="1:16">
      <c r="A21" s="125"/>
      <c r="B21" s="117"/>
      <c r="C21" s="117"/>
      <c r="D21" s="118"/>
      <c r="E21" s="167"/>
      <c r="F21" s="168"/>
      <c r="G21" s="117" t="s">
        <v>146</v>
      </c>
      <c r="H21" s="117"/>
      <c r="I21" s="117"/>
      <c r="J21" s="126"/>
    </row>
    <row r="22" spans="1:16" ht="132">
      <c r="A22" s="125"/>
      <c r="B22" s="119">
        <v>4</v>
      </c>
      <c r="C22" s="10" t="s">
        <v>732</v>
      </c>
      <c r="D22" s="129" t="s">
        <v>32</v>
      </c>
      <c r="E22" s="155"/>
      <c r="F22" s="156"/>
      <c r="G22" s="11" t="s">
        <v>733</v>
      </c>
      <c r="H22" s="14">
        <v>1.5</v>
      </c>
      <c r="I22" s="121">
        <f t="shared" ref="I22:I53" si="0">H22*B22</f>
        <v>6</v>
      </c>
      <c r="J22" s="126"/>
    </row>
    <row r="23" spans="1:16" ht="132">
      <c r="A23" s="125"/>
      <c r="B23" s="119">
        <v>4</v>
      </c>
      <c r="C23" s="10" t="s">
        <v>734</v>
      </c>
      <c r="D23" s="129" t="s">
        <v>32</v>
      </c>
      <c r="E23" s="155"/>
      <c r="F23" s="156"/>
      <c r="G23" s="11" t="s">
        <v>735</v>
      </c>
      <c r="H23" s="14">
        <v>1.5</v>
      </c>
      <c r="I23" s="121">
        <f t="shared" si="0"/>
        <v>6</v>
      </c>
      <c r="J23" s="126"/>
    </row>
    <row r="24" spans="1:16" ht="132">
      <c r="A24" s="125"/>
      <c r="B24" s="119">
        <v>4</v>
      </c>
      <c r="C24" s="10" t="s">
        <v>736</v>
      </c>
      <c r="D24" s="129" t="s">
        <v>32</v>
      </c>
      <c r="E24" s="155"/>
      <c r="F24" s="156"/>
      <c r="G24" s="11" t="s">
        <v>737</v>
      </c>
      <c r="H24" s="14">
        <v>1.5</v>
      </c>
      <c r="I24" s="121">
        <f t="shared" si="0"/>
        <v>6</v>
      </c>
      <c r="J24" s="126"/>
    </row>
    <row r="25" spans="1:16" ht="180">
      <c r="A25" s="125"/>
      <c r="B25" s="119">
        <v>8</v>
      </c>
      <c r="C25" s="10" t="s">
        <v>738</v>
      </c>
      <c r="D25" s="129" t="s">
        <v>739</v>
      </c>
      <c r="E25" s="155" t="s">
        <v>112</v>
      </c>
      <c r="F25" s="156"/>
      <c r="G25" s="11" t="s">
        <v>810</v>
      </c>
      <c r="H25" s="14">
        <v>0.57999999999999996</v>
      </c>
      <c r="I25" s="121">
        <f t="shared" si="0"/>
        <v>4.6399999999999997</v>
      </c>
      <c r="J25" s="126"/>
    </row>
    <row r="26" spans="1:16" ht="180">
      <c r="A26" s="125"/>
      <c r="B26" s="119">
        <v>4</v>
      </c>
      <c r="C26" s="10" t="s">
        <v>738</v>
      </c>
      <c r="D26" s="129" t="s">
        <v>739</v>
      </c>
      <c r="E26" s="155" t="s">
        <v>218</v>
      </c>
      <c r="F26" s="156"/>
      <c r="G26" s="11" t="s">
        <v>810</v>
      </c>
      <c r="H26" s="14">
        <v>0.57999999999999996</v>
      </c>
      <c r="I26" s="121">
        <f t="shared" si="0"/>
        <v>2.3199999999999998</v>
      </c>
      <c r="J26" s="126"/>
    </row>
    <row r="27" spans="1:16" ht="180">
      <c r="A27" s="125"/>
      <c r="B27" s="119">
        <v>6</v>
      </c>
      <c r="C27" s="10" t="s">
        <v>738</v>
      </c>
      <c r="D27" s="129" t="s">
        <v>739</v>
      </c>
      <c r="E27" s="155" t="s">
        <v>219</v>
      </c>
      <c r="F27" s="156"/>
      <c r="G27" s="11" t="s">
        <v>810</v>
      </c>
      <c r="H27" s="14">
        <v>0.57999999999999996</v>
      </c>
      <c r="I27" s="121">
        <f t="shared" si="0"/>
        <v>3.4799999999999995</v>
      </c>
      <c r="J27" s="126"/>
    </row>
    <row r="28" spans="1:16" ht="72">
      <c r="A28" s="125"/>
      <c r="B28" s="119">
        <v>4</v>
      </c>
      <c r="C28" s="10" t="s">
        <v>740</v>
      </c>
      <c r="D28" s="129" t="s">
        <v>719</v>
      </c>
      <c r="E28" s="155"/>
      <c r="F28" s="156"/>
      <c r="G28" s="11" t="s">
        <v>741</v>
      </c>
      <c r="H28" s="14">
        <v>1.02</v>
      </c>
      <c r="I28" s="121">
        <f t="shared" si="0"/>
        <v>4.08</v>
      </c>
      <c r="J28" s="126"/>
    </row>
    <row r="29" spans="1:16" ht="72">
      <c r="A29" s="125"/>
      <c r="B29" s="119">
        <v>4</v>
      </c>
      <c r="C29" s="10" t="s">
        <v>742</v>
      </c>
      <c r="D29" s="129" t="s">
        <v>719</v>
      </c>
      <c r="E29" s="155"/>
      <c r="F29" s="156"/>
      <c r="G29" s="11" t="s">
        <v>743</v>
      </c>
      <c r="H29" s="14">
        <v>1.17</v>
      </c>
      <c r="I29" s="121">
        <f t="shared" si="0"/>
        <v>4.68</v>
      </c>
      <c r="J29" s="126"/>
    </row>
    <row r="30" spans="1:16" ht="264">
      <c r="A30" s="125"/>
      <c r="B30" s="119">
        <v>8</v>
      </c>
      <c r="C30" s="10" t="s">
        <v>744</v>
      </c>
      <c r="D30" s="129" t="s">
        <v>716</v>
      </c>
      <c r="E30" s="155"/>
      <c r="F30" s="156"/>
      <c r="G30" s="11" t="s">
        <v>745</v>
      </c>
      <c r="H30" s="14">
        <v>3.74</v>
      </c>
      <c r="I30" s="121">
        <f t="shared" si="0"/>
        <v>29.92</v>
      </c>
      <c r="J30" s="126"/>
    </row>
    <row r="31" spans="1:16" ht="264">
      <c r="A31" s="125"/>
      <c r="B31" s="119">
        <v>4</v>
      </c>
      <c r="C31" s="10" t="s">
        <v>744</v>
      </c>
      <c r="D31" s="129" t="s">
        <v>717</v>
      </c>
      <c r="E31" s="155"/>
      <c r="F31" s="156"/>
      <c r="G31" s="11" t="s">
        <v>745</v>
      </c>
      <c r="H31" s="14">
        <v>4.3600000000000003</v>
      </c>
      <c r="I31" s="121">
        <f t="shared" si="0"/>
        <v>17.440000000000001</v>
      </c>
      <c r="J31" s="126"/>
    </row>
    <row r="32" spans="1:16" ht="204">
      <c r="A32" s="125"/>
      <c r="B32" s="119">
        <v>4</v>
      </c>
      <c r="C32" s="10" t="s">
        <v>746</v>
      </c>
      <c r="D32" s="129" t="s">
        <v>304</v>
      </c>
      <c r="E32" s="155" t="s">
        <v>279</v>
      </c>
      <c r="F32" s="156"/>
      <c r="G32" s="11" t="s">
        <v>747</v>
      </c>
      <c r="H32" s="14">
        <v>1.56</v>
      </c>
      <c r="I32" s="121">
        <f t="shared" si="0"/>
        <v>6.24</v>
      </c>
      <c r="J32" s="126"/>
    </row>
    <row r="33" spans="1:10" ht="144">
      <c r="A33" s="125"/>
      <c r="B33" s="119">
        <v>4</v>
      </c>
      <c r="C33" s="10" t="s">
        <v>748</v>
      </c>
      <c r="D33" s="129"/>
      <c r="E33" s="155"/>
      <c r="F33" s="156"/>
      <c r="G33" s="11" t="s">
        <v>749</v>
      </c>
      <c r="H33" s="14">
        <v>0.68</v>
      </c>
      <c r="I33" s="121">
        <f t="shared" si="0"/>
        <v>2.72</v>
      </c>
      <c r="J33" s="126"/>
    </row>
    <row r="34" spans="1:10" ht="204">
      <c r="A34" s="125"/>
      <c r="B34" s="119">
        <v>4</v>
      </c>
      <c r="C34" s="10" t="s">
        <v>750</v>
      </c>
      <c r="D34" s="129" t="s">
        <v>32</v>
      </c>
      <c r="E34" s="155" t="s">
        <v>220</v>
      </c>
      <c r="F34" s="156"/>
      <c r="G34" s="11" t="s">
        <v>751</v>
      </c>
      <c r="H34" s="14">
        <v>1.98</v>
      </c>
      <c r="I34" s="121">
        <f t="shared" si="0"/>
        <v>7.92</v>
      </c>
      <c r="J34" s="126"/>
    </row>
    <row r="35" spans="1:10" ht="96">
      <c r="A35" s="125"/>
      <c r="B35" s="119">
        <v>6</v>
      </c>
      <c r="C35" s="10" t="s">
        <v>752</v>
      </c>
      <c r="D35" s="129" t="s">
        <v>721</v>
      </c>
      <c r="E35" s="155"/>
      <c r="F35" s="156"/>
      <c r="G35" s="11" t="s">
        <v>753</v>
      </c>
      <c r="H35" s="14">
        <v>0.68</v>
      </c>
      <c r="I35" s="121">
        <f t="shared" si="0"/>
        <v>4.08</v>
      </c>
      <c r="J35" s="126"/>
    </row>
    <row r="36" spans="1:10" ht="96">
      <c r="A36" s="125"/>
      <c r="B36" s="119">
        <v>6</v>
      </c>
      <c r="C36" s="10" t="s">
        <v>752</v>
      </c>
      <c r="D36" s="129" t="s">
        <v>719</v>
      </c>
      <c r="E36" s="155"/>
      <c r="F36" s="156"/>
      <c r="G36" s="11" t="s">
        <v>753</v>
      </c>
      <c r="H36" s="14">
        <v>1.61</v>
      </c>
      <c r="I36" s="121">
        <f t="shared" si="0"/>
        <v>9.66</v>
      </c>
      <c r="J36" s="126"/>
    </row>
    <row r="37" spans="1:10" ht="264">
      <c r="A37" s="125"/>
      <c r="B37" s="119">
        <v>4</v>
      </c>
      <c r="C37" s="10" t="s">
        <v>754</v>
      </c>
      <c r="D37" s="129" t="s">
        <v>33</v>
      </c>
      <c r="E37" s="155" t="s">
        <v>245</v>
      </c>
      <c r="F37" s="156"/>
      <c r="G37" s="11" t="s">
        <v>755</v>
      </c>
      <c r="H37" s="14">
        <v>1.36</v>
      </c>
      <c r="I37" s="121">
        <f t="shared" si="0"/>
        <v>5.44</v>
      </c>
      <c r="J37" s="126"/>
    </row>
    <row r="38" spans="1:10" ht="60">
      <c r="A38" s="125"/>
      <c r="B38" s="119">
        <v>8</v>
      </c>
      <c r="C38" s="10" t="s">
        <v>756</v>
      </c>
      <c r="D38" s="129" t="s">
        <v>757</v>
      </c>
      <c r="E38" s="155"/>
      <c r="F38" s="156"/>
      <c r="G38" s="11" t="s">
        <v>758</v>
      </c>
      <c r="H38" s="14">
        <v>0.57999999999999996</v>
      </c>
      <c r="I38" s="121">
        <f t="shared" si="0"/>
        <v>4.6399999999999997</v>
      </c>
      <c r="J38" s="126"/>
    </row>
    <row r="39" spans="1:10" ht="60">
      <c r="A39" s="125"/>
      <c r="B39" s="119">
        <v>6</v>
      </c>
      <c r="C39" s="10" t="s">
        <v>756</v>
      </c>
      <c r="D39" s="129" t="s">
        <v>719</v>
      </c>
      <c r="E39" s="155"/>
      <c r="F39" s="156"/>
      <c r="G39" s="11" t="s">
        <v>758</v>
      </c>
      <c r="H39" s="14">
        <v>0.73</v>
      </c>
      <c r="I39" s="121">
        <f t="shared" si="0"/>
        <v>4.38</v>
      </c>
      <c r="J39" s="126"/>
    </row>
    <row r="40" spans="1:10" ht="60">
      <c r="A40" s="125"/>
      <c r="B40" s="119">
        <v>4</v>
      </c>
      <c r="C40" s="10" t="s">
        <v>756</v>
      </c>
      <c r="D40" s="129" t="s">
        <v>716</v>
      </c>
      <c r="E40" s="155"/>
      <c r="F40" s="156"/>
      <c r="G40" s="11" t="s">
        <v>758</v>
      </c>
      <c r="H40" s="14">
        <v>0.82</v>
      </c>
      <c r="I40" s="121">
        <f t="shared" si="0"/>
        <v>3.28</v>
      </c>
      <c r="J40" s="126"/>
    </row>
    <row r="41" spans="1:10" ht="60">
      <c r="A41" s="125"/>
      <c r="B41" s="119">
        <v>8</v>
      </c>
      <c r="C41" s="10" t="s">
        <v>756</v>
      </c>
      <c r="D41" s="129" t="s">
        <v>759</v>
      </c>
      <c r="E41" s="155"/>
      <c r="F41" s="156"/>
      <c r="G41" s="11" t="s">
        <v>758</v>
      </c>
      <c r="H41" s="14">
        <v>1.26</v>
      </c>
      <c r="I41" s="121">
        <f t="shared" si="0"/>
        <v>10.08</v>
      </c>
      <c r="J41" s="126"/>
    </row>
    <row r="42" spans="1:10" ht="60">
      <c r="A42" s="125"/>
      <c r="B42" s="119">
        <v>4</v>
      </c>
      <c r="C42" s="10" t="s">
        <v>760</v>
      </c>
      <c r="D42" s="129" t="s">
        <v>717</v>
      </c>
      <c r="E42" s="155"/>
      <c r="F42" s="156"/>
      <c r="G42" s="11" t="s">
        <v>761</v>
      </c>
      <c r="H42" s="14">
        <v>1.02</v>
      </c>
      <c r="I42" s="121">
        <f t="shared" si="0"/>
        <v>4.08</v>
      </c>
      <c r="J42" s="126"/>
    </row>
    <row r="43" spans="1:10" ht="48">
      <c r="A43" s="125"/>
      <c r="B43" s="119">
        <v>10</v>
      </c>
      <c r="C43" s="10" t="s">
        <v>762</v>
      </c>
      <c r="D43" s="129" t="s">
        <v>719</v>
      </c>
      <c r="E43" s="155"/>
      <c r="F43" s="156"/>
      <c r="G43" s="11" t="s">
        <v>763</v>
      </c>
      <c r="H43" s="14">
        <v>0.97</v>
      </c>
      <c r="I43" s="121">
        <f t="shared" si="0"/>
        <v>9.6999999999999993</v>
      </c>
      <c r="J43" s="126"/>
    </row>
    <row r="44" spans="1:10" ht="48">
      <c r="A44" s="125"/>
      <c r="B44" s="119">
        <v>10</v>
      </c>
      <c r="C44" s="10" t="s">
        <v>762</v>
      </c>
      <c r="D44" s="129" t="s">
        <v>759</v>
      </c>
      <c r="E44" s="155"/>
      <c r="F44" s="156"/>
      <c r="G44" s="11" t="s">
        <v>763</v>
      </c>
      <c r="H44" s="14">
        <v>1.36</v>
      </c>
      <c r="I44" s="121">
        <f t="shared" si="0"/>
        <v>13.600000000000001</v>
      </c>
      <c r="J44" s="126"/>
    </row>
    <row r="45" spans="1:10" ht="48">
      <c r="A45" s="125"/>
      <c r="B45" s="119">
        <v>10</v>
      </c>
      <c r="C45" s="10" t="s">
        <v>762</v>
      </c>
      <c r="D45" s="129" t="s">
        <v>764</v>
      </c>
      <c r="E45" s="155"/>
      <c r="F45" s="156"/>
      <c r="G45" s="11" t="s">
        <v>763</v>
      </c>
      <c r="H45" s="14">
        <v>1.46</v>
      </c>
      <c r="I45" s="121">
        <f t="shared" si="0"/>
        <v>14.6</v>
      </c>
      <c r="J45" s="126"/>
    </row>
    <row r="46" spans="1:10" ht="48">
      <c r="A46" s="125"/>
      <c r="B46" s="119">
        <v>4</v>
      </c>
      <c r="C46" s="10" t="s">
        <v>762</v>
      </c>
      <c r="D46" s="129" t="s">
        <v>765</v>
      </c>
      <c r="E46" s="155"/>
      <c r="F46" s="156"/>
      <c r="G46" s="11" t="s">
        <v>763</v>
      </c>
      <c r="H46" s="14">
        <v>1.8</v>
      </c>
      <c r="I46" s="121">
        <f t="shared" si="0"/>
        <v>7.2</v>
      </c>
      <c r="J46" s="126"/>
    </row>
    <row r="47" spans="1:10" ht="60">
      <c r="A47" s="125"/>
      <c r="B47" s="119">
        <v>14</v>
      </c>
      <c r="C47" s="10" t="s">
        <v>766</v>
      </c>
      <c r="D47" s="129" t="s">
        <v>767</v>
      </c>
      <c r="E47" s="155" t="s">
        <v>644</v>
      </c>
      <c r="F47" s="156"/>
      <c r="G47" s="11" t="s">
        <v>768</v>
      </c>
      <c r="H47" s="14">
        <v>0.38</v>
      </c>
      <c r="I47" s="121">
        <f t="shared" si="0"/>
        <v>5.32</v>
      </c>
      <c r="J47" s="126"/>
    </row>
    <row r="48" spans="1:10" ht="60">
      <c r="A48" s="125"/>
      <c r="B48" s="119">
        <v>4</v>
      </c>
      <c r="C48" s="10" t="s">
        <v>766</v>
      </c>
      <c r="D48" s="129" t="s">
        <v>719</v>
      </c>
      <c r="E48" s="155" t="s">
        <v>643</v>
      </c>
      <c r="F48" s="156"/>
      <c r="G48" s="11" t="s">
        <v>768</v>
      </c>
      <c r="H48" s="14">
        <v>0.48</v>
      </c>
      <c r="I48" s="121">
        <f t="shared" si="0"/>
        <v>1.92</v>
      </c>
      <c r="J48" s="126"/>
    </row>
    <row r="49" spans="1:10" ht="60">
      <c r="A49" s="125"/>
      <c r="B49" s="119">
        <v>8</v>
      </c>
      <c r="C49" s="10" t="s">
        <v>766</v>
      </c>
      <c r="D49" s="129" t="s">
        <v>718</v>
      </c>
      <c r="E49" s="155" t="s">
        <v>644</v>
      </c>
      <c r="F49" s="156"/>
      <c r="G49" s="11" t="s">
        <v>768</v>
      </c>
      <c r="H49" s="14">
        <v>0.6</v>
      </c>
      <c r="I49" s="121">
        <f t="shared" si="0"/>
        <v>4.8</v>
      </c>
      <c r="J49" s="126"/>
    </row>
    <row r="50" spans="1:10" ht="60">
      <c r="A50" s="125"/>
      <c r="B50" s="119">
        <v>16</v>
      </c>
      <c r="C50" s="10" t="s">
        <v>766</v>
      </c>
      <c r="D50" s="129" t="s">
        <v>759</v>
      </c>
      <c r="E50" s="155" t="s">
        <v>644</v>
      </c>
      <c r="F50" s="156"/>
      <c r="G50" s="11" t="s">
        <v>768</v>
      </c>
      <c r="H50" s="14">
        <v>0.64</v>
      </c>
      <c r="I50" s="121">
        <f t="shared" si="0"/>
        <v>10.24</v>
      </c>
      <c r="J50" s="126"/>
    </row>
    <row r="51" spans="1:10" ht="216">
      <c r="A51" s="125"/>
      <c r="B51" s="119">
        <v>10</v>
      </c>
      <c r="C51" s="10" t="s">
        <v>769</v>
      </c>
      <c r="D51" s="129" t="s">
        <v>719</v>
      </c>
      <c r="E51" s="155"/>
      <c r="F51" s="156"/>
      <c r="G51" s="11" t="s">
        <v>770</v>
      </c>
      <c r="H51" s="14">
        <v>1.46</v>
      </c>
      <c r="I51" s="121">
        <f t="shared" si="0"/>
        <v>14.6</v>
      </c>
      <c r="J51" s="126"/>
    </row>
    <row r="52" spans="1:10" ht="216">
      <c r="A52" s="125"/>
      <c r="B52" s="119">
        <v>6</v>
      </c>
      <c r="C52" s="10" t="s">
        <v>769</v>
      </c>
      <c r="D52" s="129" t="s">
        <v>759</v>
      </c>
      <c r="E52" s="155"/>
      <c r="F52" s="156"/>
      <c r="G52" s="11" t="s">
        <v>770</v>
      </c>
      <c r="H52" s="14">
        <v>2.69</v>
      </c>
      <c r="I52" s="121">
        <f t="shared" si="0"/>
        <v>16.14</v>
      </c>
      <c r="J52" s="126"/>
    </row>
    <row r="53" spans="1:10" ht="216">
      <c r="A53" s="125"/>
      <c r="B53" s="119">
        <v>6</v>
      </c>
      <c r="C53" s="10" t="s">
        <v>769</v>
      </c>
      <c r="D53" s="129" t="s">
        <v>764</v>
      </c>
      <c r="E53" s="155"/>
      <c r="F53" s="156"/>
      <c r="G53" s="11" t="s">
        <v>770</v>
      </c>
      <c r="H53" s="14">
        <v>3.03</v>
      </c>
      <c r="I53" s="121">
        <f t="shared" si="0"/>
        <v>18.18</v>
      </c>
      <c r="J53" s="126"/>
    </row>
    <row r="54" spans="1:10" ht="324">
      <c r="A54" s="125"/>
      <c r="B54" s="119">
        <v>4</v>
      </c>
      <c r="C54" s="10" t="s">
        <v>771</v>
      </c>
      <c r="D54" s="129" t="s">
        <v>31</v>
      </c>
      <c r="E54" s="155" t="s">
        <v>354</v>
      </c>
      <c r="F54" s="156"/>
      <c r="G54" s="11" t="s">
        <v>772</v>
      </c>
      <c r="H54" s="14">
        <v>2.67</v>
      </c>
      <c r="I54" s="121">
        <f t="shared" ref="I54:I70" si="1">H54*B54</f>
        <v>10.68</v>
      </c>
      <c r="J54" s="126"/>
    </row>
    <row r="55" spans="1:10" ht="264">
      <c r="A55" s="125"/>
      <c r="B55" s="119">
        <v>8</v>
      </c>
      <c r="C55" s="10" t="s">
        <v>773</v>
      </c>
      <c r="D55" s="129"/>
      <c r="E55" s="155"/>
      <c r="F55" s="156"/>
      <c r="G55" s="11" t="s">
        <v>774</v>
      </c>
      <c r="H55" s="14">
        <v>2.2999999999999998</v>
      </c>
      <c r="I55" s="121">
        <f t="shared" si="1"/>
        <v>18.399999999999999</v>
      </c>
      <c r="J55" s="126"/>
    </row>
    <row r="56" spans="1:10" ht="120">
      <c r="A56" s="125"/>
      <c r="B56" s="119">
        <v>6</v>
      </c>
      <c r="C56" s="10" t="s">
        <v>775</v>
      </c>
      <c r="D56" s="129" t="s">
        <v>33</v>
      </c>
      <c r="E56" s="155" t="s">
        <v>279</v>
      </c>
      <c r="F56" s="156"/>
      <c r="G56" s="11" t="s">
        <v>776</v>
      </c>
      <c r="H56" s="14">
        <v>1.61</v>
      </c>
      <c r="I56" s="121">
        <f t="shared" si="1"/>
        <v>9.66</v>
      </c>
      <c r="J56" s="126"/>
    </row>
    <row r="57" spans="1:10" ht="120">
      <c r="A57" s="125"/>
      <c r="B57" s="119">
        <v>2</v>
      </c>
      <c r="C57" s="10" t="s">
        <v>775</v>
      </c>
      <c r="D57" s="129" t="s">
        <v>33</v>
      </c>
      <c r="E57" s="155" t="s">
        <v>720</v>
      </c>
      <c r="F57" s="156"/>
      <c r="G57" s="11" t="s">
        <v>776</v>
      </c>
      <c r="H57" s="14">
        <v>1.61</v>
      </c>
      <c r="I57" s="121">
        <f t="shared" si="1"/>
        <v>3.22</v>
      </c>
      <c r="J57" s="126"/>
    </row>
    <row r="58" spans="1:10" ht="120">
      <c r="A58" s="125"/>
      <c r="B58" s="119">
        <v>3</v>
      </c>
      <c r="C58" s="10" t="s">
        <v>775</v>
      </c>
      <c r="D58" s="129" t="s">
        <v>34</v>
      </c>
      <c r="E58" s="155" t="s">
        <v>279</v>
      </c>
      <c r="F58" s="156"/>
      <c r="G58" s="11" t="s">
        <v>776</v>
      </c>
      <c r="H58" s="14">
        <v>1.61</v>
      </c>
      <c r="I58" s="121">
        <f t="shared" si="1"/>
        <v>4.83</v>
      </c>
      <c r="J58" s="126"/>
    </row>
    <row r="59" spans="1:10" ht="120">
      <c r="A59" s="125"/>
      <c r="B59" s="119">
        <v>2</v>
      </c>
      <c r="C59" s="10" t="s">
        <v>777</v>
      </c>
      <c r="D59" s="129" t="s">
        <v>39</v>
      </c>
      <c r="E59" s="155" t="s">
        <v>778</v>
      </c>
      <c r="F59" s="156"/>
      <c r="G59" s="11" t="s">
        <v>779</v>
      </c>
      <c r="H59" s="14">
        <v>1.66</v>
      </c>
      <c r="I59" s="121">
        <f t="shared" si="1"/>
        <v>3.32</v>
      </c>
      <c r="J59" s="126"/>
    </row>
    <row r="60" spans="1:10" ht="120">
      <c r="A60" s="125"/>
      <c r="B60" s="119">
        <v>10</v>
      </c>
      <c r="C60" s="10" t="s">
        <v>777</v>
      </c>
      <c r="D60" s="129" t="s">
        <v>40</v>
      </c>
      <c r="E60" s="155" t="s">
        <v>279</v>
      </c>
      <c r="F60" s="156"/>
      <c r="G60" s="11" t="s">
        <v>779</v>
      </c>
      <c r="H60" s="14">
        <v>1.66</v>
      </c>
      <c r="I60" s="121">
        <f t="shared" si="1"/>
        <v>16.599999999999998</v>
      </c>
      <c r="J60" s="126"/>
    </row>
    <row r="61" spans="1:10" ht="120">
      <c r="A61" s="125"/>
      <c r="B61" s="119">
        <v>5</v>
      </c>
      <c r="C61" s="10" t="s">
        <v>777</v>
      </c>
      <c r="D61" s="129" t="s">
        <v>40</v>
      </c>
      <c r="E61" s="155" t="s">
        <v>679</v>
      </c>
      <c r="F61" s="156"/>
      <c r="G61" s="11" t="s">
        <v>779</v>
      </c>
      <c r="H61" s="14">
        <v>1.66</v>
      </c>
      <c r="I61" s="121">
        <f t="shared" si="1"/>
        <v>8.2999999999999989</v>
      </c>
      <c r="J61" s="126"/>
    </row>
    <row r="62" spans="1:10" ht="120">
      <c r="A62" s="125"/>
      <c r="B62" s="119">
        <v>5</v>
      </c>
      <c r="C62" s="10" t="s">
        <v>777</v>
      </c>
      <c r="D62" s="129" t="s">
        <v>40</v>
      </c>
      <c r="E62" s="155" t="s">
        <v>277</v>
      </c>
      <c r="F62" s="156"/>
      <c r="G62" s="11" t="s">
        <v>779</v>
      </c>
      <c r="H62" s="14">
        <v>1.66</v>
      </c>
      <c r="I62" s="121">
        <f t="shared" si="1"/>
        <v>8.2999999999999989</v>
      </c>
      <c r="J62" s="126"/>
    </row>
    <row r="63" spans="1:10" ht="120">
      <c r="A63" s="125"/>
      <c r="B63" s="119">
        <v>2</v>
      </c>
      <c r="C63" s="10" t="s">
        <v>777</v>
      </c>
      <c r="D63" s="129" t="s">
        <v>40</v>
      </c>
      <c r="E63" s="155" t="s">
        <v>490</v>
      </c>
      <c r="F63" s="156"/>
      <c r="G63" s="11" t="s">
        <v>779</v>
      </c>
      <c r="H63" s="14">
        <v>1.66</v>
      </c>
      <c r="I63" s="121">
        <f t="shared" si="1"/>
        <v>3.32</v>
      </c>
      <c r="J63" s="126"/>
    </row>
    <row r="64" spans="1:10" ht="120">
      <c r="A64" s="125"/>
      <c r="B64" s="119">
        <v>4</v>
      </c>
      <c r="C64" s="10" t="s">
        <v>777</v>
      </c>
      <c r="D64" s="129" t="s">
        <v>42</v>
      </c>
      <c r="E64" s="155" t="s">
        <v>279</v>
      </c>
      <c r="F64" s="156"/>
      <c r="G64" s="11" t="s">
        <v>779</v>
      </c>
      <c r="H64" s="14">
        <v>1.66</v>
      </c>
      <c r="I64" s="121">
        <f t="shared" si="1"/>
        <v>6.64</v>
      </c>
      <c r="J64" s="126"/>
    </row>
    <row r="65" spans="1:10" ht="120">
      <c r="A65" s="125"/>
      <c r="B65" s="119">
        <v>2</v>
      </c>
      <c r="C65" s="10" t="s">
        <v>780</v>
      </c>
      <c r="D65" s="129" t="s">
        <v>33</v>
      </c>
      <c r="E65" s="155" t="s">
        <v>720</v>
      </c>
      <c r="F65" s="156"/>
      <c r="G65" s="11" t="s">
        <v>781</v>
      </c>
      <c r="H65" s="14">
        <v>1.82</v>
      </c>
      <c r="I65" s="121">
        <f t="shared" si="1"/>
        <v>3.64</v>
      </c>
      <c r="J65" s="126"/>
    </row>
    <row r="66" spans="1:10" ht="120">
      <c r="A66" s="125"/>
      <c r="B66" s="119">
        <v>2</v>
      </c>
      <c r="C66" s="10" t="s">
        <v>780</v>
      </c>
      <c r="D66" s="129" t="s">
        <v>34</v>
      </c>
      <c r="E66" s="155" t="s">
        <v>720</v>
      </c>
      <c r="F66" s="156"/>
      <c r="G66" s="11" t="s">
        <v>781</v>
      </c>
      <c r="H66" s="14">
        <v>1.82</v>
      </c>
      <c r="I66" s="121">
        <f t="shared" si="1"/>
        <v>3.64</v>
      </c>
      <c r="J66" s="126"/>
    </row>
    <row r="67" spans="1:10" ht="192">
      <c r="A67" s="125"/>
      <c r="B67" s="119">
        <v>4</v>
      </c>
      <c r="C67" s="10" t="s">
        <v>782</v>
      </c>
      <c r="D67" s="129" t="s">
        <v>32</v>
      </c>
      <c r="E67" s="155"/>
      <c r="F67" s="156"/>
      <c r="G67" s="11" t="s">
        <v>783</v>
      </c>
      <c r="H67" s="14">
        <v>2.4</v>
      </c>
      <c r="I67" s="121">
        <f t="shared" si="1"/>
        <v>9.6</v>
      </c>
      <c r="J67" s="126"/>
    </row>
    <row r="68" spans="1:10" ht="192">
      <c r="A68" s="125"/>
      <c r="B68" s="119">
        <v>4</v>
      </c>
      <c r="C68" s="10" t="s">
        <v>782</v>
      </c>
      <c r="D68" s="129" t="s">
        <v>33</v>
      </c>
      <c r="E68" s="155"/>
      <c r="F68" s="156"/>
      <c r="G68" s="11" t="s">
        <v>783</v>
      </c>
      <c r="H68" s="14">
        <v>2.4</v>
      </c>
      <c r="I68" s="121">
        <f t="shared" si="1"/>
        <v>9.6</v>
      </c>
      <c r="J68" s="126"/>
    </row>
    <row r="69" spans="1:10" ht="120">
      <c r="A69" s="125"/>
      <c r="B69" s="119">
        <v>4</v>
      </c>
      <c r="C69" s="10" t="s">
        <v>784</v>
      </c>
      <c r="D69" s="129" t="s">
        <v>33</v>
      </c>
      <c r="E69" s="155"/>
      <c r="F69" s="156"/>
      <c r="G69" s="11" t="s">
        <v>785</v>
      </c>
      <c r="H69" s="14">
        <v>1.46</v>
      </c>
      <c r="I69" s="121">
        <f t="shared" si="1"/>
        <v>5.84</v>
      </c>
      <c r="J69" s="126"/>
    </row>
    <row r="70" spans="1:10" ht="120">
      <c r="A70" s="125"/>
      <c r="B70" s="120">
        <v>4</v>
      </c>
      <c r="C70" s="12" t="s">
        <v>784</v>
      </c>
      <c r="D70" s="130" t="s">
        <v>34</v>
      </c>
      <c r="E70" s="159"/>
      <c r="F70" s="160"/>
      <c r="G70" s="13" t="s">
        <v>785</v>
      </c>
      <c r="H70" s="15">
        <v>1.46</v>
      </c>
      <c r="I70" s="122">
        <f t="shared" si="1"/>
        <v>5.84</v>
      </c>
      <c r="J70" s="126"/>
    </row>
  </sheetData>
  <mergeCells count="53">
    <mergeCell ref="E70:F70"/>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4"/>
  <sheetViews>
    <sheetView topLeftCell="A2" zoomScale="90" zoomScaleNormal="90" workbookViewId="0">
      <selection activeCell="R27" sqref="R2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5"/>
      <c r="B2" s="135" t="s">
        <v>139</v>
      </c>
      <c r="C2" s="131"/>
      <c r="D2" s="131"/>
      <c r="E2" s="131"/>
      <c r="F2" s="131"/>
      <c r="G2" s="131"/>
      <c r="H2" s="131"/>
      <c r="I2" s="131"/>
      <c r="J2" s="131"/>
      <c r="K2" s="136" t="s">
        <v>145</v>
      </c>
      <c r="L2" s="126"/>
      <c r="N2">
        <v>394.81</v>
      </c>
      <c r="O2" t="s">
        <v>188</v>
      </c>
    </row>
    <row r="3" spans="1:15" ht="12.75" customHeight="1">
      <c r="A3" s="125"/>
      <c r="B3" s="132" t="s">
        <v>140</v>
      </c>
      <c r="C3" s="131"/>
      <c r="D3" s="131"/>
      <c r="E3" s="131"/>
      <c r="F3" s="131"/>
      <c r="G3" s="131"/>
      <c r="H3" s="131"/>
      <c r="I3" s="131"/>
      <c r="J3" s="131"/>
      <c r="K3" s="131"/>
      <c r="L3" s="126"/>
      <c r="N3">
        <v>394.81</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c r="A9" s="125"/>
      <c r="B9" s="113" t="s">
        <v>5</v>
      </c>
      <c r="C9" s="114"/>
      <c r="D9" s="114"/>
      <c r="E9" s="114"/>
      <c r="F9" s="115"/>
      <c r="G9" s="110"/>
      <c r="H9" s="111" t="s">
        <v>12</v>
      </c>
      <c r="I9" s="131"/>
      <c r="J9" s="131"/>
      <c r="K9" s="111" t="s">
        <v>201</v>
      </c>
      <c r="L9" s="126"/>
    </row>
    <row r="10" spans="1:15" ht="15" customHeight="1">
      <c r="A10" s="125"/>
      <c r="B10" s="125" t="s">
        <v>815</v>
      </c>
      <c r="C10" s="131"/>
      <c r="D10" s="131"/>
      <c r="E10" s="131"/>
      <c r="F10" s="126"/>
      <c r="G10" s="127"/>
      <c r="H10" s="127" t="s">
        <v>727</v>
      </c>
      <c r="I10" s="131"/>
      <c r="J10" s="131"/>
      <c r="K10" s="161">
        <f>IF(Invoice!J10&lt;&gt;"",Invoice!J10,"")</f>
        <v>51379</v>
      </c>
      <c r="L10" s="126"/>
    </row>
    <row r="11" spans="1:15" ht="12.75" customHeight="1">
      <c r="A11" s="125"/>
      <c r="B11" s="125" t="s">
        <v>723</v>
      </c>
      <c r="C11" s="131"/>
      <c r="D11" s="131"/>
      <c r="E11" s="131"/>
      <c r="F11" s="126"/>
      <c r="G11" s="127"/>
      <c r="H11" s="127" t="s">
        <v>727</v>
      </c>
      <c r="I11" s="131"/>
      <c r="J11" s="131"/>
      <c r="K11" s="162"/>
      <c r="L11" s="126"/>
    </row>
    <row r="12" spans="1:15" ht="12.75" customHeight="1">
      <c r="A12" s="125"/>
      <c r="B12" s="125" t="s">
        <v>724</v>
      </c>
      <c r="C12" s="131"/>
      <c r="D12" s="131"/>
      <c r="E12" s="131"/>
      <c r="F12" s="126"/>
      <c r="G12" s="127"/>
      <c r="H12" s="127" t="s">
        <v>728</v>
      </c>
      <c r="I12" s="131"/>
      <c r="J12" s="131"/>
      <c r="K12" s="131"/>
      <c r="L12" s="126"/>
    </row>
    <row r="13" spans="1:15" ht="12.75" customHeight="1">
      <c r="A13" s="125"/>
      <c r="B13" s="125" t="s">
        <v>725</v>
      </c>
      <c r="C13" s="131"/>
      <c r="D13" s="131"/>
      <c r="E13" s="131"/>
      <c r="F13" s="126"/>
      <c r="G13" s="127"/>
      <c r="H13" s="127" t="s">
        <v>729</v>
      </c>
      <c r="I13" s="131"/>
      <c r="J13" s="131"/>
      <c r="K13" s="111" t="s">
        <v>16</v>
      </c>
      <c r="L13" s="126"/>
    </row>
    <row r="14" spans="1:15" ht="15" customHeight="1">
      <c r="A14" s="125"/>
      <c r="B14" s="125" t="s">
        <v>726</v>
      </c>
      <c r="C14" s="131"/>
      <c r="D14" s="131"/>
      <c r="E14" s="131"/>
      <c r="F14" s="126"/>
      <c r="G14" s="127"/>
      <c r="H14" s="127" t="s">
        <v>726</v>
      </c>
      <c r="I14" s="131"/>
      <c r="J14" s="131"/>
      <c r="K14" s="163">
        <f>Invoice!J14</f>
        <v>45180</v>
      </c>
      <c r="L14" s="126"/>
    </row>
    <row r="15" spans="1:15" ht="15" customHeight="1">
      <c r="A15" s="125"/>
      <c r="B15" s="144" t="s">
        <v>816</v>
      </c>
      <c r="C15" s="143"/>
      <c r="D15" s="143"/>
      <c r="E15" s="143"/>
      <c r="F15" s="145"/>
      <c r="G15" s="110"/>
      <c r="H15" s="142" t="s">
        <v>816</v>
      </c>
      <c r="I15" s="131"/>
      <c r="J15" s="131"/>
      <c r="K15" s="164"/>
      <c r="L15" s="126"/>
    </row>
    <row r="16" spans="1:15" ht="15" customHeight="1">
      <c r="A16" s="125"/>
      <c r="B16" s="131"/>
      <c r="C16" s="131"/>
      <c r="D16" s="131"/>
      <c r="E16" s="131"/>
      <c r="F16" s="131"/>
      <c r="G16" s="131"/>
      <c r="H16" s="131"/>
      <c r="I16" s="134" t="s">
        <v>147</v>
      </c>
      <c r="J16" s="134" t="s">
        <v>147</v>
      </c>
      <c r="K16" s="140">
        <v>39932</v>
      </c>
      <c r="L16" s="126"/>
    </row>
    <row r="17" spans="1:12" ht="12.75" customHeight="1">
      <c r="A17" s="125"/>
      <c r="B17" s="131" t="s">
        <v>730</v>
      </c>
      <c r="C17" s="131"/>
      <c r="D17" s="131"/>
      <c r="E17" s="131"/>
      <c r="F17" s="131"/>
      <c r="G17" s="131"/>
      <c r="H17" s="131"/>
      <c r="I17" s="134" t="s">
        <v>148</v>
      </c>
      <c r="J17" s="134" t="s">
        <v>148</v>
      </c>
      <c r="K17" s="140" t="str">
        <f>IF(Invoice!J17&lt;&gt;"",Invoice!J17,"")</f>
        <v>Sunny</v>
      </c>
      <c r="L17" s="126"/>
    </row>
    <row r="18" spans="1:12" ht="18" customHeight="1">
      <c r="A18" s="125"/>
      <c r="B18" s="131" t="s">
        <v>731</v>
      </c>
      <c r="C18" s="131"/>
      <c r="D18" s="131"/>
      <c r="E18" s="131"/>
      <c r="F18" s="131"/>
      <c r="G18" s="131"/>
      <c r="H18" s="152" t="s">
        <v>817</v>
      </c>
      <c r="I18" s="133" t="s">
        <v>264</v>
      </c>
      <c r="J18" s="133" t="s">
        <v>264</v>
      </c>
      <c r="K18" s="116" t="s">
        <v>138</v>
      </c>
      <c r="L18" s="126"/>
    </row>
    <row r="19" spans="1:12" ht="12.75" customHeight="1">
      <c r="A19" s="125"/>
      <c r="B19" s="131"/>
      <c r="C19" s="131"/>
      <c r="D19" s="131"/>
      <c r="E19" s="131"/>
      <c r="F19" s="131"/>
      <c r="G19" s="131"/>
      <c r="H19" s="153" t="s">
        <v>818</v>
      </c>
      <c r="I19" s="131"/>
      <c r="J19" s="131"/>
      <c r="K19" s="131"/>
      <c r="L19" s="126"/>
    </row>
    <row r="20" spans="1:12" ht="12.75" customHeight="1">
      <c r="A20" s="125"/>
      <c r="B20" s="112" t="s">
        <v>204</v>
      </c>
      <c r="C20" s="112" t="s">
        <v>205</v>
      </c>
      <c r="D20" s="112" t="s">
        <v>290</v>
      </c>
      <c r="E20" s="128" t="s">
        <v>206</v>
      </c>
      <c r="F20" s="165" t="s">
        <v>207</v>
      </c>
      <c r="G20" s="166"/>
      <c r="H20" s="112" t="s">
        <v>174</v>
      </c>
      <c r="I20" s="112" t="s">
        <v>208</v>
      </c>
      <c r="J20" s="112" t="s">
        <v>208</v>
      </c>
      <c r="K20" s="112" t="s">
        <v>26</v>
      </c>
      <c r="L20" s="126"/>
    </row>
    <row r="21" spans="1:12" ht="45" customHeight="1">
      <c r="A21" s="125"/>
      <c r="B21" s="117"/>
      <c r="C21" s="117"/>
      <c r="D21" s="117"/>
      <c r="E21" s="118"/>
      <c r="F21" s="167"/>
      <c r="G21" s="168"/>
      <c r="H21" s="151" t="s">
        <v>819</v>
      </c>
      <c r="I21" s="117"/>
      <c r="J21" s="117"/>
      <c r="K21" s="117"/>
      <c r="L21" s="126"/>
    </row>
    <row r="22" spans="1:12" ht="24" customHeight="1">
      <c r="A22" s="125"/>
      <c r="B22" s="119">
        <f>'Tax Invoice'!D18</f>
        <v>4</v>
      </c>
      <c r="C22" s="10" t="s">
        <v>732</v>
      </c>
      <c r="D22" s="10" t="s">
        <v>732</v>
      </c>
      <c r="E22" s="129" t="s">
        <v>32</v>
      </c>
      <c r="F22" s="155"/>
      <c r="G22" s="156"/>
      <c r="H22" s="11" t="s">
        <v>733</v>
      </c>
      <c r="I22" s="14">
        <f t="shared" ref="I22:I53" si="0">ROUNDUP(J22*$N$1,2)</f>
        <v>1.5</v>
      </c>
      <c r="J22" s="14">
        <v>1.5</v>
      </c>
      <c r="K22" s="121">
        <f t="shared" ref="K22:K53" si="1">I22*B22</f>
        <v>6</v>
      </c>
      <c r="L22" s="126"/>
    </row>
    <row r="23" spans="1:12" ht="24" customHeight="1">
      <c r="A23" s="125"/>
      <c r="B23" s="119">
        <f>'Tax Invoice'!D19</f>
        <v>4</v>
      </c>
      <c r="C23" s="10" t="s">
        <v>734</v>
      </c>
      <c r="D23" s="10" t="s">
        <v>734</v>
      </c>
      <c r="E23" s="129" t="s">
        <v>32</v>
      </c>
      <c r="F23" s="155"/>
      <c r="G23" s="156"/>
      <c r="H23" s="11" t="s">
        <v>735</v>
      </c>
      <c r="I23" s="14">
        <f t="shared" si="0"/>
        <v>1.5</v>
      </c>
      <c r="J23" s="14">
        <v>1.5</v>
      </c>
      <c r="K23" s="121">
        <f t="shared" si="1"/>
        <v>6</v>
      </c>
      <c r="L23" s="126"/>
    </row>
    <row r="24" spans="1:12" ht="24" customHeight="1">
      <c r="A24" s="125"/>
      <c r="B24" s="119">
        <f>'Tax Invoice'!D20</f>
        <v>4</v>
      </c>
      <c r="C24" s="10" t="s">
        <v>736</v>
      </c>
      <c r="D24" s="10" t="s">
        <v>736</v>
      </c>
      <c r="E24" s="129" t="s">
        <v>32</v>
      </c>
      <c r="F24" s="155"/>
      <c r="G24" s="156"/>
      <c r="H24" s="11" t="s">
        <v>737</v>
      </c>
      <c r="I24" s="14">
        <f t="shared" si="0"/>
        <v>1.5</v>
      </c>
      <c r="J24" s="14">
        <v>1.5</v>
      </c>
      <c r="K24" s="121">
        <f t="shared" si="1"/>
        <v>6</v>
      </c>
      <c r="L24" s="126"/>
    </row>
    <row r="25" spans="1:12" ht="48" customHeight="1">
      <c r="A25" s="125"/>
      <c r="B25" s="119">
        <f>'Tax Invoice'!D21</f>
        <v>8</v>
      </c>
      <c r="C25" s="10" t="s">
        <v>738</v>
      </c>
      <c r="D25" s="10" t="s">
        <v>738</v>
      </c>
      <c r="E25" s="129" t="s">
        <v>739</v>
      </c>
      <c r="F25" s="155" t="s">
        <v>112</v>
      </c>
      <c r="G25" s="156"/>
      <c r="H25" s="11" t="s">
        <v>810</v>
      </c>
      <c r="I25" s="14">
        <f t="shared" si="0"/>
        <v>0.57999999999999996</v>
      </c>
      <c r="J25" s="14">
        <v>0.57999999999999996</v>
      </c>
      <c r="K25" s="121">
        <f t="shared" si="1"/>
        <v>4.6399999999999997</v>
      </c>
      <c r="L25" s="126"/>
    </row>
    <row r="26" spans="1:12" ht="48" customHeight="1">
      <c r="A26" s="125"/>
      <c r="B26" s="119">
        <f>'Tax Invoice'!D22</f>
        <v>4</v>
      </c>
      <c r="C26" s="10" t="s">
        <v>738</v>
      </c>
      <c r="D26" s="10" t="s">
        <v>738</v>
      </c>
      <c r="E26" s="129" t="s">
        <v>739</v>
      </c>
      <c r="F26" s="155" t="s">
        <v>218</v>
      </c>
      <c r="G26" s="156"/>
      <c r="H26" s="11" t="s">
        <v>810</v>
      </c>
      <c r="I26" s="14">
        <f t="shared" si="0"/>
        <v>0.57999999999999996</v>
      </c>
      <c r="J26" s="14">
        <v>0.57999999999999996</v>
      </c>
      <c r="K26" s="121">
        <f t="shared" si="1"/>
        <v>2.3199999999999998</v>
      </c>
      <c r="L26" s="126"/>
    </row>
    <row r="27" spans="1:12" ht="48" customHeight="1">
      <c r="A27" s="125"/>
      <c r="B27" s="119">
        <f>'Tax Invoice'!D23</f>
        <v>6</v>
      </c>
      <c r="C27" s="10" t="s">
        <v>738</v>
      </c>
      <c r="D27" s="10" t="s">
        <v>738</v>
      </c>
      <c r="E27" s="129" t="s">
        <v>739</v>
      </c>
      <c r="F27" s="155" t="s">
        <v>219</v>
      </c>
      <c r="G27" s="156"/>
      <c r="H27" s="11" t="s">
        <v>810</v>
      </c>
      <c r="I27" s="14">
        <f t="shared" si="0"/>
        <v>0.57999999999999996</v>
      </c>
      <c r="J27" s="14">
        <v>0.57999999999999996</v>
      </c>
      <c r="K27" s="121">
        <f t="shared" si="1"/>
        <v>3.4799999999999995</v>
      </c>
      <c r="L27" s="126"/>
    </row>
    <row r="28" spans="1:12" ht="12.75" customHeight="1">
      <c r="A28" s="125"/>
      <c r="B28" s="119">
        <f>'Tax Invoice'!D24</f>
        <v>4</v>
      </c>
      <c r="C28" s="10" t="s">
        <v>740</v>
      </c>
      <c r="D28" s="10" t="s">
        <v>786</v>
      </c>
      <c r="E28" s="129" t="s">
        <v>719</v>
      </c>
      <c r="F28" s="155"/>
      <c r="G28" s="156"/>
      <c r="H28" s="11" t="s">
        <v>741</v>
      </c>
      <c r="I28" s="14">
        <f t="shared" si="0"/>
        <v>1.02</v>
      </c>
      <c r="J28" s="14">
        <v>1.02</v>
      </c>
      <c r="K28" s="121">
        <f t="shared" si="1"/>
        <v>4.08</v>
      </c>
      <c r="L28" s="126"/>
    </row>
    <row r="29" spans="1:12" ht="12.75" customHeight="1">
      <c r="A29" s="125"/>
      <c r="B29" s="119">
        <v>2</v>
      </c>
      <c r="C29" s="10" t="s">
        <v>742</v>
      </c>
      <c r="D29" s="10" t="s">
        <v>787</v>
      </c>
      <c r="E29" s="129" t="s">
        <v>719</v>
      </c>
      <c r="F29" s="155"/>
      <c r="G29" s="156"/>
      <c r="H29" s="11" t="s">
        <v>743</v>
      </c>
      <c r="I29" s="14">
        <f t="shared" si="0"/>
        <v>1.17</v>
      </c>
      <c r="J29" s="14">
        <v>1.17</v>
      </c>
      <c r="K29" s="121">
        <f t="shared" si="1"/>
        <v>2.34</v>
      </c>
      <c r="L29" s="126"/>
    </row>
    <row r="30" spans="1:12" ht="36" customHeight="1">
      <c r="A30" s="125"/>
      <c r="B30" s="119">
        <f>'Tax Invoice'!D26</f>
        <v>8</v>
      </c>
      <c r="C30" s="10" t="s">
        <v>744</v>
      </c>
      <c r="D30" s="10" t="s">
        <v>788</v>
      </c>
      <c r="E30" s="129" t="s">
        <v>716</v>
      </c>
      <c r="F30" s="155"/>
      <c r="G30" s="156"/>
      <c r="H30" s="11" t="s">
        <v>745</v>
      </c>
      <c r="I30" s="14">
        <f t="shared" si="0"/>
        <v>3.74</v>
      </c>
      <c r="J30" s="14">
        <v>3.74</v>
      </c>
      <c r="K30" s="121">
        <f t="shared" si="1"/>
        <v>29.92</v>
      </c>
      <c r="L30" s="126"/>
    </row>
    <row r="31" spans="1:12" ht="36" customHeight="1">
      <c r="A31" s="125"/>
      <c r="B31" s="119">
        <f>'Tax Invoice'!D27</f>
        <v>4</v>
      </c>
      <c r="C31" s="10" t="s">
        <v>744</v>
      </c>
      <c r="D31" s="10" t="s">
        <v>789</v>
      </c>
      <c r="E31" s="129" t="s">
        <v>717</v>
      </c>
      <c r="F31" s="155"/>
      <c r="G31" s="156"/>
      <c r="H31" s="11" t="s">
        <v>745</v>
      </c>
      <c r="I31" s="14">
        <f t="shared" si="0"/>
        <v>4.3600000000000003</v>
      </c>
      <c r="J31" s="14">
        <v>4.3600000000000003</v>
      </c>
      <c r="K31" s="121">
        <f t="shared" si="1"/>
        <v>17.440000000000001</v>
      </c>
      <c r="L31" s="126"/>
    </row>
    <row r="32" spans="1:12" ht="24" customHeight="1">
      <c r="A32" s="125"/>
      <c r="B32" s="119">
        <f>'Tax Invoice'!D28</f>
        <v>4</v>
      </c>
      <c r="C32" s="10" t="s">
        <v>746</v>
      </c>
      <c r="D32" s="10" t="s">
        <v>790</v>
      </c>
      <c r="E32" s="129" t="s">
        <v>304</v>
      </c>
      <c r="F32" s="155" t="s">
        <v>279</v>
      </c>
      <c r="G32" s="156"/>
      <c r="H32" s="11" t="s">
        <v>747</v>
      </c>
      <c r="I32" s="14">
        <f t="shared" si="0"/>
        <v>1.56</v>
      </c>
      <c r="J32" s="14">
        <v>1.56</v>
      </c>
      <c r="K32" s="121">
        <f t="shared" si="1"/>
        <v>6.24</v>
      </c>
      <c r="L32" s="126"/>
    </row>
    <row r="33" spans="1:12" ht="24" customHeight="1">
      <c r="A33" s="125"/>
      <c r="B33" s="119">
        <f>'Tax Invoice'!D29</f>
        <v>4</v>
      </c>
      <c r="C33" s="10" t="s">
        <v>748</v>
      </c>
      <c r="D33" s="10" t="s">
        <v>748</v>
      </c>
      <c r="E33" s="129"/>
      <c r="F33" s="155"/>
      <c r="G33" s="156"/>
      <c r="H33" s="11" t="s">
        <v>749</v>
      </c>
      <c r="I33" s="14">
        <f t="shared" si="0"/>
        <v>0.68</v>
      </c>
      <c r="J33" s="14">
        <v>0.68</v>
      </c>
      <c r="K33" s="121">
        <f t="shared" si="1"/>
        <v>2.72</v>
      </c>
      <c r="L33" s="126"/>
    </row>
    <row r="34" spans="1:12" ht="36" customHeight="1">
      <c r="A34" s="125"/>
      <c r="B34" s="119">
        <f>'Tax Invoice'!D30</f>
        <v>4</v>
      </c>
      <c r="C34" s="10" t="s">
        <v>750</v>
      </c>
      <c r="D34" s="10" t="s">
        <v>750</v>
      </c>
      <c r="E34" s="129" t="s">
        <v>32</v>
      </c>
      <c r="F34" s="155" t="s">
        <v>220</v>
      </c>
      <c r="G34" s="156"/>
      <c r="H34" s="11" t="s">
        <v>751</v>
      </c>
      <c r="I34" s="14">
        <f t="shared" si="0"/>
        <v>1.98</v>
      </c>
      <c r="J34" s="14">
        <v>1.98</v>
      </c>
      <c r="K34" s="121">
        <f t="shared" si="1"/>
        <v>7.92</v>
      </c>
      <c r="L34" s="126"/>
    </row>
    <row r="35" spans="1:12" ht="12.75" customHeight="1">
      <c r="A35" s="125"/>
      <c r="B35" s="119">
        <f>'Tax Invoice'!D31</f>
        <v>6</v>
      </c>
      <c r="C35" s="10" t="s">
        <v>752</v>
      </c>
      <c r="D35" s="10" t="s">
        <v>791</v>
      </c>
      <c r="E35" s="129" t="s">
        <v>721</v>
      </c>
      <c r="F35" s="155"/>
      <c r="G35" s="156"/>
      <c r="H35" s="11" t="s">
        <v>753</v>
      </c>
      <c r="I35" s="14">
        <f t="shared" si="0"/>
        <v>0.68</v>
      </c>
      <c r="J35" s="14">
        <v>0.68</v>
      </c>
      <c r="K35" s="121">
        <f t="shared" si="1"/>
        <v>4.08</v>
      </c>
      <c r="L35" s="126"/>
    </row>
    <row r="36" spans="1:12" ht="12.75" customHeight="1">
      <c r="A36" s="125"/>
      <c r="B36" s="119">
        <f>'Tax Invoice'!D32</f>
        <v>6</v>
      </c>
      <c r="C36" s="10" t="s">
        <v>752</v>
      </c>
      <c r="D36" s="10" t="s">
        <v>792</v>
      </c>
      <c r="E36" s="129" t="s">
        <v>719</v>
      </c>
      <c r="F36" s="155"/>
      <c r="G36" s="156"/>
      <c r="H36" s="11" t="s">
        <v>753</v>
      </c>
      <c r="I36" s="14">
        <f t="shared" si="0"/>
        <v>1.61</v>
      </c>
      <c r="J36" s="14">
        <v>1.61</v>
      </c>
      <c r="K36" s="121">
        <f t="shared" si="1"/>
        <v>9.66</v>
      </c>
      <c r="L36" s="126"/>
    </row>
    <row r="37" spans="1:12" ht="36" hidden="1" customHeight="1">
      <c r="A37" s="125"/>
      <c r="B37" s="146">
        <v>0</v>
      </c>
      <c r="C37" s="147" t="s">
        <v>754</v>
      </c>
      <c r="D37" s="147" t="s">
        <v>754</v>
      </c>
      <c r="E37" s="141" t="s">
        <v>33</v>
      </c>
      <c r="F37" s="157" t="s">
        <v>245</v>
      </c>
      <c r="G37" s="158"/>
      <c r="H37" s="148" t="s">
        <v>755</v>
      </c>
      <c r="I37" s="149">
        <f t="shared" si="0"/>
        <v>1.36</v>
      </c>
      <c r="J37" s="149">
        <v>1.36</v>
      </c>
      <c r="K37" s="150">
        <f t="shared" si="1"/>
        <v>0</v>
      </c>
      <c r="L37" s="126"/>
    </row>
    <row r="38" spans="1:12" ht="12.75" customHeight="1">
      <c r="A38" s="125"/>
      <c r="B38" s="119">
        <f>'Tax Invoice'!D34</f>
        <v>8</v>
      </c>
      <c r="C38" s="10" t="s">
        <v>756</v>
      </c>
      <c r="D38" s="10" t="s">
        <v>793</v>
      </c>
      <c r="E38" s="129" t="s">
        <v>757</v>
      </c>
      <c r="F38" s="155"/>
      <c r="G38" s="156"/>
      <c r="H38" s="11" t="s">
        <v>758</v>
      </c>
      <c r="I38" s="14">
        <f t="shared" si="0"/>
        <v>0.57999999999999996</v>
      </c>
      <c r="J38" s="14">
        <v>0.57999999999999996</v>
      </c>
      <c r="K38" s="121">
        <f t="shared" si="1"/>
        <v>4.6399999999999997</v>
      </c>
      <c r="L38" s="126"/>
    </row>
    <row r="39" spans="1:12" ht="12.75" customHeight="1">
      <c r="A39" s="125"/>
      <c r="B39" s="119">
        <f>'Tax Invoice'!D35</f>
        <v>6</v>
      </c>
      <c r="C39" s="10" t="s">
        <v>756</v>
      </c>
      <c r="D39" s="10" t="s">
        <v>794</v>
      </c>
      <c r="E39" s="129" t="s">
        <v>719</v>
      </c>
      <c r="F39" s="155"/>
      <c r="G39" s="156"/>
      <c r="H39" s="11" t="s">
        <v>758</v>
      </c>
      <c r="I39" s="14">
        <f t="shared" si="0"/>
        <v>0.73</v>
      </c>
      <c r="J39" s="14">
        <v>0.73</v>
      </c>
      <c r="K39" s="121">
        <f t="shared" si="1"/>
        <v>4.38</v>
      </c>
      <c r="L39" s="126"/>
    </row>
    <row r="40" spans="1:12" ht="12.75" customHeight="1">
      <c r="A40" s="125"/>
      <c r="B40" s="119">
        <f>'Tax Invoice'!D36</f>
        <v>4</v>
      </c>
      <c r="C40" s="10" t="s">
        <v>756</v>
      </c>
      <c r="D40" s="10" t="s">
        <v>795</v>
      </c>
      <c r="E40" s="129" t="s">
        <v>716</v>
      </c>
      <c r="F40" s="155"/>
      <c r="G40" s="156"/>
      <c r="H40" s="11" t="s">
        <v>758</v>
      </c>
      <c r="I40" s="14">
        <f t="shared" si="0"/>
        <v>0.82</v>
      </c>
      <c r="J40" s="14">
        <v>0.82</v>
      </c>
      <c r="K40" s="121">
        <f t="shared" si="1"/>
        <v>3.28</v>
      </c>
      <c r="L40" s="126"/>
    </row>
    <row r="41" spans="1:12" ht="12.75" customHeight="1">
      <c r="A41" s="125"/>
      <c r="B41" s="119">
        <f>'Tax Invoice'!D37</f>
        <v>8</v>
      </c>
      <c r="C41" s="10" t="s">
        <v>756</v>
      </c>
      <c r="D41" s="10" t="s">
        <v>796</v>
      </c>
      <c r="E41" s="129" t="s">
        <v>759</v>
      </c>
      <c r="F41" s="155"/>
      <c r="G41" s="156"/>
      <c r="H41" s="11" t="s">
        <v>758</v>
      </c>
      <c r="I41" s="14">
        <f t="shared" si="0"/>
        <v>1.26</v>
      </c>
      <c r="J41" s="14">
        <v>1.26</v>
      </c>
      <c r="K41" s="121">
        <f t="shared" si="1"/>
        <v>10.08</v>
      </c>
      <c r="L41" s="126"/>
    </row>
    <row r="42" spans="1:12" ht="12.75" customHeight="1">
      <c r="A42" s="125"/>
      <c r="B42" s="119">
        <f>'Tax Invoice'!D38</f>
        <v>4</v>
      </c>
      <c r="C42" s="10" t="s">
        <v>760</v>
      </c>
      <c r="D42" s="10" t="s">
        <v>797</v>
      </c>
      <c r="E42" s="129" t="s">
        <v>717</v>
      </c>
      <c r="F42" s="155"/>
      <c r="G42" s="156"/>
      <c r="H42" s="11" t="s">
        <v>761</v>
      </c>
      <c r="I42" s="14">
        <f t="shared" si="0"/>
        <v>1.02</v>
      </c>
      <c r="J42" s="14">
        <v>1.02</v>
      </c>
      <c r="K42" s="121">
        <f t="shared" si="1"/>
        <v>4.08</v>
      </c>
      <c r="L42" s="126"/>
    </row>
    <row r="43" spans="1:12" ht="12.75" customHeight="1">
      <c r="A43" s="125"/>
      <c r="B43" s="119">
        <f>'Tax Invoice'!D39</f>
        <v>10</v>
      </c>
      <c r="C43" s="10" t="s">
        <v>762</v>
      </c>
      <c r="D43" s="10" t="s">
        <v>798</v>
      </c>
      <c r="E43" s="129" t="s">
        <v>719</v>
      </c>
      <c r="F43" s="155"/>
      <c r="G43" s="156"/>
      <c r="H43" s="11" t="s">
        <v>763</v>
      </c>
      <c r="I43" s="14">
        <f t="shared" si="0"/>
        <v>0.97</v>
      </c>
      <c r="J43" s="14">
        <v>0.97</v>
      </c>
      <c r="K43" s="121">
        <f t="shared" si="1"/>
        <v>9.6999999999999993</v>
      </c>
      <c r="L43" s="126"/>
    </row>
    <row r="44" spans="1:12" ht="12.75" customHeight="1">
      <c r="A44" s="125"/>
      <c r="B44" s="119">
        <f>'Tax Invoice'!D40</f>
        <v>10</v>
      </c>
      <c r="C44" s="10" t="s">
        <v>762</v>
      </c>
      <c r="D44" s="10" t="s">
        <v>799</v>
      </c>
      <c r="E44" s="129" t="s">
        <v>759</v>
      </c>
      <c r="F44" s="155"/>
      <c r="G44" s="156"/>
      <c r="H44" s="11" t="s">
        <v>763</v>
      </c>
      <c r="I44" s="14">
        <f t="shared" si="0"/>
        <v>1.36</v>
      </c>
      <c r="J44" s="14">
        <v>1.36</v>
      </c>
      <c r="K44" s="121">
        <f t="shared" si="1"/>
        <v>13.600000000000001</v>
      </c>
      <c r="L44" s="126"/>
    </row>
    <row r="45" spans="1:12" ht="12.75" customHeight="1">
      <c r="A45" s="125"/>
      <c r="B45" s="119">
        <f>'Tax Invoice'!D41</f>
        <v>10</v>
      </c>
      <c r="C45" s="10" t="s">
        <v>762</v>
      </c>
      <c r="D45" s="10" t="s">
        <v>800</v>
      </c>
      <c r="E45" s="129" t="s">
        <v>764</v>
      </c>
      <c r="F45" s="155"/>
      <c r="G45" s="156"/>
      <c r="H45" s="11" t="s">
        <v>763</v>
      </c>
      <c r="I45" s="14">
        <f t="shared" si="0"/>
        <v>1.46</v>
      </c>
      <c r="J45" s="14">
        <v>1.46</v>
      </c>
      <c r="K45" s="121">
        <f t="shared" si="1"/>
        <v>14.6</v>
      </c>
      <c r="L45" s="126"/>
    </row>
    <row r="46" spans="1:12" ht="12.75" customHeight="1">
      <c r="A46" s="125"/>
      <c r="B46" s="119">
        <f>'Tax Invoice'!D42</f>
        <v>4</v>
      </c>
      <c r="C46" s="10" t="s">
        <v>762</v>
      </c>
      <c r="D46" s="10" t="s">
        <v>801</v>
      </c>
      <c r="E46" s="129" t="s">
        <v>765</v>
      </c>
      <c r="F46" s="155"/>
      <c r="G46" s="156"/>
      <c r="H46" s="11" t="s">
        <v>763</v>
      </c>
      <c r="I46" s="14">
        <f t="shared" si="0"/>
        <v>1.8</v>
      </c>
      <c r="J46" s="14">
        <v>1.8</v>
      </c>
      <c r="K46" s="121">
        <f t="shared" si="1"/>
        <v>7.2</v>
      </c>
      <c r="L46" s="126"/>
    </row>
    <row r="47" spans="1:12" ht="12.75" customHeight="1">
      <c r="A47" s="125"/>
      <c r="B47" s="119">
        <f>'Tax Invoice'!D43</f>
        <v>14</v>
      </c>
      <c r="C47" s="10" t="s">
        <v>766</v>
      </c>
      <c r="D47" s="10" t="s">
        <v>802</v>
      </c>
      <c r="E47" s="129" t="s">
        <v>767</v>
      </c>
      <c r="F47" s="155" t="s">
        <v>644</v>
      </c>
      <c r="G47" s="156"/>
      <c r="H47" s="11" t="s">
        <v>768</v>
      </c>
      <c r="I47" s="14">
        <f t="shared" si="0"/>
        <v>0.38</v>
      </c>
      <c r="J47" s="14">
        <v>0.38</v>
      </c>
      <c r="K47" s="121">
        <f t="shared" si="1"/>
        <v>5.32</v>
      </c>
      <c r="L47" s="126"/>
    </row>
    <row r="48" spans="1:12" ht="12.75" customHeight="1">
      <c r="A48" s="125"/>
      <c r="B48" s="119">
        <f>'Tax Invoice'!D44</f>
        <v>4</v>
      </c>
      <c r="C48" s="10" t="s">
        <v>766</v>
      </c>
      <c r="D48" s="10" t="s">
        <v>803</v>
      </c>
      <c r="E48" s="129" t="s">
        <v>719</v>
      </c>
      <c r="F48" s="155" t="s">
        <v>643</v>
      </c>
      <c r="G48" s="156"/>
      <c r="H48" s="11" t="s">
        <v>768</v>
      </c>
      <c r="I48" s="14">
        <f t="shared" si="0"/>
        <v>0.48</v>
      </c>
      <c r="J48" s="14">
        <v>0.48</v>
      </c>
      <c r="K48" s="121">
        <f t="shared" si="1"/>
        <v>1.92</v>
      </c>
      <c r="L48" s="126"/>
    </row>
    <row r="49" spans="1:12" ht="12.75" customHeight="1">
      <c r="A49" s="125"/>
      <c r="B49" s="119">
        <f>'Tax Invoice'!D45</f>
        <v>8</v>
      </c>
      <c r="C49" s="10" t="s">
        <v>766</v>
      </c>
      <c r="D49" s="10" t="s">
        <v>804</v>
      </c>
      <c r="E49" s="129" t="s">
        <v>718</v>
      </c>
      <c r="F49" s="155" t="s">
        <v>644</v>
      </c>
      <c r="G49" s="156"/>
      <c r="H49" s="11" t="s">
        <v>768</v>
      </c>
      <c r="I49" s="14">
        <f t="shared" si="0"/>
        <v>0.6</v>
      </c>
      <c r="J49" s="14">
        <v>0.6</v>
      </c>
      <c r="K49" s="121">
        <f t="shared" si="1"/>
        <v>4.8</v>
      </c>
      <c r="L49" s="126"/>
    </row>
    <row r="50" spans="1:12" ht="12.75" customHeight="1">
      <c r="A50" s="125"/>
      <c r="B50" s="119">
        <f>'Tax Invoice'!D46</f>
        <v>16</v>
      </c>
      <c r="C50" s="10" t="s">
        <v>766</v>
      </c>
      <c r="D50" s="10" t="s">
        <v>805</v>
      </c>
      <c r="E50" s="129" t="s">
        <v>759</v>
      </c>
      <c r="F50" s="155" t="s">
        <v>644</v>
      </c>
      <c r="G50" s="156"/>
      <c r="H50" s="11" t="s">
        <v>768</v>
      </c>
      <c r="I50" s="14">
        <f t="shared" si="0"/>
        <v>0.64</v>
      </c>
      <c r="J50" s="14">
        <v>0.64</v>
      </c>
      <c r="K50" s="121">
        <f t="shared" si="1"/>
        <v>10.24</v>
      </c>
      <c r="L50" s="126"/>
    </row>
    <row r="51" spans="1:12" ht="36" customHeight="1">
      <c r="A51" s="125"/>
      <c r="B51" s="119">
        <f>'Tax Invoice'!D47</f>
        <v>10</v>
      </c>
      <c r="C51" s="10" t="s">
        <v>769</v>
      </c>
      <c r="D51" s="10" t="s">
        <v>806</v>
      </c>
      <c r="E51" s="129" t="s">
        <v>719</v>
      </c>
      <c r="F51" s="155"/>
      <c r="G51" s="156"/>
      <c r="H51" s="11" t="s">
        <v>770</v>
      </c>
      <c r="I51" s="14">
        <f t="shared" si="0"/>
        <v>1.46</v>
      </c>
      <c r="J51" s="14">
        <v>1.46</v>
      </c>
      <c r="K51" s="121">
        <f t="shared" si="1"/>
        <v>14.6</v>
      </c>
      <c r="L51" s="126"/>
    </row>
    <row r="52" spans="1:12" ht="36" customHeight="1">
      <c r="A52" s="125"/>
      <c r="B52" s="119">
        <f>'Tax Invoice'!D48</f>
        <v>6</v>
      </c>
      <c r="C52" s="10" t="s">
        <v>769</v>
      </c>
      <c r="D52" s="10" t="s">
        <v>807</v>
      </c>
      <c r="E52" s="129" t="s">
        <v>759</v>
      </c>
      <c r="F52" s="155"/>
      <c r="G52" s="156"/>
      <c r="H52" s="11" t="s">
        <v>770</v>
      </c>
      <c r="I52" s="14">
        <f t="shared" si="0"/>
        <v>2.69</v>
      </c>
      <c r="J52" s="14">
        <v>2.69</v>
      </c>
      <c r="K52" s="121">
        <f t="shared" si="1"/>
        <v>16.14</v>
      </c>
      <c r="L52" s="126"/>
    </row>
    <row r="53" spans="1:12" ht="36" customHeight="1">
      <c r="A53" s="125"/>
      <c r="B53" s="119">
        <f>'Tax Invoice'!D49</f>
        <v>6</v>
      </c>
      <c r="C53" s="10" t="s">
        <v>769</v>
      </c>
      <c r="D53" s="10" t="s">
        <v>808</v>
      </c>
      <c r="E53" s="129" t="s">
        <v>764</v>
      </c>
      <c r="F53" s="155"/>
      <c r="G53" s="156"/>
      <c r="H53" s="11" t="s">
        <v>770</v>
      </c>
      <c r="I53" s="14">
        <f t="shared" si="0"/>
        <v>3.03</v>
      </c>
      <c r="J53" s="14">
        <v>3.03</v>
      </c>
      <c r="K53" s="121">
        <f t="shared" si="1"/>
        <v>18.18</v>
      </c>
      <c r="L53" s="126"/>
    </row>
    <row r="54" spans="1:12" ht="48" customHeight="1">
      <c r="A54" s="125"/>
      <c r="B54" s="119">
        <f>'Tax Invoice'!D50</f>
        <v>4</v>
      </c>
      <c r="C54" s="10" t="s">
        <v>771</v>
      </c>
      <c r="D54" s="10" t="s">
        <v>771</v>
      </c>
      <c r="E54" s="129" t="s">
        <v>31</v>
      </c>
      <c r="F54" s="155" t="s">
        <v>354</v>
      </c>
      <c r="G54" s="156"/>
      <c r="H54" s="11" t="s">
        <v>772</v>
      </c>
      <c r="I54" s="14">
        <f t="shared" ref="I54:I70" si="2">ROUNDUP(J54*$N$1,2)</f>
        <v>2.67</v>
      </c>
      <c r="J54" s="14">
        <v>2.67</v>
      </c>
      <c r="K54" s="121">
        <f t="shared" ref="K54:K70" si="3">I54*B54</f>
        <v>10.68</v>
      </c>
      <c r="L54" s="126"/>
    </row>
    <row r="55" spans="1:12" ht="36" customHeight="1">
      <c r="A55" s="125"/>
      <c r="B55" s="119">
        <f>'Tax Invoice'!D51</f>
        <v>8</v>
      </c>
      <c r="C55" s="10" t="s">
        <v>773</v>
      </c>
      <c r="D55" s="10" t="s">
        <v>773</v>
      </c>
      <c r="E55" s="129"/>
      <c r="F55" s="155"/>
      <c r="G55" s="156"/>
      <c r="H55" s="11" t="s">
        <v>774</v>
      </c>
      <c r="I55" s="14">
        <f t="shared" si="2"/>
        <v>2.2999999999999998</v>
      </c>
      <c r="J55" s="14">
        <v>2.2999999999999998</v>
      </c>
      <c r="K55" s="121">
        <f t="shared" si="3"/>
        <v>18.399999999999999</v>
      </c>
      <c r="L55" s="126"/>
    </row>
    <row r="56" spans="1:12" ht="24" customHeight="1">
      <c r="A56" s="125"/>
      <c r="B56" s="119">
        <f>'Tax Invoice'!D52</f>
        <v>6</v>
      </c>
      <c r="C56" s="10" t="s">
        <v>775</v>
      </c>
      <c r="D56" s="10" t="s">
        <v>775</v>
      </c>
      <c r="E56" s="129" t="s">
        <v>33</v>
      </c>
      <c r="F56" s="155" t="s">
        <v>279</v>
      </c>
      <c r="G56" s="156"/>
      <c r="H56" s="11" t="s">
        <v>776</v>
      </c>
      <c r="I56" s="14">
        <f t="shared" si="2"/>
        <v>1.61</v>
      </c>
      <c r="J56" s="14">
        <v>1.61</v>
      </c>
      <c r="K56" s="121">
        <f t="shared" si="3"/>
        <v>9.66</v>
      </c>
      <c r="L56" s="126"/>
    </row>
    <row r="57" spans="1:12" ht="24" customHeight="1">
      <c r="A57" s="125"/>
      <c r="B57" s="119">
        <f>'Tax Invoice'!D53</f>
        <v>2</v>
      </c>
      <c r="C57" s="10" t="s">
        <v>775</v>
      </c>
      <c r="D57" s="10" t="s">
        <v>775</v>
      </c>
      <c r="E57" s="129" t="s">
        <v>33</v>
      </c>
      <c r="F57" s="155" t="s">
        <v>720</v>
      </c>
      <c r="G57" s="156"/>
      <c r="H57" s="11" t="s">
        <v>776</v>
      </c>
      <c r="I57" s="14">
        <f t="shared" si="2"/>
        <v>1.61</v>
      </c>
      <c r="J57" s="14">
        <v>1.61</v>
      </c>
      <c r="K57" s="121">
        <f t="shared" si="3"/>
        <v>3.22</v>
      </c>
      <c r="L57" s="126"/>
    </row>
    <row r="58" spans="1:12" ht="24" customHeight="1">
      <c r="A58" s="125"/>
      <c r="B58" s="119">
        <f>'Tax Invoice'!D54</f>
        <v>3</v>
      </c>
      <c r="C58" s="10" t="s">
        <v>775</v>
      </c>
      <c r="D58" s="10" t="s">
        <v>775</v>
      </c>
      <c r="E58" s="129" t="s">
        <v>34</v>
      </c>
      <c r="F58" s="155" t="s">
        <v>279</v>
      </c>
      <c r="G58" s="156"/>
      <c r="H58" s="11" t="s">
        <v>776</v>
      </c>
      <c r="I58" s="14">
        <f t="shared" si="2"/>
        <v>1.61</v>
      </c>
      <c r="J58" s="14">
        <v>1.61</v>
      </c>
      <c r="K58" s="121">
        <f t="shared" si="3"/>
        <v>4.83</v>
      </c>
      <c r="L58" s="126"/>
    </row>
    <row r="59" spans="1:12" ht="24" customHeight="1">
      <c r="A59" s="125"/>
      <c r="B59" s="119">
        <f>'Tax Invoice'!D55</f>
        <v>2</v>
      </c>
      <c r="C59" s="10" t="s">
        <v>777</v>
      </c>
      <c r="D59" s="10" t="s">
        <v>777</v>
      </c>
      <c r="E59" s="129" t="s">
        <v>39</v>
      </c>
      <c r="F59" s="155" t="s">
        <v>778</v>
      </c>
      <c r="G59" s="156"/>
      <c r="H59" s="11" t="s">
        <v>779</v>
      </c>
      <c r="I59" s="14">
        <f t="shared" si="2"/>
        <v>1.66</v>
      </c>
      <c r="J59" s="14">
        <v>1.66</v>
      </c>
      <c r="K59" s="121">
        <f t="shared" si="3"/>
        <v>3.32</v>
      </c>
      <c r="L59" s="126"/>
    </row>
    <row r="60" spans="1:12" ht="24" customHeight="1">
      <c r="A60" s="125"/>
      <c r="B60" s="119">
        <f>'Tax Invoice'!D56</f>
        <v>10</v>
      </c>
      <c r="C60" s="10" t="s">
        <v>777</v>
      </c>
      <c r="D60" s="10" t="s">
        <v>777</v>
      </c>
      <c r="E60" s="129" t="s">
        <v>40</v>
      </c>
      <c r="F60" s="155" t="s">
        <v>279</v>
      </c>
      <c r="G60" s="156"/>
      <c r="H60" s="11" t="s">
        <v>779</v>
      </c>
      <c r="I60" s="14">
        <f t="shared" si="2"/>
        <v>1.66</v>
      </c>
      <c r="J60" s="14">
        <v>1.66</v>
      </c>
      <c r="K60" s="121">
        <f t="shared" si="3"/>
        <v>16.599999999999998</v>
      </c>
      <c r="L60" s="126"/>
    </row>
    <row r="61" spans="1:12" ht="24" customHeight="1">
      <c r="A61" s="125"/>
      <c r="B61" s="119">
        <f>'Tax Invoice'!D57</f>
        <v>5</v>
      </c>
      <c r="C61" s="10" t="s">
        <v>777</v>
      </c>
      <c r="D61" s="10" t="s">
        <v>777</v>
      </c>
      <c r="E61" s="129" t="s">
        <v>40</v>
      </c>
      <c r="F61" s="155" t="s">
        <v>679</v>
      </c>
      <c r="G61" s="156"/>
      <c r="H61" s="11" t="s">
        <v>779</v>
      </c>
      <c r="I61" s="14">
        <f t="shared" si="2"/>
        <v>1.66</v>
      </c>
      <c r="J61" s="14">
        <v>1.66</v>
      </c>
      <c r="K61" s="121">
        <f t="shared" si="3"/>
        <v>8.2999999999999989</v>
      </c>
      <c r="L61" s="126"/>
    </row>
    <row r="62" spans="1:12" ht="24" customHeight="1">
      <c r="A62" s="125"/>
      <c r="B62" s="119">
        <f>'Tax Invoice'!D58</f>
        <v>5</v>
      </c>
      <c r="C62" s="10" t="s">
        <v>777</v>
      </c>
      <c r="D62" s="10" t="s">
        <v>777</v>
      </c>
      <c r="E62" s="129" t="s">
        <v>40</v>
      </c>
      <c r="F62" s="155" t="s">
        <v>277</v>
      </c>
      <c r="G62" s="156"/>
      <c r="H62" s="11" t="s">
        <v>779</v>
      </c>
      <c r="I62" s="14">
        <f t="shared" si="2"/>
        <v>1.66</v>
      </c>
      <c r="J62" s="14">
        <v>1.66</v>
      </c>
      <c r="K62" s="121">
        <f t="shared" si="3"/>
        <v>8.2999999999999989</v>
      </c>
      <c r="L62" s="126"/>
    </row>
    <row r="63" spans="1:12" ht="24" customHeight="1">
      <c r="A63" s="125"/>
      <c r="B63" s="119">
        <f>'Tax Invoice'!D59</f>
        <v>2</v>
      </c>
      <c r="C63" s="10" t="s">
        <v>777</v>
      </c>
      <c r="D63" s="10" t="s">
        <v>777</v>
      </c>
      <c r="E63" s="129" t="s">
        <v>40</v>
      </c>
      <c r="F63" s="155" t="s">
        <v>490</v>
      </c>
      <c r="G63" s="156"/>
      <c r="H63" s="11" t="s">
        <v>779</v>
      </c>
      <c r="I63" s="14">
        <f t="shared" si="2"/>
        <v>1.66</v>
      </c>
      <c r="J63" s="14">
        <v>1.66</v>
      </c>
      <c r="K63" s="121">
        <f t="shared" si="3"/>
        <v>3.32</v>
      </c>
      <c r="L63" s="126"/>
    </row>
    <row r="64" spans="1:12" ht="24" customHeight="1">
      <c r="A64" s="125"/>
      <c r="B64" s="119">
        <f>'Tax Invoice'!D60</f>
        <v>4</v>
      </c>
      <c r="C64" s="10" t="s">
        <v>777</v>
      </c>
      <c r="D64" s="10" t="s">
        <v>777</v>
      </c>
      <c r="E64" s="129" t="s">
        <v>42</v>
      </c>
      <c r="F64" s="155" t="s">
        <v>279</v>
      </c>
      <c r="G64" s="156"/>
      <c r="H64" s="11" t="s">
        <v>779</v>
      </c>
      <c r="I64" s="14">
        <f t="shared" si="2"/>
        <v>1.66</v>
      </c>
      <c r="J64" s="14">
        <v>1.66</v>
      </c>
      <c r="K64" s="121">
        <f t="shared" si="3"/>
        <v>6.64</v>
      </c>
      <c r="L64" s="126"/>
    </row>
    <row r="65" spans="1:12" ht="24" customHeight="1">
      <c r="A65" s="125"/>
      <c r="B65" s="119">
        <f>'Tax Invoice'!D61</f>
        <v>2</v>
      </c>
      <c r="C65" s="10" t="s">
        <v>780</v>
      </c>
      <c r="D65" s="10" t="s">
        <v>780</v>
      </c>
      <c r="E65" s="129" t="s">
        <v>33</v>
      </c>
      <c r="F65" s="155" t="s">
        <v>720</v>
      </c>
      <c r="G65" s="156"/>
      <c r="H65" s="11" t="s">
        <v>781</v>
      </c>
      <c r="I65" s="14">
        <f t="shared" si="2"/>
        <v>1.82</v>
      </c>
      <c r="J65" s="14">
        <v>1.82</v>
      </c>
      <c r="K65" s="121">
        <f t="shared" si="3"/>
        <v>3.64</v>
      </c>
      <c r="L65" s="126"/>
    </row>
    <row r="66" spans="1:12" ht="24" customHeight="1">
      <c r="A66" s="125"/>
      <c r="B66" s="119">
        <f>'Tax Invoice'!D62</f>
        <v>2</v>
      </c>
      <c r="C66" s="10" t="s">
        <v>780</v>
      </c>
      <c r="D66" s="10" t="s">
        <v>780</v>
      </c>
      <c r="E66" s="129" t="s">
        <v>34</v>
      </c>
      <c r="F66" s="155" t="s">
        <v>720</v>
      </c>
      <c r="G66" s="156"/>
      <c r="H66" s="11" t="s">
        <v>781</v>
      </c>
      <c r="I66" s="14">
        <f t="shared" si="2"/>
        <v>1.82</v>
      </c>
      <c r="J66" s="14">
        <v>1.82</v>
      </c>
      <c r="K66" s="121">
        <f t="shared" si="3"/>
        <v>3.64</v>
      </c>
      <c r="L66" s="126"/>
    </row>
    <row r="67" spans="1:12" ht="36" customHeight="1">
      <c r="A67" s="125"/>
      <c r="B67" s="119">
        <f>'Tax Invoice'!D63</f>
        <v>4</v>
      </c>
      <c r="C67" s="10" t="s">
        <v>782</v>
      </c>
      <c r="D67" s="10" t="s">
        <v>782</v>
      </c>
      <c r="E67" s="129" t="s">
        <v>32</v>
      </c>
      <c r="F67" s="155"/>
      <c r="G67" s="156"/>
      <c r="H67" s="11" t="s">
        <v>783</v>
      </c>
      <c r="I67" s="14">
        <f t="shared" si="2"/>
        <v>2.4</v>
      </c>
      <c r="J67" s="14">
        <v>2.4</v>
      </c>
      <c r="K67" s="121">
        <f t="shared" si="3"/>
        <v>9.6</v>
      </c>
      <c r="L67" s="126"/>
    </row>
    <row r="68" spans="1:12" ht="36" customHeight="1">
      <c r="A68" s="125"/>
      <c r="B68" s="119">
        <f>'Tax Invoice'!D64</f>
        <v>4</v>
      </c>
      <c r="C68" s="10" t="s">
        <v>782</v>
      </c>
      <c r="D68" s="10" t="s">
        <v>782</v>
      </c>
      <c r="E68" s="129" t="s">
        <v>33</v>
      </c>
      <c r="F68" s="155"/>
      <c r="G68" s="156"/>
      <c r="H68" s="11" t="s">
        <v>783</v>
      </c>
      <c r="I68" s="14">
        <f t="shared" si="2"/>
        <v>2.4</v>
      </c>
      <c r="J68" s="14">
        <v>2.4</v>
      </c>
      <c r="K68" s="121">
        <f t="shared" si="3"/>
        <v>9.6</v>
      </c>
      <c r="L68" s="126"/>
    </row>
    <row r="69" spans="1:12" ht="24" customHeight="1">
      <c r="A69" s="125"/>
      <c r="B69" s="119">
        <f>'Tax Invoice'!D65</f>
        <v>4</v>
      </c>
      <c r="C69" s="10" t="s">
        <v>784</v>
      </c>
      <c r="D69" s="10" t="s">
        <v>784</v>
      </c>
      <c r="E69" s="129" t="s">
        <v>33</v>
      </c>
      <c r="F69" s="155"/>
      <c r="G69" s="156"/>
      <c r="H69" s="11" t="s">
        <v>785</v>
      </c>
      <c r="I69" s="14">
        <f t="shared" si="2"/>
        <v>1.46</v>
      </c>
      <c r="J69" s="14">
        <v>1.46</v>
      </c>
      <c r="K69" s="121">
        <f t="shared" si="3"/>
        <v>5.84</v>
      </c>
      <c r="L69" s="126"/>
    </row>
    <row r="70" spans="1:12" ht="24" customHeight="1">
      <c r="A70" s="125"/>
      <c r="B70" s="120">
        <f>'Tax Invoice'!D66</f>
        <v>4</v>
      </c>
      <c r="C70" s="12" t="s">
        <v>784</v>
      </c>
      <c r="D70" s="12" t="s">
        <v>784</v>
      </c>
      <c r="E70" s="130" t="s">
        <v>34</v>
      </c>
      <c r="F70" s="159"/>
      <c r="G70" s="160"/>
      <c r="H70" s="13" t="s">
        <v>785</v>
      </c>
      <c r="I70" s="15">
        <f t="shared" si="2"/>
        <v>1.46</v>
      </c>
      <c r="J70" s="15">
        <v>1.46</v>
      </c>
      <c r="K70" s="122">
        <f t="shared" si="3"/>
        <v>5.84</v>
      </c>
      <c r="L70" s="126"/>
    </row>
    <row r="71" spans="1:12" ht="12.75" customHeight="1">
      <c r="A71" s="125"/>
      <c r="B71" s="137">
        <f>SUM(B22:B70)</f>
        <v>271</v>
      </c>
      <c r="C71" s="137" t="s">
        <v>149</v>
      </c>
      <c r="D71" s="137"/>
      <c r="E71" s="137"/>
      <c r="F71" s="137"/>
      <c r="G71" s="137"/>
      <c r="H71" s="137"/>
      <c r="I71" s="138" t="s">
        <v>261</v>
      </c>
      <c r="J71" s="138" t="s">
        <v>261</v>
      </c>
      <c r="K71" s="139">
        <f>SUM(K22:K70)</f>
        <v>387.03</v>
      </c>
      <c r="L71" s="126"/>
    </row>
    <row r="72" spans="1:12" ht="12.75" customHeight="1">
      <c r="A72" s="125"/>
      <c r="B72" s="137"/>
      <c r="C72" s="137"/>
      <c r="D72" s="137"/>
      <c r="E72" s="137"/>
      <c r="F72" s="137"/>
      <c r="G72" s="137"/>
      <c r="H72" s="137"/>
      <c r="I72" s="138" t="s">
        <v>813</v>
      </c>
      <c r="J72" s="138" t="s">
        <v>190</v>
      </c>
      <c r="K72" s="139">
        <f>Invoice!J72</f>
        <v>-77.406000000000006</v>
      </c>
      <c r="L72" s="126"/>
    </row>
    <row r="73" spans="1:12" ht="12.75" customHeight="1" outlineLevel="1">
      <c r="A73" s="125"/>
      <c r="B73" s="137"/>
      <c r="C73" s="137"/>
      <c r="D73" s="137"/>
      <c r="E73" s="137"/>
      <c r="F73" s="137"/>
      <c r="G73" s="137"/>
      <c r="H73" s="137"/>
      <c r="I73" s="138" t="s">
        <v>814</v>
      </c>
      <c r="J73" s="138" t="s">
        <v>191</v>
      </c>
      <c r="K73" s="139">
        <f>Invoice!J73</f>
        <v>0</v>
      </c>
      <c r="L73" s="126"/>
    </row>
    <row r="74" spans="1:12" ht="12.75" customHeight="1">
      <c r="A74" s="125"/>
      <c r="B74" s="137"/>
      <c r="C74" s="137"/>
      <c r="D74" s="137"/>
      <c r="E74" s="137"/>
      <c r="F74" s="137"/>
      <c r="G74" s="137"/>
      <c r="H74" s="137"/>
      <c r="I74" s="138" t="s">
        <v>263</v>
      </c>
      <c r="J74" s="138" t="s">
        <v>263</v>
      </c>
      <c r="K74" s="139">
        <f>SUM(K71:K73)</f>
        <v>309.62399999999997</v>
      </c>
      <c r="L74" s="126"/>
    </row>
    <row r="75" spans="1:12" ht="12.75" customHeight="1">
      <c r="A75" s="6"/>
      <c r="B75" s="7"/>
      <c r="C75" s="7"/>
      <c r="D75" s="7"/>
      <c r="E75" s="7"/>
      <c r="F75" s="7"/>
      <c r="G75" s="7"/>
      <c r="H75" s="7" t="s">
        <v>820</v>
      </c>
      <c r="I75" s="7"/>
      <c r="J75" s="7"/>
      <c r="K75" s="7"/>
      <c r="L75" s="8"/>
    </row>
    <row r="76" spans="1:12" ht="12.75" customHeight="1">
      <c r="A76" s="2"/>
      <c r="B76" s="2"/>
      <c r="C76" s="2"/>
      <c r="D76" s="2"/>
      <c r="E76" s="2"/>
      <c r="F76" s="2"/>
      <c r="G76" s="2"/>
      <c r="H76" s="2"/>
      <c r="I76" s="2"/>
      <c r="J76" s="2"/>
      <c r="K76" s="2"/>
      <c r="L76" s="2"/>
    </row>
    <row r="77" spans="1:12" ht="13.5" customHeight="1">
      <c r="A77" s="2"/>
      <c r="B77" s="2"/>
      <c r="C77" s="2"/>
      <c r="D77" s="2"/>
      <c r="E77" s="2"/>
      <c r="F77" s="2"/>
      <c r="G77" s="2"/>
      <c r="H77" s="2"/>
      <c r="I77" s="2"/>
      <c r="J77" s="2"/>
      <c r="K77" s="2"/>
      <c r="L77" s="2"/>
    </row>
    <row r="78" spans="1:12" ht="12.75" customHeight="1"/>
    <row r="79" spans="1:12" ht="12.75" customHeight="1"/>
    <row r="80" spans="1:12" ht="12.75" customHeight="1"/>
    <row r="81" ht="12.75" customHeight="1"/>
    <row r="82" ht="12.75" customHeight="1"/>
    <row r="83" ht="12.75" customHeight="1"/>
    <row r="84" ht="12.75" customHeight="1"/>
  </sheetData>
  <mergeCells count="53">
    <mergeCell ref="K10:K11"/>
    <mergeCell ref="K14:K15"/>
    <mergeCell ref="F70:G70"/>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0:G20"/>
    <mergeCell ref="F21:G21"/>
    <mergeCell ref="F22:G22"/>
    <mergeCell ref="F33:G33"/>
    <mergeCell ref="F34:G34"/>
    <mergeCell ref="F30:G30"/>
    <mergeCell ref="F31:G31"/>
    <mergeCell ref="F32:G3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topLeftCell="A59" zoomScaleNormal="100" workbookViewId="0">
      <selection activeCell="J1021" sqref="J102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394.81</v>
      </c>
      <c r="O2" s="21" t="s">
        <v>265</v>
      </c>
    </row>
    <row r="3" spans="1:15" s="21" customFormat="1" ht="15" customHeight="1" thickBot="1">
      <c r="A3" s="22" t="s">
        <v>156</v>
      </c>
      <c r="G3" s="28">
        <f>Invoice!J14</f>
        <v>45180</v>
      </c>
      <c r="H3" s="29"/>
      <c r="N3" s="21">
        <v>394.81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Patrick Grün</v>
      </c>
      <c r="B10" s="37"/>
      <c r="C10" s="37"/>
      <c r="D10" s="37"/>
      <c r="F10" s="38" t="str">
        <f>'Copy paste to Here'!B10</f>
        <v>SellerOne Gmbh</v>
      </c>
      <c r="G10" s="39"/>
      <c r="H10" s="40"/>
      <c r="K10" s="107" t="s">
        <v>282</v>
      </c>
      <c r="L10" s="35" t="s">
        <v>282</v>
      </c>
      <c r="M10" s="21">
        <v>1</v>
      </c>
    </row>
    <row r="11" spans="1:15" s="21" customFormat="1" ht="15.75" thickBot="1">
      <c r="A11" s="41" t="str">
        <f>'Copy paste to Here'!G11</f>
        <v>Patrick Grün</v>
      </c>
      <c r="B11" s="42"/>
      <c r="C11" s="42"/>
      <c r="D11" s="42"/>
      <c r="F11" s="43" t="str">
        <f>'Copy paste to Here'!B11</f>
        <v>Patrick Gruen</v>
      </c>
      <c r="G11" s="44"/>
      <c r="H11" s="45"/>
      <c r="K11" s="105" t="s">
        <v>163</v>
      </c>
      <c r="L11" s="46" t="s">
        <v>164</v>
      </c>
      <c r="M11" s="21">
        <f>VLOOKUP(G3,[1]Sheet1!$A$9:$I$7290,2,FALSE)</f>
        <v>35.43</v>
      </c>
    </row>
    <row r="12" spans="1:15" s="21" customFormat="1" ht="15.75" thickBot="1">
      <c r="A12" s="41" t="str">
        <f>'Copy paste to Here'!G12</f>
        <v>Biererlgasse 28/11</v>
      </c>
      <c r="B12" s="42"/>
      <c r="C12" s="42"/>
      <c r="D12" s="42"/>
      <c r="E12" s="89"/>
      <c r="F12" s="43" t="str">
        <f>'Copy paste to Here'!B12</f>
        <v>Sautergasse 23/1/3/12</v>
      </c>
      <c r="G12" s="44"/>
      <c r="H12" s="45"/>
      <c r="K12" s="105" t="s">
        <v>165</v>
      </c>
      <c r="L12" s="46" t="s">
        <v>138</v>
      </c>
      <c r="M12" s="21">
        <f>VLOOKUP(G3,[1]Sheet1!$A$9:$I$7290,3,FALSE)</f>
        <v>37.770000000000003</v>
      </c>
    </row>
    <row r="13" spans="1:15" s="21" customFormat="1" ht="15.75" thickBot="1">
      <c r="A13" s="41" t="str">
        <f>'Copy paste to Here'!G13</f>
        <v>1100 Wien</v>
      </c>
      <c r="B13" s="42"/>
      <c r="C13" s="42"/>
      <c r="D13" s="42"/>
      <c r="E13" s="123" t="s">
        <v>138</v>
      </c>
      <c r="F13" s="43" t="str">
        <f>'Copy paste to Here'!B13</f>
        <v>1160 Wien</v>
      </c>
      <c r="G13" s="44"/>
      <c r="H13" s="45"/>
      <c r="K13" s="105" t="s">
        <v>166</v>
      </c>
      <c r="L13" s="46" t="s">
        <v>167</v>
      </c>
      <c r="M13" s="124">
        <f>VLOOKUP(G3,[1]Sheet1!$A$9:$I$7290,4,FALSE)</f>
        <v>44.01</v>
      </c>
    </row>
    <row r="14" spans="1:15" s="21" customFormat="1" ht="15.75" thickBot="1">
      <c r="A14" s="41" t="str">
        <f>'Copy paste to Here'!G14</f>
        <v>Austria</v>
      </c>
      <c r="B14" s="42"/>
      <c r="C14" s="42"/>
      <c r="D14" s="42"/>
      <c r="E14" s="123">
        <f>VLOOKUP(J9,$L$10:$M$17,2,FALSE)</f>
        <v>37.770000000000003</v>
      </c>
      <c r="F14" s="43" t="str">
        <f>'Copy paste to Here'!B14</f>
        <v>Austria</v>
      </c>
      <c r="G14" s="44"/>
      <c r="H14" s="45"/>
      <c r="K14" s="105" t="s">
        <v>168</v>
      </c>
      <c r="L14" s="46" t="s">
        <v>169</v>
      </c>
      <c r="M14" s="21">
        <f>VLOOKUP(G3,[1]Sheet1!$A$9:$I$7290,5,FALSE)</f>
        <v>22.28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v>
      </c>
    </row>
    <row r="16" spans="1:15" s="21" customFormat="1" ht="13.7" customHeight="1" thickBot="1">
      <c r="A16" s="52"/>
      <c r="K16" s="106" t="s">
        <v>172</v>
      </c>
      <c r="L16" s="51" t="s">
        <v>173</v>
      </c>
      <c r="M16" s="21">
        <f>VLOOKUP(G3,[1]Sheet1!$A$9:$I$7290,7,FALSE)</f>
        <v>20.64</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13.5" customHeight="1">
      <c r="A18" s="169" t="str">
        <f>IF((LEN('Copy paste to Here'!G22))&gt;5,((CONCATENATE('Copy paste to Here'!G22," &amp; ",'Copy paste to Here'!D22,"  &amp;  ",'Copy paste to Here'!E22))),"Empty Cell")</f>
        <v xml:space="preserve">Organic belly banana with 316L post, 14g (1.6mm) with 5 &amp; 8mm areng wood balls &amp; Length: 12mm  &amp;  </v>
      </c>
      <c r="B18" s="170" t="str">
        <f>'Copy paste to Here'!C22</f>
        <v>BNGAR</v>
      </c>
      <c r="C18" s="170" t="s">
        <v>732</v>
      </c>
      <c r="D18" s="171">
        <f>Invoice!B22</f>
        <v>4</v>
      </c>
      <c r="E18" s="172">
        <f>'Shipping Invoice'!J22*$N$1</f>
        <v>1.5</v>
      </c>
      <c r="F18" s="172">
        <f>D18*E18</f>
        <v>6</v>
      </c>
      <c r="G18" s="173">
        <f>E18*$E$14</f>
        <v>56.655000000000001</v>
      </c>
      <c r="H18" s="174">
        <f>D18*G18</f>
        <v>226.62</v>
      </c>
    </row>
    <row r="19" spans="1:13" s="62" customFormat="1" ht="13.5" customHeight="1">
      <c r="A19" s="175" t="str">
        <f>IF((LEN('Copy paste to Here'!G23))&gt;5,((CONCATENATE('Copy paste to Here'!G23," &amp; ",'Copy paste to Here'!D23,"  &amp;  ",'Copy paste to Here'!E23))),"Empty Cell")</f>
        <v xml:space="preserve">Organic belly banana with 316L post, 14g (1.6mm) with 5 &amp; 8mm sono wood balls &amp; Length: 12mm  &amp;  </v>
      </c>
      <c r="B19" s="170" t="str">
        <f>'Copy paste to Here'!C23</f>
        <v>BNGSN</v>
      </c>
      <c r="C19" s="170" t="s">
        <v>734</v>
      </c>
      <c r="D19" s="171">
        <f>Invoice!B23</f>
        <v>4</v>
      </c>
      <c r="E19" s="172">
        <f>'Shipping Invoice'!J23*$N$1</f>
        <v>1.5</v>
      </c>
      <c r="F19" s="172">
        <f t="shared" ref="F19:F82" si="0">D19*E19</f>
        <v>6</v>
      </c>
      <c r="G19" s="173">
        <f t="shared" ref="G19:G82" si="1">E19*$E$14</f>
        <v>56.655000000000001</v>
      </c>
      <c r="H19" s="176">
        <f t="shared" ref="H19:H82" si="2">D19*G19</f>
        <v>226.62</v>
      </c>
    </row>
    <row r="20" spans="1:13" s="62" customFormat="1" ht="13.5" customHeight="1">
      <c r="A20" s="169" t="str">
        <f>IF((LEN('Copy paste to Here'!G24))&gt;5,((CONCATENATE('Copy paste to Here'!G24," &amp; ",'Copy paste to Here'!D24,"  &amp;  ",'Copy paste to Here'!E24))),"Empty Cell")</f>
        <v xml:space="preserve">Organic belly banana with 316L post, 14g (1.6mm) with 5 &amp; 8mm sawo wood balls &amp; Length: 12mm  &amp;  </v>
      </c>
      <c r="B20" s="170" t="str">
        <f>'Copy paste to Here'!C24</f>
        <v>BNGSW</v>
      </c>
      <c r="C20" s="170" t="s">
        <v>736</v>
      </c>
      <c r="D20" s="171">
        <f>Invoice!B24</f>
        <v>4</v>
      </c>
      <c r="E20" s="172">
        <f>'Shipping Invoice'!J24*$N$1</f>
        <v>1.5</v>
      </c>
      <c r="F20" s="172">
        <f t="shared" si="0"/>
        <v>6</v>
      </c>
      <c r="G20" s="173">
        <f t="shared" si="1"/>
        <v>56.655000000000001</v>
      </c>
      <c r="H20" s="176">
        <f t="shared" si="2"/>
        <v>226.62</v>
      </c>
    </row>
    <row r="21" spans="1:13" s="62" customFormat="1" ht="13.5" customHeight="1">
      <c r="A21" s="169" t="str">
        <f>IF((LEN('Copy paste to Here'!G25))&gt;5,((CONCATENATE('Copy paste to Here'!G25," &amp; ",'Copy paste to Here'!D25,"  &amp;  ",'Copy paste to Here'!E25))),"Empty Cell")</f>
        <v>Color ''stick on'' belly button crystals - size 8mm (1 piece in blister pack or extra thin package to save on shipping cost) &amp; Packing Option: Extra-Thin package to save shipping cost  &amp;  Crystal Color: Clear</v>
      </c>
      <c r="B21" s="170" t="str">
        <f>'Copy paste to Here'!C25</f>
        <v>CSB8</v>
      </c>
      <c r="C21" s="170" t="s">
        <v>738</v>
      </c>
      <c r="D21" s="171">
        <f>Invoice!B25</f>
        <v>8</v>
      </c>
      <c r="E21" s="172">
        <f>'Shipping Invoice'!J25*$N$1</f>
        <v>0.57999999999999996</v>
      </c>
      <c r="F21" s="172">
        <f t="shared" si="0"/>
        <v>4.6399999999999997</v>
      </c>
      <c r="G21" s="173">
        <f t="shared" si="1"/>
        <v>21.906600000000001</v>
      </c>
      <c r="H21" s="176">
        <f t="shared" si="2"/>
        <v>175.25280000000001</v>
      </c>
    </row>
    <row r="22" spans="1:13" s="62" customFormat="1" ht="13.5" customHeight="1">
      <c r="A22" s="169" t="str">
        <f>IF((LEN('Copy paste to Here'!G26))&gt;5,((CONCATENATE('Copy paste to Here'!G26," &amp; ",'Copy paste to Here'!D26,"  &amp;  ",'Copy paste to Here'!E26))),"Empty Cell")</f>
        <v>Color ''stick on'' belly button crystals - size 8mm (1 piece in blister pack or extra thin package to save on shipping cost) &amp; Packing Option: Extra-Thin package to save shipping cost  &amp;  Crystal Color: Rose</v>
      </c>
      <c r="B22" s="170" t="str">
        <f>'Copy paste to Here'!C26</f>
        <v>CSB8</v>
      </c>
      <c r="C22" s="170" t="s">
        <v>738</v>
      </c>
      <c r="D22" s="171">
        <f>Invoice!B26</f>
        <v>4</v>
      </c>
      <c r="E22" s="172">
        <f>'Shipping Invoice'!J26*$N$1</f>
        <v>0.57999999999999996</v>
      </c>
      <c r="F22" s="172">
        <f t="shared" si="0"/>
        <v>2.3199999999999998</v>
      </c>
      <c r="G22" s="173">
        <f t="shared" si="1"/>
        <v>21.906600000000001</v>
      </c>
      <c r="H22" s="176">
        <f t="shared" si="2"/>
        <v>87.626400000000004</v>
      </c>
    </row>
    <row r="23" spans="1:13" s="62" customFormat="1" ht="13.5" customHeight="1">
      <c r="A23" s="169" t="str">
        <f>IF((LEN('Copy paste to Here'!G27))&gt;5,((CONCATENATE('Copy paste to Here'!G27," &amp; ",'Copy paste to Here'!D27,"  &amp;  ",'Copy paste to Here'!E27))),"Empty Cell")</f>
        <v>Color ''stick on'' belly button crystals - size 8mm (1 piece in blister pack or extra thin package to save on shipping cost) &amp; Packing Option: Extra-Thin package to save shipping cost  &amp;  Crystal Color: Light Sapphire</v>
      </c>
      <c r="B23" s="170" t="str">
        <f>'Copy paste to Here'!C27</f>
        <v>CSB8</v>
      </c>
      <c r="C23" s="170" t="s">
        <v>738</v>
      </c>
      <c r="D23" s="171">
        <f>Invoice!B27</f>
        <v>6</v>
      </c>
      <c r="E23" s="172">
        <f>'Shipping Invoice'!J27*$N$1</f>
        <v>0.57999999999999996</v>
      </c>
      <c r="F23" s="172">
        <f t="shared" si="0"/>
        <v>3.4799999999999995</v>
      </c>
      <c r="G23" s="173">
        <f t="shared" si="1"/>
        <v>21.906600000000001</v>
      </c>
      <c r="H23" s="176">
        <f t="shared" si="2"/>
        <v>131.43960000000001</v>
      </c>
    </row>
    <row r="24" spans="1:13" s="62" customFormat="1" ht="13.5" customHeight="1">
      <c r="A24" s="169" t="str">
        <f>IF((LEN('Copy paste to Here'!G28))&gt;5,((CONCATENATE('Copy paste to Here'!G28," &amp; ",'Copy paste to Here'!D28,"  &amp;  ",'Copy paste to Here'!E28))),"Empty Cell")</f>
        <v xml:space="preserve">Coconut wood double flared flesh tunnel &amp; Gauge: 6mm  &amp;  </v>
      </c>
      <c r="B24" s="170" t="str">
        <f>'Copy paste to Here'!C28</f>
        <v>DPWB</v>
      </c>
      <c r="C24" s="170" t="s">
        <v>786</v>
      </c>
      <c r="D24" s="171">
        <f>Invoice!B28</f>
        <v>4</v>
      </c>
      <c r="E24" s="172">
        <f>'Shipping Invoice'!J28*$N$1</f>
        <v>1.02</v>
      </c>
      <c r="F24" s="172">
        <f t="shared" si="0"/>
        <v>4.08</v>
      </c>
      <c r="G24" s="173">
        <f t="shared" si="1"/>
        <v>38.525400000000005</v>
      </c>
      <c r="H24" s="176">
        <f t="shared" si="2"/>
        <v>154.10160000000002</v>
      </c>
    </row>
    <row r="25" spans="1:13" s="62" customFormat="1" ht="13.5" customHeight="1">
      <c r="A25" s="169" t="str">
        <f>IF((LEN('Copy paste to Here'!G29))&gt;5,((CONCATENATE('Copy paste to Here'!G29," &amp; ",'Copy paste to Here'!D29,"  &amp;  ",'Copy paste to Here'!E29))),"Empty Cell")</f>
        <v xml:space="preserve">Areng wood double flared flesh tunnel &amp; Gauge: 6mm  &amp;  </v>
      </c>
      <c r="B25" s="170" t="str">
        <f>'Copy paste to Here'!C29</f>
        <v>DPWK</v>
      </c>
      <c r="C25" s="170" t="s">
        <v>787</v>
      </c>
      <c r="D25" s="171">
        <f>Invoice!B29</f>
        <v>2</v>
      </c>
      <c r="E25" s="172">
        <f>'Shipping Invoice'!J29*$N$1</f>
        <v>1.17</v>
      </c>
      <c r="F25" s="172">
        <f t="shared" si="0"/>
        <v>2.34</v>
      </c>
      <c r="G25" s="173">
        <f t="shared" si="1"/>
        <v>44.190899999999999</v>
      </c>
      <c r="H25" s="176">
        <f t="shared" si="2"/>
        <v>88.381799999999998</v>
      </c>
    </row>
    <row r="26" spans="1:13" s="62" customFormat="1" ht="13.5" customHeight="1">
      <c r="A26" s="169" t="str">
        <f>IF((LEN('Copy paste to Here'!G30))&gt;5,((CONCATENATE('Copy paste to Here'!G30," &amp; ",'Copy paste to Here'!D30,"  &amp;  ",'Copy paste to Here'!E30))),"Empty Cell")</f>
        <v xml:space="preserve">Rose gold PVD plated surgical steel screw-fit flesh tunnel with ferido glued multi crystal studded rim with resin cover. Stones will never fall out guaranteed! &amp; Gauge: 8mm  &amp;  </v>
      </c>
      <c r="B26" s="170" t="str">
        <f>'Copy paste to Here'!C30</f>
        <v>FTTSPFR</v>
      </c>
      <c r="C26" s="170" t="s">
        <v>788</v>
      </c>
      <c r="D26" s="171">
        <f>Invoice!B30</f>
        <v>8</v>
      </c>
      <c r="E26" s="172">
        <f>'Shipping Invoice'!J30*$N$1</f>
        <v>3.74</v>
      </c>
      <c r="F26" s="172">
        <f t="shared" si="0"/>
        <v>29.92</v>
      </c>
      <c r="G26" s="173">
        <f t="shared" si="1"/>
        <v>141.25980000000001</v>
      </c>
      <c r="H26" s="176">
        <f t="shared" si="2"/>
        <v>1130.0784000000001</v>
      </c>
    </row>
    <row r="27" spans="1:13" s="62" customFormat="1" ht="13.5" customHeight="1">
      <c r="A27" s="169" t="str">
        <f>IF((LEN('Copy paste to Here'!G31))&gt;5,((CONCATENATE('Copy paste to Here'!G31," &amp; ",'Copy paste to Here'!D31,"  &amp;  ",'Copy paste to Here'!E31))),"Empty Cell")</f>
        <v xml:space="preserve">Rose gold PVD plated surgical steel screw-fit flesh tunnel with ferido glued multi crystal studded rim with resin cover. Stones will never fall out guaranteed! &amp; Gauge: 10mm  &amp;  </v>
      </c>
      <c r="B27" s="170" t="str">
        <f>'Copy paste to Here'!C31</f>
        <v>FTTSPFR</v>
      </c>
      <c r="C27" s="170" t="s">
        <v>789</v>
      </c>
      <c r="D27" s="171">
        <f>Invoice!B31</f>
        <v>4</v>
      </c>
      <c r="E27" s="172">
        <f>'Shipping Invoice'!J31*$N$1</f>
        <v>4.3600000000000003</v>
      </c>
      <c r="F27" s="172">
        <f t="shared" si="0"/>
        <v>17.440000000000001</v>
      </c>
      <c r="G27" s="173">
        <f t="shared" si="1"/>
        <v>164.67720000000003</v>
      </c>
      <c r="H27" s="176">
        <f t="shared" si="2"/>
        <v>658.70880000000011</v>
      </c>
    </row>
    <row r="28" spans="1:13" s="62" customFormat="1" ht="13.5" customHeight="1">
      <c r="A28" s="169" t="str">
        <f>IF((LEN('Copy paste to Here'!G32))&gt;5,((CONCATENATE('Copy paste to Here'!G32," &amp; ",'Copy paste to Here'!D32,"  &amp;  ",'Copy paste to Here'!E32))),"Empty Cell")</f>
        <v>PVD plated surgical steel fake flesh tunnels with ferido glued multi crystal studded rim without resin cover and flat back &amp; Size: 6mm  &amp;  Color: Black</v>
      </c>
      <c r="B28" s="170" t="str">
        <f>'Copy paste to Here'!C32</f>
        <v>IFTF</v>
      </c>
      <c r="C28" s="170" t="s">
        <v>790</v>
      </c>
      <c r="D28" s="171">
        <f>Invoice!B32</f>
        <v>4</v>
      </c>
      <c r="E28" s="172">
        <f>'Shipping Invoice'!J32*$N$1</f>
        <v>1.56</v>
      </c>
      <c r="F28" s="172">
        <f t="shared" si="0"/>
        <v>6.24</v>
      </c>
      <c r="G28" s="173">
        <f t="shared" si="1"/>
        <v>58.921200000000006</v>
      </c>
      <c r="H28" s="176">
        <f t="shared" si="2"/>
        <v>235.68480000000002</v>
      </c>
    </row>
    <row r="29" spans="1:13" s="62" customFormat="1" ht="13.5" customHeight="1">
      <c r="A29" s="169" t="str">
        <f>IF((LEN('Copy paste to Here'!G33))&gt;5,((CONCATENATE('Copy paste to Here'!G33," &amp; ",'Copy paste to Here'!D33,"  &amp;  ",'Copy paste to Here'!E33))),"Empty Cell")</f>
        <v xml:space="preserve">Black acrylic fake plug with marijuana on black background logo with rubber O-rings - size 8mm &amp;   &amp;  </v>
      </c>
      <c r="B29" s="170" t="str">
        <f>'Copy paste to Here'!C33</f>
        <v>ILVGR5</v>
      </c>
      <c r="C29" s="170" t="s">
        <v>748</v>
      </c>
      <c r="D29" s="171">
        <f>Invoice!B33</f>
        <v>4</v>
      </c>
      <c r="E29" s="172">
        <f>'Shipping Invoice'!J33*$N$1</f>
        <v>0.68</v>
      </c>
      <c r="F29" s="172">
        <f t="shared" si="0"/>
        <v>2.72</v>
      </c>
      <c r="G29" s="173">
        <f t="shared" si="1"/>
        <v>25.683600000000006</v>
      </c>
      <c r="H29" s="176">
        <f t="shared" si="2"/>
        <v>102.73440000000002</v>
      </c>
    </row>
    <row r="30" spans="1:13" s="62" customFormat="1" ht="13.5" customHeight="1">
      <c r="A30" s="169" t="str">
        <f>IF((LEN('Copy paste to Here'!G34))&gt;5,((CONCATENATE('Copy paste to Here'!G34," &amp; ",'Copy paste to Here'!D34,"  &amp;  ",'Copy paste to Here'!E34))),"Empty Cell")</f>
        <v>Surgical steel belly banana, 14g (1.6mm) with an 8mm bezel set jewel ball and a dangling crystal studded skull with crossed bones &amp; Length: 12mm  &amp;  Crystal Color: Aquamarine</v>
      </c>
      <c r="B30" s="170" t="str">
        <f>'Copy paste to Here'!C34</f>
        <v>MCDSK5</v>
      </c>
      <c r="C30" s="170" t="s">
        <v>750</v>
      </c>
      <c r="D30" s="171">
        <f>Invoice!B34</f>
        <v>4</v>
      </c>
      <c r="E30" s="172">
        <f>'Shipping Invoice'!J34*$N$1</f>
        <v>1.98</v>
      </c>
      <c r="F30" s="172">
        <f t="shared" si="0"/>
        <v>7.92</v>
      </c>
      <c r="G30" s="173">
        <f t="shared" si="1"/>
        <v>74.784600000000012</v>
      </c>
      <c r="H30" s="176">
        <f t="shared" si="2"/>
        <v>299.13840000000005</v>
      </c>
    </row>
    <row r="31" spans="1:13" s="62" customFormat="1" ht="13.5" customHeight="1">
      <c r="A31" s="169" t="str">
        <f>IF((LEN('Copy paste to Here'!G35))&gt;5,((CONCATENATE('Copy paste to Here'!G35," &amp; ",'Copy paste to Here'!D35,"  &amp;  ",'Copy paste to Here'!E35))),"Empty Cell")</f>
        <v xml:space="preserve">High polished surgical steel taper with double rubber O-rings &amp; Gauge: 1.6mm  &amp;  </v>
      </c>
      <c r="B31" s="170" t="str">
        <f>'Copy paste to Here'!C35</f>
        <v>NLSPGX</v>
      </c>
      <c r="C31" s="170" t="s">
        <v>791</v>
      </c>
      <c r="D31" s="171">
        <f>Invoice!B35</f>
        <v>6</v>
      </c>
      <c r="E31" s="172">
        <f>'Shipping Invoice'!J35*$N$1</f>
        <v>0.68</v>
      </c>
      <c r="F31" s="172">
        <f t="shared" si="0"/>
        <v>4.08</v>
      </c>
      <c r="G31" s="173">
        <f t="shared" si="1"/>
        <v>25.683600000000006</v>
      </c>
      <c r="H31" s="176">
        <f t="shared" si="2"/>
        <v>154.10160000000002</v>
      </c>
    </row>
    <row r="32" spans="1:13" s="62" customFormat="1" ht="13.5" customHeight="1">
      <c r="A32" s="169" t="str">
        <f>IF((LEN('Copy paste to Here'!G36))&gt;5,((CONCATENATE('Copy paste to Here'!G36," &amp; ",'Copy paste to Here'!D36,"  &amp;  ",'Copy paste to Here'!E36))),"Empty Cell")</f>
        <v xml:space="preserve">High polished surgical steel taper with double rubber O-rings &amp; Gauge: 6mm  &amp;  </v>
      </c>
      <c r="B32" s="170" t="str">
        <f>'Copy paste to Here'!C36</f>
        <v>NLSPGX</v>
      </c>
      <c r="C32" s="170" t="s">
        <v>792</v>
      </c>
      <c r="D32" s="171">
        <f>Invoice!B36</f>
        <v>6</v>
      </c>
      <c r="E32" s="172">
        <f>'Shipping Invoice'!J36*$N$1</f>
        <v>1.61</v>
      </c>
      <c r="F32" s="172">
        <f t="shared" si="0"/>
        <v>9.66</v>
      </c>
      <c r="G32" s="173">
        <f t="shared" si="1"/>
        <v>60.809700000000007</v>
      </c>
      <c r="H32" s="176">
        <f t="shared" si="2"/>
        <v>364.85820000000001</v>
      </c>
    </row>
    <row r="33" spans="1:8" s="62" customFormat="1" ht="13.5" customHeight="1">
      <c r="A33" s="169" t="str">
        <f>IF((LEN('Copy paste to Here'!G37))&gt;5,((CONCATENATE('Copy paste to Here'!G37," &amp; ",'Copy paste to Here'!D37,"  &amp;  ",'Copy paste to Here'!E37))),"Empty Cell")</f>
        <v>Surgical steel nipple barbell, 14g (1.6mm) with two 5mm balls connected via a small chain with a dangling anchor design with round Cubic Zirconia stone  &amp; Length: 14mm  &amp;  Cz Color: Clear</v>
      </c>
      <c r="B33" s="170" t="str">
        <f>'Copy paste to Here'!C37</f>
        <v>NPDL23</v>
      </c>
      <c r="C33" s="170" t="s">
        <v>754</v>
      </c>
      <c r="D33" s="171">
        <f>Invoice!B37</f>
        <v>0</v>
      </c>
      <c r="E33" s="172">
        <f>'Shipping Invoice'!J37*$N$1</f>
        <v>1.36</v>
      </c>
      <c r="F33" s="172">
        <f t="shared" si="0"/>
        <v>0</v>
      </c>
      <c r="G33" s="173">
        <f t="shared" si="1"/>
        <v>51.367200000000011</v>
      </c>
      <c r="H33" s="176">
        <f t="shared" si="2"/>
        <v>0</v>
      </c>
    </row>
    <row r="34" spans="1:8" s="62" customFormat="1" ht="13.5" customHeight="1">
      <c r="A34" s="169" t="str">
        <f>IF((LEN('Copy paste to Here'!G38))&gt;5,((CONCATENATE('Copy paste to Here'!G38," &amp; ",'Copy paste to Here'!D38,"  &amp;  ",'Copy paste to Here'!E38))),"Empty Cell")</f>
        <v xml:space="preserve">Moon stone double flare plug (opalite) &amp; Gauge: 4mm  &amp;  </v>
      </c>
      <c r="B34" s="170" t="str">
        <f>'Copy paste to Here'!C38</f>
        <v>PGSBB</v>
      </c>
      <c r="C34" s="170" t="s">
        <v>793</v>
      </c>
      <c r="D34" s="171">
        <f>Invoice!B38</f>
        <v>8</v>
      </c>
      <c r="E34" s="172">
        <f>'Shipping Invoice'!J38*$N$1</f>
        <v>0.57999999999999996</v>
      </c>
      <c r="F34" s="172">
        <f t="shared" si="0"/>
        <v>4.6399999999999997</v>
      </c>
      <c r="G34" s="173">
        <f t="shared" si="1"/>
        <v>21.906600000000001</v>
      </c>
      <c r="H34" s="176">
        <f t="shared" si="2"/>
        <v>175.25280000000001</v>
      </c>
    </row>
    <row r="35" spans="1:8" s="62" customFormat="1" ht="13.5" customHeight="1">
      <c r="A35" s="169" t="str">
        <f>IF((LEN('Copy paste to Here'!G39))&gt;5,((CONCATENATE('Copy paste to Here'!G39," &amp; ",'Copy paste to Here'!D39,"  &amp;  ",'Copy paste to Here'!E39))),"Empty Cell")</f>
        <v xml:space="preserve">Moon stone double flare plug (opalite) &amp; Gauge: 6mm  &amp;  </v>
      </c>
      <c r="B35" s="170" t="str">
        <f>'Copy paste to Here'!C39</f>
        <v>PGSBB</v>
      </c>
      <c r="C35" s="170" t="s">
        <v>794</v>
      </c>
      <c r="D35" s="171">
        <f>Invoice!B39</f>
        <v>6</v>
      </c>
      <c r="E35" s="172">
        <f>'Shipping Invoice'!J39*$N$1</f>
        <v>0.73</v>
      </c>
      <c r="F35" s="172">
        <f t="shared" si="0"/>
        <v>4.38</v>
      </c>
      <c r="G35" s="173">
        <f t="shared" si="1"/>
        <v>27.572100000000002</v>
      </c>
      <c r="H35" s="176">
        <f t="shared" si="2"/>
        <v>165.43260000000001</v>
      </c>
    </row>
    <row r="36" spans="1:8" s="62" customFormat="1" ht="13.5" customHeight="1">
      <c r="A36" s="169" t="str">
        <f>IF((LEN('Copy paste to Here'!G40))&gt;5,((CONCATENATE('Copy paste to Here'!G40," &amp; ",'Copy paste to Here'!D40,"  &amp;  ",'Copy paste to Here'!E40))),"Empty Cell")</f>
        <v xml:space="preserve">Moon stone double flare plug (opalite) &amp; Gauge: 8mm  &amp;  </v>
      </c>
      <c r="B36" s="170" t="str">
        <f>'Copy paste to Here'!C40</f>
        <v>PGSBB</v>
      </c>
      <c r="C36" s="170" t="s">
        <v>795</v>
      </c>
      <c r="D36" s="171">
        <f>Invoice!B40</f>
        <v>4</v>
      </c>
      <c r="E36" s="172">
        <f>'Shipping Invoice'!J40*$N$1</f>
        <v>0.82</v>
      </c>
      <c r="F36" s="172">
        <f t="shared" si="0"/>
        <v>3.28</v>
      </c>
      <c r="G36" s="173">
        <f t="shared" si="1"/>
        <v>30.971399999999999</v>
      </c>
      <c r="H36" s="176">
        <f t="shared" si="2"/>
        <v>123.8856</v>
      </c>
    </row>
    <row r="37" spans="1:8" s="62" customFormat="1" ht="13.5" customHeight="1">
      <c r="A37" s="169" t="str">
        <f>IF((LEN('Copy paste to Here'!G41))&gt;5,((CONCATENATE('Copy paste to Here'!G41," &amp; ",'Copy paste to Here'!D41,"  &amp;  ",'Copy paste to Here'!E41))),"Empty Cell")</f>
        <v xml:space="preserve">Moon stone double flare plug (opalite) &amp; Gauge: 14mm  &amp;  </v>
      </c>
      <c r="B37" s="170" t="str">
        <f>'Copy paste to Here'!C41</f>
        <v>PGSBB</v>
      </c>
      <c r="C37" s="170" t="s">
        <v>796</v>
      </c>
      <c r="D37" s="171">
        <f>Invoice!B41</f>
        <v>8</v>
      </c>
      <c r="E37" s="172">
        <f>'Shipping Invoice'!J41*$N$1</f>
        <v>1.26</v>
      </c>
      <c r="F37" s="172">
        <f t="shared" si="0"/>
        <v>10.08</v>
      </c>
      <c r="G37" s="173">
        <f t="shared" si="1"/>
        <v>47.590200000000003</v>
      </c>
      <c r="H37" s="176">
        <f t="shared" si="2"/>
        <v>380.72160000000002</v>
      </c>
    </row>
    <row r="38" spans="1:8" s="62" customFormat="1" ht="13.5" customHeight="1">
      <c r="A38" s="169" t="str">
        <f>IF((LEN('Copy paste to Here'!G42))&gt;5,((CONCATENATE('Copy paste to Here'!G42," &amp; ",'Copy paste to Here'!D42,"  &amp;  ",'Copy paste to Here'!E42))),"Empty Cell")</f>
        <v xml:space="preserve">Palm wood double flared plug &amp; Gauge: 10mm  &amp;  </v>
      </c>
      <c r="B38" s="170" t="str">
        <f>'Copy paste to Here'!C42</f>
        <v>PPAW</v>
      </c>
      <c r="C38" s="170" t="s">
        <v>797</v>
      </c>
      <c r="D38" s="171">
        <f>Invoice!B42</f>
        <v>4</v>
      </c>
      <c r="E38" s="172">
        <f>'Shipping Invoice'!J42*$N$1</f>
        <v>1.02</v>
      </c>
      <c r="F38" s="172">
        <f t="shared" si="0"/>
        <v>4.08</v>
      </c>
      <c r="G38" s="173">
        <f t="shared" si="1"/>
        <v>38.525400000000005</v>
      </c>
      <c r="H38" s="176">
        <f t="shared" si="2"/>
        <v>154.10160000000002</v>
      </c>
    </row>
    <row r="39" spans="1:8" s="62" customFormat="1" ht="13.5" customHeight="1">
      <c r="A39" s="169" t="str">
        <f>IF((LEN('Copy paste to Here'!G43))&gt;5,((CONCATENATE('Copy paste to Here'!G43," &amp; ",'Copy paste to Here'!D43,"  &amp;  ",'Copy paste to Here'!E43))),"Empty Cell")</f>
        <v xml:space="preserve">Double flare areng wood plug &amp; Gauge: 6mm  &amp;  </v>
      </c>
      <c r="B39" s="170" t="str">
        <f>'Copy paste to Here'!C43</f>
        <v>PWKK</v>
      </c>
      <c r="C39" s="170" t="s">
        <v>798</v>
      </c>
      <c r="D39" s="171">
        <f>Invoice!B43</f>
        <v>10</v>
      </c>
      <c r="E39" s="172">
        <f>'Shipping Invoice'!J43*$N$1</f>
        <v>0.97</v>
      </c>
      <c r="F39" s="172">
        <f t="shared" si="0"/>
        <v>9.6999999999999993</v>
      </c>
      <c r="G39" s="173">
        <f t="shared" si="1"/>
        <v>36.636900000000004</v>
      </c>
      <c r="H39" s="176">
        <f t="shared" si="2"/>
        <v>366.36900000000003</v>
      </c>
    </row>
    <row r="40" spans="1:8" s="62" customFormat="1" ht="13.5" customHeight="1">
      <c r="A40" s="169" t="str">
        <f>IF((LEN('Copy paste to Here'!G44))&gt;5,((CONCATENATE('Copy paste to Here'!G44," &amp; ",'Copy paste to Here'!D44,"  &amp;  ",'Copy paste to Here'!E44))),"Empty Cell")</f>
        <v xml:space="preserve">Double flare areng wood plug &amp; Gauge: 14mm  &amp;  </v>
      </c>
      <c r="B40" s="170" t="str">
        <f>'Copy paste to Here'!C44</f>
        <v>PWKK</v>
      </c>
      <c r="C40" s="170" t="s">
        <v>799</v>
      </c>
      <c r="D40" s="171">
        <f>Invoice!B44</f>
        <v>10</v>
      </c>
      <c r="E40" s="172">
        <f>'Shipping Invoice'!J44*$N$1</f>
        <v>1.36</v>
      </c>
      <c r="F40" s="172">
        <f t="shared" si="0"/>
        <v>13.600000000000001</v>
      </c>
      <c r="G40" s="173">
        <f t="shared" si="1"/>
        <v>51.367200000000011</v>
      </c>
      <c r="H40" s="176">
        <f t="shared" si="2"/>
        <v>513.67200000000014</v>
      </c>
    </row>
    <row r="41" spans="1:8" s="62" customFormat="1" ht="13.5" customHeight="1">
      <c r="A41" s="169" t="str">
        <f>IF((LEN('Copy paste to Here'!G45))&gt;5,((CONCATENATE('Copy paste to Here'!G45," &amp; ",'Copy paste to Here'!D45,"  &amp;  ",'Copy paste to Here'!E45))),"Empty Cell")</f>
        <v xml:space="preserve">Double flare areng wood plug &amp; Gauge: 16mm  &amp;  </v>
      </c>
      <c r="B41" s="170" t="str">
        <f>'Copy paste to Here'!C45</f>
        <v>PWKK</v>
      </c>
      <c r="C41" s="170" t="s">
        <v>800</v>
      </c>
      <c r="D41" s="171">
        <f>Invoice!B45</f>
        <v>10</v>
      </c>
      <c r="E41" s="172">
        <f>'Shipping Invoice'!J45*$N$1</f>
        <v>1.46</v>
      </c>
      <c r="F41" s="172">
        <f t="shared" si="0"/>
        <v>14.6</v>
      </c>
      <c r="G41" s="173">
        <f t="shared" si="1"/>
        <v>55.144200000000005</v>
      </c>
      <c r="H41" s="176">
        <f t="shared" si="2"/>
        <v>551.44200000000001</v>
      </c>
    </row>
    <row r="42" spans="1:8" s="62" customFormat="1" ht="13.5" customHeight="1">
      <c r="A42" s="169" t="str">
        <f>IF((LEN('Copy paste to Here'!G46))&gt;5,((CONCATENATE('Copy paste to Here'!G46," &amp; ",'Copy paste to Here'!D46,"  &amp;  ",'Copy paste to Here'!E46))),"Empty Cell")</f>
        <v xml:space="preserve">Double flare areng wood plug &amp; Gauge: 20mm  &amp;  </v>
      </c>
      <c r="B42" s="170" t="str">
        <f>'Copy paste to Here'!C46</f>
        <v>PWKK</v>
      </c>
      <c r="C42" s="170" t="s">
        <v>801</v>
      </c>
      <c r="D42" s="171">
        <f>Invoice!B46</f>
        <v>4</v>
      </c>
      <c r="E42" s="172">
        <f>'Shipping Invoice'!J46*$N$1</f>
        <v>1.8</v>
      </c>
      <c r="F42" s="172">
        <f t="shared" si="0"/>
        <v>7.2</v>
      </c>
      <c r="G42" s="173">
        <f t="shared" si="1"/>
        <v>67.986000000000004</v>
      </c>
      <c r="H42" s="176">
        <f t="shared" si="2"/>
        <v>271.94400000000002</v>
      </c>
    </row>
    <row r="43" spans="1:8" s="62" customFormat="1" ht="13.5" customHeight="1">
      <c r="A43" s="169" t="str">
        <f>IF((LEN('Copy paste to Here'!G47))&gt;5,((CONCATENATE('Copy paste to Here'!G47," &amp; ",'Copy paste to Here'!D47,"  &amp;  ",'Copy paste to Here'!E47))),"Empty Cell")</f>
        <v>Silicone double flared solid plug retainer &amp; Gauge: 3mm  &amp;  Color: # 4 in picture</v>
      </c>
      <c r="B43" s="170" t="str">
        <f>'Copy paste to Here'!C47</f>
        <v>SIPG</v>
      </c>
      <c r="C43" s="170" t="s">
        <v>802</v>
      </c>
      <c r="D43" s="171">
        <f>Invoice!B47</f>
        <v>14</v>
      </c>
      <c r="E43" s="172">
        <f>'Shipping Invoice'!J47*$N$1</f>
        <v>0.38</v>
      </c>
      <c r="F43" s="172">
        <f t="shared" si="0"/>
        <v>5.32</v>
      </c>
      <c r="G43" s="173">
        <f t="shared" si="1"/>
        <v>14.352600000000001</v>
      </c>
      <c r="H43" s="176">
        <f t="shared" si="2"/>
        <v>200.93640000000002</v>
      </c>
    </row>
    <row r="44" spans="1:8" s="62" customFormat="1" ht="13.5" customHeight="1">
      <c r="A44" s="169" t="str">
        <f>IF((LEN('Copy paste to Here'!G48))&gt;5,((CONCATENATE('Copy paste to Here'!G48," &amp; ",'Copy paste to Here'!D48,"  &amp;  ",'Copy paste to Here'!E48))),"Empty Cell")</f>
        <v>Silicone double flared solid plug retainer &amp; Gauge: 6mm  &amp;  Color: # 3 in picture</v>
      </c>
      <c r="B44" s="170" t="str">
        <f>'Copy paste to Here'!C48</f>
        <v>SIPG</v>
      </c>
      <c r="C44" s="170" t="s">
        <v>803</v>
      </c>
      <c r="D44" s="171">
        <f>Invoice!B48</f>
        <v>4</v>
      </c>
      <c r="E44" s="172">
        <f>'Shipping Invoice'!J48*$N$1</f>
        <v>0.48</v>
      </c>
      <c r="F44" s="172">
        <f t="shared" si="0"/>
        <v>1.92</v>
      </c>
      <c r="G44" s="173">
        <f t="shared" si="1"/>
        <v>18.1296</v>
      </c>
      <c r="H44" s="176">
        <f t="shared" si="2"/>
        <v>72.5184</v>
      </c>
    </row>
    <row r="45" spans="1:8" s="62" customFormat="1" ht="13.5" customHeight="1">
      <c r="A45" s="169" t="str">
        <f>IF((LEN('Copy paste to Here'!G49))&gt;5,((CONCATENATE('Copy paste to Here'!G49," &amp; ",'Copy paste to Here'!D49,"  &amp;  ",'Copy paste to Here'!E49))),"Empty Cell")</f>
        <v>Silicone double flared solid plug retainer &amp; Gauge: 12mm  &amp;  Color: # 4 in picture</v>
      </c>
      <c r="B45" s="170" t="str">
        <f>'Copy paste to Here'!C49</f>
        <v>SIPG</v>
      </c>
      <c r="C45" s="170" t="s">
        <v>804</v>
      </c>
      <c r="D45" s="171">
        <f>Invoice!B49</f>
        <v>8</v>
      </c>
      <c r="E45" s="172">
        <f>'Shipping Invoice'!J49*$N$1</f>
        <v>0.6</v>
      </c>
      <c r="F45" s="172">
        <f t="shared" si="0"/>
        <v>4.8</v>
      </c>
      <c r="G45" s="173">
        <f t="shared" si="1"/>
        <v>22.662000000000003</v>
      </c>
      <c r="H45" s="176">
        <f t="shared" si="2"/>
        <v>181.29600000000002</v>
      </c>
    </row>
    <row r="46" spans="1:8" s="62" customFormat="1" ht="13.5" customHeight="1">
      <c r="A46" s="169" t="str">
        <f>IF((LEN('Copy paste to Here'!G50))&gt;5,((CONCATENATE('Copy paste to Here'!G50," &amp; ",'Copy paste to Here'!D50,"  &amp;  ",'Copy paste to Here'!E50))),"Empty Cell")</f>
        <v>Silicone double flared solid plug retainer &amp; Gauge: 14mm  &amp;  Color: # 4 in picture</v>
      </c>
      <c r="B46" s="170" t="str">
        <f>'Copy paste to Here'!C50</f>
        <v>SIPG</v>
      </c>
      <c r="C46" s="170" t="s">
        <v>805</v>
      </c>
      <c r="D46" s="171">
        <f>Invoice!B50</f>
        <v>16</v>
      </c>
      <c r="E46" s="172">
        <f>'Shipping Invoice'!J50*$N$1</f>
        <v>0.64</v>
      </c>
      <c r="F46" s="172">
        <f t="shared" si="0"/>
        <v>10.24</v>
      </c>
      <c r="G46" s="173">
        <f t="shared" si="1"/>
        <v>24.172800000000002</v>
      </c>
      <c r="H46" s="176">
        <f t="shared" si="2"/>
        <v>386.76480000000004</v>
      </c>
    </row>
    <row r="47" spans="1:8" s="62" customFormat="1" ht="13.5" customHeight="1">
      <c r="A47" s="169" t="str">
        <f>IF((LEN('Copy paste to Here'!G51))&gt;5,((CONCATENATE('Copy paste to Here'!G51," &amp; ",'Copy paste to Here'!D51,"  &amp;  ",'Copy paste to Here'!E51))),"Empty Cell")</f>
        <v xml:space="preserve">Sawo wood solid double flare plug with clear ferido glued multi crystal front with resin cover. Stones will never fall out guaranteed! &amp; Gauge: 6mm  &amp;  </v>
      </c>
      <c r="B47" s="170" t="str">
        <f>'Copy paste to Here'!C51</f>
        <v>SPMFR</v>
      </c>
      <c r="C47" s="170" t="s">
        <v>806</v>
      </c>
      <c r="D47" s="171">
        <f>Invoice!B51</f>
        <v>10</v>
      </c>
      <c r="E47" s="172">
        <f>'Shipping Invoice'!J51*$N$1</f>
        <v>1.46</v>
      </c>
      <c r="F47" s="172">
        <f t="shared" si="0"/>
        <v>14.6</v>
      </c>
      <c r="G47" s="173">
        <f t="shared" si="1"/>
        <v>55.144200000000005</v>
      </c>
      <c r="H47" s="176">
        <f t="shared" si="2"/>
        <v>551.44200000000001</v>
      </c>
    </row>
    <row r="48" spans="1:8" s="62" customFormat="1" ht="13.5" customHeight="1">
      <c r="A48" s="169" t="str">
        <f>IF((LEN('Copy paste to Here'!G52))&gt;5,((CONCATENATE('Copy paste to Here'!G52," &amp; ",'Copy paste to Here'!D52,"  &amp;  ",'Copy paste to Here'!E52))),"Empty Cell")</f>
        <v xml:space="preserve">Sawo wood solid double flare plug with clear ferido glued multi crystal front with resin cover. Stones will never fall out guaranteed! &amp; Gauge: 14mm  &amp;  </v>
      </c>
      <c r="B48" s="170" t="str">
        <f>'Copy paste to Here'!C52</f>
        <v>SPMFR</v>
      </c>
      <c r="C48" s="170" t="s">
        <v>807</v>
      </c>
      <c r="D48" s="171">
        <f>Invoice!B52</f>
        <v>6</v>
      </c>
      <c r="E48" s="172">
        <f>'Shipping Invoice'!J52*$N$1</f>
        <v>2.69</v>
      </c>
      <c r="F48" s="172">
        <f t="shared" si="0"/>
        <v>16.14</v>
      </c>
      <c r="G48" s="173">
        <f t="shared" si="1"/>
        <v>101.60130000000001</v>
      </c>
      <c r="H48" s="176">
        <f t="shared" si="2"/>
        <v>609.6078</v>
      </c>
    </row>
    <row r="49" spans="1:8" s="62" customFormat="1" ht="13.5" customHeight="1">
      <c r="A49" s="169" t="str">
        <f>IF((LEN('Copy paste to Here'!G53))&gt;5,((CONCATENATE('Copy paste to Here'!G53," &amp; ",'Copy paste to Here'!D53,"  &amp;  ",'Copy paste to Here'!E53))),"Empty Cell")</f>
        <v xml:space="preserve">Sawo wood solid double flare plug with clear ferido glued multi crystal front with resin cover. Stones will never fall out guaranteed! &amp; Gauge: 16mm  &amp;  </v>
      </c>
      <c r="B49" s="170" t="str">
        <f>'Copy paste to Here'!C53</f>
        <v>SPMFR</v>
      </c>
      <c r="C49" s="170" t="s">
        <v>808</v>
      </c>
      <c r="D49" s="171">
        <f>Invoice!B53</f>
        <v>6</v>
      </c>
      <c r="E49" s="172">
        <f>'Shipping Invoice'!J53*$N$1</f>
        <v>3.03</v>
      </c>
      <c r="F49" s="172">
        <f t="shared" si="0"/>
        <v>18.18</v>
      </c>
      <c r="G49" s="173">
        <f t="shared" si="1"/>
        <v>114.4431</v>
      </c>
      <c r="H49" s="176">
        <f t="shared" si="2"/>
        <v>686.65859999999998</v>
      </c>
    </row>
    <row r="50" spans="1:8" s="62" customFormat="1" ht="13.5" customHeight="1">
      <c r="A50" s="169" t="str">
        <f>IF((LEN('Copy paste to Here'!G54))&gt;5,((CONCATENATE('Copy paste to Here'!G54," &amp; ",'Copy paste to Here'!D54,"  &amp;  ",'Copy paste to Here'!E54))),"Empty Cell")</f>
        <v>High polished titanium G23 belly banana with 5mm ball, 14g (1.6mm) with a brass 8mm prong set Cubic Zirconia (CZ) stone and a dangling plain cross with a center prong set Cubic Zirconia (CZ) stone &amp; Length: 10mm  &amp;  Cz Color: Rose</v>
      </c>
      <c r="B50" s="170" t="str">
        <f>'Copy paste to Here'!C54</f>
        <v>UMCDZ394</v>
      </c>
      <c r="C50" s="170" t="s">
        <v>771</v>
      </c>
      <c r="D50" s="171">
        <f>Invoice!B54</f>
        <v>4</v>
      </c>
      <c r="E50" s="172">
        <f>'Shipping Invoice'!J54*$N$1</f>
        <v>2.67</v>
      </c>
      <c r="F50" s="172">
        <f t="shared" si="0"/>
        <v>10.68</v>
      </c>
      <c r="G50" s="173">
        <f t="shared" si="1"/>
        <v>100.8459</v>
      </c>
      <c r="H50" s="176">
        <f t="shared" si="2"/>
        <v>403.3836</v>
      </c>
    </row>
    <row r="51" spans="1:8" s="62" customFormat="1" ht="13.5" customHeight="1">
      <c r="A51" s="169" t="str">
        <f>IF((LEN('Copy paste to Here'!G55))&gt;5,((CONCATENATE('Copy paste to Here'!G55," &amp; ",'Copy paste to Here'!D55,"  &amp;  ",'Copy paste to Here'!E55))),"Empty Cell")</f>
        <v xml:space="preserve">Heart shaped nipple shield with a titanium G23 barbell, 14g (1.6mm) with two 5mm balls (shield is made from 925 Silver plated brass) - inner diameter 15mm &amp;   &amp;  </v>
      </c>
      <c r="B51" s="170" t="str">
        <f>'Copy paste to Here'!C55</f>
        <v>UNPSH11</v>
      </c>
      <c r="C51" s="170" t="s">
        <v>773</v>
      </c>
      <c r="D51" s="171">
        <f>Invoice!B55</f>
        <v>8</v>
      </c>
      <c r="E51" s="172">
        <f>'Shipping Invoice'!J55*$N$1</f>
        <v>2.2999999999999998</v>
      </c>
      <c r="F51" s="172">
        <f t="shared" si="0"/>
        <v>18.399999999999999</v>
      </c>
      <c r="G51" s="173">
        <f t="shared" si="1"/>
        <v>86.870999999999995</v>
      </c>
      <c r="H51" s="176">
        <f t="shared" si="2"/>
        <v>694.96799999999996</v>
      </c>
    </row>
    <row r="52" spans="1:8" s="62" customFormat="1" ht="13.5" customHeight="1">
      <c r="A52" s="169" t="str">
        <f>IF((LEN('Copy paste to Here'!G56))&gt;5,((CONCATENATE('Copy paste to Here'!G56," &amp; ",'Copy paste to Here'!D56,"  &amp;  ",'Copy paste to Here'!E56))),"Empty Cell")</f>
        <v>Anodized titanium G23 nipple barbell, 14g (1.6mm) with two 5mm balls &amp; Length: 14mm  &amp;  Color: Black</v>
      </c>
      <c r="B52" s="170" t="str">
        <f>'Copy paste to Here'!C56</f>
        <v>UTBBNPG</v>
      </c>
      <c r="C52" s="170" t="s">
        <v>775</v>
      </c>
      <c r="D52" s="171">
        <f>Invoice!B56</f>
        <v>6</v>
      </c>
      <c r="E52" s="172">
        <f>'Shipping Invoice'!J56*$N$1</f>
        <v>1.61</v>
      </c>
      <c r="F52" s="172">
        <f t="shared" si="0"/>
        <v>9.66</v>
      </c>
      <c r="G52" s="173">
        <f t="shared" si="1"/>
        <v>60.809700000000007</v>
      </c>
      <c r="H52" s="176">
        <f t="shared" si="2"/>
        <v>364.85820000000001</v>
      </c>
    </row>
    <row r="53" spans="1:8" s="62" customFormat="1" ht="13.5" customHeight="1">
      <c r="A53" s="169" t="str">
        <f>IF((LEN('Copy paste to Here'!G57))&gt;5,((CONCATENATE('Copy paste to Here'!G57," &amp; ",'Copy paste to Here'!D57,"  &amp;  ",'Copy paste to Here'!E57))),"Empty Cell")</f>
        <v>Anodized titanium G23 nipple barbell, 14g (1.6mm) with two 5mm balls &amp; Length: 14mm  &amp;  Color: Purple</v>
      </c>
      <c r="B53" s="170" t="str">
        <f>'Copy paste to Here'!C57</f>
        <v>UTBBNPG</v>
      </c>
      <c r="C53" s="170" t="s">
        <v>775</v>
      </c>
      <c r="D53" s="171">
        <f>Invoice!B57</f>
        <v>2</v>
      </c>
      <c r="E53" s="172">
        <f>'Shipping Invoice'!J57*$N$1</f>
        <v>1.61</v>
      </c>
      <c r="F53" s="172">
        <f t="shared" si="0"/>
        <v>3.22</v>
      </c>
      <c r="G53" s="173">
        <f t="shared" si="1"/>
        <v>60.809700000000007</v>
      </c>
      <c r="H53" s="176">
        <f t="shared" si="2"/>
        <v>121.61940000000001</v>
      </c>
    </row>
    <row r="54" spans="1:8" s="62" customFormat="1" ht="13.5" customHeight="1">
      <c r="A54" s="169" t="str">
        <f>IF((LEN('Copy paste to Here'!G58))&gt;5,((CONCATENATE('Copy paste to Here'!G58," &amp; ",'Copy paste to Here'!D58,"  &amp;  ",'Copy paste to Here'!E58))),"Empty Cell")</f>
        <v>Anodized titanium G23 nipple barbell, 14g (1.6mm) with two 5mm balls &amp; Length: 16mm  &amp;  Color: Black</v>
      </c>
      <c r="B54" s="170" t="str">
        <f>'Copy paste to Here'!C58</f>
        <v>UTBBNPG</v>
      </c>
      <c r="C54" s="170" t="s">
        <v>775</v>
      </c>
      <c r="D54" s="171">
        <f>Invoice!B58</f>
        <v>3</v>
      </c>
      <c r="E54" s="172">
        <f>'Shipping Invoice'!J58*$N$1</f>
        <v>1.61</v>
      </c>
      <c r="F54" s="172">
        <f t="shared" si="0"/>
        <v>4.83</v>
      </c>
      <c r="G54" s="173">
        <f t="shared" si="1"/>
        <v>60.809700000000007</v>
      </c>
      <c r="H54" s="176">
        <f t="shared" si="2"/>
        <v>182.42910000000001</v>
      </c>
    </row>
    <row r="55" spans="1:8" s="62" customFormat="1" ht="13.5" customHeight="1">
      <c r="A55" s="169" t="str">
        <f>IF((LEN('Copy paste to Here'!G59))&gt;5,((CONCATENATE('Copy paste to Here'!G59," &amp; ",'Copy paste to Here'!D59,"  &amp;  ",'Copy paste to Here'!E59))),"Empty Cell")</f>
        <v>Anodized titanium G23 industrial barbell, 14g (1.6mm) with two 5mm balls &amp; Length: 32mm  &amp;  Color: Green</v>
      </c>
      <c r="B55" s="170" t="str">
        <f>'Copy paste to Here'!C59</f>
        <v>UTINB</v>
      </c>
      <c r="C55" s="170" t="s">
        <v>777</v>
      </c>
      <c r="D55" s="171">
        <f>Invoice!B59</f>
        <v>2</v>
      </c>
      <c r="E55" s="172">
        <f>'Shipping Invoice'!J59*$N$1</f>
        <v>1.66</v>
      </c>
      <c r="F55" s="172">
        <f t="shared" si="0"/>
        <v>3.32</v>
      </c>
      <c r="G55" s="173">
        <f t="shared" si="1"/>
        <v>62.6982</v>
      </c>
      <c r="H55" s="176">
        <f t="shared" si="2"/>
        <v>125.3964</v>
      </c>
    </row>
    <row r="56" spans="1:8" s="62" customFormat="1" ht="13.5" customHeight="1">
      <c r="A56" s="169" t="str">
        <f>IF((LEN('Copy paste to Here'!G60))&gt;5,((CONCATENATE('Copy paste to Here'!G60," &amp; ",'Copy paste to Here'!D60,"  &amp;  ",'Copy paste to Here'!E60))),"Empty Cell")</f>
        <v>Anodized titanium G23 industrial barbell, 14g (1.6mm) with two 5mm balls &amp; Length: 35mm  &amp;  Color: Black</v>
      </c>
      <c r="B56" s="170" t="str">
        <f>'Copy paste to Here'!C60</f>
        <v>UTINB</v>
      </c>
      <c r="C56" s="170" t="s">
        <v>777</v>
      </c>
      <c r="D56" s="171">
        <f>Invoice!B60</f>
        <v>10</v>
      </c>
      <c r="E56" s="172">
        <f>'Shipping Invoice'!J60*$N$1</f>
        <v>1.66</v>
      </c>
      <c r="F56" s="172">
        <f t="shared" si="0"/>
        <v>16.599999999999998</v>
      </c>
      <c r="G56" s="173">
        <f t="shared" si="1"/>
        <v>62.6982</v>
      </c>
      <c r="H56" s="176">
        <f t="shared" si="2"/>
        <v>626.98199999999997</v>
      </c>
    </row>
    <row r="57" spans="1:8" s="62" customFormat="1" ht="13.5" customHeight="1">
      <c r="A57" s="169" t="str">
        <f>IF((LEN('Copy paste to Here'!G61))&gt;5,((CONCATENATE('Copy paste to Here'!G61," &amp; ",'Copy paste to Here'!D61,"  &amp;  ",'Copy paste to Here'!E61))),"Empty Cell")</f>
        <v>Anodized titanium G23 industrial barbell, 14g (1.6mm) with two 5mm balls &amp; Length: 35mm  &amp;  Color: Blue</v>
      </c>
      <c r="B57" s="170" t="str">
        <f>'Copy paste to Here'!C61</f>
        <v>UTINB</v>
      </c>
      <c r="C57" s="170" t="s">
        <v>777</v>
      </c>
      <c r="D57" s="171">
        <f>Invoice!B61</f>
        <v>5</v>
      </c>
      <c r="E57" s="172">
        <f>'Shipping Invoice'!J61*$N$1</f>
        <v>1.66</v>
      </c>
      <c r="F57" s="172">
        <f t="shared" si="0"/>
        <v>8.2999999999999989</v>
      </c>
      <c r="G57" s="173">
        <f t="shared" si="1"/>
        <v>62.6982</v>
      </c>
      <c r="H57" s="176">
        <f t="shared" si="2"/>
        <v>313.49099999999999</v>
      </c>
    </row>
    <row r="58" spans="1:8" s="62" customFormat="1" ht="13.5" customHeight="1">
      <c r="A58" s="169" t="str">
        <f>IF((LEN('Copy paste to Here'!G62))&gt;5,((CONCATENATE('Copy paste to Here'!G62," &amp; ",'Copy paste to Here'!D62,"  &amp;  ",'Copy paste to Here'!E62))),"Empty Cell")</f>
        <v>Anodized titanium G23 industrial barbell, 14g (1.6mm) with two 5mm balls &amp; Length: 35mm  &amp;  Color: Rainbow</v>
      </c>
      <c r="B58" s="170" t="str">
        <f>'Copy paste to Here'!C62</f>
        <v>UTINB</v>
      </c>
      <c r="C58" s="170" t="s">
        <v>777</v>
      </c>
      <c r="D58" s="171">
        <f>Invoice!B62</f>
        <v>5</v>
      </c>
      <c r="E58" s="172">
        <f>'Shipping Invoice'!J62*$N$1</f>
        <v>1.66</v>
      </c>
      <c r="F58" s="172">
        <f t="shared" si="0"/>
        <v>8.2999999999999989</v>
      </c>
      <c r="G58" s="173">
        <f t="shared" si="1"/>
        <v>62.6982</v>
      </c>
      <c r="H58" s="176">
        <f t="shared" si="2"/>
        <v>313.49099999999999</v>
      </c>
    </row>
    <row r="59" spans="1:8" s="62" customFormat="1" ht="13.5" customHeight="1">
      <c r="A59" s="169" t="str">
        <f>IF((LEN('Copy paste to Here'!G63))&gt;5,((CONCATENATE('Copy paste to Here'!G63," &amp; ",'Copy paste to Here'!D63,"  &amp;  ",'Copy paste to Here'!E63))),"Empty Cell")</f>
        <v>Anodized titanium G23 industrial barbell, 14g (1.6mm) with two 5mm balls &amp; Length: 35mm  &amp;  Color: Light blue</v>
      </c>
      <c r="B59" s="170" t="str">
        <f>'Copy paste to Here'!C63</f>
        <v>UTINB</v>
      </c>
      <c r="C59" s="170" t="s">
        <v>777</v>
      </c>
      <c r="D59" s="171">
        <f>Invoice!B63</f>
        <v>2</v>
      </c>
      <c r="E59" s="172">
        <f>'Shipping Invoice'!J63*$N$1</f>
        <v>1.66</v>
      </c>
      <c r="F59" s="172">
        <f t="shared" si="0"/>
        <v>3.32</v>
      </c>
      <c r="G59" s="173">
        <f t="shared" si="1"/>
        <v>62.6982</v>
      </c>
      <c r="H59" s="176">
        <f t="shared" si="2"/>
        <v>125.3964</v>
      </c>
    </row>
    <row r="60" spans="1:8" s="62" customFormat="1" ht="13.5" customHeight="1">
      <c r="A60" s="169" t="str">
        <f>IF((LEN('Copy paste to Here'!G64))&gt;5,((CONCATENATE('Copy paste to Here'!G64," &amp; ",'Copy paste to Here'!D64,"  &amp;  ",'Copy paste to Here'!E64))),"Empty Cell")</f>
        <v>Anodized titanium G23 industrial barbell, 14g (1.6mm) with two 5mm balls &amp; Length: 38mm  &amp;  Color: Black</v>
      </c>
      <c r="B60" s="170" t="str">
        <f>'Copy paste to Here'!C64</f>
        <v>UTINB</v>
      </c>
      <c r="C60" s="170" t="s">
        <v>777</v>
      </c>
      <c r="D60" s="171">
        <f>Invoice!B64</f>
        <v>4</v>
      </c>
      <c r="E60" s="172">
        <f>'Shipping Invoice'!J64*$N$1</f>
        <v>1.66</v>
      </c>
      <c r="F60" s="172">
        <f t="shared" si="0"/>
        <v>6.64</v>
      </c>
      <c r="G60" s="173">
        <f t="shared" si="1"/>
        <v>62.6982</v>
      </c>
      <c r="H60" s="176">
        <f t="shared" si="2"/>
        <v>250.7928</v>
      </c>
    </row>
    <row r="61" spans="1:8" s="62" customFormat="1" ht="13.5" customHeight="1">
      <c r="A61" s="169" t="str">
        <f>IF((LEN('Copy paste to Here'!G65))&gt;5,((CONCATENATE('Copy paste to Here'!G65," &amp; ",'Copy paste to Here'!D65,"  &amp;  ",'Copy paste to Here'!E65))),"Empty Cell")</f>
        <v>Anodized titanium G23 nipple barbell, 14g (1.6mm) with a 5mm cones &amp; Length: 14mm  &amp;  Color: Purple</v>
      </c>
      <c r="B61" s="170" t="str">
        <f>'Copy paste to Here'!C65</f>
        <v>UTNPCN5</v>
      </c>
      <c r="C61" s="170" t="s">
        <v>780</v>
      </c>
      <c r="D61" s="171">
        <f>Invoice!B65</f>
        <v>2</v>
      </c>
      <c r="E61" s="172">
        <f>'Shipping Invoice'!J65*$N$1</f>
        <v>1.82</v>
      </c>
      <c r="F61" s="172">
        <f t="shared" si="0"/>
        <v>3.64</v>
      </c>
      <c r="G61" s="173">
        <f t="shared" si="1"/>
        <v>68.741400000000013</v>
      </c>
      <c r="H61" s="176">
        <f t="shared" si="2"/>
        <v>137.48280000000003</v>
      </c>
    </row>
    <row r="62" spans="1:8" s="62" customFormat="1" ht="13.5" customHeight="1">
      <c r="A62" s="169" t="str">
        <f>IF((LEN('Copy paste to Here'!G66))&gt;5,((CONCATENATE('Copy paste to Here'!G66," &amp; ",'Copy paste to Here'!D66,"  &amp;  ",'Copy paste to Here'!E66))),"Empty Cell")</f>
        <v>Anodized titanium G23 nipple barbell, 14g (1.6mm) with a 5mm cones &amp; Length: 16mm  &amp;  Color: Purple</v>
      </c>
      <c r="B62" s="170" t="str">
        <f>'Copy paste to Here'!C66</f>
        <v>UTNPCN5</v>
      </c>
      <c r="C62" s="170" t="s">
        <v>780</v>
      </c>
      <c r="D62" s="171">
        <f>Invoice!B66</f>
        <v>2</v>
      </c>
      <c r="E62" s="172">
        <f>'Shipping Invoice'!J66*$N$1</f>
        <v>1.82</v>
      </c>
      <c r="F62" s="172">
        <f t="shared" si="0"/>
        <v>3.64</v>
      </c>
      <c r="G62" s="173">
        <f t="shared" si="1"/>
        <v>68.741400000000013</v>
      </c>
      <c r="H62" s="176">
        <f t="shared" si="2"/>
        <v>137.48280000000003</v>
      </c>
    </row>
    <row r="63" spans="1:8" s="62" customFormat="1" ht="13.5" customHeight="1">
      <c r="A63" s="169" t="str">
        <f>IF((LEN('Copy paste to Here'!G67))&gt;5,((CONCATENATE('Copy paste to Here'!G67," &amp; ",'Copy paste to Here'!D67,"  &amp;  ",'Copy paste to Here'!E67))),"Empty Cell")</f>
        <v xml:space="preserve">EO gas sterilized piercing: Titanium G23 belly banana, 14g (1.6mm) with an upper 5mm and a lower 8mm plain titanium ball &amp; Length: 12mm  &amp;  </v>
      </c>
      <c r="B63" s="170" t="str">
        <f>'Copy paste to Here'!C67</f>
        <v>ZUBNG</v>
      </c>
      <c r="C63" s="170" t="s">
        <v>782</v>
      </c>
      <c r="D63" s="171">
        <f>Invoice!B67</f>
        <v>4</v>
      </c>
      <c r="E63" s="172">
        <f>'Shipping Invoice'!J67*$N$1</f>
        <v>2.4</v>
      </c>
      <c r="F63" s="172">
        <f t="shared" si="0"/>
        <v>9.6</v>
      </c>
      <c r="G63" s="173">
        <f t="shared" si="1"/>
        <v>90.64800000000001</v>
      </c>
      <c r="H63" s="176">
        <f t="shared" si="2"/>
        <v>362.59200000000004</v>
      </c>
    </row>
    <row r="64" spans="1:8" s="62" customFormat="1" ht="13.5" customHeight="1">
      <c r="A64" s="169" t="str">
        <f>IF((LEN('Copy paste to Here'!G68))&gt;5,((CONCATENATE('Copy paste to Here'!G68," &amp; ",'Copy paste to Here'!D68,"  &amp;  ",'Copy paste to Here'!E68))),"Empty Cell")</f>
        <v xml:space="preserve">EO gas sterilized piercing: Titanium G23 belly banana, 14g (1.6mm) with an upper 5mm and a lower 8mm plain titanium ball &amp; Length: 14mm  &amp;  </v>
      </c>
      <c r="B64" s="170" t="str">
        <f>'Copy paste to Here'!C68</f>
        <v>ZUBNG</v>
      </c>
      <c r="C64" s="170" t="s">
        <v>782</v>
      </c>
      <c r="D64" s="171">
        <f>Invoice!B68</f>
        <v>4</v>
      </c>
      <c r="E64" s="172">
        <f>'Shipping Invoice'!J68*$N$1</f>
        <v>2.4</v>
      </c>
      <c r="F64" s="172">
        <f t="shared" si="0"/>
        <v>9.6</v>
      </c>
      <c r="G64" s="173">
        <f t="shared" si="1"/>
        <v>90.64800000000001</v>
      </c>
      <c r="H64" s="176">
        <f t="shared" si="2"/>
        <v>362.59200000000004</v>
      </c>
    </row>
    <row r="65" spans="1:8" s="62" customFormat="1" ht="13.5" customHeight="1">
      <c r="A65" s="169" t="str">
        <f>IF((LEN('Copy paste to Here'!G69))&gt;5,((CONCATENATE('Copy paste to Here'!G69," &amp; ",'Copy paste to Here'!D69,"  &amp;  ",'Copy paste to Here'!E69))),"Empty Cell")</f>
        <v xml:space="preserve">EO gas sterilized piercing: Titanium G23 labret, 16g (1.2mm) with a 3mm ball &amp; Length: 14mm  &amp;  </v>
      </c>
      <c r="B65" s="170" t="str">
        <f>'Copy paste to Here'!C69</f>
        <v>ZULBB3</v>
      </c>
      <c r="C65" s="170" t="s">
        <v>784</v>
      </c>
      <c r="D65" s="171">
        <f>Invoice!B69</f>
        <v>4</v>
      </c>
      <c r="E65" s="172">
        <f>'Shipping Invoice'!J69*$N$1</f>
        <v>1.46</v>
      </c>
      <c r="F65" s="172">
        <f t="shared" si="0"/>
        <v>5.84</v>
      </c>
      <c r="G65" s="173">
        <f t="shared" si="1"/>
        <v>55.144200000000005</v>
      </c>
      <c r="H65" s="176">
        <f t="shared" si="2"/>
        <v>220.57680000000002</v>
      </c>
    </row>
    <row r="66" spans="1:8" s="62" customFormat="1" ht="13.5" customHeight="1">
      <c r="A66" s="169" t="str">
        <f>IF((LEN('Copy paste to Here'!G70))&gt;5,((CONCATENATE('Copy paste to Here'!G70," &amp; ",'Copy paste to Here'!D70,"  &amp;  ",'Copy paste to Here'!E70))),"Empty Cell")</f>
        <v xml:space="preserve">EO gas sterilized piercing: Titanium G23 labret, 16g (1.2mm) with a 3mm ball &amp; Length: 16mm  &amp;  </v>
      </c>
      <c r="B66" s="170" t="str">
        <f>'Copy paste to Here'!C70</f>
        <v>ZULBB3</v>
      </c>
      <c r="C66" s="170" t="s">
        <v>784</v>
      </c>
      <c r="D66" s="171">
        <f>Invoice!B70</f>
        <v>4</v>
      </c>
      <c r="E66" s="172">
        <f>'Shipping Invoice'!J70*$N$1</f>
        <v>1.46</v>
      </c>
      <c r="F66" s="172">
        <f t="shared" si="0"/>
        <v>5.84</v>
      </c>
      <c r="G66" s="173">
        <f t="shared" si="1"/>
        <v>55.144200000000005</v>
      </c>
      <c r="H66" s="176">
        <f t="shared" si="2"/>
        <v>220.57680000000002</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387.03</v>
      </c>
      <c r="G1000" s="60"/>
      <c r="H1000" s="61">
        <f t="shared" ref="H1000:H1007" si="49">F1000*$E$14</f>
        <v>14618.123100000001</v>
      </c>
    </row>
    <row r="1001" spans="1:8" s="62" customFormat="1">
      <c r="A1001" s="56" t="s">
        <v>191</v>
      </c>
      <c r="B1001" s="75"/>
      <c r="C1001" s="75"/>
      <c r="D1001" s="76"/>
      <c r="E1001" s="67"/>
      <c r="F1001" s="59">
        <f>Invoice!J72</f>
        <v>-77.406000000000006</v>
      </c>
      <c r="G1001" s="60"/>
      <c r="H1001" s="61">
        <f t="shared" si="49"/>
        <v>-2923.6246200000005</v>
      </c>
    </row>
    <row r="1002" spans="1:8" s="62" customFormat="1" outlineLevel="1">
      <c r="A1002" s="56" t="str">
        <f>'[2]Copy paste to Here'!T3</f>
        <v>DISCOUNT</v>
      </c>
      <c r="B1002" s="75"/>
      <c r="C1002" s="75"/>
      <c r="D1002" s="76"/>
      <c r="E1002" s="67"/>
      <c r="F1002" s="59">
        <f>Invoice!J73</f>
        <v>0</v>
      </c>
      <c r="G1002" s="60"/>
      <c r="H1002" s="61">
        <f t="shared" si="49"/>
        <v>0</v>
      </c>
    </row>
    <row r="1003" spans="1:8" s="62" customFormat="1">
      <c r="A1003" s="56" t="str">
        <f>'[2]Copy paste to Here'!T4</f>
        <v>Total:</v>
      </c>
      <c r="B1003" s="75"/>
      <c r="C1003" s="75"/>
      <c r="D1003" s="76"/>
      <c r="E1003" s="67"/>
      <c r="F1003" s="59">
        <f>SUM(F1000:F1002)</f>
        <v>309.62399999999997</v>
      </c>
      <c r="G1003" s="60"/>
      <c r="H1003" s="61">
        <f t="shared" si="49"/>
        <v>11694.49848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14618.123100000001</v>
      </c>
    </row>
    <row r="1010" spans="1:8" s="21" customFormat="1">
      <c r="A1010" s="22"/>
      <c r="E1010" s="21" t="s">
        <v>182</v>
      </c>
      <c r="H1010" s="84">
        <f>(SUMIF($A$1000:$A$1008,"Total:",$H$1000:$H$1008))</f>
        <v>11694.49848</v>
      </c>
    </row>
    <row r="1011" spans="1:8" s="21" customFormat="1">
      <c r="E1011" s="21" t="s">
        <v>183</v>
      </c>
      <c r="H1011" s="85">
        <f>H1013-H1012</f>
        <v>10929.44</v>
      </c>
    </row>
    <row r="1012" spans="1:8" s="21" customFormat="1">
      <c r="E1012" s="21" t="s">
        <v>184</v>
      </c>
      <c r="H1012" s="85">
        <f>ROUND((H1013*7)/107,2)</f>
        <v>765.06</v>
      </c>
    </row>
    <row r="1013" spans="1:8" s="21" customFormat="1">
      <c r="E1013" s="22" t="s">
        <v>185</v>
      </c>
      <c r="H1013" s="86">
        <f>ROUND((SUMIF($A$1000:$A$1008,"Total:",$H$1000:$H$1008)),2)</f>
        <v>11694.5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9"/>
  <sheetViews>
    <sheetView workbookViewId="0">
      <selection activeCell="A5" sqref="A5"/>
    </sheetView>
  </sheetViews>
  <sheetFormatPr defaultRowHeight="15"/>
  <sheetData>
    <row r="1" spans="1:1">
      <c r="A1" s="2" t="s">
        <v>732</v>
      </c>
    </row>
    <row r="2" spans="1:1">
      <c r="A2" s="2" t="s">
        <v>734</v>
      </c>
    </row>
    <row r="3" spans="1:1">
      <c r="A3" s="2" t="s">
        <v>736</v>
      </c>
    </row>
    <row r="4" spans="1:1">
      <c r="A4" s="2" t="s">
        <v>738</v>
      </c>
    </row>
    <row r="5" spans="1:1">
      <c r="A5" s="2" t="s">
        <v>738</v>
      </c>
    </row>
    <row r="6" spans="1:1">
      <c r="A6" s="2" t="s">
        <v>738</v>
      </c>
    </row>
    <row r="7" spans="1:1">
      <c r="A7" s="2" t="s">
        <v>786</v>
      </c>
    </row>
    <row r="8" spans="1:1">
      <c r="A8" s="2" t="s">
        <v>787</v>
      </c>
    </row>
    <row r="9" spans="1:1">
      <c r="A9" s="2" t="s">
        <v>788</v>
      </c>
    </row>
    <row r="10" spans="1:1">
      <c r="A10" s="2" t="s">
        <v>789</v>
      </c>
    </row>
    <row r="11" spans="1:1">
      <c r="A11" s="2" t="s">
        <v>790</v>
      </c>
    </row>
    <row r="12" spans="1:1">
      <c r="A12" s="2" t="s">
        <v>748</v>
      </c>
    </row>
    <row r="13" spans="1:1">
      <c r="A13" s="2" t="s">
        <v>750</v>
      </c>
    </row>
    <row r="14" spans="1:1">
      <c r="A14" s="2" t="s">
        <v>791</v>
      </c>
    </row>
    <row r="15" spans="1:1">
      <c r="A15" s="2" t="s">
        <v>792</v>
      </c>
    </row>
    <row r="16" spans="1:1">
      <c r="A16" s="2" t="s">
        <v>754</v>
      </c>
    </row>
    <row r="17" spans="1:1">
      <c r="A17" s="2" t="s">
        <v>793</v>
      </c>
    </row>
    <row r="18" spans="1:1">
      <c r="A18" s="2" t="s">
        <v>794</v>
      </c>
    </row>
    <row r="19" spans="1:1">
      <c r="A19" s="2" t="s">
        <v>795</v>
      </c>
    </row>
    <row r="20" spans="1:1">
      <c r="A20" s="2" t="s">
        <v>796</v>
      </c>
    </row>
    <row r="21" spans="1:1">
      <c r="A21" s="2" t="s">
        <v>797</v>
      </c>
    </row>
    <row r="22" spans="1:1">
      <c r="A22" s="2" t="s">
        <v>798</v>
      </c>
    </row>
    <row r="23" spans="1:1">
      <c r="A23" s="2" t="s">
        <v>799</v>
      </c>
    </row>
    <row r="24" spans="1:1">
      <c r="A24" s="2" t="s">
        <v>800</v>
      </c>
    </row>
    <row r="25" spans="1:1">
      <c r="A25" s="2" t="s">
        <v>801</v>
      </c>
    </row>
    <row r="26" spans="1:1">
      <c r="A26" s="2" t="s">
        <v>802</v>
      </c>
    </row>
    <row r="27" spans="1:1">
      <c r="A27" s="2" t="s">
        <v>803</v>
      </c>
    </row>
    <row r="28" spans="1:1">
      <c r="A28" s="2" t="s">
        <v>804</v>
      </c>
    </row>
    <row r="29" spans="1:1">
      <c r="A29" s="2" t="s">
        <v>805</v>
      </c>
    </row>
    <row r="30" spans="1:1">
      <c r="A30" s="2" t="s">
        <v>806</v>
      </c>
    </row>
    <row r="31" spans="1:1">
      <c r="A31" s="2" t="s">
        <v>807</v>
      </c>
    </row>
    <row r="32" spans="1:1">
      <c r="A32" s="2" t="s">
        <v>808</v>
      </c>
    </row>
    <row r="33" spans="1:1">
      <c r="A33" s="2" t="s">
        <v>771</v>
      </c>
    </row>
    <row r="34" spans="1:1">
      <c r="A34" s="2" t="s">
        <v>773</v>
      </c>
    </row>
    <row r="35" spans="1:1">
      <c r="A35" s="2" t="s">
        <v>775</v>
      </c>
    </row>
    <row r="36" spans="1:1">
      <c r="A36" s="2" t="s">
        <v>775</v>
      </c>
    </row>
    <row r="37" spans="1:1">
      <c r="A37" s="2" t="s">
        <v>775</v>
      </c>
    </row>
    <row r="38" spans="1:1">
      <c r="A38" s="2" t="s">
        <v>777</v>
      </c>
    </row>
    <row r="39" spans="1:1">
      <c r="A39" s="2" t="s">
        <v>777</v>
      </c>
    </row>
    <row r="40" spans="1:1">
      <c r="A40" s="2" t="s">
        <v>777</v>
      </c>
    </row>
    <row r="41" spans="1:1">
      <c r="A41" s="2" t="s">
        <v>777</v>
      </c>
    </row>
    <row r="42" spans="1:1">
      <c r="A42" s="2" t="s">
        <v>777</v>
      </c>
    </row>
    <row r="43" spans="1:1">
      <c r="A43" s="2" t="s">
        <v>777</v>
      </c>
    </row>
    <row r="44" spans="1:1">
      <c r="A44" s="2" t="s">
        <v>780</v>
      </c>
    </row>
    <row r="45" spans="1:1">
      <c r="A45" s="2" t="s">
        <v>780</v>
      </c>
    </row>
    <row r="46" spans="1:1">
      <c r="A46" s="2" t="s">
        <v>782</v>
      </c>
    </row>
    <row r="47" spans="1:1">
      <c r="A47" s="2" t="s">
        <v>782</v>
      </c>
    </row>
    <row r="48" spans="1:1">
      <c r="A48" s="2" t="s">
        <v>784</v>
      </c>
    </row>
    <row r="49" spans="1:1">
      <c r="A49" s="2" t="s">
        <v>784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2023-09-13T03:34:28Z</cp:lastPrinted>
  <dcterms:created xsi:type="dcterms:W3CDTF">2009-06-02T18:56:54Z</dcterms:created>
  <dcterms:modified xsi:type="dcterms:W3CDTF">2023-09-13T03:35:43Z</dcterms:modified>
</cp:coreProperties>
</file>