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Z:\sales\Invoice\"/>
    </mc:Choice>
  </mc:AlternateContent>
  <xr:revisionPtr revIDLastSave="0" documentId="13_ncr:1_{55A92DB6-D1E8-4CDE-BF4D-0B3AC86FE844}"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Invoice!$A$1:$K$108</definedName>
    <definedName name="_xlnm.Print_Area" localSheetId="3">'Shipping Invoice'!$A$1:$L$102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8" i="2" l="1"/>
  <c r="K101" i="7"/>
  <c r="K100" i="7" l="1"/>
  <c r="K99" i="7"/>
  <c r="K14" i="7"/>
  <c r="K17" i="7"/>
  <c r="K10" i="7"/>
  <c r="I89" i="7"/>
  <c r="I88" i="7"/>
  <c r="I87" i="7"/>
  <c r="I77" i="7"/>
  <c r="I76" i="7"/>
  <c r="I75" i="7"/>
  <c r="I67" i="7"/>
  <c r="I66" i="7"/>
  <c r="I65" i="7"/>
  <c r="I55" i="7"/>
  <c r="I54" i="7"/>
  <c r="I53" i="7"/>
  <c r="I44" i="7"/>
  <c r="I43" i="7"/>
  <c r="I42" i="7"/>
  <c r="I32" i="7"/>
  <c r="I31" i="7"/>
  <c r="I27" i="7"/>
  <c r="N1" i="7"/>
  <c r="I92" i="7" s="1"/>
  <c r="N1" i="6"/>
  <c r="E69" i="6" s="1"/>
  <c r="F1002" i="6"/>
  <c r="F1001" i="6"/>
  <c r="D92" i="6"/>
  <c r="B97" i="7" s="1"/>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D75" i="6"/>
  <c r="B80" i="7" s="1"/>
  <c r="D74" i="6"/>
  <c r="B79" i="7" s="1"/>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K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K32" i="7" s="1"/>
  <c r="D26" i="6"/>
  <c r="B31" i="7" s="1"/>
  <c r="D25" i="6"/>
  <c r="B30" i="7" s="1"/>
  <c r="D24" i="6"/>
  <c r="B29" i="7" s="1"/>
  <c r="D23" i="6"/>
  <c r="B28" i="7" s="1"/>
  <c r="D22" i="6"/>
  <c r="B27" i="7" s="1"/>
  <c r="D21" i="6"/>
  <c r="B26" i="7" s="1"/>
  <c r="D20" i="6"/>
  <c r="B25" i="7" s="1"/>
  <c r="D19" i="6"/>
  <c r="B24" i="7" s="1"/>
  <c r="D18" i="6"/>
  <c r="B23" i="7" s="1"/>
  <c r="G3" i="6"/>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27" i="7" l="1"/>
  <c r="I33" i="7"/>
  <c r="I47" i="7"/>
  <c r="K47" i="7" s="1"/>
  <c r="I59" i="7"/>
  <c r="K59" i="7" s="1"/>
  <c r="I70" i="7"/>
  <c r="I81" i="7"/>
  <c r="I93" i="7"/>
  <c r="I25" i="7"/>
  <c r="I37" i="7"/>
  <c r="I48" i="7"/>
  <c r="I60" i="7"/>
  <c r="K60" i="7" s="1"/>
  <c r="I71" i="7"/>
  <c r="I82" i="7"/>
  <c r="I94" i="7"/>
  <c r="I26" i="7"/>
  <c r="I38" i="7"/>
  <c r="K38" i="7" s="1"/>
  <c r="I49" i="7"/>
  <c r="K49" i="7" s="1"/>
  <c r="I61" i="7"/>
  <c r="I72" i="7"/>
  <c r="I83" i="7"/>
  <c r="I95" i="7"/>
  <c r="K95" i="7" s="1"/>
  <c r="K26" i="7"/>
  <c r="K33" i="7"/>
  <c r="J97" i="2"/>
  <c r="J100" i="2" s="1"/>
  <c r="K92" i="7"/>
  <c r="K93" i="7"/>
  <c r="K46" i="7"/>
  <c r="K70" i="7"/>
  <c r="K76" i="7"/>
  <c r="K88" i="7"/>
  <c r="K94" i="7"/>
  <c r="K29" i="7"/>
  <c r="K41" i="7"/>
  <c r="K53" i="7"/>
  <c r="K65" i="7"/>
  <c r="K71" i="7"/>
  <c r="K77" i="7"/>
  <c r="K83" i="7"/>
  <c r="K89" i="7"/>
  <c r="I28" i="7"/>
  <c r="K28" i="7" s="1"/>
  <c r="I34" i="7"/>
  <c r="K34" i="7" s="1"/>
  <c r="I39" i="7"/>
  <c r="K39" i="7" s="1"/>
  <c r="I45" i="7"/>
  <c r="I50" i="7"/>
  <c r="K50" i="7" s="1"/>
  <c r="I56" i="7"/>
  <c r="I62" i="7"/>
  <c r="K62" i="7" s="1"/>
  <c r="I68" i="7"/>
  <c r="K68" i="7" s="1"/>
  <c r="I73" i="7"/>
  <c r="K73" i="7" s="1"/>
  <c r="I78" i="7"/>
  <c r="I84" i="7"/>
  <c r="K84" i="7" s="1"/>
  <c r="I90" i="7"/>
  <c r="I96" i="7"/>
  <c r="K96" i="7" s="1"/>
  <c r="K42" i="7"/>
  <c r="K48" i="7"/>
  <c r="K54" i="7"/>
  <c r="K66" i="7"/>
  <c r="K72" i="7"/>
  <c r="K78" i="7"/>
  <c r="K90" i="7"/>
  <c r="I23" i="7"/>
  <c r="K23" i="7" s="1"/>
  <c r="I29" i="7"/>
  <c r="I35" i="7"/>
  <c r="K35" i="7" s="1"/>
  <c r="I40" i="7"/>
  <c r="K40" i="7" s="1"/>
  <c r="K45" i="7"/>
  <c r="I51" i="7"/>
  <c r="K51" i="7" s="1"/>
  <c r="I57" i="7"/>
  <c r="K57" i="7" s="1"/>
  <c r="I63" i="7"/>
  <c r="K63" i="7" s="1"/>
  <c r="I69" i="7"/>
  <c r="K69" i="7" s="1"/>
  <c r="I79" i="7"/>
  <c r="K79" i="7" s="1"/>
  <c r="I85" i="7"/>
  <c r="K85" i="7" s="1"/>
  <c r="I91" i="7"/>
  <c r="K91" i="7" s="1"/>
  <c r="I97" i="7"/>
  <c r="K97" i="7" s="1"/>
  <c r="K87" i="7"/>
  <c r="K82" i="7"/>
  <c r="K25" i="7"/>
  <c r="K31" i="7"/>
  <c r="K37" i="7"/>
  <c r="K43" i="7"/>
  <c r="K55" i="7"/>
  <c r="K61" i="7"/>
  <c r="K67" i="7"/>
  <c r="I24" i="7"/>
  <c r="K24" i="7" s="1"/>
  <c r="I30" i="7"/>
  <c r="K30" i="7" s="1"/>
  <c r="I36" i="7"/>
  <c r="K36" i="7" s="1"/>
  <c r="I41" i="7"/>
  <c r="I46" i="7"/>
  <c r="I52" i="7"/>
  <c r="K52" i="7" s="1"/>
  <c r="I58" i="7"/>
  <c r="K58" i="7" s="1"/>
  <c r="I64" i="7"/>
  <c r="K64" i="7" s="1"/>
  <c r="I74" i="7"/>
  <c r="K74" i="7" s="1"/>
  <c r="I80" i="7"/>
  <c r="K80" i="7" s="1"/>
  <c r="I86" i="7"/>
  <c r="K86" i="7" s="1"/>
  <c r="K75" i="7"/>
  <c r="K56" i="7"/>
  <c r="K81" i="7"/>
  <c r="E39" i="6"/>
  <c r="E63" i="6"/>
  <c r="E19" i="6"/>
  <c r="E25" i="6"/>
  <c r="E31" i="6"/>
  <c r="E37" i="6"/>
  <c r="E43" i="6"/>
  <c r="E49" i="6"/>
  <c r="E55" i="6"/>
  <c r="E61" i="6"/>
  <c r="E67" i="6"/>
  <c r="E73" i="6"/>
  <c r="E79" i="6"/>
  <c r="E85" i="6"/>
  <c r="E91" i="6"/>
  <c r="E20" i="6"/>
  <c r="E26" i="6"/>
  <c r="E32" i="6"/>
  <c r="E38" i="6"/>
  <c r="E44" i="6"/>
  <c r="E50" i="6"/>
  <c r="E56" i="6"/>
  <c r="E62" i="6"/>
  <c r="E68" i="6"/>
  <c r="E74" i="6"/>
  <c r="E80" i="6"/>
  <c r="E86" i="6"/>
  <c r="E92" i="6"/>
  <c r="E21" i="6"/>
  <c r="E51" i="6"/>
  <c r="E87" i="6"/>
  <c r="E22" i="6"/>
  <c r="E28" i="6"/>
  <c r="E34" i="6"/>
  <c r="E40" i="6"/>
  <c r="E46" i="6"/>
  <c r="E52" i="6"/>
  <c r="E58" i="6"/>
  <c r="E64" i="6"/>
  <c r="E70" i="6"/>
  <c r="E76" i="6"/>
  <c r="E82" i="6"/>
  <c r="E88" i="6"/>
  <c r="E27" i="6"/>
  <c r="E45" i="6"/>
  <c r="E57" i="6"/>
  <c r="E81" i="6"/>
  <c r="E23" i="6"/>
  <c r="E29" i="6"/>
  <c r="E35" i="6"/>
  <c r="E41" i="6"/>
  <c r="E47" i="6"/>
  <c r="E53" i="6"/>
  <c r="E59" i="6"/>
  <c r="E65" i="6"/>
  <c r="E71" i="6"/>
  <c r="E77" i="6"/>
  <c r="E83" i="6"/>
  <c r="E89" i="6"/>
  <c r="E33" i="6"/>
  <c r="E75" i="6"/>
  <c r="E18" i="6"/>
  <c r="E24" i="6"/>
  <c r="E30" i="6"/>
  <c r="E36" i="6"/>
  <c r="E42" i="6"/>
  <c r="E48" i="6"/>
  <c r="E54" i="6"/>
  <c r="E60" i="6"/>
  <c r="E66" i="6"/>
  <c r="E72" i="6"/>
  <c r="E78" i="6"/>
  <c r="E84" i="6"/>
  <c r="E90" i="6"/>
  <c r="B98" i="7"/>
  <c r="M11" i="6"/>
  <c r="I104" i="2" s="1"/>
  <c r="K98"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3" i="2" s="1"/>
  <c r="I107" i="2" l="1"/>
  <c r="I105" i="2" s="1"/>
  <c r="I106"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<sst xmlns="http://schemas.openxmlformats.org/spreadsheetml/2006/main" count="2863" uniqueCount="844">
  <si>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</si>
  <si>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</si>
  <si>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</si>
  <si>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</si>
  <si>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</si>
  <si>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</si>
  <si>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</si>
  <si>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</si>
  <si>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</si>
  <si>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</si>
  <si>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</si>
  <si>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</si>
  <si>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</si>
  <si>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</si>
  <si>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</si>
  <si>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</si>
  <si>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</si>
  <si>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</si>
  <si>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</si>
  <si>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</si>
  <si>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</si>
  <si>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</si>
  <si>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</si>
  <si>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</si>
  <si>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</si>
  <si>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</si>
  <si>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</si>
  <si>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</si>
  <si>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</si>
  <si>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</si>
  <si>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</si>
  <si>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</si>
  <si>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</si>
  <si>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</si>
  <si>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</si>
  <si>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</si>
  <si>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</si>
  <si>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</si>
  <si>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</si>
  <si>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</si>
  <si>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</si>
  <si>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</si>
  <si>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</si>
  <si>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</si>
  <si>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</si>
  <si>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</si>
  <si>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</si>
  <si>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</si>
  <si>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</si>
  <si>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</si>
  <si>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</si>
  <si>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</si>
  <si>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</si>
  <si>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</si>
  <si>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</si>
  <si>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</si>
  <si>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</si>
  <si>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</si>
  <si>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</si>
  <si>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</si>
  <si>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</si>
  <si>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</si>
  <si>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</si>
  <si>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</si>
  <si>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</si>
  <si>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</si>
  <si>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</si>
  <si>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</si>
  <si>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</si>
  <si>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</si>
  <si>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</si>
  <si>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</si>
  <si>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</si>
  <si>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</si>
  <si>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</si>
  <si>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</si>
  <si>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</si>
  <si>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</si>
  <si>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</si>
  <si>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</si>
  <si>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</si>
  <si>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</si>
  <si>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</si>
  <si>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</si>
  <si>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</si>
  <si>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</si>
  <si>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</si>
  <si>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</si>
  <si>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</si>
  <si>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</si>
  <si>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</si>
  <si>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</si>
  <si>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</si>
  <si>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</si>
  <si>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</si>
  <si>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</si>
  <si>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</si>
  <si>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</si>
  <si>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</si>
  <si>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</si>
  <si>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</si>
  <si>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</si>
  <si>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</si>
  <si>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</si>
  <si>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</si>
  <si>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</si>
  <si>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</si>
  <si>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</si>
  <si>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</si>
  <si>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</si>
  <si>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</si>
  <si>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</si>
  <si>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</si>
  <si>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</si>
  <si>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</si>
  <si>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</si>
  <si>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</si>
  <si>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</si>
  <si>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</si>
  <si>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</si>
  <si>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</si>
  <si>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</si>
  <si>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</si>
  <si>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</si>
  <si>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</si>
  <si>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</si>
  <si>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</si>
  <si>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</si>
  <si>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</si>
  <si>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</si>
  <si>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</si>
  <si>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</si>
  <si>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</si>
  <si>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</si>
  <si>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</si>
  <si>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</si>
  <si>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</si>
  <si>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</si>
  <si>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</si>
  <si>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</si>
  <si>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</si>
  <si>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</si>
  <si>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</si>
  <si>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</si>
  <si>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</si>
  <si>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</si>
  <si>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</si>
  <si>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</si>
  <si>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</si>
  <si>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</si>
  <si>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</si>
  <si>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</si>
  <si>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</si>
  <si>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</si>
  <si>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</si>
  <si>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</si>
  <si>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</si>
  <si>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</si>
  <si>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</si>
  <si>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</si>
  <si>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</si>
  <si>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</si>
  <si>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</si>
  <si>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</si>
  <si>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</si>
  <si>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</si>
  <si>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</si>
  <si>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</si>
  <si>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</si>
  <si>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</si>
  <si>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</si>
  <si>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</si>
  <si>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</si>
  <si>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</si>
  <si>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</si>
  <si>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</si>
  <si>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</si>
  <si>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</si>
  <si>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</si>
  <si>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</si>
  <si>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</si>
  <si>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</si>
  <si>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</si>
  <si>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</si>
  <si>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</si>
  <si>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</si>
  <si>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</si>
  <si>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</si>
  <si>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</si>
  <si>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</si>
  <si>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</si>
  <si>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</si>
  <si>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</si>
  <si>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</si>
  <si>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</si>
  <si>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</si>
  <si>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</si>
  <si>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</si>
  <si>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</si>
  <si>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</si>
  <si>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</si>
  <si>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</si>
  <si>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</si>
  <si>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</si>
  <si>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</si>
  <si>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</si>
  <si>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</si>
  <si>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</si>
  <si>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</si>
  <si>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</si>
  <si>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</si>
  <si>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</si>
  <si>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</si>
  <si>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</si>
  <si>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</si>
  <si>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</si>
  <si>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</si>
  <si>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</si>
  <si>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</si>
  <si>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</si>
  <si>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</si>
  <si>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</si>
  <si>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</si>
  <si>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</si>
  <si>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</si>
  <si>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</si>
  <si>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</si>
  <si>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</si>
  <si>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</si>
  <si>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</si>
  <si>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</si>
  <si>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</si>
  <si>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</si>
  <si>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</si>
  <si>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</si>
  <si>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</si>
  <si>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</si>
  <si>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</si>
  <si>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</si>
  <si>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</si>
  <si>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</si>
  <si>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</si>
  <si>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</si>
  <si>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</si>
  <si>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</si>
  <si>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</si>
  <si>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</si>
  <si>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</si>
  <si>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</si>
  <si>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</si>
  <si>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</si>
  <si>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</si>
  <si>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</si>
  <si>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</si>
  <si>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</si>
  <si>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</si>
  <si>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</si>
  <si>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</si>
  <si>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</si>
  <si>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</si>
  <si>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</si>
  <si>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</si>
  <si>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</si>
  <si>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</si>
  <si>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</si>
  <si>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</si>
  <si>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</si>
  <si>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</si>
  <si>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</si>
  <si>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</si>
  <si>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</si>
  <si>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</si>
  <si>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</si>
  <si>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</si>
  <si>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</si>
  <si>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</si>
  <si>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</si>
  <si>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</si>
  <si>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</si>
  <si>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</si>
  <si>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</si>
  <si>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</si>
  <si>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</si>
  <si>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</si>
  <si>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</si>
  <si>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</si>
  <si>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</si>
  <si>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</si>
  <si>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</si>
  <si>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</si>
  <si>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</si>
  <si>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</si>
  <si>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</si>
  <si>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</si>
  <si>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</si>
  <si>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</si>
  <si>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</si>
  <si>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</si>
  <si>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</si>
  <si>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</si>
  <si>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</si>
  <si>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</si>
  <si>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</si>
  <si>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</si>
  <si>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</si>
  <si>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</si>
  <si>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</si>
  <si>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</si>
  <si>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</si>
  <si>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</si>
  <si>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</si>
  <si>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</si>
  <si>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</si>
  <si>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</si>
  <si>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</si>
  <si>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</si>
  <si>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</si>
  <si>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</si>
  <si>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</si>
  <si>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</si>
  <si>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</si>
  <si>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</si>
  <si>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</si>
  <si>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</si>
  <si>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</si>
  <si>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</si>
  <si>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</si>
  <si>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</si>
  <si>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</si>
  <si>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</si>
  <si>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</si>
  <si>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</si>
  <si>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</si>
  <si>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</si>
  <si>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</si>
  <si>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</si>
  <si>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</si>
  <si>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</si>
  <si>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</si>
  <si>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</si>
  <si>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</si>
  <si>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</si>
  <si>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</si>
  <si>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</si>
  <si>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</si>
  <si>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</si>
  <si>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</si>
  <si>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</si>
  <si>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</si>
  <si>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</si>
  <si>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</si>
  <si>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</si>
  <si>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</si>
  <si>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</si>
  <si>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</si>
  <si>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</si>
  <si>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</si>
  <si>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</si>
  <si>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</si>
  <si>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</si>
  <si>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</si>
  <si>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</si>
  <si>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</si>
  <si>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</si>
  <si>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</si>
  <si>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</si>
  <si>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</si>
  <si>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</si>
  <si>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</si>
  <si>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</si>
  <si>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</si>
  <si>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</si>
  <si>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</si>
  <si>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</si>
  <si>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</si>
  <si>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</si>
  <si>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</si>
  <si>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</si>
  <si>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</si>
  <si>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</si>
  <si>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</si>
  <si>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</si>
  <si>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</si>
  <si>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</si>
  <si>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</si>
  <si>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</si>
  <si>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</si>
  <si>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</si>
  <si>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</si>
  <si>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</si>
  <si>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</si>
  <si>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</si>
  <si>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</si>
  <si>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</si>
  <si>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</si>
  <si>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</si>
  <si>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</si>
  <si>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</si>
  <si>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</si>
  <si>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</si>
  <si>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</si>
  <si>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</si>
  <si>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</si>
  <si>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</si>
  <si>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</si>
  <si>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</si>
  <si>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</si>
  <si>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</si>
  <si>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</si>
  <si>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</si>
  <si>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</si>
  <si>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</si>
  <si>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</si>
  <si>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</si>
  <si>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</si>
  <si>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</si>
  <si>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</si>
  <si>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</si>
  <si>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</si>
  <si>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</si>
  <si>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</si>
  <si>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</si>
  <si>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</si>
  <si>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</si>
  <si>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</si>
  <si>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</si>
  <si>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</si>
  <si>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</si>
  <si>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</si>
  <si>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</si>
  <si>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</si>
  <si>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</si>
  <si>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</si>
  <si>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</si>
  <si>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</si>
  <si>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</si>
  <si>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</si>
  <si>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</si>
  <si>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</si>
  <si>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</si>
  <si>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</si>
  <si>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</si>
  <si>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</si>
  <si>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</si>
  <si>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</si>
  <si>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</si>
  <si>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</si>
  <si>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</si>
  <si>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</si>
  <si>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</si>
  <si>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</si>
  <si>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</si>
  <si>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</si>
  <si>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</si>
  <si>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</si>
  <si>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</si>
  <si>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</si>
  <si>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</si>
  <si>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</si>
  <si>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</si>
  <si>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</si>
  <si>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</si>
  <si>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</si>
  <si>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</si>
  <si>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</si>
  <si>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</si>
  <si>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</si>
  <si>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</si>
  <si>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</si>
  <si>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</si>
  <si>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</si>
  <si>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</si>
  <si>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</si>
  <si>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</si>
  <si>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</si>
  <si>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</si>
  <si>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</si>
  <si>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</si>
  <si>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</si>
  <si>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</si>
  <si>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</si>
  <si>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</si>
  <si>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</si>
  <si>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</si>
  <si>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</si>
  <si>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</si>
  <si>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</si>
  <si>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</si>
  <si>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</si>
  <si>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</si>
  <si>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</si>
  <si>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</si>
  <si>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</si>
  <si>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</si>
  <si>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</si>
  <si>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</si>
  <si>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</si>
  <si>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</si>
  <si>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</si>
  <si>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</si>
  <si>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</si>
  <si>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</si>
  <si>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</si>
  <si>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</si>
  <si>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</si>
  <si>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</si>
  <si>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</si>
  <si>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</si>
  <si>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</si>
  <si>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</si>
  <si>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</si>
  <si>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</si>
  <si>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</si>
  <si>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</si>
  <si>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</si>
  <si>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</si>
  <si>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</si>
  <si>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</si>
  <si>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</si>
  <si>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</si>
  <si>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</si>
  <si>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</si>
  <si>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</si>
  <si>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</si>
  <si>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</si>
  <si>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</si>
  <si>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</si>
  <si>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</si>
  <si>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</si>
  <si>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</si>
  <si>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</si>
  <si>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</si>
  <si>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</si>
  <si>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</si>
  <si>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</si>
  <si>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</si>
  <si>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</si>
  <si>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</si>
  <si>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</si>
  <si>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</si>
  <si>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</si>
  <si>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</si>
  <si>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</si>
  <si>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</si>
  <si>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</si>
  <si>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</si>
  <si>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</si>
  <si>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</si>
  <si>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</si>
  <si>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</si>
  <si>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</si>
  <si>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</si>
  <si>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</si>
  <si>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</si>
  <si>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</si>
  <si>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</si>
  <si>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</si>
  <si>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</si>
  <si>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</si>
  <si>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</si>
  <si>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</si>
  <si>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</si>
  <si>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</si>
  <si>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</si>
  <si>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</si>
  <si>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</si>
  <si>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</si>
  <si>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</si>
  <si>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</si>
  <si>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</si>
  <si>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</si>
  <si>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</si>
  <si>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</si>
  <si>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</si>
  <si>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</si>
  <si>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</si>
  <si>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</si>
  <si>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</si>
  <si>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</si>
  <si>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</si>
  <si>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</si>
  <si>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</si>
  <si>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</si>
  <si>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</si>
  <si>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</si>
  <si>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</si>
  <si>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</si>
  <si>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</si>
  <si>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</si>
  <si>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</si>
  <si>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</si>
  <si>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</si>
  <si>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</si>
  <si>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</si>
  <si>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</si>
  <si>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</si>
  <si>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</si>
  <si>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</si>
  <si>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</si>
  <si>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</si>
  <si>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</si>
  <si>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</si>
  <si>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</si>
  <si>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</si>
  <si>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</si>
  <si>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</si>
  <si>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</si>
  <si>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</si>
  <si>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</si>
  <si>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</si>
  <si>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</si>
  <si>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</si>
  <si>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</si>
  <si>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</si>
  <si>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</si>
  <si>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</si>
  <si>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</si>
  <si>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</si>
  <si>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</si>
  <si>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</si>
  <si>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</si>
  <si>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</si>
  <si>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</si>
  <si>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</si>
  <si>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</si>
  <si>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</si>
  <si>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</si>
  <si>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</si>
  <si>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</si>
  <si>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</si>
  <si>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</si>
  <si>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</si>
  <si>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</si>
  <si>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</si>
  <si>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</si>
  <si>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</si>
  <si>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</si>
  <si>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</si>
  <si>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</si>
  <si>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</si>
  <si>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</si>
  <si>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</si>
  <si>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</si>
  <si>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</si>
  <si>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</si>
  <si>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</si>
  <si>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</si>
  <si>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</si>
  <si>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</si>
  <si>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</si>
  <si>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</si>
  <si>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</si>
  <si>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</si>
  <si>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</si>
  <si>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</si>
  <si>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</si>
  <si>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</si>
  <si>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</si>
  <si>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</si>
  <si>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</si>
  <si>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</si>
  <si>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</si>
  <si>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</si>
  <si>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</si>
  <si>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</si>
  <si>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</si>
  <si>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</si>
  <si>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</si>
  <si>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</si>
  <si>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</si>
  <si>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</si>
  <si>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</si>
  <si>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</si>
  <si>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</si>
  <si>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</si>
  <si>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</si>
  <si>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</si>
  <si>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</si>
  <si>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</si>
  <si>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</si>
  <si>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</si>
  <si>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</si>
  <si>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</si>
  <si>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</si>
  <si>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</si>
  <si>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</si>
  <si>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</si>
  <si>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</si>
  <si>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</si>
  <si>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</si>
  <si>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</si>
  <si>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</si>
  <si>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</si>
  <si>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</si>
  <si>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</si>
  <si>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</si>
  <si>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</si>
  <si>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</si>
  <si>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</si>
  <si>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</si>
  <si>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</si>
  <si>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</si>
  <si>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</si>
  <si>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</si>
  <si>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</si>
  <si>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</si>
  <si>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</si>
  <si>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</si>
  <si>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</si>
  <si>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</si>
  <si>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</si>
  <si>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</si>
  <si>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</si>
  <si>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</si>
  <si>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</si>
  <si>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</si>
  <si>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Sj-Myynti Oy</t>
  </si>
  <si>
    <t>Sakari Marjamäki</t>
  </si>
  <si>
    <t>Vihuripolku 2H 24</t>
  </si>
  <si>
    <t>01670 Vantaa</t>
  </si>
  <si>
    <t>Finland</t>
  </si>
  <si>
    <t>Tel: +358413633433</t>
  </si>
  <si>
    <t>Email: info@korumaailma.fi</t>
  </si>
  <si>
    <t>BRCRT4</t>
  </si>
  <si>
    <t>ER247</t>
  </si>
  <si>
    <t>Tiny high polished surgical steel helix huggie with rounded edges- diameter 7mm (sold per pcs.)</t>
  </si>
  <si>
    <t>ER248M</t>
  </si>
  <si>
    <t>Tiny matt polished surgical steel helix huggie - diameter 7mm (sold per pcs)</t>
  </si>
  <si>
    <t>FPSI</t>
  </si>
  <si>
    <t>Gauge: 10mm</t>
  </si>
  <si>
    <t>Silicone double flared flesh tunnel</t>
  </si>
  <si>
    <t>Gauge: 12mm</t>
  </si>
  <si>
    <t>Gauge: 18mm</t>
  </si>
  <si>
    <t>Gauge: 20mm</t>
  </si>
  <si>
    <t>FQPG</t>
  </si>
  <si>
    <t>Gauge: 6mm</t>
  </si>
  <si>
    <t>High polished surgical steel screw-fit flesh tunnel in hexagon screw nut design</t>
  </si>
  <si>
    <t>Gauge: 8mm</t>
  </si>
  <si>
    <t>FSZC</t>
  </si>
  <si>
    <t>High polished surgical steel screw-fit flesh tunnel with clear star-shaped CZ stone in the center and crystal studded rim</t>
  </si>
  <si>
    <t>FTPG</t>
  </si>
  <si>
    <t>PVD plated surgical steel screw-fit flesh tunnel</t>
  </si>
  <si>
    <t>HBCRB16</t>
  </si>
  <si>
    <t>High polished surgical steel hinged ball closure ring, 16g (1.2mm) with 3mm ball</t>
  </si>
  <si>
    <t>HBCRCR16</t>
  </si>
  <si>
    <t>Rose gold plated 316L steel hinged ball closure ring, 16g (1.2mm) with 3mm ball with bezel set crystal</t>
  </si>
  <si>
    <t>IP9</t>
  </si>
  <si>
    <t>High polished fake plug with laser-edged cross logo on one side - size 8mm</t>
  </si>
  <si>
    <t>NLSPGX</t>
  </si>
  <si>
    <t>Gauge: 3mm</t>
  </si>
  <si>
    <t>High polished surgical steel taper with double rubber O-rings</t>
  </si>
  <si>
    <t>Gauge: 4mm</t>
  </si>
  <si>
    <t>NR21</t>
  </si>
  <si>
    <t>NR36RS</t>
  </si>
  <si>
    <t>High polished surgical steel hinged segment ring, 16g (1.2mm)</t>
  </si>
  <si>
    <t>SEGH16E</t>
  </si>
  <si>
    <t>High polished surgical steel hinged segment ring, 16g (1.2mm) with 3 small crystals</t>
  </si>
  <si>
    <t>SHP</t>
  </si>
  <si>
    <t>High polished internally threaded surgical steel double flare flesh tunnel</t>
  </si>
  <si>
    <t>Gauge: 16mm</t>
  </si>
  <si>
    <t>SHPRZ</t>
  </si>
  <si>
    <t>Gauge: 14mm</t>
  </si>
  <si>
    <t>Surgical steel double flare flesh tunnel with internal screw-fit and big central CZ stone</t>
  </si>
  <si>
    <t>SIUT</t>
  </si>
  <si>
    <t>Silicone Ultra Thin double flared flesh tunnel</t>
  </si>
  <si>
    <t>STHP</t>
  </si>
  <si>
    <t>PVD plated internally threaded surgical steel double flare flesh tunnel</t>
  </si>
  <si>
    <t>STSI</t>
  </si>
  <si>
    <t>Silicon Plug with star shaped cut out</t>
  </si>
  <si>
    <t>STTHP</t>
  </si>
  <si>
    <t>Rose gold PVD plated internally threaded surgical steel double flare flesh tunnel</t>
  </si>
  <si>
    <t>UDPG</t>
  </si>
  <si>
    <t>High polished titanium G23 double flare flesh tunnel</t>
  </si>
  <si>
    <t>UDTPG</t>
  </si>
  <si>
    <t>PVD plated titanium G23 double flare flesh tunnel</t>
  </si>
  <si>
    <t>USEGH14</t>
  </si>
  <si>
    <t>Titanium G23 hinged segment ring, 14g (1.6mm)</t>
  </si>
  <si>
    <t>USEGH16</t>
  </si>
  <si>
    <t>Titanium G23 hinged segment ring, 16g (1.2mm)</t>
  </si>
  <si>
    <t>XBAL4</t>
  </si>
  <si>
    <t>Pack of 10 pcs. of 4mm high polished surgical steel balls with 1.6mm threading (14g)</t>
  </si>
  <si>
    <t>XBAL5</t>
  </si>
  <si>
    <t>Pack of 10 pcs. of 5mm high polished surgical steel balls with 1.6mm threading (14g)</t>
  </si>
  <si>
    <t>XBAL6</t>
  </si>
  <si>
    <t>Pack of 10 pcs. of 6mm high polished surgical steel balls with 1.6mm threading (14g)</t>
  </si>
  <si>
    <t>XBAL8</t>
  </si>
  <si>
    <t>Pack of 10 pcs. of 8mm high polished surgical steel balls with 1.6mm threading (14g)</t>
  </si>
  <si>
    <t>XBB16G</t>
  </si>
  <si>
    <t>Pack of 10 pcs. of high polished 316L steel barbell posts - threading 1.2mm (16g)</t>
  </si>
  <si>
    <t>XUBT4S</t>
  </si>
  <si>
    <t>Pack of 5 pcs. of 4mm anodized titanium G23 balls - 1.2mm threading (16g)</t>
  </si>
  <si>
    <t>Color: Green</t>
  </si>
  <si>
    <t>Color: Purple</t>
  </si>
  <si>
    <t>XUBT5G</t>
  </si>
  <si>
    <t>Pack of 5 pcs. of 5mm anodized titanium G23 balls - 1.6mm threading (14g)</t>
  </si>
  <si>
    <t>XUJB4S</t>
  </si>
  <si>
    <t>Set of 2 pcs. of 4mm high polished titanium G23 balls with bezel set crystal - threading 16g (1.2mm)</t>
  </si>
  <si>
    <t>XUJB5</t>
  </si>
  <si>
    <t>Pack of 2 pcs. of 5mm high polished titanium G23 balls with bezel set color crystals - threading 1.6mm (14g)</t>
  </si>
  <si>
    <t>XULB14G</t>
  </si>
  <si>
    <t>Pack of 10 pcs. of high polished titanium G23 labret, 14g (1.6mm) (4mm base of labret)</t>
  </si>
  <si>
    <t>ZUBN2CG</t>
  </si>
  <si>
    <t>EO gas sterilized piercing: Titanium G23 belly banana, 14g (1.6mm) with an 8mm and 5mm jewel ball</t>
  </si>
  <si>
    <t>ZUBNECN</t>
  </si>
  <si>
    <t>EO gas sterilized piercing: Titanium G23 eyebrow banana, 16g (1.2mm) with two 3mm cones</t>
  </si>
  <si>
    <t>FPSI00</t>
  </si>
  <si>
    <t>FPSI1/2</t>
  </si>
  <si>
    <t>FPSI11/16</t>
  </si>
  <si>
    <t>FPSI13/16</t>
  </si>
  <si>
    <t>FQPG2</t>
  </si>
  <si>
    <t>FQPG0</t>
  </si>
  <si>
    <t>FSZC0</t>
  </si>
  <si>
    <t>FSZC1/2</t>
  </si>
  <si>
    <t>FTPG11/16</t>
  </si>
  <si>
    <t>NLSPGX8</t>
  </si>
  <si>
    <t>NLSPGX6</t>
  </si>
  <si>
    <t>NLSPGX2</t>
  </si>
  <si>
    <t>NLSPGX0</t>
  </si>
  <si>
    <t>SHP2</t>
  </si>
  <si>
    <t>SHP0</t>
  </si>
  <si>
    <t>SHP00</t>
  </si>
  <si>
    <t>SHP5/8</t>
  </si>
  <si>
    <t>SHP11/16</t>
  </si>
  <si>
    <t>SHPRZ9/16</t>
  </si>
  <si>
    <t>SIUT2</t>
  </si>
  <si>
    <t>SIUT0</t>
  </si>
  <si>
    <t>STHP0</t>
  </si>
  <si>
    <t>STHP00</t>
  </si>
  <si>
    <t>STSI2</t>
  </si>
  <si>
    <t>STTHP00</t>
  </si>
  <si>
    <t>STTHP1/2</t>
  </si>
  <si>
    <t>STTHP5/8</t>
  </si>
  <si>
    <t>UDPG00</t>
  </si>
  <si>
    <t>UDTPG00</t>
  </si>
  <si>
    <t>XBB16GS</t>
  </si>
  <si>
    <t>Seven Hundred Thirty and 32 cents EUR</t>
  </si>
  <si>
    <t>Board with 30 pcs of Black ,Gold ,Rose gold PVD plated and plain 316L steel ball closure rings, 16g (1.2mm) with 4mm ball with a diameter of 5/16'' to 3/8'' (8mm - 10mm)</t>
  </si>
  <si>
    <t>Sterling silver nose hoop, 20g (0.8mm) with a twisted wire design and a 2mm fixed ball - an outer diameter of 3/8'' (10mm)</t>
  </si>
  <si>
    <t>Rose gold plated 925 silver nose hoop, 22g (0.6mm) with triple 2mm fixed balls and an outer diameter of 3/8''(10mm) - 1 piece</t>
  </si>
  <si>
    <t>Exchange Rate EUR-THB</t>
  </si>
  <si>
    <t>Didi</t>
  </si>
  <si>
    <t>Free Shipping to Finland via UPS due to order over 350USD:</t>
  </si>
  <si>
    <t>Acrylic Taper, Steel Eyebrow Banana, Flesh Tunnel and other items as invoice attached</t>
  </si>
  <si>
    <t>Free Shipping to Finland via UPS due to order over 332EUR: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</si>
</sst>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3">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43" fontId="29" fillId="0" borderId="0" applyFon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cellStyleXfs>
  <cellXfs count="16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9" fontId="21" fillId="2" borderId="0" xfId="0" applyNumberFormat="1" applyFont="1" applyFill="1" applyAlignment="1">
      <alignment horizontal="right"/>
    </xf>
    <xf numFmtId="0" fontId="4" fillId="2" borderId="14" xfId="0" applyFont="1" applyFill="1" applyBorder="1" applyAlignment="1">
      <alignment horizontal="center"/>
    </xf>
    <xf numFmtId="0" fontId="21" fillId="3" borderId="20" xfId="0" applyFont="1" applyFill="1" applyBorder="1" applyAlignment="1">
      <alignment horizontal="center"/>
    </xf>
    <xf numFmtId="0" fontId="21" fillId="3" borderId="13" xfId="0" applyFont="1" applyFill="1" applyBorder="1" applyAlignment="1">
      <alignment horizontal="center"/>
    </xf>
    <xf numFmtId="0" fontId="21" fillId="3" borderId="18" xfId="0" applyFont="1" applyFill="1" applyBorder="1" applyAlignment="1">
      <alignment horizontal="center"/>
    </xf>
    <xf numFmtId="0" fontId="21" fillId="3" borderId="20"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3">
    <cellStyle name="Comma 2" xfId="7" xr:uid="{20869769-CF32-4862-9498-5B76878307B4}"/>
    <cellStyle name="Comma 2 2" xfId="4756" xr:uid="{3948DF20-1DE6-45E5-B93B-BC5673C911D6}"/>
    <cellStyle name="Comma 2 2 2" xfId="5328" xr:uid="{15E228EC-7322-4E7C-89E2-A73B8A750C09}"/>
    <cellStyle name="Comma 2 2 2 2" xfId="5333" xr:uid="{5C6B15BE-7B65-490A-9CFE-91A0A4868618}"/>
    <cellStyle name="Comma 2 2 2 3" xfId="5361" xr:uid="{8763F723-3194-4467-A7CA-59B3EE709678}"/>
    <cellStyle name="Comma 2 2 3" xfId="5325" xr:uid="{43BB380E-4EBF-4106-B055-5317743CB17E}"/>
    <cellStyle name="Comma 2 2 4" xfId="5320" xr:uid="{EDED8DD0-2086-4203-ADAC-8C2C4615055A}"/>
    <cellStyle name="Comma 3" xfId="4289" xr:uid="{88836E7C-5E11-4CE7-8207-9C30321B4EE8}"/>
    <cellStyle name="Comma 3 2" xfId="4757" xr:uid="{C889A7E9-BD44-4B07-9A9A-BFF22574F812}"/>
    <cellStyle name="Comma 3 2 2" xfId="5329" xr:uid="{519B1905-C431-47BE-8C36-492D486F1D9C}"/>
    <cellStyle name="Comma 3 2 2 2" xfId="5334" xr:uid="{E9C8318B-4702-4024-ADE3-3F1E800E43BE}"/>
    <cellStyle name="Comma 3 2 2 3" xfId="5362" xr:uid="{3B928C34-A386-41EF-AD17-B363C4BC7C63}"/>
    <cellStyle name="Comma 3 2 3" xfId="5332" xr:uid="{F5D18BFC-79BE-43BB-A37D-298A8A608212}"/>
    <cellStyle name="Comma 3 2 4" xfId="5321" xr:uid="{D377E643-43BD-4E1C-A6C5-42B65A407F5E}"/>
    <cellStyle name="Currency 10" xfId="8" xr:uid="{F4744DF0-BCAF-455A-B691-321F8795AFA5}"/>
    <cellStyle name="Currency 10 2" xfId="9" xr:uid="{68A030F4-365F-4DC6-B62E-BDE6FD747AB9}"/>
    <cellStyle name="Currency 10 2 2" xfId="3665" xr:uid="{64D60FD2-27D8-4869-B41A-21BE7B9B1B96}"/>
    <cellStyle name="Currency 10 2 2 2" xfId="4483" xr:uid="{DB8F387C-3713-415E-871F-258C96A839F5}"/>
    <cellStyle name="Currency 10 2 3" xfId="4484" xr:uid="{739EBF2A-C164-4595-B3C4-870BA7364F1A}"/>
    <cellStyle name="Currency 10 3" xfId="10" xr:uid="{A5A21C12-1C17-4B11-9D32-A4E5190DB806}"/>
    <cellStyle name="Currency 10 3 2" xfId="3666" xr:uid="{E0A3BAC1-28A8-4990-AA33-9B45892190A7}"/>
    <cellStyle name="Currency 10 3 2 2" xfId="4485" xr:uid="{BA1E765F-3EB4-430D-8B5E-7A8764F8E00B}"/>
    <cellStyle name="Currency 10 3 3" xfId="4486" xr:uid="{4D57A3DD-B352-464C-B5CA-543B83A4923A}"/>
    <cellStyle name="Currency 10 4" xfId="3667" xr:uid="{7A7D41C6-B6B5-4A84-8CA0-9AED0D7CF7C6}"/>
    <cellStyle name="Currency 10 4 2" xfId="4487" xr:uid="{8B68C315-F68D-475C-AB43-8BB490FCCADA}"/>
    <cellStyle name="Currency 10 5" xfId="4488" xr:uid="{6F0A2B1C-F26B-4160-A650-7E823574FC3A}"/>
    <cellStyle name="Currency 10 6" xfId="4679" xr:uid="{C9DA70EE-45BC-40DE-BE0F-ACB9702DB1C5}"/>
    <cellStyle name="Currency 11" xfId="11" xr:uid="{97EBC503-4D15-470F-9D70-EC6ED7EF09A8}"/>
    <cellStyle name="Currency 11 2" xfId="12" xr:uid="{DCFF2E9F-76F3-4B6B-BB8E-DC48BD71AFA5}"/>
    <cellStyle name="Currency 11 2 2" xfId="3668" xr:uid="{5E646D13-C5F7-475B-9499-72ADED08A3DE}"/>
    <cellStyle name="Currency 11 2 2 2" xfId="4489" xr:uid="{60E2ABA3-4451-4654-BDDD-DA8FCCF05074}"/>
    <cellStyle name="Currency 11 2 3" xfId="4490" xr:uid="{8293F8DF-6B8D-402D-AF84-201BA8EB1E0E}"/>
    <cellStyle name="Currency 11 3" xfId="13" xr:uid="{179B9602-14B3-49B4-A8F4-730B581244D0}"/>
    <cellStyle name="Currency 11 3 2" xfId="3669" xr:uid="{F146BDDB-65B8-4EF8-A16A-664D502B84CE}"/>
    <cellStyle name="Currency 11 3 2 2" xfId="4491" xr:uid="{E8247D04-B116-4675-A9D9-FA12FB3DB94B}"/>
    <cellStyle name="Currency 11 3 3" xfId="4492" xr:uid="{36DB29A0-CC84-4D89-8C64-0D779498EFB1}"/>
    <cellStyle name="Currency 11 4" xfId="3670" xr:uid="{78788948-6A57-4D79-ACE4-990FAC1C1710}"/>
    <cellStyle name="Currency 11 4 2" xfId="4493" xr:uid="{2493A7DC-C5FC-4190-BD0E-F76A16907756}"/>
    <cellStyle name="Currency 11 5" xfId="4290" xr:uid="{19809DB5-AB96-45EB-B8C8-BBA15CBC6E15}"/>
    <cellStyle name="Currency 11 5 2" xfId="4494" xr:uid="{D52DC83D-9CED-4B4C-B631-13EFF081F29E}"/>
    <cellStyle name="Currency 11 5 3" xfId="4711" xr:uid="{15CBD6E3-3488-4F35-8745-827D005B4327}"/>
    <cellStyle name="Currency 11 5 3 2" xfId="5316" xr:uid="{EE4493B5-2AB5-4D9F-96BF-7B1D10081AA7}"/>
    <cellStyle name="Currency 11 5 3 3" xfId="4758" xr:uid="{1C21C77A-4110-455E-8C1A-1C2EC47DE286}"/>
    <cellStyle name="Currency 11 5 4" xfId="4688" xr:uid="{B117F05E-6ED0-491B-9749-A516A750558B}"/>
    <cellStyle name="Currency 11 6" xfId="4680" xr:uid="{2FFE7EE4-0DEE-4BC0-BA62-E23DC8BC6394}"/>
    <cellStyle name="Currency 12" xfId="14" xr:uid="{8F8A2A55-C717-4999-8BCF-4A1E62F6CFAA}"/>
    <cellStyle name="Currency 12 2" xfId="15" xr:uid="{C1181759-974A-4581-843F-F4E099BF56FC}"/>
    <cellStyle name="Currency 12 2 2" xfId="3671" xr:uid="{F99F8AC6-3CD1-49D2-A237-3928A14D0B3C}"/>
    <cellStyle name="Currency 12 2 2 2" xfId="4495" xr:uid="{F7B9132D-DB06-4969-A4FB-3A4B9E886C18}"/>
    <cellStyle name="Currency 12 2 3" xfId="4496" xr:uid="{3DFFA488-7F25-47BB-8E52-D7C32EB413FB}"/>
    <cellStyle name="Currency 12 3" xfId="3672" xr:uid="{07151B17-9B58-4CBF-A034-488FBA416A03}"/>
    <cellStyle name="Currency 12 3 2" xfId="4497" xr:uid="{8BF7330E-7BF6-4F77-B24C-A4317EC43B52}"/>
    <cellStyle name="Currency 12 4" xfId="4498" xr:uid="{67433E87-134B-429A-BA2F-00E241BF0DDC}"/>
    <cellStyle name="Currency 13" xfId="16" xr:uid="{6679A713-AB86-4DAF-9C67-BEA5A79B4B4B}"/>
    <cellStyle name="Currency 13 2" xfId="4292" xr:uid="{7CA37C9F-C4F4-49E1-8755-682316853FC7}"/>
    <cellStyle name="Currency 13 3" xfId="4293" xr:uid="{453A0F9B-0F93-43AE-9083-907A2C94B954}"/>
    <cellStyle name="Currency 13 3 2" xfId="4760" xr:uid="{47F1AB74-C61F-4039-ACDE-40D78B513911}"/>
    <cellStyle name="Currency 13 4" xfId="4291" xr:uid="{33C5B01E-F079-4CE8-B898-611F940599D6}"/>
    <cellStyle name="Currency 13 5" xfId="4759" xr:uid="{AB31F8F4-77CF-4808-B317-59E547C35DE1}"/>
    <cellStyle name="Currency 14" xfId="17" xr:uid="{FDB25F4D-2BF3-4007-B212-5F846AD77B46}"/>
    <cellStyle name="Currency 14 2" xfId="3673" xr:uid="{1C9D766D-6A17-4897-912A-A664678E57BE}"/>
    <cellStyle name="Currency 14 2 2" xfId="4499" xr:uid="{BAFCD3F2-C409-486B-90C7-FE23543E94C5}"/>
    <cellStyle name="Currency 14 3" xfId="4500" xr:uid="{3C1E1336-57AF-4E69-AFD4-4A3B4B45598B}"/>
    <cellStyle name="Currency 15" xfId="4385" xr:uid="{E7BEAA59-2697-4059-AF41-06ADB9416667}"/>
    <cellStyle name="Currency 17" xfId="4294" xr:uid="{0E4896AB-E3DC-440C-8CE1-415CD44B6B13}"/>
    <cellStyle name="Currency 2" xfId="18" xr:uid="{2CA30586-9B64-4F5B-AF3E-6D59D7DA1B39}"/>
    <cellStyle name="Currency 2 2" xfId="19" xr:uid="{2F01B605-E71C-4FBC-8915-7729E901647F}"/>
    <cellStyle name="Currency 2 2 2" xfId="20" xr:uid="{4A47DDC8-E666-46B5-BA2F-9485F4247B5E}"/>
    <cellStyle name="Currency 2 2 2 2" xfId="21" xr:uid="{DFC8D402-BBED-47D7-A002-1B333175EBA0}"/>
    <cellStyle name="Currency 2 2 2 2 2" xfId="4761" xr:uid="{66594EF2-4C61-41EF-ABCB-1944EC828AD0}"/>
    <cellStyle name="Currency 2 2 2 3" xfId="22" xr:uid="{8CE468B7-A75C-4203-9FCD-CD6A27CE3067}"/>
    <cellStyle name="Currency 2 2 2 3 2" xfId="3674" xr:uid="{89455D68-0D74-4405-A80E-0EFEBB2342DE}"/>
    <cellStyle name="Currency 2 2 2 3 2 2" xfId="4501" xr:uid="{74EFFFF6-7AF9-4434-B01E-247CA486EF51}"/>
    <cellStyle name="Currency 2 2 2 3 3" xfId="4502" xr:uid="{04811007-22B0-4D7B-BE2E-0D9D597EFA30}"/>
    <cellStyle name="Currency 2 2 2 4" xfId="3675" xr:uid="{1CDE2A6C-40D4-4AF8-BCD5-8BB1DE6934E0}"/>
    <cellStyle name="Currency 2 2 2 4 2" xfId="4503" xr:uid="{0455CD83-7623-4A4A-B57C-31FC236718C6}"/>
    <cellStyle name="Currency 2 2 2 5" xfId="4504" xr:uid="{31C30D78-E1C1-4D9B-89C1-6A6522C5D060}"/>
    <cellStyle name="Currency 2 2 3" xfId="3676" xr:uid="{7A425891-84E0-4298-8974-C147140399D0}"/>
    <cellStyle name="Currency 2 2 3 2" xfId="4505" xr:uid="{EE0485CF-4370-4361-BA51-A65147564E20}"/>
    <cellStyle name="Currency 2 2 4" xfId="4506" xr:uid="{1A1C8ED5-476C-40D7-9F08-E922062289A5}"/>
    <cellStyle name="Currency 2 3" xfId="23" xr:uid="{E58635A9-E2D2-4325-874C-652844C85596}"/>
    <cellStyle name="Currency 2 3 2" xfId="3677" xr:uid="{647F9D18-7B6D-4E26-9511-9F66FF69731B}"/>
    <cellStyle name="Currency 2 3 2 2" xfId="4507" xr:uid="{75DC048C-ADFA-484A-B024-A3C866219283}"/>
    <cellStyle name="Currency 2 3 3" xfId="4508" xr:uid="{25D6D490-BDFA-4930-8EF0-CAE1AC2036A6}"/>
    <cellStyle name="Currency 2 4" xfId="3678" xr:uid="{8390E9D5-B3E5-4530-821C-BB3B075B2178}"/>
    <cellStyle name="Currency 2 4 2" xfId="4418" xr:uid="{CA2A9250-2D3D-4128-A89A-9025FBB0D2A7}"/>
    <cellStyle name="Currency 2 5" xfId="4419" xr:uid="{BDB58A67-4D93-43EF-A10B-FEEED3981B9D}"/>
    <cellStyle name="Currency 2 5 2" xfId="4420" xr:uid="{B6620A46-3FB5-4C5E-9983-C984ED3C2629}"/>
    <cellStyle name="Currency 2 6" xfId="4421" xr:uid="{1709CE7B-F99B-40E5-80FB-D12F5FCDB14C}"/>
    <cellStyle name="Currency 3" xfId="24" xr:uid="{4BC2DEE4-2FBC-4F1D-A76F-263D6218A20C}"/>
    <cellStyle name="Currency 3 2" xfId="25" xr:uid="{D5EB913B-4D84-4925-9F82-BC5673914700}"/>
    <cellStyle name="Currency 3 2 2" xfId="3679" xr:uid="{00C6EC2D-0960-4096-9D2F-6F3FC05C03EB}"/>
    <cellStyle name="Currency 3 2 2 2" xfId="4509" xr:uid="{D3062A59-AC20-4E11-8F56-86D46B9C214B}"/>
    <cellStyle name="Currency 3 2 3" xfId="4510" xr:uid="{96B31CAD-B0FF-4153-AA7C-2556D7693444}"/>
    <cellStyle name="Currency 3 3" xfId="26" xr:uid="{4FE70C20-A70A-4D2A-A575-48019850F5A3}"/>
    <cellStyle name="Currency 3 3 2" xfId="3680" xr:uid="{9BD7286F-09FC-4C64-890A-46E16AE896C9}"/>
    <cellStyle name="Currency 3 3 2 2" xfId="4511" xr:uid="{B873E0B7-54E5-4206-809B-95ED20955A2B}"/>
    <cellStyle name="Currency 3 3 3" xfId="4512" xr:uid="{BE9995B5-D9F6-410A-8E00-A9050B87D5A6}"/>
    <cellStyle name="Currency 3 4" xfId="27" xr:uid="{AE25711C-5577-43CB-8758-95261082EC32}"/>
    <cellStyle name="Currency 3 4 2" xfId="3681" xr:uid="{CE410A16-6D80-4FA4-AD5E-A2047901C440}"/>
    <cellStyle name="Currency 3 4 2 2" xfId="4513" xr:uid="{28066E4A-901C-4246-AE55-714FBACCEC11}"/>
    <cellStyle name="Currency 3 4 3" xfId="4514" xr:uid="{CDBC78CC-6660-4974-B369-71ACBB1B991E}"/>
    <cellStyle name="Currency 3 5" xfId="3682" xr:uid="{A0C02E92-0CDC-4AE4-B31C-460C50FEBE09}"/>
    <cellStyle name="Currency 3 5 2" xfId="4515" xr:uid="{A6A4F0C2-981E-44D4-AE66-0F74647438B8}"/>
    <cellStyle name="Currency 3 6" xfId="4516" xr:uid="{EF98BF42-921B-4646-94A0-BDB2389941D3}"/>
    <cellStyle name="Currency 4" xfId="28" xr:uid="{F5FB0BDF-2906-40F7-9FC7-021C0D2DC56E}"/>
    <cellStyle name="Currency 4 2" xfId="29" xr:uid="{63F1E807-AA54-4939-9720-6CC2F9B38CA8}"/>
    <cellStyle name="Currency 4 2 2" xfId="3683" xr:uid="{5C1E2B1F-AA16-4810-89B8-2A869FD50C70}"/>
    <cellStyle name="Currency 4 2 2 2" xfId="4517" xr:uid="{CAB9523F-262C-4155-9F64-C1F4F50908C6}"/>
    <cellStyle name="Currency 4 2 3" xfId="4518" xr:uid="{2BEB3093-85A7-4EFE-8B4A-EC381011C887}"/>
    <cellStyle name="Currency 4 3" xfId="30" xr:uid="{EB16F4C0-56D8-4F8A-A3DA-93A93DDBECA6}"/>
    <cellStyle name="Currency 4 3 2" xfId="3684" xr:uid="{14ED6FB2-FBF1-4377-9EFB-0A7F595359EF}"/>
    <cellStyle name="Currency 4 3 2 2" xfId="4519" xr:uid="{A1CF1571-9C42-4388-A0DD-A5EE9C7FC929}"/>
    <cellStyle name="Currency 4 3 3" xfId="4520" xr:uid="{445BF0ED-0583-4A41-A07E-6560839299FB}"/>
    <cellStyle name="Currency 4 4" xfId="3685" xr:uid="{B49F5FD4-D5F6-45E3-B5B1-01530F1BBC3E}"/>
    <cellStyle name="Currency 4 4 2" xfId="4521" xr:uid="{AB2F4BC4-66C4-4F73-9286-DE278080E855}"/>
    <cellStyle name="Currency 4 5" xfId="4295" xr:uid="{F7778B27-8AA2-4365-B64F-6DA8FB57DEFF}"/>
    <cellStyle name="Currency 4 5 2" xfId="4522" xr:uid="{09E0756B-7839-44E1-922B-8147B8ECDF66}"/>
    <cellStyle name="Currency 4 5 3" xfId="4712" xr:uid="{DDF9105F-7916-4E70-8EED-2C1ED7CDA433}"/>
    <cellStyle name="Currency 4 5 3 2" xfId="5317" xr:uid="{084F6E55-D419-4E17-952E-BE5C3C557EB6}"/>
    <cellStyle name="Currency 4 5 3 3" xfId="4762" xr:uid="{67DB8AE0-0614-4FC0-AFBA-0E3D114BA9A0}"/>
    <cellStyle name="Currency 4 5 4" xfId="4689" xr:uid="{B371B1B3-30BB-4F0B-99C9-61E6ACA54435}"/>
    <cellStyle name="Currency 4 6" xfId="4681" xr:uid="{37857CE6-C839-4F06-AC8C-607F4F141D06}"/>
    <cellStyle name="Currency 5" xfId="31" xr:uid="{BD56F0A3-C3D2-4BBF-A299-ED2A9D4C7FB7}"/>
    <cellStyle name="Currency 5 2" xfId="32" xr:uid="{4AAE0A3B-ECBC-4CA4-8BAC-1C6CC251DBC9}"/>
    <cellStyle name="Currency 5 2 2" xfId="3686" xr:uid="{35FDC98D-5281-4F61-81F9-61836DF98FCB}"/>
    <cellStyle name="Currency 5 2 2 2" xfId="4523" xr:uid="{4B6B691B-4A12-4592-875A-CF2D27F630F6}"/>
    <cellStyle name="Currency 5 2 3" xfId="4524" xr:uid="{2BDF562E-CD8A-4BCC-9FE7-AF657538B707}"/>
    <cellStyle name="Currency 5 3" xfId="4296" xr:uid="{FE08FA3C-FC2F-4A3E-A954-642D0EC771A9}"/>
    <cellStyle name="Currency 5 3 2" xfId="4620" xr:uid="{03876F33-D373-4328-ADC5-751C0AD6CFA2}"/>
    <cellStyle name="Currency 5 3 2 2" xfId="5307" xr:uid="{C1B13059-5E46-4CB6-BD25-3EE03ACEB81B}"/>
    <cellStyle name="Currency 5 3 2 3" xfId="4764" xr:uid="{E4FAFAC4-785B-4DCC-9D40-BC6C84854B54}"/>
    <cellStyle name="Currency 5 4" xfId="4763" xr:uid="{2FDEAF14-D280-44BF-B1AA-0E0BF16F168C}"/>
    <cellStyle name="Currency 6" xfId="33" xr:uid="{8B30CBB3-1903-406B-A306-88DC4BF5920E}"/>
    <cellStyle name="Currency 6 2" xfId="3687" xr:uid="{3EDD003B-7E4D-47D7-8CB2-BB06F5F2700C}"/>
    <cellStyle name="Currency 6 2 2" xfId="4525" xr:uid="{5DB128BA-DE73-4BF6-BF2F-BD6A5E270432}"/>
    <cellStyle name="Currency 6 3" xfId="4297" xr:uid="{AF06FC70-00B9-4DF8-9D93-76F3442F8EBC}"/>
    <cellStyle name="Currency 6 3 2" xfId="4526" xr:uid="{6A47435A-5F32-478D-9A85-D1D8E1A85712}"/>
    <cellStyle name="Currency 6 3 3" xfId="4713" xr:uid="{68470FB8-0659-493F-B545-7AC3E5F35444}"/>
    <cellStyle name="Currency 6 3 3 2" xfId="5318" xr:uid="{69CFBF6A-C2A1-4252-B9D9-B83070A8A1AA}"/>
    <cellStyle name="Currency 6 3 3 3" xfId="4765" xr:uid="{1F5922B3-12A1-45CA-AA8D-F37EFC6F6CAF}"/>
    <cellStyle name="Currency 6 3 4" xfId="4690" xr:uid="{12C43830-82A9-4619-82B8-027424345DDE}"/>
    <cellStyle name="Currency 6 4" xfId="4682" xr:uid="{E746C527-49D3-40D6-A23B-9B7DBA29B0DF}"/>
    <cellStyle name="Currency 7" xfId="34" xr:uid="{1CDE0148-6279-4BC7-8ADA-E3D76BB9A428}"/>
    <cellStyle name="Currency 7 2" xfId="35" xr:uid="{EDB4D305-C3F1-49DA-A687-67172ACF3F71}"/>
    <cellStyle name="Currency 7 2 2" xfId="3688" xr:uid="{DE8F0EB3-F0E6-43A3-97B1-EAC57C6FB883}"/>
    <cellStyle name="Currency 7 2 2 2" xfId="4527" xr:uid="{636FAFA4-887A-49B1-9498-229072D9D6DA}"/>
    <cellStyle name="Currency 7 2 3" xfId="4528" xr:uid="{9760768B-6F05-4349-983E-18BDF8406231}"/>
    <cellStyle name="Currency 7 3" xfId="3689" xr:uid="{E55FA574-5581-4DBF-ACAB-D8A7F2FB86F4}"/>
    <cellStyle name="Currency 7 3 2" xfId="4529" xr:uid="{2A1EF5BD-6263-4426-934D-515586F5BED6}"/>
    <cellStyle name="Currency 7 4" xfId="4530" xr:uid="{39B57FDE-C9D1-4E45-B5C4-16E80453DE78}"/>
    <cellStyle name="Currency 7 5" xfId="4683" xr:uid="{8B4F3A68-9609-4FD2-8478-0F8580FC4454}"/>
    <cellStyle name="Currency 8" xfId="36" xr:uid="{D31EA007-5CB1-407E-A5BD-D80C5DDBE0C9}"/>
    <cellStyle name="Currency 8 2" xfId="37" xr:uid="{9265BFC1-0E16-4E89-A4BE-0F45C83D35BA}"/>
    <cellStyle name="Currency 8 2 2" xfId="3690" xr:uid="{E205BDF7-DC0E-44F3-B9AB-AB8C2246DEDE}"/>
    <cellStyle name="Currency 8 2 2 2" xfId="4531" xr:uid="{15C35D5B-3209-4988-834A-E26A6C232ED5}"/>
    <cellStyle name="Currency 8 2 3" xfId="4532" xr:uid="{8FC06CDF-77F4-4D45-BEFA-758891F51F17}"/>
    <cellStyle name="Currency 8 3" xfId="38" xr:uid="{32C7E339-C0C7-42FA-B9AD-C28E43339FFD}"/>
    <cellStyle name="Currency 8 3 2" xfId="3691" xr:uid="{F0905FF2-D665-411E-BF4E-06FE720013F6}"/>
    <cellStyle name="Currency 8 3 2 2" xfId="4533" xr:uid="{C45FCAA7-62F9-4153-A2ED-C01A01A3A5B8}"/>
    <cellStyle name="Currency 8 3 3" xfId="4534" xr:uid="{BCB15E18-89EB-4588-8B10-B7CDEE6922FF}"/>
    <cellStyle name="Currency 8 4" xfId="39" xr:uid="{A01578D8-E09C-4EB2-B657-1964C81BEFFC}"/>
    <cellStyle name="Currency 8 4 2" xfId="3692" xr:uid="{F69A04FE-8E22-41BD-854B-A5C2BDF04409}"/>
    <cellStyle name="Currency 8 4 2 2" xfId="4535" xr:uid="{79ED0742-9EBA-475E-A8C5-B1E9B8C17C41}"/>
    <cellStyle name="Currency 8 4 3" xfId="4536" xr:uid="{29348C5E-06B1-4530-8FCA-A9BA4375045F}"/>
    <cellStyle name="Currency 8 5" xfId="3693" xr:uid="{6CB6B825-24EA-42F9-AD1A-A3A581D2D5FB}"/>
    <cellStyle name="Currency 8 5 2" xfId="4537" xr:uid="{5F980910-19C0-480A-A511-E996B74F1A90}"/>
    <cellStyle name="Currency 8 6" xfId="4538" xr:uid="{8CF824BC-1538-4A62-9607-BEFA3F368831}"/>
    <cellStyle name="Currency 8 7" xfId="4684" xr:uid="{FC1CE062-ED49-41F7-BA27-3AFCA19EC515}"/>
    <cellStyle name="Currency 9" xfId="40" xr:uid="{70A3223E-C6ED-4FDE-8B4A-BD1C3C306C6D}"/>
    <cellStyle name="Currency 9 2" xfId="41" xr:uid="{4EE645DF-C267-467E-8941-5249EB514A2E}"/>
    <cellStyle name="Currency 9 2 2" xfId="3694" xr:uid="{9D352143-3BA6-41DB-B40B-85E2C29B9AAC}"/>
    <cellStyle name="Currency 9 2 2 2" xfId="4539" xr:uid="{47950677-D176-416E-9DAF-D08441055ECC}"/>
    <cellStyle name="Currency 9 2 3" xfId="4540" xr:uid="{4CB8320F-43CA-4C2C-9873-648DDC2CD797}"/>
    <cellStyle name="Currency 9 3" xfId="42" xr:uid="{7F7C1F4D-C963-43FA-BC50-7F91022D0160}"/>
    <cellStyle name="Currency 9 3 2" xfId="3695" xr:uid="{16915AE5-0838-40FA-BC6A-BE7C0756D996}"/>
    <cellStyle name="Currency 9 3 2 2" xfId="4541" xr:uid="{BDFDFCC2-1A8F-41FD-AEA5-F604D3FA3832}"/>
    <cellStyle name="Currency 9 3 3" xfId="4542" xr:uid="{9C87AA7A-7158-4303-A60F-C86F7E0484C3}"/>
    <cellStyle name="Currency 9 4" xfId="3696" xr:uid="{F81693A5-639B-437D-B3E7-81B2BE59CEEB}"/>
    <cellStyle name="Currency 9 4 2" xfId="4543" xr:uid="{B04D6C23-DADC-4CEF-865A-A8E91D0BF4D2}"/>
    <cellStyle name="Currency 9 5" xfId="4298" xr:uid="{F23D0503-C6C7-4758-8329-04015553A808}"/>
    <cellStyle name="Currency 9 5 2" xfId="4544" xr:uid="{BF3448B9-0B92-477B-A058-AC124DC6488B}"/>
    <cellStyle name="Currency 9 5 3" xfId="4714" xr:uid="{F23BADE6-AD32-4C2D-862B-7256E215BA4D}"/>
    <cellStyle name="Currency 9 5 4" xfId="4691" xr:uid="{0512452B-9E77-42C2-A63D-01A8F0192EA4}"/>
    <cellStyle name="Currency 9 6" xfId="4685" xr:uid="{80B5D116-B0C5-4F34-83D8-D5212C4C36FA}"/>
    <cellStyle name="Hyperlink 2" xfId="6" xr:uid="{6CFFD761-E1C4-4FFC-9C82-FDD569F38491}"/>
    <cellStyle name="Hyperlink 3" xfId="43" xr:uid="{3C171DAB-C15C-4CBC-B624-B6A2DD18B8FB}"/>
    <cellStyle name="Hyperlink 3 2" xfId="4386" xr:uid="{0787A6ED-0C93-411C-8FC2-EC51E774BC19}"/>
    <cellStyle name="Hyperlink 3 3" xfId="4299" xr:uid="{8254390F-34D1-482D-80F2-C434981B04C5}"/>
    <cellStyle name="Hyperlink 4" xfId="4300" xr:uid="{7A9CB493-DB2F-412C-BB33-881C26B3F92F}"/>
    <cellStyle name="Normal" xfId="0" builtinId="0"/>
    <cellStyle name="Normal 10" xfId="44" xr:uid="{C601CFB2-8EB8-46B7-9BB9-1D8E53E74A01}"/>
    <cellStyle name="Normal 10 10" xfId="93" xr:uid="{699E2D0C-350D-445B-A5AA-0495D19FB41C}"/>
    <cellStyle name="Normal 10 10 2" xfId="94" xr:uid="{1A3073D2-B30C-44A7-9913-8B692DBD3CD8}"/>
    <cellStyle name="Normal 10 10 2 2" xfId="4302" xr:uid="{962E8F8A-36D8-4BD8-B779-C5DEC9E17B5D}"/>
    <cellStyle name="Normal 10 10 2 3" xfId="4598" xr:uid="{25C78451-CCEE-4AE8-991A-CD1560BA21A2}"/>
    <cellStyle name="Normal 10 10 3" xfId="95" xr:uid="{9EE46CE9-D45C-4D97-8767-99DD38ADBABA}"/>
    <cellStyle name="Normal 10 10 4" xfId="96" xr:uid="{2A7652BD-18F6-4B99-8BDA-6A7B8DCF6235}"/>
    <cellStyle name="Normal 10 11" xfId="97" xr:uid="{FC56BAE6-80F1-492B-8C86-FECBB26AFDC1}"/>
    <cellStyle name="Normal 10 11 2" xfId="98" xr:uid="{E76E774D-DCEA-4639-A08C-8CE9A592BDEE}"/>
    <cellStyle name="Normal 10 11 3" xfId="99" xr:uid="{2300F670-C7B8-4C11-AB37-749131C25A82}"/>
    <cellStyle name="Normal 10 11 4" xfId="100" xr:uid="{0110894E-0125-4540-A06C-DEA9D068A610}"/>
    <cellStyle name="Normal 10 12" xfId="101" xr:uid="{45DB650E-A436-4440-A7CC-D5FBF902AF3C}"/>
    <cellStyle name="Normal 10 12 2" xfId="102" xr:uid="{F2701C93-5197-4AEB-89AA-ACC415FD9F3C}"/>
    <cellStyle name="Normal 10 13" xfId="103" xr:uid="{0A18D167-5809-4A28-AFC3-72B14CFFDE74}"/>
    <cellStyle name="Normal 10 14" xfId="104" xr:uid="{3F06D94E-64D9-4203-BABC-6E10B63AD798}"/>
    <cellStyle name="Normal 10 15" xfId="105" xr:uid="{2A847945-1892-4822-B841-8AA8150CFAAD}"/>
    <cellStyle name="Normal 10 2" xfId="45" xr:uid="{827D39EB-5F23-4DFB-B5EB-7B4ED29DDEBB}"/>
    <cellStyle name="Normal 10 2 10" xfId="106" xr:uid="{08C28302-5806-47F4-B5E1-6C0B0B2659C5}"/>
    <cellStyle name="Normal 10 2 11" xfId="107" xr:uid="{0778E281-F2DC-4953-B45F-012467940E0A}"/>
    <cellStyle name="Normal 10 2 2" xfId="108" xr:uid="{C6E15740-0224-48DB-8CD9-42C7F3B57658}"/>
    <cellStyle name="Normal 10 2 2 2" xfId="109" xr:uid="{894DDD01-DE26-4510-A6C2-4B048194E5B0}"/>
    <cellStyle name="Normal 10 2 2 2 2" xfId="110" xr:uid="{88AB0A26-A6B4-48D3-AF0D-7C38570E35EF}"/>
    <cellStyle name="Normal 10 2 2 2 2 2" xfId="111" xr:uid="{3F5B34A7-5D11-43EF-9933-DCF0F069B785}"/>
    <cellStyle name="Normal 10 2 2 2 2 2 2" xfId="112" xr:uid="{F4A5284C-1C88-4B30-B1E5-0762B132C29A}"/>
    <cellStyle name="Normal 10 2 2 2 2 2 2 2" xfId="3738" xr:uid="{6C8D9734-4D6D-4A48-8C4B-FFB3969ACE82}"/>
    <cellStyle name="Normal 10 2 2 2 2 2 2 2 2" xfId="3739" xr:uid="{1F81AFD5-A6EA-42D0-8E00-63C0F2EBD74C}"/>
    <cellStyle name="Normal 10 2 2 2 2 2 2 3" xfId="3740" xr:uid="{7BED5359-359E-4E7A-B519-F779398E439E}"/>
    <cellStyle name="Normal 10 2 2 2 2 2 3" xfId="113" xr:uid="{E5BCFEA5-0FCE-4528-8AF7-BB82C20048F9}"/>
    <cellStyle name="Normal 10 2 2 2 2 2 3 2" xfId="3741" xr:uid="{E4CB8633-D544-429A-AEC4-A41A4E1898C6}"/>
    <cellStyle name="Normal 10 2 2 2 2 2 4" xfId="114" xr:uid="{33A736C6-C0EE-4857-A396-0001F0046404}"/>
    <cellStyle name="Normal 10 2 2 2 2 3" xfId="115" xr:uid="{9E0D75BF-8681-43A4-8E55-EEB38683E2C6}"/>
    <cellStyle name="Normal 10 2 2 2 2 3 2" xfId="116" xr:uid="{7BB08A2F-BEF8-4DFE-87D8-49BE9DC4936F}"/>
    <cellStyle name="Normal 10 2 2 2 2 3 2 2" xfId="3742" xr:uid="{3361A816-70F0-41E2-A037-1ECCCCF74D9A}"/>
    <cellStyle name="Normal 10 2 2 2 2 3 3" xfId="117" xr:uid="{52F5D819-375A-46C9-AC13-D8445A1B2C8F}"/>
    <cellStyle name="Normal 10 2 2 2 2 3 4" xfId="118" xr:uid="{840E4338-245A-401B-A7C7-C9DB4A91F187}"/>
    <cellStyle name="Normal 10 2 2 2 2 4" xfId="119" xr:uid="{136D5526-53E5-4E1C-A3C2-51E97B99A830}"/>
    <cellStyle name="Normal 10 2 2 2 2 4 2" xfId="3743" xr:uid="{19D249D9-3BAB-40D8-BD48-598719E45B41}"/>
    <cellStyle name="Normal 10 2 2 2 2 5" xfId="120" xr:uid="{A2E69CDA-4A90-4F96-B503-A006814CDFEB}"/>
    <cellStyle name="Normal 10 2 2 2 2 6" xfId="121" xr:uid="{CB648DF1-3219-4299-ADB9-135F3FD16F4C}"/>
    <cellStyle name="Normal 10 2 2 2 3" xfId="122" xr:uid="{FB118E88-C3B6-4E67-8024-02CE0EF279F1}"/>
    <cellStyle name="Normal 10 2 2 2 3 2" xfId="123" xr:uid="{2AE604A9-B392-44E0-A794-997FEBC0C191}"/>
    <cellStyle name="Normal 10 2 2 2 3 2 2" xfId="124" xr:uid="{BDFED04C-E25C-4917-BA76-F82009E818F0}"/>
    <cellStyle name="Normal 10 2 2 2 3 2 2 2" xfId="3744" xr:uid="{75912AF0-284C-4D25-8653-56FC6120B230}"/>
    <cellStyle name="Normal 10 2 2 2 3 2 2 2 2" xfId="3745" xr:uid="{094F8B88-5F59-4386-B5D7-86C00C186F15}"/>
    <cellStyle name="Normal 10 2 2 2 3 2 2 3" xfId="3746" xr:uid="{60835205-2252-41F1-A419-267AB5B2A0E5}"/>
    <cellStyle name="Normal 10 2 2 2 3 2 3" xfId="125" xr:uid="{26EAF19B-E586-4215-894F-926208FA33A8}"/>
    <cellStyle name="Normal 10 2 2 2 3 2 3 2" xfId="3747" xr:uid="{0ADE99C0-0614-4FDC-A31B-EC176E56B810}"/>
    <cellStyle name="Normal 10 2 2 2 3 2 4" xfId="126" xr:uid="{728A5B27-3419-4BCC-8D6C-3FAB4D61A267}"/>
    <cellStyle name="Normal 10 2 2 2 3 3" xfId="127" xr:uid="{8A19F860-E081-4015-94D7-3199AB7982F3}"/>
    <cellStyle name="Normal 10 2 2 2 3 3 2" xfId="3748" xr:uid="{BAB57656-C6D0-4E18-8C65-CFE7237AF380}"/>
    <cellStyle name="Normal 10 2 2 2 3 3 2 2" xfId="3749" xr:uid="{E72A980B-6BB0-4D19-9DA0-AFCCF46AE4AE}"/>
    <cellStyle name="Normal 10 2 2 2 3 3 3" xfId="3750" xr:uid="{2D8D8FB8-3719-40E3-B53D-803EC17E703C}"/>
    <cellStyle name="Normal 10 2 2 2 3 4" xfId="128" xr:uid="{ACF6F61F-6686-4C84-A0D0-2B105802E60A}"/>
    <cellStyle name="Normal 10 2 2 2 3 4 2" xfId="3751" xr:uid="{6FF09285-062E-47FC-ACBA-DC31C1C21061}"/>
    <cellStyle name="Normal 10 2 2 2 3 5" xfId="129" xr:uid="{44A01A85-110D-4D47-96E2-B62BA3DC5100}"/>
    <cellStyle name="Normal 10 2 2 2 4" xfId="130" xr:uid="{B0A21161-1778-43EB-BD5C-51ABBCCAB849}"/>
    <cellStyle name="Normal 10 2 2 2 4 2" xfId="131" xr:uid="{52E6B05A-F352-41A1-A707-A28AF8EAE1AA}"/>
    <cellStyle name="Normal 10 2 2 2 4 2 2" xfId="3752" xr:uid="{889159E0-9CAF-493B-8A2D-57FF89D08C10}"/>
    <cellStyle name="Normal 10 2 2 2 4 2 2 2" xfId="3753" xr:uid="{05FDBE49-96A9-4440-B130-7F65D702F31E}"/>
    <cellStyle name="Normal 10 2 2 2 4 2 3" xfId="3754" xr:uid="{2E478342-42FB-4825-9428-2162A8DE7545}"/>
    <cellStyle name="Normal 10 2 2 2 4 3" xfId="132" xr:uid="{F163B436-CD8D-462D-B783-EF3B7270425A}"/>
    <cellStyle name="Normal 10 2 2 2 4 3 2" xfId="3755" xr:uid="{0B565FE9-D3AF-4A51-82C2-BB739FA6A235}"/>
    <cellStyle name="Normal 10 2 2 2 4 4" xfId="133" xr:uid="{A69DF49F-A59B-418E-81A9-C866CB096ECE}"/>
    <cellStyle name="Normal 10 2 2 2 5" xfId="134" xr:uid="{695C64A6-2ACE-40AF-A763-ABF352A6A9FA}"/>
    <cellStyle name="Normal 10 2 2 2 5 2" xfId="135" xr:uid="{BB58034C-FE17-4E1D-9914-F3BFB30D442B}"/>
    <cellStyle name="Normal 10 2 2 2 5 2 2" xfId="3756" xr:uid="{1DAA30DC-EBE1-42ED-AE5E-06B5D6AC477A}"/>
    <cellStyle name="Normal 10 2 2 2 5 3" xfId="136" xr:uid="{3C42F4CD-F9EF-4510-9FF6-371BC9839E66}"/>
    <cellStyle name="Normal 10 2 2 2 5 4" xfId="137" xr:uid="{A964F728-2B0E-4FCE-BA5B-1D790B3BE1CD}"/>
    <cellStyle name="Normal 10 2 2 2 6" xfId="138" xr:uid="{851A7161-397B-4664-B7E2-08C250FEB4ED}"/>
    <cellStyle name="Normal 10 2 2 2 6 2" xfId="3757" xr:uid="{C65003C0-7625-4516-8EB3-E8243342310B}"/>
    <cellStyle name="Normal 10 2 2 2 7" xfId="139" xr:uid="{77BBF3D1-3D14-439F-BB2C-1E4F4F2DCFA2}"/>
    <cellStyle name="Normal 10 2 2 2 8" xfId="140" xr:uid="{CC8A8196-FCA9-46EB-9CC4-8186903F065E}"/>
    <cellStyle name="Normal 10 2 2 3" xfId="141" xr:uid="{9E63A345-FA20-4A80-9A3B-7CF3289E5E67}"/>
    <cellStyle name="Normal 10 2 2 3 2" xfId="142" xr:uid="{20DCC1C8-9D26-44D0-AC94-69F5BC9EE04A}"/>
    <cellStyle name="Normal 10 2 2 3 2 2" xfId="143" xr:uid="{9C993FD9-B3A8-49D8-82C9-D323C680D96E}"/>
    <cellStyle name="Normal 10 2 2 3 2 2 2" xfId="3758" xr:uid="{A0A7DB03-00E8-448A-AFC7-C88A93B96846}"/>
    <cellStyle name="Normal 10 2 2 3 2 2 2 2" xfId="3759" xr:uid="{77CCC88D-8877-4A17-B27B-4BC9BD5DE62D}"/>
    <cellStyle name="Normal 10 2 2 3 2 2 3" xfId="3760" xr:uid="{34065998-BBDD-429D-8F90-9757DF2CFE98}"/>
    <cellStyle name="Normal 10 2 2 3 2 3" xfId="144" xr:uid="{F92CEBB8-FC6F-4FC9-A919-A851C8DB72C1}"/>
    <cellStyle name="Normal 10 2 2 3 2 3 2" xfId="3761" xr:uid="{438052F9-66D9-4DF7-A1FB-AB3252FAFC37}"/>
    <cellStyle name="Normal 10 2 2 3 2 4" xfId="145" xr:uid="{FE81F242-0648-4134-906A-12DAF585296C}"/>
    <cellStyle name="Normal 10 2 2 3 3" xfId="146" xr:uid="{CD1B7424-93D1-476B-A821-720BF2278AD4}"/>
    <cellStyle name="Normal 10 2 2 3 3 2" xfId="147" xr:uid="{1FAD083A-284D-4E51-803C-B1E81F03F28D}"/>
    <cellStyle name="Normal 10 2 2 3 3 2 2" xfId="3762" xr:uid="{DFA5EFBA-583D-4C0A-B262-8CD2BA0BFAA5}"/>
    <cellStyle name="Normal 10 2 2 3 3 3" xfId="148" xr:uid="{858A3A8F-6885-4444-8FC8-42FC8C245AFE}"/>
    <cellStyle name="Normal 10 2 2 3 3 4" xfId="149" xr:uid="{E960EFB1-9294-4C10-9239-084F5EEFBB74}"/>
    <cellStyle name="Normal 10 2 2 3 4" xfId="150" xr:uid="{EE1AA873-0326-407B-9AD7-E9B855A2D441}"/>
    <cellStyle name="Normal 10 2 2 3 4 2" xfId="3763" xr:uid="{B8AF55EB-5E0B-4967-831B-F0FCD8C9A6BD}"/>
    <cellStyle name="Normal 10 2 2 3 5" xfId="151" xr:uid="{6AF74F54-4D1D-45F1-9591-611D32B314D2}"/>
    <cellStyle name="Normal 10 2 2 3 6" xfId="152" xr:uid="{9D9036D7-B5BF-402B-9EAA-E411F095467E}"/>
    <cellStyle name="Normal 10 2 2 4" xfId="153" xr:uid="{C71A0FBA-F3EE-45C5-89C2-F9E2B3AC63AA}"/>
    <cellStyle name="Normal 10 2 2 4 2" xfId="154" xr:uid="{460B69DE-C594-49CC-87F4-9312A942A593}"/>
    <cellStyle name="Normal 10 2 2 4 2 2" xfId="155" xr:uid="{B2C7BEE3-6B66-4FE8-95F0-92C4817ACD0E}"/>
    <cellStyle name="Normal 10 2 2 4 2 2 2" xfId="3764" xr:uid="{DA817B00-D1E7-4B83-AC99-6536738FF756}"/>
    <cellStyle name="Normal 10 2 2 4 2 2 2 2" xfId="3765" xr:uid="{62E04951-1495-4D35-8378-1F852B8E36EE}"/>
    <cellStyle name="Normal 10 2 2 4 2 2 3" xfId="3766" xr:uid="{1B65B91D-0B00-4D70-8751-6852784D353C}"/>
    <cellStyle name="Normal 10 2 2 4 2 3" xfId="156" xr:uid="{AEB846E9-C9EA-4DB6-843B-2BE0C3994AA0}"/>
    <cellStyle name="Normal 10 2 2 4 2 3 2" xfId="3767" xr:uid="{6470F872-AEBF-4C1D-8FBF-059DD1EC2299}"/>
    <cellStyle name="Normal 10 2 2 4 2 4" xfId="157" xr:uid="{2B0C0A77-F271-41ED-8992-509381DB24E5}"/>
    <cellStyle name="Normal 10 2 2 4 3" xfId="158" xr:uid="{EE17EC66-7E77-40C1-9883-3B6E809156A9}"/>
    <cellStyle name="Normal 10 2 2 4 3 2" xfId="3768" xr:uid="{AF6DF457-7E22-4F6E-BC12-0AE3C7623EB6}"/>
    <cellStyle name="Normal 10 2 2 4 3 2 2" xfId="3769" xr:uid="{D31557E1-A35B-46D7-9AF9-50D614489378}"/>
    <cellStyle name="Normal 10 2 2 4 3 3" xfId="3770" xr:uid="{0F9E0414-7411-4983-B826-E511A393EBF9}"/>
    <cellStyle name="Normal 10 2 2 4 4" xfId="159" xr:uid="{87444E47-7240-48FB-B596-CB2DA5C72BE2}"/>
    <cellStyle name="Normal 10 2 2 4 4 2" xfId="3771" xr:uid="{C42A80FF-3FE0-4BF5-9643-5F86DE2CE0BF}"/>
    <cellStyle name="Normal 10 2 2 4 5" xfId="160" xr:uid="{C0C2BF74-E5D9-46C9-9F66-16D5700C69E3}"/>
    <cellStyle name="Normal 10 2 2 5" xfId="161" xr:uid="{553133EC-2BA8-4B48-862C-0F679FDB2293}"/>
    <cellStyle name="Normal 10 2 2 5 2" xfId="162" xr:uid="{3B77BEA2-CD2B-42AD-A845-C43FE03CA54A}"/>
    <cellStyle name="Normal 10 2 2 5 2 2" xfId="3772" xr:uid="{C5962F15-13A1-45EF-8A36-0306D58B98CB}"/>
    <cellStyle name="Normal 10 2 2 5 2 2 2" xfId="3773" xr:uid="{8AB0BCE9-A1CF-4F03-ACB4-80201375E778}"/>
    <cellStyle name="Normal 10 2 2 5 2 3" xfId="3774" xr:uid="{BF02FE79-E4DE-4061-A9CF-F4D2257CE06C}"/>
    <cellStyle name="Normal 10 2 2 5 3" xfId="163" xr:uid="{C48EFCF7-B747-4B40-BF0D-45B00391E861}"/>
    <cellStyle name="Normal 10 2 2 5 3 2" xfId="3775" xr:uid="{E36FF5BA-216F-4FBD-AFC5-43BD3F391D8A}"/>
    <cellStyle name="Normal 10 2 2 5 4" xfId="164" xr:uid="{8DD8234E-5D1D-4C7A-8507-2917E4D81FFC}"/>
    <cellStyle name="Normal 10 2 2 6" xfId="165" xr:uid="{643F43D5-0FBE-438F-9EF6-A61A4D4D5E1D}"/>
    <cellStyle name="Normal 10 2 2 6 2" xfId="166" xr:uid="{164FE257-86C7-4B1A-8E87-7BA055259FA0}"/>
    <cellStyle name="Normal 10 2 2 6 2 2" xfId="3776" xr:uid="{008E1E6E-5E4C-4444-9AF3-74C07D55CBFD}"/>
    <cellStyle name="Normal 10 2 2 6 2 3" xfId="4304" xr:uid="{B1845333-FCBA-4DE0-AB5C-2715CF5E4AB1}"/>
    <cellStyle name="Normal 10 2 2 6 3" xfId="167" xr:uid="{641030D9-CCD0-4F7D-B57A-1415A42879F1}"/>
    <cellStyle name="Normal 10 2 2 6 4" xfId="168" xr:uid="{E2FCC388-D7FB-4050-A63B-56C0406A5890}"/>
    <cellStyle name="Normal 10 2 2 6 4 2" xfId="4740" xr:uid="{5429E8A1-213B-4155-B388-7D2DF65193CE}"/>
    <cellStyle name="Normal 10 2 2 6 4 3" xfId="4599" xr:uid="{4C79F0B5-1A21-4DEA-968F-3FEA6971370F}"/>
    <cellStyle name="Normal 10 2 2 6 4 4" xfId="4447" xr:uid="{B188A9B8-9329-47E6-91E8-E03617C3BBC3}"/>
    <cellStyle name="Normal 10 2 2 7" xfId="169" xr:uid="{F89FFDE9-CF88-4D68-BF78-191B53EACA24}"/>
    <cellStyle name="Normal 10 2 2 7 2" xfId="3777" xr:uid="{B845F08A-86AF-4F2E-8F4A-2AF7CE89C312}"/>
    <cellStyle name="Normal 10 2 2 8" xfId="170" xr:uid="{86B14DFE-5CDA-410F-8F85-FA33CC0C9A69}"/>
    <cellStyle name="Normal 10 2 2 9" xfId="171" xr:uid="{F39279AF-B915-4AA1-B260-7E6ED526D706}"/>
    <cellStyle name="Normal 10 2 3" xfId="172" xr:uid="{5C3C96B8-FDF6-482D-8A73-0A708B426AEC}"/>
    <cellStyle name="Normal 10 2 3 2" xfId="173" xr:uid="{3D7B125F-CA96-4531-9C2F-6891B61C4D2E}"/>
    <cellStyle name="Normal 10 2 3 2 2" xfId="174" xr:uid="{4DB37FF6-D59C-436A-A764-25E8383DCC47}"/>
    <cellStyle name="Normal 10 2 3 2 2 2" xfId="175" xr:uid="{C772A3A9-9762-429E-8218-11A984C48EFC}"/>
    <cellStyle name="Normal 10 2 3 2 2 2 2" xfId="3778" xr:uid="{5824FF50-A7BD-42F7-9821-4CF273EF8B91}"/>
    <cellStyle name="Normal 10 2 3 2 2 2 2 2" xfId="3779" xr:uid="{D46FB3D7-C560-4044-AACB-5862BBAEAF86}"/>
    <cellStyle name="Normal 10 2 3 2 2 2 3" xfId="3780" xr:uid="{E3DDF814-19E8-471A-8648-53B0969370EB}"/>
    <cellStyle name="Normal 10 2 3 2 2 3" xfId="176" xr:uid="{547DA544-7C62-41BC-9B78-195CC6B7539C}"/>
    <cellStyle name="Normal 10 2 3 2 2 3 2" xfId="3781" xr:uid="{9E5E19BC-186E-49DD-B363-54D185653F57}"/>
    <cellStyle name="Normal 10 2 3 2 2 4" xfId="177" xr:uid="{12577B96-E3C7-46FF-B989-5B13F26F5210}"/>
    <cellStyle name="Normal 10 2 3 2 3" xfId="178" xr:uid="{31FEBE2A-69EA-440F-AB98-1BEDA47BD034}"/>
    <cellStyle name="Normal 10 2 3 2 3 2" xfId="179" xr:uid="{27B51033-BF13-416D-A9E9-9A7C59BB3573}"/>
    <cellStyle name="Normal 10 2 3 2 3 2 2" xfId="3782" xr:uid="{D730EC8C-5C58-4778-8D90-1C6BAEE6456E}"/>
    <cellStyle name="Normal 10 2 3 2 3 3" xfId="180" xr:uid="{38CE3A63-D313-4DFA-9AA9-99E419B5063F}"/>
    <cellStyle name="Normal 10 2 3 2 3 4" xfId="181" xr:uid="{C4BC251F-8371-46C3-AFA6-401CB0C4DCFC}"/>
    <cellStyle name="Normal 10 2 3 2 4" xfId="182" xr:uid="{6854E131-A447-4183-B6FE-DB32D616AC1C}"/>
    <cellStyle name="Normal 10 2 3 2 4 2" xfId="3783" xr:uid="{2295FBE1-0C63-4938-8474-83F2AD4A2E1B}"/>
    <cellStyle name="Normal 10 2 3 2 5" xfId="183" xr:uid="{2DFD9C05-93AF-474C-98B0-7391CE767CAF}"/>
    <cellStyle name="Normal 10 2 3 2 6" xfId="184" xr:uid="{D761DCFC-CE59-47D9-B206-9590C6DB893D}"/>
    <cellStyle name="Normal 10 2 3 3" xfId="185" xr:uid="{85DF2CBD-E37C-4845-AC14-30C6B9738EE5}"/>
    <cellStyle name="Normal 10 2 3 3 2" xfId="186" xr:uid="{696C780A-1AA4-447D-B298-C14D2D6AEC9C}"/>
    <cellStyle name="Normal 10 2 3 3 2 2" xfId="187" xr:uid="{F4536362-68BD-4901-B181-0D04AB76AD99}"/>
    <cellStyle name="Normal 10 2 3 3 2 2 2" xfId="3784" xr:uid="{88E0FC32-66DB-4296-AA06-524763170D22}"/>
    <cellStyle name="Normal 10 2 3 3 2 2 2 2" xfId="3785" xr:uid="{3C7C35DE-C456-4681-B172-41FF84A8A4B5}"/>
    <cellStyle name="Normal 10 2 3 3 2 2 3" xfId="3786" xr:uid="{F7FEB471-664D-472B-A185-460738BE2766}"/>
    <cellStyle name="Normal 10 2 3 3 2 3" xfId="188" xr:uid="{5825AF1F-DD90-45A0-A1FB-831780C81105}"/>
    <cellStyle name="Normal 10 2 3 3 2 3 2" xfId="3787" xr:uid="{AFA92D6C-7D67-4AAA-BFDD-E43A642F2442}"/>
    <cellStyle name="Normal 10 2 3 3 2 4" xfId="189" xr:uid="{665A706E-E66F-41AC-8128-154E65CBF2ED}"/>
    <cellStyle name="Normal 10 2 3 3 3" xfId="190" xr:uid="{FADA5F5F-AD93-44F7-9A99-41E8FD9D8031}"/>
    <cellStyle name="Normal 10 2 3 3 3 2" xfId="3788" xr:uid="{719C0069-7669-4591-80FB-DC24D6CF21B3}"/>
    <cellStyle name="Normal 10 2 3 3 3 2 2" xfId="3789" xr:uid="{97642CEF-3FBA-439F-93FA-4636833E65E9}"/>
    <cellStyle name="Normal 10 2 3 3 3 3" xfId="3790" xr:uid="{B5F40E14-921B-4B8C-A786-A0210DDBB70A}"/>
    <cellStyle name="Normal 10 2 3 3 4" xfId="191" xr:uid="{2E8141EE-78D0-4912-9573-1703A2683853}"/>
    <cellStyle name="Normal 10 2 3 3 4 2" xfId="3791" xr:uid="{698D1C71-81A2-476F-922C-3A484E7F54F9}"/>
    <cellStyle name="Normal 10 2 3 3 5" xfId="192" xr:uid="{3DC56F47-9258-4806-9A3B-A07B29BBDF50}"/>
    <cellStyle name="Normal 10 2 3 4" xfId="193" xr:uid="{C4291AF0-74A0-4906-92EB-B7D79BD7704F}"/>
    <cellStyle name="Normal 10 2 3 4 2" xfId="194" xr:uid="{46B9C99D-6C6A-4738-9974-548C2F58CFCB}"/>
    <cellStyle name="Normal 10 2 3 4 2 2" xfId="3792" xr:uid="{B7C4152D-362C-40C7-97AE-D7992278E263}"/>
    <cellStyle name="Normal 10 2 3 4 2 2 2" xfId="3793" xr:uid="{09B26CF2-D53E-494A-AEED-0EDE467A5326}"/>
    <cellStyle name="Normal 10 2 3 4 2 3" xfId="3794" xr:uid="{496F1458-1171-4DC7-8F19-38CA096BDADC}"/>
    <cellStyle name="Normal 10 2 3 4 3" xfId="195" xr:uid="{F40C960D-73F9-4C2C-8354-62CB7DC4D226}"/>
    <cellStyle name="Normal 10 2 3 4 3 2" xfId="3795" xr:uid="{1257B425-8009-4D6C-9670-791AEC4EC816}"/>
    <cellStyle name="Normal 10 2 3 4 4" xfId="196" xr:uid="{9D7379FE-555A-4DF9-9BF6-E9BE62AE504A}"/>
    <cellStyle name="Normal 10 2 3 5" xfId="197" xr:uid="{1CBA9895-E3B1-4097-8875-7955E1185A36}"/>
    <cellStyle name="Normal 10 2 3 5 2" xfId="198" xr:uid="{E3744B33-DB47-4B05-8025-484760A5B61E}"/>
    <cellStyle name="Normal 10 2 3 5 2 2" xfId="3796" xr:uid="{8F0C0262-DD08-4941-BEA4-111295467686}"/>
    <cellStyle name="Normal 10 2 3 5 2 3" xfId="4305" xr:uid="{93C521C9-4F8D-429D-B0D1-5581F2ED58E9}"/>
    <cellStyle name="Normal 10 2 3 5 3" xfId="199" xr:uid="{AEBC86D3-BCF4-47C4-A214-EAA6C85FE95C}"/>
    <cellStyle name="Normal 10 2 3 5 4" xfId="200" xr:uid="{CC343AD2-8758-47F1-809C-AF364DA51BD1}"/>
    <cellStyle name="Normal 10 2 3 5 4 2" xfId="4741" xr:uid="{84CF8FA8-3649-45C7-9C4E-693049598A83}"/>
    <cellStyle name="Normal 10 2 3 5 4 3" xfId="4600" xr:uid="{AA5DC9B5-E4B6-4F3C-96A5-C2D19E2E478A}"/>
    <cellStyle name="Normal 10 2 3 5 4 4" xfId="4448" xr:uid="{EB5C340E-BC1E-4D32-81B5-208AB9AB0F62}"/>
    <cellStyle name="Normal 10 2 3 6" xfId="201" xr:uid="{277D9CB9-4FEF-40BF-8E09-2C0E82F9A506}"/>
    <cellStyle name="Normal 10 2 3 6 2" xfId="3797" xr:uid="{5F1EEF42-E78E-4018-8181-1CEA8C7859BD}"/>
    <cellStyle name="Normal 10 2 3 7" xfId="202" xr:uid="{5FF616C6-C2A4-4BA6-A2EF-731490EEBDF7}"/>
    <cellStyle name="Normal 10 2 3 8" xfId="203" xr:uid="{675C72BB-B5D3-4186-BCB8-B3DE2D0126E7}"/>
    <cellStyle name="Normal 10 2 4" xfId="204" xr:uid="{C8D57524-A126-49C7-95A0-C6CE90BBC173}"/>
    <cellStyle name="Normal 10 2 4 2" xfId="205" xr:uid="{632A8302-7C3E-46DF-A15C-8C6358D5AB40}"/>
    <cellStyle name="Normal 10 2 4 2 2" xfId="206" xr:uid="{34554DDD-7AB1-4526-9E5A-7A168FC877DC}"/>
    <cellStyle name="Normal 10 2 4 2 2 2" xfId="207" xr:uid="{328B9EC9-5537-4EEF-A9B1-9B6793FD9FA2}"/>
    <cellStyle name="Normal 10 2 4 2 2 2 2" xfId="3798" xr:uid="{E73DD2DC-6F9B-4B90-BA2D-7FE8FC7ED31D}"/>
    <cellStyle name="Normal 10 2 4 2 2 3" xfId="208" xr:uid="{E31DDD15-F0C4-469F-9104-2EB7F69CDC35}"/>
    <cellStyle name="Normal 10 2 4 2 2 4" xfId="209" xr:uid="{156B6303-D3E1-4806-B20C-4E7BDA00F841}"/>
    <cellStyle name="Normal 10 2 4 2 3" xfId="210" xr:uid="{34C298EF-04FB-4567-9EA7-85883405D3FE}"/>
    <cellStyle name="Normal 10 2 4 2 3 2" xfId="3799" xr:uid="{3E27F2E0-E985-4F69-937E-8475D7678CB4}"/>
    <cellStyle name="Normal 10 2 4 2 4" xfId="211" xr:uid="{22CC598B-DEEC-44FA-8ABF-1E804F366E42}"/>
    <cellStyle name="Normal 10 2 4 2 5" xfId="212" xr:uid="{A0AB676E-5C69-4492-BF5E-0883B4984F26}"/>
    <cellStyle name="Normal 10 2 4 3" xfId="213" xr:uid="{E39E26C5-B9FF-45D4-95D8-51367D74D08F}"/>
    <cellStyle name="Normal 10 2 4 3 2" xfId="214" xr:uid="{AAA5BB7B-4C48-474B-81B3-42252DDCD50E}"/>
    <cellStyle name="Normal 10 2 4 3 2 2" xfId="3800" xr:uid="{5DE7AB96-8B1E-4820-892B-D91AF450D354}"/>
    <cellStyle name="Normal 10 2 4 3 3" xfId="215" xr:uid="{4C969090-7C9D-4236-912F-DA208B2BD7EB}"/>
    <cellStyle name="Normal 10 2 4 3 4" xfId="216" xr:uid="{FC5344B1-259E-49D7-8582-E68A62D6751A}"/>
    <cellStyle name="Normal 10 2 4 4" xfId="217" xr:uid="{B9A6F0CD-7801-4190-802C-3B4AC71BC832}"/>
    <cellStyle name="Normal 10 2 4 4 2" xfId="218" xr:uid="{FC95FAC6-4D7A-4A45-88BE-6EEA0CB7963F}"/>
    <cellStyle name="Normal 10 2 4 4 3" xfId="219" xr:uid="{4451E1E5-C14E-4BC9-ADB2-978B66B745D2}"/>
    <cellStyle name="Normal 10 2 4 4 4" xfId="220" xr:uid="{0F8ABED6-BF3B-4D48-8DE4-4DE70A30900B}"/>
    <cellStyle name="Normal 10 2 4 5" xfId="221" xr:uid="{536D29E8-3456-4EDC-B0A0-326B9FAB6B4C}"/>
    <cellStyle name="Normal 10 2 4 6" xfId="222" xr:uid="{FD58C3B9-5C1B-4393-A051-90A8758B0DAA}"/>
    <cellStyle name="Normal 10 2 4 7" xfId="223" xr:uid="{7C9AD97C-04D6-4A83-871B-1DAC5DBB50C3}"/>
    <cellStyle name="Normal 10 2 5" xfId="224" xr:uid="{2C9715F4-4F4B-4E96-8BAA-575B893F917E}"/>
    <cellStyle name="Normal 10 2 5 2" xfId="225" xr:uid="{189D488A-0A2C-45FF-A290-586EB8B845CE}"/>
    <cellStyle name="Normal 10 2 5 2 2" xfId="226" xr:uid="{11751477-EC58-42D3-BA9A-1534A84B8D82}"/>
    <cellStyle name="Normal 10 2 5 2 2 2" xfId="3801" xr:uid="{19D46812-8AE9-4DF6-A38B-E80DE6CE5167}"/>
    <cellStyle name="Normal 10 2 5 2 2 2 2" xfId="3802" xr:uid="{6D114A2C-20B6-4FAE-AED6-11490AEE8390}"/>
    <cellStyle name="Normal 10 2 5 2 2 3" xfId="3803" xr:uid="{5C3A4BDD-0D06-4E34-B2EE-8B6438D15F61}"/>
    <cellStyle name="Normal 10 2 5 2 3" xfId="227" xr:uid="{F3C1A4AA-4E18-49C4-A7C4-FDD8E5F59A2D}"/>
    <cellStyle name="Normal 10 2 5 2 3 2" xfId="3804" xr:uid="{6DACCA36-9A51-47FD-8EA3-1B26EDC13966}"/>
    <cellStyle name="Normal 10 2 5 2 4" xfId="228" xr:uid="{8AF67DAA-33D5-4B0B-B9CE-B1D9AD969AC6}"/>
    <cellStyle name="Normal 10 2 5 3" xfId="229" xr:uid="{D498B2CF-11DD-4AD6-AEE6-703393536605}"/>
    <cellStyle name="Normal 10 2 5 3 2" xfId="230" xr:uid="{AEF4AD3A-C12F-4063-813E-7AA336651D6C}"/>
    <cellStyle name="Normal 10 2 5 3 2 2" xfId="3805" xr:uid="{93B68080-30AF-4494-B835-8474ECEB5050}"/>
    <cellStyle name="Normal 10 2 5 3 3" xfId="231" xr:uid="{024D170F-F8FB-430C-9ADE-0624C5450769}"/>
    <cellStyle name="Normal 10 2 5 3 4" xfId="232" xr:uid="{B03E3DD9-9A90-4993-BB7C-3B74BFE0A856}"/>
    <cellStyle name="Normal 10 2 5 4" xfId="233" xr:uid="{50FD9F37-E6B6-4CE4-82A5-E09A6D0EBC44}"/>
    <cellStyle name="Normal 10 2 5 4 2" xfId="3806" xr:uid="{A83E2088-123D-4DD2-A5ED-7DF4D6603C79}"/>
    <cellStyle name="Normal 10 2 5 5" xfId="234" xr:uid="{1D47EE67-59EA-4E81-BE54-B21BC13738FE}"/>
    <cellStyle name="Normal 10 2 5 6" xfId="235" xr:uid="{B3642DDE-AA6A-4BFB-9810-50B137B2E880}"/>
    <cellStyle name="Normal 10 2 6" xfId="236" xr:uid="{8E5EECBB-A1F5-4BE7-92FD-5F8741EDAF02}"/>
    <cellStyle name="Normal 10 2 6 2" xfId="237" xr:uid="{8629F1AC-40E0-42DB-880F-9526AAA48C4B}"/>
    <cellStyle name="Normal 10 2 6 2 2" xfId="238" xr:uid="{93F7E1F8-8DE3-43CD-AC76-D43C2BA543A2}"/>
    <cellStyle name="Normal 10 2 6 2 2 2" xfId="3807" xr:uid="{8D339C50-3FA0-4EC8-8150-AB7DD2A1076F}"/>
    <cellStyle name="Normal 10 2 6 2 3" xfId="239" xr:uid="{7CEBA5EE-E02C-4913-81AF-45EF3048043F}"/>
    <cellStyle name="Normal 10 2 6 2 4" xfId="240" xr:uid="{14253EE1-5B84-4E86-89B3-0ACC93FB026B}"/>
    <cellStyle name="Normal 10 2 6 3" xfId="241" xr:uid="{0BEC3AC0-4356-4B63-83BD-9E5ED3FFA5E6}"/>
    <cellStyle name="Normal 10 2 6 3 2" xfId="3808" xr:uid="{9C848617-5219-4CAE-A267-247EB88A4A71}"/>
    <cellStyle name="Normal 10 2 6 4" xfId="242" xr:uid="{B9A432C4-05A1-4BC7-85C5-EBF176E0971D}"/>
    <cellStyle name="Normal 10 2 6 5" xfId="243" xr:uid="{257F2C54-0C88-4876-83BF-615E1D78D0C2}"/>
    <cellStyle name="Normal 10 2 7" xfId="244" xr:uid="{7FAB747F-0A5F-47B5-A137-F3183A08D1CA}"/>
    <cellStyle name="Normal 10 2 7 2" xfId="245" xr:uid="{DEA7D8BD-C8A0-472D-AA1F-768A6E34EE29}"/>
    <cellStyle name="Normal 10 2 7 2 2" xfId="3809" xr:uid="{CF2F9E62-2500-46BF-934F-257C1EFAF5C2}"/>
    <cellStyle name="Normal 10 2 7 2 3" xfId="4303" xr:uid="{374845BA-132B-4F10-A6CE-A9C0079977A4}"/>
    <cellStyle name="Normal 10 2 7 3" xfId="246" xr:uid="{0907F70B-D93E-4C3E-90BA-599E9373F778}"/>
    <cellStyle name="Normal 10 2 7 4" xfId="247" xr:uid="{9091C73C-1E2A-4D84-819F-75AAB25E3161}"/>
    <cellStyle name="Normal 10 2 7 4 2" xfId="4739" xr:uid="{9E39A0E0-66EE-4C71-83ED-6EF141011C78}"/>
    <cellStyle name="Normal 10 2 7 4 3" xfId="4601" xr:uid="{34FFFB23-4542-408B-B8B3-A11968EBD25B}"/>
    <cellStyle name="Normal 10 2 7 4 4" xfId="4446" xr:uid="{2821E5F1-744D-4D1E-9513-D3E4C0286CD3}"/>
    <cellStyle name="Normal 10 2 8" xfId="248" xr:uid="{F6CCDCBB-1892-4D90-A8B0-B85A110AD1C1}"/>
    <cellStyle name="Normal 10 2 8 2" xfId="249" xr:uid="{F5292EE9-3EBD-40F8-BC92-87188CCC492C}"/>
    <cellStyle name="Normal 10 2 8 3" xfId="250" xr:uid="{03DB7CF3-FFF8-4123-A81A-52D2FFDB0E9B}"/>
    <cellStyle name="Normal 10 2 8 4" xfId="251" xr:uid="{67B3B20C-72B9-4D52-BAE6-12F88463F019}"/>
    <cellStyle name="Normal 10 2 9" xfId="252" xr:uid="{A1A26805-1CBD-484E-AAD4-683399C81581}"/>
    <cellStyle name="Normal 10 3" xfId="253" xr:uid="{4914287C-FEED-4BC7-91F9-1457399F7844}"/>
    <cellStyle name="Normal 10 3 10" xfId="254" xr:uid="{FDF23A66-CE30-4071-BB5E-ED4C48E8968A}"/>
    <cellStyle name="Normal 10 3 11" xfId="255" xr:uid="{97BFDA34-5FBD-4A43-A7AD-6B3D043D7150}"/>
    <cellStyle name="Normal 10 3 2" xfId="256" xr:uid="{35DC2F15-5F14-45D5-A31A-99A08C223F4B}"/>
    <cellStyle name="Normal 10 3 2 2" xfId="257" xr:uid="{3503D3A8-45EE-4B47-B5A6-149A96D90A7C}"/>
    <cellStyle name="Normal 10 3 2 2 2" xfId="258" xr:uid="{350A35A0-B573-43FD-8C15-A2B8DDD4F9A1}"/>
    <cellStyle name="Normal 10 3 2 2 2 2" xfId="259" xr:uid="{CCA3B307-7A1A-4204-97D6-082B72A72B46}"/>
    <cellStyle name="Normal 10 3 2 2 2 2 2" xfId="260" xr:uid="{C6A05207-A5FB-4784-B132-653E976C0F9B}"/>
    <cellStyle name="Normal 10 3 2 2 2 2 2 2" xfId="3810" xr:uid="{F79D51D8-F1A4-412B-AAD0-E147989093F2}"/>
    <cellStyle name="Normal 10 3 2 2 2 2 3" xfId="261" xr:uid="{68AF773F-F9E0-4DD3-928F-9878EF686DF1}"/>
    <cellStyle name="Normal 10 3 2 2 2 2 4" xfId="262" xr:uid="{CEEE5DB0-EA6B-42CD-99BC-BAE90C9B8A11}"/>
    <cellStyle name="Normal 10 3 2 2 2 3" xfId="263" xr:uid="{6822046C-84CD-463C-AB1A-A6F2A0E9A1F3}"/>
    <cellStyle name="Normal 10 3 2 2 2 3 2" xfId="264" xr:uid="{81FBF5AB-6DF8-4D45-A97D-161CD2F7A885}"/>
    <cellStyle name="Normal 10 3 2 2 2 3 3" xfId="265" xr:uid="{E347E984-B1B6-4434-85F3-B9FC2E3981D4}"/>
    <cellStyle name="Normal 10 3 2 2 2 3 4" xfId="266" xr:uid="{90B2D0C5-8352-4B41-B7EA-927FB2F0170C}"/>
    <cellStyle name="Normal 10 3 2 2 2 4" xfId="267" xr:uid="{62CD9599-04BD-49DA-A69D-3C0F0C64C1A2}"/>
    <cellStyle name="Normal 10 3 2 2 2 5" xfId="268" xr:uid="{011DBE1B-5B75-4306-8214-6DEB5F718773}"/>
    <cellStyle name="Normal 10 3 2 2 2 6" xfId="269" xr:uid="{8F347371-9CD6-4D50-BBFC-9F3D6D2D656A}"/>
    <cellStyle name="Normal 10 3 2 2 3" xfId="270" xr:uid="{B99D3E1D-F60D-46A5-90B7-DE71E03E49EC}"/>
    <cellStyle name="Normal 10 3 2 2 3 2" xfId="271" xr:uid="{0128BA1D-98FD-4C8B-BB37-879051EAEC24}"/>
    <cellStyle name="Normal 10 3 2 2 3 2 2" xfId="272" xr:uid="{36C00252-2F4D-470E-8107-6DF2EBEA8C37}"/>
    <cellStyle name="Normal 10 3 2 2 3 2 3" xfId="273" xr:uid="{5B60327B-713C-405B-B06F-5A45AE9B8793}"/>
    <cellStyle name="Normal 10 3 2 2 3 2 4" xfId="274" xr:uid="{CE967EC3-6BCB-42FD-830D-674B22253645}"/>
    <cellStyle name="Normal 10 3 2 2 3 3" xfId="275" xr:uid="{7FE5AED3-C81A-4D16-B5D7-4396905A6BB4}"/>
    <cellStyle name="Normal 10 3 2 2 3 4" xfId="276" xr:uid="{FAD5DDF9-6D79-4AC5-B7B1-6DABB9A01F85}"/>
    <cellStyle name="Normal 10 3 2 2 3 5" xfId="277" xr:uid="{A9974498-CE9F-4A8B-9D43-517E57342A88}"/>
    <cellStyle name="Normal 10 3 2 2 4" xfId="278" xr:uid="{8A439F79-95A5-4011-9567-28955D9F3038}"/>
    <cellStyle name="Normal 10 3 2 2 4 2" xfId="279" xr:uid="{5FCAAE26-638A-4204-8C3F-028F893358C5}"/>
    <cellStyle name="Normal 10 3 2 2 4 3" xfId="280" xr:uid="{E9CCC3C4-66EB-4542-9590-9250C995D867}"/>
    <cellStyle name="Normal 10 3 2 2 4 4" xfId="281" xr:uid="{CE1E72DA-D9F9-4780-A1FC-522AB90EB3FB}"/>
    <cellStyle name="Normal 10 3 2 2 5" xfId="282" xr:uid="{DB369FC2-3E15-4322-AA7A-B703E9E5A83F}"/>
    <cellStyle name="Normal 10 3 2 2 5 2" xfId="283" xr:uid="{73A76517-23AE-4FE9-A889-9DC0F26D2FC8}"/>
    <cellStyle name="Normal 10 3 2 2 5 3" xfId="284" xr:uid="{FC8954A8-2AB3-4045-8288-D89460538200}"/>
    <cellStyle name="Normal 10 3 2 2 5 4" xfId="285" xr:uid="{D74A6056-DDE8-4CA2-9A80-D3A2B1120729}"/>
    <cellStyle name="Normal 10 3 2 2 6" xfId="286" xr:uid="{64F517E2-AFF5-43C6-BA65-EA4D4EB6B7EF}"/>
    <cellStyle name="Normal 10 3 2 2 7" xfId="287" xr:uid="{C2164357-585E-4C32-8AD5-8344F0DB3E8E}"/>
    <cellStyle name="Normal 10 3 2 2 8" xfId="288" xr:uid="{C7AC5148-7305-4D51-9E74-16C9B5BD85E3}"/>
    <cellStyle name="Normal 10 3 2 3" xfId="289" xr:uid="{04BD01CD-8889-4788-84B4-E8FA2B94AC4C}"/>
    <cellStyle name="Normal 10 3 2 3 2" xfId="290" xr:uid="{6807D2ED-8B5E-40E6-9C4F-E868DCB01686}"/>
    <cellStyle name="Normal 10 3 2 3 2 2" xfId="291" xr:uid="{F323CCEC-5776-4358-B758-3A694BB618DC}"/>
    <cellStyle name="Normal 10 3 2 3 2 2 2" xfId="3811" xr:uid="{D193083B-0748-4638-A2CF-0DDD29CB0BC6}"/>
    <cellStyle name="Normal 10 3 2 3 2 2 2 2" xfId="3812" xr:uid="{EC34DADB-F272-4ABB-A550-326488F2873C}"/>
    <cellStyle name="Normal 10 3 2 3 2 2 3" xfId="3813" xr:uid="{5133AA57-76E7-42A5-8885-992D4B7B9ABB}"/>
    <cellStyle name="Normal 10 3 2 3 2 3" xfId="292" xr:uid="{B87AFBB7-904C-4EF3-9B28-B49515260FCB}"/>
    <cellStyle name="Normal 10 3 2 3 2 3 2" xfId="3814" xr:uid="{0BD05A26-FA36-453E-8987-CD1CD53DA8B7}"/>
    <cellStyle name="Normal 10 3 2 3 2 4" xfId="293" xr:uid="{E494E4B3-EDE4-407C-942A-12AD3B4578B5}"/>
    <cellStyle name="Normal 10 3 2 3 3" xfId="294" xr:uid="{CDCA292E-117F-4852-B1F7-5B05602CCCFE}"/>
    <cellStyle name="Normal 10 3 2 3 3 2" xfId="295" xr:uid="{91AD0AC8-D33F-4E5F-83CD-830817E02BE0}"/>
    <cellStyle name="Normal 10 3 2 3 3 2 2" xfId="3815" xr:uid="{F27EA9F7-4A28-4137-AF24-8CD50AE6BE6A}"/>
    <cellStyle name="Normal 10 3 2 3 3 3" xfId="296" xr:uid="{D7412B85-3904-4022-A56A-0482AD7AF746}"/>
    <cellStyle name="Normal 10 3 2 3 3 4" xfId="297" xr:uid="{05E301B0-6B31-4C4D-89A2-6E8AAD583F69}"/>
    <cellStyle name="Normal 10 3 2 3 4" xfId="298" xr:uid="{DE83FB38-2CA5-4F44-AA80-06FE86DAF10B}"/>
    <cellStyle name="Normal 10 3 2 3 4 2" xfId="3816" xr:uid="{3522DEAA-DE95-4062-AE5C-1A3F6AC5C829}"/>
    <cellStyle name="Normal 10 3 2 3 5" xfId="299" xr:uid="{4E4BA6FA-965F-4E13-9B7E-DC93C8013F53}"/>
    <cellStyle name="Normal 10 3 2 3 6" xfId="300" xr:uid="{D521845A-166D-4453-A0BC-0AB636934360}"/>
    <cellStyle name="Normal 10 3 2 4" xfId="301" xr:uid="{4F79E3DA-BFEC-4D70-9780-1DFCC01EDF5F}"/>
    <cellStyle name="Normal 10 3 2 4 2" xfId="302" xr:uid="{803CADF4-DF7F-4D6D-B78B-4ECE20F6A602}"/>
    <cellStyle name="Normal 10 3 2 4 2 2" xfId="303" xr:uid="{2F18BA3D-BDED-4B64-8C17-41956CAD432E}"/>
    <cellStyle name="Normal 10 3 2 4 2 2 2" xfId="3817" xr:uid="{26BD506B-1768-4D9C-8A46-F1C8B824BF19}"/>
    <cellStyle name="Normal 10 3 2 4 2 3" xfId="304" xr:uid="{6ACCFD6A-0AFD-45DF-9A29-8B7575AEF77D}"/>
    <cellStyle name="Normal 10 3 2 4 2 4" xfId="305" xr:uid="{5879BBF7-84E6-4CCE-8D46-449AE733306C}"/>
    <cellStyle name="Normal 10 3 2 4 3" xfId="306" xr:uid="{C04BDA7E-0CBB-427F-BA3A-85869347A9CC}"/>
    <cellStyle name="Normal 10 3 2 4 3 2" xfId="3818" xr:uid="{7C15192D-A7B7-4900-B479-DE0AF55BEC52}"/>
    <cellStyle name="Normal 10 3 2 4 4" xfId="307" xr:uid="{A78515FD-1A3C-4181-9FA8-60178885473C}"/>
    <cellStyle name="Normal 10 3 2 4 5" xfId="308" xr:uid="{1D80C1DC-1D38-4FFF-98F3-B3A442C127CA}"/>
    <cellStyle name="Normal 10 3 2 5" xfId="309" xr:uid="{D9EE9CFE-87B8-493A-A8AB-BB7C545C5900}"/>
    <cellStyle name="Normal 10 3 2 5 2" xfId="310" xr:uid="{6C06A4E3-FFF3-4350-BB7E-A3C6F19E512D}"/>
    <cellStyle name="Normal 10 3 2 5 2 2" xfId="3819" xr:uid="{03C9FE6F-3217-4596-9020-459D945B4985}"/>
    <cellStyle name="Normal 10 3 2 5 3" xfId="311" xr:uid="{B3F583EA-6258-4FA2-BE81-CC3D6068ECF9}"/>
    <cellStyle name="Normal 10 3 2 5 4" xfId="312" xr:uid="{9F7D2E57-7AE6-41FC-91D9-866B9450DBDA}"/>
    <cellStyle name="Normal 10 3 2 6" xfId="313" xr:uid="{7C96C594-D9A2-4E20-BE2A-C20B0197E138}"/>
    <cellStyle name="Normal 10 3 2 6 2" xfId="314" xr:uid="{056F0062-5468-4900-A686-8F946F9E3CF7}"/>
    <cellStyle name="Normal 10 3 2 6 3" xfId="315" xr:uid="{51112605-EECD-4F9F-BACB-2A4C8B59E8D2}"/>
    <cellStyle name="Normal 10 3 2 6 4" xfId="316" xr:uid="{405C43D4-566D-4E8A-81D4-5154DB7DFBBB}"/>
    <cellStyle name="Normal 10 3 2 7" xfId="317" xr:uid="{5D4927B5-4019-4B9D-B04A-1A529A6A6702}"/>
    <cellStyle name="Normal 10 3 2 8" xfId="318" xr:uid="{AAB52C9C-6013-45DC-ADE5-D8D04E0B318F}"/>
    <cellStyle name="Normal 10 3 2 9" xfId="319" xr:uid="{F4A36636-B9D6-4CB5-A709-1E8EEC9A3751}"/>
    <cellStyle name="Normal 10 3 3" xfId="320" xr:uid="{C39E5B19-DE45-4167-A65E-CA6B535B4D47}"/>
    <cellStyle name="Normal 10 3 3 2" xfId="321" xr:uid="{6D02645B-39CA-422F-B67D-087F3F052685}"/>
    <cellStyle name="Normal 10 3 3 2 2" xfId="322" xr:uid="{38DA2C6C-E171-4687-A8CA-290CDFE9BF4A}"/>
    <cellStyle name="Normal 10 3 3 2 2 2" xfId="323" xr:uid="{5E27C2D7-8A11-49FB-85F5-5311EE8E45CA}"/>
    <cellStyle name="Normal 10 3 3 2 2 2 2" xfId="3820" xr:uid="{A076B047-8453-4CC9-A2B9-23729F0538AC}"/>
    <cellStyle name="Normal 10 3 3 2 2 2 2 2" xfId="4621" xr:uid="{55349D21-4CA7-43EB-9977-2A1CA2696921}"/>
    <cellStyle name="Normal 10 3 3 2 2 2 3" xfId="4622" xr:uid="{29B74962-600D-410B-828B-0BB157314B41}"/>
    <cellStyle name="Normal 10 3 3 2 2 3" xfId="324" xr:uid="{FD90252E-BC0E-42FC-AECF-839CE2217D62}"/>
    <cellStyle name="Normal 10 3 3 2 2 3 2" xfId="4623" xr:uid="{1FEB4F04-2295-40E7-86E0-0FC2B79A1B1C}"/>
    <cellStyle name="Normal 10 3 3 2 2 4" xfId="325" xr:uid="{602BE335-704D-48B2-B9C4-4CB05724D560}"/>
    <cellStyle name="Normal 10 3 3 2 3" xfId="326" xr:uid="{15FBF53C-F88D-4510-A645-2984A1CC4E94}"/>
    <cellStyle name="Normal 10 3 3 2 3 2" xfId="327" xr:uid="{09B38313-D2A6-4316-AB88-E60D4CB8E316}"/>
    <cellStyle name="Normal 10 3 3 2 3 2 2" xfId="4624" xr:uid="{54B6FC83-E827-424E-B8D3-A3C55DB63D06}"/>
    <cellStyle name="Normal 10 3 3 2 3 3" xfId="328" xr:uid="{933B28AB-FEAA-4D87-B782-1DE126A0AADE}"/>
    <cellStyle name="Normal 10 3 3 2 3 4" xfId="329" xr:uid="{5DA4C12B-FC6F-4416-9444-85CA40D6EDBE}"/>
    <cellStyle name="Normal 10 3 3 2 4" xfId="330" xr:uid="{B49CC4B3-6BCB-4B9F-BE2D-946EF7941EEF}"/>
    <cellStyle name="Normal 10 3 3 2 4 2" xfId="4625" xr:uid="{C4F7449F-0ABC-4642-9065-D3BC680A8ED9}"/>
    <cellStyle name="Normal 10 3 3 2 5" xfId="331" xr:uid="{11359C99-7C4C-4477-821D-527E1E89F5EC}"/>
    <cellStyle name="Normal 10 3 3 2 6" xfId="332" xr:uid="{213ABC89-A904-4387-A9A9-597E3EF298E0}"/>
    <cellStyle name="Normal 10 3 3 3" xfId="333" xr:uid="{DB00C6EB-F0B9-49EB-824A-7A859FA2A765}"/>
    <cellStyle name="Normal 10 3 3 3 2" xfId="334" xr:uid="{D9DE2D7C-F3AE-4176-85ED-C29DF56CB198}"/>
    <cellStyle name="Normal 10 3 3 3 2 2" xfId="335" xr:uid="{3D8F2122-1BB3-4E4E-9C46-6D637C23E13F}"/>
    <cellStyle name="Normal 10 3 3 3 2 2 2" xfId="4626" xr:uid="{21739282-9199-4B45-8924-791791797C62}"/>
    <cellStyle name="Normal 10 3 3 3 2 3" xfId="336" xr:uid="{A0E8A9B1-E379-414B-B979-C2A19EC247E9}"/>
    <cellStyle name="Normal 10 3 3 3 2 4" xfId="337" xr:uid="{B88003C4-A2ED-4B87-A137-F0405D581F76}"/>
    <cellStyle name="Normal 10 3 3 3 3" xfId="338" xr:uid="{749A8313-7AAB-4328-9F05-F231914B0F75}"/>
    <cellStyle name="Normal 10 3 3 3 3 2" xfId="4627" xr:uid="{6310F917-CB17-4B51-B1A1-5003A4CE2871}"/>
    <cellStyle name="Normal 10 3 3 3 4" xfId="339" xr:uid="{0086D6BA-1E9A-4982-BA35-3818A8047237}"/>
    <cellStyle name="Normal 10 3 3 3 5" xfId="340" xr:uid="{48D92FE0-DEA4-46EA-9F8B-90696133BE6B}"/>
    <cellStyle name="Normal 10 3 3 4" xfId="341" xr:uid="{9EB9BB3C-3F47-4576-AFD5-DA4CEB43D9E6}"/>
    <cellStyle name="Normal 10 3 3 4 2" xfId="342" xr:uid="{F1A76074-4E28-4B0E-8C16-1B96DA300E22}"/>
    <cellStyle name="Normal 10 3 3 4 2 2" xfId="4628" xr:uid="{80EC9667-DB9E-4FF7-B739-360BDB796C64}"/>
    <cellStyle name="Normal 10 3 3 4 3" xfId="343" xr:uid="{93A33C1B-E650-4EB4-A9C9-C160CB029CF7}"/>
    <cellStyle name="Normal 10 3 3 4 4" xfId="344" xr:uid="{2B0950EC-CFDA-4C48-A8EB-454EEC3A820F}"/>
    <cellStyle name="Normal 10 3 3 5" xfId="345" xr:uid="{EF4595A4-EE78-486A-9A37-9CBF790BBAD0}"/>
    <cellStyle name="Normal 10 3 3 5 2" xfId="346" xr:uid="{4881EB30-8B3F-41A8-AE15-A1138F7B9903}"/>
    <cellStyle name="Normal 10 3 3 5 3" xfId="347" xr:uid="{ED9EE3D0-2071-44E5-885E-1C2DE5BC6657}"/>
    <cellStyle name="Normal 10 3 3 5 4" xfId="348" xr:uid="{3826F4E0-C600-4B77-8A48-D0A34CC65A6A}"/>
    <cellStyle name="Normal 10 3 3 6" xfId="349" xr:uid="{79E42B0B-0A35-45CD-93AD-A22EE1F0D9CC}"/>
    <cellStyle name="Normal 10 3 3 7" xfId="350" xr:uid="{E36DC64D-C299-416F-8D16-1D8E2134EE35}"/>
    <cellStyle name="Normal 10 3 3 8" xfId="351" xr:uid="{104E0515-89D7-4A12-B0C1-5F76921811DC}"/>
    <cellStyle name="Normal 10 3 4" xfId="352" xr:uid="{5A2F26F1-4626-4D3D-AD94-105477E77371}"/>
    <cellStyle name="Normal 10 3 4 2" xfId="353" xr:uid="{3B06DECC-2A01-4F14-893D-8FDB8E3650E9}"/>
    <cellStyle name="Normal 10 3 4 2 2" xfId="354" xr:uid="{F3DBCD33-FC2A-448F-AB3D-B9B1C5B8B0A9}"/>
    <cellStyle name="Normal 10 3 4 2 2 2" xfId="355" xr:uid="{43310DD0-F54B-42AD-BC78-1485D1A0B5B2}"/>
    <cellStyle name="Normal 10 3 4 2 2 2 2" xfId="3821" xr:uid="{A36C02D3-206A-42A5-AE36-4AFA52A807B0}"/>
    <cellStyle name="Normal 10 3 4 2 2 3" xfId="356" xr:uid="{9EC8A9D2-4E0C-4F00-A97D-A113269B2E80}"/>
    <cellStyle name="Normal 10 3 4 2 2 4" xfId="357" xr:uid="{671DD18F-46DB-420C-AC73-F4AD8A056337}"/>
    <cellStyle name="Normal 10 3 4 2 3" xfId="358" xr:uid="{5A2121FE-DD10-4B35-865E-2E7D9F55298E}"/>
    <cellStyle name="Normal 10 3 4 2 3 2" xfId="3822" xr:uid="{0F88BC28-78F1-4514-8B12-6D99B836C2BB}"/>
    <cellStyle name="Normal 10 3 4 2 4" xfId="359" xr:uid="{BA95DB25-4664-4EAC-9350-728D9BA87646}"/>
    <cellStyle name="Normal 10 3 4 2 5" xfId="360" xr:uid="{1FCB1F00-1593-4BC6-B317-07A0B80B3A3B}"/>
    <cellStyle name="Normal 10 3 4 3" xfId="361" xr:uid="{357D16E4-3448-41C6-9F41-BACA2CBE613D}"/>
    <cellStyle name="Normal 10 3 4 3 2" xfId="362" xr:uid="{57A035C1-FB4F-40B6-A985-0A372F3DFEF6}"/>
    <cellStyle name="Normal 10 3 4 3 2 2" xfId="3823" xr:uid="{746FE8D8-550D-4F22-AF00-8087A3CA569E}"/>
    <cellStyle name="Normal 10 3 4 3 3" xfId="363" xr:uid="{9A3A435E-7787-499C-B831-610F4F73A67E}"/>
    <cellStyle name="Normal 10 3 4 3 4" xfId="364" xr:uid="{2D986081-7B19-4F7F-A155-27F027FDBC1C}"/>
    <cellStyle name="Normal 10 3 4 4" xfId="365" xr:uid="{BB1CDC0F-6AAD-40DE-B0E0-4ECCBE83381B}"/>
    <cellStyle name="Normal 10 3 4 4 2" xfId="366" xr:uid="{6C22AC75-7792-418A-ADA4-4A70115FC386}"/>
    <cellStyle name="Normal 10 3 4 4 3" xfId="367" xr:uid="{695A7696-BA1B-436D-B866-E19A2EC716B2}"/>
    <cellStyle name="Normal 10 3 4 4 4" xfId="368" xr:uid="{E5665250-6723-4C9D-A03C-12A414D5D8E1}"/>
    <cellStyle name="Normal 10 3 4 5" xfId="369" xr:uid="{7EC0B4F3-121D-4B2B-9B2C-77E96AE57559}"/>
    <cellStyle name="Normal 10 3 4 6" xfId="370" xr:uid="{E64C6C60-1573-4354-8F73-AA7F20F715FC}"/>
    <cellStyle name="Normal 10 3 4 7" xfId="371" xr:uid="{24F064D5-0988-419D-A838-C94E4F6264F4}"/>
    <cellStyle name="Normal 10 3 5" xfId="372" xr:uid="{FCCA8A6F-EC0C-4208-A848-4973DF793103}"/>
    <cellStyle name="Normal 10 3 5 2" xfId="373" xr:uid="{1282EA1E-7E71-41CB-AB5B-1D97FAE84B83}"/>
    <cellStyle name="Normal 10 3 5 2 2" xfId="374" xr:uid="{5A39E4A7-2BE8-4C0A-98CA-4D14A65AB796}"/>
    <cellStyle name="Normal 10 3 5 2 2 2" xfId="3824" xr:uid="{9257DB38-BBF0-443C-9AE5-729E87D5E9B2}"/>
    <cellStyle name="Normal 10 3 5 2 3" xfId="375" xr:uid="{28308C00-9364-4AA1-8A53-B27BF70D320C}"/>
    <cellStyle name="Normal 10 3 5 2 4" xfId="376" xr:uid="{2D2674CD-A814-4E32-8959-05EE991F51E1}"/>
    <cellStyle name="Normal 10 3 5 3" xfId="377" xr:uid="{0E0518CB-6D55-4350-B753-03164A8AC67C}"/>
    <cellStyle name="Normal 10 3 5 3 2" xfId="378" xr:uid="{8BEA48D0-9D24-4B48-A81E-4142E2E0D38D}"/>
    <cellStyle name="Normal 10 3 5 3 3" xfId="379" xr:uid="{48E3449E-2C85-4147-8560-095FAC70AC17}"/>
    <cellStyle name="Normal 10 3 5 3 4" xfId="380" xr:uid="{13CBC646-FFA2-480C-AE93-5ED809325229}"/>
    <cellStyle name="Normal 10 3 5 4" xfId="381" xr:uid="{8516D68F-5FFD-42E9-AB7C-7DB0BD6A0A32}"/>
    <cellStyle name="Normal 10 3 5 5" xfId="382" xr:uid="{0B0338E9-C123-47A4-9889-0242B4073C99}"/>
    <cellStyle name="Normal 10 3 5 6" xfId="383" xr:uid="{E409133E-20E1-40C6-B85F-69AD6F4D8120}"/>
    <cellStyle name="Normal 10 3 6" xfId="384" xr:uid="{E308B335-0A53-48EC-AB45-C11576972F44}"/>
    <cellStyle name="Normal 10 3 6 2" xfId="385" xr:uid="{BB0811A6-D1AF-47C2-99FC-591A49F07966}"/>
    <cellStyle name="Normal 10 3 6 2 2" xfId="386" xr:uid="{1B087BC0-A7EE-40E9-83CE-0C6A67610581}"/>
    <cellStyle name="Normal 10 3 6 2 3" xfId="387" xr:uid="{6B3EF9BB-691F-4C3A-B351-D0258BCCBE3A}"/>
    <cellStyle name="Normal 10 3 6 2 4" xfId="388" xr:uid="{B8186028-8336-4369-85BC-59722BC255E0}"/>
    <cellStyle name="Normal 10 3 6 3" xfId="389" xr:uid="{5288E4C9-2303-42D8-880E-32DA84563957}"/>
    <cellStyle name="Normal 10 3 6 4" xfId="390" xr:uid="{C29569D1-D5AB-4FA8-9805-E6154BD2510C}"/>
    <cellStyle name="Normal 10 3 6 5" xfId="391" xr:uid="{BB92355B-ED92-4A92-891D-831E80C219C6}"/>
    <cellStyle name="Normal 10 3 7" xfId="392" xr:uid="{E798B948-4F13-433B-ACCD-B04FD23A234D}"/>
    <cellStyle name="Normal 10 3 7 2" xfId="393" xr:uid="{89B23FB9-C702-4BE0-981F-265EED91F11A}"/>
    <cellStyle name="Normal 10 3 7 3" xfId="394" xr:uid="{33589C44-348D-4EAD-83BD-19658D26E467}"/>
    <cellStyle name="Normal 10 3 7 4" xfId="395" xr:uid="{C4E60BFB-C0B2-4255-8ED4-CD80E65FF0A1}"/>
    <cellStyle name="Normal 10 3 8" xfId="396" xr:uid="{8A0A1A8D-E11F-4D81-9C84-3CB100A200D2}"/>
    <cellStyle name="Normal 10 3 8 2" xfId="397" xr:uid="{12DD6232-5D28-4C4C-91B9-E6053ECFDC9C}"/>
    <cellStyle name="Normal 10 3 8 3" xfId="398" xr:uid="{EABF0F33-0B50-4272-BCF1-41EEFC268715}"/>
    <cellStyle name="Normal 10 3 8 4" xfId="399" xr:uid="{6262567D-E64A-412B-B47F-7D73011559D5}"/>
    <cellStyle name="Normal 10 3 9" xfId="400" xr:uid="{CDD78689-6CD5-48BA-98AD-BAC8F11B15AB}"/>
    <cellStyle name="Normal 10 4" xfId="401" xr:uid="{1C134902-EEB4-488D-837D-D1B837B36BC7}"/>
    <cellStyle name="Normal 10 4 10" xfId="402" xr:uid="{BFAB14C0-12DA-4FE1-A988-44F7FA9922BB}"/>
    <cellStyle name="Normal 10 4 11" xfId="403" xr:uid="{F27E6E42-DE97-4553-8F55-95CB4E08726E}"/>
    <cellStyle name="Normal 10 4 2" xfId="404" xr:uid="{3E9CE910-1C14-4B95-AA7E-93F78FE3AAF1}"/>
    <cellStyle name="Normal 10 4 2 2" xfId="405" xr:uid="{28BC1DD2-F198-4578-B383-08DF04962A22}"/>
    <cellStyle name="Normal 10 4 2 2 2" xfId="406" xr:uid="{41104236-64E8-4BCB-9405-4B2D8A3178FF}"/>
    <cellStyle name="Normal 10 4 2 2 2 2" xfId="407" xr:uid="{C517E108-6DCB-4875-98F1-B32458D95727}"/>
    <cellStyle name="Normal 10 4 2 2 2 2 2" xfId="408" xr:uid="{3EB7FFB9-44D6-4E28-AF74-D2CED08D1362}"/>
    <cellStyle name="Normal 10 4 2 2 2 2 3" xfId="409" xr:uid="{D531917F-0CD6-4D1E-8342-FFEF5CF91C63}"/>
    <cellStyle name="Normal 10 4 2 2 2 2 4" xfId="410" xr:uid="{A4A82A00-4B8A-4735-AD7C-831722C5B754}"/>
    <cellStyle name="Normal 10 4 2 2 2 3" xfId="411" xr:uid="{9AD090C7-9E03-4E71-8CE4-89E1B87DA437}"/>
    <cellStyle name="Normal 10 4 2 2 2 3 2" xfId="412" xr:uid="{94231349-0A2D-4729-8582-A850202BFE5E}"/>
    <cellStyle name="Normal 10 4 2 2 2 3 3" xfId="413" xr:uid="{E6BB56C9-9C8A-4D42-A3EC-8935154433DF}"/>
    <cellStyle name="Normal 10 4 2 2 2 3 4" xfId="414" xr:uid="{D1DFCA4D-1F44-4B2D-8273-9F819BF4A7E8}"/>
    <cellStyle name="Normal 10 4 2 2 2 4" xfId="415" xr:uid="{3B6A5EAC-84EA-41D0-B3FD-2268D3DCC195}"/>
    <cellStyle name="Normal 10 4 2 2 2 5" xfId="416" xr:uid="{1880EFC9-CAB4-4147-B154-FAC92DE2E1A4}"/>
    <cellStyle name="Normal 10 4 2 2 2 6" xfId="417" xr:uid="{1043506B-2D03-4006-AF9E-B2325D75FA05}"/>
    <cellStyle name="Normal 10 4 2 2 3" xfId="418" xr:uid="{68A355AC-88D2-402B-9E2C-3C3C2C3B6AF9}"/>
    <cellStyle name="Normal 10 4 2 2 3 2" xfId="419" xr:uid="{679DB8DD-AAC1-44A8-9BBB-FED65F4627DB}"/>
    <cellStyle name="Normal 10 4 2 2 3 2 2" xfId="420" xr:uid="{22B80DC7-4AD1-4194-836F-A6CD5B57A827}"/>
    <cellStyle name="Normal 10 4 2 2 3 2 3" xfId="421" xr:uid="{69088769-5E64-49D7-82D6-7C190206E148}"/>
    <cellStyle name="Normal 10 4 2 2 3 2 4" xfId="422" xr:uid="{0ECC27F8-D623-4562-BA6A-413BFCBD1BEC}"/>
    <cellStyle name="Normal 10 4 2 2 3 3" xfId="423" xr:uid="{DB81EC99-34CD-47F7-B066-F396CEA33CEB}"/>
    <cellStyle name="Normal 10 4 2 2 3 4" xfId="424" xr:uid="{87F1B50D-56C9-4C6E-8EB8-0B2AA7B06DE0}"/>
    <cellStyle name="Normal 10 4 2 2 3 5" xfId="425" xr:uid="{F69BE28E-4A2F-4CE3-887C-4D735307D552}"/>
    <cellStyle name="Normal 10 4 2 2 4" xfId="426" xr:uid="{848D503E-277E-4BAD-8A3D-79CE683C9D7C}"/>
    <cellStyle name="Normal 10 4 2 2 4 2" xfId="427" xr:uid="{C44F9FAA-FFC5-4E38-9EA5-46DBA55FE624}"/>
    <cellStyle name="Normal 10 4 2 2 4 3" xfId="428" xr:uid="{68C94CE9-0A16-4DAB-8319-69A76F14BD01}"/>
    <cellStyle name="Normal 10 4 2 2 4 4" xfId="429" xr:uid="{888B6AB3-C2CA-4171-A080-642620636A83}"/>
    <cellStyle name="Normal 10 4 2 2 5" xfId="430" xr:uid="{9577EB92-4877-46EA-A8ED-18CF8039787C}"/>
    <cellStyle name="Normal 10 4 2 2 5 2" xfId="431" xr:uid="{DA3A8540-9255-422D-B2E0-9E550313240C}"/>
    <cellStyle name="Normal 10 4 2 2 5 3" xfId="432" xr:uid="{EF4CB641-410E-4131-81BA-7D90DC4D328B}"/>
    <cellStyle name="Normal 10 4 2 2 5 4" xfId="433" xr:uid="{5F78FB52-0245-4BB8-8757-ECB16F6754D4}"/>
    <cellStyle name="Normal 10 4 2 2 6" xfId="434" xr:uid="{52DD46FF-4086-4494-804E-B2A79FBBC3A3}"/>
    <cellStyle name="Normal 10 4 2 2 7" xfId="435" xr:uid="{259D1308-C41D-4E9F-83D4-81F0DEB609AC}"/>
    <cellStyle name="Normal 10 4 2 2 8" xfId="436" xr:uid="{9177A3F2-9612-4600-9B4B-EC1C35EAFD29}"/>
    <cellStyle name="Normal 10 4 2 3" xfId="437" xr:uid="{6F2C8A72-EA14-47DD-AFB1-06EFFB7FE7E0}"/>
    <cellStyle name="Normal 10 4 2 3 2" xfId="438" xr:uid="{C7046280-0BCA-41B8-A5B3-A021D1BDB991}"/>
    <cellStyle name="Normal 10 4 2 3 2 2" xfId="439" xr:uid="{6E96E942-F8D9-4BC2-A6F6-6BED61ABCC7A}"/>
    <cellStyle name="Normal 10 4 2 3 2 2 2" xfId="5337" xr:uid="{37AC845D-0F89-448E-A8F4-CE16B08F0AA1}"/>
    <cellStyle name="Normal 10 4 2 3 2 3" xfId="440" xr:uid="{4B473951-44F8-460B-A3EC-88C3220B9B17}"/>
    <cellStyle name="Normal 10 4 2 3 2 4" xfId="441" xr:uid="{DA55EFA8-E1E7-48F6-BC42-94E2441F4EC7}"/>
    <cellStyle name="Normal 10 4 2 3 3" xfId="442" xr:uid="{4796A67F-B90B-4E08-B5BC-A5C75D2F1655}"/>
    <cellStyle name="Normal 10 4 2 3 3 2" xfId="443" xr:uid="{E77F533F-BD7A-4292-AD2F-EE40C537BA3E}"/>
    <cellStyle name="Normal 10 4 2 3 3 3" xfId="444" xr:uid="{146F8A6D-124B-4B8B-A2C2-B0B072E8F1A0}"/>
    <cellStyle name="Normal 10 4 2 3 3 4" xfId="445" xr:uid="{B262D169-4334-41A8-BF45-B8B5062BA390}"/>
    <cellStyle name="Normal 10 4 2 3 4" xfId="446" xr:uid="{03ADD0A6-5BFC-4E5C-9C8F-7E87E9441597}"/>
    <cellStyle name="Normal 10 4 2 3 5" xfId="447" xr:uid="{AF133B73-111C-4678-A086-39CC23A6C857}"/>
    <cellStyle name="Normal 10 4 2 3 6" xfId="448" xr:uid="{626A8AD7-D034-43CB-83BB-CACD280A2AC8}"/>
    <cellStyle name="Normal 10 4 2 4" xfId="449" xr:uid="{CC48E6A3-270C-4B3A-ABDF-411BADD314C4}"/>
    <cellStyle name="Normal 10 4 2 4 2" xfId="450" xr:uid="{DF3ABF81-5399-4346-B97C-EE584460A7FE}"/>
    <cellStyle name="Normal 10 4 2 4 2 2" xfId="451" xr:uid="{2EF833F8-9657-4DBF-ACFB-4BF8DF36D468}"/>
    <cellStyle name="Normal 10 4 2 4 2 3" xfId="452" xr:uid="{9CA5D81C-FB2E-4EEE-A5D2-D24BC9BCFC50}"/>
    <cellStyle name="Normal 10 4 2 4 2 4" xfId="453" xr:uid="{6CD8A6BF-42A1-4825-9FC2-F4D76D0D58D6}"/>
    <cellStyle name="Normal 10 4 2 4 3" xfId="454" xr:uid="{77301E2D-DCD1-4B30-A410-3D340E841C82}"/>
    <cellStyle name="Normal 10 4 2 4 4" xfId="455" xr:uid="{5C386840-E841-494A-B92F-321FA8000ABF}"/>
    <cellStyle name="Normal 10 4 2 4 5" xfId="456" xr:uid="{A8E1043B-8C48-4EC5-B191-528DE904EA02}"/>
    <cellStyle name="Normal 10 4 2 5" xfId="457" xr:uid="{8B526B57-0D2F-4B96-81F7-DF1275CE3FFF}"/>
    <cellStyle name="Normal 10 4 2 5 2" xfId="458" xr:uid="{D6C2D406-0405-4EE0-AC7C-A236AC443DB1}"/>
    <cellStyle name="Normal 10 4 2 5 2 2" xfId="5338" xr:uid="{0CE8B0F3-EFD4-4AB2-9F8A-1E57AD6F8DA7}"/>
    <cellStyle name="Normal 10 4 2 5 3" xfId="459" xr:uid="{ECD5FF83-D32C-4374-936A-9506D1B8F694}"/>
    <cellStyle name="Normal 10 4 2 5 4" xfId="460" xr:uid="{0F7AF6E1-3947-402C-8ECF-751CB82A48FD}"/>
    <cellStyle name="Normal 10 4 2 6" xfId="461" xr:uid="{DBCDA3E2-AA73-4CE9-90C5-4E8FB4DF1F6D}"/>
    <cellStyle name="Normal 10 4 2 6 2" xfId="462" xr:uid="{1F11591B-AC99-416D-8106-A02A860F37FB}"/>
    <cellStyle name="Normal 10 4 2 6 3" xfId="463" xr:uid="{AF0DE857-C64F-42B4-A0A5-BF3CE15F42C0}"/>
    <cellStyle name="Normal 10 4 2 6 4" xfId="464" xr:uid="{DBC63E67-9DEE-4EC1-AC79-B7F4227289F0}"/>
    <cellStyle name="Normal 10 4 2 7" xfId="465" xr:uid="{918CCC7E-5CA0-414D-A6CE-95FADE069112}"/>
    <cellStyle name="Normal 10 4 2 8" xfId="466" xr:uid="{032BE30A-5D2A-4D3C-BF26-55D888B0EE03}"/>
    <cellStyle name="Normal 10 4 2 9" xfId="467" xr:uid="{E7D4134F-B560-4245-870C-5E1B98C70A10}"/>
    <cellStyle name="Normal 10 4 3" xfId="468" xr:uid="{FAF1AD11-3747-4C73-9839-6799B3A2456A}"/>
    <cellStyle name="Normal 10 4 3 2" xfId="469" xr:uid="{F30D5A15-0557-4994-AE2C-5305AC8013D2}"/>
    <cellStyle name="Normal 10 4 3 2 2" xfId="470" xr:uid="{E9E2D96F-31D3-47C6-8168-FE6EF33EFCBF}"/>
    <cellStyle name="Normal 10 4 3 2 2 2" xfId="471" xr:uid="{74E8F394-AAC8-448F-9A44-33D1EAA9CB83}"/>
    <cellStyle name="Normal 10 4 3 2 2 2 2" xfId="3825" xr:uid="{0D683B00-1F5F-495A-BF2E-1A09DC3AEC99}"/>
    <cellStyle name="Normal 10 4 3 2 2 3" xfId="472" xr:uid="{9F511F26-A148-4AE3-BEC9-EEE02BBADA44}"/>
    <cellStyle name="Normal 10 4 3 2 2 4" xfId="473" xr:uid="{03CE97CB-A41C-4F6D-849C-389979251A04}"/>
    <cellStyle name="Normal 10 4 3 2 3" xfId="474" xr:uid="{8D1BE2D3-9D59-45AA-95A1-277661165D1F}"/>
    <cellStyle name="Normal 10 4 3 2 3 2" xfId="475" xr:uid="{84EE398E-D608-4EF5-BD3B-7ADF954DF9D3}"/>
    <cellStyle name="Normal 10 4 3 2 3 3" xfId="476" xr:uid="{98941B85-55F1-434A-BFC0-F8227996C4D6}"/>
    <cellStyle name="Normal 10 4 3 2 3 4" xfId="477" xr:uid="{DBD4251D-83BD-4D91-BF79-6E4CF4F9882C}"/>
    <cellStyle name="Normal 10 4 3 2 4" xfId="478" xr:uid="{ED12C3D8-45E8-4EA3-B354-0DF86305441A}"/>
    <cellStyle name="Normal 10 4 3 2 5" xfId="479" xr:uid="{416D9F05-91FD-4569-872D-0F70F99FCBA4}"/>
    <cellStyle name="Normal 10 4 3 2 6" xfId="480" xr:uid="{A2ABEFD0-27DD-4BEC-BCDF-DEBD0899BBEC}"/>
    <cellStyle name="Normal 10 4 3 3" xfId="481" xr:uid="{6149A02C-69E0-48E4-9574-D76395C99937}"/>
    <cellStyle name="Normal 10 4 3 3 2" xfId="482" xr:uid="{DE8DFDCE-DDAC-4D65-88E7-6ED06A28B5FD}"/>
    <cellStyle name="Normal 10 4 3 3 2 2" xfId="483" xr:uid="{C6DB172D-1AAC-4C7F-A11B-59D0C7815946}"/>
    <cellStyle name="Normal 10 4 3 3 2 3" xfId="484" xr:uid="{3E7B7A31-BE75-401C-90A6-F8684A6B9E26}"/>
    <cellStyle name="Normal 10 4 3 3 2 4" xfId="485" xr:uid="{E658EBA5-7E77-46B8-9707-4B673D8C32D2}"/>
    <cellStyle name="Normal 10 4 3 3 3" xfId="486" xr:uid="{8BE1599B-F61D-43F1-9AD9-A66173F939DA}"/>
    <cellStyle name="Normal 10 4 3 3 4" xfId="487" xr:uid="{850670F5-45E3-4025-BCAD-EF0494CE59B1}"/>
    <cellStyle name="Normal 10 4 3 3 5" xfId="488" xr:uid="{4E1E3C75-0D0C-43A9-9811-801A7B7CF5E7}"/>
    <cellStyle name="Normal 10 4 3 4" xfId="489" xr:uid="{C673624E-D819-4805-98D4-1D9A5347E411}"/>
    <cellStyle name="Normal 10 4 3 4 2" xfId="490" xr:uid="{437BC4F0-8F9F-4F59-89CB-D8C1258CA98E}"/>
    <cellStyle name="Normal 10 4 3 4 3" xfId="491" xr:uid="{99092C98-E422-45A6-B597-4D517EF3AE71}"/>
    <cellStyle name="Normal 10 4 3 4 4" xfId="492" xr:uid="{80EDE25B-25C8-4A5A-8AEE-A7840B73D044}"/>
    <cellStyle name="Normal 10 4 3 5" xfId="493" xr:uid="{A9E730DD-41DE-4E58-B9BC-70445E66F827}"/>
    <cellStyle name="Normal 10 4 3 5 2" xfId="494" xr:uid="{E26FD19C-EFFA-4C17-924D-DD49B6B788E3}"/>
    <cellStyle name="Normal 10 4 3 5 3" xfId="495" xr:uid="{21F1F3E9-1734-4C0A-8E17-AC3FA1874117}"/>
    <cellStyle name="Normal 10 4 3 5 4" xfId="496" xr:uid="{73A077D4-2442-48C4-BC20-DC71DCC879F3}"/>
    <cellStyle name="Normal 10 4 3 6" xfId="497" xr:uid="{436C0C24-ECE6-4D58-BD43-048E6C13925D}"/>
    <cellStyle name="Normal 10 4 3 7" xfId="498" xr:uid="{CFD0FBDA-1169-474F-A425-CDD1DB485F6A}"/>
    <cellStyle name="Normal 10 4 3 8" xfId="499" xr:uid="{D6D52C57-2981-4795-8CFE-9C141C335E90}"/>
    <cellStyle name="Normal 10 4 4" xfId="500" xr:uid="{8E19B729-8548-4B00-81D6-C9B28B778FFF}"/>
    <cellStyle name="Normal 10 4 4 2" xfId="501" xr:uid="{08AB2FE3-B17B-4051-90F6-C57F8AEF6256}"/>
    <cellStyle name="Normal 10 4 4 2 2" xfId="502" xr:uid="{41B50BF7-2135-4921-B9C7-462C0468393B}"/>
    <cellStyle name="Normal 10 4 4 2 2 2" xfId="503" xr:uid="{537AE219-85BA-488C-8ECE-7EE6D1DDE6EC}"/>
    <cellStyle name="Normal 10 4 4 2 2 3" xfId="504" xr:uid="{2C4E2BAF-02A6-4722-8A17-309BB9A6BD81}"/>
    <cellStyle name="Normal 10 4 4 2 2 4" xfId="505" xr:uid="{97D5806E-DB64-43B1-84A2-4DE0D4319F27}"/>
    <cellStyle name="Normal 10 4 4 2 3" xfId="506" xr:uid="{36279799-25AD-4044-9736-3ECD8BC6FB2F}"/>
    <cellStyle name="Normal 10 4 4 2 4" xfId="507" xr:uid="{9007E379-B3CD-48A0-AA6C-84CAD473B6C8}"/>
    <cellStyle name="Normal 10 4 4 2 5" xfId="508" xr:uid="{28B0C722-9012-4AB4-8B11-ABDC05020999}"/>
    <cellStyle name="Normal 10 4 4 3" xfId="509" xr:uid="{54D750D3-BDB0-4B92-8742-6426BDAC6F70}"/>
    <cellStyle name="Normal 10 4 4 3 2" xfId="510" xr:uid="{2C342CF5-C541-4DA9-A856-9A2A5FBEF8C1}"/>
    <cellStyle name="Normal 10 4 4 3 3" xfId="511" xr:uid="{94E0B558-2FFD-4745-B3D5-482C9AD6A389}"/>
    <cellStyle name="Normal 10 4 4 3 4" xfId="512" xr:uid="{3455E4B1-153E-417E-8146-06ADA29C1195}"/>
    <cellStyle name="Normal 10 4 4 4" xfId="513" xr:uid="{907F7150-9DCA-4C48-8937-038796A86F89}"/>
    <cellStyle name="Normal 10 4 4 4 2" xfId="514" xr:uid="{6CCBE9BD-CAFF-4776-B78C-1212BBB32053}"/>
    <cellStyle name="Normal 10 4 4 4 3" xfId="515" xr:uid="{AA0F2B9B-E622-448C-89E7-1C49D0464A84}"/>
    <cellStyle name="Normal 10 4 4 4 4" xfId="516" xr:uid="{6402C5A3-4B32-41C7-BC0B-7946827CA7F9}"/>
    <cellStyle name="Normal 10 4 4 5" xfId="517" xr:uid="{BDE58383-EB78-478A-BC8C-511EBC2FC2E7}"/>
    <cellStyle name="Normal 10 4 4 6" xfId="518" xr:uid="{8AAA546F-E7E3-441D-9D35-4E507B753B78}"/>
    <cellStyle name="Normal 10 4 4 7" xfId="519" xr:uid="{021E347F-CB99-4B69-B250-2CAA13E9C24D}"/>
    <cellStyle name="Normal 10 4 5" xfId="520" xr:uid="{FC168FD9-540C-4A4C-8291-59DBB07D7067}"/>
    <cellStyle name="Normal 10 4 5 2" xfId="521" xr:uid="{4F3AD05D-8985-4646-BAD3-72BCDD162BC9}"/>
    <cellStyle name="Normal 10 4 5 2 2" xfId="522" xr:uid="{D4988B9C-907A-45F8-89E5-35534A67BA0E}"/>
    <cellStyle name="Normal 10 4 5 2 3" xfId="523" xr:uid="{0FAF980A-8A03-40BC-A6E5-8F180FF7A014}"/>
    <cellStyle name="Normal 10 4 5 2 4" xfId="524" xr:uid="{5612DA31-FBC7-4B56-BB17-2D8C5E713D95}"/>
    <cellStyle name="Normal 10 4 5 3" xfId="525" xr:uid="{71B5D571-0F8C-45A4-B568-6B1BE330A1CF}"/>
    <cellStyle name="Normal 10 4 5 3 2" xfId="526" xr:uid="{C37C0140-0EE4-4699-AA26-0DEAED95F49E}"/>
    <cellStyle name="Normal 10 4 5 3 3" xfId="527" xr:uid="{5FE78374-1C84-4D62-A147-2EC98A992032}"/>
    <cellStyle name="Normal 10 4 5 3 4" xfId="528" xr:uid="{E8023FA3-F692-47D4-B4BF-8E638FF32FFA}"/>
    <cellStyle name="Normal 10 4 5 4" xfId="529" xr:uid="{3D451A68-841A-48C5-919B-F16B47F2EE03}"/>
    <cellStyle name="Normal 10 4 5 5" xfId="530" xr:uid="{B8F8F3AD-D911-41D2-A3B4-CE2119337C0B}"/>
    <cellStyle name="Normal 10 4 5 6" xfId="531" xr:uid="{A1155C1C-5393-4C59-A91E-A3044CDBFC19}"/>
    <cellStyle name="Normal 10 4 6" xfId="532" xr:uid="{5BE3A9F3-74A8-4C17-A842-7672C215000D}"/>
    <cellStyle name="Normal 10 4 6 2" xfId="533" xr:uid="{6365744C-E5AC-481D-87ED-78FF63F25691}"/>
    <cellStyle name="Normal 10 4 6 2 2" xfId="534" xr:uid="{141061B1-1AB0-44FD-8A34-FF684EFBEAB3}"/>
    <cellStyle name="Normal 10 4 6 2 3" xfId="535" xr:uid="{055EE870-67B6-45D9-B208-9CFC6A334FEB}"/>
    <cellStyle name="Normal 10 4 6 2 4" xfId="536" xr:uid="{E8EE6417-690A-43BD-9D08-F8FD67916D26}"/>
    <cellStyle name="Normal 10 4 6 3" xfId="537" xr:uid="{E4457D35-B324-4E67-B776-E2527556D82F}"/>
    <cellStyle name="Normal 10 4 6 4" xfId="538" xr:uid="{84CB4A82-F124-4703-B4F4-B5C741422AFF}"/>
    <cellStyle name="Normal 10 4 6 5" xfId="539" xr:uid="{07623EF0-9BDD-4D04-919B-4824E2D7C085}"/>
    <cellStyle name="Normal 10 4 7" xfId="540" xr:uid="{13F9636B-2B8A-440A-9FAD-4CC877EB1EF4}"/>
    <cellStyle name="Normal 10 4 7 2" xfId="541" xr:uid="{CE7AFD78-FE34-4DB5-BF22-42B34B0E6FE0}"/>
    <cellStyle name="Normal 10 4 7 3" xfId="542" xr:uid="{466CC483-FB40-49C5-814F-D8B1BF0390D4}"/>
    <cellStyle name="Normal 10 4 7 4" xfId="543" xr:uid="{F53B34AD-12EB-4699-AB83-54E907892758}"/>
    <cellStyle name="Normal 10 4 8" xfId="544" xr:uid="{ABFD92AE-F6BA-4D65-A329-2190264ED8EA}"/>
    <cellStyle name="Normal 10 4 8 2" xfId="545" xr:uid="{4036A9E5-C395-4669-914E-1737747420D7}"/>
    <cellStyle name="Normal 10 4 8 3" xfId="546" xr:uid="{5723C7E5-2590-4C75-8E3D-394D462E9110}"/>
    <cellStyle name="Normal 10 4 8 4" xfId="547" xr:uid="{075930F8-0063-4964-9B22-AC2CC638EADA}"/>
    <cellStyle name="Normal 10 4 9" xfId="548" xr:uid="{C9C27FE8-2B95-4980-827D-D613BFF4CFF6}"/>
    <cellStyle name="Normal 10 5" xfId="549" xr:uid="{9D22762B-C417-4A1B-8E01-8069C28031DD}"/>
    <cellStyle name="Normal 10 5 2" xfId="550" xr:uid="{414BB951-8A0D-4333-8815-1A377EB85136}"/>
    <cellStyle name="Normal 10 5 2 2" xfId="551" xr:uid="{95865A63-1E0C-48D6-B1DB-75C8852F55F1}"/>
    <cellStyle name="Normal 10 5 2 2 2" xfId="552" xr:uid="{A47DCD13-68E2-41B9-BB04-EEBBEEDF9B0C}"/>
    <cellStyle name="Normal 10 5 2 2 2 2" xfId="553" xr:uid="{FCAE02C9-BE6B-4781-8382-B81328944F5D}"/>
    <cellStyle name="Normal 10 5 2 2 2 3" xfId="554" xr:uid="{F0F73797-7711-4A1D-956C-0C87C3E82008}"/>
    <cellStyle name="Normal 10 5 2 2 2 4" xfId="555" xr:uid="{3CA064F4-B773-4A5A-9768-1B4CE3E56ED1}"/>
    <cellStyle name="Normal 10 5 2 2 3" xfId="556" xr:uid="{4F1D97F5-07BC-49FA-90E5-947977B95672}"/>
    <cellStyle name="Normal 10 5 2 2 3 2" xfId="557" xr:uid="{149702A9-ACDC-463B-82EA-DC7A221279FE}"/>
    <cellStyle name="Normal 10 5 2 2 3 3" xfId="558" xr:uid="{3C68E089-C67C-4682-8005-6127B45631F1}"/>
    <cellStyle name="Normal 10 5 2 2 3 4" xfId="559" xr:uid="{FEC50BB6-9300-4491-A982-91D8AEF5ED61}"/>
    <cellStyle name="Normal 10 5 2 2 4" xfId="560" xr:uid="{DBCA7EC2-C09F-47C4-AF48-C68324D0F9C3}"/>
    <cellStyle name="Normal 10 5 2 2 5" xfId="561" xr:uid="{E2E91D5B-E4B4-40A8-8A73-5E5927E818E0}"/>
    <cellStyle name="Normal 10 5 2 2 6" xfId="562" xr:uid="{4EDAE116-1C07-4908-A280-B9E63A0C4293}"/>
    <cellStyle name="Normal 10 5 2 3" xfId="563" xr:uid="{5269CD0A-067B-43A3-80B9-93B5B9245913}"/>
    <cellStyle name="Normal 10 5 2 3 2" xfId="564" xr:uid="{6CB25B7E-4CEC-4757-AC7B-A62729F4B49D}"/>
    <cellStyle name="Normal 10 5 2 3 2 2" xfId="565" xr:uid="{D4FEE510-5ABB-47A3-A431-152CF1B97441}"/>
    <cellStyle name="Normal 10 5 2 3 2 3" xfId="566" xr:uid="{7D980577-2804-4E1F-95F0-68E0951383C7}"/>
    <cellStyle name="Normal 10 5 2 3 2 4" xfId="567" xr:uid="{77D334D2-6380-48AD-A260-CF3D6A8F2C75}"/>
    <cellStyle name="Normal 10 5 2 3 3" xfId="568" xr:uid="{AA74130C-9E0E-4AA6-973F-71E501D0A7D4}"/>
    <cellStyle name="Normal 10 5 2 3 4" xfId="569" xr:uid="{81FC3D4D-C8BD-4482-945E-6F922E85309B}"/>
    <cellStyle name="Normal 10 5 2 3 5" xfId="570" xr:uid="{5035E539-87C4-4EA5-B93F-3F0E11C48581}"/>
    <cellStyle name="Normal 10 5 2 4" xfId="571" xr:uid="{A99A1A27-FDA1-4B00-9668-19EBEA0EBE78}"/>
    <cellStyle name="Normal 10 5 2 4 2" xfId="572" xr:uid="{9A9E42DB-981D-47C3-927C-FBD64FBE8DDA}"/>
    <cellStyle name="Normal 10 5 2 4 3" xfId="573" xr:uid="{1667D1E0-BDD7-4C32-BF7F-91D36DF0EA95}"/>
    <cellStyle name="Normal 10 5 2 4 4" xfId="574" xr:uid="{F63F6AAC-32C9-4C73-8387-9CA62874DE79}"/>
    <cellStyle name="Normal 10 5 2 5" xfId="575" xr:uid="{E06F43A3-087D-451E-BC75-1B2E1B6DD0C5}"/>
    <cellStyle name="Normal 10 5 2 5 2" xfId="576" xr:uid="{6AEA5C77-2D28-4A51-957C-F99C95ABEBBC}"/>
    <cellStyle name="Normal 10 5 2 5 3" xfId="577" xr:uid="{38E62A4D-F4B6-4064-86B6-9D570A26E24F}"/>
    <cellStyle name="Normal 10 5 2 5 4" xfId="578" xr:uid="{CA0DC616-400B-4077-AA73-514A274C72EE}"/>
    <cellStyle name="Normal 10 5 2 6" xfId="579" xr:uid="{90C17FAE-1577-4E1E-BC5D-C63BC28B2AB0}"/>
    <cellStyle name="Normal 10 5 2 7" xfId="580" xr:uid="{C1D05A9D-7EC0-493D-BB6A-B4EEDA6B634E}"/>
    <cellStyle name="Normal 10 5 2 8" xfId="581" xr:uid="{D5389CED-180F-4D18-81AF-E9E07341E6AE}"/>
    <cellStyle name="Normal 10 5 3" xfId="582" xr:uid="{FB93A740-01E6-4562-99F3-42ABD39A4E53}"/>
    <cellStyle name="Normal 10 5 3 2" xfId="583" xr:uid="{999000CB-0FBF-4389-8387-A71B874161B6}"/>
    <cellStyle name="Normal 10 5 3 2 2" xfId="584" xr:uid="{4EA9F811-014F-40DF-9A78-4AA14E978B9A}"/>
    <cellStyle name="Normal 10 5 3 2 2 2" xfId="5339" xr:uid="{AB982B16-D483-4E65-9FED-D6A5CFFC7CEA}"/>
    <cellStyle name="Normal 10 5 3 2 3" xfId="585" xr:uid="{761A1AF0-D2CA-48E4-B494-793F7F3ED620}"/>
    <cellStyle name="Normal 10 5 3 2 4" xfId="586" xr:uid="{BBBC83F3-4FD8-4175-BC23-9944E8B77388}"/>
    <cellStyle name="Normal 10 5 3 3" xfId="587" xr:uid="{903FA6FE-49AD-4F66-B683-30B6F7B6096F}"/>
    <cellStyle name="Normal 10 5 3 3 2" xfId="588" xr:uid="{7785CA5A-A1B6-4112-8A4F-74B76872DB10}"/>
    <cellStyle name="Normal 10 5 3 3 3" xfId="589" xr:uid="{1B1283D6-AB4E-455B-9EC3-3B83BF793865}"/>
    <cellStyle name="Normal 10 5 3 3 4" xfId="590" xr:uid="{30D737C6-5CF9-4A8F-B355-CC1364EE06D6}"/>
    <cellStyle name="Normal 10 5 3 4" xfId="591" xr:uid="{7B5D8394-674D-409E-B26F-AE2C87A20DA9}"/>
    <cellStyle name="Normal 10 5 3 5" xfId="592" xr:uid="{8E4CDDCF-5376-4DAA-9379-A178CE11386A}"/>
    <cellStyle name="Normal 10 5 3 6" xfId="593" xr:uid="{47320221-3ED5-46F5-A20D-7D28E29B812C}"/>
    <cellStyle name="Normal 10 5 4" xfId="594" xr:uid="{DEA46CCD-81F1-44B6-BB92-0F4EDA3524D8}"/>
    <cellStyle name="Normal 10 5 4 2" xfId="595" xr:uid="{66753AFD-F2B8-45DB-8918-E11C2CBD06FB}"/>
    <cellStyle name="Normal 10 5 4 2 2" xfId="596" xr:uid="{28E7EE9F-C335-4B79-87DF-C19A25025053}"/>
    <cellStyle name="Normal 10 5 4 2 3" xfId="597" xr:uid="{956F4384-601A-42FD-84B0-FE02F1EB2D06}"/>
    <cellStyle name="Normal 10 5 4 2 4" xfId="598" xr:uid="{E2FB672E-3A2B-47CD-958B-9B34EB0EFB1E}"/>
    <cellStyle name="Normal 10 5 4 3" xfId="599" xr:uid="{489D2954-0D03-4F71-8282-A6710F225587}"/>
    <cellStyle name="Normal 10 5 4 4" xfId="600" xr:uid="{EED8CC66-163A-4CA6-9539-30DA269C6448}"/>
    <cellStyle name="Normal 10 5 4 5" xfId="601" xr:uid="{58BF61E6-78E7-4810-805B-68B89F798D06}"/>
    <cellStyle name="Normal 10 5 5" xfId="602" xr:uid="{A243DC2A-6D95-4A4C-BAC7-BC9F53F0A602}"/>
    <cellStyle name="Normal 10 5 5 2" xfId="603" xr:uid="{8BCF40A3-6D96-4CA6-A2E5-EFC704E39E1D}"/>
    <cellStyle name="Normal 10 5 5 2 2" xfId="5340" xr:uid="{7E572F23-86C1-4C02-B8B6-00E0614112E2}"/>
    <cellStyle name="Normal 10 5 5 3" xfId="604" xr:uid="{D9746160-D3A0-4132-9881-A73903F70EC7}"/>
    <cellStyle name="Normal 10 5 5 4" xfId="605" xr:uid="{89063A24-5704-42C5-A8C8-C599A2972B1C}"/>
    <cellStyle name="Normal 10 5 6" xfId="606" xr:uid="{3A0777BD-E10C-40A0-BE3E-C349B467FFDA}"/>
    <cellStyle name="Normal 10 5 6 2" xfId="607" xr:uid="{243DFD1F-73FC-4AEB-9968-31F5B8F76990}"/>
    <cellStyle name="Normal 10 5 6 3" xfId="608" xr:uid="{36D5F730-6575-451C-A2C6-55C71507700D}"/>
    <cellStyle name="Normal 10 5 6 4" xfId="609" xr:uid="{6E2911D8-3CF5-40C9-880C-08B3878CD2B8}"/>
    <cellStyle name="Normal 10 5 7" xfId="610" xr:uid="{FBC0795D-5A28-4BB1-A459-87BADE25304E}"/>
    <cellStyle name="Normal 10 5 8" xfId="611" xr:uid="{5CFB4A01-D975-4330-B124-6DC35AA5DA89}"/>
    <cellStyle name="Normal 10 5 9" xfId="612" xr:uid="{0B8429C2-C5FE-45CF-A0E9-E497CE54D54D}"/>
    <cellStyle name="Normal 10 6" xfId="613" xr:uid="{B6F319A5-5C95-4A11-B184-EC9EFFF8FC4A}"/>
    <cellStyle name="Normal 10 6 2" xfId="614" xr:uid="{25BAF133-A2F5-47D1-9E45-EA4D97B79220}"/>
    <cellStyle name="Normal 10 6 2 2" xfId="615" xr:uid="{54B4226D-1AAE-45FE-8ADB-7D51ED74F653}"/>
    <cellStyle name="Normal 10 6 2 2 2" xfId="616" xr:uid="{DD85BB22-F50E-45B4-B993-60F9928CA03B}"/>
    <cellStyle name="Normal 10 6 2 2 2 2" xfId="3826" xr:uid="{D1793662-A406-4B4B-9935-DE9C93D8F352}"/>
    <cellStyle name="Normal 10 6 2 2 3" xfId="617" xr:uid="{C6E7F494-DB27-4256-AA76-EE8BD66541C2}"/>
    <cellStyle name="Normal 10 6 2 2 4" xfId="618" xr:uid="{A0E2EDA0-0C0A-48E1-8161-2A7695BB444A}"/>
    <cellStyle name="Normal 10 6 2 3" xfId="619" xr:uid="{AAAC7957-86F1-414F-8B24-EBD013F74338}"/>
    <cellStyle name="Normal 10 6 2 3 2" xfId="620" xr:uid="{DF585A25-217A-49FC-8270-AA5E6A4D020D}"/>
    <cellStyle name="Normal 10 6 2 3 3" xfId="621" xr:uid="{043A957C-3EAB-4141-A4DF-893B99E1E826}"/>
    <cellStyle name="Normal 10 6 2 3 4" xfId="622" xr:uid="{8CEE2EEA-6FF0-48B1-B5D3-2A9340472B0F}"/>
    <cellStyle name="Normal 10 6 2 4" xfId="623" xr:uid="{A82222D8-2ABA-41EE-9034-E3F4D3C2CE85}"/>
    <cellStyle name="Normal 10 6 2 5" xfId="624" xr:uid="{863F5C41-B2D4-4A5C-96A3-34B163484BCF}"/>
    <cellStyle name="Normal 10 6 2 6" xfId="625" xr:uid="{18711E9B-339D-467A-B99E-E823B80136A7}"/>
    <cellStyle name="Normal 10 6 3" xfId="626" xr:uid="{8086B091-3CE2-4BB2-A04E-0C9493151BB5}"/>
    <cellStyle name="Normal 10 6 3 2" xfId="627" xr:uid="{EAD8A10F-5B4D-4DC5-A3F8-35EE55FAA759}"/>
    <cellStyle name="Normal 10 6 3 2 2" xfId="628" xr:uid="{14D8C169-63AE-4680-AC17-FD0B3D6E331A}"/>
    <cellStyle name="Normal 10 6 3 2 3" xfId="629" xr:uid="{8C17E520-26A9-432E-8DF0-2D50A1D8AAA8}"/>
    <cellStyle name="Normal 10 6 3 2 4" xfId="630" xr:uid="{6E3AB16A-91CF-43F3-91D0-1B42C854ECA0}"/>
    <cellStyle name="Normal 10 6 3 3" xfId="631" xr:uid="{E8E99885-3AB0-4365-94D3-638606BC137C}"/>
    <cellStyle name="Normal 10 6 3 4" xfId="632" xr:uid="{3C9F9155-81F6-440C-AFDE-F3BA40FA593B}"/>
    <cellStyle name="Normal 10 6 3 5" xfId="633" xr:uid="{E92ED49D-A12D-41D7-9DA5-84B5319107B9}"/>
    <cellStyle name="Normal 10 6 4" xfId="634" xr:uid="{68639FEA-5881-4C5D-9144-54104F7BBFBE}"/>
    <cellStyle name="Normal 10 6 4 2" xfId="635" xr:uid="{B2545853-C050-45DF-834A-73F2E15FD4D2}"/>
    <cellStyle name="Normal 10 6 4 3" xfId="636" xr:uid="{8A0F9FF5-0021-4003-9DBA-8D0899B7571E}"/>
    <cellStyle name="Normal 10 6 4 4" xfId="637" xr:uid="{E3D7B720-68B9-491F-AD76-F5C0E53A641A}"/>
    <cellStyle name="Normal 10 6 5" xfId="638" xr:uid="{E15224E9-B8C2-495E-936E-9ECBCDC20A8A}"/>
    <cellStyle name="Normal 10 6 5 2" xfId="639" xr:uid="{8D01B9C0-C77B-4268-A517-235B2A80B4A8}"/>
    <cellStyle name="Normal 10 6 5 3" xfId="640" xr:uid="{C619E33A-B50D-4545-B55B-8044D3A2174C}"/>
    <cellStyle name="Normal 10 6 5 4" xfId="641" xr:uid="{31E9CAF2-0CC3-4E2B-AF6F-A12E1618BDF9}"/>
    <cellStyle name="Normal 10 6 6" xfId="642" xr:uid="{65C81794-87B9-45F6-9497-25713F4E6D19}"/>
    <cellStyle name="Normal 10 6 7" xfId="643" xr:uid="{83B3B717-BF31-47E3-962E-F4C7C4C0BEF3}"/>
    <cellStyle name="Normal 10 6 8" xfId="644" xr:uid="{6A59A6BE-D1F9-471F-8455-C9EBA29D245F}"/>
    <cellStyle name="Normal 10 7" xfId="645" xr:uid="{F1D56FD8-B630-47A2-A03E-8E7083EC59C3}"/>
    <cellStyle name="Normal 10 7 2" xfId="646" xr:uid="{4D686961-C041-4C95-9EDF-7199E5189A2F}"/>
    <cellStyle name="Normal 10 7 2 2" xfId="647" xr:uid="{42DC7171-58EB-4DDB-B373-7E3EA1CD14B8}"/>
    <cellStyle name="Normal 10 7 2 2 2" xfId="648" xr:uid="{A25AF3B0-E691-4B41-881C-C8F3A2A12636}"/>
    <cellStyle name="Normal 10 7 2 2 3" xfId="649" xr:uid="{C65A1CAA-B572-49E0-8F36-EEEC0B0FBB10}"/>
    <cellStyle name="Normal 10 7 2 2 4" xfId="650" xr:uid="{D529EC96-6FA6-404F-8227-0768F9810B1F}"/>
    <cellStyle name="Normal 10 7 2 3" xfId="651" xr:uid="{ADB82091-34B7-49A2-9898-592FE5133753}"/>
    <cellStyle name="Normal 10 7 2 4" xfId="652" xr:uid="{41F03410-C91B-464E-A61E-66126A14613B}"/>
    <cellStyle name="Normal 10 7 2 5" xfId="653" xr:uid="{3B52AEB1-199A-4B9E-9BE7-4D4A2BFB3867}"/>
    <cellStyle name="Normal 10 7 3" xfId="654" xr:uid="{DB87C3CD-9331-4860-BC73-6C8EF23482ED}"/>
    <cellStyle name="Normal 10 7 3 2" xfId="655" xr:uid="{CE22A8A6-7F69-412F-BD14-DA94DA1EAF14}"/>
    <cellStyle name="Normal 10 7 3 3" xfId="656" xr:uid="{F685DD4A-54B1-4AE3-9053-2DC12DD1FF0F}"/>
    <cellStyle name="Normal 10 7 3 4" xfId="657" xr:uid="{249CA4B6-6B74-44C8-B9B3-202C0577D828}"/>
    <cellStyle name="Normal 10 7 4" xfId="658" xr:uid="{2D860121-12EE-41A8-8FFB-A2215D0F17F6}"/>
    <cellStyle name="Normal 10 7 4 2" xfId="659" xr:uid="{9900067F-C6FB-48F9-8C49-164BDC1FF478}"/>
    <cellStyle name="Normal 10 7 4 3" xfId="660" xr:uid="{375C07A8-49F9-4123-84AC-5C4C41EE8F03}"/>
    <cellStyle name="Normal 10 7 4 4" xfId="661" xr:uid="{529B168A-7944-4835-89F2-5AE09BD01333}"/>
    <cellStyle name="Normal 10 7 5" xfId="662" xr:uid="{5984C68F-60F0-4919-B074-6D04B79D3493}"/>
    <cellStyle name="Normal 10 7 6" xfId="663" xr:uid="{31D16153-7827-45FE-A8E4-2A4B3CBECAB0}"/>
    <cellStyle name="Normal 10 7 7" xfId="664" xr:uid="{840E0E64-0B0A-47F8-91F0-978D63F6E93B}"/>
    <cellStyle name="Normal 10 8" xfId="665" xr:uid="{EE8A8D29-044A-4E37-86CE-5884C070D5F6}"/>
    <cellStyle name="Normal 10 8 2" xfId="666" xr:uid="{39D07B92-86E5-42D2-B84D-389798ED8EA7}"/>
    <cellStyle name="Normal 10 8 2 2" xfId="667" xr:uid="{EDAF726E-92A7-4986-9A58-7E6EF5D287BC}"/>
    <cellStyle name="Normal 10 8 2 3" xfId="668" xr:uid="{DBA71494-73E4-4233-9EEA-F9F0A6AD36B9}"/>
    <cellStyle name="Normal 10 8 2 4" xfId="669" xr:uid="{0F329137-C1F5-469B-93B6-1C0B173247FA}"/>
    <cellStyle name="Normal 10 8 3" xfId="670" xr:uid="{B42F5D75-050A-4236-9478-22BA7F049A5D}"/>
    <cellStyle name="Normal 10 8 3 2" xfId="671" xr:uid="{A76F6AFB-2243-40A7-975A-AD66C0EB7DAC}"/>
    <cellStyle name="Normal 10 8 3 3" xfId="672" xr:uid="{A7927D9E-926C-458B-99AA-D86FA394FAF2}"/>
    <cellStyle name="Normal 10 8 3 4" xfId="673" xr:uid="{44476ADD-7B16-4C7B-A597-BA1DE717A462}"/>
    <cellStyle name="Normal 10 8 4" xfId="674" xr:uid="{9C601382-7FDF-4FB7-97C6-1DA69C2E41D8}"/>
    <cellStyle name="Normal 10 8 5" xfId="675" xr:uid="{C8C18057-DB41-42EF-9860-5475CBD2B114}"/>
    <cellStyle name="Normal 10 8 6" xfId="676" xr:uid="{E85B4691-8430-4EC8-9B4F-8B6344CFC9AE}"/>
    <cellStyle name="Normal 10 9" xfId="677" xr:uid="{EAEE635C-0D79-43E0-B829-F0DCCF2E3CB1}"/>
    <cellStyle name="Normal 10 9 2" xfId="678" xr:uid="{8F351A45-A96C-47F7-809C-8277DC94070E}"/>
    <cellStyle name="Normal 10 9 2 2" xfId="679" xr:uid="{131D1207-6F77-4806-B2AB-39B6C8245BC4}"/>
    <cellStyle name="Normal 10 9 2 2 2" xfId="4301" xr:uid="{1C115749-1A0A-47B2-8EF9-49967A8CF7A6}"/>
    <cellStyle name="Normal 10 9 2 2 3" xfId="4602" xr:uid="{135314D0-5D86-4A1E-AB58-BBDB097E349F}"/>
    <cellStyle name="Normal 10 9 2 3" xfId="680" xr:uid="{4589940E-0D49-43F5-908D-83F8EECFFC30}"/>
    <cellStyle name="Normal 10 9 2 4" xfId="681" xr:uid="{905098DC-691D-45BA-B52A-CB3A7C717028}"/>
    <cellStyle name="Normal 10 9 3" xfId="682" xr:uid="{46A90CAE-BDF2-4BB2-A38B-AA77A3FD0BCA}"/>
    <cellStyle name="Normal 10 9 4" xfId="683" xr:uid="{852B56FE-AD49-40EF-812E-E4AED26A52D3}"/>
    <cellStyle name="Normal 10 9 4 2" xfId="4738" xr:uid="{F69F17BC-5B43-45A5-88B2-2BF94FD3A407}"/>
    <cellStyle name="Normal 10 9 4 3" xfId="4603" xr:uid="{EF5AD16B-5004-4D71-922F-A84D0DEF758F}"/>
    <cellStyle name="Normal 10 9 4 4" xfId="4445" xr:uid="{BEA76974-33AC-4078-B550-0F43A5328D44}"/>
    <cellStyle name="Normal 10 9 5" xfId="684" xr:uid="{C760685B-5371-40A4-90BB-69047B0C6F60}"/>
    <cellStyle name="Normal 11" xfId="46" xr:uid="{ABE1BB15-F891-4986-BA7E-31447ECEB34B}"/>
    <cellStyle name="Normal 11 2" xfId="3697" xr:uid="{7220D924-1A6F-4073-B733-F4AE8C1DB0E6}"/>
    <cellStyle name="Normal 11 2 2" xfId="4545" xr:uid="{7B10F0E8-0FBD-45E6-B40B-FD127D9B91EC}"/>
    <cellStyle name="Normal 11 3" xfId="4306" xr:uid="{914A85D7-25E2-43D3-9C32-511503BA961F}"/>
    <cellStyle name="Normal 11 3 2" xfId="4546" xr:uid="{DE74E200-905D-4A91-8468-C48CE30C9337}"/>
    <cellStyle name="Normal 11 3 3" xfId="4715" xr:uid="{DCAFBD41-6348-4834-A4D3-BAED07AD197B}"/>
    <cellStyle name="Normal 11 3 4" xfId="4692" xr:uid="{2691335B-9D8C-4ECA-8F96-3388C897B38A}"/>
    <cellStyle name="Normal 12" xfId="47" xr:uid="{716C90B6-35C6-4013-9654-A956B6711801}"/>
    <cellStyle name="Normal 12 2" xfId="3698" xr:uid="{2B89C32D-FBD6-4750-8851-B82B8B740F3C}"/>
    <cellStyle name="Normal 12 2 2" xfId="4547" xr:uid="{29A81B16-B409-467C-A2A1-6CC4ED9F3E34}"/>
    <cellStyle name="Normal 12 3" xfId="4548" xr:uid="{9C9E358F-04E1-47A4-9C86-8755AB3D338E}"/>
    <cellStyle name="Normal 13" xfId="48" xr:uid="{14D2057E-9FD3-452D-80EE-05733CB45885}"/>
    <cellStyle name="Normal 13 2" xfId="49" xr:uid="{A6C9589B-3BDA-43F7-8A80-E09E407B3ED2}"/>
    <cellStyle name="Normal 13 2 2" xfId="3699" xr:uid="{3688DA40-FD47-4B4E-99C5-31F51383AABB}"/>
    <cellStyle name="Normal 13 2 2 2" xfId="4549" xr:uid="{9B412EEB-0769-4449-BB4C-0CB63B5D0F67}"/>
    <cellStyle name="Normal 13 2 3" xfId="4308" xr:uid="{3943FD5F-B3FE-416E-B300-90DA46CDA73C}"/>
    <cellStyle name="Normal 13 2 3 2" xfId="4550" xr:uid="{9836C55A-6E58-4FB9-90E3-3269EB521209}"/>
    <cellStyle name="Normal 13 2 3 3" xfId="4716" xr:uid="{45137577-A55A-480A-A47A-B5B479027475}"/>
    <cellStyle name="Normal 13 2 3 4" xfId="4693" xr:uid="{1D2DBD9B-7385-4AFE-8314-0A46C21881AF}"/>
    <cellStyle name="Normal 13 3" xfId="3700" xr:uid="{5EA8A78B-23D9-4FBF-9A57-47F968D63E7D}"/>
    <cellStyle name="Normal 13 3 2" xfId="4392" xr:uid="{C09B8ADC-CE22-4BCB-ACA7-4C5D6C467416}"/>
    <cellStyle name="Normal 13 3 3" xfId="4309" xr:uid="{CEEABDBA-DCFA-46F9-9E0B-ECC5E91C02D4}"/>
    <cellStyle name="Normal 13 3 4" xfId="4449" xr:uid="{2C5038EA-2518-4293-B543-B072A2A292DB}"/>
    <cellStyle name="Normal 13 3 5" xfId="4717" xr:uid="{9BFD1C42-3F50-4C54-9C53-AAB7E2D8E075}"/>
    <cellStyle name="Normal 13 4" xfId="4310" xr:uid="{1AEA0264-F78D-4750-863B-88C75E5E13D2}"/>
    <cellStyle name="Normal 13 5" xfId="4307" xr:uid="{1609D067-4C63-4A18-AB1F-39E9578927EE}"/>
    <cellStyle name="Normal 14" xfId="50" xr:uid="{1FD260FF-2451-40B0-80FA-612318C0A708}"/>
    <cellStyle name="Normal 14 18" xfId="4312" xr:uid="{45BAABCB-2987-4B58-9522-141C73C42FD7}"/>
    <cellStyle name="Normal 14 2" xfId="51" xr:uid="{F7C80ED9-1DCF-4977-809E-42365F94F84D}"/>
    <cellStyle name="Normal 14 2 2" xfId="52" xr:uid="{260036FD-CC8A-46BA-88C8-858F007C76EC}"/>
    <cellStyle name="Normal 14 2 2 2" xfId="3701" xr:uid="{7C5B599A-57EF-4D29-B91A-27ED7E14C77A}"/>
    <cellStyle name="Normal 14 2 3" xfId="3702" xr:uid="{0A40A3B9-EE0A-47E3-A356-3CA023FD2D89}"/>
    <cellStyle name="Normal 14 3" xfId="3703" xr:uid="{B5FA54BB-E9F8-4911-A6A2-E997710F02C4}"/>
    <cellStyle name="Normal 14 3 2" xfId="4551" xr:uid="{CF69111D-C425-4A5F-84B8-53904747399F}"/>
    <cellStyle name="Normal 14 4" xfId="4311" xr:uid="{1BFF587B-0DD4-4043-BC32-E8A0B38B6F39}"/>
    <cellStyle name="Normal 14 4 2" xfId="4552" xr:uid="{CE3986D6-A595-40B9-8273-F7475101C4F2}"/>
    <cellStyle name="Normal 14 4 3" xfId="4718" xr:uid="{6EC55390-9DB1-46A8-8B03-765616243288}"/>
    <cellStyle name="Normal 14 4 4" xfId="4694" xr:uid="{02BEE466-A5E9-47AA-9D7E-2CA216A0B9CD}"/>
    <cellStyle name="Normal 15" xfId="53" xr:uid="{EE5C15C7-957D-4666-A6A8-F927A9CB77EB}"/>
    <cellStyle name="Normal 15 2" xfId="54" xr:uid="{4F9540C7-DDD6-478A-949E-CFA6E152C17B}"/>
    <cellStyle name="Normal 15 2 2" xfId="3704" xr:uid="{68F7DA53-4E70-4471-A016-E2036BA4590F}"/>
    <cellStyle name="Normal 15 2 2 2" xfId="4553" xr:uid="{2B05D6BD-ABA5-46DC-8B8F-ED91B8F8B6EB}"/>
    <cellStyle name="Normal 15 2 3" xfId="4554" xr:uid="{39AF06A6-B489-4E51-A65C-1EFF8C9EEAF4}"/>
    <cellStyle name="Normal 15 3" xfId="3705" xr:uid="{89555C2D-B8B1-4578-95E7-7A2499428213}"/>
    <cellStyle name="Normal 15 3 2" xfId="4393" xr:uid="{F3DD9CF8-3D3B-433F-BF9E-FFB9F483AD69}"/>
    <cellStyle name="Normal 15 3 3" xfId="4314" xr:uid="{297D4574-6169-46B5-91BE-AC137119F0FC}"/>
    <cellStyle name="Normal 15 3 4" xfId="4450" xr:uid="{CE4782F3-CF95-450E-BB30-290E223E4A85}"/>
    <cellStyle name="Normal 15 3 5" xfId="4720" xr:uid="{261B58DE-A093-4EBF-A0C2-D14B69908DC0}"/>
    <cellStyle name="Normal 15 4" xfId="4313" xr:uid="{1AC8D588-1308-4F54-A404-48A95C4A64F1}"/>
    <cellStyle name="Normal 15 4 2" xfId="4555" xr:uid="{4D60BC5E-F542-41A9-85A1-701C32B2EA90}"/>
    <cellStyle name="Normal 15 4 3" xfId="4719" xr:uid="{3B7A3D5C-C508-41D5-A168-FCCA9D25D9BD}"/>
    <cellStyle name="Normal 15 4 4" xfId="4695" xr:uid="{511ADA89-EC40-4E7C-959E-CCF579EC2209}"/>
    <cellStyle name="Normal 16" xfId="55" xr:uid="{CCBE9D9A-6438-4A24-862C-099FC45AE0FE}"/>
    <cellStyle name="Normal 16 2" xfId="3706" xr:uid="{138029C5-7CA9-4D9A-BB03-2F1498DAFBCF}"/>
    <cellStyle name="Normal 16 2 2" xfId="4394" xr:uid="{8F05919E-CE3E-48EC-BC5D-35B37700C85D}"/>
    <cellStyle name="Normal 16 2 3" xfId="4315" xr:uid="{549028E1-31C9-4A13-A1DB-C8AB3BAF48BE}"/>
    <cellStyle name="Normal 16 2 4" xfId="4451" xr:uid="{5249C488-4E71-4E8B-95CA-E1BE423B6E32}"/>
    <cellStyle name="Normal 16 2 5" xfId="4721" xr:uid="{BC521402-6AED-4EB4-8817-DEFD939DE427}"/>
    <cellStyle name="Normal 16 3" xfId="4422" xr:uid="{5E4AFCED-6717-4CCD-97C5-E2B3CE8C623F}"/>
    <cellStyle name="Normal 17" xfId="56" xr:uid="{6657A804-8DB6-4139-97EB-B3CB0CDD1DDC}"/>
    <cellStyle name="Normal 17 2" xfId="3707" xr:uid="{5A68BCF7-7AF7-4B75-977C-62D77CDD7339}"/>
    <cellStyle name="Normal 17 2 2" xfId="4395" xr:uid="{04CEA5DD-BE6A-4ABB-B4F5-0ABC3C2AE0FB}"/>
    <cellStyle name="Normal 17 2 3" xfId="4317" xr:uid="{3084AAC1-E40D-4BCB-9430-D0C92CCD8960}"/>
    <cellStyle name="Normal 17 2 4" xfId="4452" xr:uid="{ADDE8EC4-5FA0-42A6-A0DC-F006769035C5}"/>
    <cellStyle name="Normal 17 2 5" xfId="4722" xr:uid="{C347D7FC-32F6-451C-8F87-781177B2F168}"/>
    <cellStyle name="Normal 17 3" xfId="4318" xr:uid="{5520F27D-119C-4F80-907A-F99D4F3815F8}"/>
    <cellStyle name="Normal 17 4" xfId="4316" xr:uid="{1EBB70CE-6C55-4116-9440-0108CD71F18A}"/>
    <cellStyle name="Normal 18" xfId="57" xr:uid="{810474CB-5C56-466A-B709-C1930478FA13}"/>
    <cellStyle name="Normal 18 2" xfId="3708" xr:uid="{2688E243-8A31-410D-9284-B55E475C449B}"/>
    <cellStyle name="Normal 18 2 2" xfId="4556" xr:uid="{F97DA547-D68C-45B0-A0E3-687254B77E3F}"/>
    <cellStyle name="Normal 18 3" xfId="4319" xr:uid="{E6219484-C850-4467-8C19-279EEB5EB209}"/>
    <cellStyle name="Normal 18 3 2" xfId="4557" xr:uid="{DE5C0FB4-7ACD-46E8-8AE3-A99DB79C2C0C}"/>
    <cellStyle name="Normal 18 3 3" xfId="4723" xr:uid="{CBD67C27-3431-4449-9FF5-EFC3A61AD789}"/>
    <cellStyle name="Normal 18 3 4" xfId="4696" xr:uid="{72C1856B-220F-4625-992B-DB662831871C}"/>
    <cellStyle name="Normal 19" xfId="58" xr:uid="{33FF8023-F52A-4233-8751-09147F896927}"/>
    <cellStyle name="Normal 19 2" xfId="59" xr:uid="{DC8AD909-FFCA-4B6F-BB36-9057ECF19BD5}"/>
    <cellStyle name="Normal 19 2 2" xfId="3709" xr:uid="{DB6CBBB3-853B-4E4E-82FA-FBC5AA192BBB}"/>
    <cellStyle name="Normal 19 2 2 2" xfId="4558" xr:uid="{F408EA2F-35CA-4D14-AA09-47D9179534BC}"/>
    <cellStyle name="Normal 19 2 3" xfId="4559" xr:uid="{152E5DC8-1578-4361-BEE6-A3E8A5F26235}"/>
    <cellStyle name="Normal 19 3" xfId="3710" xr:uid="{FBE3485C-90DC-429E-AE4C-E6AA193265F6}"/>
    <cellStyle name="Normal 19 3 2" xfId="4560" xr:uid="{3C4DCC60-2420-4C80-B699-00BE6ACAE980}"/>
    <cellStyle name="Normal 19 4" xfId="4561" xr:uid="{FB86F700-5DB2-4B19-8002-61A47687D146}"/>
    <cellStyle name="Normal 2" xfId="3" xr:uid="{0035700C-F3A5-4A6F-B63A-5CE25669DEE2}"/>
    <cellStyle name="Normal 2 2" xfId="60" xr:uid="{7664F13F-E4F6-435C-87BC-8FE83D2A4493}"/>
    <cellStyle name="Normal 2 2 2" xfId="61" xr:uid="{804DAE3E-3CDE-40C9-9CAD-30BBC41EF149}"/>
    <cellStyle name="Normal 2 2 2 2" xfId="3711" xr:uid="{5A737933-C44E-4600-8C3F-1C06E9FD5159}"/>
    <cellStyle name="Normal 2 2 2 2 2" xfId="4564" xr:uid="{7CF82751-85C0-451C-814D-991140A898A9}"/>
    <cellStyle name="Normal 2 2 2 3" xfId="4565" xr:uid="{DFD5EB90-7933-4054-93EB-62E019985587}"/>
    <cellStyle name="Normal 2 2 3" xfId="3712" xr:uid="{3CC98F09-9FF5-48CB-8F18-0948B5D3DDD5}"/>
    <cellStyle name="Normal 2 2 3 2" xfId="4472" xr:uid="{E57CE258-D02E-4696-A8D6-CC23F5E40104}"/>
    <cellStyle name="Normal 2 2 3 2 2" xfId="4566" xr:uid="{48DED935-A203-4F1C-BACF-7D74429BC972}"/>
    <cellStyle name="Normal 2 2 3 2 2 2" xfId="5326" xr:uid="{00C41D2D-58E5-471F-A7D9-FF435077DD61}"/>
    <cellStyle name="Normal 2 2 3 2 2 3" xfId="5322" xr:uid="{B821B129-9032-4748-8CF7-456B462BEDC7}"/>
    <cellStyle name="Normal 2 2 3 2 3" xfId="4751" xr:uid="{12428C69-2229-4A80-8DA3-FD271B7E6243}"/>
    <cellStyle name="Normal 2 2 3 2 4" xfId="5306" xr:uid="{5AA5B8DF-E83A-474B-91C9-246FC7A8F52A}"/>
    <cellStyle name="Normal 2 2 3 3" xfId="4595" xr:uid="{C989B457-7058-4E69-8743-2CA709F67ED4}"/>
    <cellStyle name="Normal 2 2 3 4" xfId="4697" xr:uid="{C55B036D-FD93-42B9-B623-77BF633F2337}"/>
    <cellStyle name="Normal 2 2 3 5" xfId="4686" xr:uid="{78B0DE68-562E-4289-8F44-2DC35234FA11}"/>
    <cellStyle name="Normal 2 2 4" xfId="4320" xr:uid="{2604B1F8-F2A0-401E-B1D7-C5CEFD1A0186}"/>
    <cellStyle name="Normal 2 2 4 2" xfId="4479" xr:uid="{EBB8F4D5-E70C-4B43-B500-2DB7FA3CFC32}"/>
    <cellStyle name="Normal 2 2 4 3" xfId="4724" xr:uid="{9E55B203-025B-4076-8F1E-CB5F4EBF9D6D}"/>
    <cellStyle name="Normal 2 2 4 4" xfId="4698" xr:uid="{1ADB9070-E85D-46B4-8039-0B4A5FF66ACE}"/>
    <cellStyle name="Normal 2 2 5" xfId="4563" xr:uid="{F94050BE-6F90-43D5-991F-A500F0F2BC53}"/>
    <cellStyle name="Normal 2 2 6" xfId="4754" xr:uid="{7AF1BE7C-4144-4222-AA41-E51794384C08}"/>
    <cellStyle name="Normal 2 3" xfId="62" xr:uid="{1C6D799C-5FFA-4485-BC9E-C4B91DE1D406}"/>
    <cellStyle name="Normal 2 3 2" xfId="63" xr:uid="{6B2B134E-842A-4659-A688-332008A39476}"/>
    <cellStyle name="Normal 2 3 2 2" xfId="3713" xr:uid="{064CD2DF-727C-4CA4-A75F-39866F76C877}"/>
    <cellStyle name="Normal 2 3 2 2 2" xfId="4567" xr:uid="{AC0122B5-0EEF-4F8A-B845-B3AE760D1651}"/>
    <cellStyle name="Normal 2 3 2 3" xfId="4322" xr:uid="{CF66202B-B334-4601-8FB7-FB2C30A0C2BB}"/>
    <cellStyle name="Normal 2 3 2 3 2" xfId="4568" xr:uid="{45577B89-F3A2-4FEE-A95D-C888FB3F9D22}"/>
    <cellStyle name="Normal 2 3 2 3 3" xfId="4726" xr:uid="{E73CEC48-54A8-4989-800F-B0A612BB9FB6}"/>
    <cellStyle name="Normal 2 3 2 3 4" xfId="4699" xr:uid="{7BE77B59-0A7C-4009-A033-08C751321011}"/>
    <cellStyle name="Normal 2 3 3" xfId="64" xr:uid="{F0088A5C-B1E8-4B11-B1B3-CE732885B865}"/>
    <cellStyle name="Normal 2 3 4" xfId="65" xr:uid="{B3914428-8AB9-489E-AC63-D223B2A235E0}"/>
    <cellStyle name="Normal 2 3 5" xfId="3714" xr:uid="{A2B4C815-3659-45C6-909E-4639FE3C1B4E}"/>
    <cellStyle name="Normal 2 3 5 2" xfId="4569" xr:uid="{8E513A7F-923A-4EC0-A843-99F4D4EC5726}"/>
    <cellStyle name="Normal 2 3 6" xfId="4321" xr:uid="{912D4B84-FB6F-4D4E-8DC4-8E503EFB6753}"/>
    <cellStyle name="Normal 2 3 6 2" xfId="4570" xr:uid="{E284A1CC-AB70-4520-9B7F-5C80C131D896}"/>
    <cellStyle name="Normal 2 3 6 3" xfId="4725" xr:uid="{1D1DD18E-D104-4849-B029-E18E357E9B98}"/>
    <cellStyle name="Normal 2 3 6 4" xfId="4700" xr:uid="{9886CEA9-7024-44E0-BD9E-BB7B4D736ABC}"/>
    <cellStyle name="Normal 2 3 7" xfId="5319" xr:uid="{5A44CC93-5872-4A87-AFEC-DA37842A8EE8}"/>
    <cellStyle name="Normal 2 4" xfId="66" xr:uid="{E7DFC2D2-E84E-48F2-A53D-CCECC01309BF}"/>
    <cellStyle name="Normal 2 4 2" xfId="67" xr:uid="{1A2A57B4-2F3F-4B07-8431-0EFBBF025356}"/>
    <cellStyle name="Normal 2 4 3" xfId="3715" xr:uid="{2D31159A-1895-42BC-8AE3-5CD399481EB5}"/>
    <cellStyle name="Normal 2 4 3 2" xfId="4571" xr:uid="{FA2237AA-E090-4B72-8938-CFD854ED1841}"/>
    <cellStyle name="Normal 2 4 3 3" xfId="4596" xr:uid="{4426232D-B160-492E-A00C-C2A3E064D5CF}"/>
    <cellStyle name="Normal 2 4 4" xfId="4572" xr:uid="{57AD6EA4-2733-4CBE-9EB4-E382A2F137EA}"/>
    <cellStyle name="Normal 2 4 5" xfId="4755" xr:uid="{DB3A1CFE-D321-4AD9-A1EC-49FA774EB1E9}"/>
    <cellStyle name="Normal 2 4 6" xfId="4753" xr:uid="{B9FA2068-185E-4D41-B159-8255954CDC28}"/>
    <cellStyle name="Normal 2 5" xfId="3716" xr:uid="{43F70EA2-F464-4F12-9634-1B279DBCB848}"/>
    <cellStyle name="Normal 2 5 2" xfId="3731" xr:uid="{8CB54E73-CD62-4A8C-857C-C5E195AB7A10}"/>
    <cellStyle name="Normal 2 5 2 2" xfId="4430" xr:uid="{E6AD0DB4-A9F4-4397-A669-715B3FB9376E}"/>
    <cellStyle name="Normal 2 5 3" xfId="4423" xr:uid="{941CB116-E99C-44DA-A89E-E6B19DE5789D}"/>
    <cellStyle name="Normal 2 5 3 2" xfId="4475" xr:uid="{A2456972-8323-4384-81A2-B7B5ABA4696B}"/>
    <cellStyle name="Normal 2 5 3 3" xfId="4737" xr:uid="{B6D01DE7-DB7D-4643-8A97-B4AB788AD5A8}"/>
    <cellStyle name="Normal 2 5 3 4" xfId="5303" xr:uid="{159C0012-6CD6-4589-9BDF-891AB41B39F1}"/>
    <cellStyle name="Normal 2 5 4" xfId="4573" xr:uid="{382DDACA-F1CE-4D7E-97E8-18DBF598E413}"/>
    <cellStyle name="Normal 2 5 5" xfId="4481" xr:uid="{B7011F81-700D-4CF4-AE35-E41E7C4FEB74}"/>
    <cellStyle name="Normal 2 5 6" xfId="4480" xr:uid="{735C0720-49D3-4460-A21B-98B6DD248B54}"/>
    <cellStyle name="Normal 2 5 7" xfId="4750" xr:uid="{CC40D571-F703-4933-97B8-335B6A1A16D5}"/>
    <cellStyle name="Normal 2 5 8" xfId="4710" xr:uid="{8613BDE6-16DC-4AA8-855E-CF4CEB9B51F8}"/>
    <cellStyle name="Normal 2 6" xfId="3732" xr:uid="{8AB5BF50-5361-4D50-8C97-4FE01E9101C2}"/>
    <cellStyle name="Normal 2 6 2" xfId="4425" xr:uid="{910E8F6F-B7E7-4E55-BBAB-20E23D814934}"/>
    <cellStyle name="Normal 2 6 3" xfId="4428" xr:uid="{5F290CA7-8928-4BBF-899C-812B3989CEDA}"/>
    <cellStyle name="Normal 2 6 4" xfId="4574" xr:uid="{4CF8FB97-5E6C-4EF9-8DEA-5C331C0D9654}"/>
    <cellStyle name="Normal 2 6 5" xfId="4471" xr:uid="{9C3CB7E0-4054-4641-8F8F-0D2F59E1915E}"/>
    <cellStyle name="Normal 2 6 5 2" xfId="4701" xr:uid="{6290AD5E-96DE-44B1-A820-33C7AE7B875C}"/>
    <cellStyle name="Normal 2 6 6" xfId="4443" xr:uid="{79F9C8A6-6851-4C45-B578-C93FF6A9B308}"/>
    <cellStyle name="Normal 2 6 7" xfId="4424" xr:uid="{C8974BA7-7958-4C8D-8217-15EE898EAD86}"/>
    <cellStyle name="Normal 2 7" xfId="4426" xr:uid="{570BD8DE-4812-4B6F-910D-539E36B26067}"/>
    <cellStyle name="Normal 2 7 2" xfId="4576" xr:uid="{47461697-1B11-4D2C-9747-C1767045D9C9}"/>
    <cellStyle name="Normal 2 7 3" xfId="4575" xr:uid="{08BC1EFE-9160-4F3C-A8EB-2769A39B7E92}"/>
    <cellStyle name="Normal 2 7 4" xfId="5304" xr:uid="{B84A29D0-973B-4F3D-85C8-9D2E8AA97DFE}"/>
    <cellStyle name="Normal 2 8" xfId="4577" xr:uid="{C99E250E-E8F5-4EC4-BF75-99A5BEBA0F17}"/>
    <cellStyle name="Normal 2 9" xfId="4562" xr:uid="{4C4AA2CE-E005-4623-8E78-75375829F76A}"/>
    <cellStyle name="Normal 20" xfId="68" xr:uid="{E991BC66-BD34-47A4-BC63-D8243E0E8E8D}"/>
    <cellStyle name="Normal 20 2" xfId="3717" xr:uid="{781B434E-ECE8-4849-A2CB-001465E45E70}"/>
    <cellStyle name="Normal 20 2 2" xfId="3718" xr:uid="{B40CA57B-8A57-44BC-A061-9690506711D1}"/>
    <cellStyle name="Normal 20 2 2 2" xfId="4396" xr:uid="{EC8F11AB-9C36-4124-8593-F7CAF54F7CCA}"/>
    <cellStyle name="Normal 20 2 2 3" xfId="4388" xr:uid="{65A2DBBF-1F9D-4DA8-BFD9-F7F0D7B9E761}"/>
    <cellStyle name="Normal 20 2 2 4" xfId="4468" xr:uid="{AD09D28A-E6B6-46AF-B0A7-064434098D1A}"/>
    <cellStyle name="Normal 20 2 2 5" xfId="4735" xr:uid="{38A14026-A4D4-42DF-BDBC-2E249017844F}"/>
    <cellStyle name="Normal 20 2 3" xfId="4391" xr:uid="{E296DBD5-6890-4915-BC35-0083C2409ABA}"/>
    <cellStyle name="Normal 20 2 4" xfId="4387" xr:uid="{E52DA502-FD20-495D-8020-A10135F4AA3E}"/>
    <cellStyle name="Normal 20 2 5" xfId="4467" xr:uid="{AD9A6717-0A90-48B0-BA0D-EB2516C8A94F}"/>
    <cellStyle name="Normal 20 2 6" xfId="4734" xr:uid="{BA6EBA45-590A-474D-8630-B933BC600048}"/>
    <cellStyle name="Normal 20 3" xfId="3827" xr:uid="{21A8E93D-371E-4217-BEA1-21138874A59F}"/>
    <cellStyle name="Normal 20 3 2" xfId="4629" xr:uid="{B14E9A44-272B-4DB6-A509-7B2E7142272D}"/>
    <cellStyle name="Normal 20 4" xfId="4323" xr:uid="{9119A9B3-9545-48F9-9CCA-4019ACCBBA98}"/>
    <cellStyle name="Normal 20 4 2" xfId="4473" xr:uid="{022D831E-F657-41EF-950E-4859E5A5EDDD}"/>
    <cellStyle name="Normal 20 4 3" xfId="4727" xr:uid="{62195C14-C5F7-4C71-B821-6126C8B1C687}"/>
    <cellStyle name="Normal 20 4 4" xfId="4702" xr:uid="{05BC4053-5917-4CD7-A052-FB6258155F46}"/>
    <cellStyle name="Normal 20 5" xfId="4478" xr:uid="{976EA19D-A85F-4F1C-83F3-C1993E2BAA23}"/>
    <cellStyle name="Normal 20 5 2" xfId="5335" xr:uid="{EFE03B51-C6DC-49F3-8AE5-082AB54A1966}"/>
    <cellStyle name="Normal 20 6" xfId="4476" xr:uid="{A8698821-4E4B-4DA1-B5FB-F725A0798C4D}"/>
    <cellStyle name="Normal 20 7" xfId="4687" xr:uid="{A40ED56D-15CB-4256-BF41-C6A256EB0873}"/>
    <cellStyle name="Normal 20 8" xfId="4708" xr:uid="{8CCDB438-25A3-4AE2-BE94-C0330F9D7FAB}"/>
    <cellStyle name="Normal 20 9" xfId="4707" xr:uid="{B51DF66D-A41F-4E49-A151-279F4FB9F760}"/>
    <cellStyle name="Normal 21" xfId="69" xr:uid="{CB54C707-E7A0-49D3-87F8-BD6082CBC939}"/>
    <cellStyle name="Normal 21 2" xfId="3719" xr:uid="{FDE851EC-695F-4CA5-A7EF-318B8EB79142}"/>
    <cellStyle name="Normal 21 2 2" xfId="3720" xr:uid="{9D12B5C2-2E47-4CC4-A693-58FCDE9273DD}"/>
    <cellStyle name="Normal 21 3" xfId="4324" xr:uid="{1DBB974B-4D82-4C79-BE4A-A643323DCB9E}"/>
    <cellStyle name="Normal 21 3 2" xfId="4631" xr:uid="{9BFD7E49-BCA3-4BBF-ABAE-5C227C7D050F}"/>
    <cellStyle name="Normal 21 3 3" xfId="4630" xr:uid="{3597030B-D48E-42BF-9459-9C5330B3F276}"/>
    <cellStyle name="Normal 21 4" xfId="4453" xr:uid="{FE7CE4EA-9A77-4E74-A841-3850EA45A019}"/>
    <cellStyle name="Normal 21 5" xfId="4728" xr:uid="{53142C0E-CD0D-4EB1-906F-8C28A27C5B3C}"/>
    <cellStyle name="Normal 22" xfId="685" xr:uid="{C44D7CDF-40A7-43D3-A877-E2F33B4C8258}"/>
    <cellStyle name="Normal 22 2" xfId="3661" xr:uid="{257D27D1-26E3-428C-A063-87C69A4CE42B}"/>
    <cellStyle name="Normal 22 3" xfId="3660" xr:uid="{D19787CA-E993-4E0B-B16A-7AE1EFA89622}"/>
    <cellStyle name="Normal 22 3 2" xfId="4325" xr:uid="{76EAD564-3EA2-4DD7-AE07-5BB875AD393F}"/>
    <cellStyle name="Normal 22 3 2 2" xfId="4633" xr:uid="{13BB4013-3C89-480C-AD43-1A1C59797E4C}"/>
    <cellStyle name="Normal 22 3 3" xfId="4632" xr:uid="{3706D53D-EA0E-4A37-A9CA-B180F3CD27C7}"/>
    <cellStyle name="Normal 22 3 4" xfId="4615" xr:uid="{74E8AA19-EB62-4CAE-9D35-8F4794596AB7}"/>
    <cellStyle name="Normal 22 4" xfId="3664" xr:uid="{48152DBD-6D72-441B-8303-755F72E01EDA}"/>
    <cellStyle name="Normal 22 4 2" xfId="4401" xr:uid="{ADE7A2F2-3A7B-4225-B774-88C96D34B920}"/>
    <cellStyle name="Normal 22 4 3" xfId="4742" xr:uid="{4C8A0A7E-C3D3-4CD5-AA8E-9BD82621A617}"/>
    <cellStyle name="Normal 22 4 3 2" xfId="5324" xr:uid="{16C92DD1-349C-4E7C-92CB-5A848AEF8075}"/>
    <cellStyle name="Normal 22 4 3 3" xfId="5327" xr:uid="{876DBCE6-5A68-433E-BB7D-5E0E9A11D9DC}"/>
    <cellStyle name="Normal 22 4 4" xfId="4616" xr:uid="{878BEBD0-24E7-44E5-864E-4D3EB5BE4871}"/>
    <cellStyle name="Normal 22 4 5" xfId="4454" xr:uid="{2AA467FF-37F7-4FBC-8E0E-81DE615A10F2}"/>
    <cellStyle name="Normal 22 4 6" xfId="4440" xr:uid="{BF665E12-673D-4DD1-981D-EFB56D368440}"/>
    <cellStyle name="Normal 22 4 7" xfId="4439" xr:uid="{C8924C27-33B7-4CFF-BDB7-BA260E01FC87}"/>
    <cellStyle name="Normal 22 4 8" xfId="4438" xr:uid="{37670ABD-1713-4B45-8A90-134AEEFCA9B7}"/>
    <cellStyle name="Normal 22 4 9" xfId="4437" xr:uid="{F8B03FF3-F6CC-4B04-AD03-0E2F879A53E1}"/>
    <cellStyle name="Normal 22 5" xfId="4729" xr:uid="{DF2CB594-DF7B-481A-AD6C-5EEB6E89EE59}"/>
    <cellStyle name="Normal 23" xfId="3721" xr:uid="{99DBE66E-5D16-4FEA-9A84-D6E2FE4699F4}"/>
    <cellStyle name="Normal 23 2" xfId="4282" xr:uid="{93B5A679-A369-4B02-B667-C3EF783B44D2}"/>
    <cellStyle name="Normal 23 2 2" xfId="4327" xr:uid="{C32CAEA2-E4B6-4438-A8E0-83A0333BAB2C}"/>
    <cellStyle name="Normal 23 2 2 2" xfId="4752" xr:uid="{9D5FC6C7-0DC0-4DAC-8759-46C54497D38F}"/>
    <cellStyle name="Normal 23 2 2 3" xfId="4617" xr:uid="{9ECF7018-4800-443D-9CF2-3A12A1B69985}"/>
    <cellStyle name="Normal 23 2 2 4" xfId="4578" xr:uid="{CADBB9FF-9C1A-4616-BE94-D5971333E644}"/>
    <cellStyle name="Normal 23 2 3" xfId="4456" xr:uid="{EF8F6B23-78D3-4FBB-A139-D0017CA77D61}"/>
    <cellStyle name="Normal 23 2 4" xfId="4703" xr:uid="{660C7C3E-AF27-48FD-9812-15188F86A313}"/>
    <cellStyle name="Normal 23 3" xfId="4397" xr:uid="{9E9B2543-501D-4F63-A42C-F9D72322AB58}"/>
    <cellStyle name="Normal 23 4" xfId="4326" xr:uid="{77849A52-EDB0-40B8-8AC1-6330424BC63D}"/>
    <cellStyle name="Normal 23 5" xfId="4455" xr:uid="{4EFD17C7-7E1B-4FE3-B585-A199B98AB16E}"/>
    <cellStyle name="Normal 23 6" xfId="4730" xr:uid="{B355B544-629E-442A-9CE1-35A9AEFD3959}"/>
    <cellStyle name="Normal 24" xfId="3722" xr:uid="{1BA9DE20-87F6-4F69-8680-E9B262EC163C}"/>
    <cellStyle name="Normal 24 2" xfId="3723" xr:uid="{0CD0ECA5-679B-4FC0-B89D-BB25D72DC20A}"/>
    <cellStyle name="Normal 24 2 2" xfId="4399" xr:uid="{E38B64BF-AF85-4F93-9932-651BBD5AD431}"/>
    <cellStyle name="Normal 24 2 3" xfId="4329" xr:uid="{75EDF275-75D7-4FB5-A9CC-8555CBB0A294}"/>
    <cellStyle name="Normal 24 2 4" xfId="4458" xr:uid="{06EDA9C0-D24C-4419-A1FD-9D2197D1214B}"/>
    <cellStyle name="Normal 24 2 5" xfId="4732" xr:uid="{F3B5F494-9F17-458D-BEB7-BD2C675F31FA}"/>
    <cellStyle name="Normal 24 3" xfId="4398" xr:uid="{18F8EA48-C4E4-4DC7-BE24-5DB0CB9EE7C0}"/>
    <cellStyle name="Normal 24 4" xfId="4328" xr:uid="{95C9376E-E9FF-4728-B215-B08D034D10A3}"/>
    <cellStyle name="Normal 24 5" xfId="4457" xr:uid="{6EB5E000-4D29-47F4-849E-7311B185E309}"/>
    <cellStyle name="Normal 24 6" xfId="4731" xr:uid="{94DCEB69-DFA0-4CEB-9B69-18DC09A9294A}"/>
    <cellStyle name="Normal 25" xfId="3730" xr:uid="{366EDDCC-7E1C-4968-B95F-F7AFE968AC9E}"/>
    <cellStyle name="Normal 25 2" xfId="4331" xr:uid="{CBCC8A3D-6ED0-4B3B-847D-BAB3EF76C1F0}"/>
    <cellStyle name="Normal 25 3" xfId="4400" xr:uid="{D881FA2A-F9F8-43A7-8FDE-86792E52B83D}"/>
    <cellStyle name="Normal 25 4" xfId="4330" xr:uid="{0135E6D3-DB15-4585-9022-1791FC350AD2}"/>
    <cellStyle name="Normal 25 5" xfId="4459" xr:uid="{B7128EAF-33D5-4577-B53B-481F2BECB5DC}"/>
    <cellStyle name="Normal 26" xfId="4280" xr:uid="{6619B50E-ED9F-4844-B258-C00556EF40ED}"/>
    <cellStyle name="Normal 26 2" xfId="4281" xr:uid="{8282B8B1-54EB-4869-989E-D6CBD08B4162}"/>
    <cellStyle name="Normal 26 2 2" xfId="4333" xr:uid="{8B702789-4A60-47CF-9AFA-4C74C9ABCA5C}"/>
    <cellStyle name="Normal 26 3" xfId="4332" xr:uid="{138225C6-2D79-479D-B83A-74E22439448A}"/>
    <cellStyle name="Normal 26 3 2" xfId="4619" xr:uid="{8ECD17E8-99A8-4CC0-BC63-8E14020641F6}"/>
    <cellStyle name="Normal 27" xfId="4334" xr:uid="{D34944B4-E1B6-45C1-AEF4-55B944A25BA8}"/>
    <cellStyle name="Normal 27 2" xfId="4335" xr:uid="{F673DCE0-B2A8-4BC5-96F6-E81C9ECCC365}"/>
    <cellStyle name="Normal 27 3" xfId="4460" xr:uid="{D7A1908F-B0EA-4ADA-9110-07E80F14EFF0}"/>
    <cellStyle name="Normal 27 4" xfId="4444" xr:uid="{8160BD01-BA4E-46FC-9710-8EF4C8DBA9DF}"/>
    <cellStyle name="Normal 27 5" xfId="4435" xr:uid="{1698E28B-C228-414F-BC62-E9839689D427}"/>
    <cellStyle name="Normal 27 6" xfId="4432" xr:uid="{DD5C2BC6-2281-4028-852E-1521E2504F4C}"/>
    <cellStyle name="Normal 28" xfId="4336" xr:uid="{003BB316-2669-492E-94B1-4D1587F7EE12}"/>
    <cellStyle name="Normal 28 2" xfId="4337" xr:uid="{36787258-1F80-4707-8B27-70571CF570F8}"/>
    <cellStyle name="Normal 28 3" xfId="4338" xr:uid="{551A11F6-34DB-4D2D-A2C9-532B4A085206}"/>
    <cellStyle name="Normal 29" xfId="4339" xr:uid="{9AED2A8C-417D-40D6-B40E-19C8CA9AE387}"/>
    <cellStyle name="Normal 29 2" xfId="4340" xr:uid="{8EA6D3D0-FAFF-4F4E-B47B-92C9135CFADB}"/>
    <cellStyle name="Normal 3" xfId="2" xr:uid="{665067A7-73F8-4B7E-BFD2-7BB3B9468366}"/>
    <cellStyle name="Normal 3 2" xfId="70" xr:uid="{E3C7AA05-533E-429B-B104-B17BE5DA616D}"/>
    <cellStyle name="Normal 3 2 2" xfId="71" xr:uid="{E169240B-5602-4219-9FE9-2CEF25BFA87C}"/>
    <cellStyle name="Normal 3 2 2 2" xfId="3724" xr:uid="{CCF70812-5C65-4A20-9EDE-9E8C69641228}"/>
    <cellStyle name="Normal 3 2 2 2 2" xfId="4580" xr:uid="{E63D98C1-C217-4F3D-B90E-72B37809AC51}"/>
    <cellStyle name="Normal 3 2 2 3" xfId="4581" xr:uid="{DEC9BCF0-2881-4697-929B-0A9937F75271}"/>
    <cellStyle name="Normal 3 2 3" xfId="72" xr:uid="{9C1307FA-E730-47D9-973F-4390BEE6D88D}"/>
    <cellStyle name="Normal 3 2 4" xfId="3725" xr:uid="{27F2084F-8AC4-421B-B29F-424553DE5E27}"/>
    <cellStyle name="Normal 3 2 4 2" xfId="4582" xr:uid="{6EAE3D84-F2AA-480D-A9A5-1727169E7D01}"/>
    <cellStyle name="Normal 3 2 5" xfId="4431" xr:uid="{DE8CAB0F-2861-4751-BD3D-ED8C578F1433}"/>
    <cellStyle name="Normal 3 2 5 2" xfId="4583" xr:uid="{AF1B6D35-C31E-4C64-875A-5A6E4FC94CE3}"/>
    <cellStyle name="Normal 3 2 5 3" xfId="5305" xr:uid="{EE89F525-A057-4663-AEBA-B3BCBE2B991E}"/>
    <cellStyle name="Normal 3 3" xfId="73" xr:uid="{A7C919F6-657F-4CDB-B977-FE16EDD08977}"/>
    <cellStyle name="Normal 3 3 2" xfId="3726" xr:uid="{E4F4543C-EE5E-4632-A4F5-C474EFD7A05D}"/>
    <cellStyle name="Normal 3 3 2 2" xfId="4584" xr:uid="{14E5D0A3-D79E-44F1-BFE2-88AD026975BB}"/>
    <cellStyle name="Normal 3 3 3" xfId="4585" xr:uid="{8FA413AC-55FE-4C3E-B465-5AF2C1E5B3A5}"/>
    <cellStyle name="Normal 3 4" xfId="3733" xr:uid="{957BAC6A-0636-4EA9-B152-0B1EB21458E4}"/>
    <cellStyle name="Normal 3 4 2" xfId="4284" xr:uid="{2DAC61A4-6190-4CE8-AA2D-D2E941FC1FB9}"/>
    <cellStyle name="Normal 3 4 2 2" xfId="4586" xr:uid="{27F20C60-A3C7-48BD-8CF3-B7DC51343549}"/>
    <cellStyle name="Normal 3 4 2 3" xfId="5336" xr:uid="{7239078E-D995-4D73-BDC9-E550200E1BF4}"/>
    <cellStyle name="Normal 3 5" xfId="4283" xr:uid="{11D943AE-8B45-4C7D-8DB5-37D1B408DCF8}"/>
    <cellStyle name="Normal 3 5 2" xfId="4587" xr:uid="{FCCD3D60-9684-487C-A758-8E474E00F4D9}"/>
    <cellStyle name="Normal 3 5 3" xfId="4736" xr:uid="{FAFE2E88-EE44-4A5B-BD4B-8389F1287530}"/>
    <cellStyle name="Normal 3 5 4" xfId="4704" xr:uid="{0E22B25D-5355-43B9-BE8E-63DA5DA38479}"/>
    <cellStyle name="Normal 3 6" xfId="4579" xr:uid="{32FAA504-8F11-4250-91FB-B20B9DA5AF3E}"/>
    <cellStyle name="Normal 30" xfId="4341" xr:uid="{69C219CC-DEDC-488D-8511-8BA987DFB4F5}"/>
    <cellStyle name="Normal 30 2" xfId="4342" xr:uid="{FEAFBEDE-85C5-4F6C-AAAD-2A9DF64F333C}"/>
    <cellStyle name="Normal 31" xfId="4343" xr:uid="{51F16524-6D50-4885-B40F-E488C51CC206}"/>
    <cellStyle name="Normal 31 2" xfId="4344" xr:uid="{4B6ED8BB-8D3F-4F8E-9CEC-EEF0E7965C28}"/>
    <cellStyle name="Normal 32" xfId="4345" xr:uid="{019607DF-4687-4177-A491-DDEF38A2A67B}"/>
    <cellStyle name="Normal 33" xfId="4346" xr:uid="{C75B3BE2-A7EE-4348-B650-8F90D3D9493F}"/>
    <cellStyle name="Normal 33 2" xfId="4347" xr:uid="{B089C227-1635-4506-8172-6979C5985BEE}"/>
    <cellStyle name="Normal 34" xfId="4348" xr:uid="{594F8FDC-405A-4B98-B12B-CF5625F7F043}"/>
    <cellStyle name="Normal 34 2" xfId="4349" xr:uid="{3271459D-646D-4E54-8E10-171C0918E01B}"/>
    <cellStyle name="Normal 35" xfId="4350" xr:uid="{94EA0006-ED95-4A6E-82B0-EF305BBC3849}"/>
    <cellStyle name="Normal 35 2" xfId="4351" xr:uid="{EB90D37E-B6D2-40A6-AD0D-2B39D1B9F035}"/>
    <cellStyle name="Normal 36" xfId="4352" xr:uid="{150E9965-3A3D-4BC9-A726-011D5F43378F}"/>
    <cellStyle name="Normal 36 2" xfId="4353" xr:uid="{F63CF9BE-9E65-457D-A279-1CA9A1073002}"/>
    <cellStyle name="Normal 37" xfId="4354" xr:uid="{87F2F0FB-F780-4426-8199-1B6442EDD574}"/>
    <cellStyle name="Normal 37 2" xfId="4355" xr:uid="{F2F4BBD9-787F-44B2-B579-9844360FD4CD}"/>
    <cellStyle name="Normal 38" xfId="4356" xr:uid="{18EDFEE8-A273-4DE3-9EB8-FC732B7D87A6}"/>
    <cellStyle name="Normal 38 2" xfId="4357" xr:uid="{23966163-2195-48A4-BC46-AA2C295A46F6}"/>
    <cellStyle name="Normal 39" xfId="4358" xr:uid="{F036B829-2AEC-4F0F-808C-101D09824A36}"/>
    <cellStyle name="Normal 39 2" xfId="4359" xr:uid="{DEC57C2A-B6A4-48EF-B7F2-50EA4095197D}"/>
    <cellStyle name="Normal 39 2 2" xfId="4360" xr:uid="{57E0F100-AEC9-4715-9091-D93C67A1CDE3}"/>
    <cellStyle name="Normal 39 3" xfId="4361" xr:uid="{83714AD6-6DFF-4AD4-957A-EE71BC2AA686}"/>
    <cellStyle name="Normal 4" xfId="74" xr:uid="{08E00F6F-40D4-41F8-A19A-C4E67039B831}"/>
    <cellStyle name="Normal 4 2" xfId="75" xr:uid="{E5E4CB7C-A464-42AB-97CE-108879FAF019}"/>
    <cellStyle name="Normal 4 2 2" xfId="686" xr:uid="{8EF360BB-92FF-463E-8ACE-BC34C517CD33}"/>
    <cellStyle name="Normal 4 2 2 2" xfId="687" xr:uid="{A875588D-9E1B-4B30-B5B7-837969FDD20E}"/>
    <cellStyle name="Normal 4 2 2 3" xfId="688" xr:uid="{8015F9C7-ABB9-44A1-9757-A35540FFF3D1}"/>
    <cellStyle name="Normal 4 2 2 4" xfId="689" xr:uid="{D64433C6-83EC-442D-834E-876A490250A6}"/>
    <cellStyle name="Normal 4 2 2 4 2" xfId="690" xr:uid="{401B2BCC-F731-4944-914C-69AAD57B0E84}"/>
    <cellStyle name="Normal 4 2 2 4 3" xfId="691" xr:uid="{2A6DD91F-462E-4A1D-B91E-5CB989BC8DEC}"/>
    <cellStyle name="Normal 4 2 2 4 3 2" xfId="692" xr:uid="{5A4E2B8B-5B6E-4DCB-9818-5C47DFCC762E}"/>
    <cellStyle name="Normal 4 2 2 4 3 3" xfId="3663" xr:uid="{4EFC7629-2B7C-4ACA-8035-234D18FB3BD9}"/>
    <cellStyle name="Normal 4 2 3" xfId="4275" xr:uid="{22619762-A5F8-489E-BDA4-B0FF835AB9A2}"/>
    <cellStyle name="Normal 4 2 3 2" xfId="4286" xr:uid="{4916DC4B-F3A1-45AD-AB20-E64C96F723ED}"/>
    <cellStyle name="Normal 4 2 3 2 2" xfId="4588" xr:uid="{F7B98F91-B052-4CDE-A829-575EB8EF539E}"/>
    <cellStyle name="Normal 4 2 3 3" xfId="4634" xr:uid="{067D9E30-1437-4C43-827E-4F837279BB87}"/>
    <cellStyle name="Normal 4 2 3 3 2" xfId="4635" xr:uid="{6B36D8FB-EA62-42C8-808D-D485AC271B94}"/>
    <cellStyle name="Normal 4 2 3 4" xfId="4636" xr:uid="{CE64D589-E61C-4B92-BA3D-5F8E27410CCF}"/>
    <cellStyle name="Normal 4 2 3 5" xfId="4637" xr:uid="{4F33C56F-A27C-4065-AA82-FCB046FC7DCA}"/>
    <cellStyle name="Normal 4 2 4" xfId="4276" xr:uid="{2F4D5379-F7B5-45F2-B9C5-925A09E40641}"/>
    <cellStyle name="Normal 4 2 4 2" xfId="4363" xr:uid="{0671ABE6-E751-4B74-A95F-A0D42A2B785A}"/>
    <cellStyle name="Normal 4 2 4 2 2" xfId="4638" xr:uid="{660D50D8-F130-4C97-927C-1ECEDEFACCF2}"/>
    <cellStyle name="Normal 4 2 4 2 3" xfId="4618" xr:uid="{47E17CDC-2E49-4E13-B9F2-BD2E3DFD67DA}"/>
    <cellStyle name="Normal 4 2 4 2 4" xfId="4474" xr:uid="{E5AC1AD1-A0D8-4AC0-8696-9CAEBC6738D2}"/>
    <cellStyle name="Normal 4 2 4 3" xfId="4461" xr:uid="{C7178558-F31B-4EC3-B64B-7588D482CFE9}"/>
    <cellStyle name="Normal 4 2 4 4" xfId="4705" xr:uid="{4B4F31A8-A8D9-4BA7-AFE0-A1B6F80DC9C0}"/>
    <cellStyle name="Normal 4 2 5" xfId="3828" xr:uid="{F56033E4-3666-4868-A931-30E9BA1D372F}"/>
    <cellStyle name="Normal 4 2 6" xfId="4477" xr:uid="{6D6B8B98-86AC-4F51-BE64-FD803BE3CAC0}"/>
    <cellStyle name="Normal 4 2 7" xfId="4433" xr:uid="{FACA37A3-4571-412C-BC89-3DE41EB5E45A}"/>
    <cellStyle name="Normal 4 3" xfId="76" xr:uid="{1135EB77-2754-4007-A92F-977D40224371}"/>
    <cellStyle name="Normal 4 3 2" xfId="77" xr:uid="{9B7DCB3D-F123-4325-9CD9-99267DF04015}"/>
    <cellStyle name="Normal 4 3 2 2" xfId="693" xr:uid="{45E646A0-6830-4D34-8C89-D1AB90ECA0C2}"/>
    <cellStyle name="Normal 4 3 2 3" xfId="3829" xr:uid="{ADB60446-512F-4C7D-8216-E52678E21B98}"/>
    <cellStyle name="Normal 4 3 3" xfId="694" xr:uid="{35B0880C-9CF4-4CDF-BF39-6DFB15B3B2E2}"/>
    <cellStyle name="Normal 4 3 3 2" xfId="4482" xr:uid="{AADAB109-4BDB-4396-BA2F-39FB1A495811}"/>
    <cellStyle name="Normal 4 3 4" xfId="695" xr:uid="{CDB35CDE-EDB8-4929-BBAB-80F0FC7C8E77}"/>
    <cellStyle name="Normal 4 3 5" xfId="696" xr:uid="{BF0A9D51-5748-45BE-88A5-E58EA3573B7C}"/>
    <cellStyle name="Normal 4 3 5 2" xfId="697" xr:uid="{A42E458C-1B15-4AD8-B1EB-EA4B3455A1CD}"/>
    <cellStyle name="Normal 4 3 5 3" xfId="698" xr:uid="{991F8E4F-FA43-446E-85DB-19A3E5723BD6}"/>
    <cellStyle name="Normal 4 3 5 3 2" xfId="699" xr:uid="{89E8C674-CFD5-42B1-9746-00ED6EA3443E}"/>
    <cellStyle name="Normal 4 3 5 3 3" xfId="3662" xr:uid="{EC0B7D5F-7105-415F-8FEC-C38CB2DD9AD1}"/>
    <cellStyle name="Normal 4 3 6" xfId="3735" xr:uid="{E4B861A4-F3F7-45BE-BD61-820A33EC7B50}"/>
    <cellStyle name="Normal 4 4" xfId="3734" xr:uid="{DBDD9B19-0C2A-4AE3-8020-7E73DE71743E}"/>
    <cellStyle name="Normal 4 4 2" xfId="4277" xr:uid="{8E2A5D61-D68E-43DE-995A-D899B280BF4D}"/>
    <cellStyle name="Normal 4 4 3" xfId="4285" xr:uid="{5FB7033D-6B5F-4565-BB15-1441A7A00663}"/>
    <cellStyle name="Normal 4 4 3 2" xfId="4288" xr:uid="{9D8DD960-9ACD-451B-9069-78D93282BD94}"/>
    <cellStyle name="Normal 4 4 3 3" xfId="4287" xr:uid="{B4F3C1BB-C512-465D-B6DA-D703B25002CB}"/>
    <cellStyle name="Normal 4 4 4" xfId="4743" xr:uid="{0CE80B08-FB91-4169-8A96-7226434D3D6E}"/>
    <cellStyle name="Normal 4 5" xfId="4278" xr:uid="{DD061109-E287-4811-91C6-A4081761A7BC}"/>
    <cellStyle name="Normal 4 5 2" xfId="4362" xr:uid="{239DBDF8-BE0F-4C5E-A61A-7A7E0E610B29}"/>
    <cellStyle name="Normal 4 6" xfId="4279" xr:uid="{6589C9DF-6129-46C3-9DCC-FB248B6354B2}"/>
    <cellStyle name="Normal 4 7" xfId="3737" xr:uid="{A64AD817-0B43-4E46-9A9A-8AF1C4EBD828}"/>
    <cellStyle name="Normal 4 8" xfId="4429" xr:uid="{6EAA7325-CE1C-4C4B-8CD6-4FDFA42477D8}"/>
    <cellStyle name="Normal 40" xfId="4364" xr:uid="{30731E11-6D63-4AD1-A08D-171C6DC5A0FE}"/>
    <cellStyle name="Normal 40 2" xfId="4365" xr:uid="{40B1E2C8-F728-4AE6-9390-67DDEAABBBC4}"/>
    <cellStyle name="Normal 40 2 2" xfId="4366" xr:uid="{0BCD21B1-282C-4459-95B9-8563326D2CA2}"/>
    <cellStyle name="Normal 40 3" xfId="4367" xr:uid="{BA348839-003F-4FBD-8BCF-61D6F5DB8E37}"/>
    <cellStyle name="Normal 41" xfId="4368" xr:uid="{32896854-6C67-41FA-9CB0-B77E87EA302F}"/>
    <cellStyle name="Normal 41 2" xfId="4369" xr:uid="{7A28AEF7-D1E1-4227-8613-BCFF17F93EA0}"/>
    <cellStyle name="Normal 42" xfId="4370" xr:uid="{CCE0C7FE-79AF-4FAA-9FE8-3E95676AEF07}"/>
    <cellStyle name="Normal 42 2" xfId="4371" xr:uid="{B5F47D44-A643-4C57-9D39-B592103793E6}"/>
    <cellStyle name="Normal 43" xfId="4372" xr:uid="{3D7F2CCF-7968-4197-B2AF-11848F7B08CC}"/>
    <cellStyle name="Normal 43 2" xfId="4373" xr:uid="{12AA53C1-9ECD-4A6F-97CA-A1370D64014B}"/>
    <cellStyle name="Normal 44" xfId="4383" xr:uid="{455C0A81-CC32-403A-BB21-9591774F9814}"/>
    <cellStyle name="Normal 44 2" xfId="4384" xr:uid="{2D150DBF-8547-41BD-AAB3-CBB349C57275}"/>
    <cellStyle name="Normal 45" xfId="4597" xr:uid="{5D738897-7C51-4BF7-8C4A-14D20B2F3098}"/>
    <cellStyle name="Normal 45 2" xfId="5331" xr:uid="{D055E2B4-4D90-4E5D-A1D0-A17BDE1CACD6}"/>
    <cellStyle name="Normal 45 3" xfId="5330" xr:uid="{A6AE659C-ADC1-401E-A89B-D6E3D80039D6}"/>
    <cellStyle name="Normal 5" xfId="78" xr:uid="{D4D712A0-A172-4D35-98CC-48CBFEEDAD9F}"/>
    <cellStyle name="Normal 5 10" xfId="700" xr:uid="{E5DF5B28-6B2F-447A-8B2B-9A2BA35C898D}"/>
    <cellStyle name="Normal 5 10 2" xfId="701" xr:uid="{46DDADD3-1379-4C01-8784-93435F9A6F1A}"/>
    <cellStyle name="Normal 5 10 2 2" xfId="702" xr:uid="{6F91D567-54FE-483B-8332-D84BBAD32D60}"/>
    <cellStyle name="Normal 5 10 2 3" xfId="703" xr:uid="{30F55444-AB7A-48C6-B4B1-C80BE46DE777}"/>
    <cellStyle name="Normal 5 10 2 4" xfId="704" xr:uid="{BBE38BB6-3B02-4FD7-AF7C-27A5BBDC5559}"/>
    <cellStyle name="Normal 5 10 3" xfId="705" xr:uid="{8811E2E0-6596-4E0E-AC6D-0F2072F9D856}"/>
    <cellStyle name="Normal 5 10 3 2" xfId="706" xr:uid="{635E9778-3D50-4DFB-90AD-9C311D9F3364}"/>
    <cellStyle name="Normal 5 10 3 3" xfId="707" xr:uid="{94A498E9-ADB6-4281-8A0D-19472C7F0407}"/>
    <cellStyle name="Normal 5 10 3 4" xfId="708" xr:uid="{A4ACCE83-DFD3-4391-A75E-CF5388F34AD0}"/>
    <cellStyle name="Normal 5 10 4" xfId="709" xr:uid="{A1B5D6F2-8E29-4FD5-AFDA-C2292B826F0D}"/>
    <cellStyle name="Normal 5 10 5" xfId="710" xr:uid="{E8F3E974-FE7F-4B6F-A19E-AE4A7BAF975D}"/>
    <cellStyle name="Normal 5 10 6" xfId="711" xr:uid="{07F54772-5028-49C7-81B0-402B43E54E02}"/>
    <cellStyle name="Normal 5 11" xfId="712" xr:uid="{6CE6BE07-4097-414D-864F-752D6FAF0F00}"/>
    <cellStyle name="Normal 5 11 2" xfId="713" xr:uid="{1AD2C1CB-B001-404A-932E-DAD9751314A2}"/>
    <cellStyle name="Normal 5 11 2 2" xfId="714" xr:uid="{17EAA176-DBED-4821-8398-44AF0DB4A3A2}"/>
    <cellStyle name="Normal 5 11 2 2 2" xfId="4374" xr:uid="{C33001B3-ED14-4F47-8D2C-B93137BE4391}"/>
    <cellStyle name="Normal 5 11 2 2 3" xfId="4604" xr:uid="{21A6ABBD-58D6-4335-8302-E7E3127A5ABB}"/>
    <cellStyle name="Normal 5 11 2 3" xfId="715" xr:uid="{D9CF7978-2CDA-4802-A076-0E97F1A0A4F9}"/>
    <cellStyle name="Normal 5 11 2 4" xfId="716" xr:uid="{16E2748F-2242-4B36-9BF6-3C19627BA25F}"/>
    <cellStyle name="Normal 5 11 3" xfId="717" xr:uid="{9A7DE719-A5B3-4E5B-A9C1-85903D55BA0A}"/>
    <cellStyle name="Normal 5 11 4" xfId="718" xr:uid="{086B3411-9047-48AC-AEEC-FBFBF8A24160}"/>
    <cellStyle name="Normal 5 11 4 2" xfId="4744" xr:uid="{70AF4D96-E2BA-4058-B922-41A89C9ADA27}"/>
    <cellStyle name="Normal 5 11 4 3" xfId="4605" xr:uid="{2B966382-9135-4116-9E35-9BDE567E7B63}"/>
    <cellStyle name="Normal 5 11 4 4" xfId="4462" xr:uid="{8F4AC8FD-3563-422D-9D11-8CAC1BF31172}"/>
    <cellStyle name="Normal 5 11 5" xfId="719" xr:uid="{4952735F-49D1-42F2-89B5-054869DF54D6}"/>
    <cellStyle name="Normal 5 12" xfId="720" xr:uid="{5EBB12EB-D447-4C7B-9183-4A3C0B2A4BBE}"/>
    <cellStyle name="Normal 5 12 2" xfId="721" xr:uid="{0A8C2FA1-2578-405C-987C-1B28E93CC368}"/>
    <cellStyle name="Normal 5 12 3" xfId="722" xr:uid="{DE57DB6D-FFBB-4461-AEC6-89D9D9D2522C}"/>
    <cellStyle name="Normal 5 12 4" xfId="723" xr:uid="{C48DD574-B531-4604-9EBC-443BBF6723FF}"/>
    <cellStyle name="Normal 5 13" xfId="724" xr:uid="{F851768C-ACA3-4E67-8CB3-C241018544FB}"/>
    <cellStyle name="Normal 5 13 2" xfId="725" xr:uid="{F20E648C-BED1-48E3-A1FA-52E33625EDA4}"/>
    <cellStyle name="Normal 5 13 3" xfId="726" xr:uid="{C0C29047-2840-4BEB-8D96-3BEF8D92CDF6}"/>
    <cellStyle name="Normal 5 13 4" xfId="727" xr:uid="{851C211B-C9CF-45D7-8935-89B17524213D}"/>
    <cellStyle name="Normal 5 14" xfId="728" xr:uid="{F139E6CF-B276-41F3-8843-13417D8D3A95}"/>
    <cellStyle name="Normal 5 14 2" xfId="729" xr:uid="{2870B3C8-2736-4486-A3EE-52FCC9166764}"/>
    <cellStyle name="Normal 5 15" xfId="730" xr:uid="{53CD7971-FC10-468F-908E-009E742088FB}"/>
    <cellStyle name="Normal 5 16" xfId="731" xr:uid="{5CD3740E-0232-4D6C-A06F-F30FBF0EF2B2}"/>
    <cellStyle name="Normal 5 17" xfId="732" xr:uid="{2F19CD8E-6E63-4D38-8E9A-ED2B41066AE2}"/>
    <cellStyle name="Normal 5 2" xfId="79" xr:uid="{F1FBAB29-96A1-4BCC-B953-8BD555F7325F}"/>
    <cellStyle name="Normal 5 2 2" xfId="3727" xr:uid="{7733177E-8C0F-4D1A-AB25-4BF9D9F47257}"/>
    <cellStyle name="Normal 5 2 2 2" xfId="4404" xr:uid="{491BC2A5-F5D9-43EB-AC6A-CB5B9ECDFAD6}"/>
    <cellStyle name="Normal 5 2 2 2 2" xfId="4405" xr:uid="{37458BA6-74E7-4AA4-BDD8-534268AD2624}"/>
    <cellStyle name="Normal 5 2 2 2 2 2" xfId="4406" xr:uid="{3A914B7A-B94C-4637-A07D-18C3B91E89DF}"/>
    <cellStyle name="Normal 5 2 2 2 3" xfId="4407" xr:uid="{8882DCEC-2078-47AA-A36E-531FEF8EC72F}"/>
    <cellStyle name="Normal 5 2 2 2 4" xfId="4589" xr:uid="{016D2210-B743-4CC0-A35A-A903690BB4DD}"/>
    <cellStyle name="Normal 5 2 2 2 5" xfId="5301" xr:uid="{BCF6C430-6358-4346-8C8C-D766073ABC2F}"/>
    <cellStyle name="Normal 5 2 2 3" xfId="4408" xr:uid="{7EDB21B3-88AF-4FEF-AAEF-230066F9DF11}"/>
    <cellStyle name="Normal 5 2 2 3 2" xfId="4409" xr:uid="{E39AF13F-1949-4ABF-9038-D3D1E0B9D3E8}"/>
    <cellStyle name="Normal 5 2 2 4" xfId="4410" xr:uid="{965E520C-65F3-4284-BEEC-08E9937D1B73}"/>
    <cellStyle name="Normal 5 2 2 5" xfId="4427" xr:uid="{78265277-AB44-4505-9990-9832B377D582}"/>
    <cellStyle name="Normal 5 2 2 6" xfId="4441" xr:uid="{D0BF4CC4-C07D-4A5F-87E1-CFF549DBF950}"/>
    <cellStyle name="Normal 5 2 2 7" xfId="4403" xr:uid="{0028AA5B-C899-49E7-89E0-A6A37C825887}"/>
    <cellStyle name="Normal 5 2 3" xfId="4375" xr:uid="{96D9581B-77BB-465C-A8B0-6978EA62DB21}"/>
    <cellStyle name="Normal 5 2 3 2" xfId="4412" xr:uid="{8E5295B3-DA12-4BF1-AAFC-721DD369B0AE}"/>
    <cellStyle name="Normal 5 2 3 2 2" xfId="4413" xr:uid="{53813ACD-3F96-49AF-A463-B8DD17AB9540}"/>
    <cellStyle name="Normal 5 2 3 2 3" xfId="4590" xr:uid="{8E40FD99-A5F0-4061-9313-0FFC4A7C2DE2}"/>
    <cellStyle name="Normal 5 2 3 2 4" xfId="5302" xr:uid="{2A54198C-42AE-4355-AEB6-201679072AAF}"/>
    <cellStyle name="Normal 5 2 3 3" xfId="4414" xr:uid="{A13CBF92-0561-44D3-A086-7551AC640231}"/>
    <cellStyle name="Normal 5 2 3 3 2" xfId="4733" xr:uid="{3DC05EF6-28E6-40E2-97B0-4C2EA11B97F4}"/>
    <cellStyle name="Normal 5 2 3 4" xfId="4463" xr:uid="{A111DFE0-57C1-4975-ABFA-D7F2805B0E66}"/>
    <cellStyle name="Normal 5 2 3 4 2" xfId="4706" xr:uid="{D1EC61F4-5583-4422-B777-FE2679E1ED86}"/>
    <cellStyle name="Normal 5 2 3 5" xfId="4442" xr:uid="{1A24C030-624F-4641-8798-38CC19D9B9A4}"/>
    <cellStyle name="Normal 5 2 3 6" xfId="4436" xr:uid="{581C30D7-2636-4EB8-BEA8-AFC0D1762CDC}"/>
    <cellStyle name="Normal 5 2 3 7" xfId="4411" xr:uid="{E940EEEC-02C7-4437-98C4-8B5A3BA8076B}"/>
    <cellStyle name="Normal 5 2 4" xfId="4415" xr:uid="{954C86BE-E641-4B78-8622-710F36DF8406}"/>
    <cellStyle name="Normal 5 2 4 2" xfId="4416" xr:uid="{4F49C632-9092-4A52-AB4A-5CBBA8BAFBFD}"/>
    <cellStyle name="Normal 5 2 5" xfId="4417" xr:uid="{71D2DC24-74D3-4AEF-BB1F-80A408B26AA4}"/>
    <cellStyle name="Normal 5 2 6" xfId="4402" xr:uid="{7F637288-02FE-45C6-A44D-289A5D0478F2}"/>
    <cellStyle name="Normal 5 3" xfId="80" xr:uid="{C8DEFAEC-0AFA-43DF-9001-B4A83D0A34A6}"/>
    <cellStyle name="Normal 5 3 2" xfId="4377" xr:uid="{BFD020EA-75E7-4733-B2F4-DA2D716F4552}"/>
    <cellStyle name="Normal 5 3 3" xfId="4376" xr:uid="{EED9D916-83C7-4132-9CFC-56BD34E656BC}"/>
    <cellStyle name="Normal 5 4" xfId="81" xr:uid="{F0A2EE08-D24D-4217-B9C3-046D143E86CE}"/>
    <cellStyle name="Normal 5 4 10" xfId="733" xr:uid="{72042284-6274-476D-B5DA-C62FD196F899}"/>
    <cellStyle name="Normal 5 4 11" xfId="734" xr:uid="{84A3DE23-06E0-4FF7-BE18-664BE7C45471}"/>
    <cellStyle name="Normal 5 4 2" xfId="735" xr:uid="{6FE2D8BC-1A14-40C7-8B97-8D336A3E46B4}"/>
    <cellStyle name="Normal 5 4 2 2" xfId="736" xr:uid="{5E2F9777-E799-49D5-87E0-EAF61D26A435}"/>
    <cellStyle name="Normal 5 4 2 2 2" xfId="737" xr:uid="{DB27B651-6076-43BF-B598-819DB42BC08E}"/>
    <cellStyle name="Normal 5 4 2 2 2 2" xfId="738" xr:uid="{8D9B2E83-7F7C-4180-84C9-6DF0EB6594A6}"/>
    <cellStyle name="Normal 5 4 2 2 2 2 2" xfId="739" xr:uid="{FFEDFD7D-F104-4537-9FBE-CC327428B406}"/>
    <cellStyle name="Normal 5 4 2 2 2 2 2 2" xfId="3830" xr:uid="{275F46FA-9B61-4CC9-9B89-CA27E4E37DD4}"/>
    <cellStyle name="Normal 5 4 2 2 2 2 2 2 2" xfId="3831" xr:uid="{2BBD8E30-0DB4-44C5-905D-5986D1233682}"/>
    <cellStyle name="Normal 5 4 2 2 2 2 2 3" xfId="3832" xr:uid="{2C06F336-AEF9-4EDC-A66F-6390257B1FED}"/>
    <cellStyle name="Normal 5 4 2 2 2 2 3" xfId="740" xr:uid="{F3D865A0-8541-4810-BC18-F66A3E70DDCC}"/>
    <cellStyle name="Normal 5 4 2 2 2 2 3 2" xfId="3833" xr:uid="{A79972C6-6E42-45CE-A44D-C5282AC95D44}"/>
    <cellStyle name="Normal 5 4 2 2 2 2 4" xfId="741" xr:uid="{13E91ED2-0A49-4D86-A8E7-E77049133A9A}"/>
    <cellStyle name="Normal 5 4 2 2 2 3" xfId="742" xr:uid="{BAA43251-89BB-4C40-A88A-D25CCD8B70C4}"/>
    <cellStyle name="Normal 5 4 2 2 2 3 2" xfId="743" xr:uid="{0B97F3FB-60D2-4BA9-AB54-DDC87EC4483C}"/>
    <cellStyle name="Normal 5 4 2 2 2 3 2 2" xfId="3834" xr:uid="{C94EB67D-34A9-430C-8F0E-02E622852DE0}"/>
    <cellStyle name="Normal 5 4 2 2 2 3 3" xfId="744" xr:uid="{FB6449D7-5520-4249-AA75-7FAF1C8708B5}"/>
    <cellStyle name="Normal 5 4 2 2 2 3 4" xfId="745" xr:uid="{EF321D93-5D3A-4FE8-AFA3-DA423E22E16A}"/>
    <cellStyle name="Normal 5 4 2 2 2 4" xfId="746" xr:uid="{A9F17FD7-BAFE-4E87-B407-F9EB99D91501}"/>
    <cellStyle name="Normal 5 4 2 2 2 4 2" xfId="3835" xr:uid="{C7E21527-AA9E-467C-A36C-521C9A1C7B32}"/>
    <cellStyle name="Normal 5 4 2 2 2 5" xfId="747" xr:uid="{6D448BC3-DF6C-4E66-8430-40E81B8B6F0E}"/>
    <cellStyle name="Normal 5 4 2 2 2 6" xfId="748" xr:uid="{04C4EB6D-5B44-4FEA-AD24-B718236126FA}"/>
    <cellStyle name="Normal 5 4 2 2 3" xfId="749" xr:uid="{CC7AC034-AC55-4001-97A4-F157F0FDCC1C}"/>
    <cellStyle name="Normal 5 4 2 2 3 2" xfId="750" xr:uid="{E354E4EB-DF9E-4935-B41C-E55DB74DC0FD}"/>
    <cellStyle name="Normal 5 4 2 2 3 2 2" xfId="751" xr:uid="{666180D2-402E-4FBB-BE63-1CB4ADA144FE}"/>
    <cellStyle name="Normal 5 4 2 2 3 2 2 2" xfId="3836" xr:uid="{80F96AF7-9E4F-4F9F-AC55-9FDB431FA557}"/>
    <cellStyle name="Normal 5 4 2 2 3 2 2 2 2" xfId="3837" xr:uid="{8DAE9218-8C15-453E-BF68-808B54AB9D52}"/>
    <cellStyle name="Normal 5 4 2 2 3 2 2 3" xfId="3838" xr:uid="{C1C97744-1D8D-44C8-B610-F502839BCAD5}"/>
    <cellStyle name="Normal 5 4 2 2 3 2 3" xfId="752" xr:uid="{F14F8524-BFB9-498E-9880-5C433C122B4C}"/>
    <cellStyle name="Normal 5 4 2 2 3 2 3 2" xfId="3839" xr:uid="{DBCE8720-6AA6-44BE-B6E5-669D16822B89}"/>
    <cellStyle name="Normal 5 4 2 2 3 2 4" xfId="753" xr:uid="{831D7116-663E-45E1-AD87-4F21D179F1C5}"/>
    <cellStyle name="Normal 5 4 2 2 3 3" xfId="754" xr:uid="{3FF4A0D9-9889-4A72-B759-C38775D9410E}"/>
    <cellStyle name="Normal 5 4 2 2 3 3 2" xfId="3840" xr:uid="{EB059B69-10AC-452D-8913-1BECEC9E1685}"/>
    <cellStyle name="Normal 5 4 2 2 3 3 2 2" xfId="3841" xr:uid="{E38C12E5-06FF-4517-B4EB-6DFE0C8A2CB9}"/>
    <cellStyle name="Normal 5 4 2 2 3 3 3" xfId="3842" xr:uid="{4C813AF8-2977-4077-BCFA-9F2752636508}"/>
    <cellStyle name="Normal 5 4 2 2 3 4" xfId="755" xr:uid="{6243FA28-697F-4669-88A8-2113D0753809}"/>
    <cellStyle name="Normal 5 4 2 2 3 4 2" xfId="3843" xr:uid="{71469600-942E-437B-A9E8-4B0B8077C591}"/>
    <cellStyle name="Normal 5 4 2 2 3 5" xfId="756" xr:uid="{13C5BD53-3309-4686-8160-224A59CAFC9C}"/>
    <cellStyle name="Normal 5 4 2 2 4" xfId="757" xr:uid="{E7B05809-D741-4A9A-B94C-754B43EF95C8}"/>
    <cellStyle name="Normal 5 4 2 2 4 2" xfId="758" xr:uid="{1B3ED6C2-CC9E-4682-BA80-99A5DBE38E24}"/>
    <cellStyle name="Normal 5 4 2 2 4 2 2" xfId="3844" xr:uid="{D445F1D7-6BC2-4CB7-9EF6-5D9DD9BD391E}"/>
    <cellStyle name="Normal 5 4 2 2 4 2 2 2" xfId="3845" xr:uid="{EE6C2798-88FD-4758-AE77-493349DAE5F8}"/>
    <cellStyle name="Normal 5 4 2 2 4 2 3" xfId="3846" xr:uid="{AC3A7F5B-5B63-4014-A969-239DAA308AE8}"/>
    <cellStyle name="Normal 5 4 2 2 4 3" xfId="759" xr:uid="{F0EEFB29-E4BF-4378-89F2-4FF174D19346}"/>
    <cellStyle name="Normal 5 4 2 2 4 3 2" xfId="3847" xr:uid="{2C858243-17E7-40A1-A844-AD229D30E104}"/>
    <cellStyle name="Normal 5 4 2 2 4 4" xfId="760" xr:uid="{2A6F1B6E-F0A3-4F84-A996-432048D1F949}"/>
    <cellStyle name="Normal 5 4 2 2 5" xfId="761" xr:uid="{C107307A-973F-4F5C-BAC8-EAB6B9B0BD59}"/>
    <cellStyle name="Normal 5 4 2 2 5 2" xfId="762" xr:uid="{40FC30DB-D71E-4C0B-82B0-1E4A8E8009A5}"/>
    <cellStyle name="Normal 5 4 2 2 5 2 2" xfId="3848" xr:uid="{21470D1C-DFA9-431A-8987-3BF41A29E0C0}"/>
    <cellStyle name="Normal 5 4 2 2 5 3" xfId="763" xr:uid="{719679AA-CAD6-4EE2-8F8C-318429430C1D}"/>
    <cellStyle name="Normal 5 4 2 2 5 4" xfId="764" xr:uid="{5D1E4D37-D64D-426F-9203-F24164794900}"/>
    <cellStyle name="Normal 5 4 2 2 6" xfId="765" xr:uid="{F3F0B300-C566-472D-BB20-E3D3126525EF}"/>
    <cellStyle name="Normal 5 4 2 2 6 2" xfId="3849" xr:uid="{98EF392E-3994-4F3A-80FF-4A480BC05320}"/>
    <cellStyle name="Normal 5 4 2 2 7" xfId="766" xr:uid="{965AB9BB-5D75-4A40-958C-2C48FB70E5D1}"/>
    <cellStyle name="Normal 5 4 2 2 8" xfId="767" xr:uid="{C3DFD724-A184-4296-8A3C-B92795B0854D}"/>
    <cellStyle name="Normal 5 4 2 3" xfId="768" xr:uid="{724111F1-4F9F-4494-B2B2-DFBB29934D67}"/>
    <cellStyle name="Normal 5 4 2 3 2" xfId="769" xr:uid="{B00F2556-8016-4C4B-B5F8-305167701254}"/>
    <cellStyle name="Normal 5 4 2 3 2 2" xfId="770" xr:uid="{D9256438-D33C-4115-8532-D67C1AB24846}"/>
    <cellStyle name="Normal 5 4 2 3 2 2 2" xfId="3850" xr:uid="{F311E999-4576-4657-82EE-B92A7E1340F4}"/>
    <cellStyle name="Normal 5 4 2 3 2 2 2 2" xfId="3851" xr:uid="{2942BA6E-2C51-483C-8E3C-1AC3E301C0DB}"/>
    <cellStyle name="Normal 5 4 2 3 2 2 3" xfId="3852" xr:uid="{6F150941-1E3A-4239-B86C-BAB8AAC6C3D7}"/>
    <cellStyle name="Normal 5 4 2 3 2 3" xfId="771" xr:uid="{FA5897F3-49DA-44AF-814F-CE789F525665}"/>
    <cellStyle name="Normal 5 4 2 3 2 3 2" xfId="3853" xr:uid="{71FD7F14-443B-4CB8-871D-3F30AC857063}"/>
    <cellStyle name="Normal 5 4 2 3 2 4" xfId="772" xr:uid="{EB5213EC-03CE-41DF-AC80-A11435D834C1}"/>
    <cellStyle name="Normal 5 4 2 3 3" xfId="773" xr:uid="{E96482C8-E61D-4FC0-801F-06629FFD185B}"/>
    <cellStyle name="Normal 5 4 2 3 3 2" xfId="774" xr:uid="{566CC847-CA42-422F-B09D-D1AD0E26A66D}"/>
    <cellStyle name="Normal 5 4 2 3 3 2 2" xfId="3854" xr:uid="{641D2218-F8D8-44C5-BE17-B2EB82ABABC6}"/>
    <cellStyle name="Normal 5 4 2 3 3 3" xfId="775" xr:uid="{658D1C62-B85D-43FB-8758-24A799752EB9}"/>
    <cellStyle name="Normal 5 4 2 3 3 4" xfId="776" xr:uid="{5698D015-651F-44A4-8CB8-B10FBB410A75}"/>
    <cellStyle name="Normal 5 4 2 3 4" xfId="777" xr:uid="{9A30CBF7-B800-473B-B93E-C6B7F316E283}"/>
    <cellStyle name="Normal 5 4 2 3 4 2" xfId="3855" xr:uid="{55133683-DBE7-4674-BC73-E5D73A1655CD}"/>
    <cellStyle name="Normal 5 4 2 3 5" xfId="778" xr:uid="{218F960E-5E22-47AC-8152-79E44C1BECDA}"/>
    <cellStyle name="Normal 5 4 2 3 6" xfId="779" xr:uid="{A58D474C-EF50-4E3F-AE88-B31F95DBB7D3}"/>
    <cellStyle name="Normal 5 4 2 4" xfId="780" xr:uid="{B2DD190D-49C6-4910-92DF-30E3945A7CB0}"/>
    <cellStyle name="Normal 5 4 2 4 2" xfId="781" xr:uid="{5250CE9E-9B96-4577-A405-C6671CBDEDF3}"/>
    <cellStyle name="Normal 5 4 2 4 2 2" xfId="782" xr:uid="{058D5359-F948-47C6-AEAE-8B684726D99D}"/>
    <cellStyle name="Normal 5 4 2 4 2 2 2" xfId="3856" xr:uid="{F050A0D4-D748-4D70-9A22-53A040C03FD6}"/>
    <cellStyle name="Normal 5 4 2 4 2 2 2 2" xfId="3857" xr:uid="{A6B00007-8C7A-437B-AFCE-91B53683F588}"/>
    <cellStyle name="Normal 5 4 2 4 2 2 3" xfId="3858" xr:uid="{F5FB90C3-E02B-4BBB-ACBC-FB846362EB5F}"/>
    <cellStyle name="Normal 5 4 2 4 2 3" xfId="783" xr:uid="{A2A300B6-65BF-47F2-B6E6-F12231B4FA7B}"/>
    <cellStyle name="Normal 5 4 2 4 2 3 2" xfId="3859" xr:uid="{9967C684-49AC-4BFE-90FD-3E19863F3631}"/>
    <cellStyle name="Normal 5 4 2 4 2 4" xfId="784" xr:uid="{4F45E477-6831-4278-B137-4FFB9A0C26DB}"/>
    <cellStyle name="Normal 5 4 2 4 3" xfId="785" xr:uid="{C6088953-EE01-423F-94EC-D6062BC7AEDA}"/>
    <cellStyle name="Normal 5 4 2 4 3 2" xfId="3860" xr:uid="{EE74CD2B-0CCD-424F-B1CB-8970F639315A}"/>
    <cellStyle name="Normal 5 4 2 4 3 2 2" xfId="3861" xr:uid="{A6E29785-58FD-430B-90D7-156D80C4F524}"/>
    <cellStyle name="Normal 5 4 2 4 3 3" xfId="3862" xr:uid="{91CCCD26-6D1A-4337-904E-4B4114240122}"/>
    <cellStyle name="Normal 5 4 2 4 4" xfId="786" xr:uid="{CC42DFCF-CEE7-45AD-BF0B-908AFC961C26}"/>
    <cellStyle name="Normal 5 4 2 4 4 2" xfId="3863" xr:uid="{F2BBAFAB-A1DD-498A-B00D-3A76703E37C1}"/>
    <cellStyle name="Normal 5 4 2 4 5" xfId="787" xr:uid="{BEBEBCA0-61B4-47B0-9D5E-1126BFCB519E}"/>
    <cellStyle name="Normal 5 4 2 5" xfId="788" xr:uid="{8E3240C6-0159-4AEC-9912-A9C03AF5E03F}"/>
    <cellStyle name="Normal 5 4 2 5 2" xfId="789" xr:uid="{06940641-3470-4601-86D2-AFB62B629E4D}"/>
    <cellStyle name="Normal 5 4 2 5 2 2" xfId="3864" xr:uid="{2C73D1D4-C0C8-4D80-9B64-683E138D6027}"/>
    <cellStyle name="Normal 5 4 2 5 2 2 2" xfId="3865" xr:uid="{14C25F5B-E5E0-480E-A5E5-C02C9D01C49C}"/>
    <cellStyle name="Normal 5 4 2 5 2 3" xfId="3866" xr:uid="{55FC7771-E96E-4060-AC25-F3D2F5EC5598}"/>
    <cellStyle name="Normal 5 4 2 5 3" xfId="790" xr:uid="{358037F8-02E5-442F-B1C9-3D948E56B904}"/>
    <cellStyle name="Normal 5 4 2 5 3 2" xfId="3867" xr:uid="{CE04E27E-2BF6-4624-B1A8-9AA1250A5E3E}"/>
    <cellStyle name="Normal 5 4 2 5 4" xfId="791" xr:uid="{7533AA92-D468-4D9E-B375-44D4EA0F0A81}"/>
    <cellStyle name="Normal 5 4 2 6" xfId="792" xr:uid="{B845EE0E-2765-4012-9F70-D15CCFBAE47B}"/>
    <cellStyle name="Normal 5 4 2 6 2" xfId="793" xr:uid="{43D3E420-7848-4205-817C-E30D86E716B3}"/>
    <cellStyle name="Normal 5 4 2 6 2 2" xfId="3868" xr:uid="{FC1BB77F-3FF0-4689-82B1-B48E59F3B1FE}"/>
    <cellStyle name="Normal 5 4 2 6 2 3" xfId="4390" xr:uid="{B11F491D-01EA-4D77-904E-C2A196582AC1}"/>
    <cellStyle name="Normal 5 4 2 6 3" xfId="794" xr:uid="{B7DA9F35-6A3A-4517-A6D2-88E9ED3E281C}"/>
    <cellStyle name="Normal 5 4 2 6 4" xfId="795" xr:uid="{C2BC1AAC-5F84-4477-B87A-84869C08DA51}"/>
    <cellStyle name="Normal 5 4 2 6 4 2" xfId="4749" xr:uid="{4DEDDDB9-2A41-4F94-A881-3D81C1575545}"/>
    <cellStyle name="Normal 5 4 2 6 4 3" xfId="4606" xr:uid="{494B6E91-D26D-43D5-8D98-4551A08DB97F}"/>
    <cellStyle name="Normal 5 4 2 6 4 4" xfId="4470" xr:uid="{EC5EF27F-D6B9-4FBF-BDF2-542E3320A735}"/>
    <cellStyle name="Normal 5 4 2 7" xfId="796" xr:uid="{A13D03BA-0CA4-4E02-9496-D54F77130056}"/>
    <cellStyle name="Normal 5 4 2 7 2" xfId="3869" xr:uid="{F8D86376-37E7-4B40-8017-EB9B8A55676D}"/>
    <cellStyle name="Normal 5 4 2 8" xfId="797" xr:uid="{0F430284-B6A1-44A2-9E64-113860BA570D}"/>
    <cellStyle name="Normal 5 4 2 9" xfId="798" xr:uid="{D7DB16E8-460D-4083-9C23-196ACD4B864E}"/>
    <cellStyle name="Normal 5 4 3" xfId="799" xr:uid="{106CE870-FF0A-49A0-BC84-D93C0C15B9AF}"/>
    <cellStyle name="Normal 5 4 3 2" xfId="800" xr:uid="{57FF0962-6F7F-457C-B467-9325C4DFB46F}"/>
    <cellStyle name="Normal 5 4 3 2 2" xfId="801" xr:uid="{7FAC3D49-556B-4C29-8646-66EDC1C53B9B}"/>
    <cellStyle name="Normal 5 4 3 2 2 2" xfId="802" xr:uid="{90F04918-D7A5-45DB-A58A-854918A4120A}"/>
    <cellStyle name="Normal 5 4 3 2 2 2 2" xfId="3870" xr:uid="{0F84B4D9-EBC7-4F47-BBA4-50EDEE9A394D}"/>
    <cellStyle name="Normal 5 4 3 2 2 2 2 2" xfId="3871" xr:uid="{D1164AA2-ED1E-4545-B727-75712BFD0896}"/>
    <cellStyle name="Normal 5 4 3 2 2 2 3" xfId="3872" xr:uid="{B9AD7289-8B92-4E8F-B03E-DEBAA228545A}"/>
    <cellStyle name="Normal 5 4 3 2 2 3" xfId="803" xr:uid="{F4E3582E-EB57-4293-8028-86447EB8A403}"/>
    <cellStyle name="Normal 5 4 3 2 2 3 2" xfId="3873" xr:uid="{644F573E-0A9D-44C3-A3D7-CDEDF0B4FF99}"/>
    <cellStyle name="Normal 5 4 3 2 2 4" xfId="804" xr:uid="{67A63784-AFE0-4495-AD3F-6EBF9E89B7C6}"/>
    <cellStyle name="Normal 5 4 3 2 3" xfId="805" xr:uid="{7C057CE0-A5F4-458C-87F1-3234AD050F29}"/>
    <cellStyle name="Normal 5 4 3 2 3 2" xfId="806" xr:uid="{AC04A602-398D-4105-848E-54BFC36F0549}"/>
    <cellStyle name="Normal 5 4 3 2 3 2 2" xfId="3874" xr:uid="{BC5A0953-1216-4EF4-8C4A-E8B10BACD82E}"/>
    <cellStyle name="Normal 5 4 3 2 3 3" xfId="807" xr:uid="{8F12CB88-18AE-4536-8AE7-2A6404F62D9E}"/>
    <cellStyle name="Normal 5 4 3 2 3 4" xfId="808" xr:uid="{FFDE4ECF-55A1-4E12-9231-E34DDF280932}"/>
    <cellStyle name="Normal 5 4 3 2 4" xfId="809" xr:uid="{F701B014-BAB9-4EC0-9FBF-B44B824D2E8D}"/>
    <cellStyle name="Normal 5 4 3 2 4 2" xfId="3875" xr:uid="{9A1E62B5-352A-426B-942A-D7C6A6C21614}"/>
    <cellStyle name="Normal 5 4 3 2 5" xfId="810" xr:uid="{3BF14B76-F10B-49A5-BDE3-7EA354D3C04D}"/>
    <cellStyle name="Normal 5 4 3 2 6" xfId="811" xr:uid="{3EA39F2E-65C8-4011-A087-5E8F408AFDAE}"/>
    <cellStyle name="Normal 5 4 3 3" xfId="812" xr:uid="{D885CD86-4929-4557-B251-3D4C4023C743}"/>
    <cellStyle name="Normal 5 4 3 3 2" xfId="813" xr:uid="{0C032E66-64EA-4035-BCDE-B530EE65AB3B}"/>
    <cellStyle name="Normal 5 4 3 3 2 2" xfId="814" xr:uid="{9A83FCCD-2C60-4383-8003-2ED326B7330C}"/>
    <cellStyle name="Normal 5 4 3 3 2 2 2" xfId="3876" xr:uid="{AFCCD1CD-2F01-43B1-8B27-8301F1E373F7}"/>
    <cellStyle name="Normal 5 4 3 3 2 2 2 2" xfId="3877" xr:uid="{9126B23D-2E33-4516-BEED-1A6D3459474E}"/>
    <cellStyle name="Normal 5 4 3 3 2 2 3" xfId="3878" xr:uid="{F6254C0F-1C34-4641-8FBF-14FD11711A60}"/>
    <cellStyle name="Normal 5 4 3 3 2 3" xfId="815" xr:uid="{4D899844-1B7D-41C8-908F-6E2C722BE167}"/>
    <cellStyle name="Normal 5 4 3 3 2 3 2" xfId="3879" xr:uid="{85C21DF3-862B-4083-87AF-763E6D4CB9C8}"/>
    <cellStyle name="Normal 5 4 3 3 2 4" xfId="816" xr:uid="{E67E9B5C-FE07-4202-8B01-CBB80730102C}"/>
    <cellStyle name="Normal 5 4 3 3 3" xfId="817" xr:uid="{58201F96-ECC1-4FBC-9199-DD1F16C7DCC3}"/>
    <cellStyle name="Normal 5 4 3 3 3 2" xfId="3880" xr:uid="{CCA9F187-166B-4245-9CE8-5E776A9EE674}"/>
    <cellStyle name="Normal 5 4 3 3 3 2 2" xfId="3881" xr:uid="{62392968-57F4-485A-9612-B95850D51375}"/>
    <cellStyle name="Normal 5 4 3 3 3 3" xfId="3882" xr:uid="{CA91E61F-EACC-4A66-9261-BB38A84FFA61}"/>
    <cellStyle name="Normal 5 4 3 3 4" xfId="818" xr:uid="{5F22D8CD-0FAC-4E02-85CF-9E7CFEFA1C8E}"/>
    <cellStyle name="Normal 5 4 3 3 4 2" xfId="3883" xr:uid="{4DC68366-F370-4EB2-8428-22213F330F19}"/>
    <cellStyle name="Normal 5 4 3 3 5" xfId="819" xr:uid="{EFBF4F13-5A27-405C-B910-CE9A65821245}"/>
    <cellStyle name="Normal 5 4 3 4" xfId="820" xr:uid="{0D76BBE0-74C9-4CF4-B781-B021D03FA977}"/>
    <cellStyle name="Normal 5 4 3 4 2" xfId="821" xr:uid="{6816FF74-C92E-4F6A-A676-6AB87D0EB453}"/>
    <cellStyle name="Normal 5 4 3 4 2 2" xfId="3884" xr:uid="{2E2029EA-9891-4D22-8C3C-D884C5FBB3D7}"/>
    <cellStyle name="Normal 5 4 3 4 2 2 2" xfId="3885" xr:uid="{D598F9CB-539C-4166-8143-4D3C15CD84D2}"/>
    <cellStyle name="Normal 5 4 3 4 2 3" xfId="3886" xr:uid="{53681541-D189-4AA7-B06E-3250C87F7070}"/>
    <cellStyle name="Normal 5 4 3 4 3" xfId="822" xr:uid="{5905A41F-50D5-4ECC-8C8E-B02F8F170A63}"/>
    <cellStyle name="Normal 5 4 3 4 3 2" xfId="3887" xr:uid="{DA645D40-081E-4FB4-AAC0-3122846FC133}"/>
    <cellStyle name="Normal 5 4 3 4 4" xfId="823" xr:uid="{C39591D8-0F32-4ED3-97CD-60037ADCBA03}"/>
    <cellStyle name="Normal 5 4 3 5" xfId="824" xr:uid="{7A9A3920-F160-436C-8A02-4EEBAB8AEC3D}"/>
    <cellStyle name="Normal 5 4 3 5 2" xfId="825" xr:uid="{EF409719-EC3C-46A9-A21D-578FE72BE33B}"/>
    <cellStyle name="Normal 5 4 3 5 2 2" xfId="3888" xr:uid="{F45A95A3-9546-4DD9-B52C-AB659206C2A5}"/>
    <cellStyle name="Normal 5 4 3 5 3" xfId="826" xr:uid="{FBC759A0-6B98-4923-BC99-43226EEA85D7}"/>
    <cellStyle name="Normal 5 4 3 5 4" xfId="827" xr:uid="{26609474-626E-43CF-AD11-6D30135024A1}"/>
    <cellStyle name="Normal 5 4 3 6" xfId="828" xr:uid="{964444C6-0B71-486E-8514-2B81140FC91C}"/>
    <cellStyle name="Normal 5 4 3 6 2" xfId="3889" xr:uid="{49B423E4-499A-4414-A21D-A0CCE03B6B86}"/>
    <cellStyle name="Normal 5 4 3 7" xfId="829" xr:uid="{82FFF197-9F1C-440E-868A-2AAA8C54EE73}"/>
    <cellStyle name="Normal 5 4 3 8" xfId="830" xr:uid="{1374DA35-5456-47D3-AC75-4558C7B50F43}"/>
    <cellStyle name="Normal 5 4 4" xfId="831" xr:uid="{E6FB2EEA-BAE2-4C03-B30E-FEBB0CA68F5B}"/>
    <cellStyle name="Normal 5 4 4 2" xfId="832" xr:uid="{B1B67488-D704-46E1-808B-2EEB2ADCCD15}"/>
    <cellStyle name="Normal 5 4 4 2 2" xfId="833" xr:uid="{089DE3AB-47AA-4281-B4C2-D718BEBE8C73}"/>
    <cellStyle name="Normal 5 4 4 2 2 2" xfId="834" xr:uid="{F94A787C-94FD-42AB-8F46-3E458949BAF8}"/>
    <cellStyle name="Normal 5 4 4 2 2 2 2" xfId="3890" xr:uid="{1F353099-D3FE-4C98-9451-8E3EDFFDF33C}"/>
    <cellStyle name="Normal 5 4 4 2 2 3" xfId="835" xr:uid="{4AE2B252-6424-4C64-98EF-365DCCE11DF9}"/>
    <cellStyle name="Normal 5 4 4 2 2 4" xfId="836" xr:uid="{5CA33411-F6A4-473A-9380-1F172F513222}"/>
    <cellStyle name="Normal 5 4 4 2 3" xfId="837" xr:uid="{16DE345D-D00B-44E2-B6D5-EC21B30E45AD}"/>
    <cellStyle name="Normal 5 4 4 2 3 2" xfId="3891" xr:uid="{6F1B9591-82BD-407D-8F0B-2455F7FFE284}"/>
    <cellStyle name="Normal 5 4 4 2 4" xfId="838" xr:uid="{2D360D95-8BA6-4804-AF48-0957908C6693}"/>
    <cellStyle name="Normal 5 4 4 2 5" xfId="839" xr:uid="{4B9CD9FD-5DB6-486C-9E29-90F91EFD1E8E}"/>
    <cellStyle name="Normal 5 4 4 3" xfId="840" xr:uid="{06B08845-431F-4BD4-9548-BB6359AD5E05}"/>
    <cellStyle name="Normal 5 4 4 3 2" xfId="841" xr:uid="{AEF3ECC3-9257-430A-945B-ED291175B04E}"/>
    <cellStyle name="Normal 5 4 4 3 2 2" xfId="3892" xr:uid="{BB259A02-7197-46CE-B2BB-CFB013D15CFB}"/>
    <cellStyle name="Normal 5 4 4 3 3" xfId="842" xr:uid="{F47160D6-3F85-420C-AA01-A5983F945DEC}"/>
    <cellStyle name="Normal 5 4 4 3 4" xfId="843" xr:uid="{FABEDD02-7EAB-4190-B13B-D3216776A4B7}"/>
    <cellStyle name="Normal 5 4 4 4" xfId="844" xr:uid="{00B02ADE-5A36-4B64-9C13-81D714001FF5}"/>
    <cellStyle name="Normal 5 4 4 4 2" xfId="845" xr:uid="{58A2F81D-F2BF-4DBD-A9BB-BCC31232154D}"/>
    <cellStyle name="Normal 5 4 4 4 3" xfId="846" xr:uid="{50700192-42A6-4277-B160-89ECE905277B}"/>
    <cellStyle name="Normal 5 4 4 4 4" xfId="847" xr:uid="{428248A0-04F4-40A1-99D7-BBD2012BE09E}"/>
    <cellStyle name="Normal 5 4 4 5" xfId="848" xr:uid="{3D7D8FFE-3D32-4085-9EDF-C7D762D33EE6}"/>
    <cellStyle name="Normal 5 4 4 6" xfId="849" xr:uid="{561A6A40-B980-4564-BAA6-888704872AA1}"/>
    <cellStyle name="Normal 5 4 4 7" xfId="850" xr:uid="{66D4BFA5-0A4D-4C73-8C4F-2868E4A3EF88}"/>
    <cellStyle name="Normal 5 4 5" xfId="851" xr:uid="{82AD62B6-45C4-43DA-BFE9-800BCE93BAFA}"/>
    <cellStyle name="Normal 5 4 5 2" xfId="852" xr:uid="{B004FFBE-EF13-462F-8988-D34CA46F9F7C}"/>
    <cellStyle name="Normal 5 4 5 2 2" xfId="853" xr:uid="{55CF4390-D54F-45DA-9BFB-AABF1793CC92}"/>
    <cellStyle name="Normal 5 4 5 2 2 2" xfId="3893" xr:uid="{1F857DC8-32E5-4128-8AF5-C85F227A6531}"/>
    <cellStyle name="Normal 5 4 5 2 2 2 2" xfId="3894" xr:uid="{8598338F-A7F6-4447-B300-49A684E8D7C2}"/>
    <cellStyle name="Normal 5 4 5 2 2 3" xfId="3895" xr:uid="{96AA9C86-B898-4477-8885-03FF04A8845C}"/>
    <cellStyle name="Normal 5 4 5 2 3" xfId="854" xr:uid="{56204164-312A-4E65-9761-3389544B1D3F}"/>
    <cellStyle name="Normal 5 4 5 2 3 2" xfId="3896" xr:uid="{67B5E414-8621-4C7E-BF4C-6EB99B3FEEAA}"/>
    <cellStyle name="Normal 5 4 5 2 4" xfId="855" xr:uid="{EAC249F5-7EFD-46B9-9C99-BAABBE6675C9}"/>
    <cellStyle name="Normal 5 4 5 3" xfId="856" xr:uid="{206B756B-1D5C-4A44-B059-2288021E5454}"/>
    <cellStyle name="Normal 5 4 5 3 2" xfId="857" xr:uid="{E109D0FF-19A2-4F60-81E3-1721025E64BC}"/>
    <cellStyle name="Normal 5 4 5 3 2 2" xfId="3897" xr:uid="{C0562FEA-0767-4868-AD20-6FF2818E27F1}"/>
    <cellStyle name="Normal 5 4 5 3 3" xfId="858" xr:uid="{8378D615-9BA6-4F3D-9255-09602CB26188}"/>
    <cellStyle name="Normal 5 4 5 3 4" xfId="859" xr:uid="{A9E02FFF-01AF-4BEE-9ACA-BDC53B95EE5E}"/>
    <cellStyle name="Normal 5 4 5 4" xfId="860" xr:uid="{D077F06D-1BEF-45E0-86CA-F88400DC23B2}"/>
    <cellStyle name="Normal 5 4 5 4 2" xfId="3898" xr:uid="{C775BA21-5884-4502-A8BA-0CDD2CE12C36}"/>
    <cellStyle name="Normal 5 4 5 5" xfId="861" xr:uid="{AA3AEE24-6856-4E9C-AE00-E5A9F26AC8A5}"/>
    <cellStyle name="Normal 5 4 5 6" xfId="862" xr:uid="{C97CB5F2-0EA9-496B-AFD8-E5812FBBC464}"/>
    <cellStyle name="Normal 5 4 6" xfId="863" xr:uid="{31770939-C908-4631-B116-34A9C1C73B8F}"/>
    <cellStyle name="Normal 5 4 6 2" xfId="864" xr:uid="{C5635500-8984-47F9-8DD2-960BF1CF66E7}"/>
    <cellStyle name="Normal 5 4 6 2 2" xfId="865" xr:uid="{9253CE47-D9A1-4F49-AF77-A17D7385D895}"/>
    <cellStyle name="Normal 5 4 6 2 2 2" xfId="3899" xr:uid="{E2E47B3C-E091-403D-AFAA-692DC0339E26}"/>
    <cellStyle name="Normal 5 4 6 2 3" xfId="866" xr:uid="{572ACFC4-5427-47DE-8C16-9C7CE0357A35}"/>
    <cellStyle name="Normal 5 4 6 2 4" xfId="867" xr:uid="{C1474B63-F937-4A55-99BC-10D4FFF0A1EA}"/>
    <cellStyle name="Normal 5 4 6 3" xfId="868" xr:uid="{9363EC0A-F5CB-468E-89E0-E07D00021CB4}"/>
    <cellStyle name="Normal 5 4 6 3 2" xfId="3900" xr:uid="{DC2C33C0-092A-4763-B258-D9C2545D55E1}"/>
    <cellStyle name="Normal 5 4 6 4" xfId="869" xr:uid="{F4282141-2172-44C3-ABC7-174BA7A5A0BA}"/>
    <cellStyle name="Normal 5 4 6 5" xfId="870" xr:uid="{3F7CA07F-FE32-400C-9CBB-772D93B0012D}"/>
    <cellStyle name="Normal 5 4 7" xfId="871" xr:uid="{234DA673-75B2-4A6A-94B2-E0587D7345F0}"/>
    <cellStyle name="Normal 5 4 7 2" xfId="872" xr:uid="{55472A34-81EB-4697-884B-96266ACA581F}"/>
    <cellStyle name="Normal 5 4 7 2 2" xfId="3901" xr:uid="{59552144-7767-48B7-91F0-F731A00D8CC3}"/>
    <cellStyle name="Normal 5 4 7 2 3" xfId="4389" xr:uid="{C93C512B-FAD4-49EB-B41A-A15BC3A221AC}"/>
    <cellStyle name="Normal 5 4 7 3" xfId="873" xr:uid="{8D304451-46A9-4590-826A-38C9E45F3F5E}"/>
    <cellStyle name="Normal 5 4 7 4" xfId="874" xr:uid="{0C48511C-20CF-43A1-9C40-B80D68788320}"/>
    <cellStyle name="Normal 5 4 7 4 2" xfId="4748" xr:uid="{34F6598B-0953-4A2E-A8E0-F44AABFE20B0}"/>
    <cellStyle name="Normal 5 4 7 4 3" xfId="4607" xr:uid="{61A604C2-9677-47FF-B81F-50FEF97DCFF5}"/>
    <cellStyle name="Normal 5 4 7 4 4" xfId="4469" xr:uid="{4B7FA17E-AEE2-40AA-A8BF-4F14C3518F44}"/>
    <cellStyle name="Normal 5 4 8" xfId="875" xr:uid="{BCAA6299-E92F-418D-BB95-4BEC9D893961}"/>
    <cellStyle name="Normal 5 4 8 2" xfId="876" xr:uid="{705A6CC7-181F-4EFE-93B4-59123F52CC42}"/>
    <cellStyle name="Normal 5 4 8 3" xfId="877" xr:uid="{45BB8947-A884-4B27-BBE6-B6AF8C97BADB}"/>
    <cellStyle name="Normal 5 4 8 4" xfId="878" xr:uid="{22938CE2-D000-4042-A818-EB38766B5D14}"/>
    <cellStyle name="Normal 5 4 9" xfId="879" xr:uid="{581D7F4C-AD15-4A39-AF9E-BAF88E526FA4}"/>
    <cellStyle name="Normal 5 5" xfId="880" xr:uid="{E9630514-BE08-41B5-913E-7410DE08BFCA}"/>
    <cellStyle name="Normal 5 5 10" xfId="881" xr:uid="{B5D1FCD4-24BC-40AC-9819-B274A7F4D9BA}"/>
    <cellStyle name="Normal 5 5 11" xfId="882" xr:uid="{5B931035-ACC4-40FF-94AF-C7C0BD77F490}"/>
    <cellStyle name="Normal 5 5 2" xfId="883" xr:uid="{349B3755-A4C4-4882-8D0D-F9DEF4985DEA}"/>
    <cellStyle name="Normal 5 5 2 2" xfId="884" xr:uid="{8CE7545C-7511-4C87-AEA1-7B83D0F01F3F}"/>
    <cellStyle name="Normal 5 5 2 2 2" xfId="885" xr:uid="{18933975-098C-4B56-9E57-E387FCCD6D05}"/>
    <cellStyle name="Normal 5 5 2 2 2 2" xfId="886" xr:uid="{31978974-DB7F-4F0E-A585-621D5A7E605C}"/>
    <cellStyle name="Normal 5 5 2 2 2 2 2" xfId="887" xr:uid="{BD57B3B0-925D-4BD1-9C57-D29A93516CCB}"/>
    <cellStyle name="Normal 5 5 2 2 2 2 2 2" xfId="3902" xr:uid="{9A4CFE14-21A4-4D9C-A007-D0B90556292F}"/>
    <cellStyle name="Normal 5 5 2 2 2 2 3" xfId="888" xr:uid="{A587E470-AAE0-4D6C-B290-10360E2B4150}"/>
    <cellStyle name="Normal 5 5 2 2 2 2 4" xfId="889" xr:uid="{999672DD-480E-48D4-BC58-F4D2E0106EEF}"/>
    <cellStyle name="Normal 5 5 2 2 2 3" xfId="890" xr:uid="{509AB730-F193-482D-B54E-BA502A71BD57}"/>
    <cellStyle name="Normal 5 5 2 2 2 3 2" xfId="891" xr:uid="{DBCBA317-3693-45DA-BCBD-21C4B8142EC7}"/>
    <cellStyle name="Normal 5 5 2 2 2 3 3" xfId="892" xr:uid="{E7EB12B8-6402-4D6E-B37C-F93780195DAB}"/>
    <cellStyle name="Normal 5 5 2 2 2 3 4" xfId="893" xr:uid="{2603D66C-C905-437E-BB9A-4092D4C296B5}"/>
    <cellStyle name="Normal 5 5 2 2 2 4" xfId="894" xr:uid="{F829DCB9-168C-4102-AA27-5FA18A15BDA1}"/>
    <cellStyle name="Normal 5 5 2 2 2 5" xfId="895" xr:uid="{4E049EF6-B98C-4ED6-9416-BEFB624E52C2}"/>
    <cellStyle name="Normal 5 5 2 2 2 6" xfId="896" xr:uid="{8BBF17B2-6D33-40A6-ABB9-0F95BFD1EAA6}"/>
    <cellStyle name="Normal 5 5 2 2 3" xfId="897" xr:uid="{2B9E1A14-B242-4063-8163-B12D30A9719A}"/>
    <cellStyle name="Normal 5 5 2 2 3 2" xfId="898" xr:uid="{4B22D899-6496-4D4D-8516-AC98E6586713}"/>
    <cellStyle name="Normal 5 5 2 2 3 2 2" xfId="899" xr:uid="{A2A1D571-E106-4AB1-BE88-5BF44B2EE731}"/>
    <cellStyle name="Normal 5 5 2 2 3 2 3" xfId="900" xr:uid="{877D3B06-5CDA-4F59-B183-2FCD1BC95B29}"/>
    <cellStyle name="Normal 5 5 2 2 3 2 4" xfId="901" xr:uid="{B6876759-961A-4E30-9DC3-0BDA214FD0A0}"/>
    <cellStyle name="Normal 5 5 2 2 3 3" xfId="902" xr:uid="{E2ABC1F2-AD40-4445-89C5-2C48EACE4D2C}"/>
    <cellStyle name="Normal 5 5 2 2 3 4" xfId="903" xr:uid="{DFF9758D-2034-45FC-A3DB-F7691086EFCE}"/>
    <cellStyle name="Normal 5 5 2 2 3 5" xfId="904" xr:uid="{BE03982B-7319-42C8-B3BE-89D1D0DC366E}"/>
    <cellStyle name="Normal 5 5 2 2 4" xfId="905" xr:uid="{33510542-2F42-4A2D-BE1D-080B3F9EAF8B}"/>
    <cellStyle name="Normal 5 5 2 2 4 2" xfId="906" xr:uid="{3BC2C3C3-3F0D-4159-9144-0046EC352765}"/>
    <cellStyle name="Normal 5 5 2 2 4 3" xfId="907" xr:uid="{E0116691-92A1-4B57-B197-0AA1B628BB94}"/>
    <cellStyle name="Normal 5 5 2 2 4 4" xfId="908" xr:uid="{6F4D377B-2009-4112-A658-E7B0DBD8C754}"/>
    <cellStyle name="Normal 5 5 2 2 5" xfId="909" xr:uid="{1D7F7D6D-6953-43B2-BA46-208505031E8E}"/>
    <cellStyle name="Normal 5 5 2 2 5 2" xfId="910" xr:uid="{B2FC0C6E-7A60-444A-B940-57986B9F3ACC}"/>
    <cellStyle name="Normal 5 5 2 2 5 3" xfId="911" xr:uid="{FBED9E55-7EFA-46E8-8A5A-74F243D1B2AB}"/>
    <cellStyle name="Normal 5 5 2 2 5 4" xfId="912" xr:uid="{D6401844-0A84-4192-BB0B-7A227D324543}"/>
    <cellStyle name="Normal 5 5 2 2 6" xfId="913" xr:uid="{C7C5967D-27D1-4ECD-ADEE-E27564E927AA}"/>
    <cellStyle name="Normal 5 5 2 2 7" xfId="914" xr:uid="{8B367657-9ED6-4719-92F7-341F1F3CAFA0}"/>
    <cellStyle name="Normal 5 5 2 2 8" xfId="915" xr:uid="{BA79C369-AEEB-436E-B9A8-84BC0CC563AD}"/>
    <cellStyle name="Normal 5 5 2 3" xfId="916" xr:uid="{963A8E2A-67BB-4C27-8DC8-5201EFD7B5DF}"/>
    <cellStyle name="Normal 5 5 2 3 2" xfId="917" xr:uid="{B47816C5-F8B3-4A05-BFF3-A2D35243E9AD}"/>
    <cellStyle name="Normal 5 5 2 3 2 2" xfId="918" xr:uid="{A5E4DC36-032C-4604-A800-13613F4A3555}"/>
    <cellStyle name="Normal 5 5 2 3 2 2 2" xfId="3903" xr:uid="{EE9BEAF8-2B7A-438D-A3BC-F0AD5ABFD52D}"/>
    <cellStyle name="Normal 5 5 2 3 2 2 2 2" xfId="3904" xr:uid="{5F27B556-7A4F-4193-9408-B0A20394AE79}"/>
    <cellStyle name="Normal 5 5 2 3 2 2 3" xfId="3905" xr:uid="{03F3C8CB-FDBC-4133-96AD-173F9E575365}"/>
    <cellStyle name="Normal 5 5 2 3 2 3" xfId="919" xr:uid="{7126F0FA-D5FC-45A6-AF19-089A2FFB7A3B}"/>
    <cellStyle name="Normal 5 5 2 3 2 3 2" xfId="3906" xr:uid="{99E1A48C-51D9-479D-BB5B-E83D8E528C28}"/>
    <cellStyle name="Normal 5 5 2 3 2 4" xfId="920" xr:uid="{DEB90BEE-F549-4026-ACCE-320EFB57B22E}"/>
    <cellStyle name="Normal 5 5 2 3 3" xfId="921" xr:uid="{D0BCC751-C947-4311-B5CB-3BEEB00216EC}"/>
    <cellStyle name="Normal 5 5 2 3 3 2" xfId="922" xr:uid="{12E7C0CA-12A3-48C9-8FE6-B0E6397BEFC1}"/>
    <cellStyle name="Normal 5 5 2 3 3 2 2" xfId="3907" xr:uid="{D3263855-2A5C-48D6-95B6-BC276AE57C94}"/>
    <cellStyle name="Normal 5 5 2 3 3 3" xfId="923" xr:uid="{9F1F93FF-2E22-497A-88C2-F6E32FB9D576}"/>
    <cellStyle name="Normal 5 5 2 3 3 4" xfId="924" xr:uid="{78D78AF7-0CAF-4B58-A137-936570E0F7AF}"/>
    <cellStyle name="Normal 5 5 2 3 4" xfId="925" xr:uid="{648D0F35-23E0-4054-A0B1-F3AECC60769F}"/>
    <cellStyle name="Normal 5 5 2 3 4 2" xfId="3908" xr:uid="{CEA255EC-4B87-4000-A1BD-2A4757165DAA}"/>
    <cellStyle name="Normal 5 5 2 3 5" xfId="926" xr:uid="{F413945E-12BD-40A9-9CAA-78F33E691348}"/>
    <cellStyle name="Normal 5 5 2 3 6" xfId="927" xr:uid="{FFE42D34-31EF-4672-A4D3-760CDF52DFFE}"/>
    <cellStyle name="Normal 5 5 2 4" xfId="928" xr:uid="{07EB769D-7B9E-47B5-B890-1A417FF33A0B}"/>
    <cellStyle name="Normal 5 5 2 4 2" xfId="929" xr:uid="{67AD81E9-5DFF-4005-8E9A-4BC14B86D81F}"/>
    <cellStyle name="Normal 5 5 2 4 2 2" xfId="930" xr:uid="{9B56E1E0-ACFA-46F4-AD2C-025CFF37EE71}"/>
    <cellStyle name="Normal 5 5 2 4 2 2 2" xfId="3909" xr:uid="{9E8E94E1-E4DF-4427-BFFC-693CEC349B81}"/>
    <cellStyle name="Normal 5 5 2 4 2 3" xfId="931" xr:uid="{E70591A9-F6FA-4483-AA88-4732015B4D4F}"/>
    <cellStyle name="Normal 5 5 2 4 2 4" xfId="932" xr:uid="{A0106BFB-78DE-4D76-8B45-409BF431E173}"/>
    <cellStyle name="Normal 5 5 2 4 3" xfId="933" xr:uid="{40B8C8DC-E9B4-4950-91F9-5A8F0FA6106F}"/>
    <cellStyle name="Normal 5 5 2 4 3 2" xfId="3910" xr:uid="{7076DF59-0492-4DDA-A534-BCE3EAE99D6F}"/>
    <cellStyle name="Normal 5 5 2 4 4" xfId="934" xr:uid="{AB84AF15-DA73-4D8C-8F7B-FB06FC2E9061}"/>
    <cellStyle name="Normal 5 5 2 4 5" xfId="935" xr:uid="{6E28A2C9-C9F8-441E-956A-052956A21F7B}"/>
    <cellStyle name="Normal 5 5 2 5" xfId="936" xr:uid="{0F3F4BC0-A6EE-4A96-8285-F5D9A5FF4FDE}"/>
    <cellStyle name="Normal 5 5 2 5 2" xfId="937" xr:uid="{659F9EC5-9816-485C-9BD0-62CA2767B418}"/>
    <cellStyle name="Normal 5 5 2 5 2 2" xfId="3911" xr:uid="{9D6ADF82-208A-42AD-A4A2-E6E783C30564}"/>
    <cellStyle name="Normal 5 5 2 5 3" xfId="938" xr:uid="{B06A3E38-F1C7-4209-A9D0-ED46C067CCCC}"/>
    <cellStyle name="Normal 5 5 2 5 4" xfId="939" xr:uid="{E3DF616C-6FB9-41FB-8497-00945641DD1A}"/>
    <cellStyle name="Normal 5 5 2 6" xfId="940" xr:uid="{C528FE5F-D0F2-4A8A-B738-BDC2805BC199}"/>
    <cellStyle name="Normal 5 5 2 6 2" xfId="941" xr:uid="{A609BD34-E04F-4A47-9D0E-A93B8A2CAC6F}"/>
    <cellStyle name="Normal 5 5 2 6 3" xfId="942" xr:uid="{AACE4DEF-4331-474F-9DE4-68C8426C50F5}"/>
    <cellStyle name="Normal 5 5 2 6 4" xfId="943" xr:uid="{4B21AACB-57B7-4EF2-9095-77E573434A5F}"/>
    <cellStyle name="Normal 5 5 2 7" xfId="944" xr:uid="{7E4CA394-B976-4E25-A4DF-B2C502E57A2D}"/>
    <cellStyle name="Normal 5 5 2 8" xfId="945" xr:uid="{E4140500-F506-482C-B156-8562517B427F}"/>
    <cellStyle name="Normal 5 5 2 9" xfId="946" xr:uid="{4FFD39F6-A618-4D9C-92C0-A6C10239C25E}"/>
    <cellStyle name="Normal 5 5 3" xfId="947" xr:uid="{1F1D3E3B-1A46-43E2-870E-18C0D493672F}"/>
    <cellStyle name="Normal 5 5 3 2" xfId="948" xr:uid="{694A2CA1-406B-4F56-A236-DD6AF11D4AA8}"/>
    <cellStyle name="Normal 5 5 3 2 2" xfId="949" xr:uid="{83F7E3BA-634C-4816-96AB-E18BEEF56956}"/>
    <cellStyle name="Normal 5 5 3 2 2 2" xfId="950" xr:uid="{16BAAC69-DD8A-4D33-AC0C-554A3ACBC6B3}"/>
    <cellStyle name="Normal 5 5 3 2 2 2 2" xfId="3912" xr:uid="{03C0E177-32B6-49CA-81C1-B4E16536019A}"/>
    <cellStyle name="Normal 5 5 3 2 2 2 2 2" xfId="4639" xr:uid="{97775726-975D-4E1B-AF55-9D4CF967D848}"/>
    <cellStyle name="Normal 5 5 3 2 2 2 3" xfId="4640" xr:uid="{6BCD80DE-EAD7-4BCF-8BB7-D04CBEE7CD37}"/>
    <cellStyle name="Normal 5 5 3 2 2 3" xfId="951" xr:uid="{7A57FFA4-1FE2-456B-9D9C-ADB827991202}"/>
    <cellStyle name="Normal 5 5 3 2 2 3 2" xfId="4641" xr:uid="{8CA7ECEB-891A-44D3-AAC5-D6168E6C50F7}"/>
    <cellStyle name="Normal 5 5 3 2 2 4" xfId="952" xr:uid="{4CCF8D9C-517F-4E05-ACD7-B2D3891D2F26}"/>
    <cellStyle name="Normal 5 5 3 2 3" xfId="953" xr:uid="{5FE58E76-9A52-4CB8-A3AD-2B43673CBC72}"/>
    <cellStyle name="Normal 5 5 3 2 3 2" xfId="954" xr:uid="{42C4D914-D563-4034-AC62-CD9F3EF859E1}"/>
    <cellStyle name="Normal 5 5 3 2 3 2 2" xfId="4642" xr:uid="{5C18BADD-ED36-491F-B923-1F1D5DB0D921}"/>
    <cellStyle name="Normal 5 5 3 2 3 3" xfId="955" xr:uid="{C90DE418-7ADB-4253-AC33-309C574F8A5D}"/>
    <cellStyle name="Normal 5 5 3 2 3 4" xfId="956" xr:uid="{5219F7C8-8FB0-4F49-9DB4-A89B3B207D84}"/>
    <cellStyle name="Normal 5 5 3 2 4" xfId="957" xr:uid="{D3330F76-3466-495F-990D-2D14279C8DC1}"/>
    <cellStyle name="Normal 5 5 3 2 4 2" xfId="4643" xr:uid="{6CAB37F7-940C-41A2-91FF-9285CDC8C5B0}"/>
    <cellStyle name="Normal 5 5 3 2 5" xfId="958" xr:uid="{008C6B6E-ACB5-435D-A399-CFA8EABAAD4A}"/>
    <cellStyle name="Normal 5 5 3 2 6" xfId="959" xr:uid="{79BD4B72-766A-4548-A28F-801DBB35504F}"/>
    <cellStyle name="Normal 5 5 3 3" xfId="960" xr:uid="{1E8F0BEC-6445-452E-BF78-BE7935AA978B}"/>
    <cellStyle name="Normal 5 5 3 3 2" xfId="961" xr:uid="{F4978703-7CA8-425B-9898-45FC6244CF87}"/>
    <cellStyle name="Normal 5 5 3 3 2 2" xfId="962" xr:uid="{88D454C4-F090-449E-9C8D-9121A87ED7AB}"/>
    <cellStyle name="Normal 5 5 3 3 2 2 2" xfId="4644" xr:uid="{7F46A099-328F-4BFC-8BA2-FDD0C2880E63}"/>
    <cellStyle name="Normal 5 5 3 3 2 3" xfId="963" xr:uid="{92D2CCB5-4FEE-437F-B95D-92DC10A09745}"/>
    <cellStyle name="Normal 5 5 3 3 2 4" xfId="964" xr:uid="{E891F85C-10FA-4148-A34C-434CB92E0A22}"/>
    <cellStyle name="Normal 5 5 3 3 3" xfId="965" xr:uid="{C57499FD-3CFF-4B11-B49F-66921A93B46E}"/>
    <cellStyle name="Normal 5 5 3 3 3 2" xfId="4645" xr:uid="{41C923C7-61BA-4209-AC07-48B75841A6BB}"/>
    <cellStyle name="Normal 5 5 3 3 4" xfId="966" xr:uid="{F998A8D1-3ECA-4F14-9B28-BF13A5A0FEBA}"/>
    <cellStyle name="Normal 5 5 3 3 5" xfId="967" xr:uid="{94187A85-D60C-4D0A-BF61-950113251224}"/>
    <cellStyle name="Normal 5 5 3 4" xfId="968" xr:uid="{F1BBC3CE-1209-4BA3-A3FA-217A95745748}"/>
    <cellStyle name="Normal 5 5 3 4 2" xfId="969" xr:uid="{4A2F2218-FA0A-4A56-B8F2-CB60544DB5F3}"/>
    <cellStyle name="Normal 5 5 3 4 2 2" xfId="4646" xr:uid="{0B662153-61FE-4589-A154-CB322BAAC534}"/>
    <cellStyle name="Normal 5 5 3 4 3" xfId="970" xr:uid="{FBC0B363-8079-4014-A44C-073A964FC810}"/>
    <cellStyle name="Normal 5 5 3 4 4" xfId="971" xr:uid="{99BB234A-CF74-460D-9087-EB0488452BA8}"/>
    <cellStyle name="Normal 5 5 3 5" xfId="972" xr:uid="{B8D1070C-A9A5-4745-A61A-1E64735377B6}"/>
    <cellStyle name="Normal 5 5 3 5 2" xfId="973" xr:uid="{F37B9088-EB49-499D-887F-1588FD27F039}"/>
    <cellStyle name="Normal 5 5 3 5 3" xfId="974" xr:uid="{65006A56-0D29-40A8-95BA-61BD3AC72F71}"/>
    <cellStyle name="Normal 5 5 3 5 4" xfId="975" xr:uid="{5E0BF4DB-EAEE-43EE-86E2-FA5D8106CD19}"/>
    <cellStyle name="Normal 5 5 3 6" xfId="976" xr:uid="{C2A3AAEC-9769-454C-80EE-021B5AE5F996}"/>
    <cellStyle name="Normal 5 5 3 7" xfId="977" xr:uid="{A9FE1A36-55FC-4899-B098-CE230967EBDD}"/>
    <cellStyle name="Normal 5 5 3 8" xfId="978" xr:uid="{317F517B-0D80-4093-B248-9E0D0E944A85}"/>
    <cellStyle name="Normal 5 5 4" xfId="979" xr:uid="{B61C5281-61AC-4CF0-A11B-C1849D146AB1}"/>
    <cellStyle name="Normal 5 5 4 2" xfId="980" xr:uid="{351385AB-FFA1-43C7-845A-9575BCAEE3B4}"/>
    <cellStyle name="Normal 5 5 4 2 2" xfId="981" xr:uid="{3205DEE4-AE4E-40A6-828E-BA5F2BE42D51}"/>
    <cellStyle name="Normal 5 5 4 2 2 2" xfId="982" xr:uid="{F9A7ED5F-9B76-42E4-B4DA-366033FCF82A}"/>
    <cellStyle name="Normal 5 5 4 2 2 2 2" xfId="3913" xr:uid="{7ED5902D-7A71-473D-AB69-513F0638536C}"/>
    <cellStyle name="Normal 5 5 4 2 2 3" xfId="983" xr:uid="{8CBCC04E-C975-4514-9C26-64E582BA51BF}"/>
    <cellStyle name="Normal 5 5 4 2 2 4" xfId="984" xr:uid="{60224A06-78AC-4563-976E-D188CD757FAF}"/>
    <cellStyle name="Normal 5 5 4 2 3" xfId="985" xr:uid="{760C2C91-F944-4121-830D-79C222CC316D}"/>
    <cellStyle name="Normal 5 5 4 2 3 2" xfId="3914" xr:uid="{8196F07D-2B54-4113-BF50-54E4390A9852}"/>
    <cellStyle name="Normal 5 5 4 2 4" xfId="986" xr:uid="{A100B548-47A8-4336-B3C5-890D2DE9FB10}"/>
    <cellStyle name="Normal 5 5 4 2 5" xfId="987" xr:uid="{34CF2239-42FB-4491-A3C9-B7845A8AF924}"/>
    <cellStyle name="Normal 5 5 4 3" xfId="988" xr:uid="{7665E647-2595-4B54-BCBF-46EE890FC5DD}"/>
    <cellStyle name="Normal 5 5 4 3 2" xfId="989" xr:uid="{8DF2E0E0-1495-4F6A-AE82-7C33BAF4920E}"/>
    <cellStyle name="Normal 5 5 4 3 2 2" xfId="3915" xr:uid="{5063031F-F5EA-480E-98D5-386BE07855E3}"/>
    <cellStyle name="Normal 5 5 4 3 3" xfId="990" xr:uid="{2430BD5A-8464-4F01-B9DE-D3D953001529}"/>
    <cellStyle name="Normal 5 5 4 3 4" xfId="991" xr:uid="{27BC60FB-CF58-4F3E-BFC7-CEE9A3A231F8}"/>
    <cellStyle name="Normal 5 5 4 4" xfId="992" xr:uid="{69541A7D-7F26-4D6D-9BB7-F0F2DE481779}"/>
    <cellStyle name="Normal 5 5 4 4 2" xfId="993" xr:uid="{61877CE0-EA96-4D54-87E6-43ECB7F43D76}"/>
    <cellStyle name="Normal 5 5 4 4 3" xfId="994" xr:uid="{7CB61468-0E58-4F5A-9018-7D5A6A42A25C}"/>
    <cellStyle name="Normal 5 5 4 4 4" xfId="995" xr:uid="{C4E29500-A8E2-4B51-9C19-57CB7497C653}"/>
    <cellStyle name="Normal 5 5 4 5" xfId="996" xr:uid="{0BF6811D-E6C5-4A16-8C9D-ABEFFF523A3B}"/>
    <cellStyle name="Normal 5 5 4 6" xfId="997" xr:uid="{E4FDEC13-0287-407C-889A-8125CF3E7561}"/>
    <cellStyle name="Normal 5 5 4 7" xfId="998" xr:uid="{1CB9F401-CEFC-4C61-9FA4-DBF530B2BFA1}"/>
    <cellStyle name="Normal 5 5 5" xfId="999" xr:uid="{335AB691-65AE-4A53-9CB1-789207A35DFD}"/>
    <cellStyle name="Normal 5 5 5 2" xfId="1000" xr:uid="{5F8D0A05-5A6F-4523-A31C-344CA2141727}"/>
    <cellStyle name="Normal 5 5 5 2 2" xfId="1001" xr:uid="{C165BE4F-B24F-4801-A931-D571139FF463}"/>
    <cellStyle name="Normal 5 5 5 2 2 2" xfId="3916" xr:uid="{906F30DA-7AED-4929-9E2C-C13FB4FA5EAB}"/>
    <cellStyle name="Normal 5 5 5 2 3" xfId="1002" xr:uid="{8085D5C5-6717-4239-9682-25DD631C0167}"/>
    <cellStyle name="Normal 5 5 5 2 4" xfId="1003" xr:uid="{9B15622E-B506-41B3-AE96-5841106EAE20}"/>
    <cellStyle name="Normal 5 5 5 3" xfId="1004" xr:uid="{3BBF39C8-398C-45BF-AA76-8E66A2FAB232}"/>
    <cellStyle name="Normal 5 5 5 3 2" xfId="1005" xr:uid="{5EC6768A-43EF-4FEA-AB59-A309E16DA3E1}"/>
    <cellStyle name="Normal 5 5 5 3 3" xfId="1006" xr:uid="{EB5D2A28-C17D-49B4-9341-EAA07B00CC04}"/>
    <cellStyle name="Normal 5 5 5 3 4" xfId="1007" xr:uid="{B221729E-A9AB-4FD7-86D1-74CA8448482A}"/>
    <cellStyle name="Normal 5 5 5 4" xfId="1008" xr:uid="{23E8784B-73A4-497C-AFFB-188AECBC1CB9}"/>
    <cellStyle name="Normal 5 5 5 5" xfId="1009" xr:uid="{992D73F1-13FD-417A-8923-3F7B9C7647AA}"/>
    <cellStyle name="Normal 5 5 5 6" xfId="1010" xr:uid="{0F138506-3897-4610-9905-C1567C5EA092}"/>
    <cellStyle name="Normal 5 5 6" xfId="1011" xr:uid="{ACAE59FB-EBBE-4E9C-B252-FEC8FAC90A83}"/>
    <cellStyle name="Normal 5 5 6 2" xfId="1012" xr:uid="{F87A85A8-57C1-4823-A950-9270B050F846}"/>
    <cellStyle name="Normal 5 5 6 2 2" xfId="1013" xr:uid="{EB15BEBF-CDA3-4BF9-817A-538447992499}"/>
    <cellStyle name="Normal 5 5 6 2 3" xfId="1014" xr:uid="{65FF5C08-0988-4CAC-A385-FB212BF98CEF}"/>
    <cellStyle name="Normal 5 5 6 2 4" xfId="1015" xr:uid="{1AEADE14-65FC-485E-91DE-FEBA45FC5720}"/>
    <cellStyle name="Normal 5 5 6 3" xfId="1016" xr:uid="{5E7EFBB7-77B0-4FE7-848C-91989633EEAD}"/>
    <cellStyle name="Normal 5 5 6 4" xfId="1017" xr:uid="{B64372F6-C83F-4BE1-BCF8-9AC3179A69D9}"/>
    <cellStyle name="Normal 5 5 6 5" xfId="1018" xr:uid="{D8E23717-101A-458E-A19A-C252C78A6A2F}"/>
    <cellStyle name="Normal 5 5 7" xfId="1019" xr:uid="{22E0784A-9894-4CAA-91DD-0C4FFD1E73B4}"/>
    <cellStyle name="Normal 5 5 7 2" xfId="1020" xr:uid="{7A12E5AD-9A84-421C-87B1-E5ABDA19A3F8}"/>
    <cellStyle name="Normal 5 5 7 3" xfId="1021" xr:uid="{6C259B94-8852-4F2B-AC21-983294C462A1}"/>
    <cellStyle name="Normal 5 5 7 4" xfId="1022" xr:uid="{BD2DCCC6-730E-433B-A401-5F2BF520CA6A}"/>
    <cellStyle name="Normal 5 5 8" xfId="1023" xr:uid="{A525611E-BA8A-4CAD-BCD2-AB998594822C}"/>
    <cellStyle name="Normal 5 5 8 2" xfId="1024" xr:uid="{27D9F0C4-264E-49BE-9587-976A8EF3CEC3}"/>
    <cellStyle name="Normal 5 5 8 3" xfId="1025" xr:uid="{DF12553A-BB39-4EE4-83F3-78F91739AEA2}"/>
    <cellStyle name="Normal 5 5 8 4" xfId="1026" xr:uid="{03B47B83-1A33-4B70-A117-41BFFDD060A9}"/>
    <cellStyle name="Normal 5 5 9" xfId="1027" xr:uid="{596652C3-F4CB-4E5E-BFA0-97C3D5C9D7C6}"/>
    <cellStyle name="Normal 5 6" xfId="1028" xr:uid="{87328E6B-E33C-4024-BF4F-2BB1253C3029}"/>
    <cellStyle name="Normal 5 6 10" xfId="1029" xr:uid="{8BDBF54B-7FBC-4BF6-ACFF-F49EFB4E9C20}"/>
    <cellStyle name="Normal 5 6 11" xfId="1030" xr:uid="{F2CF65A9-EC46-4D4C-B321-5F6695277EDF}"/>
    <cellStyle name="Normal 5 6 2" xfId="1031" xr:uid="{6F14F6D0-0953-43CD-85C2-D04A09CE4851}"/>
    <cellStyle name="Normal 5 6 2 2" xfId="1032" xr:uid="{1580AA19-93A1-455E-A401-015E05B907F5}"/>
    <cellStyle name="Normal 5 6 2 2 2" xfId="1033" xr:uid="{A41F99B7-931D-4C22-9183-66214B9EB73A}"/>
    <cellStyle name="Normal 5 6 2 2 2 2" xfId="1034" xr:uid="{96F0AF43-DB79-45F7-BAFD-7C4A96F87CBE}"/>
    <cellStyle name="Normal 5 6 2 2 2 2 2" xfId="1035" xr:uid="{BBF541F7-B237-4626-9219-BDF296DE9ABD}"/>
    <cellStyle name="Normal 5 6 2 2 2 2 3" xfId="1036" xr:uid="{91D7571F-4681-4AAA-9807-4227A117A4F5}"/>
    <cellStyle name="Normal 5 6 2 2 2 2 4" xfId="1037" xr:uid="{8EDF286E-4BE0-4CDD-8B34-A86D6F9FAA4F}"/>
    <cellStyle name="Normal 5 6 2 2 2 3" xfId="1038" xr:uid="{FFF75E72-9939-4717-A06B-241A80EA5982}"/>
    <cellStyle name="Normal 5 6 2 2 2 3 2" xfId="1039" xr:uid="{7BC68BC9-9B77-445F-9869-AC00C2A86EA6}"/>
    <cellStyle name="Normal 5 6 2 2 2 3 3" xfId="1040" xr:uid="{BAB614CE-C892-4A91-AA69-ED3437BB9D03}"/>
    <cellStyle name="Normal 5 6 2 2 2 3 4" xfId="1041" xr:uid="{F336B9FD-9586-424C-96D2-F462262D9435}"/>
    <cellStyle name="Normal 5 6 2 2 2 4" xfId="1042" xr:uid="{89878E7F-C3E9-4C74-9A81-B7F07DA1D839}"/>
    <cellStyle name="Normal 5 6 2 2 2 5" xfId="1043" xr:uid="{9E5C9A59-C060-477A-9AE8-CDA482E489A5}"/>
    <cellStyle name="Normal 5 6 2 2 2 6" xfId="1044" xr:uid="{07E00BA3-5B93-4D70-A794-7E99749B1970}"/>
    <cellStyle name="Normal 5 6 2 2 3" xfId="1045" xr:uid="{6F32CCC3-A6DD-4473-8536-EB861320B218}"/>
    <cellStyle name="Normal 5 6 2 2 3 2" xfId="1046" xr:uid="{CEFBAC04-18BA-4FD7-9CD8-A9B6A620C795}"/>
    <cellStyle name="Normal 5 6 2 2 3 2 2" xfId="1047" xr:uid="{E0DACAAA-3DDC-4087-8FF6-BD2E5A0CECA8}"/>
    <cellStyle name="Normal 5 6 2 2 3 2 3" xfId="1048" xr:uid="{239EAECD-012F-44CE-8D0B-A0C3875BB76B}"/>
    <cellStyle name="Normal 5 6 2 2 3 2 4" xfId="1049" xr:uid="{FF0E1E6E-31B1-4786-9DCD-FB93CF9FF4D7}"/>
    <cellStyle name="Normal 5 6 2 2 3 3" xfId="1050" xr:uid="{2137E534-3CAC-43BF-B242-40714262C60B}"/>
    <cellStyle name="Normal 5 6 2 2 3 4" xfId="1051" xr:uid="{93207AE5-38EF-4CBC-8D71-347DC9B732EE}"/>
    <cellStyle name="Normal 5 6 2 2 3 5" xfId="1052" xr:uid="{B25257F9-4C71-4A7D-BC8F-96E54F5C2409}"/>
    <cellStyle name="Normal 5 6 2 2 4" xfId="1053" xr:uid="{5B2150CC-D3E9-47DF-8892-D6FCC69D6535}"/>
    <cellStyle name="Normal 5 6 2 2 4 2" xfId="1054" xr:uid="{BBB406D5-5A4A-4A61-9032-59CC2F58ACB9}"/>
    <cellStyle name="Normal 5 6 2 2 4 3" xfId="1055" xr:uid="{507BBF03-B8AA-47B6-93E5-ACC014296608}"/>
    <cellStyle name="Normal 5 6 2 2 4 4" xfId="1056" xr:uid="{3EEBC14B-650D-4DB8-A709-3E4D8F4C713C}"/>
    <cellStyle name="Normal 5 6 2 2 5" xfId="1057" xr:uid="{B579F615-F3F7-4030-A11B-3204D7BE49CC}"/>
    <cellStyle name="Normal 5 6 2 2 5 2" xfId="1058" xr:uid="{DD9F0132-062B-403A-A857-27C6A3DC93CA}"/>
    <cellStyle name="Normal 5 6 2 2 5 3" xfId="1059" xr:uid="{7DB97886-4129-4D7D-B37D-8F65374261FB}"/>
    <cellStyle name="Normal 5 6 2 2 5 4" xfId="1060" xr:uid="{A14FD9A1-E08A-4EF0-AA29-61274536970D}"/>
    <cellStyle name="Normal 5 6 2 2 6" xfId="1061" xr:uid="{50BA61A3-D4DE-435F-8A1E-70670FDFFC2D}"/>
    <cellStyle name="Normal 5 6 2 2 7" xfId="1062" xr:uid="{066E89F2-B4CE-4C98-9C6B-DABB9DC65528}"/>
    <cellStyle name="Normal 5 6 2 2 8" xfId="1063" xr:uid="{EAC3A7FA-CB29-4A12-8E6B-A92B2942DB94}"/>
    <cellStyle name="Normal 5 6 2 3" xfId="1064" xr:uid="{3355EF83-3106-456E-808F-91A97AD23521}"/>
    <cellStyle name="Normal 5 6 2 3 2" xfId="1065" xr:uid="{FD327654-9321-499B-BF69-E0ED16AA3DD4}"/>
    <cellStyle name="Normal 5 6 2 3 2 2" xfId="1066" xr:uid="{22F8F551-FAAA-452F-ADE5-F8CB39024D57}"/>
    <cellStyle name="Normal 5 6 2 3 2 2 2" xfId="5341" xr:uid="{682CF048-DA86-4CD8-B5D6-14BB5B89CD08}"/>
    <cellStyle name="Normal 5 6 2 3 2 3" xfId="1067" xr:uid="{0E6B66FF-A596-42AD-9BBC-0353696352E6}"/>
    <cellStyle name="Normal 5 6 2 3 2 4" xfId="1068" xr:uid="{E2844E7D-EEB4-4F50-A28A-37248B8C4E56}"/>
    <cellStyle name="Normal 5 6 2 3 3" xfId="1069" xr:uid="{DC0C83B3-41AF-420F-833C-9530C768B516}"/>
    <cellStyle name="Normal 5 6 2 3 3 2" xfId="1070" xr:uid="{510841A6-DF34-4905-B4FD-F9011E66DB2E}"/>
    <cellStyle name="Normal 5 6 2 3 3 3" xfId="1071" xr:uid="{ECC4AE7D-3B08-4FF0-9C15-4742F8D3D170}"/>
    <cellStyle name="Normal 5 6 2 3 3 4" xfId="1072" xr:uid="{2B820E68-1200-4A8F-A16C-F3B8D2FF4E09}"/>
    <cellStyle name="Normal 5 6 2 3 4" xfId="1073" xr:uid="{2057AE5C-7685-466F-8DF6-48C38B724F25}"/>
    <cellStyle name="Normal 5 6 2 3 5" xfId="1074" xr:uid="{AC958DF4-DD3D-4D09-8F1A-BE2309363CC5}"/>
    <cellStyle name="Normal 5 6 2 3 6" xfId="1075" xr:uid="{470AFCA0-5266-40B0-AFEF-286F6DFA7EB0}"/>
    <cellStyle name="Normal 5 6 2 4" xfId="1076" xr:uid="{B0A29755-2677-4D2A-9931-7251281AC733}"/>
    <cellStyle name="Normal 5 6 2 4 2" xfId="1077" xr:uid="{42E11FB7-3F89-4C2D-BCB4-6B670C5DF0E4}"/>
    <cellStyle name="Normal 5 6 2 4 2 2" xfId="1078" xr:uid="{F590840A-F130-41B6-92E8-FE60F82442FC}"/>
    <cellStyle name="Normal 5 6 2 4 2 3" xfId="1079" xr:uid="{456FEF92-8367-4A40-A543-13CDB771954F}"/>
    <cellStyle name="Normal 5 6 2 4 2 4" xfId="1080" xr:uid="{AD8F0E02-DC6B-4C7B-8671-E058D5BAF0F1}"/>
    <cellStyle name="Normal 5 6 2 4 3" xfId="1081" xr:uid="{60962540-CC20-4D13-BD34-C36D59A3534A}"/>
    <cellStyle name="Normal 5 6 2 4 4" xfId="1082" xr:uid="{049AB3B7-842A-4B08-A944-62F0C8D6254A}"/>
    <cellStyle name="Normal 5 6 2 4 5" xfId="1083" xr:uid="{8F186F3B-B399-4A2E-A95C-880F4F567665}"/>
    <cellStyle name="Normal 5 6 2 5" xfId="1084" xr:uid="{5545D203-9171-4FA6-9F1F-F96F6EF21457}"/>
    <cellStyle name="Normal 5 6 2 5 2" xfId="1085" xr:uid="{343610C6-1D1C-4F5E-983C-C3D9B4E1140D}"/>
    <cellStyle name="Normal 5 6 2 5 2 2" xfId="5342" xr:uid="{ADA42866-97FA-417A-92A4-50EE6ECA5FDF}"/>
    <cellStyle name="Normal 5 6 2 5 3" xfId="1086" xr:uid="{22FC29AA-6BA1-4F55-924B-F5A1DF8AE117}"/>
    <cellStyle name="Normal 5 6 2 5 4" xfId="1087" xr:uid="{FDEE4EC8-FA32-4ABF-B3A1-9340AB452822}"/>
    <cellStyle name="Normal 5 6 2 6" xfId="1088" xr:uid="{D6B0E201-86E0-481B-A075-2ACC6A3E78C6}"/>
    <cellStyle name="Normal 5 6 2 6 2" xfId="1089" xr:uid="{A0FFAC2F-37F0-4A08-8392-36032CC22487}"/>
    <cellStyle name="Normal 5 6 2 6 3" xfId="1090" xr:uid="{48D9B852-3160-49F7-B6B1-2C04FF06FC3B}"/>
    <cellStyle name="Normal 5 6 2 6 4" xfId="1091" xr:uid="{6A242FC0-C59F-4E2A-B75F-8601B9C6154D}"/>
    <cellStyle name="Normal 5 6 2 7" xfId="1092" xr:uid="{FF4B1B3F-3F69-4E14-8261-9928AE2EF454}"/>
    <cellStyle name="Normal 5 6 2 8" xfId="1093" xr:uid="{F3B115F9-8276-4B53-BE75-5B898A7F9CE6}"/>
    <cellStyle name="Normal 5 6 2 9" xfId="1094" xr:uid="{741A984E-7356-4E1A-BD84-5C42DDA715BD}"/>
    <cellStyle name="Normal 5 6 3" xfId="1095" xr:uid="{90FDFA18-DF41-416E-A9B0-FF1D5CA56560}"/>
    <cellStyle name="Normal 5 6 3 2" xfId="1096" xr:uid="{0377F67A-4FA0-4621-84E8-9D055179104C}"/>
    <cellStyle name="Normal 5 6 3 2 2" xfId="1097" xr:uid="{7597E9E6-7E0F-4DBF-B381-91580578EE8B}"/>
    <cellStyle name="Normal 5 6 3 2 2 2" xfId="1098" xr:uid="{191E16B0-8A7C-4B38-8288-56B3603FEE8E}"/>
    <cellStyle name="Normal 5 6 3 2 2 2 2" xfId="3917" xr:uid="{CD766E6D-4B0E-4285-B8B0-047C2FE353EF}"/>
    <cellStyle name="Normal 5 6 3 2 2 3" xfId="1099" xr:uid="{A78A5E30-BBA9-40CC-808F-48F36707E30E}"/>
    <cellStyle name="Normal 5 6 3 2 2 4" xfId="1100" xr:uid="{0E41969B-DAD3-4C70-945C-AF0F4925B92C}"/>
    <cellStyle name="Normal 5 6 3 2 3" xfId="1101" xr:uid="{C16BDB63-486D-4CB4-AB4D-12F0F29A38EF}"/>
    <cellStyle name="Normal 5 6 3 2 3 2" xfId="1102" xr:uid="{0C1868BF-C24C-4BA9-AB52-9D888AB2AF78}"/>
    <cellStyle name="Normal 5 6 3 2 3 3" xfId="1103" xr:uid="{DC75F5C0-5023-4958-A5E9-43EFF952390C}"/>
    <cellStyle name="Normal 5 6 3 2 3 4" xfId="1104" xr:uid="{0A84D9FE-7B9C-4BE6-8F91-166C581EAAD4}"/>
    <cellStyle name="Normal 5 6 3 2 4" xfId="1105" xr:uid="{14535C24-5F4A-43D6-886D-7805BC6299E5}"/>
    <cellStyle name="Normal 5 6 3 2 5" xfId="1106" xr:uid="{FECB5B36-EE66-4E3F-B561-F64DC817B44F}"/>
    <cellStyle name="Normal 5 6 3 2 6" xfId="1107" xr:uid="{7FA64F9A-9CF3-4D89-A12D-942DD78D674B}"/>
    <cellStyle name="Normal 5 6 3 3" xfId="1108" xr:uid="{C21C2792-9001-4004-B4C4-6A34237A9ED7}"/>
    <cellStyle name="Normal 5 6 3 3 2" xfId="1109" xr:uid="{FC99A7FB-40D0-4DBD-92FA-9FAFC4FC1909}"/>
    <cellStyle name="Normal 5 6 3 3 2 2" xfId="1110" xr:uid="{DACEF3F1-A9F4-4E12-8C27-D529E3D5BCDC}"/>
    <cellStyle name="Normal 5 6 3 3 2 3" xfId="1111" xr:uid="{600C2090-913D-4E6D-B717-020405C2D3E7}"/>
    <cellStyle name="Normal 5 6 3 3 2 4" xfId="1112" xr:uid="{EA2DE7E4-4878-4FF0-ACFB-A8216EFE2389}"/>
    <cellStyle name="Normal 5 6 3 3 3" xfId="1113" xr:uid="{B9B3315B-FEDF-4257-954D-8414485FE62C}"/>
    <cellStyle name="Normal 5 6 3 3 4" xfId="1114" xr:uid="{69F8874B-EC84-4639-B36A-DC8CDB3C8DEE}"/>
    <cellStyle name="Normal 5 6 3 3 5" xfId="1115" xr:uid="{57A90096-E35A-4B11-B403-0328CC65E7A4}"/>
    <cellStyle name="Normal 5 6 3 4" xfId="1116" xr:uid="{FA7AF6C3-6CF4-4F5A-B70F-9FEB548516A2}"/>
    <cellStyle name="Normal 5 6 3 4 2" xfId="1117" xr:uid="{C1DF27A8-3844-4523-9D1B-10A29BC0821D}"/>
    <cellStyle name="Normal 5 6 3 4 3" xfId="1118" xr:uid="{A88E8461-93CE-4A6C-89D4-6BFF8D5957D6}"/>
    <cellStyle name="Normal 5 6 3 4 4" xfId="1119" xr:uid="{DFE64BA8-C35E-4CA0-9DEB-EE5E3D3573A2}"/>
    <cellStyle name="Normal 5 6 3 5" xfId="1120" xr:uid="{52CF4C1E-FAEC-4D1F-8C82-4EED0004A884}"/>
    <cellStyle name="Normal 5 6 3 5 2" xfId="1121" xr:uid="{8FEAC543-486D-49D4-A105-FC117B167539}"/>
    <cellStyle name="Normal 5 6 3 5 3" xfId="1122" xr:uid="{819F594F-A97A-49CA-ABE8-835859071BAB}"/>
    <cellStyle name="Normal 5 6 3 5 4" xfId="1123" xr:uid="{5147D78A-CD4D-4C23-9C75-170ED83B63E2}"/>
    <cellStyle name="Normal 5 6 3 6" xfId="1124" xr:uid="{DAC93217-D35E-4C1F-8960-EEB28678DDF3}"/>
    <cellStyle name="Normal 5 6 3 7" xfId="1125" xr:uid="{13CA614A-3AE2-4B21-9819-71534D2797B7}"/>
    <cellStyle name="Normal 5 6 3 8" xfId="1126" xr:uid="{889DCF64-94B3-41C5-AF66-B18E7335DB92}"/>
    <cellStyle name="Normal 5 6 4" xfId="1127" xr:uid="{F30F0016-CBDA-4A1C-A91E-5E62783F643A}"/>
    <cellStyle name="Normal 5 6 4 2" xfId="1128" xr:uid="{1602D37C-5B56-40BD-92BA-A02AB7989CAF}"/>
    <cellStyle name="Normal 5 6 4 2 2" xfId="1129" xr:uid="{DEB25E91-8698-4223-80F2-DF72A7863FEE}"/>
    <cellStyle name="Normal 5 6 4 2 2 2" xfId="1130" xr:uid="{51D86631-8BAC-41A4-95C4-52C2F54E189C}"/>
    <cellStyle name="Normal 5 6 4 2 2 3" xfId="1131" xr:uid="{FEE89942-6D56-4E9A-B76D-793A99326958}"/>
    <cellStyle name="Normal 5 6 4 2 2 4" xfId="1132" xr:uid="{67994DB2-2A3C-4890-867A-2BF8246EEA40}"/>
    <cellStyle name="Normal 5 6 4 2 3" xfId="1133" xr:uid="{F1F839CE-EC3B-4296-85C5-C78ECAF51A77}"/>
    <cellStyle name="Normal 5 6 4 2 4" xfId="1134" xr:uid="{2837F111-F0AE-48D3-A6C9-B7516B623AE7}"/>
    <cellStyle name="Normal 5 6 4 2 5" xfId="1135" xr:uid="{89B2B987-0EBB-4F5C-B46C-E63DFB01E093}"/>
    <cellStyle name="Normal 5 6 4 3" xfId="1136" xr:uid="{56711725-AEE5-43A8-A9F2-BFCDC174D6E4}"/>
    <cellStyle name="Normal 5 6 4 3 2" xfId="1137" xr:uid="{0CF9B958-DB0E-4F58-BB1D-20255FC2412A}"/>
    <cellStyle name="Normal 5 6 4 3 3" xfId="1138" xr:uid="{9347166A-94AF-4BD2-8F5C-539DF8DF8EBB}"/>
    <cellStyle name="Normal 5 6 4 3 4" xfId="1139" xr:uid="{8B73366F-D690-4DB8-AAA2-8DF8457E6C89}"/>
    <cellStyle name="Normal 5 6 4 4" xfId="1140" xr:uid="{100CC25D-D86D-44D4-8B63-1E955D55EA31}"/>
    <cellStyle name="Normal 5 6 4 4 2" xfId="1141" xr:uid="{CA05FFE9-AB57-441E-BD20-22DFF6BF706C}"/>
    <cellStyle name="Normal 5 6 4 4 3" xfId="1142" xr:uid="{98955DFC-DAB9-48C4-819A-E61CE3514507}"/>
    <cellStyle name="Normal 5 6 4 4 4" xfId="1143" xr:uid="{B8806E72-35D9-4049-BDB9-4E67A7AB0348}"/>
    <cellStyle name="Normal 5 6 4 5" xfId="1144" xr:uid="{B3768AE1-1890-41E0-8B22-CF23B0E1705E}"/>
    <cellStyle name="Normal 5 6 4 6" xfId="1145" xr:uid="{FFE48F9F-9CBD-4411-A84F-00D83D77C1FA}"/>
    <cellStyle name="Normal 5 6 4 7" xfId="1146" xr:uid="{F95B768E-57E8-42C9-BCBD-6B3F71744E80}"/>
    <cellStyle name="Normal 5 6 5" xfId="1147" xr:uid="{B89A39E9-F7A4-4670-97DC-3A23BFC821AC}"/>
    <cellStyle name="Normal 5 6 5 2" xfId="1148" xr:uid="{B53625B3-B855-4925-B5A3-2F74318F5721}"/>
    <cellStyle name="Normal 5 6 5 2 2" xfId="1149" xr:uid="{2CC9C429-06CC-4DF4-A6FC-291BD6233AA7}"/>
    <cellStyle name="Normal 5 6 5 2 3" xfId="1150" xr:uid="{907D45E4-576D-49E8-B6D2-38F73AD48269}"/>
    <cellStyle name="Normal 5 6 5 2 4" xfId="1151" xr:uid="{9AF64419-11A0-4EAC-8119-0E9A3ACD7D47}"/>
    <cellStyle name="Normal 5 6 5 3" xfId="1152" xr:uid="{7F9A6FF2-D670-482C-BCB1-EE2778580BCB}"/>
    <cellStyle name="Normal 5 6 5 3 2" xfId="1153" xr:uid="{E111068F-D15E-4E8A-B72F-0A322C58064A}"/>
    <cellStyle name="Normal 5 6 5 3 3" xfId="1154" xr:uid="{EAEAC0C7-40F9-49E2-BFB8-29F4FF346E01}"/>
    <cellStyle name="Normal 5 6 5 3 4" xfId="1155" xr:uid="{C8ABB17F-EA1A-44DE-ACC5-44D87D40CB20}"/>
    <cellStyle name="Normal 5 6 5 4" xfId="1156" xr:uid="{7C5D2DE8-711E-41AF-BC88-F80FC96D219D}"/>
    <cellStyle name="Normal 5 6 5 5" xfId="1157" xr:uid="{1057B587-CCE9-498A-97C7-13A3E9D3518D}"/>
    <cellStyle name="Normal 5 6 5 6" xfId="1158" xr:uid="{41C98C4E-8B62-41C3-A1B4-AA038C6049E7}"/>
    <cellStyle name="Normal 5 6 6" xfId="1159" xr:uid="{5B894BFC-D3ED-47D2-AFA2-24D2F42CC196}"/>
    <cellStyle name="Normal 5 6 6 2" xfId="1160" xr:uid="{0D3F435B-E593-49D5-AFA1-75E222F73F57}"/>
    <cellStyle name="Normal 5 6 6 2 2" xfId="1161" xr:uid="{63367005-81C4-4386-9EB1-FC391AAB62F4}"/>
    <cellStyle name="Normal 5 6 6 2 3" xfId="1162" xr:uid="{E9295EAA-5F65-44C6-AB08-B2D7EED647E7}"/>
    <cellStyle name="Normal 5 6 6 2 4" xfId="1163" xr:uid="{DB2A8E16-3F1F-4D29-B61F-2EAE016DEFA5}"/>
    <cellStyle name="Normal 5 6 6 3" xfId="1164" xr:uid="{C6C6DA96-B0E6-4A44-89FF-0C66DC35CE53}"/>
    <cellStyle name="Normal 5 6 6 4" xfId="1165" xr:uid="{2DE8D009-20F5-416F-A029-423FD5E3EBBF}"/>
    <cellStyle name="Normal 5 6 6 5" xfId="1166" xr:uid="{F95325FB-3268-42AF-A9B1-92247634B569}"/>
    <cellStyle name="Normal 5 6 7" xfId="1167" xr:uid="{9A5D5377-75CC-416F-8A02-D9540C370B5D}"/>
    <cellStyle name="Normal 5 6 7 2" xfId="1168" xr:uid="{0BF1B2A3-66C6-4022-B0AC-B3BB628ECF36}"/>
    <cellStyle name="Normal 5 6 7 3" xfId="1169" xr:uid="{67E72B04-6B75-4FBE-9899-A0F9A9F545F7}"/>
    <cellStyle name="Normal 5 6 7 4" xfId="1170" xr:uid="{5EDD5108-03D2-44B1-BA4D-06D6DCA77869}"/>
    <cellStyle name="Normal 5 6 8" xfId="1171" xr:uid="{A3353DAE-D534-4E48-8FB8-80D0B4AC6F90}"/>
    <cellStyle name="Normal 5 6 8 2" xfId="1172" xr:uid="{50560E0F-44AB-4178-831E-60EE07BC555A}"/>
    <cellStyle name="Normal 5 6 8 3" xfId="1173" xr:uid="{206D843C-9E0C-41F3-9E3F-DDF1F445DF3F}"/>
    <cellStyle name="Normal 5 6 8 4" xfId="1174" xr:uid="{9D097BE0-CE57-44BB-819B-70FAFD7F0F5C}"/>
    <cellStyle name="Normal 5 6 9" xfId="1175" xr:uid="{DB423CFA-F805-4A59-9ABF-46ECB8C30131}"/>
    <cellStyle name="Normal 5 7" xfId="1176" xr:uid="{7074EBF2-D33F-461B-848D-E4BECE7A32A6}"/>
    <cellStyle name="Normal 5 7 2" xfId="1177" xr:uid="{D49D8494-7BF2-45F2-9594-9438077D0E95}"/>
    <cellStyle name="Normal 5 7 2 2" xfId="1178" xr:uid="{A928B6BA-9F2A-430C-BA41-EDD7C9855389}"/>
    <cellStyle name="Normal 5 7 2 2 2" xfId="1179" xr:uid="{D3893103-B1B6-475F-984A-267FFE4E8F87}"/>
    <cellStyle name="Normal 5 7 2 2 2 2" xfId="1180" xr:uid="{4502D1EC-0BC2-496B-9641-E77C83765CE4}"/>
    <cellStyle name="Normal 5 7 2 2 2 3" xfId="1181" xr:uid="{B769BA1E-A87B-4EFC-ABC5-068174715903}"/>
    <cellStyle name="Normal 5 7 2 2 2 4" xfId="1182" xr:uid="{143011CC-7F73-4BE8-8E41-CF43DA21F6E2}"/>
    <cellStyle name="Normal 5 7 2 2 3" xfId="1183" xr:uid="{CFC1D539-465B-47C5-A180-5EE7F9BE27A1}"/>
    <cellStyle name="Normal 5 7 2 2 3 2" xfId="1184" xr:uid="{08654EC8-179C-4FE8-B5AA-F3AFB04F7970}"/>
    <cellStyle name="Normal 5 7 2 2 3 3" xfId="1185" xr:uid="{9E2E388D-A821-4A09-AECB-7A6FB487971D}"/>
    <cellStyle name="Normal 5 7 2 2 3 4" xfId="1186" xr:uid="{E161BD90-1FCE-40AE-9CA4-8F93F99078A6}"/>
    <cellStyle name="Normal 5 7 2 2 4" xfId="1187" xr:uid="{9F40E786-63CB-4C7E-B96E-7EAB7A48E953}"/>
    <cellStyle name="Normal 5 7 2 2 5" xfId="1188" xr:uid="{446C1FCF-D182-44E9-9D31-D6B1E87BD883}"/>
    <cellStyle name="Normal 5 7 2 2 6" xfId="1189" xr:uid="{7AD444C4-846C-497C-B04E-9DF716194DA1}"/>
    <cellStyle name="Normal 5 7 2 3" xfId="1190" xr:uid="{29EC8464-273A-4A26-930A-A2BB39D281FE}"/>
    <cellStyle name="Normal 5 7 2 3 2" xfId="1191" xr:uid="{860D06DF-C8C6-4AC3-B714-0B5B7144316F}"/>
    <cellStyle name="Normal 5 7 2 3 2 2" xfId="1192" xr:uid="{A602A1F2-B6A2-414E-8151-041601FCCCAE}"/>
    <cellStyle name="Normal 5 7 2 3 2 3" xfId="1193" xr:uid="{E74D3FC2-0EC2-4A2F-8FCC-F3F31DE28C1B}"/>
    <cellStyle name="Normal 5 7 2 3 2 4" xfId="1194" xr:uid="{20DDFB0A-C46F-44CC-B59B-8C073F350245}"/>
    <cellStyle name="Normal 5 7 2 3 3" xfId="1195" xr:uid="{FB6F62C2-939E-4CCF-9BF0-722839E38CF9}"/>
    <cellStyle name="Normal 5 7 2 3 4" xfId="1196" xr:uid="{29944C72-B7E4-4B75-9824-F6DFEE66C470}"/>
    <cellStyle name="Normal 5 7 2 3 5" xfId="1197" xr:uid="{10EF439C-62FE-4248-8653-4DB29904F509}"/>
    <cellStyle name="Normal 5 7 2 4" xfId="1198" xr:uid="{94C39E40-789B-48A8-B31D-012F704F3D64}"/>
    <cellStyle name="Normal 5 7 2 4 2" xfId="1199" xr:uid="{A9C7799A-08C8-47E6-80F4-1A1C3503CDE2}"/>
    <cellStyle name="Normal 5 7 2 4 3" xfId="1200" xr:uid="{BAC08B5B-E0EF-4B3A-B1AA-D283725E6D73}"/>
    <cellStyle name="Normal 5 7 2 4 4" xfId="1201" xr:uid="{3A75DAF9-5724-41F3-B486-562E5536FE79}"/>
    <cellStyle name="Normal 5 7 2 5" xfId="1202" xr:uid="{BA97D790-D7D9-4FD0-9841-49FFD5C85BEF}"/>
    <cellStyle name="Normal 5 7 2 5 2" xfId="1203" xr:uid="{79609854-C005-4CC6-B996-CCD09204A0E1}"/>
    <cellStyle name="Normal 5 7 2 5 3" xfId="1204" xr:uid="{5A21EE63-A846-438B-8C75-A7B49F230AEC}"/>
    <cellStyle name="Normal 5 7 2 5 4" xfId="1205" xr:uid="{F5A1932A-CF01-442B-8830-7AB13BFE3132}"/>
    <cellStyle name="Normal 5 7 2 6" xfId="1206" xr:uid="{FD9061F8-8608-44BD-A401-DC55331E1DA1}"/>
    <cellStyle name="Normal 5 7 2 7" xfId="1207" xr:uid="{905FC25E-00A3-4EDF-8103-38853E346CD9}"/>
    <cellStyle name="Normal 5 7 2 8" xfId="1208" xr:uid="{F2243850-F6D2-416C-A223-832F6003012D}"/>
    <cellStyle name="Normal 5 7 3" xfId="1209" xr:uid="{B13D20F7-1086-4AD9-8D4A-F0D1D6FE35F0}"/>
    <cellStyle name="Normal 5 7 3 2" xfId="1210" xr:uid="{69D0C9CA-D254-48E5-8560-F45757B781CB}"/>
    <cellStyle name="Normal 5 7 3 2 2" xfId="1211" xr:uid="{C4205B2D-3E96-40B1-BC81-02E46BD65A0C}"/>
    <cellStyle name="Normal 5 7 3 2 2 2" xfId="5343" xr:uid="{ED8D4236-6593-40B4-9E4F-BD0119B737D0}"/>
    <cellStyle name="Normal 5 7 3 2 3" xfId="1212" xr:uid="{1BFD120E-7358-4721-ADA3-98B67F2351D1}"/>
    <cellStyle name="Normal 5 7 3 2 4" xfId="1213" xr:uid="{CE9A4C7E-B4E9-482E-A7B9-170C5879684E}"/>
    <cellStyle name="Normal 5 7 3 3" xfId="1214" xr:uid="{BAF48B50-F550-44BD-999C-D7C2D101BD32}"/>
    <cellStyle name="Normal 5 7 3 3 2" xfId="1215" xr:uid="{313678FD-0206-4406-A376-9B9CE8FC5EAD}"/>
    <cellStyle name="Normal 5 7 3 3 3" xfId="1216" xr:uid="{EF940242-5F8D-4A25-9899-0A01273CF804}"/>
    <cellStyle name="Normal 5 7 3 3 4" xfId="1217" xr:uid="{57BA47AB-B7A9-4087-9B96-CB0D85D54D8A}"/>
    <cellStyle name="Normal 5 7 3 4" xfId="1218" xr:uid="{92DA1EC0-0BC6-4504-87A2-07AE2FD07E23}"/>
    <cellStyle name="Normal 5 7 3 5" xfId="1219" xr:uid="{3DDE8FA2-F2F6-4283-B228-AEA2AC4154DB}"/>
    <cellStyle name="Normal 5 7 3 6" xfId="1220" xr:uid="{EFF93AD2-808D-40BD-8667-432C11CBC313}"/>
    <cellStyle name="Normal 5 7 4" xfId="1221" xr:uid="{B8223A18-C731-47AD-919D-F9EB775A08BF}"/>
    <cellStyle name="Normal 5 7 4 2" xfId="1222" xr:uid="{F0C21D66-2DF3-47C1-A1CB-D545F6752830}"/>
    <cellStyle name="Normal 5 7 4 2 2" xfId="1223" xr:uid="{6133176A-88B1-41E8-995F-6EE67655D383}"/>
    <cellStyle name="Normal 5 7 4 2 3" xfId="1224" xr:uid="{6F2B5574-2238-40DC-B52C-A880531FD11A}"/>
    <cellStyle name="Normal 5 7 4 2 4" xfId="1225" xr:uid="{B8DB89BB-4517-4A87-A94E-E6E9902DA3BC}"/>
    <cellStyle name="Normal 5 7 4 3" xfId="1226" xr:uid="{C9D3A279-91A5-4F02-B56B-1CE7DC41A3C0}"/>
    <cellStyle name="Normal 5 7 4 4" xfId="1227" xr:uid="{97125F88-5A57-4CFA-962F-2CAF18C3DEA7}"/>
    <cellStyle name="Normal 5 7 4 5" xfId="1228" xr:uid="{8ACF4ED0-DD7A-47B2-B311-806C557370BC}"/>
    <cellStyle name="Normal 5 7 5" xfId="1229" xr:uid="{7E3F3713-D74D-4918-B885-05A3338AACA1}"/>
    <cellStyle name="Normal 5 7 5 2" xfId="1230" xr:uid="{269236BE-735C-492B-A803-A21EB336AA3E}"/>
    <cellStyle name="Normal 5 7 5 2 2" xfId="5344" xr:uid="{CC55C7B7-AE25-4386-99C1-8BA1710D72CE}"/>
    <cellStyle name="Normal 5 7 5 3" xfId="1231" xr:uid="{00CEA6FE-5649-4423-A105-D08F6021568D}"/>
    <cellStyle name="Normal 5 7 5 4" xfId="1232" xr:uid="{2E5420B8-B119-4C15-BF4F-3901D34525B6}"/>
    <cellStyle name="Normal 5 7 6" xfId="1233" xr:uid="{55EC1D41-2FF5-4423-849A-8F921BFC3E83}"/>
    <cellStyle name="Normal 5 7 6 2" xfId="1234" xr:uid="{AA3BF976-F5F0-4D26-A287-F4CB665C3CA9}"/>
    <cellStyle name="Normal 5 7 6 3" xfId="1235" xr:uid="{BB0C01C5-E784-405A-AF9D-87E55CE4731B}"/>
    <cellStyle name="Normal 5 7 6 4" xfId="1236" xr:uid="{EC20AA35-E59F-4D5A-A666-59F0D4B4CD26}"/>
    <cellStyle name="Normal 5 7 7" xfId="1237" xr:uid="{33103C9C-159D-42C8-BA93-0435B2F188EE}"/>
    <cellStyle name="Normal 5 7 8" xfId="1238" xr:uid="{BD2E7EA6-9563-4FB4-BF82-2DBD735B6A72}"/>
    <cellStyle name="Normal 5 7 9" xfId="1239" xr:uid="{AD220A97-6435-42B1-9849-7BE36EEA94B2}"/>
    <cellStyle name="Normal 5 8" xfId="1240" xr:uid="{E21218C9-2DAC-4C2F-90E1-EE0000E1756C}"/>
    <cellStyle name="Normal 5 8 2" xfId="1241" xr:uid="{6F1CB490-7AD2-445E-935D-9DAEEE2467FE}"/>
    <cellStyle name="Normal 5 8 2 2" xfId="1242" xr:uid="{AE529729-EA76-462C-AB4D-F3010136B5FF}"/>
    <cellStyle name="Normal 5 8 2 2 2" xfId="1243" xr:uid="{69EDF8B5-92DB-4727-A297-0D341E8209B3}"/>
    <cellStyle name="Normal 5 8 2 2 2 2" xfId="3918" xr:uid="{F3093228-2D94-4677-B945-4FB71900F167}"/>
    <cellStyle name="Normal 5 8 2 2 3" xfId="1244" xr:uid="{4C8214B0-50CC-4843-B324-FAFB190B0AFA}"/>
    <cellStyle name="Normal 5 8 2 2 4" xfId="1245" xr:uid="{F63E22C9-1264-4181-AEF5-79C99994133B}"/>
    <cellStyle name="Normal 5 8 2 3" xfId="1246" xr:uid="{1D8EEE8C-F2E5-43EC-BD59-FDE2784E015E}"/>
    <cellStyle name="Normal 5 8 2 3 2" xfId="1247" xr:uid="{4A0CFCFB-5782-4867-9AB4-9817230047DC}"/>
    <cellStyle name="Normal 5 8 2 3 3" xfId="1248" xr:uid="{9C9B5686-E8D8-420E-A306-5AFB3F19DBF6}"/>
    <cellStyle name="Normal 5 8 2 3 4" xfId="1249" xr:uid="{65B98EE8-F265-430D-9FF9-0AAA52E5C570}"/>
    <cellStyle name="Normal 5 8 2 4" xfId="1250" xr:uid="{9DB35927-5F54-4E58-83BC-C276601A6561}"/>
    <cellStyle name="Normal 5 8 2 5" xfId="1251" xr:uid="{AF83F651-C529-42E2-8F55-CAE7643B9BEC}"/>
    <cellStyle name="Normal 5 8 2 6" xfId="1252" xr:uid="{E0BCF9BA-5C44-42A0-8509-35D0C4CD82E8}"/>
    <cellStyle name="Normal 5 8 3" xfId="1253" xr:uid="{9C59F058-C822-4B72-95B2-A952E2CBFF61}"/>
    <cellStyle name="Normal 5 8 3 2" xfId="1254" xr:uid="{E6A5E24E-C637-4EF5-AD9B-D9B4D9697AE4}"/>
    <cellStyle name="Normal 5 8 3 2 2" xfId="1255" xr:uid="{88026E70-F32A-44FC-908E-3E50FCEC7A12}"/>
    <cellStyle name="Normal 5 8 3 2 3" xfId="1256" xr:uid="{658A510E-AA3D-49B5-B78C-54BFB8A72A14}"/>
    <cellStyle name="Normal 5 8 3 2 4" xfId="1257" xr:uid="{E054405D-1EA1-4155-917A-D26E577DD8E7}"/>
    <cellStyle name="Normal 5 8 3 3" xfId="1258" xr:uid="{7D36B7DC-9D8A-400C-9C39-98BBD0A4F48E}"/>
    <cellStyle name="Normal 5 8 3 4" xfId="1259" xr:uid="{77BF0FE7-0A8F-4D41-A7AB-C7C3B1E8ED9E}"/>
    <cellStyle name="Normal 5 8 3 5" xfId="1260" xr:uid="{3A2F485E-F1F3-4638-ADA3-AEB8FBD69262}"/>
    <cellStyle name="Normal 5 8 4" xfId="1261" xr:uid="{0D83FA45-E8E1-49E8-8FC3-5911DDF506CB}"/>
    <cellStyle name="Normal 5 8 4 2" xfId="1262" xr:uid="{4402697E-E3C8-4D9B-B37D-8B4873D35310}"/>
    <cellStyle name="Normal 5 8 4 3" xfId="1263" xr:uid="{39F597BE-D9C1-47F7-B8DE-F275488EA9BB}"/>
    <cellStyle name="Normal 5 8 4 4" xfId="1264" xr:uid="{C8360BC2-1ECC-462D-BE6F-63AF2E850D8A}"/>
    <cellStyle name="Normal 5 8 5" xfId="1265" xr:uid="{9515F2E6-DAAA-4303-8F18-EA29C493B0DD}"/>
    <cellStyle name="Normal 5 8 5 2" xfId="1266" xr:uid="{CDAF51BF-B271-45CF-AB32-7D8F3E03B5FD}"/>
    <cellStyle name="Normal 5 8 5 3" xfId="1267" xr:uid="{DD77508C-0237-497B-BCE1-47F8E7F74F87}"/>
    <cellStyle name="Normal 5 8 5 4" xfId="1268" xr:uid="{01EAB7F0-5C88-4245-B308-7A6B0AC995FA}"/>
    <cellStyle name="Normal 5 8 6" xfId="1269" xr:uid="{59116FFF-8A47-4E6E-B60B-FAE832285D61}"/>
    <cellStyle name="Normal 5 8 7" xfId="1270" xr:uid="{938C8DD5-C054-45A4-902D-675D867D53A4}"/>
    <cellStyle name="Normal 5 8 8" xfId="1271" xr:uid="{520316BD-71F2-4F0E-8907-7BBB076ED0A6}"/>
    <cellStyle name="Normal 5 9" xfId="1272" xr:uid="{931BCA06-C199-4A44-8EB4-78F2A6EA916A}"/>
    <cellStyle name="Normal 5 9 2" xfId="1273" xr:uid="{0890FDC6-B17D-4A6D-8353-7274E6277B0C}"/>
    <cellStyle name="Normal 5 9 2 2" xfId="1274" xr:uid="{BC158496-CFBD-4F87-B1EE-801262F4E2F5}"/>
    <cellStyle name="Normal 5 9 2 2 2" xfId="1275" xr:uid="{17170350-E119-4D5B-898E-AFB418AF6D33}"/>
    <cellStyle name="Normal 5 9 2 2 3" xfId="1276" xr:uid="{84C381FE-F15B-4D50-8AB3-7ECAE8F36F52}"/>
    <cellStyle name="Normal 5 9 2 2 4" xfId="1277" xr:uid="{D85C6493-1168-4D23-92A9-1D2D79231C32}"/>
    <cellStyle name="Normal 5 9 2 3" xfId="1278" xr:uid="{0B5A5FB6-CACD-413D-9008-4E6B9D7522E1}"/>
    <cellStyle name="Normal 5 9 2 4" xfId="1279" xr:uid="{394CC138-92F4-4DB2-B89A-FADDE25A7FCC}"/>
    <cellStyle name="Normal 5 9 2 5" xfId="1280" xr:uid="{E15F38F0-DA10-43EE-94B9-C666F84B8FE4}"/>
    <cellStyle name="Normal 5 9 3" xfId="1281" xr:uid="{C29FD967-7587-48A8-8E27-1164B7BA4BFA}"/>
    <cellStyle name="Normal 5 9 3 2" xfId="1282" xr:uid="{3CF913FD-EC36-4C88-995A-1B54E16B0AC9}"/>
    <cellStyle name="Normal 5 9 3 3" xfId="1283" xr:uid="{4467D8C3-BE90-422B-B2D0-DD660FF5E806}"/>
    <cellStyle name="Normal 5 9 3 4" xfId="1284" xr:uid="{5780C369-6645-4069-8476-903ED520E2DE}"/>
    <cellStyle name="Normal 5 9 4" xfId="1285" xr:uid="{0A772FA7-ECCA-484E-9B00-3D5D080AD9EF}"/>
    <cellStyle name="Normal 5 9 4 2" xfId="1286" xr:uid="{8782008D-0994-4F8A-BA5D-DB35BE7D64CE}"/>
    <cellStyle name="Normal 5 9 4 3" xfId="1287" xr:uid="{A15AA5CE-4F57-4E9A-BF3D-CB09345B12CD}"/>
    <cellStyle name="Normal 5 9 4 4" xfId="1288" xr:uid="{C3806877-9314-42D6-8998-E7FA026EA6C9}"/>
    <cellStyle name="Normal 5 9 5" xfId="1289" xr:uid="{CC2942AE-DEB1-45BE-A9B4-53143389A2AA}"/>
    <cellStyle name="Normal 5 9 6" xfId="1290" xr:uid="{34E7DDF6-4CD7-471E-AE5D-89C1239D1DAD}"/>
    <cellStyle name="Normal 5 9 7" xfId="1291" xr:uid="{F27FD5EF-B6C2-43AC-B609-15FDC6554C87}"/>
    <cellStyle name="Normal 6" xfId="82" xr:uid="{1CD4D6D9-883F-4CED-9E87-9EDEF7A9C1F3}"/>
    <cellStyle name="Normal 6 10" xfId="1292" xr:uid="{75CDE04A-1AA7-4688-8057-837FD33EC866}"/>
    <cellStyle name="Normal 6 10 2" xfId="1293" xr:uid="{2A8C6273-BDED-4C04-8BDD-3F4C7C79384C}"/>
    <cellStyle name="Normal 6 10 2 2" xfId="1294" xr:uid="{235C3287-F89E-45FE-82FE-F049D799B899}"/>
    <cellStyle name="Normal 6 10 2 2 2" xfId="5323" xr:uid="{56448184-6B6E-4D9D-82A1-AF5E70DEB7F4}"/>
    <cellStyle name="Normal 6 10 2 3" xfId="1295" xr:uid="{0ED49972-E4DE-4821-9F66-C2D0A8FA1FF8}"/>
    <cellStyle name="Normal 6 10 2 4" xfId="1296" xr:uid="{2C87CFDA-CBB8-4536-A7A4-19BBEB12292B}"/>
    <cellStyle name="Normal 6 10 3" xfId="1297" xr:uid="{779E200F-D282-41FC-A1BE-3719B744E6B5}"/>
    <cellStyle name="Normal 6 10 4" xfId="1298" xr:uid="{B82F6CC9-47F4-45F9-B8BD-7E0EB6892D3A}"/>
    <cellStyle name="Normal 6 10 5" xfId="1299" xr:uid="{EF714BC4-4C4A-40DB-A66A-BE6580EA26C2}"/>
    <cellStyle name="Normal 6 11" xfId="1300" xr:uid="{79E4E2E3-8A03-47F3-A687-8AFFB85459E5}"/>
    <cellStyle name="Normal 6 11 2" xfId="1301" xr:uid="{9BC7DC27-C343-4985-8467-FFB442B5FDC2}"/>
    <cellStyle name="Normal 6 11 3" xfId="1302" xr:uid="{5CD89246-A17A-4AEE-BBD1-55910C775CF9}"/>
    <cellStyle name="Normal 6 11 4" xfId="1303" xr:uid="{F10E8D2A-943F-4B60-8EDF-7452EFDFBE0D}"/>
    <cellStyle name="Normal 6 12" xfId="1304" xr:uid="{4A23516C-39F5-4994-AC17-8F3B914037E8}"/>
    <cellStyle name="Normal 6 12 2" xfId="1305" xr:uid="{B1800DD2-65A1-4A2E-9A62-F4E6E615E571}"/>
    <cellStyle name="Normal 6 12 3" xfId="1306" xr:uid="{266F1234-450F-4C2B-93EC-A517BCCE77DF}"/>
    <cellStyle name="Normal 6 12 4" xfId="1307" xr:uid="{A66B0173-AFCD-4076-AB5F-D5FC76D58681}"/>
    <cellStyle name="Normal 6 13" xfId="1308" xr:uid="{A238717C-024F-4321-9C9C-205C030F0C85}"/>
    <cellStyle name="Normal 6 13 2" xfId="1309" xr:uid="{357506F8-2350-4053-B70B-665E5F4BC6D9}"/>
    <cellStyle name="Normal 6 13 3" xfId="3736" xr:uid="{E3640073-B3EB-4494-BDDA-D8F800A6C20C}"/>
    <cellStyle name="Normal 6 13 4" xfId="4608" xr:uid="{86CD80D5-1F47-4360-B4EE-D6932783505B}"/>
    <cellStyle name="Normal 6 13 5" xfId="4434" xr:uid="{756F00D2-F39F-4C42-880E-00441072D8D6}"/>
    <cellStyle name="Normal 6 14" xfId="1310" xr:uid="{9F9F911B-9BED-487D-B31A-2E2CB1DCFAB0}"/>
    <cellStyle name="Normal 6 15" xfId="1311" xr:uid="{2D4B3E9A-1151-4D22-8D80-8D20A6C9A989}"/>
    <cellStyle name="Normal 6 16" xfId="1312" xr:uid="{CE865DA7-863F-4ED1-B111-999BFFC88FB9}"/>
    <cellStyle name="Normal 6 2" xfId="83" xr:uid="{B36EA795-63DE-4BE6-980A-E6F22168C760}"/>
    <cellStyle name="Normal 6 2 2" xfId="3728" xr:uid="{A5EE7E5D-DC94-46DB-83E7-486F925BE47A}"/>
    <cellStyle name="Normal 6 2 2 2" xfId="4591" xr:uid="{284644EB-9820-4D1C-B436-CA9CD152224E}"/>
    <cellStyle name="Normal 6 2 3" xfId="4592" xr:uid="{464DEB30-7DBB-4F2E-8272-95326A17A03B}"/>
    <cellStyle name="Normal 6 3" xfId="84" xr:uid="{D05F2845-989A-460B-A196-BC9B9B96D338}"/>
    <cellStyle name="Normal 6 3 10" xfId="1313" xr:uid="{601ABFC1-7550-4478-AD33-36B11FD0CEAB}"/>
    <cellStyle name="Normal 6 3 11" xfId="1314" xr:uid="{40B546D5-363E-4893-BD41-56767B619248}"/>
    <cellStyle name="Normal 6 3 2" xfId="1315" xr:uid="{433C81F0-9925-4975-A405-0FAE0044BB44}"/>
    <cellStyle name="Normal 6 3 2 2" xfId="1316" xr:uid="{FF415BE1-39AE-400F-98F0-03DCE0A7AB4A}"/>
    <cellStyle name="Normal 6 3 2 2 2" xfId="1317" xr:uid="{66B3D690-2262-4F2C-9FCA-E2D624F30DD8}"/>
    <cellStyle name="Normal 6 3 2 2 2 2" xfId="1318" xr:uid="{F219ACF6-776A-4A7C-BBE7-D122CE202C60}"/>
    <cellStyle name="Normal 6 3 2 2 2 2 2" xfId="1319" xr:uid="{427A6B5B-36E0-434C-BBF0-72F8677C1A17}"/>
    <cellStyle name="Normal 6 3 2 2 2 2 2 2" xfId="3919" xr:uid="{4C6A665F-502D-4F90-9AD2-72B2C3F775EC}"/>
    <cellStyle name="Normal 6 3 2 2 2 2 2 2 2" xfId="3920" xr:uid="{9BE0D94E-A36E-445A-9430-EDF3A3D51277}"/>
    <cellStyle name="Normal 6 3 2 2 2 2 2 3" xfId="3921" xr:uid="{515B1104-7423-49D1-BD09-6D6E811D06E8}"/>
    <cellStyle name="Normal 6 3 2 2 2 2 3" xfId="1320" xr:uid="{8857F0DE-9604-489E-BFA7-09D91046D4D2}"/>
    <cellStyle name="Normal 6 3 2 2 2 2 3 2" xfId="3922" xr:uid="{60B64AB3-9718-4384-BD28-D8F49D13433A}"/>
    <cellStyle name="Normal 6 3 2 2 2 2 4" xfId="1321" xr:uid="{851DE360-0E70-444B-9067-B1C86D8EC78B}"/>
    <cellStyle name="Normal 6 3 2 2 2 3" xfId="1322" xr:uid="{A53DCC9E-D9EB-4E9B-B0D8-F00D4E51267C}"/>
    <cellStyle name="Normal 6 3 2 2 2 3 2" xfId="1323" xr:uid="{672AD12E-5460-457C-88FC-BC67CB28E6A1}"/>
    <cellStyle name="Normal 6 3 2 2 2 3 2 2" xfId="3923" xr:uid="{3D63D140-997D-4BF0-B056-93155F5782E8}"/>
    <cellStyle name="Normal 6 3 2 2 2 3 3" xfId="1324" xr:uid="{BC2D8371-27F8-47E0-BC4D-9B75FF282CF8}"/>
    <cellStyle name="Normal 6 3 2 2 2 3 4" xfId="1325" xr:uid="{C00D471A-DA82-4398-AE21-362422C3C212}"/>
    <cellStyle name="Normal 6 3 2 2 2 4" xfId="1326" xr:uid="{819DF21C-305A-451A-ACC6-01D6D5D7C5E1}"/>
    <cellStyle name="Normal 6 3 2 2 2 4 2" xfId="3924" xr:uid="{EB869DC9-71FD-4078-9D2D-D9D2EF1CEBD8}"/>
    <cellStyle name="Normal 6 3 2 2 2 5" xfId="1327" xr:uid="{FE0D8009-4038-493B-8068-50C8E8534D82}"/>
    <cellStyle name="Normal 6 3 2 2 2 6" xfId="1328" xr:uid="{D653CA5C-D3E7-4A4E-8D46-23AD0DE5E22F}"/>
    <cellStyle name="Normal 6 3 2 2 3" xfId="1329" xr:uid="{5CC2F022-A6A2-4FF3-BED9-BDC15E8EEE51}"/>
    <cellStyle name="Normal 6 3 2 2 3 2" xfId="1330" xr:uid="{1D3A5B2B-3F2D-442A-A6A1-94C5F4144FB4}"/>
    <cellStyle name="Normal 6 3 2 2 3 2 2" xfId="1331" xr:uid="{C84BD32F-432F-4C29-8551-7487F08C1ED4}"/>
    <cellStyle name="Normal 6 3 2 2 3 2 2 2" xfId="3925" xr:uid="{E7015A26-C3DA-4779-9AC3-B0F0AF20BB21}"/>
    <cellStyle name="Normal 6 3 2 2 3 2 2 2 2" xfId="3926" xr:uid="{9AA8B238-F906-402D-BAEF-EB13B2AC1113}"/>
    <cellStyle name="Normal 6 3 2 2 3 2 2 3" xfId="3927" xr:uid="{64DFD9BA-AF2A-4482-9D56-1D1AD5169497}"/>
    <cellStyle name="Normal 6 3 2 2 3 2 3" xfId="1332" xr:uid="{FA29F867-C7A6-4297-BBFA-F6B045D21CC4}"/>
    <cellStyle name="Normal 6 3 2 2 3 2 3 2" xfId="3928" xr:uid="{3CF2A1A7-9E60-4EA1-99BC-034EAF58544C}"/>
    <cellStyle name="Normal 6 3 2 2 3 2 4" xfId="1333" xr:uid="{C29F80F5-04BD-4149-86FC-7AB064F382C3}"/>
    <cellStyle name="Normal 6 3 2 2 3 3" xfId="1334" xr:uid="{F41BFCC5-89EB-4C43-8200-F6F91ACBB464}"/>
    <cellStyle name="Normal 6 3 2 2 3 3 2" xfId="3929" xr:uid="{049B1880-3AEA-42A4-8629-DD6A6CEF8A2F}"/>
    <cellStyle name="Normal 6 3 2 2 3 3 2 2" xfId="3930" xr:uid="{15E3E738-3B6C-4D91-A01E-F7CE1734CA20}"/>
    <cellStyle name="Normal 6 3 2 2 3 3 3" xfId="3931" xr:uid="{CB2C5ED5-E72F-470F-9E3B-578075A1844F}"/>
    <cellStyle name="Normal 6 3 2 2 3 4" xfId="1335" xr:uid="{93BFF8DB-AE6E-4AD2-A610-87D602A9A178}"/>
    <cellStyle name="Normal 6 3 2 2 3 4 2" xfId="3932" xr:uid="{C6FA472E-0D09-47EE-8D03-479F10B6EF83}"/>
    <cellStyle name="Normal 6 3 2 2 3 5" xfId="1336" xr:uid="{E7573D4E-57B1-4CDB-895F-68346F8654AD}"/>
    <cellStyle name="Normal 6 3 2 2 4" xfId="1337" xr:uid="{C4524DC1-471F-4D15-8B84-141538665AF8}"/>
    <cellStyle name="Normal 6 3 2 2 4 2" xfId="1338" xr:uid="{A62A924F-19F9-4FD2-BA94-73907E401596}"/>
    <cellStyle name="Normal 6 3 2 2 4 2 2" xfId="3933" xr:uid="{F6A51602-AA0D-4A11-B88D-74941D5B4296}"/>
    <cellStyle name="Normal 6 3 2 2 4 2 2 2" xfId="3934" xr:uid="{B4A483A1-CE0E-4F05-B59F-5F963D622049}"/>
    <cellStyle name="Normal 6 3 2 2 4 2 3" xfId="3935" xr:uid="{777C2F4E-BD18-4CCA-A7B0-DBC452375BEB}"/>
    <cellStyle name="Normal 6 3 2 2 4 3" xfId="1339" xr:uid="{29EE2A18-0939-482C-A349-2D1BD3794B9E}"/>
    <cellStyle name="Normal 6 3 2 2 4 3 2" xfId="3936" xr:uid="{BEF5AF1C-0361-4A11-87A7-2DC651C5E2F2}"/>
    <cellStyle name="Normal 6 3 2 2 4 4" xfId="1340" xr:uid="{01C472FA-47B4-48B3-8CC9-0515C9A557A5}"/>
    <cellStyle name="Normal 6 3 2 2 5" xfId="1341" xr:uid="{2A705082-F2AF-4E32-BB17-7E96822A4722}"/>
    <cellStyle name="Normal 6 3 2 2 5 2" xfId="1342" xr:uid="{D333D70D-0B43-4DC2-B75F-C30A3FAA05F2}"/>
    <cellStyle name="Normal 6 3 2 2 5 2 2" xfId="3937" xr:uid="{ECD5A049-ADC3-4DDC-9915-2A320D453FE8}"/>
    <cellStyle name="Normal 6 3 2 2 5 3" xfId="1343" xr:uid="{4C4E1A83-0EB0-4443-BCB9-72B68A067C40}"/>
    <cellStyle name="Normal 6 3 2 2 5 4" xfId="1344" xr:uid="{589472C3-FAE9-4AC4-A3BF-CE3E8A3A8B46}"/>
    <cellStyle name="Normal 6 3 2 2 6" xfId="1345" xr:uid="{2C08DE2C-C361-403C-9152-DF1884A4CAF5}"/>
    <cellStyle name="Normal 6 3 2 2 6 2" xfId="3938" xr:uid="{F45EB653-053E-42BD-9A43-2D3AB4ECFF9F}"/>
    <cellStyle name="Normal 6 3 2 2 7" xfId="1346" xr:uid="{0370518D-25A4-45BC-8BD4-E19CB5BA8840}"/>
    <cellStyle name="Normal 6 3 2 2 8" xfId="1347" xr:uid="{06065AC4-539B-4B50-87F1-07692EF6D016}"/>
    <cellStyle name="Normal 6 3 2 3" xfId="1348" xr:uid="{F7303AD9-2556-4F5D-B0ED-8AF5D45BB7AA}"/>
    <cellStyle name="Normal 6 3 2 3 2" xfId="1349" xr:uid="{A0288E38-A4F9-478F-936E-ECAA5A34650A}"/>
    <cellStyle name="Normal 6 3 2 3 2 2" xfId="1350" xr:uid="{CDB882C8-D781-41D6-ABCA-039177B3EE17}"/>
    <cellStyle name="Normal 6 3 2 3 2 2 2" xfId="3939" xr:uid="{58C21F10-A2FE-4437-B024-26B15CE2325F}"/>
    <cellStyle name="Normal 6 3 2 3 2 2 2 2" xfId="3940" xr:uid="{D3E97A71-D13E-4321-B158-E18962CC1A49}"/>
    <cellStyle name="Normal 6 3 2 3 2 2 3" xfId="3941" xr:uid="{73DB13F5-60D7-4162-87AA-E447A75A530F}"/>
    <cellStyle name="Normal 6 3 2 3 2 3" xfId="1351" xr:uid="{3F850C19-3A13-4A2A-AAC6-DD5BCF26098B}"/>
    <cellStyle name="Normal 6 3 2 3 2 3 2" xfId="3942" xr:uid="{6D2F3968-6258-412A-930B-8A0ADD7B5C9A}"/>
    <cellStyle name="Normal 6 3 2 3 2 4" xfId="1352" xr:uid="{611E8E94-125E-4B24-B9ED-AFE7766D45AD}"/>
    <cellStyle name="Normal 6 3 2 3 3" xfId="1353" xr:uid="{51F47A9C-EBDA-4078-B200-30EA8979B51D}"/>
    <cellStyle name="Normal 6 3 2 3 3 2" xfId="1354" xr:uid="{EB876150-DC8D-4455-AEBD-8645AA93AAF3}"/>
    <cellStyle name="Normal 6 3 2 3 3 2 2" xfId="3943" xr:uid="{8ACB5375-1F1A-4E7D-9EFC-F82357763DD4}"/>
    <cellStyle name="Normal 6 3 2 3 3 3" xfId="1355" xr:uid="{0DC9B6E3-C911-4F60-B1FD-FAA1FB1EA1D9}"/>
    <cellStyle name="Normal 6 3 2 3 3 4" xfId="1356" xr:uid="{B4472ADC-31FB-4CBB-834C-980B03202BD4}"/>
    <cellStyle name="Normal 6 3 2 3 4" xfId="1357" xr:uid="{BC7E08DE-BBEE-4332-B758-A112E7350636}"/>
    <cellStyle name="Normal 6 3 2 3 4 2" xfId="3944" xr:uid="{77EBFD5B-A982-43E1-BC64-8A05B229F266}"/>
    <cellStyle name="Normal 6 3 2 3 5" xfId="1358" xr:uid="{A9280BE2-50B8-4823-AB6D-1D62B4477B33}"/>
    <cellStyle name="Normal 6 3 2 3 6" xfId="1359" xr:uid="{0AAE5138-EFD6-4065-859C-1CA6858CD527}"/>
    <cellStyle name="Normal 6 3 2 4" xfId="1360" xr:uid="{13213DA5-032D-4669-A9E6-6333E03B1DB9}"/>
    <cellStyle name="Normal 6 3 2 4 2" xfId="1361" xr:uid="{6D1D0CF5-DB6A-441C-ADE0-C9ECE20C6F4A}"/>
    <cellStyle name="Normal 6 3 2 4 2 2" xfId="1362" xr:uid="{B426C582-99D9-4D9C-9C22-AFD26619232B}"/>
    <cellStyle name="Normal 6 3 2 4 2 2 2" xfId="3945" xr:uid="{6A402D85-03A5-4509-9F6F-E08A107533C4}"/>
    <cellStyle name="Normal 6 3 2 4 2 2 2 2" xfId="3946" xr:uid="{423852E2-4E26-4CBD-90E6-E88E9687AFFB}"/>
    <cellStyle name="Normal 6 3 2 4 2 2 3" xfId="3947" xr:uid="{7D86EAE7-D073-4924-B76F-69D7A07AA40E}"/>
    <cellStyle name="Normal 6 3 2 4 2 3" xfId="1363" xr:uid="{FDEEE006-1AB3-4F18-A7DF-CE88589DF9F0}"/>
    <cellStyle name="Normal 6 3 2 4 2 3 2" xfId="3948" xr:uid="{F9A796C9-741D-4502-9861-4C4274008B4C}"/>
    <cellStyle name="Normal 6 3 2 4 2 4" xfId="1364" xr:uid="{EAE3C52E-6201-45AE-AACE-1A780E8A1276}"/>
    <cellStyle name="Normal 6 3 2 4 3" xfId="1365" xr:uid="{0A6EE458-CAF9-49CD-AE76-9657BF7916A8}"/>
    <cellStyle name="Normal 6 3 2 4 3 2" xfId="3949" xr:uid="{495B92CA-6902-455D-91D8-8230D06C77C7}"/>
    <cellStyle name="Normal 6 3 2 4 3 2 2" xfId="3950" xr:uid="{48F27F66-8FCB-4384-8669-712DD4BF1847}"/>
    <cellStyle name="Normal 6 3 2 4 3 3" xfId="3951" xr:uid="{EEA9B48F-F086-44A7-BF9F-0F40E98D0F32}"/>
    <cellStyle name="Normal 6 3 2 4 4" xfId="1366" xr:uid="{5AFB8D3F-6F69-4B3D-B71E-FFCE48593DDB}"/>
    <cellStyle name="Normal 6 3 2 4 4 2" xfId="3952" xr:uid="{D4E129FA-4F8B-42D3-A840-4A2ED319481A}"/>
    <cellStyle name="Normal 6 3 2 4 5" xfId="1367" xr:uid="{CD8DF06B-8075-48E2-AE13-9B10DDE7B2A8}"/>
    <cellStyle name="Normal 6 3 2 5" xfId="1368" xr:uid="{00142E87-1EE5-4CAF-8EE1-73F77C962906}"/>
    <cellStyle name="Normal 6 3 2 5 2" xfId="1369" xr:uid="{A0D9E1D6-15F4-4A98-ADDD-2BE753ABFD45}"/>
    <cellStyle name="Normal 6 3 2 5 2 2" xfId="3953" xr:uid="{3F1E356B-CCF0-4AAE-A539-32F3186F022D}"/>
    <cellStyle name="Normal 6 3 2 5 2 2 2" xfId="3954" xr:uid="{5DA2896A-D561-4894-B89E-0DC42107E3CD}"/>
    <cellStyle name="Normal 6 3 2 5 2 3" xfId="3955" xr:uid="{D2FBC00A-C173-4C9A-9B55-71B4AE22D028}"/>
    <cellStyle name="Normal 6 3 2 5 3" xfId="1370" xr:uid="{F2FF5ABC-0CE5-4781-B8C7-3551416D307F}"/>
    <cellStyle name="Normal 6 3 2 5 3 2" xfId="3956" xr:uid="{BA247CB4-939A-433A-9FD6-CA7AC2D85189}"/>
    <cellStyle name="Normal 6 3 2 5 4" xfId="1371" xr:uid="{CCC6EC4D-20D3-45D8-8953-6392F850FCFA}"/>
    <cellStyle name="Normal 6 3 2 6" xfId="1372" xr:uid="{22B60BAE-5BFB-4EF2-8137-27E4204DDE62}"/>
    <cellStyle name="Normal 6 3 2 6 2" xfId="1373" xr:uid="{AA86B3D7-38DB-4BFC-B1E7-1FF66C380B93}"/>
    <cellStyle name="Normal 6 3 2 6 2 2" xfId="3957" xr:uid="{3704C581-A599-4265-9494-E46233C01A88}"/>
    <cellStyle name="Normal 6 3 2 6 3" xfId="1374" xr:uid="{DDA91B63-ECBC-48A8-A3A3-FD2E17996AC2}"/>
    <cellStyle name="Normal 6 3 2 6 4" xfId="1375" xr:uid="{61A426B6-3EDC-46E3-A200-345DADB45799}"/>
    <cellStyle name="Normal 6 3 2 7" xfId="1376" xr:uid="{201305C3-BFB8-4139-A796-4BCAB7D6CFDF}"/>
    <cellStyle name="Normal 6 3 2 7 2" xfId="3958" xr:uid="{355CB7B9-A447-49BE-A37A-79F67E7ABD30}"/>
    <cellStyle name="Normal 6 3 2 8" xfId="1377" xr:uid="{7C8DB3D2-DF82-4B5E-B5E1-02B816789A0E}"/>
    <cellStyle name="Normal 6 3 2 9" xfId="1378" xr:uid="{5CADDC8E-B381-43CD-BBCF-3AE8A96229ED}"/>
    <cellStyle name="Normal 6 3 3" xfId="1379" xr:uid="{186AD6CE-FF07-4FF5-A97B-3491497F823C}"/>
    <cellStyle name="Normal 6 3 3 2" xfId="1380" xr:uid="{942C4EF6-ABB2-47FD-A270-A06508F10596}"/>
    <cellStyle name="Normal 6 3 3 2 2" xfId="1381" xr:uid="{04D0B9EA-4E78-467B-A2FA-1585DB8B2CE0}"/>
    <cellStyle name="Normal 6 3 3 2 2 2" xfId="1382" xr:uid="{CB551AC6-DA8C-45E7-8766-713B118157FF}"/>
    <cellStyle name="Normal 6 3 3 2 2 2 2" xfId="3959" xr:uid="{C009990A-4043-44E4-BBE4-3CB2C4D650E4}"/>
    <cellStyle name="Normal 6 3 3 2 2 2 2 2" xfId="3960" xr:uid="{A5B0BC1A-3A9E-468D-BE18-DB6FB8F55F83}"/>
    <cellStyle name="Normal 6 3 3 2 2 2 3" xfId="3961" xr:uid="{882E085C-EEE2-4DA4-8B93-3ED638D0D737}"/>
    <cellStyle name="Normal 6 3 3 2 2 3" xfId="1383" xr:uid="{1A4CD9A4-AF4A-45F4-B3C4-48A9AA678F59}"/>
    <cellStyle name="Normal 6 3 3 2 2 3 2" xfId="3962" xr:uid="{4EA5B190-3A48-47B4-B566-20E3DB72A9D6}"/>
    <cellStyle name="Normal 6 3 3 2 2 4" xfId="1384" xr:uid="{A4D1DD80-CC9F-4F63-A190-26D594FF1ED9}"/>
    <cellStyle name="Normal 6 3 3 2 3" xfId="1385" xr:uid="{71EC4C6D-F93C-4772-8E29-8C13D42DEE09}"/>
    <cellStyle name="Normal 6 3 3 2 3 2" xfId="1386" xr:uid="{C3EE53BF-614A-446F-81DE-889C01BA4063}"/>
    <cellStyle name="Normal 6 3 3 2 3 2 2" xfId="3963" xr:uid="{C6DA1B34-AE97-42D8-ACC6-33CD424209DA}"/>
    <cellStyle name="Normal 6 3 3 2 3 3" xfId="1387" xr:uid="{A2B01F14-0B6F-47D0-8735-7748843E272A}"/>
    <cellStyle name="Normal 6 3 3 2 3 4" xfId="1388" xr:uid="{3DEDF28C-CF5F-453D-A863-641EA3BC1A3A}"/>
    <cellStyle name="Normal 6 3 3 2 4" xfId="1389" xr:uid="{92CD4FAB-A80E-4798-A309-9220CE18FD09}"/>
    <cellStyle name="Normal 6 3 3 2 4 2" xfId="3964" xr:uid="{8FCCBD44-7A74-427A-9EFE-39C22C12CF20}"/>
    <cellStyle name="Normal 6 3 3 2 5" xfId="1390" xr:uid="{90FCC8FC-DEAC-411A-BF28-D3E1B9DF5836}"/>
    <cellStyle name="Normal 6 3 3 2 6" xfId="1391" xr:uid="{43AEAC1C-68B5-47AB-BE5C-E6E349CC297E}"/>
    <cellStyle name="Normal 6 3 3 3" xfId="1392" xr:uid="{DE3325D1-E344-454A-A21E-7666356DA861}"/>
    <cellStyle name="Normal 6 3 3 3 2" xfId="1393" xr:uid="{8175C88D-75D1-474F-99C3-F3E152521CBF}"/>
    <cellStyle name="Normal 6 3 3 3 2 2" xfId="1394" xr:uid="{3179B100-AF07-4447-BCC0-5F2EF55F4831}"/>
    <cellStyle name="Normal 6 3 3 3 2 2 2" xfId="3965" xr:uid="{DE851BEF-3B10-49B5-94C6-F8E345F085A7}"/>
    <cellStyle name="Normal 6 3 3 3 2 2 2 2" xfId="3966" xr:uid="{DD3D8035-6DFC-4E39-B609-8D750781B31D}"/>
    <cellStyle name="Normal 6 3 3 3 2 2 3" xfId="3967" xr:uid="{BA8CE2E4-D753-4ADD-95AF-7616AC1914B4}"/>
    <cellStyle name="Normal 6 3 3 3 2 3" xfId="1395" xr:uid="{3E848575-EBDF-4E52-8D38-91DA1ADEE7A6}"/>
    <cellStyle name="Normal 6 3 3 3 2 3 2" xfId="3968" xr:uid="{BC1E10F5-518A-423D-81F2-0A0E113B3307}"/>
    <cellStyle name="Normal 6 3 3 3 2 4" xfId="1396" xr:uid="{15F1F67C-73FD-4576-B5C3-06C9D207E6A5}"/>
    <cellStyle name="Normal 6 3 3 3 3" xfId="1397" xr:uid="{50C67E30-7028-45CB-A870-29ED01C4D5A5}"/>
    <cellStyle name="Normal 6 3 3 3 3 2" xfId="3969" xr:uid="{5154EE2D-442D-4521-9ACA-EB1F192D5287}"/>
    <cellStyle name="Normal 6 3 3 3 3 2 2" xfId="3970" xr:uid="{1E4CE33C-EB02-4FF5-A3EE-9BB99C171125}"/>
    <cellStyle name="Normal 6 3 3 3 3 3" xfId="3971" xr:uid="{93F4C02B-899D-4896-B9BA-0136BB06DD3C}"/>
    <cellStyle name="Normal 6 3 3 3 4" xfId="1398" xr:uid="{AB3247C9-7644-482A-AD33-613D11720B08}"/>
    <cellStyle name="Normal 6 3 3 3 4 2" xfId="3972" xr:uid="{3B66D4FB-0620-4080-BE23-FE211472CEEF}"/>
    <cellStyle name="Normal 6 3 3 3 5" xfId="1399" xr:uid="{83594331-2AB3-4875-A5CF-E78CB6414E80}"/>
    <cellStyle name="Normal 6 3 3 4" xfId="1400" xr:uid="{26B981B7-DF88-4CB1-8B43-A0DAA70AF17C}"/>
    <cellStyle name="Normal 6 3 3 4 2" xfId="1401" xr:uid="{E91BF2C6-5851-4819-9094-E283EFC5AFF7}"/>
    <cellStyle name="Normal 6 3 3 4 2 2" xfId="3973" xr:uid="{0DC9BFB7-7DA7-438A-BF27-84B1654819EE}"/>
    <cellStyle name="Normal 6 3 3 4 2 2 2" xfId="3974" xr:uid="{2544D257-F234-405A-97E6-3EB30BD907F9}"/>
    <cellStyle name="Normal 6 3 3 4 2 3" xfId="3975" xr:uid="{FA8FB75B-B500-412A-9CF9-A149C8F109BC}"/>
    <cellStyle name="Normal 6 3 3 4 3" xfId="1402" xr:uid="{85D08CD7-0478-4BB6-9BF2-864A85D7BA99}"/>
    <cellStyle name="Normal 6 3 3 4 3 2" xfId="3976" xr:uid="{405BC800-52A6-454D-955C-307030B5C107}"/>
    <cellStyle name="Normal 6 3 3 4 4" xfId="1403" xr:uid="{D7CC1402-373F-405A-A0F7-AB49A1E5CDCB}"/>
    <cellStyle name="Normal 6 3 3 5" xfId="1404" xr:uid="{CB756188-2E0C-4838-83B7-FD5A9C9DF72D}"/>
    <cellStyle name="Normal 6 3 3 5 2" xfId="1405" xr:uid="{8EE0B68C-E113-4765-92F4-8AA3DE16663C}"/>
    <cellStyle name="Normal 6 3 3 5 2 2" xfId="3977" xr:uid="{BDFB914E-4B23-4FFD-912A-3FF61EDEE4D8}"/>
    <cellStyle name="Normal 6 3 3 5 3" xfId="1406" xr:uid="{27DE8B7E-CE70-49C9-BA01-1FA98550D3B2}"/>
    <cellStyle name="Normal 6 3 3 5 4" xfId="1407" xr:uid="{9A06605F-72E0-4660-9888-216E68BE78DC}"/>
    <cellStyle name="Normal 6 3 3 6" xfId="1408" xr:uid="{2FB0EB1C-FB31-4072-A95A-06ED12CC3FAD}"/>
    <cellStyle name="Normal 6 3 3 6 2" xfId="3978" xr:uid="{8BE4485E-5520-42C6-91ED-7FADF56A4CE2}"/>
    <cellStyle name="Normal 6 3 3 7" xfId="1409" xr:uid="{D7B1089F-0EAB-4F6E-A293-0166583FF2A2}"/>
    <cellStyle name="Normal 6 3 3 8" xfId="1410" xr:uid="{FF6F4D13-26AB-433F-9D13-B9E7CD6A8160}"/>
    <cellStyle name="Normal 6 3 4" xfId="1411" xr:uid="{D7A8A626-A856-4BD4-9313-76383E59C152}"/>
    <cellStyle name="Normal 6 3 4 2" xfId="1412" xr:uid="{DFC3E480-4A1B-4796-96E9-B386C480411F}"/>
    <cellStyle name="Normal 6 3 4 2 2" xfId="1413" xr:uid="{23C2848B-8D4C-486C-AF3C-C46FEE2D5F76}"/>
    <cellStyle name="Normal 6 3 4 2 2 2" xfId="1414" xr:uid="{649BA9FF-769C-4D61-9FD6-15EC27743E03}"/>
    <cellStyle name="Normal 6 3 4 2 2 2 2" xfId="3979" xr:uid="{D6B228A4-7DEF-4633-80A4-C8FD384461B2}"/>
    <cellStyle name="Normal 6 3 4 2 2 3" xfId="1415" xr:uid="{EBD6D340-007F-4F6D-B4EC-E0E918D67AA8}"/>
    <cellStyle name="Normal 6 3 4 2 2 4" xfId="1416" xr:uid="{20113A6F-CA9D-42AA-B2A9-E2E390BEC487}"/>
    <cellStyle name="Normal 6 3 4 2 3" xfId="1417" xr:uid="{C1966790-D036-40D4-83A8-DC522B852310}"/>
    <cellStyle name="Normal 6 3 4 2 3 2" xfId="3980" xr:uid="{46777757-AECD-4B69-92CE-1BE3D68F3BDB}"/>
    <cellStyle name="Normal 6 3 4 2 4" xfId="1418" xr:uid="{3219599C-A61A-4019-B9C5-1C905732A89D}"/>
    <cellStyle name="Normal 6 3 4 2 5" xfId="1419" xr:uid="{324D78E0-5690-4EB5-8CD6-EAECA028D0CD}"/>
    <cellStyle name="Normal 6 3 4 3" xfId="1420" xr:uid="{18C5E030-A722-45F0-9F17-A335CEFE9EE0}"/>
    <cellStyle name="Normal 6 3 4 3 2" xfId="1421" xr:uid="{5A604C43-7CA6-4244-9C5B-6991CC4CC8DA}"/>
    <cellStyle name="Normal 6 3 4 3 2 2" xfId="3981" xr:uid="{361D5A31-F474-4DF4-A86A-10EF96BFA936}"/>
    <cellStyle name="Normal 6 3 4 3 3" xfId="1422" xr:uid="{9AADC346-1A4D-4B56-AF54-5F78F43D1ECA}"/>
    <cellStyle name="Normal 6 3 4 3 4" xfId="1423" xr:uid="{24273318-7382-418B-8798-E4A4C2077295}"/>
    <cellStyle name="Normal 6 3 4 4" xfId="1424" xr:uid="{79A9489E-6928-435D-886E-3A16D0D8026C}"/>
    <cellStyle name="Normal 6 3 4 4 2" xfId="1425" xr:uid="{40DBE62E-D5AF-4B34-B859-C10B71C9662E}"/>
    <cellStyle name="Normal 6 3 4 4 3" xfId="1426" xr:uid="{B6794760-5AB4-4149-87CD-31B5CC2F284C}"/>
    <cellStyle name="Normal 6 3 4 4 4" xfId="1427" xr:uid="{55A29A6D-47FB-4921-BDB6-366FD43FD219}"/>
    <cellStyle name="Normal 6 3 4 5" xfId="1428" xr:uid="{3E7D9236-3C2D-4B6B-A6CD-BD5AA72D108D}"/>
    <cellStyle name="Normal 6 3 4 6" xfId="1429" xr:uid="{558CF5B8-29D5-4D70-BE9E-752FAA9EEEC9}"/>
    <cellStyle name="Normal 6 3 4 7" xfId="1430" xr:uid="{3B03E14B-AE80-4A53-80D4-9D5FD89805FE}"/>
    <cellStyle name="Normal 6 3 5" xfId="1431" xr:uid="{4FB6A3BD-4D7C-4639-A40B-88CC98EDE287}"/>
    <cellStyle name="Normal 6 3 5 2" xfId="1432" xr:uid="{2FCECA25-BAAC-465F-BF16-DEBB16C01617}"/>
    <cellStyle name="Normal 6 3 5 2 2" xfId="1433" xr:uid="{9D0BF873-1A84-4529-A4A3-3D4A4A52C09B}"/>
    <cellStyle name="Normal 6 3 5 2 2 2" xfId="3982" xr:uid="{E3D8D4E4-27EF-4F04-BB2A-36B7E5397EE6}"/>
    <cellStyle name="Normal 6 3 5 2 2 2 2" xfId="3983" xr:uid="{B074F969-E6CB-44A0-AD4F-2058654BC96E}"/>
    <cellStyle name="Normal 6 3 5 2 2 3" xfId="3984" xr:uid="{D7FF8244-96F7-4D30-A679-6F3F5926B16C}"/>
    <cellStyle name="Normal 6 3 5 2 3" xfId="1434" xr:uid="{FBC5EFA2-5932-4935-A6B9-CE908184A13A}"/>
    <cellStyle name="Normal 6 3 5 2 3 2" xfId="3985" xr:uid="{975AB3B9-42C3-4C72-A251-76E953FEEC35}"/>
    <cellStyle name="Normal 6 3 5 2 4" xfId="1435" xr:uid="{6FE91828-0067-454D-9C02-CAA09150EEB8}"/>
    <cellStyle name="Normal 6 3 5 3" xfId="1436" xr:uid="{DB82B60E-CB4A-448A-A026-0FE0D89A51FB}"/>
    <cellStyle name="Normal 6 3 5 3 2" xfId="1437" xr:uid="{154120C3-731F-429E-860F-D69A2E660D8F}"/>
    <cellStyle name="Normal 6 3 5 3 2 2" xfId="3986" xr:uid="{1D7A129E-CBFE-4EB1-8266-A7A5F915AC79}"/>
    <cellStyle name="Normal 6 3 5 3 3" xfId="1438" xr:uid="{E0A3898F-4B9B-4AC1-A695-8EC32AA95B43}"/>
    <cellStyle name="Normal 6 3 5 3 4" xfId="1439" xr:uid="{0647971C-61C9-4D75-9DE7-4A7DD0D0050F}"/>
    <cellStyle name="Normal 6 3 5 4" xfId="1440" xr:uid="{431A724D-DDC9-48BF-8B27-F1EBD0369F14}"/>
    <cellStyle name="Normal 6 3 5 4 2" xfId="3987" xr:uid="{9A30357B-AD95-4B23-BB7C-9F5487DEF28E}"/>
    <cellStyle name="Normal 6 3 5 5" xfId="1441" xr:uid="{2FCC2C37-509F-460D-9B35-A8365BAEDBE7}"/>
    <cellStyle name="Normal 6 3 5 6" xfId="1442" xr:uid="{6F38CA01-1897-441B-8DB8-C26513BAF99E}"/>
    <cellStyle name="Normal 6 3 6" xfId="1443" xr:uid="{48833ADA-2486-4066-B3D3-7CF4D217179E}"/>
    <cellStyle name="Normal 6 3 6 2" xfId="1444" xr:uid="{4598E785-20D0-48A7-B5DC-C4F601A0750B}"/>
    <cellStyle name="Normal 6 3 6 2 2" xfId="1445" xr:uid="{008C246E-FE2D-442F-8334-16BDD50D0B71}"/>
    <cellStyle name="Normal 6 3 6 2 2 2" xfId="3988" xr:uid="{0824CF23-F7E2-42B0-A91A-C746C04B0EE5}"/>
    <cellStyle name="Normal 6 3 6 2 3" xfId="1446" xr:uid="{68AE86D2-9C13-4BB1-9006-36875FFD0F9C}"/>
    <cellStyle name="Normal 6 3 6 2 4" xfId="1447" xr:uid="{EC047F48-8123-4964-8CC5-7FC115F81C0A}"/>
    <cellStyle name="Normal 6 3 6 3" xfId="1448" xr:uid="{818875BC-5397-4D2E-8D9D-B461DC49BCDB}"/>
    <cellStyle name="Normal 6 3 6 3 2" xfId="3989" xr:uid="{22757225-3CCA-4159-A805-7F23E9BB3C19}"/>
    <cellStyle name="Normal 6 3 6 4" xfId="1449" xr:uid="{B4E59B18-B0E5-4833-812D-0DAA70D9E139}"/>
    <cellStyle name="Normal 6 3 6 5" xfId="1450" xr:uid="{64772CD5-E49A-4369-9A26-907EF5E995B7}"/>
    <cellStyle name="Normal 6 3 7" xfId="1451" xr:uid="{D580EBEE-96CF-4829-90E9-741544902E23}"/>
    <cellStyle name="Normal 6 3 7 2" xfId="1452" xr:uid="{9F35A94B-0338-49AB-9873-DA2FAFDCCA95}"/>
    <cellStyle name="Normal 6 3 7 2 2" xfId="3990" xr:uid="{4732D049-47A1-4C08-9BF0-286E23FD8C99}"/>
    <cellStyle name="Normal 6 3 7 3" xfId="1453" xr:uid="{EA306290-4F32-424C-99C4-229786982A57}"/>
    <cellStyle name="Normal 6 3 7 4" xfId="1454" xr:uid="{F8AA92AE-28FB-4DDE-A449-E09C34BA200E}"/>
    <cellStyle name="Normal 6 3 8" xfId="1455" xr:uid="{9E374C9B-1A14-4596-8156-69CB6CAB7B54}"/>
    <cellStyle name="Normal 6 3 8 2" xfId="1456" xr:uid="{FC1B82DB-227E-41F7-8F3F-29F73701A654}"/>
    <cellStyle name="Normal 6 3 8 3" xfId="1457" xr:uid="{EE148BDE-6573-4A00-B414-EFD1AAAFC957}"/>
    <cellStyle name="Normal 6 3 8 4" xfId="1458" xr:uid="{04B7FBB0-9F88-4FD8-969E-81AEFEE0FB66}"/>
    <cellStyle name="Normal 6 3 9" xfId="1459" xr:uid="{856202D7-040F-4B72-AAB2-CD04C41DFDEB}"/>
    <cellStyle name="Normal 6 3 9 2" xfId="4709" xr:uid="{B57D7876-DBCC-45E9-BCE2-09D8FACD58F9}"/>
    <cellStyle name="Normal 6 4" xfId="1460" xr:uid="{955A8806-9DF2-41ED-817E-02BBCC209693}"/>
    <cellStyle name="Normal 6 4 10" xfId="1461" xr:uid="{9D0DA5E1-45DB-43F5-9F6F-1C31CA6168A5}"/>
    <cellStyle name="Normal 6 4 11" xfId="1462" xr:uid="{B2B26BE8-35C3-4F19-BE4E-A96E4E4E9552}"/>
    <cellStyle name="Normal 6 4 2" xfId="1463" xr:uid="{5981900E-9F8F-48B8-94DB-D00D677E19C0}"/>
    <cellStyle name="Normal 6 4 2 2" xfId="1464" xr:uid="{0B491582-D44B-4D16-B2F3-2C10FC6906C0}"/>
    <cellStyle name="Normal 6 4 2 2 2" xfId="1465" xr:uid="{A2EA5FFA-13E1-4D55-B9F2-1A2AA263633B}"/>
    <cellStyle name="Normal 6 4 2 2 2 2" xfId="1466" xr:uid="{9D5FAEB3-6A5F-4CBF-8C62-9FD96F46284D}"/>
    <cellStyle name="Normal 6 4 2 2 2 2 2" xfId="1467" xr:uid="{1BFFFB30-634D-4368-94F3-781DE6557313}"/>
    <cellStyle name="Normal 6 4 2 2 2 2 2 2" xfId="3991" xr:uid="{4BB7CBCE-D386-41EB-B906-B9F5F449FDD2}"/>
    <cellStyle name="Normal 6 4 2 2 2 2 3" xfId="1468" xr:uid="{4B06CCA0-AD35-44F2-BC2F-A4B85E3E2BFC}"/>
    <cellStyle name="Normal 6 4 2 2 2 2 4" xfId="1469" xr:uid="{5AFC490E-97A7-47F2-8BCC-695D6F730858}"/>
    <cellStyle name="Normal 6 4 2 2 2 3" xfId="1470" xr:uid="{4B9BE15E-8ACE-48F1-B5EB-70B8F6C28D3C}"/>
    <cellStyle name="Normal 6 4 2 2 2 3 2" xfId="1471" xr:uid="{624E9E73-69F4-49F2-AC83-DDB2FECF1B3D}"/>
    <cellStyle name="Normal 6 4 2 2 2 3 3" xfId="1472" xr:uid="{5C1FAE8D-A6A7-4137-BA61-9488F30BA946}"/>
    <cellStyle name="Normal 6 4 2 2 2 3 4" xfId="1473" xr:uid="{B3E2F549-A964-4031-ACBB-9020506F07A4}"/>
    <cellStyle name="Normal 6 4 2 2 2 4" xfId="1474" xr:uid="{9F86BF65-B8DA-4AED-9062-9EF0D9FB3F68}"/>
    <cellStyle name="Normal 6 4 2 2 2 5" xfId="1475" xr:uid="{1EC0F589-9841-4D55-B79A-6AFCAB1CAA01}"/>
    <cellStyle name="Normal 6 4 2 2 2 6" xfId="1476" xr:uid="{11B344BC-3EC7-411E-BC7C-EE281D027341}"/>
    <cellStyle name="Normal 6 4 2 2 3" xfId="1477" xr:uid="{1EA28409-3007-4940-9001-1CA093F1C40F}"/>
    <cellStyle name="Normal 6 4 2 2 3 2" xfId="1478" xr:uid="{542A9F41-9CEE-41B5-88DB-958721546924}"/>
    <cellStyle name="Normal 6 4 2 2 3 2 2" xfId="1479" xr:uid="{9BB96B30-A6D5-4170-B209-7DCD2ECD4A4C}"/>
    <cellStyle name="Normal 6 4 2 2 3 2 3" xfId="1480" xr:uid="{2A491E00-1C2E-44A6-9737-F23F132AB85A}"/>
    <cellStyle name="Normal 6 4 2 2 3 2 4" xfId="1481" xr:uid="{7A7816F8-9295-4097-AFF9-CED7AAEC4FE2}"/>
    <cellStyle name="Normal 6 4 2 2 3 3" xfId="1482" xr:uid="{404215ED-5320-4C2A-92E3-7CC891841E28}"/>
    <cellStyle name="Normal 6 4 2 2 3 4" xfId="1483" xr:uid="{91D4E9F6-B1FD-4703-A259-B5452C82DBC1}"/>
    <cellStyle name="Normal 6 4 2 2 3 5" xfId="1484" xr:uid="{ACC6FF0E-2900-4E8B-8BD5-87D58E4AA7A8}"/>
    <cellStyle name="Normal 6 4 2 2 4" xfId="1485" xr:uid="{22C4BF25-7BBD-4AEB-9A5D-D174C77AC60F}"/>
    <cellStyle name="Normal 6 4 2 2 4 2" xfId="1486" xr:uid="{8705613A-1831-411D-ACE9-566F9694760C}"/>
    <cellStyle name="Normal 6 4 2 2 4 3" xfId="1487" xr:uid="{2FB02527-9B08-4D93-8510-DA613962C6C9}"/>
    <cellStyle name="Normal 6 4 2 2 4 4" xfId="1488" xr:uid="{C5652F56-1DF8-4DF0-A7B1-60D0BA6D6F85}"/>
    <cellStyle name="Normal 6 4 2 2 5" xfId="1489" xr:uid="{5BC8403E-0813-46CD-B50A-EC415D30FE1F}"/>
    <cellStyle name="Normal 6 4 2 2 5 2" xfId="1490" xr:uid="{9B63B5BE-2716-4936-A931-A9509D059CCF}"/>
    <cellStyle name="Normal 6 4 2 2 5 3" xfId="1491" xr:uid="{28E096A6-0B89-4260-9568-3566E7E2C6B3}"/>
    <cellStyle name="Normal 6 4 2 2 5 4" xfId="1492" xr:uid="{9CC0DEDD-4AF4-407F-BFE1-4387F9ED4D5D}"/>
    <cellStyle name="Normal 6 4 2 2 6" xfId="1493" xr:uid="{D40591D9-B3B7-4806-A9B9-CCC4942C52EF}"/>
    <cellStyle name="Normal 6 4 2 2 7" xfId="1494" xr:uid="{DF6296CE-DE0B-453B-B3EF-BB997BAE8397}"/>
    <cellStyle name="Normal 6 4 2 2 8" xfId="1495" xr:uid="{3227B982-0D7B-4801-8878-01A3E911A1BB}"/>
    <cellStyle name="Normal 6 4 2 3" xfId="1496" xr:uid="{80E6421D-0A09-4654-8A4C-8DE8D5F146DA}"/>
    <cellStyle name="Normal 6 4 2 3 2" xfId="1497" xr:uid="{57A7FD15-70E2-4418-BF7B-A137F0323520}"/>
    <cellStyle name="Normal 6 4 2 3 2 2" xfId="1498" xr:uid="{59420666-D8D1-4474-A83F-95C4491ACEA1}"/>
    <cellStyle name="Normal 6 4 2 3 2 2 2" xfId="3992" xr:uid="{24CDBC46-DD5D-461E-B19D-BCDAF769ABDD}"/>
    <cellStyle name="Normal 6 4 2 3 2 2 2 2" xfId="3993" xr:uid="{229BFBEF-B266-4D04-9874-C39C0C204568}"/>
    <cellStyle name="Normal 6 4 2 3 2 2 3" xfId="3994" xr:uid="{D9726E25-4534-40D4-8544-D1EC7684DF76}"/>
    <cellStyle name="Normal 6 4 2 3 2 3" xfId="1499" xr:uid="{89690B5E-B1A6-4B15-A1AF-7DF214AA0179}"/>
    <cellStyle name="Normal 6 4 2 3 2 3 2" xfId="3995" xr:uid="{65BBC490-CC6D-44CA-B4AB-E05B44168C38}"/>
    <cellStyle name="Normal 6 4 2 3 2 4" xfId="1500" xr:uid="{6EDEAB1A-5504-4F88-A8E3-047C69153A00}"/>
    <cellStyle name="Normal 6 4 2 3 3" xfId="1501" xr:uid="{1A8E7283-C247-4593-A964-7B36727BA17D}"/>
    <cellStyle name="Normal 6 4 2 3 3 2" xfId="1502" xr:uid="{EFCD80BC-2B70-4D9F-8523-B2953911F121}"/>
    <cellStyle name="Normal 6 4 2 3 3 2 2" xfId="3996" xr:uid="{02707F09-D66C-480D-89CD-A7007C7E0634}"/>
    <cellStyle name="Normal 6 4 2 3 3 3" xfId="1503" xr:uid="{43CBD8DA-C900-405B-877F-ABCA96CC55F7}"/>
    <cellStyle name="Normal 6 4 2 3 3 4" xfId="1504" xr:uid="{6160F097-7F5B-4569-B524-1395C966D1E1}"/>
    <cellStyle name="Normal 6 4 2 3 4" xfId="1505" xr:uid="{9D8BE916-ECCA-4DBA-8AC2-FE29791666EA}"/>
    <cellStyle name="Normal 6 4 2 3 4 2" xfId="3997" xr:uid="{1FF28F50-0CC1-49C6-889D-182503AB8231}"/>
    <cellStyle name="Normal 6 4 2 3 5" xfId="1506" xr:uid="{86964D87-79DC-45D5-92C2-420C555D6B69}"/>
    <cellStyle name="Normal 6 4 2 3 6" xfId="1507" xr:uid="{EC51C78C-801C-4DDB-AC6F-67F4EEE6354F}"/>
    <cellStyle name="Normal 6 4 2 4" xfId="1508" xr:uid="{B030EE86-3900-4228-8BEE-99D855A61558}"/>
    <cellStyle name="Normal 6 4 2 4 2" xfId="1509" xr:uid="{9D1F741F-6C61-484A-88A0-73C38D86E6C7}"/>
    <cellStyle name="Normal 6 4 2 4 2 2" xfId="1510" xr:uid="{5D96D29B-572F-445C-8C97-470094F0C735}"/>
    <cellStyle name="Normal 6 4 2 4 2 2 2" xfId="3998" xr:uid="{509DAF2F-9B24-4FD7-8053-8BBC86F1FDE9}"/>
    <cellStyle name="Normal 6 4 2 4 2 3" xfId="1511" xr:uid="{7803D524-4BCE-4EFE-80F0-D75BD009F000}"/>
    <cellStyle name="Normal 6 4 2 4 2 4" xfId="1512" xr:uid="{444B467A-8987-422C-AE6E-A7E9A1648EF2}"/>
    <cellStyle name="Normal 6 4 2 4 3" xfId="1513" xr:uid="{562CD83E-D583-4041-8AF7-F94A6501114E}"/>
    <cellStyle name="Normal 6 4 2 4 3 2" xfId="3999" xr:uid="{5597BB98-8562-4602-A64E-E78CFAC45C6C}"/>
    <cellStyle name="Normal 6 4 2 4 4" xfId="1514" xr:uid="{79322963-8397-4C79-B0AF-294A1945AC25}"/>
    <cellStyle name="Normal 6 4 2 4 5" xfId="1515" xr:uid="{207CA0F4-F707-4204-9287-72288B2BBABA}"/>
    <cellStyle name="Normal 6 4 2 5" xfId="1516" xr:uid="{FF3D04B7-4FE0-44A9-B790-6E18BF05A1C1}"/>
    <cellStyle name="Normal 6 4 2 5 2" xfId="1517" xr:uid="{61026570-F8A4-4A55-A437-B68D782479A2}"/>
    <cellStyle name="Normal 6 4 2 5 2 2" xfId="4000" xr:uid="{432B6E07-D8E1-4DA9-AFA1-168E7BD83666}"/>
    <cellStyle name="Normal 6 4 2 5 3" xfId="1518" xr:uid="{2F956E63-41A1-41F1-9EAD-DCD6222A0F4E}"/>
    <cellStyle name="Normal 6 4 2 5 4" xfId="1519" xr:uid="{7339D735-FDBA-432D-BC67-D7487169AA69}"/>
    <cellStyle name="Normal 6 4 2 6" xfId="1520" xr:uid="{F16AEAAE-8639-49AA-A155-6A8C0099105D}"/>
    <cellStyle name="Normal 6 4 2 6 2" xfId="1521" xr:uid="{476E7717-22D6-40E8-9EEC-41BE2472FDCF}"/>
    <cellStyle name="Normal 6 4 2 6 3" xfId="1522" xr:uid="{0D6FB6BC-7963-4FC8-B4E0-98C5DCE053A9}"/>
    <cellStyle name="Normal 6 4 2 6 4" xfId="1523" xr:uid="{79BFCBDD-539A-4426-B533-2FD675ECC4C3}"/>
    <cellStyle name="Normal 6 4 2 7" xfId="1524" xr:uid="{E1DD9A2D-8B59-45C5-8D30-40D116A2EEFA}"/>
    <cellStyle name="Normal 6 4 2 8" xfId="1525" xr:uid="{22D34C6F-5946-4FEF-AB57-001FFBD89199}"/>
    <cellStyle name="Normal 6 4 2 9" xfId="1526" xr:uid="{E489587B-2CDF-4130-B059-013CEBE3F8DC}"/>
    <cellStyle name="Normal 6 4 3" xfId="1527" xr:uid="{C9D4102B-DD95-4423-911A-986835B07A08}"/>
    <cellStyle name="Normal 6 4 3 2" xfId="1528" xr:uid="{B483BCB5-4238-4891-A8D7-F09F35BE4CC9}"/>
    <cellStyle name="Normal 6 4 3 2 2" xfId="1529" xr:uid="{8908CC64-5D56-4F7E-951C-6B2AFF7A4A13}"/>
    <cellStyle name="Normal 6 4 3 2 2 2" xfId="1530" xr:uid="{369544DF-900C-4CF1-83CE-D1AB7C62AE43}"/>
    <cellStyle name="Normal 6 4 3 2 2 2 2" xfId="4001" xr:uid="{157154FD-AE68-40BC-B434-240ED03839BC}"/>
    <cellStyle name="Normal 6 4 3 2 2 2 2 2" xfId="4647" xr:uid="{4DC77A94-5D4E-4160-A908-00622F64441B}"/>
    <cellStyle name="Normal 6 4 3 2 2 2 3" xfId="4648" xr:uid="{6339BE13-5D50-4A60-8E31-027E55A60AE6}"/>
    <cellStyle name="Normal 6 4 3 2 2 3" xfId="1531" xr:uid="{7927BA39-8A9B-4C3C-944E-4E0F9D34991D}"/>
    <cellStyle name="Normal 6 4 3 2 2 3 2" xfId="4649" xr:uid="{FFF6904D-8F32-4D4A-AD09-2836249BC84B}"/>
    <cellStyle name="Normal 6 4 3 2 2 4" xfId="1532" xr:uid="{EE802CC7-E7F5-4EFD-AD47-4A7EABB24D2A}"/>
    <cellStyle name="Normal 6 4 3 2 3" xfId="1533" xr:uid="{17794429-0CDA-407D-8DD2-29A44AEBF65F}"/>
    <cellStyle name="Normal 6 4 3 2 3 2" xfId="1534" xr:uid="{95CD3B02-D717-492E-967C-8D2FB4818807}"/>
    <cellStyle name="Normal 6 4 3 2 3 2 2" xfId="4650" xr:uid="{DE2449DE-D142-4BED-804F-3D001EB0060C}"/>
    <cellStyle name="Normal 6 4 3 2 3 3" xfId="1535" xr:uid="{BC7F0961-4AEA-4D9D-B7C5-C0D17FB29DE3}"/>
    <cellStyle name="Normal 6 4 3 2 3 4" xfId="1536" xr:uid="{42877F9B-6ACF-4910-B97F-A653A15F07CB}"/>
    <cellStyle name="Normal 6 4 3 2 4" xfId="1537" xr:uid="{930581FF-88A4-4ADD-8BFC-B1275056BA7B}"/>
    <cellStyle name="Normal 6 4 3 2 4 2" xfId="4651" xr:uid="{FCDC99F4-97B1-4103-BF26-8C9DD08B6854}"/>
    <cellStyle name="Normal 6 4 3 2 5" xfId="1538" xr:uid="{EA79B209-3365-45CB-B0F3-25741B53C4DB}"/>
    <cellStyle name="Normal 6 4 3 2 6" xfId="1539" xr:uid="{35FEDECB-E647-4359-8123-7C0589B5D67A}"/>
    <cellStyle name="Normal 6 4 3 3" xfId="1540" xr:uid="{B0E9A505-B46B-46BE-A47D-A720A9B072D9}"/>
    <cellStyle name="Normal 6 4 3 3 2" xfId="1541" xr:uid="{A0FFB561-4025-4A7C-B108-E0F8041A5CFA}"/>
    <cellStyle name="Normal 6 4 3 3 2 2" xfId="1542" xr:uid="{5C45349A-E51A-493C-AAA8-42E301630007}"/>
    <cellStyle name="Normal 6 4 3 3 2 2 2" xfId="4652" xr:uid="{E61B318D-D9E7-4940-89A0-67B869EAEB06}"/>
    <cellStyle name="Normal 6 4 3 3 2 3" xfId="1543" xr:uid="{38917A16-F582-43BA-B5A8-A18C55B60526}"/>
    <cellStyle name="Normal 6 4 3 3 2 4" xfId="1544" xr:uid="{B72ED6E3-F115-4839-BC02-1FDD4DD788C8}"/>
    <cellStyle name="Normal 6 4 3 3 3" xfId="1545" xr:uid="{75AC8595-EF61-4D42-96D9-61E16C0D3C95}"/>
    <cellStyle name="Normal 6 4 3 3 3 2" xfId="4653" xr:uid="{79FB5DDA-2002-42FC-9C8E-3AFE5629F813}"/>
    <cellStyle name="Normal 6 4 3 3 4" xfId="1546" xr:uid="{6FA73E05-DD1A-48CC-8AE2-2F24C9BF8047}"/>
    <cellStyle name="Normal 6 4 3 3 5" xfId="1547" xr:uid="{CF1900D6-3116-485D-9A7C-65EF46847A82}"/>
    <cellStyle name="Normal 6 4 3 4" xfId="1548" xr:uid="{A54A8FED-5860-4890-870F-30DAE5212EB7}"/>
    <cellStyle name="Normal 6 4 3 4 2" xfId="1549" xr:uid="{1D9E6FCF-00EC-4E32-8CE9-5C9143AD71D5}"/>
    <cellStyle name="Normal 6 4 3 4 2 2" xfId="4654" xr:uid="{FA7DF04B-E35C-464C-B8E5-9BCED3EFD36A}"/>
    <cellStyle name="Normal 6 4 3 4 3" xfId="1550" xr:uid="{1C9196B2-6C89-4778-BF7F-1F4DA60D0F3C}"/>
    <cellStyle name="Normal 6 4 3 4 4" xfId="1551" xr:uid="{2755C54C-7527-4571-B9C7-CF5DF57B7CAE}"/>
    <cellStyle name="Normal 6 4 3 5" xfId="1552" xr:uid="{1C8D66AC-8F3E-4C11-B6C0-A1A1633B76B6}"/>
    <cellStyle name="Normal 6 4 3 5 2" xfId="1553" xr:uid="{8A79BBE9-9D52-4582-B423-E686C5BFE06C}"/>
    <cellStyle name="Normal 6 4 3 5 3" xfId="1554" xr:uid="{BC8B4C6D-E244-4040-8209-4025828759A1}"/>
    <cellStyle name="Normal 6 4 3 5 4" xfId="1555" xr:uid="{1EF04B7D-7977-404F-B1BE-E103DAD6283C}"/>
    <cellStyle name="Normal 6 4 3 6" xfId="1556" xr:uid="{DF4F5106-B85A-44E6-B7DD-A25CFF9DDB64}"/>
    <cellStyle name="Normal 6 4 3 7" xfId="1557" xr:uid="{7D932BA9-6947-444F-9FE5-369F4973BC40}"/>
    <cellStyle name="Normal 6 4 3 8" xfId="1558" xr:uid="{3065B535-AA80-48C8-B256-5F038B972239}"/>
    <cellStyle name="Normal 6 4 4" xfId="1559" xr:uid="{B5BC0263-BB41-4D61-934B-CCE00CC72CBE}"/>
    <cellStyle name="Normal 6 4 4 2" xfId="1560" xr:uid="{18269A36-5C3C-4315-B779-E8E7B0A12A4D}"/>
    <cellStyle name="Normal 6 4 4 2 2" xfId="1561" xr:uid="{9EF12DC9-18D5-4187-B037-6F2F5339AACC}"/>
    <cellStyle name="Normal 6 4 4 2 2 2" xfId="1562" xr:uid="{5E9C555E-A54C-4A4A-8A27-966DD9F6B443}"/>
    <cellStyle name="Normal 6 4 4 2 2 2 2" xfId="4002" xr:uid="{87C87311-EE62-4F59-8A3F-65C961B260A7}"/>
    <cellStyle name="Normal 6 4 4 2 2 3" xfId="1563" xr:uid="{823B25F6-BDB0-48F3-82EC-69F0D3FB266E}"/>
    <cellStyle name="Normal 6 4 4 2 2 4" xfId="1564" xr:uid="{2D49C06F-43E3-47BB-A2D2-8AD955D1C3F3}"/>
    <cellStyle name="Normal 6 4 4 2 3" xfId="1565" xr:uid="{5B73B870-CB7B-467C-954D-7682F3F2DEF2}"/>
    <cellStyle name="Normal 6 4 4 2 3 2" xfId="4003" xr:uid="{BDB82E97-B3A0-4F7A-AAA8-5070F263F9CD}"/>
    <cellStyle name="Normal 6 4 4 2 4" xfId="1566" xr:uid="{0BD930D0-53B6-4343-BF9B-B58F21F216B7}"/>
    <cellStyle name="Normal 6 4 4 2 5" xfId="1567" xr:uid="{5FDA62C3-8747-48AE-8FA1-A1A1E29B2E3F}"/>
    <cellStyle name="Normal 6 4 4 3" xfId="1568" xr:uid="{C3D62A13-8365-4BB4-8D64-329FA0510AA5}"/>
    <cellStyle name="Normal 6 4 4 3 2" xfId="1569" xr:uid="{B40B20BD-573E-47BD-AA41-6039A7DAA700}"/>
    <cellStyle name="Normal 6 4 4 3 2 2" xfId="4004" xr:uid="{D2B137EB-00C4-4C61-9912-9EC7DF7F7885}"/>
    <cellStyle name="Normal 6 4 4 3 3" xfId="1570" xr:uid="{20DB9C78-0D97-41BD-8D53-2044E7DFD1B3}"/>
    <cellStyle name="Normal 6 4 4 3 4" xfId="1571" xr:uid="{68856B96-A7A7-4365-BCCC-BE0378EDECCD}"/>
    <cellStyle name="Normal 6 4 4 4" xfId="1572" xr:uid="{36340DDD-A35E-4414-B72A-9ABB25B6CB5C}"/>
    <cellStyle name="Normal 6 4 4 4 2" xfId="1573" xr:uid="{C2AE0371-A487-4C69-AC55-2E163DD585E9}"/>
    <cellStyle name="Normal 6 4 4 4 3" xfId="1574" xr:uid="{1C35A3FC-23A6-4BC7-9B1C-874557E9E187}"/>
    <cellStyle name="Normal 6 4 4 4 4" xfId="1575" xr:uid="{F4EB2E88-D0F5-435A-B6A5-69A192C5BCD1}"/>
    <cellStyle name="Normal 6 4 4 5" xfId="1576" xr:uid="{01082C35-DBC6-4353-9103-F7C8EBBA917B}"/>
    <cellStyle name="Normal 6 4 4 6" xfId="1577" xr:uid="{7A2792B9-9EA0-45F6-A65F-3E4329E120F3}"/>
    <cellStyle name="Normal 6 4 4 7" xfId="1578" xr:uid="{F2C57C83-8186-4FA9-8530-2BA971453297}"/>
    <cellStyle name="Normal 6 4 5" xfId="1579" xr:uid="{52C4BEC0-7BA9-4CF2-8C5F-630969E4B22A}"/>
    <cellStyle name="Normal 6 4 5 2" xfId="1580" xr:uid="{6F74F5B2-E5E4-49E9-9FA8-29FD802CFF87}"/>
    <cellStyle name="Normal 6 4 5 2 2" xfId="1581" xr:uid="{28AC44F5-E05E-49C4-A1A2-D01F99F16A67}"/>
    <cellStyle name="Normal 6 4 5 2 2 2" xfId="4005" xr:uid="{E30351A2-2972-4A25-B31A-98EA7C2A86DE}"/>
    <cellStyle name="Normal 6 4 5 2 3" xfId="1582" xr:uid="{0BE20DF8-C6B5-4C18-BD9D-F9F833FBF443}"/>
    <cellStyle name="Normal 6 4 5 2 4" xfId="1583" xr:uid="{D0B1386B-EDAD-4F18-B724-E1E816235CDD}"/>
    <cellStyle name="Normal 6 4 5 3" xfId="1584" xr:uid="{6E58096E-5830-4587-B848-3A5580555CA9}"/>
    <cellStyle name="Normal 6 4 5 3 2" xfId="1585" xr:uid="{1726C814-C828-4B5E-B87C-500C778EC7DD}"/>
    <cellStyle name="Normal 6 4 5 3 3" xfId="1586" xr:uid="{16115629-5F48-4435-912C-0D7FC3AD885D}"/>
    <cellStyle name="Normal 6 4 5 3 4" xfId="1587" xr:uid="{DDC19383-8BDF-4226-8B6E-16D234AB02F4}"/>
    <cellStyle name="Normal 6 4 5 4" xfId="1588" xr:uid="{3FB5438F-9FB4-4F6F-858A-CE02E9133B30}"/>
    <cellStyle name="Normal 6 4 5 5" xfId="1589" xr:uid="{AF576C7D-098E-4588-BE1D-A89F7D186BE3}"/>
    <cellStyle name="Normal 6 4 5 6" xfId="1590" xr:uid="{51E16DBD-F196-4BA3-8E44-C190FD770F96}"/>
    <cellStyle name="Normal 6 4 6" xfId="1591" xr:uid="{5E96C0BD-55EC-446A-A270-10876ADE6F01}"/>
    <cellStyle name="Normal 6 4 6 2" xfId="1592" xr:uid="{A0F7FFBE-EB84-47FB-997F-24E10530A616}"/>
    <cellStyle name="Normal 6 4 6 2 2" xfId="1593" xr:uid="{AB60239B-CC4A-467B-94D7-BC0ADA65F7B1}"/>
    <cellStyle name="Normal 6 4 6 2 3" xfId="1594" xr:uid="{9CD964B1-6C4A-4047-808D-D8234C813844}"/>
    <cellStyle name="Normal 6 4 6 2 4" xfId="1595" xr:uid="{8D36A7F2-476C-44BD-B7CD-3168094EF0E6}"/>
    <cellStyle name="Normal 6 4 6 3" xfId="1596" xr:uid="{C6150211-C93C-47A2-A4E0-92463D94C60B}"/>
    <cellStyle name="Normal 6 4 6 4" xfId="1597" xr:uid="{D0D90BCC-CFCE-4B18-86E4-F4AE6E8D0AB0}"/>
    <cellStyle name="Normal 6 4 6 5" xfId="1598" xr:uid="{6C463E63-C9BD-4825-87C8-D408BC38FD89}"/>
    <cellStyle name="Normal 6 4 7" xfId="1599" xr:uid="{AC80A911-BD8E-4226-93FA-6A509B53D0E8}"/>
    <cellStyle name="Normal 6 4 7 2" xfId="1600" xr:uid="{77012A15-B176-45E2-937B-20AB27D0B697}"/>
    <cellStyle name="Normal 6 4 7 3" xfId="1601" xr:uid="{59A342EB-ACC7-47A0-87AA-14662339DD2E}"/>
    <cellStyle name="Normal 6 4 7 3 2" xfId="4378" xr:uid="{E96DCCC6-283F-4561-9E6F-8FA711D1580D}"/>
    <cellStyle name="Normal 6 4 7 3 3" xfId="4609" xr:uid="{222BB0FA-9484-45F7-8D26-214FCE40BA35}"/>
    <cellStyle name="Normal 6 4 7 4" xfId="1602" xr:uid="{3EBB278D-4DB1-456A-8901-53D1C53600DE}"/>
    <cellStyle name="Normal 6 4 8" xfId="1603" xr:uid="{574F2D37-072B-4EDE-B2AB-91704CDB3D2B}"/>
    <cellStyle name="Normal 6 4 8 2" xfId="1604" xr:uid="{9E05013C-CA2C-438A-935D-370EA7D0CAC7}"/>
    <cellStyle name="Normal 6 4 8 3" xfId="1605" xr:uid="{446FFC2D-DA9E-42E5-AC71-01E60B6113D8}"/>
    <cellStyle name="Normal 6 4 8 4" xfId="1606" xr:uid="{12340D3B-2669-4E76-8CD1-9A144F5C4AF0}"/>
    <cellStyle name="Normal 6 4 9" xfId="1607" xr:uid="{0A72F518-756E-429B-BD68-4092EA054BC9}"/>
    <cellStyle name="Normal 6 5" xfId="1608" xr:uid="{DC2CF895-FE03-42B3-800C-06B37DAF3B7D}"/>
    <cellStyle name="Normal 6 5 10" xfId="1609" xr:uid="{CD14CDB1-CE1E-47CC-8C4D-88D85EBCD5CA}"/>
    <cellStyle name="Normal 6 5 11" xfId="1610" xr:uid="{029E8867-D2AE-41F3-B64F-8E2344CE560A}"/>
    <cellStyle name="Normal 6 5 2" xfId="1611" xr:uid="{C0CE2B84-BAE4-43F5-9447-F02174D98308}"/>
    <cellStyle name="Normal 6 5 2 2" xfId="1612" xr:uid="{711B2009-B0D0-4C6E-AB4C-FE94A6021A6A}"/>
    <cellStyle name="Normal 6 5 2 2 2" xfId="1613" xr:uid="{59D3DBC2-C977-4DAA-9205-287F7AA01DBF}"/>
    <cellStyle name="Normal 6 5 2 2 2 2" xfId="1614" xr:uid="{08378B2B-E53B-49F7-BEB0-65C74EB1C22E}"/>
    <cellStyle name="Normal 6 5 2 2 2 2 2" xfId="1615" xr:uid="{C46CB32E-65A9-4088-9529-1598F29967C3}"/>
    <cellStyle name="Normal 6 5 2 2 2 2 3" xfId="1616" xr:uid="{B50A87FD-0E33-428F-8E13-93936A2B0EA7}"/>
    <cellStyle name="Normal 6 5 2 2 2 2 4" xfId="1617" xr:uid="{F9C06F8D-37E6-440D-9A5F-2102FEE678C3}"/>
    <cellStyle name="Normal 6 5 2 2 2 3" xfId="1618" xr:uid="{10BEF20B-DCD4-492B-B72F-574B75474E41}"/>
    <cellStyle name="Normal 6 5 2 2 2 3 2" xfId="1619" xr:uid="{64B8146A-53B4-4812-B3A5-0572B1732C54}"/>
    <cellStyle name="Normal 6 5 2 2 2 3 3" xfId="1620" xr:uid="{6D6030A2-514D-402A-8D25-1B5AE5EE0447}"/>
    <cellStyle name="Normal 6 5 2 2 2 3 4" xfId="1621" xr:uid="{19C1BD4D-1AE4-4A5A-BE19-B6B2B10F1CAA}"/>
    <cellStyle name="Normal 6 5 2 2 2 4" xfId="1622" xr:uid="{A8949B2A-4197-4E55-A2BB-7EF00DBDEAB2}"/>
    <cellStyle name="Normal 6 5 2 2 2 5" xfId="1623" xr:uid="{19CB6DDE-0EB8-4953-85F2-013705307FB1}"/>
    <cellStyle name="Normal 6 5 2 2 2 6" xfId="1624" xr:uid="{C1B82785-529A-4B9F-A4E5-10CC8693BC31}"/>
    <cellStyle name="Normal 6 5 2 2 3" xfId="1625" xr:uid="{163CFEDF-03D3-43B1-A0B6-1F87C7B2E34D}"/>
    <cellStyle name="Normal 6 5 2 2 3 2" xfId="1626" xr:uid="{9FA2587F-B30D-4B55-84E4-05073FE2F81E}"/>
    <cellStyle name="Normal 6 5 2 2 3 2 2" xfId="1627" xr:uid="{04DB79DC-01CE-434E-9C5C-4A81996445C7}"/>
    <cellStyle name="Normal 6 5 2 2 3 2 3" xfId="1628" xr:uid="{1B1365F0-A766-41B1-BF94-8DDAD93D1E0C}"/>
    <cellStyle name="Normal 6 5 2 2 3 2 4" xfId="1629" xr:uid="{CE6AE582-EF05-4814-9042-B0E93D8B073D}"/>
    <cellStyle name="Normal 6 5 2 2 3 3" xfId="1630" xr:uid="{37DAB8E2-37FE-453B-9730-092DB624D477}"/>
    <cellStyle name="Normal 6 5 2 2 3 4" xfId="1631" xr:uid="{B9C73037-C916-4419-9435-36C7CA1289B2}"/>
    <cellStyle name="Normal 6 5 2 2 3 5" xfId="1632" xr:uid="{73187B81-7273-4B3A-B4B4-CD837A866888}"/>
    <cellStyle name="Normal 6 5 2 2 4" xfId="1633" xr:uid="{C31B9F86-97E4-4A52-B57F-51168B28A340}"/>
    <cellStyle name="Normal 6 5 2 2 4 2" xfId="1634" xr:uid="{D3CB844B-8925-4850-97A0-F37F488EF190}"/>
    <cellStyle name="Normal 6 5 2 2 4 3" xfId="1635" xr:uid="{5D95EF9C-BDCA-44DC-9A9C-9EF425F3D1B8}"/>
    <cellStyle name="Normal 6 5 2 2 4 4" xfId="1636" xr:uid="{F06C4941-421D-4034-9A54-E7D32E816303}"/>
    <cellStyle name="Normal 6 5 2 2 5" xfId="1637" xr:uid="{3476EDA7-79B6-4EB8-ABB4-6C5F925C7F70}"/>
    <cellStyle name="Normal 6 5 2 2 5 2" xfId="1638" xr:uid="{E67A8255-3D8B-4499-A8E7-0F498B9F300F}"/>
    <cellStyle name="Normal 6 5 2 2 5 3" xfId="1639" xr:uid="{6EEFE753-048F-40D4-BB6B-918FE7DF8F79}"/>
    <cellStyle name="Normal 6 5 2 2 5 4" xfId="1640" xr:uid="{A29A7E50-6AAE-4D2F-B33E-638F188FBACE}"/>
    <cellStyle name="Normal 6 5 2 2 6" xfId="1641" xr:uid="{6CFDF4B1-727D-45BC-BBB9-16E78A7EF5EA}"/>
    <cellStyle name="Normal 6 5 2 2 7" xfId="1642" xr:uid="{F0443918-87B5-4A74-8973-AAEE946D2EDE}"/>
    <cellStyle name="Normal 6 5 2 2 8" xfId="1643" xr:uid="{DADDE2A0-26A4-441C-B897-4322636417D8}"/>
    <cellStyle name="Normal 6 5 2 3" xfId="1644" xr:uid="{FAA69D6E-DB2D-412C-8BB0-F5BA5E2438A0}"/>
    <cellStyle name="Normal 6 5 2 3 2" xfId="1645" xr:uid="{7F198FD7-F01C-4D61-AB14-0B546BA56AD5}"/>
    <cellStyle name="Normal 6 5 2 3 2 2" xfId="1646" xr:uid="{DE800CBC-44D3-47B9-88DC-83F1286B849F}"/>
    <cellStyle name="Normal 6 5 2 3 2 2 2" xfId="5345" xr:uid="{02D2A6D0-0A8F-4E4A-BFC0-3AE491533D9D}"/>
    <cellStyle name="Normal 6 5 2 3 2 3" xfId="1647" xr:uid="{5CF70630-B862-4FEA-A2FC-0107A13D9357}"/>
    <cellStyle name="Normal 6 5 2 3 2 4" xfId="1648" xr:uid="{87477F2F-7BB6-4A3B-B632-DC8A9F9118A4}"/>
    <cellStyle name="Normal 6 5 2 3 3" xfId="1649" xr:uid="{8D9CB713-248C-4287-9F47-E80824B789A9}"/>
    <cellStyle name="Normal 6 5 2 3 3 2" xfId="1650" xr:uid="{72D8BC9F-E76C-4154-853D-86E44D0BE081}"/>
    <cellStyle name="Normal 6 5 2 3 3 3" xfId="1651" xr:uid="{452D9451-8F52-42E0-B645-2EE0464F2907}"/>
    <cellStyle name="Normal 6 5 2 3 3 4" xfId="1652" xr:uid="{A85E9E8F-69B7-4A99-829F-12AA0917B01C}"/>
    <cellStyle name="Normal 6 5 2 3 4" xfId="1653" xr:uid="{B097E4FD-F1A5-48B0-BC4B-F10488F4D4E2}"/>
    <cellStyle name="Normal 6 5 2 3 5" xfId="1654" xr:uid="{0330F506-E08A-4A29-88EC-0C2C5C2C25FF}"/>
    <cellStyle name="Normal 6 5 2 3 6" xfId="1655" xr:uid="{110EBD8F-B7E4-44D4-A859-E2576A100C1C}"/>
    <cellStyle name="Normal 6 5 2 4" xfId="1656" xr:uid="{96B8A5FA-E8F1-4772-ACC3-20658FC8CA42}"/>
    <cellStyle name="Normal 6 5 2 4 2" xfId="1657" xr:uid="{45594E43-5F6E-4105-9891-CC10B0592EBE}"/>
    <cellStyle name="Normal 6 5 2 4 2 2" xfId="1658" xr:uid="{CEAF3F61-88CD-423B-AF7D-325978AD881D}"/>
    <cellStyle name="Normal 6 5 2 4 2 3" xfId="1659" xr:uid="{7973D25F-1508-4F87-9D9B-3648D25D5F98}"/>
    <cellStyle name="Normal 6 5 2 4 2 4" xfId="1660" xr:uid="{2C47538F-6145-49FF-AF43-F7F05507F756}"/>
    <cellStyle name="Normal 6 5 2 4 3" xfId="1661" xr:uid="{643560A8-399F-4FD4-8AE5-D5622C8C6739}"/>
    <cellStyle name="Normal 6 5 2 4 4" xfId="1662" xr:uid="{D0C15FE8-4CC8-4DCB-A483-AF89E4C770C8}"/>
    <cellStyle name="Normal 6 5 2 4 5" xfId="1663" xr:uid="{215E6EBD-3018-45F2-99E4-11B0666BDFBC}"/>
    <cellStyle name="Normal 6 5 2 5" xfId="1664" xr:uid="{90BE4365-D6CB-4A20-8855-FCD3DE2C04DC}"/>
    <cellStyle name="Normal 6 5 2 5 2" xfId="1665" xr:uid="{134CC58C-B2CC-402D-8E30-F817D3E24BE5}"/>
    <cellStyle name="Normal 6 5 2 5 2 2" xfId="5346" xr:uid="{EF0574B4-46BF-4F2C-A688-E35E472F0217}"/>
    <cellStyle name="Normal 6 5 2 5 3" xfId="1666" xr:uid="{48122A36-EA0A-49D9-90C0-61896A49E4E3}"/>
    <cellStyle name="Normal 6 5 2 5 4" xfId="1667" xr:uid="{323B1034-0312-442F-B7F8-2DAC5167185B}"/>
    <cellStyle name="Normal 6 5 2 6" xfId="1668" xr:uid="{FC2B26BA-CFF6-4CB3-8738-DC8A80747B78}"/>
    <cellStyle name="Normal 6 5 2 6 2" xfId="1669" xr:uid="{E803ED77-51C5-4925-9F92-F1EA8284137B}"/>
    <cellStyle name="Normal 6 5 2 6 3" xfId="1670" xr:uid="{41695C78-DD11-49A5-A54B-664D145ED34A}"/>
    <cellStyle name="Normal 6 5 2 6 4" xfId="1671" xr:uid="{EB3E845B-32AC-45CF-866F-6F6CD0C50AD0}"/>
    <cellStyle name="Normal 6 5 2 7" xfId="1672" xr:uid="{45E308AB-3114-4351-911B-DAFA71CDB314}"/>
    <cellStyle name="Normal 6 5 2 8" xfId="1673" xr:uid="{EB2CEADA-9C8E-4ABB-A1BE-B08472D08AAA}"/>
    <cellStyle name="Normal 6 5 2 9" xfId="1674" xr:uid="{37B628AC-0F7D-4D97-8E4A-F7EB58657668}"/>
    <cellStyle name="Normal 6 5 3" xfId="1675" xr:uid="{6626F332-A156-43E1-8281-4FE490B29AA3}"/>
    <cellStyle name="Normal 6 5 3 2" xfId="1676" xr:uid="{76437E00-E6EA-4F29-B8AE-7B8139C05FC6}"/>
    <cellStyle name="Normal 6 5 3 2 2" xfId="1677" xr:uid="{F9CB53B2-3BDB-4FC4-A300-CE86A65D8C1A}"/>
    <cellStyle name="Normal 6 5 3 2 2 2" xfId="1678" xr:uid="{C9E1390A-352D-485F-B4E0-72C401489DFD}"/>
    <cellStyle name="Normal 6 5 3 2 2 2 2" xfId="4006" xr:uid="{0DE8B557-1E56-41F9-A660-5D27625D87ED}"/>
    <cellStyle name="Normal 6 5 3 2 2 3" xfId="1679" xr:uid="{E9C0F534-AC2D-4683-82D9-1A08F13030FA}"/>
    <cellStyle name="Normal 6 5 3 2 2 4" xfId="1680" xr:uid="{94B7969A-E4B7-48CA-AA0A-BEA88EAB3CA6}"/>
    <cellStyle name="Normal 6 5 3 2 3" xfId="1681" xr:uid="{ADC85C4E-CB66-49D4-AD1F-BDEB4C324C0E}"/>
    <cellStyle name="Normal 6 5 3 2 3 2" xfId="1682" xr:uid="{A295623E-B0C2-44E1-B40B-12ECD92354C9}"/>
    <cellStyle name="Normal 6 5 3 2 3 3" xfId="1683" xr:uid="{96C2095A-6B5C-4AA6-9193-5709BFAD96E9}"/>
    <cellStyle name="Normal 6 5 3 2 3 4" xfId="1684" xr:uid="{4F5DD589-5EA3-462F-81FA-8645D66A87C8}"/>
    <cellStyle name="Normal 6 5 3 2 4" xfId="1685" xr:uid="{2568588C-18A5-4788-8D5F-42E68F46623B}"/>
    <cellStyle name="Normal 6 5 3 2 5" xfId="1686" xr:uid="{37E9BA10-6F98-4BCE-BC1D-FA1D676E0BAC}"/>
    <cellStyle name="Normal 6 5 3 2 6" xfId="1687" xr:uid="{D703BF87-05E0-46EF-AFD3-81A68484A251}"/>
    <cellStyle name="Normal 6 5 3 3" xfId="1688" xr:uid="{7B69DAC3-D1E2-4C81-8CFF-03AC1B0D893A}"/>
    <cellStyle name="Normal 6 5 3 3 2" xfId="1689" xr:uid="{5DC7F7E1-E5EE-4384-99E9-759FC7BB0403}"/>
    <cellStyle name="Normal 6 5 3 3 2 2" xfId="1690" xr:uid="{4F3F4BF4-7B20-4CEB-B13E-524C8B976DF3}"/>
    <cellStyle name="Normal 6 5 3 3 2 3" xfId="1691" xr:uid="{8E48B4B4-9E31-4DC4-9C65-F41A4BCFB52C}"/>
    <cellStyle name="Normal 6 5 3 3 2 4" xfId="1692" xr:uid="{E9F76543-848F-4158-8F53-9351B3C73D4F}"/>
    <cellStyle name="Normal 6 5 3 3 3" xfId="1693" xr:uid="{8018D47D-6480-4EB2-A16D-13711094230E}"/>
    <cellStyle name="Normal 6 5 3 3 4" xfId="1694" xr:uid="{4CEE8572-186D-49A5-BAB4-3748F9C723EF}"/>
    <cellStyle name="Normal 6 5 3 3 5" xfId="1695" xr:uid="{3EE2DD18-AC53-4CF7-9DB2-98A46773D387}"/>
    <cellStyle name="Normal 6 5 3 4" xfId="1696" xr:uid="{1628D96A-369A-48DE-8375-3DC89220A504}"/>
    <cellStyle name="Normal 6 5 3 4 2" xfId="1697" xr:uid="{AA7AE439-3F9C-4FC0-95BC-EE4AF9E4829D}"/>
    <cellStyle name="Normal 6 5 3 4 3" xfId="1698" xr:uid="{7DE8919A-0585-4221-BFFC-AF6163DCC58B}"/>
    <cellStyle name="Normal 6 5 3 4 4" xfId="1699" xr:uid="{FE452900-0775-4E0F-8C1F-30ABEE665576}"/>
    <cellStyle name="Normal 6 5 3 5" xfId="1700" xr:uid="{EABF9026-4B58-4177-990A-9E03DEF88378}"/>
    <cellStyle name="Normal 6 5 3 5 2" xfId="1701" xr:uid="{27DF0238-E4D3-4487-B4D1-AA7553550210}"/>
    <cellStyle name="Normal 6 5 3 5 3" xfId="1702" xr:uid="{5BA6EE1E-A000-4226-B5E4-471496318544}"/>
    <cellStyle name="Normal 6 5 3 5 4" xfId="1703" xr:uid="{AA49C906-24AB-4B9E-8F4E-EE6EDDB1BFA0}"/>
    <cellStyle name="Normal 6 5 3 6" xfId="1704" xr:uid="{05D40E5D-C24E-486E-919D-2968C401E884}"/>
    <cellStyle name="Normal 6 5 3 7" xfId="1705" xr:uid="{C71824C5-9655-48DF-BACD-E081C12286D0}"/>
    <cellStyle name="Normal 6 5 3 8" xfId="1706" xr:uid="{40DB00FB-000A-4DAF-8BF3-4298CEE516D0}"/>
    <cellStyle name="Normal 6 5 4" xfId="1707" xr:uid="{1EEE0768-DA47-4DE1-9AE2-A9A3368F7519}"/>
    <cellStyle name="Normal 6 5 4 2" xfId="1708" xr:uid="{217F0B8F-6D8D-4AC8-B8D3-47765CAF58BF}"/>
    <cellStyle name="Normal 6 5 4 2 2" xfId="1709" xr:uid="{FA4CE7AD-FD23-40EF-832C-C81A34399896}"/>
    <cellStyle name="Normal 6 5 4 2 2 2" xfId="1710" xr:uid="{56802808-DF48-4A89-94CC-D549ED61A331}"/>
    <cellStyle name="Normal 6 5 4 2 2 3" xfId="1711" xr:uid="{9B4A473B-5EF8-411A-BD4B-599E3FF62DDA}"/>
    <cellStyle name="Normal 6 5 4 2 2 4" xfId="1712" xr:uid="{702D34E0-DEB7-48C4-B8C9-0D8C088E6CA9}"/>
    <cellStyle name="Normal 6 5 4 2 3" xfId="1713" xr:uid="{D11DDDB1-E1B6-4337-ADEA-DA57CC72844E}"/>
    <cellStyle name="Normal 6 5 4 2 4" xfId="1714" xr:uid="{56E8082D-B74E-4C39-840E-43FC66645B08}"/>
    <cellStyle name="Normal 6 5 4 2 5" xfId="1715" xr:uid="{D84A96DB-F718-4F2D-A186-76C589667EFF}"/>
    <cellStyle name="Normal 6 5 4 3" xfId="1716" xr:uid="{FDB4D036-2A10-49B5-B16C-EFB5B94C9727}"/>
    <cellStyle name="Normal 6 5 4 3 2" xfId="1717" xr:uid="{75B3B589-AFF4-4AEE-8F52-74BDA2ED910C}"/>
    <cellStyle name="Normal 6 5 4 3 3" xfId="1718" xr:uid="{89A5A1B5-440B-4B06-9AC2-59A77B48A0B4}"/>
    <cellStyle name="Normal 6 5 4 3 4" xfId="1719" xr:uid="{CA354069-662B-4FA5-86A1-4AB12FED6901}"/>
    <cellStyle name="Normal 6 5 4 4" xfId="1720" xr:uid="{25565CE0-91C0-424F-ACC5-772B9EFFD114}"/>
    <cellStyle name="Normal 6 5 4 4 2" xfId="1721" xr:uid="{8C9029C4-5FE2-4333-B07D-5BD0AB8AED82}"/>
    <cellStyle name="Normal 6 5 4 4 3" xfId="1722" xr:uid="{5883D92D-2C70-4B74-B18E-F51146E41378}"/>
    <cellStyle name="Normal 6 5 4 4 4" xfId="1723" xr:uid="{BA81117D-BF37-42CB-BF88-CA279247C37F}"/>
    <cellStyle name="Normal 6 5 4 5" xfId="1724" xr:uid="{DA1958DC-C98C-4B84-9031-81DD087D0292}"/>
    <cellStyle name="Normal 6 5 4 6" xfId="1725" xr:uid="{CFB3DEDA-8FFF-4BB9-807B-AA88F3EDBB11}"/>
    <cellStyle name="Normal 6 5 4 7" xfId="1726" xr:uid="{44058461-4EBE-45A4-AF42-FD245B140704}"/>
    <cellStyle name="Normal 6 5 5" xfId="1727" xr:uid="{9BA8F733-F4D1-43DE-B9DE-175DE9817162}"/>
    <cellStyle name="Normal 6 5 5 2" xfId="1728" xr:uid="{CF872494-A387-4451-AC71-FEBF6269EB34}"/>
    <cellStyle name="Normal 6 5 5 2 2" xfId="1729" xr:uid="{419881B2-75A4-443F-B2E5-07F0F0B410E0}"/>
    <cellStyle name="Normal 6 5 5 2 3" xfId="1730" xr:uid="{DE2C40F8-1DF8-4EA7-B3C6-6BA0A100F050}"/>
    <cellStyle name="Normal 6 5 5 2 4" xfId="1731" xr:uid="{5E028D30-8FF4-43F9-8759-0ECF37799910}"/>
    <cellStyle name="Normal 6 5 5 3" xfId="1732" xr:uid="{3E630685-4E1E-4AD6-9E0D-42F0CEFBAF42}"/>
    <cellStyle name="Normal 6 5 5 3 2" xfId="1733" xr:uid="{0C6D37D1-D349-4400-9830-DC4D2BE51BD1}"/>
    <cellStyle name="Normal 6 5 5 3 3" xfId="1734" xr:uid="{9FEF40A2-18FA-45ED-913F-589342FFB286}"/>
    <cellStyle name="Normal 6 5 5 3 4" xfId="1735" xr:uid="{814E54ED-A685-44DA-A49A-7DBBF79FA90A}"/>
    <cellStyle name="Normal 6 5 5 4" xfId="1736" xr:uid="{E77E9BF7-1EC1-4216-BE5B-E106A561BABD}"/>
    <cellStyle name="Normal 6 5 5 5" xfId="1737" xr:uid="{7284AB0A-C789-4C20-AF27-BC6EA225DA27}"/>
    <cellStyle name="Normal 6 5 5 6" xfId="1738" xr:uid="{2154E443-F963-443D-A3EA-F5F69BAD8C65}"/>
    <cellStyle name="Normal 6 5 6" xfId="1739" xr:uid="{023ED2AB-CC5F-485E-9825-142303664F9A}"/>
    <cellStyle name="Normal 6 5 6 2" xfId="1740" xr:uid="{9DC465B7-910B-4BE7-B012-E382D05FE117}"/>
    <cellStyle name="Normal 6 5 6 2 2" xfId="1741" xr:uid="{8E33E060-A294-4A7B-9548-AB4D4A200FB5}"/>
    <cellStyle name="Normal 6 5 6 2 3" xfId="1742" xr:uid="{796AE18A-4466-4D4E-868B-2D28E5313942}"/>
    <cellStyle name="Normal 6 5 6 2 4" xfId="1743" xr:uid="{86F43B25-EEB9-4A1D-9837-5EF49C0236DD}"/>
    <cellStyle name="Normal 6 5 6 3" xfId="1744" xr:uid="{8FEF8592-CFDE-4823-808B-8915C0DF3FF0}"/>
    <cellStyle name="Normal 6 5 6 4" xfId="1745" xr:uid="{744F40AB-BF22-4C38-A4A6-5DF5F3C61095}"/>
    <cellStyle name="Normal 6 5 6 5" xfId="1746" xr:uid="{72C63E71-667F-4EC3-B90B-1E9CFFB1FE24}"/>
    <cellStyle name="Normal 6 5 7" xfId="1747" xr:uid="{59BAA1AA-2511-4B8A-9F7E-9F91EE09B53E}"/>
    <cellStyle name="Normal 6 5 7 2" xfId="1748" xr:uid="{0EC31883-2F82-4FF1-95FF-CC30214C73A6}"/>
    <cellStyle name="Normal 6 5 7 3" xfId="1749" xr:uid="{C80AE1BC-DD52-4D6B-864F-023C80BDB426}"/>
    <cellStyle name="Normal 6 5 7 4" xfId="1750" xr:uid="{A4F9083F-BB8D-4581-B991-CA4C62B8F842}"/>
    <cellStyle name="Normal 6 5 8" xfId="1751" xr:uid="{D10D3B38-DE92-476E-B43F-8D7A94339C61}"/>
    <cellStyle name="Normal 6 5 8 2" xfId="1752" xr:uid="{96FC2B5C-CDDD-49ED-8575-33FB594D35E7}"/>
    <cellStyle name="Normal 6 5 8 3" xfId="1753" xr:uid="{D7B3B435-0CB6-4D57-AE88-6D883A700CF9}"/>
    <cellStyle name="Normal 6 5 8 4" xfId="1754" xr:uid="{AB011C65-8348-44E1-B13B-C7B0C96BF08E}"/>
    <cellStyle name="Normal 6 5 9" xfId="1755" xr:uid="{AC45532A-AE9C-4345-9E0C-781B637C277D}"/>
    <cellStyle name="Normal 6 6" xfId="1756" xr:uid="{70C30E9F-DB75-417C-8495-9B08C4A9CC45}"/>
    <cellStyle name="Normal 6 6 2" xfId="1757" xr:uid="{C0E2EEEF-B6F9-4F9F-A9D0-B5505D25F4B5}"/>
    <cellStyle name="Normal 6 6 2 2" xfId="1758" xr:uid="{6D94987E-C237-4347-844B-17CF378D02EB}"/>
    <cellStyle name="Normal 6 6 2 2 2" xfId="1759" xr:uid="{3FBC766E-8500-486D-A9B6-EAA3AF2EA36D}"/>
    <cellStyle name="Normal 6 6 2 2 2 2" xfId="1760" xr:uid="{21215493-9783-4CC7-84F6-DBB213E664B7}"/>
    <cellStyle name="Normal 6 6 2 2 2 3" xfId="1761" xr:uid="{932B8E62-887E-4F82-B929-236C5C9A1D6A}"/>
    <cellStyle name="Normal 6 6 2 2 2 4" xfId="1762" xr:uid="{2AA91936-9A94-46C3-94AA-E6825D9898E8}"/>
    <cellStyle name="Normal 6 6 2 2 3" xfId="1763" xr:uid="{7E6245A7-A863-4D74-B3D6-0BAA82EE9CA0}"/>
    <cellStyle name="Normal 6 6 2 2 3 2" xfId="1764" xr:uid="{C32A2578-44F2-45D6-813C-71ECE8DD00BE}"/>
    <cellStyle name="Normal 6 6 2 2 3 3" xfId="1765" xr:uid="{0BF004C8-FB65-4278-96D6-4B56118CEA81}"/>
    <cellStyle name="Normal 6 6 2 2 3 4" xfId="1766" xr:uid="{DD599F53-6DC2-4A8C-8660-5374C97DE51A}"/>
    <cellStyle name="Normal 6 6 2 2 4" xfId="1767" xr:uid="{DFF234C5-7B3B-417F-B477-BA896AAFE7E4}"/>
    <cellStyle name="Normal 6 6 2 2 5" xfId="1768" xr:uid="{0891D5FA-67B7-49AE-AA9E-39EB05C86A0F}"/>
    <cellStyle name="Normal 6 6 2 2 6" xfId="1769" xr:uid="{9CEA3531-382A-4DB9-9E6B-51E674ED058E}"/>
    <cellStyle name="Normal 6 6 2 3" xfId="1770" xr:uid="{E57D1BD5-2F2C-432B-A66C-C8222BBA1D1A}"/>
    <cellStyle name="Normal 6 6 2 3 2" xfId="1771" xr:uid="{9FBACF0E-C0D5-448B-89AA-55EB9D47ECFD}"/>
    <cellStyle name="Normal 6 6 2 3 2 2" xfId="1772" xr:uid="{FA017214-7E31-4F06-BA7D-02371612AEBE}"/>
    <cellStyle name="Normal 6 6 2 3 2 3" xfId="1773" xr:uid="{A1CF1D3E-F2B9-4E6B-A70A-25FA99945C1F}"/>
    <cellStyle name="Normal 6 6 2 3 2 4" xfId="1774" xr:uid="{3A8D5A59-3A60-4F82-BFBC-28987A8C0465}"/>
    <cellStyle name="Normal 6 6 2 3 3" xfId="1775" xr:uid="{F6E0950C-2C3D-4D4D-9C6B-B5C435503488}"/>
    <cellStyle name="Normal 6 6 2 3 4" xfId="1776" xr:uid="{1978D4A8-07C4-44E1-A938-039545F45A24}"/>
    <cellStyle name="Normal 6 6 2 3 5" xfId="1777" xr:uid="{258B3822-8344-42B9-832C-FD931E739B10}"/>
    <cellStyle name="Normal 6 6 2 4" xfId="1778" xr:uid="{32D3A275-E8A6-4F26-B1FE-6F712D463AA0}"/>
    <cellStyle name="Normal 6 6 2 4 2" xfId="1779" xr:uid="{C98EF6F3-16FF-4F1E-BCFF-EADAE80EC010}"/>
    <cellStyle name="Normal 6 6 2 4 3" xfId="1780" xr:uid="{7E11848A-6438-440B-9433-B39D8B4399DA}"/>
    <cellStyle name="Normal 6 6 2 4 4" xfId="1781" xr:uid="{04D6448D-1FE3-4DB3-AB93-D61313F99B3C}"/>
    <cellStyle name="Normal 6 6 2 5" xfId="1782" xr:uid="{27809C9A-8828-4F1D-84B6-C1808DB0BB9D}"/>
    <cellStyle name="Normal 6 6 2 5 2" xfId="1783" xr:uid="{284952FD-1971-4154-8511-E4F728CB0500}"/>
    <cellStyle name="Normal 6 6 2 5 3" xfId="1784" xr:uid="{7A3BC8BF-9454-4854-8A54-F3218768E43C}"/>
    <cellStyle name="Normal 6 6 2 5 4" xfId="1785" xr:uid="{FFD048C5-DBD9-4DC0-9546-AB56EEA035F5}"/>
    <cellStyle name="Normal 6 6 2 6" xfId="1786" xr:uid="{6F68359B-1F2A-4B80-A482-5B4C179EF5A4}"/>
    <cellStyle name="Normal 6 6 2 7" xfId="1787" xr:uid="{872F4544-8D84-43B9-A4D4-38BD561B01B0}"/>
    <cellStyle name="Normal 6 6 2 8" xfId="1788" xr:uid="{54DA8CE4-AEB2-45D4-8785-2C27B265F72B}"/>
    <cellStyle name="Normal 6 6 3" xfId="1789" xr:uid="{3D096F77-FAEB-4122-9C08-7626FF48C317}"/>
    <cellStyle name="Normal 6 6 3 2" xfId="1790" xr:uid="{17ACD328-E951-406E-AD7F-D2E8AEBBBF7E}"/>
    <cellStyle name="Normal 6 6 3 2 2" xfId="1791" xr:uid="{1476DBCB-5624-43F6-912E-F732A0F9EE4D}"/>
    <cellStyle name="Normal 6 6 3 2 2 2" xfId="5347" xr:uid="{1FD8EFDB-D5A1-4F5A-A829-F6CB2D036E49}"/>
    <cellStyle name="Normal 6 6 3 2 3" xfId="1792" xr:uid="{83A8E0D2-A933-4BDE-AB19-31512A998543}"/>
    <cellStyle name="Normal 6 6 3 2 4" xfId="1793" xr:uid="{B16EFECC-F605-4702-B036-BD357310B55E}"/>
    <cellStyle name="Normal 6 6 3 3" xfId="1794" xr:uid="{FBA73247-4F95-4DD1-A99E-7298EDD9F155}"/>
    <cellStyle name="Normal 6 6 3 3 2" xfId="1795" xr:uid="{BF5F4820-62C5-4E8E-A0F6-715DFB212A9D}"/>
    <cellStyle name="Normal 6 6 3 3 3" xfId="1796" xr:uid="{3266F71B-C620-4C44-A801-6A841602D278}"/>
    <cellStyle name="Normal 6 6 3 3 4" xfId="1797" xr:uid="{6422AC50-4ACB-4E96-8090-CA3E387B6F49}"/>
    <cellStyle name="Normal 6 6 3 4" xfId="1798" xr:uid="{3A5C6C84-9B2F-483E-93A7-BB8AEA97BC63}"/>
    <cellStyle name="Normal 6 6 3 5" xfId="1799" xr:uid="{43BB414F-A745-4F4D-BFBC-C4673B5235E9}"/>
    <cellStyle name="Normal 6 6 3 6" xfId="1800" xr:uid="{B62D05FC-512F-45B8-9D77-60FC854D3659}"/>
    <cellStyle name="Normal 6 6 4" xfId="1801" xr:uid="{29C468B1-C60B-475A-8023-662A753E7BD6}"/>
    <cellStyle name="Normal 6 6 4 2" xfId="1802" xr:uid="{2B016AD5-6A3A-40A3-B19D-0F60D24B0485}"/>
    <cellStyle name="Normal 6 6 4 2 2" xfId="1803" xr:uid="{6707BA64-25B7-457D-99E5-E01A026819A4}"/>
    <cellStyle name="Normal 6 6 4 2 3" xfId="1804" xr:uid="{59B07A27-8A51-4AFF-9D7E-4776A8956432}"/>
    <cellStyle name="Normal 6 6 4 2 4" xfId="1805" xr:uid="{A028DD02-C4E4-4E3F-B54A-002CA52EA263}"/>
    <cellStyle name="Normal 6 6 4 3" xfId="1806" xr:uid="{3A399444-20E4-458A-99A1-95AF7D46D390}"/>
    <cellStyle name="Normal 6 6 4 4" xfId="1807" xr:uid="{9B905B41-1BA1-43C6-8EF3-D3F6B09E5A8C}"/>
    <cellStyle name="Normal 6 6 4 5" xfId="1808" xr:uid="{8E34FE6A-0645-488D-AEA2-792CC2CB1414}"/>
    <cellStyle name="Normal 6 6 5" xfId="1809" xr:uid="{5541CE88-341C-4679-A72E-9F7894C31DDB}"/>
    <cellStyle name="Normal 6 6 5 2" xfId="1810" xr:uid="{8EB8411C-AF3D-45CB-A915-E28B20A66292}"/>
    <cellStyle name="Normal 6 6 5 2 2" xfId="5348" xr:uid="{81BA25C4-5688-4903-94A6-1240DDC82446}"/>
    <cellStyle name="Normal 6 6 5 3" xfId="1811" xr:uid="{2C7AFF71-6AD7-4E93-8B63-0186CC67C7DD}"/>
    <cellStyle name="Normal 6 6 5 4" xfId="1812" xr:uid="{FA0C6199-6F49-4224-A0CD-7860A3B36593}"/>
    <cellStyle name="Normal 6 6 6" xfId="1813" xr:uid="{3BFB37F6-2F17-4B30-9CDB-23AC69658945}"/>
    <cellStyle name="Normal 6 6 6 2" xfId="1814" xr:uid="{94F295DE-1654-430B-98FE-EE7AFF2375BE}"/>
    <cellStyle name="Normal 6 6 6 3" xfId="1815" xr:uid="{378B855B-94BC-4494-B931-BFA6A5E50CFA}"/>
    <cellStyle name="Normal 6 6 6 4" xfId="1816" xr:uid="{025D6382-F3D4-46A7-8007-F5C49EBFC80B}"/>
    <cellStyle name="Normal 6 6 7" xfId="1817" xr:uid="{1E5973D6-A880-4AD8-AD74-119C1CFD0267}"/>
    <cellStyle name="Normal 6 6 8" xfId="1818" xr:uid="{0F3F1CD1-FF41-48B0-AEAA-BF36F02AC551}"/>
    <cellStyle name="Normal 6 6 9" xfId="1819" xr:uid="{4AFDA531-860F-4192-87CE-E6B970C7AFE4}"/>
    <cellStyle name="Normal 6 7" xfId="1820" xr:uid="{A6D8DFDF-967B-41F9-8F24-6B94A25A97A8}"/>
    <cellStyle name="Normal 6 7 2" xfId="1821" xr:uid="{E9B3E465-F0CA-4BD5-808B-9F8CB5F4659D}"/>
    <cellStyle name="Normal 6 7 2 2" xfId="1822" xr:uid="{618A2E15-16DD-4B7F-BE52-9C97B7F12377}"/>
    <cellStyle name="Normal 6 7 2 2 2" xfId="1823" xr:uid="{1B2059FE-1592-48D0-9F6A-2CFF0D177D41}"/>
    <cellStyle name="Normal 6 7 2 2 2 2" xfId="4007" xr:uid="{27A262D6-5B22-4D3C-94E2-F838545260A6}"/>
    <cellStyle name="Normal 6 7 2 2 3" xfId="1824" xr:uid="{E53E4C75-F610-4053-997F-BCA55DF160D4}"/>
    <cellStyle name="Normal 6 7 2 2 4" xfId="1825" xr:uid="{00D527A1-0516-4881-A40D-A01A7DF9D8A5}"/>
    <cellStyle name="Normal 6 7 2 3" xfId="1826" xr:uid="{4C50DB0D-677F-4D70-BB69-5E892DFEA55E}"/>
    <cellStyle name="Normal 6 7 2 3 2" xfId="1827" xr:uid="{983356EC-B82E-49C5-8051-E78A5CAE0594}"/>
    <cellStyle name="Normal 6 7 2 3 3" xfId="1828" xr:uid="{D11ABF4D-7EC2-4805-9DA3-B2A5963593D9}"/>
    <cellStyle name="Normal 6 7 2 3 4" xfId="1829" xr:uid="{82F4C4F9-CC5B-4088-8A70-C5F1640DD567}"/>
    <cellStyle name="Normal 6 7 2 4" xfId="1830" xr:uid="{5D82D63E-16E2-4156-9821-8C20B2173244}"/>
    <cellStyle name="Normal 6 7 2 5" xfId="1831" xr:uid="{3BFFF98C-56C9-4B96-9472-E6DD87C9A980}"/>
    <cellStyle name="Normal 6 7 2 6" xfId="1832" xr:uid="{1B4505E7-B08E-441D-AD58-DFA6DE1BD49F}"/>
    <cellStyle name="Normal 6 7 3" xfId="1833" xr:uid="{2BDFF609-47E7-434E-AB8B-E7B5DA57FF04}"/>
    <cellStyle name="Normal 6 7 3 2" xfId="1834" xr:uid="{F7C7B70D-76AF-4AF7-B59D-F3999A721E72}"/>
    <cellStyle name="Normal 6 7 3 2 2" xfId="1835" xr:uid="{1961F082-22EA-453A-A32E-939079D13463}"/>
    <cellStyle name="Normal 6 7 3 2 3" xfId="1836" xr:uid="{EEDF4D77-459C-4B52-B41F-9D9491E47164}"/>
    <cellStyle name="Normal 6 7 3 2 4" xfId="1837" xr:uid="{95190056-3FF6-4C7F-9C82-8CFB5CA122D0}"/>
    <cellStyle name="Normal 6 7 3 3" xfId="1838" xr:uid="{C41F9890-66CF-41E5-9ED6-37E6A1F7F383}"/>
    <cellStyle name="Normal 6 7 3 4" xfId="1839" xr:uid="{3587D0D1-79FD-4F0A-BF4E-D2A78C51E163}"/>
    <cellStyle name="Normal 6 7 3 5" xfId="1840" xr:uid="{7955AD38-BBD2-472A-8035-177FA70E4F8C}"/>
    <cellStyle name="Normal 6 7 4" xfId="1841" xr:uid="{AF9421B1-BCEE-43AC-A68F-CF4BD53D8C28}"/>
    <cellStyle name="Normal 6 7 4 2" xfId="1842" xr:uid="{C7ED8F65-E5AA-4F62-A7DB-5727CC89F7BB}"/>
    <cellStyle name="Normal 6 7 4 3" xfId="1843" xr:uid="{D4E76152-3B4F-4405-86CE-23B70C4018FA}"/>
    <cellStyle name="Normal 6 7 4 4" xfId="1844" xr:uid="{9EB3875D-289E-4478-9FBE-5854A841377E}"/>
    <cellStyle name="Normal 6 7 5" xfId="1845" xr:uid="{0C41DC20-2347-4F4B-B750-CAE2EDE62674}"/>
    <cellStyle name="Normal 6 7 5 2" xfId="1846" xr:uid="{B1EFA813-2AD4-46D5-8DAE-358A48972314}"/>
    <cellStyle name="Normal 6 7 5 3" xfId="1847" xr:uid="{67E94C3A-F61A-4B73-9427-A2BC1E185339}"/>
    <cellStyle name="Normal 6 7 5 4" xfId="1848" xr:uid="{9DB26E99-FCEF-40A0-8C1D-8C41CE8FCB77}"/>
    <cellStyle name="Normal 6 7 6" xfId="1849" xr:uid="{3D6C6E33-8F80-4FFF-A606-3355C30C7A39}"/>
    <cellStyle name="Normal 6 7 7" xfId="1850" xr:uid="{903DB06E-3AC3-4867-926A-505FB3819A1E}"/>
    <cellStyle name="Normal 6 7 8" xfId="1851" xr:uid="{3360B266-12E5-486D-98E9-81BAB49D2098}"/>
    <cellStyle name="Normal 6 8" xfId="1852" xr:uid="{1E71AE26-627E-4053-92FF-61AE16F16D6F}"/>
    <cellStyle name="Normal 6 8 2" xfId="1853" xr:uid="{7870117E-592C-4001-AFFF-7C700DE69A92}"/>
    <cellStyle name="Normal 6 8 2 2" xfId="1854" xr:uid="{B5E459B5-6D26-49F1-A4CA-EE9A223AB3FB}"/>
    <cellStyle name="Normal 6 8 2 2 2" xfId="1855" xr:uid="{4F9E4B62-8FEB-45F4-97A5-98C7DAC19A23}"/>
    <cellStyle name="Normal 6 8 2 2 3" xfId="1856" xr:uid="{45D3C48C-783D-4CB9-82B1-9737F98D3911}"/>
    <cellStyle name="Normal 6 8 2 2 4" xfId="1857" xr:uid="{43B45ACF-04A3-4223-9B1F-37873FFAB28C}"/>
    <cellStyle name="Normal 6 8 2 3" xfId="1858" xr:uid="{31818C1D-95C7-41AB-9834-84399E975D3B}"/>
    <cellStyle name="Normal 6 8 2 4" xfId="1859" xr:uid="{97EB83D1-142D-4128-AB0B-BEADE3BA4501}"/>
    <cellStyle name="Normal 6 8 2 5" xfId="1860" xr:uid="{E23F640F-D655-4541-852C-E585E343BB82}"/>
    <cellStyle name="Normal 6 8 3" xfId="1861" xr:uid="{6BC9DBBE-B8C8-40A2-B6BC-7BEB1797BDE3}"/>
    <cellStyle name="Normal 6 8 3 2" xfId="1862" xr:uid="{EBD67CFB-7CA4-41CF-B772-93ABD3272082}"/>
    <cellStyle name="Normal 6 8 3 3" xfId="1863" xr:uid="{F2336C15-24D4-49C8-9EBB-EE41A3D44D00}"/>
    <cellStyle name="Normal 6 8 3 4" xfId="1864" xr:uid="{6E2E0C4A-4F32-4158-A182-20B9197DAF4C}"/>
    <cellStyle name="Normal 6 8 4" xfId="1865" xr:uid="{08F9487F-D46F-457A-8F4C-9436EF584A23}"/>
    <cellStyle name="Normal 6 8 4 2" xfId="1866" xr:uid="{E485A159-5D37-4296-AB2C-C4946CA4FB3C}"/>
    <cellStyle name="Normal 6 8 4 3" xfId="1867" xr:uid="{45614EED-998A-46D5-9952-B4EB7CF959AA}"/>
    <cellStyle name="Normal 6 8 4 4" xfId="1868" xr:uid="{4D09D3AD-8D26-4698-BAF2-61D67791FD3D}"/>
    <cellStyle name="Normal 6 8 5" xfId="1869" xr:uid="{77848B53-72D2-462C-B86C-104C15F9BEA3}"/>
    <cellStyle name="Normal 6 8 6" xfId="1870" xr:uid="{EC90D113-EC0C-4399-A125-2FA641B20724}"/>
    <cellStyle name="Normal 6 8 7" xfId="1871" xr:uid="{3E39A216-3D88-4267-B0F0-5C95CC7FF11E}"/>
    <cellStyle name="Normal 6 9" xfId="1872" xr:uid="{FDFD9E15-5CD4-4E9F-A545-C68FF07AFFD4}"/>
    <cellStyle name="Normal 6 9 2" xfId="1873" xr:uid="{39B29792-3E6E-4CEE-BF95-B98E073A0964}"/>
    <cellStyle name="Normal 6 9 2 2" xfId="1874" xr:uid="{0FE1726C-4F6D-4911-89DD-4A627C5FE314}"/>
    <cellStyle name="Normal 6 9 2 3" xfId="1875" xr:uid="{38775835-AA32-4DD3-9FFD-9F142F5A31CC}"/>
    <cellStyle name="Normal 6 9 2 4" xfId="1876" xr:uid="{A86173C3-0766-4DAA-8BCB-15CB690A10C0}"/>
    <cellStyle name="Normal 6 9 3" xfId="1877" xr:uid="{A01292FB-D723-4132-8EEB-CB6A146C4925}"/>
    <cellStyle name="Normal 6 9 3 2" xfId="1878" xr:uid="{7B266852-2135-4011-8D69-D65F2F6E60FD}"/>
    <cellStyle name="Normal 6 9 3 3" xfId="1879" xr:uid="{8A9AA7BA-FB41-4FEC-82B4-3F6BE51E45BA}"/>
    <cellStyle name="Normal 6 9 3 4" xfId="1880" xr:uid="{56DBFB50-0107-412E-A373-3B0199B1E2E4}"/>
    <cellStyle name="Normal 6 9 4" xfId="1881" xr:uid="{789AAD3B-0D3D-4799-A1A0-9805B22CCFFB}"/>
    <cellStyle name="Normal 6 9 5" xfId="1882" xr:uid="{ABC900B7-4184-415D-B868-72DAB376088F}"/>
    <cellStyle name="Normal 6 9 6" xfId="1883" xr:uid="{067880DA-F417-490C-8AB5-AA8792F9BFA0}"/>
    <cellStyle name="Normal 7" xfId="85" xr:uid="{AEE73D83-002C-448D-9BC9-B078388F154D}"/>
    <cellStyle name="Normal 7 10" xfId="1884" xr:uid="{8027326F-CE5C-4A34-9630-2E6729FD2E31}"/>
    <cellStyle name="Normal 7 10 2" xfId="1885" xr:uid="{F4AE88D7-E4C9-43F9-A47B-F30CAB6EBDC6}"/>
    <cellStyle name="Normal 7 10 3" xfId="1886" xr:uid="{D6EA2DE2-B04B-4270-AA42-51DF84AAEDD3}"/>
    <cellStyle name="Normal 7 10 4" xfId="1887" xr:uid="{23A033A3-CCF6-4E27-B761-75F393289592}"/>
    <cellStyle name="Normal 7 11" xfId="1888" xr:uid="{E6B6E991-2290-445C-9B11-6B1723F3740B}"/>
    <cellStyle name="Normal 7 11 2" xfId="1889" xr:uid="{5E42F731-F0F9-49D1-9FFB-4377F1D16F2A}"/>
    <cellStyle name="Normal 7 11 3" xfId="1890" xr:uid="{9BDE979D-39AB-4258-AB91-B5D653A7D5D1}"/>
    <cellStyle name="Normal 7 11 4" xfId="1891" xr:uid="{A9C8175C-FD81-4AC5-A197-38ABC2464ACC}"/>
    <cellStyle name="Normal 7 12" xfId="1892" xr:uid="{26846B1D-2D58-48E7-855E-2389C980AA15}"/>
    <cellStyle name="Normal 7 12 2" xfId="1893" xr:uid="{96E69132-504F-468C-807E-8C5FF009E310}"/>
    <cellStyle name="Normal 7 13" xfId="1894" xr:uid="{31DB9320-E14F-4EE9-AA5B-658E21937950}"/>
    <cellStyle name="Normal 7 14" xfId="1895" xr:uid="{587B847B-8A69-493F-B72A-B61108EEDF89}"/>
    <cellStyle name="Normal 7 15" xfId="1896" xr:uid="{9D1F1756-165E-4533-928D-AC93C2751A35}"/>
    <cellStyle name="Normal 7 2" xfId="86" xr:uid="{5A4A1F55-9D89-4122-8A71-D4FA65D32D54}"/>
    <cellStyle name="Normal 7 2 10" xfId="1897" xr:uid="{F69EBAF4-54F5-4F54-A082-DF7A56C48DE3}"/>
    <cellStyle name="Normal 7 2 11" xfId="1898" xr:uid="{F0DDE231-6B94-4CC6-85C1-C3E1B7DE7108}"/>
    <cellStyle name="Normal 7 2 2" xfId="1899" xr:uid="{BFB2CC66-A719-4741-B5E2-8CB7C8FCDF6B}"/>
    <cellStyle name="Normal 7 2 2 2" xfId="1900" xr:uid="{50873F21-C82F-4BE5-954E-A0E3D57D059C}"/>
    <cellStyle name="Normal 7 2 2 2 2" xfId="1901" xr:uid="{CCE05D0A-6939-4D23-9251-6B6181CDEB11}"/>
    <cellStyle name="Normal 7 2 2 2 2 2" xfId="1902" xr:uid="{D74CF145-6B1F-44B7-B6BE-9648239D7CF9}"/>
    <cellStyle name="Normal 7 2 2 2 2 2 2" xfId="1903" xr:uid="{EF8F1E8E-F62F-4BAA-B80D-CFCFCF6C398F}"/>
    <cellStyle name="Normal 7 2 2 2 2 2 2 2" xfId="4008" xr:uid="{ECDBF05C-4CAE-44B8-900E-94DF076F3ABC}"/>
    <cellStyle name="Normal 7 2 2 2 2 2 2 2 2" xfId="4009" xr:uid="{2B1C5EE9-DB06-4A21-97FF-340817F49212}"/>
    <cellStyle name="Normal 7 2 2 2 2 2 2 3" xfId="4010" xr:uid="{4583453B-46F0-4F46-8F5F-26E4CF0CBBDD}"/>
    <cellStyle name="Normal 7 2 2 2 2 2 3" xfId="1904" xr:uid="{A1B211F3-08BE-4001-B02A-54CB60C684D4}"/>
    <cellStyle name="Normal 7 2 2 2 2 2 3 2" xfId="4011" xr:uid="{D296DBE7-6EF0-413A-BA68-47637C7E2114}"/>
    <cellStyle name="Normal 7 2 2 2 2 2 4" xfId="1905" xr:uid="{EC2DB582-AB33-4582-B68B-8AA62B35CD61}"/>
    <cellStyle name="Normal 7 2 2 2 2 3" xfId="1906" xr:uid="{D682AA87-F11F-4EC3-8629-A3B2B3620CBB}"/>
    <cellStyle name="Normal 7 2 2 2 2 3 2" xfId="1907" xr:uid="{42B4D023-7A11-403C-9D1B-F497E65C24A4}"/>
    <cellStyle name="Normal 7 2 2 2 2 3 2 2" xfId="4012" xr:uid="{CB5249E3-837B-4019-B06E-C8252E51ABF4}"/>
    <cellStyle name="Normal 7 2 2 2 2 3 3" xfId="1908" xr:uid="{BF1C0996-A223-4B4D-BE6C-7A58BC4308E2}"/>
    <cellStyle name="Normal 7 2 2 2 2 3 4" xfId="1909" xr:uid="{80198043-C9B4-4CEA-8F5A-089AEA271257}"/>
    <cellStyle name="Normal 7 2 2 2 2 4" xfId="1910" xr:uid="{2A782EA8-EDD9-4FC0-90CB-07D6D7B262B4}"/>
    <cellStyle name="Normal 7 2 2 2 2 4 2" xfId="4013" xr:uid="{B1AF7CD4-3BFB-4DB7-9C8F-BE708703A2FD}"/>
    <cellStyle name="Normal 7 2 2 2 2 5" xfId="1911" xr:uid="{504D10E6-3454-47B8-AEE9-B54B00FC756F}"/>
    <cellStyle name="Normal 7 2 2 2 2 6" xfId="1912" xr:uid="{E9F744EA-1912-4004-86D9-2A8BFFC27CB8}"/>
    <cellStyle name="Normal 7 2 2 2 3" xfId="1913" xr:uid="{2C952931-70DA-4B8B-BC25-3FDBFF0B6618}"/>
    <cellStyle name="Normal 7 2 2 2 3 2" xfId="1914" xr:uid="{AB54705B-A768-46BA-85F7-78D7C6529F5B}"/>
    <cellStyle name="Normal 7 2 2 2 3 2 2" xfId="1915" xr:uid="{4EAD9402-89CB-42A1-9021-B1F87B223914}"/>
    <cellStyle name="Normal 7 2 2 2 3 2 2 2" xfId="4014" xr:uid="{FBA289A1-6204-4720-889C-8D0FDE2E74E9}"/>
    <cellStyle name="Normal 7 2 2 2 3 2 2 2 2" xfId="4015" xr:uid="{303648CD-7EE2-47A7-8919-00F4662C0FEC}"/>
    <cellStyle name="Normal 7 2 2 2 3 2 2 3" xfId="4016" xr:uid="{3CB5B637-507C-4812-9D96-CAC24C3C8EA8}"/>
    <cellStyle name="Normal 7 2 2 2 3 2 3" xfId="1916" xr:uid="{EFC05DD0-D1B6-460C-88CE-FAD9D4011DE8}"/>
    <cellStyle name="Normal 7 2 2 2 3 2 3 2" xfId="4017" xr:uid="{D960B2D1-82BB-4C37-B7E5-5106A51A099D}"/>
    <cellStyle name="Normal 7 2 2 2 3 2 4" xfId="1917" xr:uid="{4D08EFE2-92F8-4BD9-987C-F529FD7E1C4D}"/>
    <cellStyle name="Normal 7 2 2 2 3 3" xfId="1918" xr:uid="{EBFFC70B-0707-41A3-A8FE-7D55AE487685}"/>
    <cellStyle name="Normal 7 2 2 2 3 3 2" xfId="4018" xr:uid="{A7DBDB0E-DFCE-4935-A2E2-8FBE29F4E394}"/>
    <cellStyle name="Normal 7 2 2 2 3 3 2 2" xfId="4019" xr:uid="{BC068B69-C417-403C-9E31-2578B871ED80}"/>
    <cellStyle name="Normal 7 2 2 2 3 3 3" xfId="4020" xr:uid="{2FDF74CF-6A53-4174-94F6-9409E5AA72ED}"/>
    <cellStyle name="Normal 7 2 2 2 3 4" xfId="1919" xr:uid="{DD998C1C-C242-4185-A95C-15A07B8B421E}"/>
    <cellStyle name="Normal 7 2 2 2 3 4 2" xfId="4021" xr:uid="{6D6BABD8-AA61-4A3D-B10C-35D3EDFFC74D}"/>
    <cellStyle name="Normal 7 2 2 2 3 5" xfId="1920" xr:uid="{1CBC365B-A9E0-4D67-A4BD-36B79B7C0222}"/>
    <cellStyle name="Normal 7 2 2 2 4" xfId="1921" xr:uid="{D36F94D4-59D3-4116-848A-204F063AE557}"/>
    <cellStyle name="Normal 7 2 2 2 4 2" xfId="1922" xr:uid="{247F7641-4C11-4FCB-821D-31127EC6C881}"/>
    <cellStyle name="Normal 7 2 2 2 4 2 2" xfId="4022" xr:uid="{2FCC8918-910B-4D84-B009-85AAF3E4ED4A}"/>
    <cellStyle name="Normal 7 2 2 2 4 2 2 2" xfId="4023" xr:uid="{EB3C3A1D-519F-4510-AC21-D7956A2FC533}"/>
    <cellStyle name="Normal 7 2 2 2 4 2 3" xfId="4024" xr:uid="{0EA1BF48-36C8-4CC0-8D83-1C43842CFF8A}"/>
    <cellStyle name="Normal 7 2 2 2 4 3" xfId="1923" xr:uid="{0D506037-1CE3-4DA9-9FA3-968367F36A53}"/>
    <cellStyle name="Normal 7 2 2 2 4 3 2" xfId="4025" xr:uid="{271698CC-9340-466E-8F9A-1283B4DB0228}"/>
    <cellStyle name="Normal 7 2 2 2 4 4" xfId="1924" xr:uid="{AEE6FB86-A20C-4186-87C5-EA6BB80A200D}"/>
    <cellStyle name="Normal 7 2 2 2 5" xfId="1925" xr:uid="{A08FDEC3-4F3F-4C2A-8948-74FB540ADE9A}"/>
    <cellStyle name="Normal 7 2 2 2 5 2" xfId="1926" xr:uid="{DAF3C3A5-8A62-4791-8F5D-E351A3725BAD}"/>
    <cellStyle name="Normal 7 2 2 2 5 2 2" xfId="4026" xr:uid="{E5901911-B67A-473B-BA02-88644BF90994}"/>
    <cellStyle name="Normal 7 2 2 2 5 3" xfId="1927" xr:uid="{B026615A-41D4-4743-9A63-FFD0F4A605ED}"/>
    <cellStyle name="Normal 7 2 2 2 5 4" xfId="1928" xr:uid="{4EA974B4-BB8B-4FCD-9A86-6FCB3C2EDF3C}"/>
    <cellStyle name="Normal 7 2 2 2 6" xfId="1929" xr:uid="{9858FBE3-BF11-4302-8582-AF05FF3AA4A5}"/>
    <cellStyle name="Normal 7 2 2 2 6 2" xfId="4027" xr:uid="{E80FC2E2-EB50-4C01-B5AF-23BCF9C71C32}"/>
    <cellStyle name="Normal 7 2 2 2 7" xfId="1930" xr:uid="{CAD0BFD8-0F6C-4EE8-AEF9-FEA99619CBC8}"/>
    <cellStyle name="Normal 7 2 2 2 8" xfId="1931" xr:uid="{7F657896-6667-40FC-BD4E-EA7ECE4B688B}"/>
    <cellStyle name="Normal 7 2 2 3" xfId="1932" xr:uid="{4F08065E-159B-4258-9E84-574416D7F01C}"/>
    <cellStyle name="Normal 7 2 2 3 2" xfId="1933" xr:uid="{F27A1FE5-DA18-4415-B192-9BE746CEDC02}"/>
    <cellStyle name="Normal 7 2 2 3 2 2" xfId="1934" xr:uid="{ED871A82-52CE-46B8-85C0-D8FD4622217E}"/>
    <cellStyle name="Normal 7 2 2 3 2 2 2" xfId="4028" xr:uid="{575F4DB5-6CDF-4B93-BB5A-F89E5CAEB021}"/>
    <cellStyle name="Normal 7 2 2 3 2 2 2 2" xfId="4029" xr:uid="{647AEA89-5009-4CB0-AB75-AF88C8C52835}"/>
    <cellStyle name="Normal 7 2 2 3 2 2 3" xfId="4030" xr:uid="{27799F84-367C-4EEB-856D-585938ABA1E0}"/>
    <cellStyle name="Normal 7 2 2 3 2 3" xfId="1935" xr:uid="{80C311BE-0704-458F-9B34-1573005DC360}"/>
    <cellStyle name="Normal 7 2 2 3 2 3 2" xfId="4031" xr:uid="{20FE5987-0F56-498D-98E6-BFB590B883A4}"/>
    <cellStyle name="Normal 7 2 2 3 2 4" xfId="1936" xr:uid="{8708869C-426E-4540-97DE-830F47F21C2C}"/>
    <cellStyle name="Normal 7 2 2 3 3" xfId="1937" xr:uid="{90A45059-D0B7-496E-ACF2-3FA06A58C940}"/>
    <cellStyle name="Normal 7 2 2 3 3 2" xfId="1938" xr:uid="{B53160F4-287D-44B0-9BBF-5B9DB9840FCD}"/>
    <cellStyle name="Normal 7 2 2 3 3 2 2" xfId="4032" xr:uid="{3B4F9FA5-8C03-4A17-BA80-CD09169C0856}"/>
    <cellStyle name="Normal 7 2 2 3 3 3" xfId="1939" xr:uid="{FBE98A6F-69F0-452E-A495-D1789817E732}"/>
    <cellStyle name="Normal 7 2 2 3 3 4" xfId="1940" xr:uid="{6E406F15-531E-481D-9A04-77C2AC4557A6}"/>
    <cellStyle name="Normal 7 2 2 3 4" xfId="1941" xr:uid="{FF0ACBD6-FDDD-4FE0-830F-CCFA9AA2B0F8}"/>
    <cellStyle name="Normal 7 2 2 3 4 2" xfId="4033" xr:uid="{72109E1F-6C22-41FB-A38C-5C6A47B00D8B}"/>
    <cellStyle name="Normal 7 2 2 3 5" xfId="1942" xr:uid="{8E2FBF6B-87C4-4F5B-B941-73AB434B0974}"/>
    <cellStyle name="Normal 7 2 2 3 6" xfId="1943" xr:uid="{FC068419-6973-4A9F-9023-ABEFAC9F2727}"/>
    <cellStyle name="Normal 7 2 2 4" xfId="1944" xr:uid="{6640C669-1C16-4451-A71F-46E9F9137D12}"/>
    <cellStyle name="Normal 7 2 2 4 2" xfId="1945" xr:uid="{F64EAA79-9114-437A-B961-A2866121E4A2}"/>
    <cellStyle name="Normal 7 2 2 4 2 2" xfId="1946" xr:uid="{A0AEBA56-BE99-4658-854D-49C367F04911}"/>
    <cellStyle name="Normal 7 2 2 4 2 2 2" xfId="4034" xr:uid="{CEF2E7B4-BE8C-49E9-9EE0-9510AD2FF062}"/>
    <cellStyle name="Normal 7 2 2 4 2 2 2 2" xfId="4035" xr:uid="{4C37100B-6C9F-40EE-A080-31DC385D910A}"/>
    <cellStyle name="Normal 7 2 2 4 2 2 3" xfId="4036" xr:uid="{9894EEFD-60A8-47D1-9EF3-C31206DC9E28}"/>
    <cellStyle name="Normal 7 2 2 4 2 3" xfId="1947" xr:uid="{5323C291-F71D-4CE6-A73D-6F6ADDC818C8}"/>
    <cellStyle name="Normal 7 2 2 4 2 3 2" xfId="4037" xr:uid="{3204C79F-8FE9-4FA0-894A-27D7C79CE3C3}"/>
    <cellStyle name="Normal 7 2 2 4 2 4" xfId="1948" xr:uid="{342A7E81-EC32-43D4-ABE3-0BCAC4914A74}"/>
    <cellStyle name="Normal 7 2 2 4 3" xfId="1949" xr:uid="{36D9484C-585D-4244-9DAE-2BF5C43E849A}"/>
    <cellStyle name="Normal 7 2 2 4 3 2" xfId="4038" xr:uid="{69910761-6FEB-4146-95FC-695F71FB31BC}"/>
    <cellStyle name="Normal 7 2 2 4 3 2 2" xfId="4039" xr:uid="{88C08B9E-8F67-4AC6-8E85-DBB0A1668B80}"/>
    <cellStyle name="Normal 7 2 2 4 3 3" xfId="4040" xr:uid="{821A2AA7-8C1D-464A-B447-5A524392688A}"/>
    <cellStyle name="Normal 7 2 2 4 4" xfId="1950" xr:uid="{FB6B9C43-4187-40F8-9691-2524DB4D7399}"/>
    <cellStyle name="Normal 7 2 2 4 4 2" xfId="4041" xr:uid="{4E170D87-CE0E-4B10-B196-0140F0016721}"/>
    <cellStyle name="Normal 7 2 2 4 5" xfId="1951" xr:uid="{2B85A0DB-CC95-4679-AB63-5666EDCE172D}"/>
    <cellStyle name="Normal 7 2 2 5" xfId="1952" xr:uid="{A2C8AA34-3B1C-4E1F-8987-350DA7FCEBF2}"/>
    <cellStyle name="Normal 7 2 2 5 2" xfId="1953" xr:uid="{71FEF826-B326-4DB5-849C-50703344D372}"/>
    <cellStyle name="Normal 7 2 2 5 2 2" xfId="4042" xr:uid="{18CB8B2C-8D78-4D43-90C8-F64F0284440B}"/>
    <cellStyle name="Normal 7 2 2 5 2 2 2" xfId="4043" xr:uid="{AB874BE7-4360-47A3-98E6-BE10274F432E}"/>
    <cellStyle name="Normal 7 2 2 5 2 3" xfId="4044" xr:uid="{E02B11BE-F44D-4963-9128-78906F8ACF9C}"/>
    <cellStyle name="Normal 7 2 2 5 3" xfId="1954" xr:uid="{C1EB54A9-7585-4086-9776-89C3F797AF81}"/>
    <cellStyle name="Normal 7 2 2 5 3 2" xfId="4045" xr:uid="{552B4EEC-60D8-44CE-90D8-83990C8ABCB1}"/>
    <cellStyle name="Normal 7 2 2 5 4" xfId="1955" xr:uid="{393CCFD4-C624-424B-8BA6-0543A4B1AF21}"/>
    <cellStyle name="Normal 7 2 2 6" xfId="1956" xr:uid="{887C0D29-CA42-4FCE-977B-5D9347B46FC7}"/>
    <cellStyle name="Normal 7 2 2 6 2" xfId="1957" xr:uid="{14E4F405-C967-4191-AFAF-0F0656C1AC8A}"/>
    <cellStyle name="Normal 7 2 2 6 2 2" xfId="4046" xr:uid="{A9EFE2BD-9917-4D27-AE03-FED5EB307224}"/>
    <cellStyle name="Normal 7 2 2 6 3" xfId="1958" xr:uid="{AC849632-B32E-42AD-8FE4-2100E53112B5}"/>
    <cellStyle name="Normal 7 2 2 6 4" xfId="1959" xr:uid="{A2B9D4F4-68D9-43DC-8AF0-FB2327A0928A}"/>
    <cellStyle name="Normal 7 2 2 7" xfId="1960" xr:uid="{DE78BB84-74D6-4394-A621-BF412CE695DE}"/>
    <cellStyle name="Normal 7 2 2 7 2" xfId="4047" xr:uid="{0521540A-D2BC-45C3-A522-9E2E34F36F13}"/>
    <cellStyle name="Normal 7 2 2 8" xfId="1961" xr:uid="{5CC611F3-8C84-4B56-AAF0-4EB424972B94}"/>
    <cellStyle name="Normal 7 2 2 9" xfId="1962" xr:uid="{63AD3EDB-52BC-45F8-ADF2-3DCDB3E08C2D}"/>
    <cellStyle name="Normal 7 2 3" xfId="1963" xr:uid="{2201D3D3-69A7-45B6-9D35-646AB1855C3D}"/>
    <cellStyle name="Normal 7 2 3 2" xfId="1964" xr:uid="{B895D8DC-0F8B-4D34-9D34-03907A9B92F3}"/>
    <cellStyle name="Normal 7 2 3 2 2" xfId="1965" xr:uid="{8CFA6156-D487-48A0-862D-794C33F60370}"/>
    <cellStyle name="Normal 7 2 3 2 2 2" xfId="1966" xr:uid="{4353C044-69CE-4EF9-B2C0-E3EF8B443CD3}"/>
    <cellStyle name="Normal 7 2 3 2 2 2 2" xfId="4048" xr:uid="{F0875900-298A-4C6C-8BC0-EA1F994D72CE}"/>
    <cellStyle name="Normal 7 2 3 2 2 2 2 2" xfId="4049" xr:uid="{9FE5B307-9318-4C9E-A60B-34B1A0BA8C4B}"/>
    <cellStyle name="Normal 7 2 3 2 2 2 3" xfId="4050" xr:uid="{EAE23C98-49C1-485C-940D-5366F5CBFD2A}"/>
    <cellStyle name="Normal 7 2 3 2 2 3" xfId="1967" xr:uid="{B0F702E3-F836-4A2B-BE4A-55DF575893E8}"/>
    <cellStyle name="Normal 7 2 3 2 2 3 2" xfId="4051" xr:uid="{293C5190-A557-4CDF-B0D4-68CC03C84620}"/>
    <cellStyle name="Normal 7 2 3 2 2 4" xfId="1968" xr:uid="{95D8BCCA-DFF7-419A-8663-0FDFCBB17D10}"/>
    <cellStyle name="Normal 7 2 3 2 3" xfId="1969" xr:uid="{858AA1F2-C4A7-4857-9134-B87FA4C055BB}"/>
    <cellStyle name="Normal 7 2 3 2 3 2" xfId="1970" xr:uid="{37D12AF6-86D2-4BB1-A485-840E20416769}"/>
    <cellStyle name="Normal 7 2 3 2 3 2 2" xfId="4052" xr:uid="{7738D315-BB2F-4B93-841D-A11B0E686B56}"/>
    <cellStyle name="Normal 7 2 3 2 3 3" xfId="1971" xr:uid="{D36D3E24-9200-4EC8-A02C-1C81C5485F26}"/>
    <cellStyle name="Normal 7 2 3 2 3 4" xfId="1972" xr:uid="{D26C5A34-EDCB-4609-8F05-CEF65F1F7152}"/>
    <cellStyle name="Normal 7 2 3 2 4" xfId="1973" xr:uid="{88E3D485-92C4-4641-B681-5906D0697F53}"/>
    <cellStyle name="Normal 7 2 3 2 4 2" xfId="4053" xr:uid="{DA9681B0-4983-49E4-81E0-377F549FD724}"/>
    <cellStyle name="Normal 7 2 3 2 5" xfId="1974" xr:uid="{E0F7F312-D92B-43AD-AE3E-1733B1CEA84D}"/>
    <cellStyle name="Normal 7 2 3 2 6" xfId="1975" xr:uid="{5FDEC5A3-D609-480B-8765-3C9B199B313F}"/>
    <cellStyle name="Normal 7 2 3 3" xfId="1976" xr:uid="{E73549EC-CD7B-45C0-8195-BC13D95E6253}"/>
    <cellStyle name="Normal 7 2 3 3 2" xfId="1977" xr:uid="{24FDF508-179D-4552-8A75-749BCA0F6059}"/>
    <cellStyle name="Normal 7 2 3 3 2 2" xfId="1978" xr:uid="{E4AC8361-13B6-4D67-A6D0-B4661873397B}"/>
    <cellStyle name="Normal 7 2 3 3 2 2 2" xfId="4054" xr:uid="{4E584727-38EC-480E-80FF-863AEAA0B184}"/>
    <cellStyle name="Normal 7 2 3 3 2 2 2 2" xfId="4055" xr:uid="{ED261D6E-5F41-4108-806A-28F6BE0DEEA2}"/>
    <cellStyle name="Normal 7 2 3 3 2 2 3" xfId="4056" xr:uid="{A3CE7453-FAD7-49FF-ADDD-0EB6E28266FE}"/>
    <cellStyle name="Normal 7 2 3 3 2 3" xfId="1979" xr:uid="{9B7E933B-DD19-47C2-B778-A5AB7E4A099E}"/>
    <cellStyle name="Normal 7 2 3 3 2 3 2" xfId="4057" xr:uid="{60486D53-5D61-4C6E-83F7-C56B8243EDD1}"/>
    <cellStyle name="Normal 7 2 3 3 2 4" xfId="1980" xr:uid="{128C251A-055E-456B-96BA-12500D6ACB50}"/>
    <cellStyle name="Normal 7 2 3 3 3" xfId="1981" xr:uid="{1DEE2A11-E2F9-49F4-A25A-463F7BCB4449}"/>
    <cellStyle name="Normal 7 2 3 3 3 2" xfId="4058" xr:uid="{60D86F05-C110-4CAC-A498-613EBE540322}"/>
    <cellStyle name="Normal 7 2 3 3 3 2 2" xfId="4059" xr:uid="{85978831-49EA-4970-9EC1-E58C3B7E2F84}"/>
    <cellStyle name="Normal 7 2 3 3 3 3" xfId="4060" xr:uid="{A746F337-7AE7-497A-AC7F-2CD46FF92E5B}"/>
    <cellStyle name="Normal 7 2 3 3 4" xfId="1982" xr:uid="{10BD818D-764A-4B93-9C83-76F85172999E}"/>
    <cellStyle name="Normal 7 2 3 3 4 2" xfId="4061" xr:uid="{45A01B49-AD32-42DC-8C4D-29A00AD03C21}"/>
    <cellStyle name="Normal 7 2 3 3 5" xfId="1983" xr:uid="{45DB29A8-F18A-4319-83B1-7A1D7CF3EEA6}"/>
    <cellStyle name="Normal 7 2 3 4" xfId="1984" xr:uid="{5A90E4A8-3DAB-42C8-850E-A0AA6F92CA9D}"/>
    <cellStyle name="Normal 7 2 3 4 2" xfId="1985" xr:uid="{04D112F4-EA80-449D-BE9C-5B91066F81E3}"/>
    <cellStyle name="Normal 7 2 3 4 2 2" xfId="4062" xr:uid="{A49F4207-FEB5-4DB7-9AF9-878A3298913B}"/>
    <cellStyle name="Normal 7 2 3 4 2 2 2" xfId="4063" xr:uid="{A01B8F12-6E03-438B-B0F9-0C940F3AAF59}"/>
    <cellStyle name="Normal 7 2 3 4 2 3" xfId="4064" xr:uid="{498B8C57-4B7E-4DE1-ABAC-AB3CA1A2091E}"/>
    <cellStyle name="Normal 7 2 3 4 3" xfId="1986" xr:uid="{C9D8BB98-EE9F-43F9-989D-A6EBA3A77A20}"/>
    <cellStyle name="Normal 7 2 3 4 3 2" xfId="4065" xr:uid="{FD5DBDE7-1481-4798-AF73-21EFBB72067C}"/>
    <cellStyle name="Normal 7 2 3 4 4" xfId="1987" xr:uid="{BE58C581-6B64-491B-894D-C97995B6658A}"/>
    <cellStyle name="Normal 7 2 3 5" xfId="1988" xr:uid="{DF5895F0-D799-4408-93EB-88A335E6FFE3}"/>
    <cellStyle name="Normal 7 2 3 5 2" xfId="1989" xr:uid="{56678EC5-2435-41CB-8BA0-BB7225D6FB36}"/>
    <cellStyle name="Normal 7 2 3 5 2 2" xfId="4066" xr:uid="{95832959-0E59-44C1-B3AA-E35990362CDE}"/>
    <cellStyle name="Normal 7 2 3 5 3" xfId="1990" xr:uid="{E3E6B784-CB28-4A89-9408-46629A4FC816}"/>
    <cellStyle name="Normal 7 2 3 5 4" xfId="1991" xr:uid="{8CB3F4EA-7572-45B8-8C36-8EB3256FF1F4}"/>
    <cellStyle name="Normal 7 2 3 6" xfId="1992" xr:uid="{C91E8797-64E2-49CC-B8FF-F6A017DC4006}"/>
    <cellStyle name="Normal 7 2 3 6 2" xfId="4067" xr:uid="{32F33845-1C0F-47B6-A2B0-1C15C8B05374}"/>
    <cellStyle name="Normal 7 2 3 7" xfId="1993" xr:uid="{853888EA-69C4-44FF-B343-BE2E88D2C801}"/>
    <cellStyle name="Normal 7 2 3 8" xfId="1994" xr:uid="{01C1B36E-7C53-46A6-8D03-FCC95C97AADB}"/>
    <cellStyle name="Normal 7 2 4" xfId="1995" xr:uid="{68583BA4-25FA-4A9D-A050-856291C842C3}"/>
    <cellStyle name="Normal 7 2 4 2" xfId="1996" xr:uid="{00A07E07-5C24-4E45-B7DD-B3B2D8B04F7E}"/>
    <cellStyle name="Normal 7 2 4 2 2" xfId="1997" xr:uid="{5AA6AC87-14E0-4311-995D-569F0771C771}"/>
    <cellStyle name="Normal 7 2 4 2 2 2" xfId="1998" xr:uid="{49272148-1618-4E06-A6F0-8473D4FCE3E4}"/>
    <cellStyle name="Normal 7 2 4 2 2 2 2" xfId="4068" xr:uid="{3A01100F-1AD5-4837-BE6A-C4F480B69B69}"/>
    <cellStyle name="Normal 7 2 4 2 2 3" xfId="1999" xr:uid="{845E88A3-3012-4A95-97F4-4C2174D5877A}"/>
    <cellStyle name="Normal 7 2 4 2 2 4" xfId="2000" xr:uid="{718947FF-1627-4663-9951-0AA87658113C}"/>
    <cellStyle name="Normal 7 2 4 2 3" xfId="2001" xr:uid="{B913839D-1BD1-41B8-B8B6-A2096BED0B65}"/>
    <cellStyle name="Normal 7 2 4 2 3 2" xfId="4069" xr:uid="{CEF497D3-2F29-4BAD-A04D-352CB840ACB0}"/>
    <cellStyle name="Normal 7 2 4 2 4" xfId="2002" xr:uid="{1CE47D6F-2ECE-4ED5-8173-ED9367038D49}"/>
    <cellStyle name="Normal 7 2 4 2 5" xfId="2003" xr:uid="{C6B76750-4838-407F-B2B9-D9383CE6E041}"/>
    <cellStyle name="Normal 7 2 4 3" xfId="2004" xr:uid="{5ED38700-BB9A-4AEB-BF97-610B1A5BD4C5}"/>
    <cellStyle name="Normal 7 2 4 3 2" xfId="2005" xr:uid="{D98A6FCD-24D7-487C-9550-B019CCFF567B}"/>
    <cellStyle name="Normal 7 2 4 3 2 2" xfId="4070" xr:uid="{A9AB1A21-4CA9-4CFA-8196-34F4469D631F}"/>
    <cellStyle name="Normal 7 2 4 3 3" xfId="2006" xr:uid="{BFCA2769-FF29-4BCF-93C4-F83833C45167}"/>
    <cellStyle name="Normal 7 2 4 3 4" xfId="2007" xr:uid="{F93B260D-DC3F-4CE7-B355-D7FEFD79A524}"/>
    <cellStyle name="Normal 7 2 4 4" xfId="2008" xr:uid="{966E3A00-9BDD-4E19-B4C1-ECFF07A9AAD8}"/>
    <cellStyle name="Normal 7 2 4 4 2" xfId="2009" xr:uid="{682122CC-FD96-4454-9E9B-726B012E06CE}"/>
    <cellStyle name="Normal 7 2 4 4 3" xfId="2010" xr:uid="{69778410-9715-4CE4-897D-B72B00AFEA8D}"/>
    <cellStyle name="Normal 7 2 4 4 4" xfId="2011" xr:uid="{6074C75B-F02A-4FB9-8C05-C175B2C76450}"/>
    <cellStyle name="Normal 7 2 4 5" xfId="2012" xr:uid="{3D89E7EB-8B48-4CC0-B1D8-E909F59051A4}"/>
    <cellStyle name="Normal 7 2 4 6" xfId="2013" xr:uid="{BB4807A1-78BA-4845-B917-E1EC674FFD40}"/>
    <cellStyle name="Normal 7 2 4 7" xfId="2014" xr:uid="{780E2410-A5FA-42B9-8F2B-9CCA2519653A}"/>
    <cellStyle name="Normal 7 2 5" xfId="2015" xr:uid="{559DB093-FD67-4889-933A-B54E04F8970C}"/>
    <cellStyle name="Normal 7 2 5 2" xfId="2016" xr:uid="{901FB3F9-FD83-45EB-B7B8-7253B0562527}"/>
    <cellStyle name="Normal 7 2 5 2 2" xfId="2017" xr:uid="{42E3D633-8BA9-4DC1-95F9-7E84D03280E5}"/>
    <cellStyle name="Normal 7 2 5 2 2 2" xfId="4071" xr:uid="{33920A03-1690-4C5C-860E-2215A712F474}"/>
    <cellStyle name="Normal 7 2 5 2 2 2 2" xfId="4072" xr:uid="{E1A52FA4-568A-4241-8667-7FD60668B754}"/>
    <cellStyle name="Normal 7 2 5 2 2 3" xfId="4073" xr:uid="{0C6E1163-2E27-43DD-8F2F-D01ACCE5217A}"/>
    <cellStyle name="Normal 7 2 5 2 3" xfId="2018" xr:uid="{5D34E9A3-E0F0-499E-83CF-FE7BAA07E561}"/>
    <cellStyle name="Normal 7 2 5 2 3 2" xfId="4074" xr:uid="{F96C6E3E-90F8-40D9-91EC-9326BE209BE9}"/>
    <cellStyle name="Normal 7 2 5 2 4" xfId="2019" xr:uid="{21A21F4B-8845-42C4-8F3B-0D88FA297A91}"/>
    <cellStyle name="Normal 7 2 5 3" xfId="2020" xr:uid="{319A5B55-74C0-4468-ABB5-843AF5761568}"/>
    <cellStyle name="Normal 7 2 5 3 2" xfId="2021" xr:uid="{9A3BF259-673A-4D67-A6B1-B58FE4F21E19}"/>
    <cellStyle name="Normal 7 2 5 3 2 2" xfId="4075" xr:uid="{68103897-A8F7-4FCA-96CD-E29F51348FA5}"/>
    <cellStyle name="Normal 7 2 5 3 3" xfId="2022" xr:uid="{8F31EB18-D18B-4593-A656-26E7BA4C9FD6}"/>
    <cellStyle name="Normal 7 2 5 3 4" xfId="2023" xr:uid="{5EC59D68-6ADC-440D-AB78-B5CA8A012DE2}"/>
    <cellStyle name="Normal 7 2 5 4" xfId="2024" xr:uid="{11734649-7407-4BEB-9C56-D6D16F2B776F}"/>
    <cellStyle name="Normal 7 2 5 4 2" xfId="4076" xr:uid="{735DBFB9-E736-43BC-937B-CE33E08777B3}"/>
    <cellStyle name="Normal 7 2 5 5" xfId="2025" xr:uid="{EEA864D2-5380-4F42-955B-0EC4BD1824C6}"/>
    <cellStyle name="Normal 7 2 5 6" xfId="2026" xr:uid="{B25CC99A-DE44-4160-9781-F47A5725E78B}"/>
    <cellStyle name="Normal 7 2 6" xfId="2027" xr:uid="{1221DC8C-E8C9-469D-8B51-D6A3D439282A}"/>
    <cellStyle name="Normal 7 2 6 2" xfId="2028" xr:uid="{586CD0C4-D3AE-4092-8C31-B7A2548E6561}"/>
    <cellStyle name="Normal 7 2 6 2 2" xfId="2029" xr:uid="{CC6A033A-7448-442A-BF9F-C08C3E4E664C}"/>
    <cellStyle name="Normal 7 2 6 2 2 2" xfId="4077" xr:uid="{284E70B1-6A98-41EB-AE97-D721CA80E849}"/>
    <cellStyle name="Normal 7 2 6 2 3" xfId="2030" xr:uid="{93117008-951C-49CA-92BB-BFE4E1F717C8}"/>
    <cellStyle name="Normal 7 2 6 2 4" xfId="2031" xr:uid="{2D11EAD9-8CC7-4AD2-BB5A-3923BBEB5211}"/>
    <cellStyle name="Normal 7 2 6 3" xfId="2032" xr:uid="{BC3C76BA-65CC-454B-94EC-E9CB2B838995}"/>
    <cellStyle name="Normal 7 2 6 3 2" xfId="4078" xr:uid="{B0FE6819-9B55-4384-BB73-3055ED161DFE}"/>
    <cellStyle name="Normal 7 2 6 4" xfId="2033" xr:uid="{E771E1E5-8D93-4E71-A55F-0BC716EF415F}"/>
    <cellStyle name="Normal 7 2 6 5" xfId="2034" xr:uid="{E3D60392-328C-4231-B0E1-E20718E5BCD7}"/>
    <cellStyle name="Normal 7 2 7" xfId="2035" xr:uid="{A99B2D5D-DBE8-4E25-8CB0-A567CAB13D17}"/>
    <cellStyle name="Normal 7 2 7 2" xfId="2036" xr:uid="{E68E29A8-84BD-4B5E-B5E0-733426A96438}"/>
    <cellStyle name="Normal 7 2 7 2 2" xfId="4079" xr:uid="{8CE5F64E-5CA4-411A-AD82-7A5DA2D142C1}"/>
    <cellStyle name="Normal 7 2 7 2 3" xfId="4380" xr:uid="{21651227-5420-43CF-BEF3-9F8865D359E6}"/>
    <cellStyle name="Normal 7 2 7 3" xfId="2037" xr:uid="{5EE1FD3C-72D8-4393-A6D0-1C6EF573ACF9}"/>
    <cellStyle name="Normal 7 2 7 4" xfId="2038" xr:uid="{56CE9CA0-6D68-4E51-9BB5-28F37B23E640}"/>
    <cellStyle name="Normal 7 2 7 4 2" xfId="4746" xr:uid="{6880A0D4-A0D1-4040-B456-D460AB35DB19}"/>
    <cellStyle name="Normal 7 2 7 4 3" xfId="4610" xr:uid="{971A5A6F-1BDA-4BA9-A4F8-DA317ACF8433}"/>
    <cellStyle name="Normal 7 2 7 4 4" xfId="4465" xr:uid="{592B3309-C4E3-4A3F-98FA-DDC7DD16C07D}"/>
    <cellStyle name="Normal 7 2 8" xfId="2039" xr:uid="{F3231B1B-5AD9-46E6-BFF6-B8E9A5B2813A}"/>
    <cellStyle name="Normal 7 2 8 2" xfId="2040" xr:uid="{4CFEE647-20D7-4B18-91BC-C34997242424}"/>
    <cellStyle name="Normal 7 2 8 3" xfId="2041" xr:uid="{2800A339-60F2-497E-8582-A2D46D10B917}"/>
    <cellStyle name="Normal 7 2 8 4" xfId="2042" xr:uid="{97E9A78C-6EE3-455F-9BD0-DA9FFB8168FE}"/>
    <cellStyle name="Normal 7 2 9" xfId="2043" xr:uid="{178DC33C-0B86-441E-98C1-DDAB8CE965C7}"/>
    <cellStyle name="Normal 7 3" xfId="2044" xr:uid="{09F3F8DF-72D2-4921-B053-1FA7F838E084}"/>
    <cellStyle name="Normal 7 3 10" xfId="2045" xr:uid="{B66CECD4-AEFF-4E80-BA55-B5E8DA6CC070}"/>
    <cellStyle name="Normal 7 3 11" xfId="2046" xr:uid="{0140835F-7CB5-42E2-8F2B-743829DEA8DF}"/>
    <cellStyle name="Normal 7 3 2" xfId="2047" xr:uid="{63409C3C-49A3-425B-AB32-5449F64B04FB}"/>
    <cellStyle name="Normal 7 3 2 2" xfId="2048" xr:uid="{D6008C7E-1918-4EDF-9FB6-18CC710EF979}"/>
    <cellStyle name="Normal 7 3 2 2 2" xfId="2049" xr:uid="{BB2598CA-EC65-46BD-8161-BCE05A3042F5}"/>
    <cellStyle name="Normal 7 3 2 2 2 2" xfId="2050" xr:uid="{CD089DB8-9E14-48B5-88BF-1002B4BD4537}"/>
    <cellStyle name="Normal 7 3 2 2 2 2 2" xfId="2051" xr:uid="{02FE1A43-3E8F-4BC7-B8AE-E04CC8311888}"/>
    <cellStyle name="Normal 7 3 2 2 2 2 2 2" xfId="4080" xr:uid="{F32FBB03-5633-462A-82D3-69EBAB2772FB}"/>
    <cellStyle name="Normal 7 3 2 2 2 2 3" xfId="2052" xr:uid="{78A3C3AF-7978-4B07-BF6F-30D961D53FFE}"/>
    <cellStyle name="Normal 7 3 2 2 2 2 4" xfId="2053" xr:uid="{917A14CA-FC8B-485B-8315-2FED48D000C4}"/>
    <cellStyle name="Normal 7 3 2 2 2 3" xfId="2054" xr:uid="{1C475A8F-E6A5-4DC6-B122-B969B593E688}"/>
    <cellStyle name="Normal 7 3 2 2 2 3 2" xfId="2055" xr:uid="{74963398-05B8-4EA5-9AEC-709962CE9645}"/>
    <cellStyle name="Normal 7 3 2 2 2 3 3" xfId="2056" xr:uid="{234EC90B-6211-41C1-8F26-E76056A57871}"/>
    <cellStyle name="Normal 7 3 2 2 2 3 4" xfId="2057" xr:uid="{31F21D95-9E36-4EA2-8839-F4FF847265D3}"/>
    <cellStyle name="Normal 7 3 2 2 2 4" xfId="2058" xr:uid="{C2CC144C-0EB8-49F4-87A0-16CB5091D107}"/>
    <cellStyle name="Normal 7 3 2 2 2 5" xfId="2059" xr:uid="{DAFF3F5F-9F8C-4A57-AC1E-B536A1FE00CE}"/>
    <cellStyle name="Normal 7 3 2 2 2 6" xfId="2060" xr:uid="{9D7C0E7A-8BF3-4D44-8B22-507F4360093C}"/>
    <cellStyle name="Normal 7 3 2 2 3" xfId="2061" xr:uid="{9AF4696D-3F76-44CD-84F3-3A049D4650AD}"/>
    <cellStyle name="Normal 7 3 2 2 3 2" xfId="2062" xr:uid="{0651056B-C1F9-4933-91BA-44A6B3E4B8F2}"/>
    <cellStyle name="Normal 7 3 2 2 3 2 2" xfId="2063" xr:uid="{8D15FA1C-7F6B-416F-96C4-0DA00A299A5F}"/>
    <cellStyle name="Normal 7 3 2 2 3 2 3" xfId="2064" xr:uid="{A30A789E-8C47-41A9-8FE9-BA3598968FD8}"/>
    <cellStyle name="Normal 7 3 2 2 3 2 4" xfId="2065" xr:uid="{33CA289D-4C09-460D-842B-CE4C54F5E877}"/>
    <cellStyle name="Normal 7 3 2 2 3 3" xfId="2066" xr:uid="{A1DA422D-CAE5-498C-A8B8-7E48B5C66F68}"/>
    <cellStyle name="Normal 7 3 2 2 3 4" xfId="2067" xr:uid="{437FF5E9-F0D7-415D-81AC-65E6738FA00F}"/>
    <cellStyle name="Normal 7 3 2 2 3 5" xfId="2068" xr:uid="{B0501800-4511-4FB4-856A-0948C0CC536E}"/>
    <cellStyle name="Normal 7 3 2 2 4" xfId="2069" xr:uid="{03BC63D1-B795-4BD2-A8B3-B7D971BD38CA}"/>
    <cellStyle name="Normal 7 3 2 2 4 2" xfId="2070" xr:uid="{E772FBE1-67B8-4A6D-A09D-6F5E0F386236}"/>
    <cellStyle name="Normal 7 3 2 2 4 3" xfId="2071" xr:uid="{00F47FD2-302B-48CD-8997-CB9FA3B03D55}"/>
    <cellStyle name="Normal 7 3 2 2 4 4" xfId="2072" xr:uid="{803C3AAB-C6CF-4F45-ACC9-7E8AAF29F6E7}"/>
    <cellStyle name="Normal 7 3 2 2 5" xfId="2073" xr:uid="{AC242C51-DA3B-4628-A1A8-74ED5B27390C}"/>
    <cellStyle name="Normal 7 3 2 2 5 2" xfId="2074" xr:uid="{1605B33F-9C72-40B1-BE9B-B4771389C797}"/>
    <cellStyle name="Normal 7 3 2 2 5 3" xfId="2075" xr:uid="{C45741F0-7D5F-4DB5-8BEF-14CBBF84B9D4}"/>
    <cellStyle name="Normal 7 3 2 2 5 4" xfId="2076" xr:uid="{7BC286DB-5A63-4F5B-AE79-6C23FDF5E53A}"/>
    <cellStyle name="Normal 7 3 2 2 6" xfId="2077" xr:uid="{A3D8FF65-1B49-45B7-9CEF-C7428196BEBA}"/>
    <cellStyle name="Normal 7 3 2 2 7" xfId="2078" xr:uid="{D0F60ACF-CF15-4EF8-A9FE-5F2CFB6C6560}"/>
    <cellStyle name="Normal 7 3 2 2 8" xfId="2079" xr:uid="{E44FA0A6-4A0B-46A5-8D1F-BA86D6BAD6CA}"/>
    <cellStyle name="Normal 7 3 2 3" xfId="2080" xr:uid="{D48CB4B9-5839-426F-912C-2E0FDC4E2451}"/>
    <cellStyle name="Normal 7 3 2 3 2" xfId="2081" xr:uid="{1C4589BD-3673-440D-A5CA-904F01A55BB0}"/>
    <cellStyle name="Normal 7 3 2 3 2 2" xfId="2082" xr:uid="{00FE67D1-4840-457B-8653-BD957E7455E9}"/>
    <cellStyle name="Normal 7 3 2 3 2 2 2" xfId="4081" xr:uid="{A66C955A-1A30-40E7-A693-915B14766C3A}"/>
    <cellStyle name="Normal 7 3 2 3 2 2 2 2" xfId="4082" xr:uid="{CA890C94-4A2E-4F03-B779-59CD54AFEEEB}"/>
    <cellStyle name="Normal 7 3 2 3 2 2 3" xfId="4083" xr:uid="{144CE325-4F0D-4B0E-838F-AB208DDB1DBB}"/>
    <cellStyle name="Normal 7 3 2 3 2 3" xfId="2083" xr:uid="{0A4C25AF-8111-4BB0-99C6-837DB32EBB71}"/>
    <cellStyle name="Normal 7 3 2 3 2 3 2" xfId="4084" xr:uid="{526909C8-7C25-4CE8-B3E0-3FA29EF06B6D}"/>
    <cellStyle name="Normal 7 3 2 3 2 4" xfId="2084" xr:uid="{7399F277-4398-48B1-8B5A-6384FEE7C7DF}"/>
    <cellStyle name="Normal 7 3 2 3 3" xfId="2085" xr:uid="{DE22A7D3-9CEE-4724-8805-23507DA1D84E}"/>
    <cellStyle name="Normal 7 3 2 3 3 2" xfId="2086" xr:uid="{4C417A1C-09E1-4402-89F6-EC605D163F49}"/>
    <cellStyle name="Normal 7 3 2 3 3 2 2" xfId="4085" xr:uid="{17206161-6C43-4815-94AD-2172ACC94A58}"/>
    <cellStyle name="Normal 7 3 2 3 3 3" xfId="2087" xr:uid="{117440BC-0CFB-4B1F-82CD-83E1D4706E65}"/>
    <cellStyle name="Normal 7 3 2 3 3 4" xfId="2088" xr:uid="{441CD103-5B98-485E-9835-CDBD3F6A72B5}"/>
    <cellStyle name="Normal 7 3 2 3 4" xfId="2089" xr:uid="{64F6EB1F-491D-461D-8B5E-92C890490152}"/>
    <cellStyle name="Normal 7 3 2 3 4 2" xfId="4086" xr:uid="{294ACD6E-F943-417F-84B9-EB160F48343E}"/>
    <cellStyle name="Normal 7 3 2 3 5" xfId="2090" xr:uid="{6C548F2D-94F1-4B1C-95A4-89EE9D057B32}"/>
    <cellStyle name="Normal 7 3 2 3 6" xfId="2091" xr:uid="{AC682FB6-8D42-4B96-88D9-9892D71FA0F1}"/>
    <cellStyle name="Normal 7 3 2 4" xfId="2092" xr:uid="{6BF495B3-6075-4C9E-9D43-D1FBE34B3E17}"/>
    <cellStyle name="Normal 7 3 2 4 2" xfId="2093" xr:uid="{0F7581F7-DF54-4242-A2F7-6F90AD3F441A}"/>
    <cellStyle name="Normal 7 3 2 4 2 2" xfId="2094" xr:uid="{4172136F-863A-406A-B635-D17AA6F7D52F}"/>
    <cellStyle name="Normal 7 3 2 4 2 2 2" xfId="4087" xr:uid="{C7CD0D66-F032-461D-BBFE-0BDE75CC7FA6}"/>
    <cellStyle name="Normal 7 3 2 4 2 3" xfId="2095" xr:uid="{25822EB6-36A5-42F7-96EE-D4AF5EBB1A17}"/>
    <cellStyle name="Normal 7 3 2 4 2 4" xfId="2096" xr:uid="{41D08721-34BE-4585-AF8E-0D95537EC8CF}"/>
    <cellStyle name="Normal 7 3 2 4 3" xfId="2097" xr:uid="{9D39B5BA-AFA2-416F-B603-61DD6B9DCFD0}"/>
    <cellStyle name="Normal 7 3 2 4 3 2" xfId="4088" xr:uid="{341B6B00-D12F-413E-AECB-EBEF36BEBBE0}"/>
    <cellStyle name="Normal 7 3 2 4 4" xfId="2098" xr:uid="{4FFD551B-DEFE-4B0C-AFE5-ED90097BA58A}"/>
    <cellStyle name="Normal 7 3 2 4 5" xfId="2099" xr:uid="{B4FCF268-4973-44D6-9836-7D14B3050B06}"/>
    <cellStyle name="Normal 7 3 2 5" xfId="2100" xr:uid="{1CD938CE-1505-4D7C-B9F6-5A9347BAA4EB}"/>
    <cellStyle name="Normal 7 3 2 5 2" xfId="2101" xr:uid="{7430DB41-5FB6-42C5-8813-B8C53153E561}"/>
    <cellStyle name="Normal 7 3 2 5 2 2" xfId="4089" xr:uid="{7C1BB6D2-D4E7-4CB5-9C45-55C3E739222A}"/>
    <cellStyle name="Normal 7 3 2 5 3" xfId="2102" xr:uid="{3F2A71D1-1A22-4293-AC40-892FE9C8F058}"/>
    <cellStyle name="Normal 7 3 2 5 4" xfId="2103" xr:uid="{37FB356B-743D-4D2B-A0DC-C75619DBCF35}"/>
    <cellStyle name="Normal 7 3 2 6" xfId="2104" xr:uid="{4B32D29A-033A-4AB7-95A3-5088CD5A9D35}"/>
    <cellStyle name="Normal 7 3 2 6 2" xfId="2105" xr:uid="{3526D41C-1DD5-4AFF-BD11-104FF970FC46}"/>
    <cellStyle name="Normal 7 3 2 6 3" xfId="2106" xr:uid="{611FEDF3-DCFB-47AF-8732-1040AE46AAAA}"/>
    <cellStyle name="Normal 7 3 2 6 4" xfId="2107" xr:uid="{32511056-AB00-4C31-81ED-290459E4B35D}"/>
    <cellStyle name="Normal 7 3 2 7" xfId="2108" xr:uid="{AC45149C-9AD4-4C1D-9B60-86225687ECB9}"/>
    <cellStyle name="Normal 7 3 2 8" xfId="2109" xr:uid="{DEA81EFC-1CD2-42F6-BE63-0D2B1FB71DDD}"/>
    <cellStyle name="Normal 7 3 2 9" xfId="2110" xr:uid="{B9A2B375-0311-4BE2-8A60-02E58F8F4688}"/>
    <cellStyle name="Normal 7 3 3" xfId="2111" xr:uid="{501F1640-0525-48F4-BF61-FCC23E30A5BF}"/>
    <cellStyle name="Normal 7 3 3 2" xfId="2112" xr:uid="{4D52285D-E190-45C3-BD2E-FD45CF8F3DB9}"/>
    <cellStyle name="Normal 7 3 3 2 2" xfId="2113" xr:uid="{C3FCED75-54BB-41A4-BC86-42DD60604316}"/>
    <cellStyle name="Normal 7 3 3 2 2 2" xfId="2114" xr:uid="{CAA9FBBC-568E-4768-8A12-488F7887F876}"/>
    <cellStyle name="Normal 7 3 3 2 2 2 2" xfId="4090" xr:uid="{AFB3FA2F-7CBB-4021-9DBB-E1001971E11B}"/>
    <cellStyle name="Normal 7 3 3 2 2 2 2 2" xfId="4655" xr:uid="{9B9A6AC1-3811-436B-BC82-DB0D72049466}"/>
    <cellStyle name="Normal 7 3 3 2 2 2 3" xfId="4656" xr:uid="{652A7E10-84F9-4FD6-8CDB-97830B68BAB3}"/>
    <cellStyle name="Normal 7 3 3 2 2 3" xfId="2115" xr:uid="{9513F4E8-93F8-43B6-A1E7-41258BC67097}"/>
    <cellStyle name="Normal 7 3 3 2 2 3 2" xfId="4657" xr:uid="{F0A618CD-CE0A-422E-8865-8C160204D1F7}"/>
    <cellStyle name="Normal 7 3 3 2 2 4" xfId="2116" xr:uid="{EFC7EB63-C142-4DF9-B408-BEC0092F7FE0}"/>
    <cellStyle name="Normal 7 3 3 2 3" xfId="2117" xr:uid="{BFE3C758-8266-47D9-835A-DE7C623D9805}"/>
    <cellStyle name="Normal 7 3 3 2 3 2" xfId="2118" xr:uid="{D238984A-F1E0-4DFB-82F2-F30C61A67C5B}"/>
    <cellStyle name="Normal 7 3 3 2 3 2 2" xfId="4658" xr:uid="{055807DA-DB55-49C2-B7C8-9D07AE976A49}"/>
    <cellStyle name="Normal 7 3 3 2 3 3" xfId="2119" xr:uid="{8CC1FB72-FB0D-4E69-8252-3AAE89DB8449}"/>
    <cellStyle name="Normal 7 3 3 2 3 4" xfId="2120" xr:uid="{0B698323-C1F5-41D3-926A-2D1F7EA67759}"/>
    <cellStyle name="Normal 7 3 3 2 4" xfId="2121" xr:uid="{86D7A12C-3554-44B6-B1CD-494E0D99F263}"/>
    <cellStyle name="Normal 7 3 3 2 4 2" xfId="4659" xr:uid="{C50BF80D-D585-40F7-8A67-61FFC6794714}"/>
    <cellStyle name="Normal 7 3 3 2 5" xfId="2122" xr:uid="{9BEFBA1F-15DD-4521-856F-90A152D84143}"/>
    <cellStyle name="Normal 7 3 3 2 6" xfId="2123" xr:uid="{9261F191-6AC6-4DC6-8CB4-7A52954FDE4C}"/>
    <cellStyle name="Normal 7 3 3 3" xfId="2124" xr:uid="{DB1AE12B-02DB-4BC9-9ED6-D8FC4A06CB5D}"/>
    <cellStyle name="Normal 7 3 3 3 2" xfId="2125" xr:uid="{717DB4BB-B5BF-44C9-95B6-26232A9EB4C3}"/>
    <cellStyle name="Normal 7 3 3 3 2 2" xfId="2126" xr:uid="{F9596AC6-F6B6-4510-9EB4-1DFB2C06705D}"/>
    <cellStyle name="Normal 7 3 3 3 2 2 2" xfId="4660" xr:uid="{84CF5B64-F0E0-48DB-836C-4D6A232B01D7}"/>
    <cellStyle name="Normal 7 3 3 3 2 3" xfId="2127" xr:uid="{70DBA05C-F07D-42B3-AFEA-29BF29816D85}"/>
    <cellStyle name="Normal 7 3 3 3 2 4" xfId="2128" xr:uid="{8927195E-8883-4F36-BE72-09689E58FF29}"/>
    <cellStyle name="Normal 7 3 3 3 3" xfId="2129" xr:uid="{0F8EAD2C-CE83-4DF7-97A1-C97A10DEC5DD}"/>
    <cellStyle name="Normal 7 3 3 3 3 2" xfId="4661" xr:uid="{60CEDF43-B3CF-4D31-802C-AC47375CEFF0}"/>
    <cellStyle name="Normal 7 3 3 3 4" xfId="2130" xr:uid="{EA01AA3B-B3BD-4BFD-8EF7-C2A4293E549D}"/>
    <cellStyle name="Normal 7 3 3 3 5" xfId="2131" xr:uid="{B92CD2D1-A50A-4E06-BF06-04D163CE6ADB}"/>
    <cellStyle name="Normal 7 3 3 4" xfId="2132" xr:uid="{ED2371F5-7200-4C8C-B8F5-EAE062BF4F63}"/>
    <cellStyle name="Normal 7 3 3 4 2" xfId="2133" xr:uid="{0514A707-4912-4E81-8AF0-D014A1FD8990}"/>
    <cellStyle name="Normal 7 3 3 4 2 2" xfId="4662" xr:uid="{7E0BB00C-0B61-41DC-BAD6-8BEE80592010}"/>
    <cellStyle name="Normal 7 3 3 4 3" xfId="2134" xr:uid="{56EA7786-18DB-40EE-B5D2-E88979D0F6CF}"/>
    <cellStyle name="Normal 7 3 3 4 4" xfId="2135" xr:uid="{E8E6826C-99CC-4216-9FCA-CE7F9125B93F}"/>
    <cellStyle name="Normal 7 3 3 5" xfId="2136" xr:uid="{9F9C43DF-46E7-4834-8F8A-4D17F8632FD1}"/>
    <cellStyle name="Normal 7 3 3 5 2" xfId="2137" xr:uid="{818DC8D8-C234-437D-8CFF-001FBFE4A438}"/>
    <cellStyle name="Normal 7 3 3 5 3" xfId="2138" xr:uid="{5A876B35-4CA9-4344-A07C-47362D3D3EB0}"/>
    <cellStyle name="Normal 7 3 3 5 4" xfId="2139" xr:uid="{39A5D13A-200C-4CAC-A14D-75196092F9CE}"/>
    <cellStyle name="Normal 7 3 3 6" xfId="2140" xr:uid="{47DE8D10-45B2-41D9-963D-D8D2CABA3C8C}"/>
    <cellStyle name="Normal 7 3 3 7" xfId="2141" xr:uid="{5FABC372-D6DB-4AC4-A060-FDCB2872D049}"/>
    <cellStyle name="Normal 7 3 3 8" xfId="2142" xr:uid="{75FBBB71-4D64-4081-A435-F0E333E3B8F2}"/>
    <cellStyle name="Normal 7 3 4" xfId="2143" xr:uid="{347BF5F1-0832-47F8-9909-ED99A8B9CFB1}"/>
    <cellStyle name="Normal 7 3 4 2" xfId="2144" xr:uid="{ACE74D91-1317-4157-826C-34E8CC6D52F1}"/>
    <cellStyle name="Normal 7 3 4 2 2" xfId="2145" xr:uid="{97C02C82-1AE9-484B-BD7A-8648F0B07BB5}"/>
    <cellStyle name="Normal 7 3 4 2 2 2" xfId="2146" xr:uid="{9C519A4D-5844-4132-B36C-64224FEBD382}"/>
    <cellStyle name="Normal 7 3 4 2 2 2 2" xfId="4091" xr:uid="{37C05F2C-22C5-425D-9574-841114D7E0BB}"/>
    <cellStyle name="Normal 7 3 4 2 2 3" xfId="2147" xr:uid="{93A14B0F-0782-4CA1-B4D5-37A216D74F18}"/>
    <cellStyle name="Normal 7 3 4 2 2 4" xfId="2148" xr:uid="{9961BA4A-C174-491E-877A-F6350ED5C40A}"/>
    <cellStyle name="Normal 7 3 4 2 3" xfId="2149" xr:uid="{A2AF6C28-76D4-496B-A2D8-F68BA4E54CAA}"/>
    <cellStyle name="Normal 7 3 4 2 3 2" xfId="4092" xr:uid="{A4490D6F-4F44-4972-9799-7D5E9CECD58B}"/>
    <cellStyle name="Normal 7 3 4 2 4" xfId="2150" xr:uid="{12A3355B-2850-4631-BB13-38EACE84F62D}"/>
    <cellStyle name="Normal 7 3 4 2 5" xfId="2151" xr:uid="{570F0CF5-BC94-4B96-9343-95CBA204B474}"/>
    <cellStyle name="Normal 7 3 4 3" xfId="2152" xr:uid="{DF0A8AA2-2907-4A3E-9F74-E0D330D4511A}"/>
    <cellStyle name="Normal 7 3 4 3 2" xfId="2153" xr:uid="{781A354A-67CA-459F-A654-35074FBA1C29}"/>
    <cellStyle name="Normal 7 3 4 3 2 2" xfId="4093" xr:uid="{8F819491-ABE2-42B2-8FA6-6B65520A7C28}"/>
    <cellStyle name="Normal 7 3 4 3 3" xfId="2154" xr:uid="{1C0BADCC-BF4C-4B09-B0CC-2D2501537C71}"/>
    <cellStyle name="Normal 7 3 4 3 4" xfId="2155" xr:uid="{9C92C338-D8D6-4F2F-B9BC-1B45E65414AE}"/>
    <cellStyle name="Normal 7 3 4 4" xfId="2156" xr:uid="{532DA2B3-F928-4E54-8CF7-8E94B4780E21}"/>
    <cellStyle name="Normal 7 3 4 4 2" xfId="2157" xr:uid="{C747666A-64DB-4355-8243-52E1EE075163}"/>
    <cellStyle name="Normal 7 3 4 4 3" xfId="2158" xr:uid="{83A37793-40BF-400F-8278-0BE4D7E5E98A}"/>
    <cellStyle name="Normal 7 3 4 4 4" xfId="2159" xr:uid="{B2A70515-2073-4B97-8B94-60EDC3DD8E09}"/>
    <cellStyle name="Normal 7 3 4 5" xfId="2160" xr:uid="{1B427FB0-1D13-4775-941F-479E93C01530}"/>
    <cellStyle name="Normal 7 3 4 6" xfId="2161" xr:uid="{165C8335-510D-4DBD-98B7-99386F5A23C0}"/>
    <cellStyle name="Normal 7 3 4 7" xfId="2162" xr:uid="{1BDFB580-1D31-41C4-95B0-BA69738818A1}"/>
    <cellStyle name="Normal 7 3 5" xfId="2163" xr:uid="{EDBD6CCD-D5BA-4D10-8CA3-327BEF11B659}"/>
    <cellStyle name="Normal 7 3 5 2" xfId="2164" xr:uid="{052FFB9A-995A-427E-A2ED-ED043D48FC27}"/>
    <cellStyle name="Normal 7 3 5 2 2" xfId="2165" xr:uid="{708AB7A0-7F3D-4BDF-B28C-5496CF8B8381}"/>
    <cellStyle name="Normal 7 3 5 2 2 2" xfId="4094" xr:uid="{C09B09E7-663F-4137-9917-9A8B6A33C9A0}"/>
    <cellStyle name="Normal 7 3 5 2 3" xfId="2166" xr:uid="{E8028AE9-DED2-408E-AFEB-85DDDE01C660}"/>
    <cellStyle name="Normal 7 3 5 2 4" xfId="2167" xr:uid="{0DDA9FE1-61C7-49C3-BF10-DBFC773F2E17}"/>
    <cellStyle name="Normal 7 3 5 3" xfId="2168" xr:uid="{49F07AA7-A049-41CF-ADF3-B0EBD74AE19D}"/>
    <cellStyle name="Normal 7 3 5 3 2" xfId="2169" xr:uid="{EB644E49-1323-4DC1-AED0-A1B97A928B2A}"/>
    <cellStyle name="Normal 7 3 5 3 3" xfId="2170" xr:uid="{1BD95F5A-DC90-4DD5-A10B-8BC141B6D382}"/>
    <cellStyle name="Normal 7 3 5 3 4" xfId="2171" xr:uid="{E8525E11-7B78-4010-828A-C06B0805D995}"/>
    <cellStyle name="Normal 7 3 5 4" xfId="2172" xr:uid="{19A113E2-3F66-438D-A01A-6C845080EAD7}"/>
    <cellStyle name="Normal 7 3 5 5" xfId="2173" xr:uid="{FC395AF1-B45E-4B16-ADE9-F4D6825BAAAF}"/>
    <cellStyle name="Normal 7 3 5 6" xfId="2174" xr:uid="{B1ABC93D-7D67-4B91-A0E6-D866FADFD2CD}"/>
    <cellStyle name="Normal 7 3 6" xfId="2175" xr:uid="{5CE78434-E66F-45E8-A409-945830F4CAB2}"/>
    <cellStyle name="Normal 7 3 6 2" xfId="2176" xr:uid="{34E4BB71-9902-4EEA-AE4C-5850DA942DB7}"/>
    <cellStyle name="Normal 7 3 6 2 2" xfId="2177" xr:uid="{1D185575-3124-42CE-B9A7-3071F0069163}"/>
    <cellStyle name="Normal 7 3 6 2 3" xfId="2178" xr:uid="{EBA2B4BA-D478-4DF8-8350-6E87EDC56936}"/>
    <cellStyle name="Normal 7 3 6 2 4" xfId="2179" xr:uid="{A059959A-B559-480D-B730-8898F70B2916}"/>
    <cellStyle name="Normal 7 3 6 3" xfId="2180" xr:uid="{634D52C0-2B63-40AA-AF9E-0231B41B0BCE}"/>
    <cellStyle name="Normal 7 3 6 4" xfId="2181" xr:uid="{55733C9A-ADE1-43F3-8B0E-557CDDC86311}"/>
    <cellStyle name="Normal 7 3 6 5" xfId="2182" xr:uid="{A6A9034E-6F17-4C67-9200-780737DFF6AF}"/>
    <cellStyle name="Normal 7 3 7" xfId="2183" xr:uid="{23F82562-71CB-4331-9655-A149B0568E93}"/>
    <cellStyle name="Normal 7 3 7 2" xfId="2184" xr:uid="{ABEC4EFF-E120-4895-9548-C1074CB3B88E}"/>
    <cellStyle name="Normal 7 3 7 3" xfId="2185" xr:uid="{F2DE0022-94F6-42FD-8895-02C1922F45DD}"/>
    <cellStyle name="Normal 7 3 7 4" xfId="2186" xr:uid="{2E6C7D90-F0BA-4238-AD86-C984D095A321}"/>
    <cellStyle name="Normal 7 3 8" xfId="2187" xr:uid="{E66512F9-49CE-418E-9681-54ED5BCE3668}"/>
    <cellStyle name="Normal 7 3 8 2" xfId="2188" xr:uid="{1517D1E9-310A-4728-8691-BB685BE45D3B}"/>
    <cellStyle name="Normal 7 3 8 3" xfId="2189" xr:uid="{91B22BB9-4613-42EA-A76D-E9E4D5D60854}"/>
    <cellStyle name="Normal 7 3 8 4" xfId="2190" xr:uid="{0804CDCC-5759-4D84-8765-AFAEECDB9FF3}"/>
    <cellStyle name="Normal 7 3 9" xfId="2191" xr:uid="{A59495B9-18B5-4457-B1C6-7AD5A770AD70}"/>
    <cellStyle name="Normal 7 4" xfId="2192" xr:uid="{B297D8B8-E46C-417C-8D73-B8F0DA5AB89A}"/>
    <cellStyle name="Normal 7 4 10" xfId="2193" xr:uid="{74B67CA8-7175-415D-92BA-ADF1C3A0F862}"/>
    <cellStyle name="Normal 7 4 11" xfId="2194" xr:uid="{17962C8F-5FD1-4859-9CE9-86D08BC094A4}"/>
    <cellStyle name="Normal 7 4 2" xfId="2195" xr:uid="{61371990-1503-4A1B-8093-6FC30A84299B}"/>
    <cellStyle name="Normal 7 4 2 2" xfId="2196" xr:uid="{D0253294-FF35-456D-AF00-B21A6990AF5B}"/>
    <cellStyle name="Normal 7 4 2 2 2" xfId="2197" xr:uid="{77EEFC66-47EE-4BBC-B08E-F037EB7B7960}"/>
    <cellStyle name="Normal 7 4 2 2 2 2" xfId="2198" xr:uid="{2D5B001B-6BEE-463B-94D3-8B6BC27653C3}"/>
    <cellStyle name="Normal 7 4 2 2 2 2 2" xfId="2199" xr:uid="{52C10BF1-ED42-491A-8ABC-984EC4F7A044}"/>
    <cellStyle name="Normal 7 4 2 2 2 2 3" xfId="2200" xr:uid="{197C5C35-E609-4126-A039-772EE3739E1B}"/>
    <cellStyle name="Normal 7 4 2 2 2 2 4" xfId="2201" xr:uid="{938928B0-AA50-4F0F-B065-DAFCE5F3407D}"/>
    <cellStyle name="Normal 7 4 2 2 2 3" xfId="2202" xr:uid="{98B3046F-2434-4DED-9CE9-3D76E995C950}"/>
    <cellStyle name="Normal 7 4 2 2 2 3 2" xfId="2203" xr:uid="{0A68AEBF-1148-4BB2-BF7C-C6E149434767}"/>
    <cellStyle name="Normal 7 4 2 2 2 3 3" xfId="2204" xr:uid="{282DF6CB-5CE0-46AA-9F5E-4DBFEE13E681}"/>
    <cellStyle name="Normal 7 4 2 2 2 3 4" xfId="2205" xr:uid="{0FF7B1A1-37DB-4BC4-B955-4FA7D8E7C8DF}"/>
    <cellStyle name="Normal 7 4 2 2 2 4" xfId="2206" xr:uid="{25A47EA4-95ED-4F6A-86FF-561CDE127F79}"/>
    <cellStyle name="Normal 7 4 2 2 2 5" xfId="2207" xr:uid="{0E3793EA-98CE-4F26-B3AA-9708084BC731}"/>
    <cellStyle name="Normal 7 4 2 2 2 6" xfId="2208" xr:uid="{6E077F7B-A855-42A8-8FF5-43C20E949176}"/>
    <cellStyle name="Normal 7 4 2 2 3" xfId="2209" xr:uid="{58F5AA33-D216-41EA-A26D-7330485FA278}"/>
    <cellStyle name="Normal 7 4 2 2 3 2" xfId="2210" xr:uid="{738163F9-0FCE-4DF9-92ED-D47ED27EE2EA}"/>
    <cellStyle name="Normal 7 4 2 2 3 2 2" xfId="2211" xr:uid="{D64804C1-81AE-482D-94A6-844E53B5CA47}"/>
    <cellStyle name="Normal 7 4 2 2 3 2 3" xfId="2212" xr:uid="{C300CC04-4AC7-45F7-A704-13C389D2D8E6}"/>
    <cellStyle name="Normal 7 4 2 2 3 2 4" xfId="2213" xr:uid="{8656E444-303E-4DB0-B951-C3DA7308C27A}"/>
    <cellStyle name="Normal 7 4 2 2 3 3" xfId="2214" xr:uid="{1554434B-E789-4DE5-AE19-8F6478AD4994}"/>
    <cellStyle name="Normal 7 4 2 2 3 4" xfId="2215" xr:uid="{A2534F7F-2624-4181-8BF1-6F6D431AE47F}"/>
    <cellStyle name="Normal 7 4 2 2 3 5" xfId="2216" xr:uid="{FB2C875D-CDFD-4D24-ACCE-39E09D5B8480}"/>
    <cellStyle name="Normal 7 4 2 2 4" xfId="2217" xr:uid="{580FD28E-DB34-4A4D-AAEF-2630992FF51B}"/>
    <cellStyle name="Normal 7 4 2 2 4 2" xfId="2218" xr:uid="{1F3BA0E3-1CFF-4C68-9B81-728D38C8B77F}"/>
    <cellStyle name="Normal 7 4 2 2 4 3" xfId="2219" xr:uid="{E0891BDD-AD38-47B8-B0EF-7A3C887BF625}"/>
    <cellStyle name="Normal 7 4 2 2 4 4" xfId="2220" xr:uid="{B8409A62-A6CF-41E1-9D5B-3365E1A4FB3E}"/>
    <cellStyle name="Normal 7 4 2 2 5" xfId="2221" xr:uid="{E50F2FFE-A103-46A8-8ED6-9F01A06B455E}"/>
    <cellStyle name="Normal 7 4 2 2 5 2" xfId="2222" xr:uid="{2467A050-D99D-406F-B185-C11C970993EA}"/>
    <cellStyle name="Normal 7 4 2 2 5 3" xfId="2223" xr:uid="{266857AB-6503-418C-A42C-8A15C8226672}"/>
    <cellStyle name="Normal 7 4 2 2 5 4" xfId="2224" xr:uid="{6642D237-0206-42E2-BFF0-3B449108071A}"/>
    <cellStyle name="Normal 7 4 2 2 6" xfId="2225" xr:uid="{77E417F7-05DF-4FC2-A64D-D302A9E733CA}"/>
    <cellStyle name="Normal 7 4 2 2 7" xfId="2226" xr:uid="{ED29AD98-C221-4836-A67F-F011E3647349}"/>
    <cellStyle name="Normal 7 4 2 2 8" xfId="2227" xr:uid="{BE656B76-53E7-44B8-9802-7D3F38356BA4}"/>
    <cellStyle name="Normal 7 4 2 3" xfId="2228" xr:uid="{D51420B1-F3D2-4DFA-AD11-3B9FC45EDC74}"/>
    <cellStyle name="Normal 7 4 2 3 2" xfId="2229" xr:uid="{09FBFD56-209C-415E-922D-122CE5579906}"/>
    <cellStyle name="Normal 7 4 2 3 2 2" xfId="2230" xr:uid="{DE6DC6FC-85A5-4036-A3BA-D1AA21E74D70}"/>
    <cellStyle name="Normal 7 4 2 3 2 2 2" xfId="5349" xr:uid="{8FEBCBAE-267B-4CE5-B867-7F041C6C89A4}"/>
    <cellStyle name="Normal 7 4 2 3 2 3" xfId="2231" xr:uid="{5BEA0480-1E5E-45B2-ADF6-19C78D6321E1}"/>
    <cellStyle name="Normal 7 4 2 3 2 4" xfId="2232" xr:uid="{B354A093-6D37-4353-8B04-ACCA64A22D0B}"/>
    <cellStyle name="Normal 7 4 2 3 3" xfId="2233" xr:uid="{9CF20E78-651B-4C2F-BF38-EB438B5AE39C}"/>
    <cellStyle name="Normal 7 4 2 3 3 2" xfId="2234" xr:uid="{9CA9BC1A-B308-4401-907B-6039A2A7796A}"/>
    <cellStyle name="Normal 7 4 2 3 3 3" xfId="2235" xr:uid="{7C5E8179-8DB7-4C25-9A0C-444463C85374}"/>
    <cellStyle name="Normal 7 4 2 3 3 4" xfId="2236" xr:uid="{B4131592-1991-48C4-8C07-FF9889A7180A}"/>
    <cellStyle name="Normal 7 4 2 3 4" xfId="2237" xr:uid="{EE1F6A78-03FA-408A-ADBB-E99D51807D28}"/>
    <cellStyle name="Normal 7 4 2 3 5" xfId="2238" xr:uid="{8D11BB4C-CF24-47A5-873F-ECC3B3DD8643}"/>
    <cellStyle name="Normal 7 4 2 3 6" xfId="2239" xr:uid="{0BDF120B-A672-4955-83E9-A52556725A39}"/>
    <cellStyle name="Normal 7 4 2 4" xfId="2240" xr:uid="{377A3164-AD46-49EC-8824-5F137B0E826A}"/>
    <cellStyle name="Normal 7 4 2 4 2" xfId="2241" xr:uid="{8D5065F9-8903-4806-BD9B-BB940F823280}"/>
    <cellStyle name="Normal 7 4 2 4 2 2" xfId="2242" xr:uid="{40B2DC42-5593-465C-9F64-15B9CFC3A962}"/>
    <cellStyle name="Normal 7 4 2 4 2 3" xfId="2243" xr:uid="{69697A60-0583-4BAC-8B43-F169DD43930E}"/>
    <cellStyle name="Normal 7 4 2 4 2 4" xfId="2244" xr:uid="{C30ECDE3-C2EC-423A-AC99-1EC77EAF62B2}"/>
    <cellStyle name="Normal 7 4 2 4 3" xfId="2245" xr:uid="{824E2319-F3B5-41E5-AEED-02D9A32BC457}"/>
    <cellStyle name="Normal 7 4 2 4 4" xfId="2246" xr:uid="{F00E16B1-6F31-403C-BA97-132F511D9FB0}"/>
    <cellStyle name="Normal 7 4 2 4 5" xfId="2247" xr:uid="{01A39D7F-BF41-46BB-8E13-8F62344A9573}"/>
    <cellStyle name="Normal 7 4 2 5" xfId="2248" xr:uid="{C59714FB-AE9C-43E9-99A4-C16CE7257BF3}"/>
    <cellStyle name="Normal 7 4 2 5 2" xfId="2249" xr:uid="{DD8D45ED-05C4-4BAE-AC1C-B75ACD6FC46B}"/>
    <cellStyle name="Normal 7 4 2 5 2 2" xfId="5350" xr:uid="{E757D6E0-FA05-4196-ABA7-543EEB83FDD3}"/>
    <cellStyle name="Normal 7 4 2 5 3" xfId="2250" xr:uid="{3EDDC660-828D-4E60-BB87-F4F26D88461D}"/>
    <cellStyle name="Normal 7 4 2 5 4" xfId="2251" xr:uid="{4FE2751E-F917-4C90-9B96-D122C430D4A2}"/>
    <cellStyle name="Normal 7 4 2 6" xfId="2252" xr:uid="{585B6669-4A26-44A0-BD42-8C2690BE3232}"/>
    <cellStyle name="Normal 7 4 2 6 2" xfId="2253" xr:uid="{D2FFC87F-E91F-42AF-970B-32072BF05100}"/>
    <cellStyle name="Normal 7 4 2 6 3" xfId="2254" xr:uid="{7A49D55D-76A0-4A47-A36D-D7FA2CE0198A}"/>
    <cellStyle name="Normal 7 4 2 6 4" xfId="2255" xr:uid="{A80A304A-24AE-4A4B-9579-608E424905C0}"/>
    <cellStyle name="Normal 7 4 2 7" xfId="2256" xr:uid="{0EDF289B-224D-47C3-B77A-28F20C4F181E}"/>
    <cellStyle name="Normal 7 4 2 8" xfId="2257" xr:uid="{11FB85C2-93F3-4F4C-936D-39240B8F6F58}"/>
    <cellStyle name="Normal 7 4 2 9" xfId="2258" xr:uid="{ECDB2ED5-0F94-45E7-93AF-0875DB1C8E7E}"/>
    <cellStyle name="Normal 7 4 3" xfId="2259" xr:uid="{59DB5178-8C9E-4A1A-95A0-83C2F7511B0A}"/>
    <cellStyle name="Normal 7 4 3 2" xfId="2260" xr:uid="{890D117B-B9AE-4C2B-BD6D-471F0EF68275}"/>
    <cellStyle name="Normal 7 4 3 2 2" xfId="2261" xr:uid="{D45E9980-EAA0-4A2E-8993-C3A27154C7EE}"/>
    <cellStyle name="Normal 7 4 3 2 2 2" xfId="2262" xr:uid="{6BA4628E-08B8-4B4A-BF51-29D260DDDD1A}"/>
    <cellStyle name="Normal 7 4 3 2 2 2 2" xfId="4095" xr:uid="{28E5084A-4BE9-463D-8508-E0ACAC29539C}"/>
    <cellStyle name="Normal 7 4 3 2 2 3" xfId="2263" xr:uid="{5801BFEC-7431-404E-A51D-C8FB21BDAC45}"/>
    <cellStyle name="Normal 7 4 3 2 2 4" xfId="2264" xr:uid="{E05ACCAE-9A84-4114-B52C-52973A2F59EF}"/>
    <cellStyle name="Normal 7 4 3 2 3" xfId="2265" xr:uid="{29138877-E7A2-4707-A2ED-5ADEF6A1AA94}"/>
    <cellStyle name="Normal 7 4 3 2 3 2" xfId="2266" xr:uid="{68030F42-288A-4BDE-A1BB-2ABF6F739FC6}"/>
    <cellStyle name="Normal 7 4 3 2 3 3" xfId="2267" xr:uid="{EE967BEC-2E66-4D88-AFEB-0E74B88A9689}"/>
    <cellStyle name="Normal 7 4 3 2 3 4" xfId="2268" xr:uid="{9F2F0CB1-58CB-4183-9EC6-2584A714340B}"/>
    <cellStyle name="Normal 7 4 3 2 4" xfId="2269" xr:uid="{B229B03F-0869-476E-84C5-CE1AF8AD5A7B}"/>
    <cellStyle name="Normal 7 4 3 2 5" xfId="2270" xr:uid="{7DAEB425-0E8C-4F66-A202-CA66CABFBD17}"/>
    <cellStyle name="Normal 7 4 3 2 6" xfId="2271" xr:uid="{1D5672C4-3D2E-46D2-90A4-C11D04AD4EAB}"/>
    <cellStyle name="Normal 7 4 3 3" xfId="2272" xr:uid="{87B2B3AE-6260-4EFF-9F03-BE86039A515D}"/>
    <cellStyle name="Normal 7 4 3 3 2" xfId="2273" xr:uid="{E7B980EA-DEB9-4C73-9AD9-DBAF76809CEA}"/>
    <cellStyle name="Normal 7 4 3 3 2 2" xfId="2274" xr:uid="{0F5784AD-CAA8-4447-840C-2E814458EB80}"/>
    <cellStyle name="Normal 7 4 3 3 2 3" xfId="2275" xr:uid="{A1DE15DA-38B6-4C70-B1E6-D2AF3C5E29CB}"/>
    <cellStyle name="Normal 7 4 3 3 2 4" xfId="2276" xr:uid="{CC7FE9ED-7DE2-411F-8D8B-C309C92F8588}"/>
    <cellStyle name="Normal 7 4 3 3 3" xfId="2277" xr:uid="{5404CC38-6F3C-4E60-A7F4-9E94C824838A}"/>
    <cellStyle name="Normal 7 4 3 3 4" xfId="2278" xr:uid="{0941215C-4E14-422A-ACDA-26A2B67C9376}"/>
    <cellStyle name="Normal 7 4 3 3 5" xfId="2279" xr:uid="{D898A9CB-8D38-4DD0-9AE9-C7B70F96749D}"/>
    <cellStyle name="Normal 7 4 3 4" xfId="2280" xr:uid="{CDE5E988-F453-4DCF-B5DE-A041EB97D421}"/>
    <cellStyle name="Normal 7 4 3 4 2" xfId="2281" xr:uid="{D5649620-C6A8-491B-9348-73D3EE56C7CF}"/>
    <cellStyle name="Normal 7 4 3 4 3" xfId="2282" xr:uid="{54918CB6-367C-4081-A396-9981181FB686}"/>
    <cellStyle name="Normal 7 4 3 4 4" xfId="2283" xr:uid="{F9655CAA-9980-4ED4-887E-B2CDE4306021}"/>
    <cellStyle name="Normal 7 4 3 5" xfId="2284" xr:uid="{3B2B408A-1614-41D4-8A3F-3FDAA9F21B90}"/>
    <cellStyle name="Normal 7 4 3 5 2" xfId="2285" xr:uid="{A6665CC2-3FD0-426E-A976-F336AC13CD98}"/>
    <cellStyle name="Normal 7 4 3 5 3" xfId="2286" xr:uid="{E22121B1-2FA4-48B9-B80A-56387CC241B8}"/>
    <cellStyle name="Normal 7 4 3 5 4" xfId="2287" xr:uid="{81F4C970-B5E7-4489-808E-29FA4B685148}"/>
    <cellStyle name="Normal 7 4 3 6" xfId="2288" xr:uid="{45648B82-330B-49C3-9D72-CDA34CBDE823}"/>
    <cellStyle name="Normal 7 4 3 7" xfId="2289" xr:uid="{8A6F1D03-E5FF-4F79-9C1D-C02007F5C1D4}"/>
    <cellStyle name="Normal 7 4 3 8" xfId="2290" xr:uid="{45D62CD8-5C60-4856-9A2A-91C5C25B31AB}"/>
    <cellStyle name="Normal 7 4 4" xfId="2291" xr:uid="{EE2DCBF6-C67C-4F51-9026-6BA4776EE464}"/>
    <cellStyle name="Normal 7 4 4 2" xfId="2292" xr:uid="{600A9A20-F8E8-4513-BAAB-F8517518A7F5}"/>
    <cellStyle name="Normal 7 4 4 2 2" xfId="2293" xr:uid="{21D42A55-9A88-4D26-8EA1-3CBA888588A3}"/>
    <cellStyle name="Normal 7 4 4 2 2 2" xfId="2294" xr:uid="{618385CA-17E4-4914-9B05-EAF2AD7A3198}"/>
    <cellStyle name="Normal 7 4 4 2 2 3" xfId="2295" xr:uid="{12CB132E-E8FC-4D65-8DDB-52CE5B603BB4}"/>
    <cellStyle name="Normal 7 4 4 2 2 4" xfId="2296" xr:uid="{8803B999-1D25-41BF-B9B2-760EF294177C}"/>
    <cellStyle name="Normal 7 4 4 2 3" xfId="2297" xr:uid="{8F339F2D-D9C9-481B-ADC8-C41EC46461B9}"/>
    <cellStyle name="Normal 7 4 4 2 4" xfId="2298" xr:uid="{E893A42E-D47B-4498-B51B-C84483030092}"/>
    <cellStyle name="Normal 7 4 4 2 5" xfId="2299" xr:uid="{53B06428-1163-4E1B-B48B-952E0CE7179E}"/>
    <cellStyle name="Normal 7 4 4 3" xfId="2300" xr:uid="{70FA7188-BC04-4B1C-BAC7-36AA11C71146}"/>
    <cellStyle name="Normal 7 4 4 3 2" xfId="2301" xr:uid="{A9B57172-3161-4EDD-BBE0-29513A8E0207}"/>
    <cellStyle name="Normal 7 4 4 3 3" xfId="2302" xr:uid="{BC362F6F-0AFF-4D0D-BFC3-F11D8C40A13E}"/>
    <cellStyle name="Normal 7 4 4 3 4" xfId="2303" xr:uid="{E3533927-2CD6-4D34-A27D-D816322EFA40}"/>
    <cellStyle name="Normal 7 4 4 4" xfId="2304" xr:uid="{FFDBF9EC-DADE-43C5-B64A-EBFBEB4EB6D9}"/>
    <cellStyle name="Normal 7 4 4 4 2" xfId="2305" xr:uid="{8312FBD8-B09C-43B4-A297-0F18C205A0C2}"/>
    <cellStyle name="Normal 7 4 4 4 3" xfId="2306" xr:uid="{094E43DC-21A9-493B-979A-72912D0C79EB}"/>
    <cellStyle name="Normal 7 4 4 4 4" xfId="2307" xr:uid="{EB2400DF-899D-47B1-A1B8-A86CB35DC07C}"/>
    <cellStyle name="Normal 7 4 4 5" xfId="2308" xr:uid="{FB46B5D5-7084-450D-A2CC-1D35242EF51A}"/>
    <cellStyle name="Normal 7 4 4 6" xfId="2309" xr:uid="{84E202B3-368D-43AB-BCD5-3250FB75DF01}"/>
    <cellStyle name="Normal 7 4 4 7" xfId="2310" xr:uid="{360506D1-8F89-43EE-A39E-84AF4A8A31CE}"/>
    <cellStyle name="Normal 7 4 5" xfId="2311" xr:uid="{CBB3EB63-8847-4702-83F1-24DECD1DF113}"/>
    <cellStyle name="Normal 7 4 5 2" xfId="2312" xr:uid="{D3838432-BA5C-4A93-99D4-E10BEEAA9CFE}"/>
    <cellStyle name="Normal 7 4 5 2 2" xfId="2313" xr:uid="{AC9EF5C5-FE38-4F46-BE90-C905B0CBC908}"/>
    <cellStyle name="Normal 7 4 5 2 3" xfId="2314" xr:uid="{88CA4C2F-0CF7-4FC6-805D-BAC03955E046}"/>
    <cellStyle name="Normal 7 4 5 2 4" xfId="2315" xr:uid="{E1332C94-67C6-4086-8637-8C5527C128CF}"/>
    <cellStyle name="Normal 7 4 5 3" xfId="2316" xr:uid="{4F0E049B-9AB2-495E-B28B-E8FEC7782736}"/>
    <cellStyle name="Normal 7 4 5 3 2" xfId="2317" xr:uid="{1369A1EC-4804-4548-B57C-48DC8A767CFE}"/>
    <cellStyle name="Normal 7 4 5 3 3" xfId="2318" xr:uid="{74FE8445-4A49-4AB9-8B4F-4B51949E9B45}"/>
    <cellStyle name="Normal 7 4 5 3 4" xfId="2319" xr:uid="{51072F87-3D2C-4E59-A889-29F5736C0F4F}"/>
    <cellStyle name="Normal 7 4 5 4" xfId="2320" xr:uid="{B92834CB-3734-4E90-819C-6DFFB82F4A9C}"/>
    <cellStyle name="Normal 7 4 5 5" xfId="2321" xr:uid="{262D22FC-89F2-4EFF-A297-DE799A6E5168}"/>
    <cellStyle name="Normal 7 4 5 6" xfId="2322" xr:uid="{E1CD1ED1-199C-4946-93B5-73B599BA133F}"/>
    <cellStyle name="Normal 7 4 6" xfId="2323" xr:uid="{A995B577-9006-4247-BEA2-CA46FBFDA5C3}"/>
    <cellStyle name="Normal 7 4 6 2" xfId="2324" xr:uid="{493F6E68-DC2A-47D0-92CD-243C15A1F701}"/>
    <cellStyle name="Normal 7 4 6 2 2" xfId="2325" xr:uid="{A02945FA-0B62-4791-9A66-2A6C114F86A7}"/>
    <cellStyle name="Normal 7 4 6 2 3" xfId="2326" xr:uid="{9F09DEC3-BDA3-4A69-AA56-CBF04726C961}"/>
    <cellStyle name="Normal 7 4 6 2 4" xfId="2327" xr:uid="{3EEE45F5-6860-411F-9D08-4E99DA7A5DA3}"/>
    <cellStyle name="Normal 7 4 6 3" xfId="2328" xr:uid="{390B9175-0634-4C49-B657-639F6BAF0758}"/>
    <cellStyle name="Normal 7 4 6 4" xfId="2329" xr:uid="{F3D5043C-DA62-4259-AD73-D6ECA60E251D}"/>
    <cellStyle name="Normal 7 4 6 5" xfId="2330" xr:uid="{E07B671B-73EA-45E5-8174-DED04046C6DC}"/>
    <cellStyle name="Normal 7 4 7" xfId="2331" xr:uid="{E9DAA650-DC8D-44C1-837E-29D28E8EDAD1}"/>
    <cellStyle name="Normal 7 4 7 2" xfId="2332" xr:uid="{8929B844-903C-47F3-AB13-C4863786C268}"/>
    <cellStyle name="Normal 7 4 7 3" xfId="2333" xr:uid="{415E9876-BA92-4427-8B6C-BE6328948360}"/>
    <cellStyle name="Normal 7 4 7 4" xfId="2334" xr:uid="{099C40B6-1650-42A2-9DD4-B7A049A23B59}"/>
    <cellStyle name="Normal 7 4 8" xfId="2335" xr:uid="{E501F4E9-420C-401E-AF72-5898692B171F}"/>
    <cellStyle name="Normal 7 4 8 2" xfId="2336" xr:uid="{5666F2F4-E92B-488A-A9D3-3C6BA7A8963D}"/>
    <cellStyle name="Normal 7 4 8 3" xfId="2337" xr:uid="{23DAB1C5-35BE-45E0-8FB3-620A085F51D6}"/>
    <cellStyle name="Normal 7 4 8 4" xfId="2338" xr:uid="{398AF7BE-6CCD-4E55-BF96-80265C197CED}"/>
    <cellStyle name="Normal 7 4 9" xfId="2339" xr:uid="{3F0B5A56-3C96-4F7C-9E1D-7B5D8F4E6BBC}"/>
    <cellStyle name="Normal 7 5" xfId="2340" xr:uid="{0B3876E3-A8A3-490C-9472-35C7F477498F}"/>
    <cellStyle name="Normal 7 5 2" xfId="2341" xr:uid="{C2D236E4-58D2-452A-AC83-2DCD767E3575}"/>
    <cellStyle name="Normal 7 5 2 2" xfId="2342" xr:uid="{BA1633C2-68E6-4D60-A86C-F6256F67CBC4}"/>
    <cellStyle name="Normal 7 5 2 2 2" xfId="2343" xr:uid="{14E6B8A0-F42F-4A30-AFB5-CD7D6116394E}"/>
    <cellStyle name="Normal 7 5 2 2 2 2" xfId="2344" xr:uid="{67DB33C6-3C14-4390-B217-F8B1FEDB7C2B}"/>
    <cellStyle name="Normal 7 5 2 2 2 3" xfId="2345" xr:uid="{39EC5677-E98C-4FBF-B5BC-FB5DE10E8BBF}"/>
    <cellStyle name="Normal 7 5 2 2 2 4" xfId="2346" xr:uid="{020A5247-7E25-4FFE-A7F5-0F5603BBB166}"/>
    <cellStyle name="Normal 7 5 2 2 3" xfId="2347" xr:uid="{4C361030-0B5C-4B51-8411-081BC568D646}"/>
    <cellStyle name="Normal 7 5 2 2 3 2" xfId="2348" xr:uid="{8E13F53B-61AD-4308-8E2C-B86A498CBBE5}"/>
    <cellStyle name="Normal 7 5 2 2 3 3" xfId="2349" xr:uid="{F5F11ECA-B833-4926-932B-8CD4C09CB011}"/>
    <cellStyle name="Normal 7 5 2 2 3 4" xfId="2350" xr:uid="{CA21F8AD-90D7-4889-B2BB-92F3A1590D0F}"/>
    <cellStyle name="Normal 7 5 2 2 4" xfId="2351" xr:uid="{B47C5716-377B-467B-9CB6-B40BC0735F03}"/>
    <cellStyle name="Normal 7 5 2 2 5" xfId="2352" xr:uid="{005E5F4B-94BC-439A-A0D7-FDEA759FAD41}"/>
    <cellStyle name="Normal 7 5 2 2 6" xfId="2353" xr:uid="{2B563F35-5ABE-40A4-ACA5-80D14681DAC6}"/>
    <cellStyle name="Normal 7 5 2 3" xfId="2354" xr:uid="{4801996C-9CB4-4080-B14F-F0DC7E001678}"/>
    <cellStyle name="Normal 7 5 2 3 2" xfId="2355" xr:uid="{6A340957-8A2E-4AF5-8503-379D1DC17207}"/>
    <cellStyle name="Normal 7 5 2 3 2 2" xfId="2356" xr:uid="{B4A17B0D-0271-450C-993B-14664CF84533}"/>
    <cellStyle name="Normal 7 5 2 3 2 3" xfId="2357" xr:uid="{83F4F1E5-809F-4566-89CD-4D26C624F252}"/>
    <cellStyle name="Normal 7 5 2 3 2 4" xfId="2358" xr:uid="{5D0025A8-AF55-4B08-A8F3-12F429F301F6}"/>
    <cellStyle name="Normal 7 5 2 3 3" xfId="2359" xr:uid="{CCD369DE-6AEB-413A-AB4E-A22FE3C3269D}"/>
    <cellStyle name="Normal 7 5 2 3 4" xfId="2360" xr:uid="{1A7F2CA7-AACA-43D7-9352-FFB74D2161BE}"/>
    <cellStyle name="Normal 7 5 2 3 5" xfId="2361" xr:uid="{380F40A2-3EC6-41A1-810D-D2E968728187}"/>
    <cellStyle name="Normal 7 5 2 4" xfId="2362" xr:uid="{E1208685-A245-42BE-8114-6848C241D091}"/>
    <cellStyle name="Normal 7 5 2 4 2" xfId="2363" xr:uid="{86E1C87A-637B-466F-8662-F82871AD2422}"/>
    <cellStyle name="Normal 7 5 2 4 3" xfId="2364" xr:uid="{7FDD05BF-B29F-45E8-BE6D-9C50AD515C42}"/>
    <cellStyle name="Normal 7 5 2 4 4" xfId="2365" xr:uid="{52E97A39-2830-4394-A941-2E2AA554D193}"/>
    <cellStyle name="Normal 7 5 2 5" xfId="2366" xr:uid="{D33E5AAA-8AD3-46C5-A0BF-041E4086CA85}"/>
    <cellStyle name="Normal 7 5 2 5 2" xfId="2367" xr:uid="{A2E651BE-C73A-477D-ADFE-A6701EF3D773}"/>
    <cellStyle name="Normal 7 5 2 5 3" xfId="2368" xr:uid="{F83785CF-E4AD-4BE8-A558-8D917CCC6165}"/>
    <cellStyle name="Normal 7 5 2 5 4" xfId="2369" xr:uid="{26DFB067-353D-49F4-AF88-7CC81C5363DF}"/>
    <cellStyle name="Normal 7 5 2 6" xfId="2370" xr:uid="{E8E0F584-278E-402B-B0E6-31321E5B31B5}"/>
    <cellStyle name="Normal 7 5 2 7" xfId="2371" xr:uid="{C208B499-A363-44C7-BB8E-CA15CF5840D0}"/>
    <cellStyle name="Normal 7 5 2 8" xfId="2372" xr:uid="{C2411F64-E74D-4816-BFE1-E65F514CE76A}"/>
    <cellStyle name="Normal 7 5 3" xfId="2373" xr:uid="{5820EF5C-FA89-4180-A4DD-74C33624A0A5}"/>
    <cellStyle name="Normal 7 5 3 2" xfId="2374" xr:uid="{3459C5E6-47EE-414E-8523-26C07E909996}"/>
    <cellStyle name="Normal 7 5 3 2 2" xfId="2375" xr:uid="{30FFE37B-BAA0-4B87-AA99-D3C38D4DA81A}"/>
    <cellStyle name="Normal 7 5 3 2 2 2" xfId="5351" xr:uid="{D415C1E9-953E-4027-8750-798CC9545DC9}"/>
    <cellStyle name="Normal 7 5 3 2 3" xfId="2376" xr:uid="{C5A39D96-CEEC-4D0D-AAA1-965CA23D6C99}"/>
    <cellStyle name="Normal 7 5 3 2 4" xfId="2377" xr:uid="{88BE3221-0C26-4D19-8C8A-A2751C8D797F}"/>
    <cellStyle name="Normal 7 5 3 3" xfId="2378" xr:uid="{8C0CAD9F-6AC5-432C-BE23-4D0610E09D4B}"/>
    <cellStyle name="Normal 7 5 3 3 2" xfId="2379" xr:uid="{DD96D673-FE20-4591-8F03-233FDAEBDB05}"/>
    <cellStyle name="Normal 7 5 3 3 3" xfId="2380" xr:uid="{127F72DF-05DF-44EF-9C33-5ECBBF65B6DA}"/>
    <cellStyle name="Normal 7 5 3 3 4" xfId="2381" xr:uid="{6DAA16E5-2C9D-4707-919B-C7FEDBCAC44E}"/>
    <cellStyle name="Normal 7 5 3 4" xfId="2382" xr:uid="{20EB6652-91C8-485E-8CC0-15CA8C982961}"/>
    <cellStyle name="Normal 7 5 3 5" xfId="2383" xr:uid="{BC2C07B5-3C7F-4D1B-958B-30D667F0DA01}"/>
    <cellStyle name="Normal 7 5 3 6" xfId="2384" xr:uid="{8623383A-9295-4DE8-A2AA-3216A5C97C81}"/>
    <cellStyle name="Normal 7 5 4" xfId="2385" xr:uid="{6EE52950-6621-4E6D-A222-57F500234758}"/>
    <cellStyle name="Normal 7 5 4 2" xfId="2386" xr:uid="{754F450D-CF6E-4EAB-A33E-B88A491947C1}"/>
    <cellStyle name="Normal 7 5 4 2 2" xfId="2387" xr:uid="{829733F3-5E90-492A-8412-48BEE900DB59}"/>
    <cellStyle name="Normal 7 5 4 2 3" xfId="2388" xr:uid="{9068CF40-413A-4C76-A2B0-8A10F096E3A5}"/>
    <cellStyle name="Normal 7 5 4 2 4" xfId="2389" xr:uid="{F0376E53-8674-479A-9308-F0592310D387}"/>
    <cellStyle name="Normal 7 5 4 3" xfId="2390" xr:uid="{647470EC-12D4-445F-BC39-B1E31067F258}"/>
    <cellStyle name="Normal 7 5 4 4" xfId="2391" xr:uid="{6912D677-7C7F-4D07-8EAD-E99B3F048B0F}"/>
    <cellStyle name="Normal 7 5 4 5" xfId="2392" xr:uid="{9302342C-5162-4718-ADCD-4EECAF46B216}"/>
    <cellStyle name="Normal 7 5 5" xfId="2393" xr:uid="{056332CB-B40C-4A4D-A90E-CB66A1215260}"/>
    <cellStyle name="Normal 7 5 5 2" xfId="2394" xr:uid="{C996D756-55C3-4D54-B86C-0A4FEC33B43C}"/>
    <cellStyle name="Normal 7 5 5 2 2" xfId="5352" xr:uid="{D642E0C5-5CF4-421B-BB4F-8F7B3405FE19}"/>
    <cellStyle name="Normal 7 5 5 3" xfId="2395" xr:uid="{05270D15-28EB-47BA-AEBE-6B550461AABF}"/>
    <cellStyle name="Normal 7 5 5 4" xfId="2396" xr:uid="{548274D4-B254-4B51-8F27-923C8C18AC8F}"/>
    <cellStyle name="Normal 7 5 6" xfId="2397" xr:uid="{4DE24862-0704-4C6A-AA2B-C81B596D17A9}"/>
    <cellStyle name="Normal 7 5 6 2" xfId="2398" xr:uid="{E90829CD-55AE-4DF0-AB57-ABAE9234826A}"/>
    <cellStyle name="Normal 7 5 6 3" xfId="2399" xr:uid="{097387D0-5F0E-4CD4-ADD7-1DA4E7DDEA80}"/>
    <cellStyle name="Normal 7 5 6 4" xfId="2400" xr:uid="{D6790DFE-C1B6-46C8-857F-43F2A2719010}"/>
    <cellStyle name="Normal 7 5 7" xfId="2401" xr:uid="{140D6216-4435-4D30-8A94-42B7CD083B46}"/>
    <cellStyle name="Normal 7 5 8" xfId="2402" xr:uid="{6B4DA1AD-55D6-4455-9992-E0B1C7BA2526}"/>
    <cellStyle name="Normal 7 5 9" xfId="2403" xr:uid="{4FADBE47-1C73-41E4-86DB-3E8EB287F6DD}"/>
    <cellStyle name="Normal 7 6" xfId="2404" xr:uid="{5434624D-B51D-452F-B6E1-3EC381C06182}"/>
    <cellStyle name="Normal 7 6 2" xfId="2405" xr:uid="{054B4759-620F-46CF-B778-B7E55AAB891F}"/>
    <cellStyle name="Normal 7 6 2 2" xfId="2406" xr:uid="{45116092-FC56-4650-AC0B-2AC48E34224E}"/>
    <cellStyle name="Normal 7 6 2 2 2" xfId="2407" xr:uid="{E35D183C-6568-4105-B3B0-1E937D19D363}"/>
    <cellStyle name="Normal 7 6 2 2 2 2" xfId="4096" xr:uid="{A98ED803-BBB6-46B8-A796-C92E047C668C}"/>
    <cellStyle name="Normal 7 6 2 2 3" xfId="2408" xr:uid="{A8B4C856-2713-4316-A7DF-1C7E2B944253}"/>
    <cellStyle name="Normal 7 6 2 2 4" xfId="2409" xr:uid="{DA87E2E5-2B80-4D59-9ECB-D93F2354385A}"/>
    <cellStyle name="Normal 7 6 2 3" xfId="2410" xr:uid="{0DB4CB46-5AD3-4432-91D3-A0B252B84DDE}"/>
    <cellStyle name="Normal 7 6 2 3 2" xfId="2411" xr:uid="{823EFFC1-42BD-4E0F-9B94-9A18812DDC28}"/>
    <cellStyle name="Normal 7 6 2 3 3" xfId="2412" xr:uid="{800A3FD8-B6A6-4A60-8095-E2D0CA9E57DF}"/>
    <cellStyle name="Normal 7 6 2 3 4" xfId="2413" xr:uid="{6AF592AA-A9CF-49AD-821B-B175648C2C30}"/>
    <cellStyle name="Normal 7 6 2 4" xfId="2414" xr:uid="{43317479-1B2A-42A4-A9CF-0B845207D01B}"/>
    <cellStyle name="Normal 7 6 2 5" xfId="2415" xr:uid="{CA8128AC-507F-435B-ADDB-83E9BA08EDE9}"/>
    <cellStyle name="Normal 7 6 2 6" xfId="2416" xr:uid="{9FC713C2-702B-4A1F-9BF9-AEF7B4842CD6}"/>
    <cellStyle name="Normal 7 6 3" xfId="2417" xr:uid="{09AF7ECD-97A3-4448-B22D-C94F2246A1A4}"/>
    <cellStyle name="Normal 7 6 3 2" xfId="2418" xr:uid="{E567E6D7-B633-47A1-817A-C51D7E2C4D65}"/>
    <cellStyle name="Normal 7 6 3 2 2" xfId="2419" xr:uid="{50BBCAA6-3B91-43EA-8874-BA22E5CDD0F8}"/>
    <cellStyle name="Normal 7 6 3 2 3" xfId="2420" xr:uid="{275524A1-063B-4744-8FF8-284002B64D33}"/>
    <cellStyle name="Normal 7 6 3 2 4" xfId="2421" xr:uid="{24933B73-CD96-449B-A46C-746FD953E1EE}"/>
    <cellStyle name="Normal 7 6 3 3" xfId="2422" xr:uid="{44CB7CE7-D056-498E-A01E-1A618264CFFD}"/>
    <cellStyle name="Normal 7 6 3 4" xfId="2423" xr:uid="{1FCB19B4-A81C-41DE-BD7A-3E2D6D340DDD}"/>
    <cellStyle name="Normal 7 6 3 5" xfId="2424" xr:uid="{9FCF960D-8047-42E2-91DF-A3E772F962D1}"/>
    <cellStyle name="Normal 7 6 4" xfId="2425" xr:uid="{0AF0E01A-B10B-412A-8E43-2F81F7C1A1FD}"/>
    <cellStyle name="Normal 7 6 4 2" xfId="2426" xr:uid="{7C56F803-0B67-486E-B7E0-1280ED9D576D}"/>
    <cellStyle name="Normal 7 6 4 3" xfId="2427" xr:uid="{ED24B266-6C25-4E4C-9DE5-787543839137}"/>
    <cellStyle name="Normal 7 6 4 4" xfId="2428" xr:uid="{C8F451A1-4392-4FC1-B7D8-FEA6AC1769C9}"/>
    <cellStyle name="Normal 7 6 5" xfId="2429" xr:uid="{1144E150-B30D-4F89-8959-A583E8F53D1F}"/>
    <cellStyle name="Normal 7 6 5 2" xfId="2430" xr:uid="{7EEEAF6F-D1A1-42B9-913F-3D85767D62B5}"/>
    <cellStyle name="Normal 7 6 5 3" xfId="2431" xr:uid="{A8DAA835-2AD3-4D01-89A0-C81F3FDD4D24}"/>
    <cellStyle name="Normal 7 6 5 4" xfId="2432" xr:uid="{776A2F3C-0F79-4235-9556-74BEBFFBA41E}"/>
    <cellStyle name="Normal 7 6 6" xfId="2433" xr:uid="{EF33C39E-5C6A-4B1A-BF92-B8103DFE0A26}"/>
    <cellStyle name="Normal 7 6 7" xfId="2434" xr:uid="{7084299C-63D6-4EA3-85B5-B1E70E510797}"/>
    <cellStyle name="Normal 7 6 8" xfId="2435" xr:uid="{4FBFB122-4542-4E36-883E-36BE23FCDC3E}"/>
    <cellStyle name="Normal 7 7" xfId="2436" xr:uid="{D0D1A19A-3C2B-43F3-91E6-15892BFBAEAB}"/>
    <cellStyle name="Normal 7 7 2" xfId="2437" xr:uid="{A2DF3D04-7585-4EAB-984A-96CCE9D5FDCB}"/>
    <cellStyle name="Normal 7 7 2 2" xfId="2438" xr:uid="{986B3D15-1BA4-4402-8AA9-ACD3EF17EBEA}"/>
    <cellStyle name="Normal 7 7 2 2 2" xfId="2439" xr:uid="{2248DAD1-8904-4BE6-88D3-5FB02C41B0FD}"/>
    <cellStyle name="Normal 7 7 2 2 3" xfId="2440" xr:uid="{73A1D791-1BFE-4F90-BB51-DA856320DEBC}"/>
    <cellStyle name="Normal 7 7 2 2 4" xfId="2441" xr:uid="{865A94B9-1A61-45C3-A1A4-225D7E9B96B1}"/>
    <cellStyle name="Normal 7 7 2 3" xfId="2442" xr:uid="{FB34136C-8C86-48D3-9621-DCB154A5F2F0}"/>
    <cellStyle name="Normal 7 7 2 4" xfId="2443" xr:uid="{01F51715-4037-4146-AA24-964E53899A25}"/>
    <cellStyle name="Normal 7 7 2 5" xfId="2444" xr:uid="{0F9988FD-0063-46DF-B431-399A17444B74}"/>
    <cellStyle name="Normal 7 7 3" xfId="2445" xr:uid="{6D7B04D2-32C8-4066-8006-41A780F09BBB}"/>
    <cellStyle name="Normal 7 7 3 2" xfId="2446" xr:uid="{9AC7ADAC-C111-4E4F-98C2-423E1404CCDA}"/>
    <cellStyle name="Normal 7 7 3 3" xfId="2447" xr:uid="{293E330B-95D9-47E4-8638-1533472472CB}"/>
    <cellStyle name="Normal 7 7 3 4" xfId="2448" xr:uid="{3141D2D2-123A-4C56-B3F7-FAD03865CCF2}"/>
    <cellStyle name="Normal 7 7 4" xfId="2449" xr:uid="{2AF0B452-2361-4DBB-92FD-6BBD319B72E4}"/>
    <cellStyle name="Normal 7 7 4 2" xfId="2450" xr:uid="{C5BCE644-237B-422F-8C6F-A1FD9C620D62}"/>
    <cellStyle name="Normal 7 7 4 3" xfId="2451" xr:uid="{79FAF0D8-0711-4112-A320-24D7149B5EE9}"/>
    <cellStyle name="Normal 7 7 4 4" xfId="2452" xr:uid="{DFF8F810-7698-4D53-8C55-D7D75EED5741}"/>
    <cellStyle name="Normal 7 7 5" xfId="2453" xr:uid="{8BFB37C4-9710-4C67-B076-0A46B32CE0FB}"/>
    <cellStyle name="Normal 7 7 6" xfId="2454" xr:uid="{A7E3C5E7-A094-481A-922C-242C1AC48814}"/>
    <cellStyle name="Normal 7 7 7" xfId="2455" xr:uid="{1E5EBD2E-D37A-425D-AE55-02D2BC6B95A1}"/>
    <cellStyle name="Normal 7 8" xfId="2456" xr:uid="{56E751A3-2696-4EDB-ACAC-89391DD646CB}"/>
    <cellStyle name="Normal 7 8 2" xfId="2457" xr:uid="{F6A64DC4-B5DD-432F-8C8B-2CF074E0C7A9}"/>
    <cellStyle name="Normal 7 8 2 2" xfId="2458" xr:uid="{9CBA40E7-67C5-4915-A806-3DD077E914B0}"/>
    <cellStyle name="Normal 7 8 2 3" xfId="2459" xr:uid="{AC1E444B-4D8F-4D5C-BBD8-C88B3BC4CF5A}"/>
    <cellStyle name="Normal 7 8 2 4" xfId="2460" xr:uid="{10FD3861-08D7-4977-B52A-6047A4766A0B}"/>
    <cellStyle name="Normal 7 8 3" xfId="2461" xr:uid="{8AEA4FB4-B1C3-4BF1-B97C-79925B9F2626}"/>
    <cellStyle name="Normal 7 8 3 2" xfId="2462" xr:uid="{0B8A52D9-62E7-4B82-80CD-F47628BCC0F9}"/>
    <cellStyle name="Normal 7 8 3 3" xfId="2463" xr:uid="{4214EC9D-0D06-4907-9033-98A1E1DD2BCE}"/>
    <cellStyle name="Normal 7 8 3 4" xfId="2464" xr:uid="{4B204FEB-DB10-4ECF-898F-C05A94D74861}"/>
    <cellStyle name="Normal 7 8 4" xfId="2465" xr:uid="{93DEB8BC-981C-4370-BAB7-BDDD019CF5B5}"/>
    <cellStyle name="Normal 7 8 5" xfId="2466" xr:uid="{BD0F2C41-C1F3-4D1F-8382-0E3A99F855F7}"/>
    <cellStyle name="Normal 7 8 6" xfId="2467" xr:uid="{1A89EE02-62D2-4F84-ADD3-5150CF428ACA}"/>
    <cellStyle name="Normal 7 9" xfId="2468" xr:uid="{A6C37C92-1FEE-4F79-AD47-A7C63717239D}"/>
    <cellStyle name="Normal 7 9 2" xfId="2469" xr:uid="{C5DBDE8F-111F-4985-95FF-D79580A5D5FB}"/>
    <cellStyle name="Normal 7 9 2 2" xfId="2470" xr:uid="{42F54EED-8E48-4091-A8E8-2836F8122807}"/>
    <cellStyle name="Normal 7 9 2 2 2" xfId="4379" xr:uid="{F3951774-803D-4855-A936-89788FD4C593}"/>
    <cellStyle name="Normal 7 9 2 2 3" xfId="4611" xr:uid="{7F4BC708-DC1B-4485-A8C0-C0D9BAAA2D23}"/>
    <cellStyle name="Normal 7 9 2 3" xfId="2471" xr:uid="{7EA664EA-C554-4143-9603-20AF3A313A86}"/>
    <cellStyle name="Normal 7 9 2 4" xfId="2472" xr:uid="{EC3CCC9E-51CD-4233-A57C-0F2697358A0B}"/>
    <cellStyle name="Normal 7 9 3" xfId="2473" xr:uid="{22E7E9AB-771F-40A7-BFE3-AFE82DB621C0}"/>
    <cellStyle name="Normal 7 9 4" xfId="2474" xr:uid="{74F744A8-0112-423F-8F97-0A03F307EFC6}"/>
    <cellStyle name="Normal 7 9 4 2" xfId="4745" xr:uid="{A1372D77-BBFF-4C84-926C-2B3758F16965}"/>
    <cellStyle name="Normal 7 9 4 3" xfId="4612" xr:uid="{0669F0E2-0B89-4B71-80FC-F2233474BF1A}"/>
    <cellStyle name="Normal 7 9 4 4" xfId="4464" xr:uid="{B5B2EBBB-7F5B-41B7-AFB1-EA1B806635D0}"/>
    <cellStyle name="Normal 7 9 5" xfId="2475" xr:uid="{32DB47D2-029F-4DDE-A06B-C13D49C78655}"/>
    <cellStyle name="Normal 8" xfId="87" xr:uid="{E2D6DE22-3BD6-47B8-9E8C-D7F9AAFC66EE}"/>
    <cellStyle name="Normal 8 10" xfId="2476" xr:uid="{A5044C03-9CA0-41A8-875F-2DB51A3B667D}"/>
    <cellStyle name="Normal 8 10 2" xfId="2477" xr:uid="{2C6A0E00-0BA9-4E84-A515-DE7534BEB439}"/>
    <cellStyle name="Normal 8 10 3" xfId="2478" xr:uid="{C08ADBD8-0D2F-4692-B28F-79379C28216F}"/>
    <cellStyle name="Normal 8 10 4" xfId="2479" xr:uid="{852C4649-B75E-40C3-837D-9E26F0E87790}"/>
    <cellStyle name="Normal 8 11" xfId="2480" xr:uid="{669E819E-19E0-4E44-ACB6-EFF04D7A461B}"/>
    <cellStyle name="Normal 8 11 2" xfId="2481" xr:uid="{86C32944-16F6-4690-9D28-9B089308662C}"/>
    <cellStyle name="Normal 8 11 3" xfId="2482" xr:uid="{6E7DFC67-D26C-49C9-83B8-F32ADF0BECD2}"/>
    <cellStyle name="Normal 8 11 4" xfId="2483" xr:uid="{2E085AFA-260B-4F67-BCA7-79C892915A13}"/>
    <cellStyle name="Normal 8 12" xfId="2484" xr:uid="{73D5677F-E067-4EFD-B6A6-36841AFC8351}"/>
    <cellStyle name="Normal 8 12 2" xfId="2485" xr:uid="{AAA23FBD-E959-46AE-AF20-7AE0572E1CD0}"/>
    <cellStyle name="Normal 8 13" xfId="2486" xr:uid="{5D9149F6-7DEC-42BB-8333-2053630F236B}"/>
    <cellStyle name="Normal 8 14" xfId="2487" xr:uid="{4435546D-70AE-4B09-A508-6F310D144DEE}"/>
    <cellStyle name="Normal 8 15" xfId="2488" xr:uid="{ED64D689-1476-4F3B-855C-8BEBFAF33AD1}"/>
    <cellStyle name="Normal 8 2" xfId="88" xr:uid="{2216A5D0-4041-4376-B037-EC3684335821}"/>
    <cellStyle name="Normal 8 2 10" xfId="2489" xr:uid="{BDB169D0-DF7D-46BA-9349-9138C4B3A5F0}"/>
    <cellStyle name="Normal 8 2 11" xfId="2490" xr:uid="{C72ADE73-251F-4234-B668-93B0997DAE4F}"/>
    <cellStyle name="Normal 8 2 2" xfId="2491" xr:uid="{076B3960-E3D5-4E5B-889C-06C6F4AD6433}"/>
    <cellStyle name="Normal 8 2 2 2" xfId="2492" xr:uid="{7931C0FF-EADE-4A83-833C-37BB7889C66D}"/>
    <cellStyle name="Normal 8 2 2 2 2" xfId="2493" xr:uid="{0A0EACC6-3A41-409F-B20A-BCDB8DD4E84B}"/>
    <cellStyle name="Normal 8 2 2 2 2 2" xfId="2494" xr:uid="{99E61DF3-C849-4D79-A20F-3027EF0ABD68}"/>
    <cellStyle name="Normal 8 2 2 2 2 2 2" xfId="2495" xr:uid="{F820A08A-6821-4CFA-8C01-E86DD9928874}"/>
    <cellStyle name="Normal 8 2 2 2 2 2 2 2" xfId="4097" xr:uid="{9C0EC743-60E1-47EF-9D14-84E52063A572}"/>
    <cellStyle name="Normal 8 2 2 2 2 2 2 2 2" xfId="4098" xr:uid="{9CBFA671-1564-4D7A-A4CC-647E36D9505E}"/>
    <cellStyle name="Normal 8 2 2 2 2 2 2 3" xfId="4099" xr:uid="{FE9E03F2-F3C2-4798-A484-FD9ABB517E2E}"/>
    <cellStyle name="Normal 8 2 2 2 2 2 3" xfId="2496" xr:uid="{DDE00056-ECB0-4162-AF30-599F74D8113B}"/>
    <cellStyle name="Normal 8 2 2 2 2 2 3 2" xfId="4100" xr:uid="{4E439E14-DA6C-45E0-AE5D-42E0BCDF4192}"/>
    <cellStyle name="Normal 8 2 2 2 2 2 4" xfId="2497" xr:uid="{D4AB6D99-6396-462C-A46E-229C8ED8F64D}"/>
    <cellStyle name="Normal 8 2 2 2 2 3" xfId="2498" xr:uid="{159A0D92-3C40-4F1D-83DC-F9E544FF98F7}"/>
    <cellStyle name="Normal 8 2 2 2 2 3 2" xfId="2499" xr:uid="{FB422573-CEFF-4BAC-BD67-CA85B0F507EB}"/>
    <cellStyle name="Normal 8 2 2 2 2 3 2 2" xfId="4101" xr:uid="{081DEDFB-6B8A-4BB7-A58F-4D829BBA8B92}"/>
    <cellStyle name="Normal 8 2 2 2 2 3 3" xfId="2500" xr:uid="{7A0E79FA-DE81-484F-B94F-C5D6E66F3B1D}"/>
    <cellStyle name="Normal 8 2 2 2 2 3 4" xfId="2501" xr:uid="{F229E06C-DCFC-4C70-990D-446BBA6F3415}"/>
    <cellStyle name="Normal 8 2 2 2 2 4" xfId="2502" xr:uid="{1D9528BA-BA9D-46E6-8A3B-DF3747EFB405}"/>
    <cellStyle name="Normal 8 2 2 2 2 4 2" xfId="4102" xr:uid="{162B36FD-37A2-4752-8E24-583DE0C68EE0}"/>
    <cellStyle name="Normal 8 2 2 2 2 5" xfId="2503" xr:uid="{6DFBE7C0-6BDC-4872-A7C2-DFD9A0C00D61}"/>
    <cellStyle name="Normal 8 2 2 2 2 6" xfId="2504" xr:uid="{79CAFF0F-56A6-4178-B34F-034DD98DFC41}"/>
    <cellStyle name="Normal 8 2 2 2 3" xfId="2505" xr:uid="{C85DCBB9-901F-4514-A785-C10792237924}"/>
    <cellStyle name="Normal 8 2 2 2 3 2" xfId="2506" xr:uid="{919A9064-6C01-4452-AA47-ECEE54551C5A}"/>
    <cellStyle name="Normal 8 2 2 2 3 2 2" xfId="2507" xr:uid="{492F16E1-3953-4168-ACFF-782CC6310173}"/>
    <cellStyle name="Normal 8 2 2 2 3 2 2 2" xfId="4103" xr:uid="{26987880-46C0-4BBE-9194-C8E3DD50CE60}"/>
    <cellStyle name="Normal 8 2 2 2 3 2 2 2 2" xfId="4104" xr:uid="{AE24861B-D2A9-4F61-8BAF-E44ECA9CE7A0}"/>
    <cellStyle name="Normal 8 2 2 2 3 2 2 3" xfId="4105" xr:uid="{CDA696F0-5C77-4036-8023-3666B3B43AB6}"/>
    <cellStyle name="Normal 8 2 2 2 3 2 3" xfId="2508" xr:uid="{E01A41EF-2BE8-4D54-9740-FE1ED937F399}"/>
    <cellStyle name="Normal 8 2 2 2 3 2 3 2" xfId="4106" xr:uid="{F660DC80-7A60-4065-A528-7F810D84671D}"/>
    <cellStyle name="Normal 8 2 2 2 3 2 4" xfId="2509" xr:uid="{2205C231-F801-4BE5-9E29-9B2CFDEBFEFD}"/>
    <cellStyle name="Normal 8 2 2 2 3 3" xfId="2510" xr:uid="{B69A5AD6-EDE2-4904-9B36-B702522E86BA}"/>
    <cellStyle name="Normal 8 2 2 2 3 3 2" xfId="4107" xr:uid="{D062EAF9-D627-44BE-99AA-DA1D00DF9E17}"/>
    <cellStyle name="Normal 8 2 2 2 3 3 2 2" xfId="4108" xr:uid="{E06A9EA5-D7D1-42D7-8193-1163D292197F}"/>
    <cellStyle name="Normal 8 2 2 2 3 3 3" xfId="4109" xr:uid="{59DD9829-2A31-498E-AF1C-AD30D7A49BFE}"/>
    <cellStyle name="Normal 8 2 2 2 3 4" xfId="2511" xr:uid="{B1A8FB71-2BC1-4DE0-BCDC-F0EEA16CD388}"/>
    <cellStyle name="Normal 8 2 2 2 3 4 2" xfId="4110" xr:uid="{01EEF973-B07C-4915-8E95-3F258782E383}"/>
    <cellStyle name="Normal 8 2 2 2 3 5" xfId="2512" xr:uid="{4E1F36FD-2497-4938-A4AB-39C34219ECED}"/>
    <cellStyle name="Normal 8 2 2 2 4" xfId="2513" xr:uid="{E3693959-04FA-416E-807F-1AD92FA2BA37}"/>
    <cellStyle name="Normal 8 2 2 2 4 2" xfId="2514" xr:uid="{D8E7CDE9-5803-4653-8506-0ECDD0DD4D2B}"/>
    <cellStyle name="Normal 8 2 2 2 4 2 2" xfId="4111" xr:uid="{1DFAFD15-99E6-4491-A284-A1A62C47E7D2}"/>
    <cellStyle name="Normal 8 2 2 2 4 2 2 2" xfId="4112" xr:uid="{59313EC5-2FA1-4886-B0D2-0861FB9BE9E0}"/>
    <cellStyle name="Normal 8 2 2 2 4 2 3" xfId="4113" xr:uid="{4BD6F521-6FC3-4C0C-8895-E355CDC74268}"/>
    <cellStyle name="Normal 8 2 2 2 4 3" xfId="2515" xr:uid="{A192F846-F3D3-4716-9AE6-D7C64010E251}"/>
    <cellStyle name="Normal 8 2 2 2 4 3 2" xfId="4114" xr:uid="{D9003FCB-5AF0-49C7-9A2F-CB5D56A08900}"/>
    <cellStyle name="Normal 8 2 2 2 4 4" xfId="2516" xr:uid="{8AC754AA-717B-4A8C-88C1-87BC8E65E606}"/>
    <cellStyle name="Normal 8 2 2 2 5" xfId="2517" xr:uid="{8BAB2657-7766-4ECB-BE32-3B9FD368C379}"/>
    <cellStyle name="Normal 8 2 2 2 5 2" xfId="2518" xr:uid="{207AD0B5-8744-40C2-BDA3-06549E90A2A3}"/>
    <cellStyle name="Normal 8 2 2 2 5 2 2" xfId="4115" xr:uid="{DE711A71-2C70-4350-A4B8-2C89F3E0D808}"/>
    <cellStyle name="Normal 8 2 2 2 5 3" xfId="2519" xr:uid="{A394EA04-13FF-4D02-BF99-9B6920E7896C}"/>
    <cellStyle name="Normal 8 2 2 2 5 4" xfId="2520" xr:uid="{54569D79-C41C-4C6B-A3CD-5EB7117E1E32}"/>
    <cellStyle name="Normal 8 2 2 2 6" xfId="2521" xr:uid="{E458B7EA-FB65-44D5-BBC9-57ECC9155722}"/>
    <cellStyle name="Normal 8 2 2 2 6 2" xfId="4116" xr:uid="{46A73C27-1A78-47C8-B7B5-9F816DA0BF9F}"/>
    <cellStyle name="Normal 8 2 2 2 7" xfId="2522" xr:uid="{F6D6914A-3E09-4B2C-BBB2-AD46D62AC45B}"/>
    <cellStyle name="Normal 8 2 2 2 8" xfId="2523" xr:uid="{D0A96AEE-2A32-40DC-9F4E-D16C7FCB557C}"/>
    <cellStyle name="Normal 8 2 2 3" xfId="2524" xr:uid="{3255AA19-960D-4DC3-B199-9440BD91196F}"/>
    <cellStyle name="Normal 8 2 2 3 2" xfId="2525" xr:uid="{19D11D66-1B1A-4114-93F6-4822F4DF75D4}"/>
    <cellStyle name="Normal 8 2 2 3 2 2" xfId="2526" xr:uid="{531C3A2A-5396-47E4-BEE8-60DF5D48044A}"/>
    <cellStyle name="Normal 8 2 2 3 2 2 2" xfId="4117" xr:uid="{1136147C-BCB1-439F-AD45-8E21916ADAC3}"/>
    <cellStyle name="Normal 8 2 2 3 2 2 2 2" xfId="4118" xr:uid="{4214964B-9970-48CE-9A3F-3947F45513E2}"/>
    <cellStyle name="Normal 8 2 2 3 2 2 3" xfId="4119" xr:uid="{81D5076E-1EEA-4414-9166-1DC5538323BF}"/>
    <cellStyle name="Normal 8 2 2 3 2 3" xfId="2527" xr:uid="{D64B4724-C0DA-49E8-BC49-B895A0D61484}"/>
    <cellStyle name="Normal 8 2 2 3 2 3 2" xfId="4120" xr:uid="{DC6B5643-91A2-4157-8087-9F1C78B1441D}"/>
    <cellStyle name="Normal 8 2 2 3 2 4" xfId="2528" xr:uid="{577F72C6-369B-46D6-A7BF-02191C9DD2BE}"/>
    <cellStyle name="Normal 8 2 2 3 3" xfId="2529" xr:uid="{BBCB7719-DFF0-4B36-9BCE-DF1A27500310}"/>
    <cellStyle name="Normal 8 2 2 3 3 2" xfId="2530" xr:uid="{F183A7DF-4AF0-4AEE-9C80-957317F572B0}"/>
    <cellStyle name="Normal 8 2 2 3 3 2 2" xfId="4121" xr:uid="{F1D0138C-6156-416A-9A1A-E01200BFFDA6}"/>
    <cellStyle name="Normal 8 2 2 3 3 3" xfId="2531" xr:uid="{6E6DD5B3-E25F-4B70-9872-937A42E780A8}"/>
    <cellStyle name="Normal 8 2 2 3 3 4" xfId="2532" xr:uid="{0BFB29DA-FEA3-4BC5-BF0D-C3D05292DB9B}"/>
    <cellStyle name="Normal 8 2 2 3 4" xfId="2533" xr:uid="{B9922115-0F41-46C8-8876-CDA56BC3A0A9}"/>
    <cellStyle name="Normal 8 2 2 3 4 2" xfId="4122" xr:uid="{093B2D00-5F24-4582-9C3B-03AF71B711C3}"/>
    <cellStyle name="Normal 8 2 2 3 5" xfId="2534" xr:uid="{EF04901B-4956-471D-9E9F-E3AEB9A3748F}"/>
    <cellStyle name="Normal 8 2 2 3 6" xfId="2535" xr:uid="{0632E653-4227-4B78-9FFF-BFE6538946E9}"/>
    <cellStyle name="Normal 8 2 2 4" xfId="2536" xr:uid="{302B03F7-909B-4CC1-8954-C83D7BFE620E}"/>
    <cellStyle name="Normal 8 2 2 4 2" xfId="2537" xr:uid="{74743898-50F6-428A-A544-E7A9DD4D1C05}"/>
    <cellStyle name="Normal 8 2 2 4 2 2" xfId="2538" xr:uid="{F2DCF0F5-AA3D-4D25-A3D5-A3A84DDBE7B5}"/>
    <cellStyle name="Normal 8 2 2 4 2 2 2" xfId="4123" xr:uid="{03086CBD-2BCD-4A8F-8C3B-9BDD7F0364F8}"/>
    <cellStyle name="Normal 8 2 2 4 2 2 2 2" xfId="4124" xr:uid="{2AB4671A-D8A0-45D0-8EC1-37721CC633DE}"/>
    <cellStyle name="Normal 8 2 2 4 2 2 3" xfId="4125" xr:uid="{7E317DC3-5101-4DA0-ADCE-09CBCB09238F}"/>
    <cellStyle name="Normal 8 2 2 4 2 3" xfId="2539" xr:uid="{8879B7A7-22C3-49EB-BBCD-7D366DE5DC03}"/>
    <cellStyle name="Normal 8 2 2 4 2 3 2" xfId="4126" xr:uid="{2954F85E-8EB3-4A94-9135-72465F294349}"/>
    <cellStyle name="Normal 8 2 2 4 2 4" xfId="2540" xr:uid="{14715A47-08EA-4CBF-8881-9D06D57D5394}"/>
    <cellStyle name="Normal 8 2 2 4 3" xfId="2541" xr:uid="{EF33EF2F-FC27-474C-A99E-4BFC1CA4AA75}"/>
    <cellStyle name="Normal 8 2 2 4 3 2" xfId="4127" xr:uid="{24FFD7C7-02DD-4A1E-9A71-87A2D66D9A1F}"/>
    <cellStyle name="Normal 8 2 2 4 3 2 2" xfId="4128" xr:uid="{60F669BC-F242-413F-903C-9C7A92EB0AED}"/>
    <cellStyle name="Normal 8 2 2 4 3 3" xfId="4129" xr:uid="{91E6439F-FA69-4230-99B3-17A3B7145C26}"/>
    <cellStyle name="Normal 8 2 2 4 4" xfId="2542" xr:uid="{0CF3097D-2077-4172-B7F7-00192C6F51F6}"/>
    <cellStyle name="Normal 8 2 2 4 4 2" xfId="4130" xr:uid="{09DBCF6B-B2D2-4AD3-AFE4-01E50CBEDD5A}"/>
    <cellStyle name="Normal 8 2 2 4 5" xfId="2543" xr:uid="{2CA0DEF6-86A8-4AAD-8FF6-E6313C926133}"/>
    <cellStyle name="Normal 8 2 2 5" xfId="2544" xr:uid="{44D96101-8E28-4AD5-81E8-35298AC4DDC6}"/>
    <cellStyle name="Normal 8 2 2 5 2" xfId="2545" xr:uid="{207173E0-83E0-4446-8EA8-4CCB3BDD33C5}"/>
    <cellStyle name="Normal 8 2 2 5 2 2" xfId="4131" xr:uid="{303F2730-FB2B-4EC8-8349-E19DC4A932CC}"/>
    <cellStyle name="Normal 8 2 2 5 2 2 2" xfId="4132" xr:uid="{F9BF5AFE-5BAD-4746-A775-8AA2CA7172DA}"/>
    <cellStyle name="Normal 8 2 2 5 2 3" xfId="4133" xr:uid="{A96B37AE-A333-4ED7-B2AC-1BFC58FD0DB8}"/>
    <cellStyle name="Normal 8 2 2 5 3" xfId="2546" xr:uid="{523E1EC8-337A-4A56-AA87-6DF5CB388474}"/>
    <cellStyle name="Normal 8 2 2 5 3 2" xfId="4134" xr:uid="{37767529-0234-483C-B682-83AF18331A2C}"/>
    <cellStyle name="Normal 8 2 2 5 4" xfId="2547" xr:uid="{EBE6AE22-7D3E-4FCE-AB68-0987681BDA6D}"/>
    <cellStyle name="Normal 8 2 2 6" xfId="2548" xr:uid="{290C5ECE-C457-4A43-BFF4-20A187DF12CF}"/>
    <cellStyle name="Normal 8 2 2 6 2" xfId="2549" xr:uid="{FC166258-2234-4BBC-A1B2-AD4F7299C3C1}"/>
    <cellStyle name="Normal 8 2 2 6 2 2" xfId="4135" xr:uid="{B22F3215-F7B6-47EF-86B8-C9BA0AA60E1C}"/>
    <cellStyle name="Normal 8 2 2 6 3" xfId="2550" xr:uid="{ED897BC9-1535-4011-9EEE-69FBF8C041E0}"/>
    <cellStyle name="Normal 8 2 2 6 4" xfId="2551" xr:uid="{2B50CCBD-D297-49AA-A99B-FA11B6006EB9}"/>
    <cellStyle name="Normal 8 2 2 7" xfId="2552" xr:uid="{8BF7C57D-E056-46AF-9870-220BBE88114C}"/>
    <cellStyle name="Normal 8 2 2 7 2" xfId="4136" xr:uid="{951AC7D8-B91C-465D-BBF4-4E2D808BE27F}"/>
    <cellStyle name="Normal 8 2 2 8" xfId="2553" xr:uid="{187028DC-1A15-4FD3-B70C-E0379D66F9E7}"/>
    <cellStyle name="Normal 8 2 2 9" xfId="2554" xr:uid="{CA19507D-CAD3-4DA9-893E-155E30D3A3E2}"/>
    <cellStyle name="Normal 8 2 3" xfId="2555" xr:uid="{578B82C5-A084-4AE7-939E-882AF214E2C3}"/>
    <cellStyle name="Normal 8 2 3 2" xfId="2556" xr:uid="{D9AB0BB4-C621-4A27-98B2-D5BB5E92B02F}"/>
    <cellStyle name="Normal 8 2 3 2 2" xfId="2557" xr:uid="{3B98FCE6-F4F5-482F-B62B-EC21C72D1FA2}"/>
    <cellStyle name="Normal 8 2 3 2 2 2" xfId="2558" xr:uid="{B2B87814-4B71-4C81-AC7B-23D83FDE577F}"/>
    <cellStyle name="Normal 8 2 3 2 2 2 2" xfId="4137" xr:uid="{2B26CE0C-D5B0-4B6F-9A2A-C0B97B10172A}"/>
    <cellStyle name="Normal 8 2 3 2 2 2 2 2" xfId="4138" xr:uid="{318379DE-CC53-4DD7-AFC3-F1620C07345F}"/>
    <cellStyle name="Normal 8 2 3 2 2 2 3" xfId="4139" xr:uid="{7D4EA4F8-2265-49DE-AA99-81F637BEC958}"/>
    <cellStyle name="Normal 8 2 3 2 2 3" xfId="2559" xr:uid="{F8DD905C-ACFD-44E0-9375-DF8232FC5824}"/>
    <cellStyle name="Normal 8 2 3 2 2 3 2" xfId="4140" xr:uid="{80C4FF0F-8E44-48F0-83CD-487F3D08A5E5}"/>
    <cellStyle name="Normal 8 2 3 2 2 4" xfId="2560" xr:uid="{16FED170-C52D-4478-AE6B-CA4583E758AB}"/>
    <cellStyle name="Normal 8 2 3 2 3" xfId="2561" xr:uid="{2D1C70CB-946F-4641-86B2-7F18E9A56A69}"/>
    <cellStyle name="Normal 8 2 3 2 3 2" xfId="2562" xr:uid="{69F44297-5F02-42ED-B247-77E03F520B66}"/>
    <cellStyle name="Normal 8 2 3 2 3 2 2" xfId="4141" xr:uid="{3FE0AED7-4B2E-4210-8BD3-5ECCB09A0B73}"/>
    <cellStyle name="Normal 8 2 3 2 3 3" xfId="2563" xr:uid="{AC12609C-372B-4EBB-9369-BFF4BB9C7C50}"/>
    <cellStyle name="Normal 8 2 3 2 3 4" xfId="2564" xr:uid="{05D5F34B-E5C7-4619-A4E7-42225ECBDE46}"/>
    <cellStyle name="Normal 8 2 3 2 4" xfId="2565" xr:uid="{99ABA8F0-9FBF-4E74-94D9-F31859629F7B}"/>
    <cellStyle name="Normal 8 2 3 2 4 2" xfId="4142" xr:uid="{731820F6-2B60-4E70-8E4E-A609493BA768}"/>
    <cellStyle name="Normal 8 2 3 2 5" xfId="2566" xr:uid="{1F9446B1-A0B7-4D1A-BBB9-D42D699A8DB7}"/>
    <cellStyle name="Normal 8 2 3 2 6" xfId="2567" xr:uid="{F32ACCE1-4974-44D6-8D90-DC5DAC027B39}"/>
    <cellStyle name="Normal 8 2 3 3" xfId="2568" xr:uid="{8AA1E89C-B7AF-4F8D-870B-5E9F1079FED4}"/>
    <cellStyle name="Normal 8 2 3 3 2" xfId="2569" xr:uid="{62322134-6910-4824-A4DF-6F74CF93F81B}"/>
    <cellStyle name="Normal 8 2 3 3 2 2" xfId="2570" xr:uid="{DD7FFA72-2A34-4579-B797-0998D06AB30E}"/>
    <cellStyle name="Normal 8 2 3 3 2 2 2" xfId="4143" xr:uid="{46BE65D9-D24E-4803-8F58-35D5E472F38B}"/>
    <cellStyle name="Normal 8 2 3 3 2 2 2 2" xfId="4144" xr:uid="{F54946C6-F6FC-4A42-A9D2-2057A8B0E641}"/>
    <cellStyle name="Normal 8 2 3 3 2 2 3" xfId="4145" xr:uid="{5AF1ECBB-E39E-477F-B2EC-9F1E34BDC90A}"/>
    <cellStyle name="Normal 8 2 3 3 2 3" xfId="2571" xr:uid="{D40F26D4-E957-4B69-A216-EAA65BB3EE19}"/>
    <cellStyle name="Normal 8 2 3 3 2 3 2" xfId="4146" xr:uid="{46B03BAA-35E6-48F1-ADA7-5CC72C43AFE5}"/>
    <cellStyle name="Normal 8 2 3 3 2 4" xfId="2572" xr:uid="{3708567A-4CD8-45EA-ADC8-24AC924E6007}"/>
    <cellStyle name="Normal 8 2 3 3 3" xfId="2573" xr:uid="{FCF82D93-9ABB-4EBD-A1D3-67DA057D9138}"/>
    <cellStyle name="Normal 8 2 3 3 3 2" xfId="4147" xr:uid="{F7A87303-748C-4840-8F81-C2495F9B6333}"/>
    <cellStyle name="Normal 8 2 3 3 3 2 2" xfId="4148" xr:uid="{65694297-3114-42E6-91F8-5BF745B1A528}"/>
    <cellStyle name="Normal 8 2 3 3 3 3" xfId="4149" xr:uid="{25C8E58F-CE65-46CA-BD6F-EFECAF19BF45}"/>
    <cellStyle name="Normal 8 2 3 3 4" xfId="2574" xr:uid="{7B357C9D-CE3C-4FC1-BBBD-158F6AEDAED1}"/>
    <cellStyle name="Normal 8 2 3 3 4 2" xfId="4150" xr:uid="{D56FDB23-23FA-459D-B839-7CC49F67D55F}"/>
    <cellStyle name="Normal 8 2 3 3 5" xfId="2575" xr:uid="{6D5D2D35-468D-4EA8-BE45-5933785ACA59}"/>
    <cellStyle name="Normal 8 2 3 4" xfId="2576" xr:uid="{417ED364-F364-41D1-9546-6A26FF8AC0BE}"/>
    <cellStyle name="Normal 8 2 3 4 2" xfId="2577" xr:uid="{F9301F17-E5F8-420B-A095-F77BDEE87DCF}"/>
    <cellStyle name="Normal 8 2 3 4 2 2" xfId="4151" xr:uid="{58EDD61C-45B7-4502-A58F-7C164CDCD7CF}"/>
    <cellStyle name="Normal 8 2 3 4 2 2 2" xfId="4152" xr:uid="{618D2CFD-104E-448C-A5A3-4EC50DD3D3B3}"/>
    <cellStyle name="Normal 8 2 3 4 2 3" xfId="4153" xr:uid="{C2A456F0-72E7-4A15-9660-E2CD7A19A05F}"/>
    <cellStyle name="Normal 8 2 3 4 3" xfId="2578" xr:uid="{B0588FC0-487B-4936-9494-944C269A5C94}"/>
    <cellStyle name="Normal 8 2 3 4 3 2" xfId="4154" xr:uid="{46BAFD84-290A-4F5C-8CF4-22F9D825EBE2}"/>
    <cellStyle name="Normal 8 2 3 4 4" xfId="2579" xr:uid="{DDA1A1D0-8684-4DB9-9A29-FD95D8F3AB43}"/>
    <cellStyle name="Normal 8 2 3 5" xfId="2580" xr:uid="{66BAD070-F3BC-48B1-852F-C5845D69F176}"/>
    <cellStyle name="Normal 8 2 3 5 2" xfId="2581" xr:uid="{9ED0A349-CA47-44DF-BE64-A87E0F13C55C}"/>
    <cellStyle name="Normal 8 2 3 5 2 2" xfId="4155" xr:uid="{2806C3DD-9FC2-40C6-A408-6664BF55850C}"/>
    <cellStyle name="Normal 8 2 3 5 3" xfId="2582" xr:uid="{5B0BE1B8-BA6B-4B7F-B0AE-9851772E929F}"/>
    <cellStyle name="Normal 8 2 3 5 4" xfId="2583" xr:uid="{D02542B5-D7AC-41D1-8896-88A7F388C232}"/>
    <cellStyle name="Normal 8 2 3 6" xfId="2584" xr:uid="{E09E9411-EBC9-4EC1-A808-90273C28BBEF}"/>
    <cellStyle name="Normal 8 2 3 6 2" xfId="4156" xr:uid="{5040CC26-9985-405A-9BE3-848ACD66C55A}"/>
    <cellStyle name="Normal 8 2 3 7" xfId="2585" xr:uid="{1988A89C-985A-4DF1-AFFC-65784305DD20}"/>
    <cellStyle name="Normal 8 2 3 8" xfId="2586" xr:uid="{6A6361A0-E451-402E-A21E-829B30448C47}"/>
    <cellStyle name="Normal 8 2 4" xfId="2587" xr:uid="{A466977C-80A6-48B4-A9F1-20274C69762D}"/>
    <cellStyle name="Normal 8 2 4 2" xfId="2588" xr:uid="{8B055959-1729-4617-BCE8-C37C3A7D91AF}"/>
    <cellStyle name="Normal 8 2 4 2 2" xfId="2589" xr:uid="{F6E29A87-8FF7-4AFD-A885-95AF6292D1FB}"/>
    <cellStyle name="Normal 8 2 4 2 2 2" xfId="2590" xr:uid="{D1B17594-1DE9-44B9-A6DA-95B6C65A5A2C}"/>
    <cellStyle name="Normal 8 2 4 2 2 2 2" xfId="4157" xr:uid="{8984D4F5-39F3-4E5A-B22E-D7594FC45B7D}"/>
    <cellStyle name="Normal 8 2 4 2 2 3" xfId="2591" xr:uid="{C71E2103-C7F7-41BC-AF92-847D400528A5}"/>
    <cellStyle name="Normal 8 2 4 2 2 4" xfId="2592" xr:uid="{721A8C45-8B71-42A3-A198-E594BEBF100E}"/>
    <cellStyle name="Normal 8 2 4 2 3" xfId="2593" xr:uid="{BB99619A-D6BA-4084-B85B-55CDAB635A11}"/>
    <cellStyle name="Normal 8 2 4 2 3 2" xfId="4158" xr:uid="{B55AFB04-6575-4C14-909A-B99ED27204DB}"/>
    <cellStyle name="Normal 8 2 4 2 4" xfId="2594" xr:uid="{9C5EAFCA-7DD0-4D3C-BBA7-060E4DBE1F97}"/>
    <cellStyle name="Normal 8 2 4 2 5" xfId="2595" xr:uid="{56FE1140-D18E-472D-A484-0A05B11E029D}"/>
    <cellStyle name="Normal 8 2 4 3" xfId="2596" xr:uid="{83A200B1-573A-49B7-A1B7-4516CFF6063E}"/>
    <cellStyle name="Normal 8 2 4 3 2" xfId="2597" xr:uid="{A8F0A897-8FDF-4CC8-8853-0E7A8C1F5752}"/>
    <cellStyle name="Normal 8 2 4 3 2 2" xfId="4159" xr:uid="{3BC092F8-3621-42E7-85A2-ACC10EB2E766}"/>
    <cellStyle name="Normal 8 2 4 3 3" xfId="2598" xr:uid="{508B2438-9A43-4FA6-8895-534E6BE8F577}"/>
    <cellStyle name="Normal 8 2 4 3 4" xfId="2599" xr:uid="{9C6F608F-2123-4F48-82B9-17677A4B85D6}"/>
    <cellStyle name="Normal 8 2 4 4" xfId="2600" xr:uid="{ADCFE4A4-5CD6-42E5-B6AD-9C1C4CDCBDAE}"/>
    <cellStyle name="Normal 8 2 4 4 2" xfId="2601" xr:uid="{F46B76CD-A5CB-41C9-893B-D5BCEFEA16E8}"/>
    <cellStyle name="Normal 8 2 4 4 3" xfId="2602" xr:uid="{04427C4C-4F0E-4DB1-8E88-174A57C5C140}"/>
    <cellStyle name="Normal 8 2 4 4 4" xfId="2603" xr:uid="{F4B0CE1A-9F60-4569-AC8B-B3155061468D}"/>
    <cellStyle name="Normal 8 2 4 5" xfId="2604" xr:uid="{86AE92B5-9E22-4FB4-B407-09863BADD8EC}"/>
    <cellStyle name="Normal 8 2 4 6" xfId="2605" xr:uid="{68842767-2B2B-4626-8509-B891E981791E}"/>
    <cellStyle name="Normal 8 2 4 7" xfId="2606" xr:uid="{537AB315-E88C-4459-A079-604ECFBDA5D5}"/>
    <cellStyle name="Normal 8 2 5" xfId="2607" xr:uid="{600F17A9-DFDE-49FC-951B-F4A42296BE9F}"/>
    <cellStyle name="Normal 8 2 5 2" xfId="2608" xr:uid="{E88871CA-7FC6-4B59-9E49-5BAE4D7E27CD}"/>
    <cellStyle name="Normal 8 2 5 2 2" xfId="2609" xr:uid="{BB165A97-39E2-4A84-B01C-C93AB338EED9}"/>
    <cellStyle name="Normal 8 2 5 2 2 2" xfId="4160" xr:uid="{97C932F4-7BFC-40D0-85B4-69F247C7498E}"/>
    <cellStyle name="Normal 8 2 5 2 2 2 2" xfId="4161" xr:uid="{8CB28F31-6E8E-4715-A549-8EB36A2AA128}"/>
    <cellStyle name="Normal 8 2 5 2 2 3" xfId="4162" xr:uid="{8E140BCC-C4E5-4DFD-81AA-C99BD9E64A8A}"/>
    <cellStyle name="Normal 8 2 5 2 3" xfId="2610" xr:uid="{17EF4E0D-3ADF-47AB-B6BB-B0DB9D2CF266}"/>
    <cellStyle name="Normal 8 2 5 2 3 2" xfId="4163" xr:uid="{D4513949-E7FF-438F-931E-022E1D9233E4}"/>
    <cellStyle name="Normal 8 2 5 2 4" xfId="2611" xr:uid="{B5E4BF16-5F2D-4F28-B138-5664EC6CD754}"/>
    <cellStyle name="Normal 8 2 5 3" xfId="2612" xr:uid="{ADDCF747-F9F9-4058-A389-A3CF309B600E}"/>
    <cellStyle name="Normal 8 2 5 3 2" xfId="2613" xr:uid="{5F4AE374-9441-4155-84D2-5A98A50D1659}"/>
    <cellStyle name="Normal 8 2 5 3 2 2" xfId="4164" xr:uid="{19D30FAF-2BB4-4B0A-9BC5-DE0DA2D7D965}"/>
    <cellStyle name="Normal 8 2 5 3 3" xfId="2614" xr:uid="{F4BDDE24-405E-4F54-8DB1-5D9322C42757}"/>
    <cellStyle name="Normal 8 2 5 3 4" xfId="2615" xr:uid="{816085C1-9B47-4E67-B66E-F330C961091F}"/>
    <cellStyle name="Normal 8 2 5 4" xfId="2616" xr:uid="{D0DB5BB9-A1DE-44C2-87B4-6C084A1450C2}"/>
    <cellStyle name="Normal 8 2 5 4 2" xfId="4165" xr:uid="{46570D0F-F41B-434E-95B1-8E9955A640DC}"/>
    <cellStyle name="Normal 8 2 5 5" xfId="2617" xr:uid="{B7D73020-CEB8-4254-9193-48E27EDBC53E}"/>
    <cellStyle name="Normal 8 2 5 6" xfId="2618" xr:uid="{29707862-D1C6-4828-866C-1118B60F2D22}"/>
    <cellStyle name="Normal 8 2 6" xfId="2619" xr:uid="{0C2F6AB8-FE1A-4A01-9D2C-69C33A3E4D81}"/>
    <cellStyle name="Normal 8 2 6 2" xfId="2620" xr:uid="{18E0A094-CA9E-452B-9682-FED792A3BE5F}"/>
    <cellStyle name="Normal 8 2 6 2 2" xfId="2621" xr:uid="{6C751379-5F00-49B9-BA2D-F5824988B19A}"/>
    <cellStyle name="Normal 8 2 6 2 2 2" xfId="4166" xr:uid="{89DE7079-AB7B-432F-9950-95E2800B5C6C}"/>
    <cellStyle name="Normal 8 2 6 2 3" xfId="2622" xr:uid="{FD7328A5-1D53-4A3C-8107-6329C295B0F6}"/>
    <cellStyle name="Normal 8 2 6 2 4" xfId="2623" xr:uid="{715E1EA6-D66B-4CAA-8528-6A487F783276}"/>
    <cellStyle name="Normal 8 2 6 3" xfId="2624" xr:uid="{DBC0333E-81DB-49D4-8D4A-18CEF5AAE180}"/>
    <cellStyle name="Normal 8 2 6 3 2" xfId="4167" xr:uid="{100754AE-DA17-4644-A44F-4DD0B67063BF}"/>
    <cellStyle name="Normal 8 2 6 4" xfId="2625" xr:uid="{0A72AA73-054D-4C41-8AD3-D7851A6EA289}"/>
    <cellStyle name="Normal 8 2 6 5" xfId="2626" xr:uid="{F2929F8E-A67E-4661-BE00-64E2FB92A64F}"/>
    <cellStyle name="Normal 8 2 7" xfId="2627" xr:uid="{1F0FD684-671D-4CB7-8E8C-6F4941F722DE}"/>
    <cellStyle name="Normal 8 2 7 2" xfId="2628" xr:uid="{FCC34E77-19FE-4604-ACC0-741E53544EA2}"/>
    <cellStyle name="Normal 8 2 7 2 2" xfId="4168" xr:uid="{5ED1C86B-E286-4E43-B84C-D39E22E7BBFF}"/>
    <cellStyle name="Normal 8 2 7 3" xfId="2629" xr:uid="{63F8971B-5E1B-42B0-A46C-BAAC55F03F25}"/>
    <cellStyle name="Normal 8 2 7 4" xfId="2630" xr:uid="{2836C0DD-64EC-466B-9202-8468CE3AF668}"/>
    <cellStyle name="Normal 8 2 8" xfId="2631" xr:uid="{DA3C3FFE-D324-4FC5-B087-4A67B6BC2870}"/>
    <cellStyle name="Normal 8 2 8 2" xfId="2632" xr:uid="{4CBE6928-93DF-4B93-A7AB-FA98F6D50B27}"/>
    <cellStyle name="Normal 8 2 8 3" xfId="2633" xr:uid="{904A56D6-B1C6-4ED7-AFE3-E43496ED15D4}"/>
    <cellStyle name="Normal 8 2 8 4" xfId="2634" xr:uid="{5D7186C9-CF3E-465C-BD40-7C2D5DF29381}"/>
    <cellStyle name="Normal 8 2 9" xfId="2635" xr:uid="{C2A14F98-12CC-4CA3-8D26-C30B50587411}"/>
    <cellStyle name="Normal 8 3" xfId="2636" xr:uid="{E972DE00-0017-42A5-94FB-4D0B9A965DBA}"/>
    <cellStyle name="Normal 8 3 10" xfId="2637" xr:uid="{55A26D40-D170-4843-A4A9-CD6C355E0E68}"/>
    <cellStyle name="Normal 8 3 11" xfId="2638" xr:uid="{845C5D2D-CB96-4EE9-93D8-BA32928CCD5B}"/>
    <cellStyle name="Normal 8 3 2" xfId="2639" xr:uid="{962A7481-1699-48E6-BBDD-2AF5AF1F5E39}"/>
    <cellStyle name="Normal 8 3 2 2" xfId="2640" xr:uid="{B9068D2F-1BC2-4AB3-9BE1-F167048C9468}"/>
    <cellStyle name="Normal 8 3 2 2 2" xfId="2641" xr:uid="{0C039380-D32D-475A-B08A-620CEC9C2453}"/>
    <cellStyle name="Normal 8 3 2 2 2 2" xfId="2642" xr:uid="{68DCF0AB-7DD3-4C7F-94DA-B0BEF70351EC}"/>
    <cellStyle name="Normal 8 3 2 2 2 2 2" xfId="2643" xr:uid="{DF468E2C-065F-48AF-AFE2-7C55B7C37C5E}"/>
    <cellStyle name="Normal 8 3 2 2 2 2 2 2" xfId="4169" xr:uid="{80ACF22E-BAF4-4ED5-A4CA-2CC639508C56}"/>
    <cellStyle name="Normal 8 3 2 2 2 2 3" xfId="2644" xr:uid="{24EFB67E-CB50-4E28-8DCE-90C13597B36D}"/>
    <cellStyle name="Normal 8 3 2 2 2 2 4" xfId="2645" xr:uid="{9609632E-E251-44E2-AE97-A0BD4FA98FB8}"/>
    <cellStyle name="Normal 8 3 2 2 2 3" xfId="2646" xr:uid="{EB87C19E-0124-4946-8FD3-706E78DD1B93}"/>
    <cellStyle name="Normal 8 3 2 2 2 3 2" xfId="2647" xr:uid="{B2C5116C-B0F4-4CBB-B197-5B31F83387C0}"/>
    <cellStyle name="Normal 8 3 2 2 2 3 3" xfId="2648" xr:uid="{BBF44182-245A-4159-A529-1D0B1E7E65A4}"/>
    <cellStyle name="Normal 8 3 2 2 2 3 4" xfId="2649" xr:uid="{227A0B55-3BD3-4410-9FA9-5173E2C01B05}"/>
    <cellStyle name="Normal 8 3 2 2 2 4" xfId="2650" xr:uid="{C25F33E4-5784-470A-9974-DEF8E47CD5B4}"/>
    <cellStyle name="Normal 8 3 2 2 2 5" xfId="2651" xr:uid="{F19722EB-8513-4496-B2E7-802CB0C313B5}"/>
    <cellStyle name="Normal 8 3 2 2 2 6" xfId="2652" xr:uid="{EF0FFDF4-00C5-48A6-AD21-B2FE0C17D536}"/>
    <cellStyle name="Normal 8 3 2 2 3" xfId="2653" xr:uid="{D2A728B3-9A0D-45D3-8546-1495345731E8}"/>
    <cellStyle name="Normal 8 3 2 2 3 2" xfId="2654" xr:uid="{B8FCA79C-2AF2-406F-B495-18F3DBDB57B0}"/>
    <cellStyle name="Normal 8 3 2 2 3 2 2" xfId="2655" xr:uid="{D543639D-62D6-4A3F-B9FF-0C013A85C11C}"/>
    <cellStyle name="Normal 8 3 2 2 3 2 3" xfId="2656" xr:uid="{9698102C-9FE7-49EE-8CCD-9FB28756BD0E}"/>
    <cellStyle name="Normal 8 3 2 2 3 2 4" xfId="2657" xr:uid="{86AA6BB7-1A5F-42B3-9BF9-0B71BBC69C1A}"/>
    <cellStyle name="Normal 8 3 2 2 3 3" xfId="2658" xr:uid="{AD8899E0-97F3-47AB-BB14-579F87AC6008}"/>
    <cellStyle name="Normal 8 3 2 2 3 4" xfId="2659" xr:uid="{09D5BF87-50BB-4F23-A010-CABBBC2D7190}"/>
    <cellStyle name="Normal 8 3 2 2 3 5" xfId="2660" xr:uid="{E42F9F1A-4147-4996-B7EB-9D7782C0F40B}"/>
    <cellStyle name="Normal 8 3 2 2 4" xfId="2661" xr:uid="{98B1F663-C771-4C32-AF1B-BC14A15604BB}"/>
    <cellStyle name="Normal 8 3 2 2 4 2" xfId="2662" xr:uid="{AADEBD0B-DD49-40E1-AEFC-0342046C5F5D}"/>
    <cellStyle name="Normal 8 3 2 2 4 3" xfId="2663" xr:uid="{44852A78-0471-4530-9BC2-63DC6AE81105}"/>
    <cellStyle name="Normal 8 3 2 2 4 4" xfId="2664" xr:uid="{B19284B1-BAA9-4EFB-B3BF-6F15391A8207}"/>
    <cellStyle name="Normal 8 3 2 2 5" xfId="2665" xr:uid="{5F89DAE0-9FC5-463A-8284-97D053222671}"/>
    <cellStyle name="Normal 8 3 2 2 5 2" xfId="2666" xr:uid="{31154567-AC4A-48C8-85D1-E81BF9A4655B}"/>
    <cellStyle name="Normal 8 3 2 2 5 3" xfId="2667" xr:uid="{5DE5548D-FF79-4C3C-88B1-865340D58839}"/>
    <cellStyle name="Normal 8 3 2 2 5 4" xfId="2668" xr:uid="{134F20BB-C4EA-413C-BC4A-07E011891C81}"/>
    <cellStyle name="Normal 8 3 2 2 6" xfId="2669" xr:uid="{5CEBEDA1-A5BC-43CB-8A62-1ED996DF6E46}"/>
    <cellStyle name="Normal 8 3 2 2 7" xfId="2670" xr:uid="{B2D2BB9B-3419-41AC-B341-38CD65A77207}"/>
    <cellStyle name="Normal 8 3 2 2 8" xfId="2671" xr:uid="{534A9931-82E6-4BA1-B17A-4FFCE1F04782}"/>
    <cellStyle name="Normal 8 3 2 3" xfId="2672" xr:uid="{A148E957-F099-4288-82B1-6E619BD58BC8}"/>
    <cellStyle name="Normal 8 3 2 3 2" xfId="2673" xr:uid="{4664D334-C781-4CB6-B6D8-7212E39E74B6}"/>
    <cellStyle name="Normal 8 3 2 3 2 2" xfId="2674" xr:uid="{9FD47E45-771B-4EA8-AD10-B4F4A785ED2E}"/>
    <cellStyle name="Normal 8 3 2 3 2 2 2" xfId="4170" xr:uid="{CDCDC3A5-456D-4A71-BB9E-76DCEC8B08E3}"/>
    <cellStyle name="Normal 8 3 2 3 2 2 2 2" xfId="4171" xr:uid="{17C1C6AA-02E3-4209-BAE3-686658BFC74C}"/>
    <cellStyle name="Normal 8 3 2 3 2 2 3" xfId="4172" xr:uid="{44645EBF-CC02-452F-A5C2-E2FF199A2C7D}"/>
    <cellStyle name="Normal 8 3 2 3 2 3" xfId="2675" xr:uid="{6D6FF75D-5F22-4B78-8BB4-E68D165E4F3B}"/>
    <cellStyle name="Normal 8 3 2 3 2 3 2" xfId="4173" xr:uid="{0231A5A3-E041-46D7-89CA-084CC9507B4D}"/>
    <cellStyle name="Normal 8 3 2 3 2 4" xfId="2676" xr:uid="{18A24B52-846F-49F3-B3C3-8777439C7BD7}"/>
    <cellStyle name="Normal 8 3 2 3 3" xfId="2677" xr:uid="{76C8A563-52B1-4748-AA55-E8DCE7A74CD7}"/>
    <cellStyle name="Normal 8 3 2 3 3 2" xfId="2678" xr:uid="{E3646100-3753-4EEB-88CE-8B35AE8FE2F7}"/>
    <cellStyle name="Normal 8 3 2 3 3 2 2" xfId="4174" xr:uid="{46603CF7-9054-4EFD-BAC7-5AD8B06FC0EA}"/>
    <cellStyle name="Normal 8 3 2 3 3 3" xfId="2679" xr:uid="{77009820-4CEE-4EF5-818F-60B1A4FA40BF}"/>
    <cellStyle name="Normal 8 3 2 3 3 4" xfId="2680" xr:uid="{A2D3E8BB-402C-4A6B-9931-B962349D0312}"/>
    <cellStyle name="Normal 8 3 2 3 4" xfId="2681" xr:uid="{49BBC40D-C2CE-451B-A434-1F2D275C832B}"/>
    <cellStyle name="Normal 8 3 2 3 4 2" xfId="4175" xr:uid="{ECBF90D7-19F2-4334-BE2A-0B8FDF990601}"/>
    <cellStyle name="Normal 8 3 2 3 5" xfId="2682" xr:uid="{03BEE949-8AB9-4C53-98BF-FBC54EB7399B}"/>
    <cellStyle name="Normal 8 3 2 3 6" xfId="2683" xr:uid="{B85B571C-89B7-4B7B-A957-4ABCE33F5502}"/>
    <cellStyle name="Normal 8 3 2 4" xfId="2684" xr:uid="{64332121-36F7-4C91-88F9-11DB75FAE734}"/>
    <cellStyle name="Normal 8 3 2 4 2" xfId="2685" xr:uid="{BB645EE2-6CCE-4954-A6E8-9130B7667A2B}"/>
    <cellStyle name="Normal 8 3 2 4 2 2" xfId="2686" xr:uid="{52B179BD-0B98-4A3E-9C14-2789E036A8A7}"/>
    <cellStyle name="Normal 8 3 2 4 2 2 2" xfId="4176" xr:uid="{A1A445B7-04E8-422D-AF0E-09EAD4A6D62D}"/>
    <cellStyle name="Normal 8 3 2 4 2 3" xfId="2687" xr:uid="{12F3F0F0-6001-4C5C-8B60-9AF10B162B38}"/>
    <cellStyle name="Normal 8 3 2 4 2 4" xfId="2688" xr:uid="{EA1AB164-D374-4CA4-BEAB-54C37F0F8907}"/>
    <cellStyle name="Normal 8 3 2 4 3" xfId="2689" xr:uid="{63D76DE7-831B-45EE-A64A-F3D4974E5A1E}"/>
    <cellStyle name="Normal 8 3 2 4 3 2" xfId="4177" xr:uid="{20A56F21-096E-4109-B067-30AC8AD73D0A}"/>
    <cellStyle name="Normal 8 3 2 4 4" xfId="2690" xr:uid="{C27D5276-9DB4-4B38-AEBD-995CA9DD954A}"/>
    <cellStyle name="Normal 8 3 2 4 5" xfId="2691" xr:uid="{BFF293A2-3CCC-450F-9D39-AF93593FFFC1}"/>
    <cellStyle name="Normal 8 3 2 5" xfId="2692" xr:uid="{F942A974-377E-45AB-BA31-79F48F8203C7}"/>
    <cellStyle name="Normal 8 3 2 5 2" xfId="2693" xr:uid="{BDC23969-4C8C-4DAD-BB0E-4D78FDB0208F}"/>
    <cellStyle name="Normal 8 3 2 5 2 2" xfId="4178" xr:uid="{59EE6963-B8A3-4766-8862-DAB33D0A9B6E}"/>
    <cellStyle name="Normal 8 3 2 5 3" xfId="2694" xr:uid="{6414F035-5270-48DC-B97F-EF1B589D6487}"/>
    <cellStyle name="Normal 8 3 2 5 4" xfId="2695" xr:uid="{6C72F0A7-605D-4D2E-9231-3593CF03E170}"/>
    <cellStyle name="Normal 8 3 2 6" xfId="2696" xr:uid="{6D84662D-90E0-46B0-913C-3FB2EC2C7769}"/>
    <cellStyle name="Normal 8 3 2 6 2" xfId="2697" xr:uid="{4968A745-5613-46AE-B1CE-414F321D0ACC}"/>
    <cellStyle name="Normal 8 3 2 6 3" xfId="2698" xr:uid="{A90D24C4-95C2-4601-A197-E3A2F5D24303}"/>
    <cellStyle name="Normal 8 3 2 6 4" xfId="2699" xr:uid="{E8D47028-E5C4-4DCB-98D7-726CFBC59FD6}"/>
    <cellStyle name="Normal 8 3 2 7" xfId="2700" xr:uid="{D559EE7C-A32D-4AAE-973C-E5A15C10A5D2}"/>
    <cellStyle name="Normal 8 3 2 8" xfId="2701" xr:uid="{4D60ECF2-D497-47A7-BC20-A17A500859E6}"/>
    <cellStyle name="Normal 8 3 2 9" xfId="2702" xr:uid="{01C56B29-408F-471C-A9D7-CB571313B73A}"/>
    <cellStyle name="Normal 8 3 3" xfId="2703" xr:uid="{63189FF3-EA55-4DF6-861A-BE18E3AE782B}"/>
    <cellStyle name="Normal 8 3 3 2" xfId="2704" xr:uid="{BBB71F19-0E8A-4C88-AB06-0C98B73FEB18}"/>
    <cellStyle name="Normal 8 3 3 2 2" xfId="2705" xr:uid="{55FABC9D-DA1C-443A-8B67-ABD978C22FB2}"/>
    <cellStyle name="Normal 8 3 3 2 2 2" xfId="2706" xr:uid="{05B50B0A-660A-4431-B9A6-F5894A8DCE0B}"/>
    <cellStyle name="Normal 8 3 3 2 2 2 2" xfId="4179" xr:uid="{48A6D3F6-C638-48DE-8B6F-7BE3BCF007FA}"/>
    <cellStyle name="Normal 8 3 3 2 2 2 2 2" xfId="4663" xr:uid="{1C048BCA-AD8C-4240-AFFB-C86D3660252E}"/>
    <cellStyle name="Normal 8 3 3 2 2 2 3" xfId="4664" xr:uid="{BCADB42C-A22C-4289-98F9-5168DC178D16}"/>
    <cellStyle name="Normal 8 3 3 2 2 3" xfId="2707" xr:uid="{9FFEAB90-DDC0-4D99-9D87-1C1BE183F84E}"/>
    <cellStyle name="Normal 8 3 3 2 2 3 2" xfId="4665" xr:uid="{54DFAECC-43C3-4450-815A-F57F7D38023D}"/>
    <cellStyle name="Normal 8 3 3 2 2 4" xfId="2708" xr:uid="{4DF7A7D2-33E6-4D13-9575-40DE5CE710F8}"/>
    <cellStyle name="Normal 8 3 3 2 3" xfId="2709" xr:uid="{899F2BDC-7B32-4B4A-A868-9CA0002F81D1}"/>
    <cellStyle name="Normal 8 3 3 2 3 2" xfId="2710" xr:uid="{9907F78C-F713-42FD-8C4C-65DCDFB95FC9}"/>
    <cellStyle name="Normal 8 3 3 2 3 2 2" xfId="4666" xr:uid="{326A6E4B-CD7B-41F4-B2C5-4FFA97102382}"/>
    <cellStyle name="Normal 8 3 3 2 3 3" xfId="2711" xr:uid="{5FA66FA8-EC7E-45E7-B39D-EA51A04F50E6}"/>
    <cellStyle name="Normal 8 3 3 2 3 4" xfId="2712" xr:uid="{C8937B7B-DE77-4BBE-A37E-C345794A726A}"/>
    <cellStyle name="Normal 8 3 3 2 4" xfId="2713" xr:uid="{B059B5F3-FA74-40DC-9DE6-5F036DEADE9B}"/>
    <cellStyle name="Normal 8 3 3 2 4 2" xfId="4667" xr:uid="{41EE03CB-A6AE-4321-AE81-F0F539232959}"/>
    <cellStyle name="Normal 8 3 3 2 5" xfId="2714" xr:uid="{72E6990A-C882-4C24-99EB-0A803D4D3CF8}"/>
    <cellStyle name="Normal 8 3 3 2 6" xfId="2715" xr:uid="{B6241365-D025-4CA7-82F3-9A71C320413F}"/>
    <cellStyle name="Normal 8 3 3 3" xfId="2716" xr:uid="{DAAFC192-7F60-4FF3-9A06-510D2CABFD4F}"/>
    <cellStyle name="Normal 8 3 3 3 2" xfId="2717" xr:uid="{4F16EE50-26AD-45F6-825B-1EDC6586FED4}"/>
    <cellStyle name="Normal 8 3 3 3 2 2" xfId="2718" xr:uid="{72B97C87-D045-42D4-8FA9-3E9C18191B84}"/>
    <cellStyle name="Normal 8 3 3 3 2 2 2" xfId="4668" xr:uid="{06191FC8-2214-49EF-B0D9-C278D3C3DB6B}"/>
    <cellStyle name="Normal 8 3 3 3 2 3" xfId="2719" xr:uid="{4C7896FB-8C69-439A-B63E-6C53012677E8}"/>
    <cellStyle name="Normal 8 3 3 3 2 4" xfId="2720" xr:uid="{76172D19-9174-4BEF-8E63-05FA082AACD0}"/>
    <cellStyle name="Normal 8 3 3 3 3" xfId="2721" xr:uid="{6D0363B6-089F-4600-AD4F-16F6486D6E5E}"/>
    <cellStyle name="Normal 8 3 3 3 3 2" xfId="4669" xr:uid="{826EBBF5-E4E9-4402-9AA9-3D8C303B9260}"/>
    <cellStyle name="Normal 8 3 3 3 4" xfId="2722" xr:uid="{CB277F0D-6866-43E2-8460-8BAE9C09DA1F}"/>
    <cellStyle name="Normal 8 3 3 3 5" xfId="2723" xr:uid="{6AC3137A-B73C-4364-B541-E23BDD9CA4FD}"/>
    <cellStyle name="Normal 8 3 3 4" xfId="2724" xr:uid="{340A4A18-B7D5-44EF-8D46-6C37BD2F9E1C}"/>
    <cellStyle name="Normal 8 3 3 4 2" xfId="2725" xr:uid="{7277482A-8B6F-4D30-AA27-1C30E2354689}"/>
    <cellStyle name="Normal 8 3 3 4 2 2" xfId="4670" xr:uid="{51DAA1C0-8958-45F0-8483-C5F8F507C9E9}"/>
    <cellStyle name="Normal 8 3 3 4 3" xfId="2726" xr:uid="{524DDDE7-42CE-4A42-AC7B-B10DC72873CE}"/>
    <cellStyle name="Normal 8 3 3 4 4" xfId="2727" xr:uid="{2A5AC550-FF3B-40AA-B8A8-61935D833A27}"/>
    <cellStyle name="Normal 8 3 3 5" xfId="2728" xr:uid="{F92119A8-31D0-4A06-A1BD-E655E058F960}"/>
    <cellStyle name="Normal 8 3 3 5 2" xfId="2729" xr:uid="{04FF1BB9-CAA1-488A-ACF6-CB0759364A19}"/>
    <cellStyle name="Normal 8 3 3 5 3" xfId="2730" xr:uid="{E0563A97-D0AE-4965-91A3-21261A36B98B}"/>
    <cellStyle name="Normal 8 3 3 5 4" xfId="2731" xr:uid="{09515B1B-B2A6-469E-9ED2-3A141BDF620B}"/>
    <cellStyle name="Normal 8 3 3 6" xfId="2732" xr:uid="{5E929DB6-A38B-4125-9502-E8D0CDBF899E}"/>
    <cellStyle name="Normal 8 3 3 7" xfId="2733" xr:uid="{04D96F0E-A111-44DB-B55F-490BEAA28BE7}"/>
    <cellStyle name="Normal 8 3 3 8" xfId="2734" xr:uid="{C72191ED-B3DB-4630-8A09-EB9DB026FDD6}"/>
    <cellStyle name="Normal 8 3 4" xfId="2735" xr:uid="{23F46965-B829-49E1-8ABC-2679B202CA3B}"/>
    <cellStyle name="Normal 8 3 4 2" xfId="2736" xr:uid="{91C47F27-A4CA-41E7-BF5B-EBFDE4782E06}"/>
    <cellStyle name="Normal 8 3 4 2 2" xfId="2737" xr:uid="{8E229B7E-35B6-4599-AD7A-9476F6C37F0B}"/>
    <cellStyle name="Normal 8 3 4 2 2 2" xfId="2738" xr:uid="{8EEEA2A2-A4D8-47C7-9CEF-D47C0ACC782B}"/>
    <cellStyle name="Normal 8 3 4 2 2 2 2" xfId="4180" xr:uid="{3BB8CAEA-3EC8-4898-A7B4-66815243A676}"/>
    <cellStyle name="Normal 8 3 4 2 2 3" xfId="2739" xr:uid="{7DBF441A-3017-45DB-BE99-94E470C253D0}"/>
    <cellStyle name="Normal 8 3 4 2 2 4" xfId="2740" xr:uid="{B902721A-F45E-45BC-A62C-7AE6A6ED45B0}"/>
    <cellStyle name="Normal 8 3 4 2 3" xfId="2741" xr:uid="{AF64A4E3-F98C-492A-B306-B430092F7174}"/>
    <cellStyle name="Normal 8 3 4 2 3 2" xfId="4181" xr:uid="{1221F387-A808-4D66-8AAC-ADD1F7467AE6}"/>
    <cellStyle name="Normal 8 3 4 2 4" xfId="2742" xr:uid="{F13C2B8B-F3A8-43FA-AF64-C92DF7C1A633}"/>
    <cellStyle name="Normal 8 3 4 2 5" xfId="2743" xr:uid="{73B02CA7-B193-4C31-B296-AD99575DF1CD}"/>
    <cellStyle name="Normal 8 3 4 3" xfId="2744" xr:uid="{8012D1A4-45B8-4630-ADB2-CAE4AF8D9924}"/>
    <cellStyle name="Normal 8 3 4 3 2" xfId="2745" xr:uid="{737B570A-70FF-4A51-A42D-425A32689BB2}"/>
    <cellStyle name="Normal 8 3 4 3 2 2" xfId="4182" xr:uid="{311DA1C8-F8E7-46B5-8634-89A8994CFF15}"/>
    <cellStyle name="Normal 8 3 4 3 3" xfId="2746" xr:uid="{1A5366CA-C000-45BA-B3F5-511EDF8446E8}"/>
    <cellStyle name="Normal 8 3 4 3 4" xfId="2747" xr:uid="{186C8FA0-2101-4B73-86DE-38040873D025}"/>
    <cellStyle name="Normal 8 3 4 4" xfId="2748" xr:uid="{8C765DB5-26B3-40F0-9A39-71F939A80300}"/>
    <cellStyle name="Normal 8 3 4 4 2" xfId="2749" xr:uid="{F2E5B5A3-9D9F-4347-B389-3A1A2690DDD1}"/>
    <cellStyle name="Normal 8 3 4 4 3" xfId="2750" xr:uid="{B2AE43EE-8101-4B90-8D14-B71846566B35}"/>
    <cellStyle name="Normal 8 3 4 4 4" xfId="2751" xr:uid="{A1D776D3-5B5D-42A6-B316-3E114E332EED}"/>
    <cellStyle name="Normal 8 3 4 5" xfId="2752" xr:uid="{B9BCB92C-1EB8-4351-AA56-2CB0F6027D71}"/>
    <cellStyle name="Normal 8 3 4 6" xfId="2753" xr:uid="{AE5F3E33-496D-4CA9-A814-B946BDE94E1C}"/>
    <cellStyle name="Normal 8 3 4 7" xfId="2754" xr:uid="{CEA27B0D-15E7-4565-A548-5B44DC10F383}"/>
    <cellStyle name="Normal 8 3 5" xfId="2755" xr:uid="{DA47EF8E-AEE9-42E1-BC73-01C659D4BF55}"/>
    <cellStyle name="Normal 8 3 5 2" xfId="2756" xr:uid="{9D3DA0BF-AAA1-482F-80A0-63587A14CEE3}"/>
    <cellStyle name="Normal 8 3 5 2 2" xfId="2757" xr:uid="{BFB18424-DF63-496C-A077-3BE2166CF0F1}"/>
    <cellStyle name="Normal 8 3 5 2 2 2" xfId="4183" xr:uid="{EB835FDA-C764-4087-A62A-C2387AE42023}"/>
    <cellStyle name="Normal 8 3 5 2 3" xfId="2758" xr:uid="{CDCA6825-E39E-4001-8E90-A09BC03018EB}"/>
    <cellStyle name="Normal 8 3 5 2 4" xfId="2759" xr:uid="{8ABF8026-C1C1-4744-82B5-DF528F2F104C}"/>
    <cellStyle name="Normal 8 3 5 3" xfId="2760" xr:uid="{B950498E-EB24-4DD9-9181-0A968C328710}"/>
    <cellStyle name="Normal 8 3 5 3 2" xfId="2761" xr:uid="{0ABA3C36-8707-41EC-81D9-28879714A8EF}"/>
    <cellStyle name="Normal 8 3 5 3 3" xfId="2762" xr:uid="{C6534CCB-163A-402D-AA71-AD49DF7CBC3E}"/>
    <cellStyle name="Normal 8 3 5 3 4" xfId="2763" xr:uid="{5E69499A-1200-43E2-B0F1-69824F422F05}"/>
    <cellStyle name="Normal 8 3 5 4" xfId="2764" xr:uid="{BB963E00-F533-44BE-9452-2DA8E96A4379}"/>
    <cellStyle name="Normal 8 3 5 5" xfId="2765" xr:uid="{DFAF1A65-95C0-4B6A-9A77-791DA3FCE523}"/>
    <cellStyle name="Normal 8 3 5 6" xfId="2766" xr:uid="{0F953557-9ED9-4580-84A1-C092A0D0C6E8}"/>
    <cellStyle name="Normal 8 3 6" xfId="2767" xr:uid="{E3758697-0070-4EA1-92C7-A5B524D77E49}"/>
    <cellStyle name="Normal 8 3 6 2" xfId="2768" xr:uid="{C233E8D6-E29D-461B-871D-160155FF9AD7}"/>
    <cellStyle name="Normal 8 3 6 2 2" xfId="2769" xr:uid="{B816F4B3-A678-4C82-BDA8-4061F1B87F08}"/>
    <cellStyle name="Normal 8 3 6 2 3" xfId="2770" xr:uid="{995D82C2-B315-46E1-843B-2F92DA0DCEEA}"/>
    <cellStyle name="Normal 8 3 6 2 4" xfId="2771" xr:uid="{61214785-79B4-4425-89F6-92D87474C771}"/>
    <cellStyle name="Normal 8 3 6 3" xfId="2772" xr:uid="{CE571AFD-A5E1-422A-9C7D-9738419AB111}"/>
    <cellStyle name="Normal 8 3 6 4" xfId="2773" xr:uid="{1761D2CA-37B7-4378-9F82-9C4A3C08C6E6}"/>
    <cellStyle name="Normal 8 3 6 5" xfId="2774" xr:uid="{7BCFB762-5307-45F5-9792-7B5C2D98B493}"/>
    <cellStyle name="Normal 8 3 7" xfId="2775" xr:uid="{9D6456CF-E704-4706-96F2-1B9A77F0CA57}"/>
    <cellStyle name="Normal 8 3 7 2" xfId="2776" xr:uid="{E2D2DA67-B4D0-4182-9CF6-8D26A903119E}"/>
    <cellStyle name="Normal 8 3 7 3" xfId="2777" xr:uid="{1CADEE13-2349-49B6-80F1-22FE34821120}"/>
    <cellStyle name="Normal 8 3 7 4" xfId="2778" xr:uid="{11DF15DD-476A-4706-8CC8-9D027BACF5B0}"/>
    <cellStyle name="Normal 8 3 8" xfId="2779" xr:uid="{E0DBC655-CC44-4DFE-A974-B94D7BCB795A}"/>
    <cellStyle name="Normal 8 3 8 2" xfId="2780" xr:uid="{A1088D18-4C1C-468C-A15A-8806106F049A}"/>
    <cellStyle name="Normal 8 3 8 3" xfId="2781" xr:uid="{BC1431AD-51DB-4124-B4F8-0C22705A40D0}"/>
    <cellStyle name="Normal 8 3 8 4" xfId="2782" xr:uid="{2C46EC32-1B0A-475B-9661-43C37A4B78E6}"/>
    <cellStyle name="Normal 8 3 9" xfId="2783" xr:uid="{CF66F23A-FD74-49B7-98C8-FBC4D3212B19}"/>
    <cellStyle name="Normal 8 4" xfId="2784" xr:uid="{B2F47A85-1C52-402E-984B-C72CF38EE635}"/>
    <cellStyle name="Normal 8 4 10" xfId="2785" xr:uid="{386BA26A-9C16-412A-BC62-0834700AADD3}"/>
    <cellStyle name="Normal 8 4 11" xfId="2786" xr:uid="{D87D0637-EAED-4C33-ACEA-D1156A7CDDD8}"/>
    <cellStyle name="Normal 8 4 2" xfId="2787" xr:uid="{CC82F8AD-1E8D-4600-8EA4-87FF130BB4E9}"/>
    <cellStyle name="Normal 8 4 2 2" xfId="2788" xr:uid="{CA58F1C0-30B6-4879-AB42-7B40AB2F713B}"/>
    <cellStyle name="Normal 8 4 2 2 2" xfId="2789" xr:uid="{EAAD06EA-999C-4349-B93E-6744F74DD633}"/>
    <cellStyle name="Normal 8 4 2 2 2 2" xfId="2790" xr:uid="{A01E2E64-9F7B-4F29-9C33-F80484FEC678}"/>
    <cellStyle name="Normal 8 4 2 2 2 2 2" xfId="2791" xr:uid="{38E4D83B-4687-4958-A201-EB25B2B50505}"/>
    <cellStyle name="Normal 8 4 2 2 2 2 3" xfId="2792" xr:uid="{C511FF2B-060C-4F63-9557-753863B9721C}"/>
    <cellStyle name="Normal 8 4 2 2 2 2 4" xfId="2793" xr:uid="{0FD01B3F-1BCF-4E26-A0F3-540A3E18A351}"/>
    <cellStyle name="Normal 8 4 2 2 2 3" xfId="2794" xr:uid="{D7AB8FB9-EF83-4BA1-9275-1B3F5815F34D}"/>
    <cellStyle name="Normal 8 4 2 2 2 3 2" xfId="2795" xr:uid="{726DF70D-D5F4-47B8-B584-A832B4FE2494}"/>
    <cellStyle name="Normal 8 4 2 2 2 3 3" xfId="2796" xr:uid="{BEA7E649-0E07-4A5B-9E98-3A10AA954179}"/>
    <cellStyle name="Normal 8 4 2 2 2 3 4" xfId="2797" xr:uid="{B9BD75CF-265A-45BC-9B87-8C3089D87ECF}"/>
    <cellStyle name="Normal 8 4 2 2 2 4" xfId="2798" xr:uid="{314025C5-5BB8-4735-8BE0-F89E2BEAD018}"/>
    <cellStyle name="Normal 8 4 2 2 2 5" xfId="2799" xr:uid="{C1C11702-C8F8-41EE-A18E-021A23425ACB}"/>
    <cellStyle name="Normal 8 4 2 2 2 6" xfId="2800" xr:uid="{39D192BD-2C1C-4EB5-8C02-AA8C0E3DB868}"/>
    <cellStyle name="Normal 8 4 2 2 3" xfId="2801" xr:uid="{B8265106-BE60-498E-8C5A-9993E8A2480E}"/>
    <cellStyle name="Normal 8 4 2 2 3 2" xfId="2802" xr:uid="{5B12E3CF-A10E-41C1-95E7-C784B723EB62}"/>
    <cellStyle name="Normal 8 4 2 2 3 2 2" xfId="2803" xr:uid="{19F188C1-082F-4BE5-93D5-1BD444AE92AF}"/>
    <cellStyle name="Normal 8 4 2 2 3 2 3" xfId="2804" xr:uid="{68D23052-BDBC-4726-B588-EA1613F69F91}"/>
    <cellStyle name="Normal 8 4 2 2 3 2 4" xfId="2805" xr:uid="{43565AE6-8E3E-49C9-BAA9-143CE0AAB0E8}"/>
    <cellStyle name="Normal 8 4 2 2 3 3" xfId="2806" xr:uid="{44BED9AC-5956-4C50-8FBF-68E0C98CF335}"/>
    <cellStyle name="Normal 8 4 2 2 3 4" xfId="2807" xr:uid="{7F90A76E-D925-4252-9D6A-140447DB95E4}"/>
    <cellStyle name="Normal 8 4 2 2 3 5" xfId="2808" xr:uid="{82C235A8-D604-41CB-AA5D-20F27C03F429}"/>
    <cellStyle name="Normal 8 4 2 2 4" xfId="2809" xr:uid="{CC12D9AA-ED5A-40F4-A03B-39421EE01025}"/>
    <cellStyle name="Normal 8 4 2 2 4 2" xfId="2810" xr:uid="{FCC65D21-F911-4922-A3C5-C86050C06182}"/>
    <cellStyle name="Normal 8 4 2 2 4 3" xfId="2811" xr:uid="{E465F4D4-7192-4776-B6B8-5D3C90D3D6B9}"/>
    <cellStyle name="Normal 8 4 2 2 4 4" xfId="2812" xr:uid="{7A870741-BE2A-4CBD-9884-AA2FE9D51BBF}"/>
    <cellStyle name="Normal 8 4 2 2 5" xfId="2813" xr:uid="{C3E1B49E-F200-4ADD-A2A8-20897ED8EE16}"/>
    <cellStyle name="Normal 8 4 2 2 5 2" xfId="2814" xr:uid="{4FCD0425-CE48-4DF9-BC71-89A13C86E417}"/>
    <cellStyle name="Normal 8 4 2 2 5 3" xfId="2815" xr:uid="{6FA801DB-2F79-4D1F-94F8-2580BFFCCB65}"/>
    <cellStyle name="Normal 8 4 2 2 5 4" xfId="2816" xr:uid="{971F107F-CB18-43E7-B05A-09A782E03C0F}"/>
    <cellStyle name="Normal 8 4 2 2 6" xfId="2817" xr:uid="{EA58BD21-6E7F-4F73-9F96-EB2F19046C14}"/>
    <cellStyle name="Normal 8 4 2 2 7" xfId="2818" xr:uid="{4AD69F06-F3A0-440E-A47C-7C7942AC2D6F}"/>
    <cellStyle name="Normal 8 4 2 2 8" xfId="2819" xr:uid="{01FC51CE-2544-4134-A88F-766B014B5D6C}"/>
    <cellStyle name="Normal 8 4 2 3" xfId="2820" xr:uid="{61120C10-A116-435F-AE98-A2F23C0D26FF}"/>
    <cellStyle name="Normal 8 4 2 3 2" xfId="2821" xr:uid="{AAABD2BC-83D7-4619-8AEC-AAD49979E064}"/>
    <cellStyle name="Normal 8 4 2 3 2 2" xfId="2822" xr:uid="{8BA6E7A7-2358-4138-8571-F115C98F302C}"/>
    <cellStyle name="Normal 8 4 2 3 2 2 2" xfId="5353" xr:uid="{339F0F9F-B29B-4468-9363-33DB11E0BC10}"/>
    <cellStyle name="Normal 8 4 2 3 2 3" xfId="2823" xr:uid="{815BBC2E-5B27-4D77-AA5A-AEFBC62F9AD3}"/>
    <cellStyle name="Normal 8 4 2 3 2 4" xfId="2824" xr:uid="{9C9B6A67-A8F4-45ED-B906-697EB1CB5732}"/>
    <cellStyle name="Normal 8 4 2 3 3" xfId="2825" xr:uid="{1ACBF8C1-5A32-4129-885B-C2D2DF03A838}"/>
    <cellStyle name="Normal 8 4 2 3 3 2" xfId="2826" xr:uid="{2F53A8A5-6EF4-4B5A-A914-9F18F139B082}"/>
    <cellStyle name="Normal 8 4 2 3 3 3" xfId="2827" xr:uid="{ECD3AA72-D799-44BC-8682-4E6311B3AB06}"/>
    <cellStyle name="Normal 8 4 2 3 3 4" xfId="2828" xr:uid="{9CF5D965-D817-4C0B-85B5-8F00E69FF93B}"/>
    <cellStyle name="Normal 8 4 2 3 4" xfId="2829" xr:uid="{D9FE0E4E-0580-445E-B1FF-09128E725FEA}"/>
    <cellStyle name="Normal 8 4 2 3 5" xfId="2830" xr:uid="{6213AF1A-3F13-40AE-A75C-1892F9D28A05}"/>
    <cellStyle name="Normal 8 4 2 3 6" xfId="2831" xr:uid="{60B87F2B-A600-450B-A47E-035DBFC536BD}"/>
    <cellStyle name="Normal 8 4 2 4" xfId="2832" xr:uid="{8F43291D-03FE-41B1-975F-0ED763A8980F}"/>
    <cellStyle name="Normal 8 4 2 4 2" xfId="2833" xr:uid="{D675F95E-D2D7-4B33-845F-CE74B5DD4D5E}"/>
    <cellStyle name="Normal 8 4 2 4 2 2" xfId="2834" xr:uid="{BFBAE64E-65EF-4B50-8E59-F2E56B4C4265}"/>
    <cellStyle name="Normal 8 4 2 4 2 3" xfId="2835" xr:uid="{9CC6B8C4-D344-4EE1-92DF-C0ACF868F260}"/>
    <cellStyle name="Normal 8 4 2 4 2 4" xfId="2836" xr:uid="{34AE33F8-26CC-4647-90D3-48246B84C720}"/>
    <cellStyle name="Normal 8 4 2 4 3" xfId="2837" xr:uid="{B8CE2A6E-57A3-4A54-B837-777F739AFA43}"/>
    <cellStyle name="Normal 8 4 2 4 4" xfId="2838" xr:uid="{85F869F5-588E-4414-BB92-0E37130798EF}"/>
    <cellStyle name="Normal 8 4 2 4 5" xfId="2839" xr:uid="{E092D14C-BA82-4342-AAA2-A65CFEA234BE}"/>
    <cellStyle name="Normal 8 4 2 5" xfId="2840" xr:uid="{2E8CDB5E-7223-4BF4-81E6-DF416F05EBE7}"/>
    <cellStyle name="Normal 8 4 2 5 2" xfId="2841" xr:uid="{C38610B1-FADC-4D0D-97ED-32DF853E34CD}"/>
    <cellStyle name="Normal 8 4 2 5 2 2" xfId="5354" xr:uid="{A3A679EB-9FCA-4A03-8EC4-7F1BD56215E0}"/>
    <cellStyle name="Normal 8 4 2 5 3" xfId="2842" xr:uid="{BD0B52FF-5A5E-4A59-8693-D2DFE0E5148C}"/>
    <cellStyle name="Normal 8 4 2 5 4" xfId="2843" xr:uid="{49FCE3DF-D88B-4E56-BA5B-7B862EA13EFE}"/>
    <cellStyle name="Normal 8 4 2 6" xfId="2844" xr:uid="{59DCC954-3BB5-4B5C-BCE5-DB3820E244F0}"/>
    <cellStyle name="Normal 8 4 2 6 2" xfId="2845" xr:uid="{AE428278-6DEF-42F7-8CE4-F399059200DA}"/>
    <cellStyle name="Normal 8 4 2 6 3" xfId="2846" xr:uid="{A64D25C0-C71B-454B-8E1B-74EE6FC658F2}"/>
    <cellStyle name="Normal 8 4 2 6 4" xfId="2847" xr:uid="{FCB583D9-8F2B-45B4-B98B-1EEF8A988C55}"/>
    <cellStyle name="Normal 8 4 2 7" xfId="2848" xr:uid="{6CE76712-1426-47EB-9A41-965C27567863}"/>
    <cellStyle name="Normal 8 4 2 8" xfId="2849" xr:uid="{D1150E3D-7819-43DC-A540-D47E2EB3597C}"/>
    <cellStyle name="Normal 8 4 2 9" xfId="2850" xr:uid="{294A766F-BB3F-4A18-BD7F-509BCAB77893}"/>
    <cellStyle name="Normal 8 4 3" xfId="2851" xr:uid="{44805501-2F67-46EE-A61F-71DEA3F435B5}"/>
    <cellStyle name="Normal 8 4 3 2" xfId="2852" xr:uid="{34856377-0A53-445C-8CB7-E1C8D1374FC0}"/>
    <cellStyle name="Normal 8 4 3 2 2" xfId="2853" xr:uid="{6715799D-B692-45C8-8FBB-57FA397E5E4F}"/>
    <cellStyle name="Normal 8 4 3 2 2 2" xfId="2854" xr:uid="{3B8937D2-D21E-4048-B677-13103A133E49}"/>
    <cellStyle name="Normal 8 4 3 2 2 2 2" xfId="4184" xr:uid="{2979DFA8-B21B-4B37-A79A-E6C0641F0826}"/>
    <cellStyle name="Normal 8 4 3 2 2 3" xfId="2855" xr:uid="{A5F8AFB1-5347-469C-ADB5-271F36234C50}"/>
    <cellStyle name="Normal 8 4 3 2 2 4" xfId="2856" xr:uid="{29CA0647-2C05-41A9-9E8B-41C95620F520}"/>
    <cellStyle name="Normal 8 4 3 2 3" xfId="2857" xr:uid="{59BD6826-293C-4637-92CC-B05669093DC8}"/>
    <cellStyle name="Normal 8 4 3 2 3 2" xfId="2858" xr:uid="{5427958A-6ACA-42C7-B1D5-1A848FB14352}"/>
    <cellStyle name="Normal 8 4 3 2 3 3" xfId="2859" xr:uid="{A17E943D-B95D-416B-9EF0-EBDF96F56806}"/>
    <cellStyle name="Normal 8 4 3 2 3 4" xfId="2860" xr:uid="{673CE93C-428D-4853-BCC0-3ABF4DBC058D}"/>
    <cellStyle name="Normal 8 4 3 2 4" xfId="2861" xr:uid="{3976E5A2-787C-47C0-9A08-686E9D3F77B8}"/>
    <cellStyle name="Normal 8 4 3 2 5" xfId="2862" xr:uid="{AA4B924F-11DE-48FF-94BC-A81A23A8DC5F}"/>
    <cellStyle name="Normal 8 4 3 2 6" xfId="2863" xr:uid="{064C64EA-14BB-46EE-B2B4-139F02072750}"/>
    <cellStyle name="Normal 8 4 3 3" xfId="2864" xr:uid="{2381E395-37FB-4352-BCB2-79E46BFDCD04}"/>
    <cellStyle name="Normal 8 4 3 3 2" xfId="2865" xr:uid="{F37168DD-429C-4BED-9A5F-45A3E1F0F6B0}"/>
    <cellStyle name="Normal 8 4 3 3 2 2" xfId="2866" xr:uid="{7138EEBD-5977-4CB5-A4CA-6B1A171047D3}"/>
    <cellStyle name="Normal 8 4 3 3 2 3" xfId="2867" xr:uid="{88A35867-923F-4DB8-A709-92999C47780A}"/>
    <cellStyle name="Normal 8 4 3 3 2 4" xfId="2868" xr:uid="{06959439-6401-4349-9025-EAF45992AF01}"/>
    <cellStyle name="Normal 8 4 3 3 3" xfId="2869" xr:uid="{84A663BA-FE4E-41F5-95F5-2554B0B4F811}"/>
    <cellStyle name="Normal 8 4 3 3 4" xfId="2870" xr:uid="{E667E5D2-5D89-4B31-8F51-D6D7511BCB17}"/>
    <cellStyle name="Normal 8 4 3 3 5" xfId="2871" xr:uid="{896DDE7C-1A8B-42F5-893E-DBEEC138EF6E}"/>
    <cellStyle name="Normal 8 4 3 4" xfId="2872" xr:uid="{6FABC3C7-9D80-44B9-9C86-191B06CD1C97}"/>
    <cellStyle name="Normal 8 4 3 4 2" xfId="2873" xr:uid="{91D96ADF-7CF5-49EC-B077-86CE0439C716}"/>
    <cellStyle name="Normal 8 4 3 4 3" xfId="2874" xr:uid="{556ED922-8E0F-4403-8505-58D0EC1EDBBF}"/>
    <cellStyle name="Normal 8 4 3 4 4" xfId="2875" xr:uid="{37960458-24F5-471B-A735-C757D431AFC1}"/>
    <cellStyle name="Normal 8 4 3 5" xfId="2876" xr:uid="{48CFBB83-E5D3-4DDD-B037-D6BDFB828232}"/>
    <cellStyle name="Normal 8 4 3 5 2" xfId="2877" xr:uid="{903DA8F4-C4A2-470B-8725-32EAFF34E462}"/>
    <cellStyle name="Normal 8 4 3 5 3" xfId="2878" xr:uid="{27DD1FE1-F68B-4591-A563-CD51B71E5012}"/>
    <cellStyle name="Normal 8 4 3 5 4" xfId="2879" xr:uid="{1CACB7DB-D16E-4427-80D4-010FF147643A}"/>
    <cellStyle name="Normal 8 4 3 6" xfId="2880" xr:uid="{C808D077-3893-4B01-8363-882ACE5EF2F4}"/>
    <cellStyle name="Normal 8 4 3 7" xfId="2881" xr:uid="{426639EA-FB98-4E12-96B6-82196A1FBC84}"/>
    <cellStyle name="Normal 8 4 3 8" xfId="2882" xr:uid="{790DCF77-6E6E-4DC6-A7BC-C360232C95F3}"/>
    <cellStyle name="Normal 8 4 4" xfId="2883" xr:uid="{6C8C24DC-F618-429C-AAE1-0D097EEC7F5B}"/>
    <cellStyle name="Normal 8 4 4 2" xfId="2884" xr:uid="{D6372672-B45A-47A5-B89C-1CB202CD3F45}"/>
    <cellStyle name="Normal 8 4 4 2 2" xfId="2885" xr:uid="{B838ED24-3D29-4BB3-AF5C-E7D6B5A6D6CB}"/>
    <cellStyle name="Normal 8 4 4 2 2 2" xfId="2886" xr:uid="{8486289F-6EAF-4FFD-BEF4-7EB431F09896}"/>
    <cellStyle name="Normal 8 4 4 2 2 3" xfId="2887" xr:uid="{D6D2FCEA-A8B1-4235-84E8-CF47FCAD823B}"/>
    <cellStyle name="Normal 8 4 4 2 2 4" xfId="2888" xr:uid="{8E9D91B9-BF46-4B0E-939E-3CC3DB41DD3A}"/>
    <cellStyle name="Normal 8 4 4 2 3" xfId="2889" xr:uid="{F3E61BD4-5B45-4D3A-8E6F-B6A37AD5F443}"/>
    <cellStyle name="Normal 8 4 4 2 4" xfId="2890" xr:uid="{4FE64F88-51C9-4C5C-B626-70E73AAB9665}"/>
    <cellStyle name="Normal 8 4 4 2 5" xfId="2891" xr:uid="{13576B3E-0FBB-445B-AB00-D884E0FC1A92}"/>
    <cellStyle name="Normal 8 4 4 3" xfId="2892" xr:uid="{E3AB47C3-5D6A-4716-8B4B-FCE663EBAA75}"/>
    <cellStyle name="Normal 8 4 4 3 2" xfId="2893" xr:uid="{9391DCC6-F9A7-4CD9-AAAC-2563B4876761}"/>
    <cellStyle name="Normal 8 4 4 3 3" xfId="2894" xr:uid="{38C45E3C-8921-4CD8-873C-7D9C82150671}"/>
    <cellStyle name="Normal 8 4 4 3 4" xfId="2895" xr:uid="{071A354B-89B0-43CD-B373-1C7FFB0ECAF5}"/>
    <cellStyle name="Normal 8 4 4 4" xfId="2896" xr:uid="{5455F568-A29A-466E-857A-2B05E848A856}"/>
    <cellStyle name="Normal 8 4 4 4 2" xfId="2897" xr:uid="{089B6EAD-C07C-461B-825F-29B68E094B88}"/>
    <cellStyle name="Normal 8 4 4 4 3" xfId="2898" xr:uid="{3A7276D3-4018-4F60-94F8-3825E93C46F3}"/>
    <cellStyle name="Normal 8 4 4 4 4" xfId="2899" xr:uid="{6A1DA5F3-96FB-4432-8BA2-A43F8D6607EC}"/>
    <cellStyle name="Normal 8 4 4 5" xfId="2900" xr:uid="{C68F2E05-F327-45F2-940C-51D425A0B87C}"/>
    <cellStyle name="Normal 8 4 4 6" xfId="2901" xr:uid="{9A8CAEA2-09AA-4F36-BA0F-79303F2D5CB7}"/>
    <cellStyle name="Normal 8 4 4 7" xfId="2902" xr:uid="{48201F67-6810-4633-A358-99EE685E9DDE}"/>
    <cellStyle name="Normal 8 4 5" xfId="2903" xr:uid="{5F97693A-8FE2-46A6-8FF1-C8FA1DF855D2}"/>
    <cellStyle name="Normal 8 4 5 2" xfId="2904" xr:uid="{C967A5F5-909A-42CF-822B-872346633C84}"/>
    <cellStyle name="Normal 8 4 5 2 2" xfId="2905" xr:uid="{40881839-70B4-4B13-8178-5F01B5A402C8}"/>
    <cellStyle name="Normal 8 4 5 2 3" xfId="2906" xr:uid="{5C482E65-F88A-4B35-8B08-32BDF7958AC3}"/>
    <cellStyle name="Normal 8 4 5 2 4" xfId="2907" xr:uid="{1CC9DFF8-12AA-4D37-A592-9CA636B544F8}"/>
    <cellStyle name="Normal 8 4 5 3" xfId="2908" xr:uid="{6361D81B-B22A-4B9E-9BEF-4F71CC4B2F37}"/>
    <cellStyle name="Normal 8 4 5 3 2" xfId="2909" xr:uid="{86E192AC-63CA-4092-B18E-32609FE81392}"/>
    <cellStyle name="Normal 8 4 5 3 3" xfId="2910" xr:uid="{FDE479C9-A1E7-4D00-B83C-29C436337EC2}"/>
    <cellStyle name="Normal 8 4 5 3 4" xfId="2911" xr:uid="{3D2954ED-582C-4893-B39C-7847706FB0A7}"/>
    <cellStyle name="Normal 8 4 5 4" xfId="2912" xr:uid="{10970BD6-AE22-4CCB-AD5F-E846ADA774EB}"/>
    <cellStyle name="Normal 8 4 5 5" xfId="2913" xr:uid="{2C055EC8-AE88-46BC-A11B-74482FF72AF8}"/>
    <cellStyle name="Normal 8 4 5 6" xfId="2914" xr:uid="{989D4BFC-CC1A-449F-A211-F0C1F323C16B}"/>
    <cellStyle name="Normal 8 4 6" xfId="2915" xr:uid="{A70F709E-2FE3-465C-A552-B683A907D876}"/>
    <cellStyle name="Normal 8 4 6 2" xfId="2916" xr:uid="{8CC945B7-585C-47F7-8B32-44EF213EA6FA}"/>
    <cellStyle name="Normal 8 4 6 2 2" xfId="2917" xr:uid="{CF20A213-2FB5-4445-B3FE-EEE05457E676}"/>
    <cellStyle name="Normal 8 4 6 2 3" xfId="2918" xr:uid="{B5680CD0-461A-4B0F-83F0-8CB08211C825}"/>
    <cellStyle name="Normal 8 4 6 2 4" xfId="2919" xr:uid="{9E926F71-B811-4D76-8B2B-029E2692817E}"/>
    <cellStyle name="Normal 8 4 6 3" xfId="2920" xr:uid="{007F68F3-DC86-48F6-BDC2-716C963CE406}"/>
    <cellStyle name="Normal 8 4 6 4" xfId="2921" xr:uid="{ED44213D-41FC-46EB-A313-0FA19E351377}"/>
    <cellStyle name="Normal 8 4 6 5" xfId="2922" xr:uid="{1A45FF44-B86E-4E86-B433-031780881C62}"/>
    <cellStyle name="Normal 8 4 7" xfId="2923" xr:uid="{FB112854-B5C8-4247-B995-DC4D85F30D65}"/>
    <cellStyle name="Normal 8 4 7 2" xfId="2924" xr:uid="{9F7CFF12-5516-43FF-9E58-189B2AB0D651}"/>
    <cellStyle name="Normal 8 4 7 3" xfId="2925" xr:uid="{65340F0F-C759-4AB4-95C8-16661C57FB18}"/>
    <cellStyle name="Normal 8 4 7 4" xfId="2926" xr:uid="{C107571A-015B-453E-ACEF-44A327D45083}"/>
    <cellStyle name="Normal 8 4 8" xfId="2927" xr:uid="{97AA50F5-5727-4F07-884B-FB12A7527764}"/>
    <cellStyle name="Normal 8 4 8 2" xfId="2928" xr:uid="{ACDC88B1-B0F8-48FF-9EBF-ACF465C23FB8}"/>
    <cellStyle name="Normal 8 4 8 3" xfId="2929" xr:uid="{C580C1B3-C355-4204-98BC-87AEB0894469}"/>
    <cellStyle name="Normal 8 4 8 4" xfId="2930" xr:uid="{2437A85F-4B29-4791-87B2-E2519D7272BC}"/>
    <cellStyle name="Normal 8 4 9" xfId="2931" xr:uid="{89C81C13-3911-4289-8484-C66E92197976}"/>
    <cellStyle name="Normal 8 5" xfId="2932" xr:uid="{DB62B437-BCDE-4254-884B-5102F2E9C3C0}"/>
    <cellStyle name="Normal 8 5 2" xfId="2933" xr:uid="{EF95A717-38B6-40C2-B942-1E5A1F08FB44}"/>
    <cellStyle name="Normal 8 5 2 2" xfId="2934" xr:uid="{16FB51D1-AD32-46B3-B185-83BAE900D1ED}"/>
    <cellStyle name="Normal 8 5 2 2 2" xfId="2935" xr:uid="{62612A06-5285-4B20-800C-C842E6381A03}"/>
    <cellStyle name="Normal 8 5 2 2 2 2" xfId="2936" xr:uid="{601462E4-352C-4A14-8DAC-74208C4410D6}"/>
    <cellStyle name="Normal 8 5 2 2 2 3" xfId="2937" xr:uid="{F249E6F1-3DD4-406E-8F22-F9F207634BD9}"/>
    <cellStyle name="Normal 8 5 2 2 2 4" xfId="2938" xr:uid="{BAB82869-DDA2-413B-A77F-263BF48B3C89}"/>
    <cellStyle name="Normal 8 5 2 2 3" xfId="2939" xr:uid="{57FD7602-AB4F-479A-90D1-D313A9068D0C}"/>
    <cellStyle name="Normal 8 5 2 2 3 2" xfId="2940" xr:uid="{FBEE7349-40BB-4851-99F2-3A7447BDB02C}"/>
    <cellStyle name="Normal 8 5 2 2 3 3" xfId="2941" xr:uid="{B8FE43AB-7904-44AC-A56D-8B03B6E79171}"/>
    <cellStyle name="Normal 8 5 2 2 3 4" xfId="2942" xr:uid="{0A3A09A4-11F9-4F75-807A-BF75F77A4AAA}"/>
    <cellStyle name="Normal 8 5 2 2 4" xfId="2943" xr:uid="{D9E4B978-4628-4299-84FE-5C7EC2686A8E}"/>
    <cellStyle name="Normal 8 5 2 2 5" xfId="2944" xr:uid="{850B60EC-2313-453D-AD33-2D67DFCFFA0F}"/>
    <cellStyle name="Normal 8 5 2 2 6" xfId="2945" xr:uid="{2D80C79E-BDE8-4F2D-8B7E-4791C112D0EC}"/>
    <cellStyle name="Normal 8 5 2 3" xfId="2946" xr:uid="{AA0BF018-7E12-4847-8B8D-128132BF9C63}"/>
    <cellStyle name="Normal 8 5 2 3 2" xfId="2947" xr:uid="{262AB871-D06B-4990-95E8-004AF6CE7C19}"/>
    <cellStyle name="Normal 8 5 2 3 2 2" xfId="2948" xr:uid="{6CD7AA1E-A77C-40E3-8F81-53EDE0FE4E81}"/>
    <cellStyle name="Normal 8 5 2 3 2 3" xfId="2949" xr:uid="{8D69923D-F8CF-4017-94DF-C06B2133EF38}"/>
    <cellStyle name="Normal 8 5 2 3 2 4" xfId="2950" xr:uid="{98F7CF64-9150-4291-8AB9-80676085F841}"/>
    <cellStyle name="Normal 8 5 2 3 3" xfId="2951" xr:uid="{F4E21D35-40C9-49F7-8363-DC036EC672EE}"/>
    <cellStyle name="Normal 8 5 2 3 4" xfId="2952" xr:uid="{D5B52F5A-95A5-4AF6-B72E-D6FA68DCD0E9}"/>
    <cellStyle name="Normal 8 5 2 3 5" xfId="2953" xr:uid="{92916E1A-3C31-497D-8CAF-F6743B9E3B1F}"/>
    <cellStyle name="Normal 8 5 2 4" xfId="2954" xr:uid="{ED2F72C1-3FAF-4175-9AB2-13784E75624E}"/>
    <cellStyle name="Normal 8 5 2 4 2" xfId="2955" xr:uid="{D009FBC3-06A3-4A79-81B6-307437EF2883}"/>
    <cellStyle name="Normal 8 5 2 4 3" xfId="2956" xr:uid="{2D09EBDB-EAC7-453C-9F31-68524F289D67}"/>
    <cellStyle name="Normal 8 5 2 4 4" xfId="2957" xr:uid="{F14C1B03-F008-49C3-91C5-5CB50B9F1BCC}"/>
    <cellStyle name="Normal 8 5 2 5" xfId="2958" xr:uid="{CC40A814-D72B-409C-B01F-0C0E0FE981A3}"/>
    <cellStyle name="Normal 8 5 2 5 2" xfId="2959" xr:uid="{DE2232D4-D964-472A-8DEE-56CFD7910905}"/>
    <cellStyle name="Normal 8 5 2 5 3" xfId="2960" xr:uid="{3ED567DF-4383-43A8-BCE6-BBD5C90E4565}"/>
    <cellStyle name="Normal 8 5 2 5 4" xfId="2961" xr:uid="{16BBB042-34FF-4E35-AF34-F17D674D41F1}"/>
    <cellStyle name="Normal 8 5 2 6" xfId="2962" xr:uid="{5A4C4D3C-E564-46A2-89FC-07421D74358F}"/>
    <cellStyle name="Normal 8 5 2 7" xfId="2963" xr:uid="{4FA659D9-48E7-48DD-94FB-7B531F8147F4}"/>
    <cellStyle name="Normal 8 5 2 8" xfId="2964" xr:uid="{6CBD0A97-AA1E-4E0C-9606-B8B5CC2375A8}"/>
    <cellStyle name="Normal 8 5 3" xfId="2965" xr:uid="{062F0C53-CEF6-4762-8148-FF37BD07E65F}"/>
    <cellStyle name="Normal 8 5 3 2" xfId="2966" xr:uid="{214F55C6-7D6C-4FB8-9322-184F2AB5AF7B}"/>
    <cellStyle name="Normal 8 5 3 2 2" xfId="2967" xr:uid="{5C324B77-617E-4D86-A6AC-2992A8E6628F}"/>
    <cellStyle name="Normal 8 5 3 2 2 2" xfId="5355" xr:uid="{3F2B5A4F-AF2D-44E7-A914-3D63379FD567}"/>
    <cellStyle name="Normal 8 5 3 2 3" xfId="2968" xr:uid="{53D1AA29-78F0-4FD1-977C-CF75FCCFB544}"/>
    <cellStyle name="Normal 8 5 3 2 4" xfId="2969" xr:uid="{FE53D2CA-986D-47D6-A6E6-06125E87170D}"/>
    <cellStyle name="Normal 8 5 3 3" xfId="2970" xr:uid="{D1ECCC81-9009-4B00-899E-F8AC1310567C}"/>
    <cellStyle name="Normal 8 5 3 3 2" xfId="2971" xr:uid="{91F21D9D-09E5-43EE-A670-5E3049C6424B}"/>
    <cellStyle name="Normal 8 5 3 3 3" xfId="2972" xr:uid="{8BD6CA42-CB7F-4685-B310-14DC6D736346}"/>
    <cellStyle name="Normal 8 5 3 3 4" xfId="2973" xr:uid="{9BB43AAC-2DA8-442C-B64C-36BC4566F4D3}"/>
    <cellStyle name="Normal 8 5 3 4" xfId="2974" xr:uid="{9AAA7B48-3D6C-4DE0-A7CB-8AA45381CCA7}"/>
    <cellStyle name="Normal 8 5 3 5" xfId="2975" xr:uid="{B87A2C29-2A4E-4435-AEEF-BF3E322FD7F1}"/>
    <cellStyle name="Normal 8 5 3 6" xfId="2976" xr:uid="{AF32033F-8F97-4A8D-8EE2-E62F072A1599}"/>
    <cellStyle name="Normal 8 5 4" xfId="2977" xr:uid="{61B7C985-38D8-4E0D-9F0D-D194BCD6CEA3}"/>
    <cellStyle name="Normal 8 5 4 2" xfId="2978" xr:uid="{2C3E942F-878B-4CDF-AE77-12711B1CC8FF}"/>
    <cellStyle name="Normal 8 5 4 2 2" xfId="2979" xr:uid="{B217F10F-DA38-4953-8A6F-22305997BFFE}"/>
    <cellStyle name="Normal 8 5 4 2 3" xfId="2980" xr:uid="{345CB415-CA15-46C2-9E70-623509C4C4E3}"/>
    <cellStyle name="Normal 8 5 4 2 4" xfId="2981" xr:uid="{0980424D-D3D4-4FCD-9EA6-7B83F4866CBA}"/>
    <cellStyle name="Normal 8 5 4 3" xfId="2982" xr:uid="{398073A8-6563-4943-8C8F-D71DB9941B10}"/>
    <cellStyle name="Normal 8 5 4 4" xfId="2983" xr:uid="{C2848756-93AF-44E2-8470-6543594055BB}"/>
    <cellStyle name="Normal 8 5 4 5" xfId="2984" xr:uid="{45FD5E5C-38BB-4F6E-9498-8CE84860AB74}"/>
    <cellStyle name="Normal 8 5 5" xfId="2985" xr:uid="{0DAEF6F9-2D5E-4CBD-A9BF-011BC828D36D}"/>
    <cellStyle name="Normal 8 5 5 2" xfId="2986" xr:uid="{FA40A78E-5C4C-4906-BD9C-BF55778503E3}"/>
    <cellStyle name="Normal 8 5 5 2 2" xfId="5356" xr:uid="{3EC706FA-164D-4CF0-86A3-CA07E8FB2A9B}"/>
    <cellStyle name="Normal 8 5 5 3" xfId="2987" xr:uid="{D4A7068B-4EBC-4A22-BC49-F2D5A3BD4AB8}"/>
    <cellStyle name="Normal 8 5 5 4" xfId="2988" xr:uid="{5594BA49-6E8B-4C08-AC46-39A7D9F40578}"/>
    <cellStyle name="Normal 8 5 6" xfId="2989" xr:uid="{A4C875F3-6A82-4D91-95DB-E9312F68D843}"/>
    <cellStyle name="Normal 8 5 6 2" xfId="2990" xr:uid="{20E8F407-FCA6-4C5C-AA98-20A2787E05C8}"/>
    <cellStyle name="Normal 8 5 6 3" xfId="2991" xr:uid="{033A3406-B494-42D1-BDAB-23C581F9B14B}"/>
    <cellStyle name="Normal 8 5 6 4" xfId="2992" xr:uid="{AED0C2DB-B0C2-4D49-9AF1-D769AF7E0E67}"/>
    <cellStyle name="Normal 8 5 7" xfId="2993" xr:uid="{5002806E-2738-4AE7-9CB6-D9BC38C93765}"/>
    <cellStyle name="Normal 8 5 8" xfId="2994" xr:uid="{F720667A-3E00-4D38-8477-41458B7B1760}"/>
    <cellStyle name="Normal 8 5 9" xfId="2995" xr:uid="{CF87BE84-09BF-4904-B095-6D5AF8A30211}"/>
    <cellStyle name="Normal 8 6" xfId="2996" xr:uid="{771A659A-D83F-4734-968C-F1EB56792E2D}"/>
    <cellStyle name="Normal 8 6 2" xfId="2997" xr:uid="{8FDA6516-FC4E-4365-BECF-D0956EEDF543}"/>
    <cellStyle name="Normal 8 6 2 2" xfId="2998" xr:uid="{36E481A2-E274-43BA-B7A2-4D0E86FA3AD1}"/>
    <cellStyle name="Normal 8 6 2 2 2" xfId="2999" xr:uid="{B26D4356-C85C-4644-BA26-4CBED2C11CA6}"/>
    <cellStyle name="Normal 8 6 2 2 2 2" xfId="4185" xr:uid="{C24114FA-A606-4857-985D-14AC2D2A4D43}"/>
    <cellStyle name="Normal 8 6 2 2 3" xfId="3000" xr:uid="{12E32645-0D74-4AFC-8473-A7297846A123}"/>
    <cellStyle name="Normal 8 6 2 2 4" xfId="3001" xr:uid="{8E27C296-2AD3-4543-9DA4-C5CC72BD006E}"/>
    <cellStyle name="Normal 8 6 2 3" xfId="3002" xr:uid="{0078187A-AEB0-4D4F-BAA1-B2DA6188CCB2}"/>
    <cellStyle name="Normal 8 6 2 3 2" xfId="3003" xr:uid="{8474AC1A-B652-4A0D-9DE5-0EF5D814E6E0}"/>
    <cellStyle name="Normal 8 6 2 3 3" xfId="3004" xr:uid="{7AFB7CA1-C4FF-4D33-9C73-700BE1D394F0}"/>
    <cellStyle name="Normal 8 6 2 3 4" xfId="3005" xr:uid="{8CD44D26-64AA-4505-AE82-8ADF40DC69F8}"/>
    <cellStyle name="Normal 8 6 2 4" xfId="3006" xr:uid="{2491A45B-36A2-4ADB-81A8-F77E3E840CBA}"/>
    <cellStyle name="Normal 8 6 2 5" xfId="3007" xr:uid="{2CD363A0-16DF-4C0C-91FF-C6F03D444715}"/>
    <cellStyle name="Normal 8 6 2 6" xfId="3008" xr:uid="{AD6C5AD5-461E-41F3-B8B8-449099ED909D}"/>
    <cellStyle name="Normal 8 6 3" xfId="3009" xr:uid="{B5E6FF7D-1F07-4030-BB36-814062168AF8}"/>
    <cellStyle name="Normal 8 6 3 2" xfId="3010" xr:uid="{A73F661F-C1C6-4BEC-BBFF-273530EC1FEC}"/>
    <cellStyle name="Normal 8 6 3 2 2" xfId="3011" xr:uid="{C5F94524-EB40-434C-BA7D-0D94C948FEDE}"/>
    <cellStyle name="Normal 8 6 3 2 3" xfId="3012" xr:uid="{D75922C8-30BE-4EAE-802B-4B7B5859F487}"/>
    <cellStyle name="Normal 8 6 3 2 4" xfId="3013" xr:uid="{AD8463E3-0D4E-413B-9E10-46CDC949410F}"/>
    <cellStyle name="Normal 8 6 3 3" xfId="3014" xr:uid="{5352B269-9C41-4FA0-BBFB-24BC96824F01}"/>
    <cellStyle name="Normal 8 6 3 4" xfId="3015" xr:uid="{22723836-CFC6-4642-817A-EB38500B392B}"/>
    <cellStyle name="Normal 8 6 3 5" xfId="3016" xr:uid="{5E4B7860-DD96-4DD8-A109-720072467A10}"/>
    <cellStyle name="Normal 8 6 4" xfId="3017" xr:uid="{906D34AE-7CB5-4FCC-9746-532F286302AE}"/>
    <cellStyle name="Normal 8 6 4 2" xfId="3018" xr:uid="{91393235-913E-4806-8DDA-67F321FCD28F}"/>
    <cellStyle name="Normal 8 6 4 3" xfId="3019" xr:uid="{97D55DCB-EAAD-4C57-8F0B-721D3E467FC5}"/>
    <cellStyle name="Normal 8 6 4 4" xfId="3020" xr:uid="{1A726C8A-F08F-4BE4-9B16-A715232EEECF}"/>
    <cellStyle name="Normal 8 6 5" xfId="3021" xr:uid="{611672A1-CC75-4306-AFA5-5EFEF084586A}"/>
    <cellStyle name="Normal 8 6 5 2" xfId="3022" xr:uid="{6B8D91E2-8FAB-4920-BA95-C272C469067F}"/>
    <cellStyle name="Normal 8 6 5 3" xfId="3023" xr:uid="{6A875044-83CB-4DC6-9602-8A90F1B8B655}"/>
    <cellStyle name="Normal 8 6 5 4" xfId="3024" xr:uid="{EFA7BA1A-ECE3-447B-ADAD-4DC00CFF5631}"/>
    <cellStyle name="Normal 8 6 6" xfId="3025" xr:uid="{40FC6B26-65F7-4EE5-B85C-C521CF9D3898}"/>
    <cellStyle name="Normal 8 6 7" xfId="3026" xr:uid="{DA23DB28-B67E-4E82-836D-E7FC42C75396}"/>
    <cellStyle name="Normal 8 6 8" xfId="3027" xr:uid="{F7426C8A-C1D7-4337-AB80-9B41E99F6765}"/>
    <cellStyle name="Normal 8 7" xfId="3028" xr:uid="{6DADFA2D-D742-4AB3-9C52-548B6FF99225}"/>
    <cellStyle name="Normal 8 7 2" xfId="3029" xr:uid="{9E1CD230-0D9C-44DF-9848-3D11C6DEF6FC}"/>
    <cellStyle name="Normal 8 7 2 2" xfId="3030" xr:uid="{53C01ADF-8010-4082-927E-288C52D0C467}"/>
    <cellStyle name="Normal 8 7 2 2 2" xfId="3031" xr:uid="{5CABB93D-F522-41B8-8569-C6800BFBD183}"/>
    <cellStyle name="Normal 8 7 2 2 3" xfId="3032" xr:uid="{A6B842F0-95B2-4B61-831F-B534BCE34F8F}"/>
    <cellStyle name="Normal 8 7 2 2 4" xfId="3033" xr:uid="{8C1447D4-2269-442D-9D4C-737CFA0321AA}"/>
    <cellStyle name="Normal 8 7 2 3" xfId="3034" xr:uid="{66FD60AA-3091-4E5D-81DF-FBC76841078C}"/>
    <cellStyle name="Normal 8 7 2 4" xfId="3035" xr:uid="{D85E66FD-2590-48C2-9453-84B52AA60D89}"/>
    <cellStyle name="Normal 8 7 2 5" xfId="3036" xr:uid="{E9AD3953-9245-4479-9DB5-62E81AA98693}"/>
    <cellStyle name="Normal 8 7 3" xfId="3037" xr:uid="{059A7717-44D6-4499-916B-B95F65A973BE}"/>
    <cellStyle name="Normal 8 7 3 2" xfId="3038" xr:uid="{B4124FDD-4FCD-4E5A-A507-BA346525BFCD}"/>
    <cellStyle name="Normal 8 7 3 3" xfId="3039" xr:uid="{D135BA21-A6F2-48D2-A5D1-4B231BBAEEEB}"/>
    <cellStyle name="Normal 8 7 3 4" xfId="3040" xr:uid="{0441ECBF-1032-4B77-A83C-E3A723C8813E}"/>
    <cellStyle name="Normal 8 7 4" xfId="3041" xr:uid="{F535E330-03DA-4B85-A8E6-74C00DF6A43E}"/>
    <cellStyle name="Normal 8 7 4 2" xfId="3042" xr:uid="{58253684-D20E-41EE-A702-8D25EC94782D}"/>
    <cellStyle name="Normal 8 7 4 3" xfId="3043" xr:uid="{1F9C54B8-A89A-49DA-BA73-F2671690DD78}"/>
    <cellStyle name="Normal 8 7 4 4" xfId="3044" xr:uid="{86F6FE3B-A0B8-401F-8DA7-224F0F940A17}"/>
    <cellStyle name="Normal 8 7 5" xfId="3045" xr:uid="{1CBB7149-5DD7-4CB3-88E8-E6B672EBDD90}"/>
    <cellStyle name="Normal 8 7 6" xfId="3046" xr:uid="{C75428B6-F9B5-46DD-B266-38CFEFA8E2A2}"/>
    <cellStyle name="Normal 8 7 7" xfId="3047" xr:uid="{C40EE4AC-03BB-4B5A-99FE-CA833B26A5B9}"/>
    <cellStyle name="Normal 8 8" xfId="3048" xr:uid="{E3D8F371-BE3F-47B2-AA41-023A609FF62A}"/>
    <cellStyle name="Normal 8 8 2" xfId="3049" xr:uid="{23D13893-E6EF-4207-A3BC-BFE940508C27}"/>
    <cellStyle name="Normal 8 8 2 2" xfId="3050" xr:uid="{70758EC6-DC1B-4A43-8B13-9D0A29592EF2}"/>
    <cellStyle name="Normal 8 8 2 3" xfId="3051" xr:uid="{99DD3DF2-3433-474C-831A-4A344CF9DA94}"/>
    <cellStyle name="Normal 8 8 2 4" xfId="3052" xr:uid="{153BBDBE-F6B7-4F66-AC7A-51E54846CB1B}"/>
    <cellStyle name="Normal 8 8 3" xfId="3053" xr:uid="{466BFE69-20EA-4F2C-9EE8-BD93FF0797A2}"/>
    <cellStyle name="Normal 8 8 3 2" xfId="3054" xr:uid="{F1E475D3-3C0D-488C-95D5-0967D0DA6BF9}"/>
    <cellStyle name="Normal 8 8 3 3" xfId="3055" xr:uid="{78EB1B72-6A0C-4A66-AE11-6DB9B57C136C}"/>
    <cellStyle name="Normal 8 8 3 4" xfId="3056" xr:uid="{4483008D-D142-4D0B-A4D0-5E4E0D81EF81}"/>
    <cellStyle name="Normal 8 8 4" xfId="3057" xr:uid="{174152B6-B617-415D-A68D-59148DB1B659}"/>
    <cellStyle name="Normal 8 8 5" xfId="3058" xr:uid="{BC82AC66-569A-4873-B3D9-0485DAEB5C06}"/>
    <cellStyle name="Normal 8 8 6" xfId="3059" xr:uid="{3A62B430-7D4E-47C8-BDAE-C8CA79AE98A8}"/>
    <cellStyle name="Normal 8 9" xfId="3060" xr:uid="{0A477264-700E-4829-B762-45958FD16205}"/>
    <cellStyle name="Normal 8 9 2" xfId="3061" xr:uid="{C5566930-BB6D-4404-8533-6015765D6818}"/>
    <cellStyle name="Normal 8 9 2 2" xfId="3062" xr:uid="{FD31A2DE-F2C4-4387-B98C-6B92B825880D}"/>
    <cellStyle name="Normal 8 9 2 2 2" xfId="4381" xr:uid="{E7E26459-96F8-4FC8-A403-8A145C3E2E24}"/>
    <cellStyle name="Normal 8 9 2 2 3" xfId="4613" xr:uid="{4529EF92-7EF2-4662-99F8-A3C8C10B10B2}"/>
    <cellStyle name="Normal 8 9 2 3" xfId="3063" xr:uid="{FA82D15C-FFDB-4325-AE31-4B59462D2594}"/>
    <cellStyle name="Normal 8 9 2 4" xfId="3064" xr:uid="{F4009D45-9C0B-4417-B15D-D1C5D8946908}"/>
    <cellStyle name="Normal 8 9 3" xfId="3065" xr:uid="{C4B1B686-D85C-4CB1-A2F2-FB9BF7B7FF28}"/>
    <cellStyle name="Normal 8 9 4" xfId="3066" xr:uid="{B8B136FE-D6C8-4834-B684-91F44E9E920C}"/>
    <cellStyle name="Normal 8 9 4 2" xfId="4747" xr:uid="{262F93AE-FC6F-48EA-90E2-707DCE252DD8}"/>
    <cellStyle name="Normal 8 9 4 3" xfId="4614" xr:uid="{4D610925-D1C8-44E5-9F2A-CFE880421650}"/>
    <cellStyle name="Normal 8 9 4 4" xfId="4466" xr:uid="{73DB8CB3-0512-476D-AB23-D902F6116FDD}"/>
    <cellStyle name="Normal 8 9 5" xfId="3067" xr:uid="{88888D8C-ECF2-4510-AA4C-138EECCBBA73}"/>
    <cellStyle name="Normal 9" xfId="89" xr:uid="{F4A4763A-04B7-4B1C-8004-C784F6FE2E21}"/>
    <cellStyle name="Normal 9 10" xfId="3068" xr:uid="{BF585213-705F-4040-91F9-B888F07D6AB8}"/>
    <cellStyle name="Normal 9 10 2" xfId="3069" xr:uid="{393BCA78-9196-420C-9295-231BAABB2023}"/>
    <cellStyle name="Normal 9 10 2 2" xfId="3070" xr:uid="{B0B9C788-2F8A-4F35-BEF1-9814C3F80939}"/>
    <cellStyle name="Normal 9 10 2 3" xfId="3071" xr:uid="{6FD47D59-A00F-420C-B673-8884CC279258}"/>
    <cellStyle name="Normal 9 10 2 4" xfId="3072" xr:uid="{6ADFA206-14E6-4FA5-BDC0-D466C1A56265}"/>
    <cellStyle name="Normal 9 10 3" xfId="3073" xr:uid="{6EB45064-41CE-4D45-8B54-DF09C7749A5C}"/>
    <cellStyle name="Normal 9 10 4" xfId="3074" xr:uid="{90CA8755-17F1-420F-8365-1FF6271AF817}"/>
    <cellStyle name="Normal 9 10 5" xfId="3075" xr:uid="{E977AD9D-6218-461B-A35F-952B85F92377}"/>
    <cellStyle name="Normal 9 11" xfId="3076" xr:uid="{4799804B-EA71-4AAC-8256-231CDB5BADBF}"/>
    <cellStyle name="Normal 9 11 2" xfId="3077" xr:uid="{665575CE-7677-4BDA-922F-0A37D937362A}"/>
    <cellStyle name="Normal 9 11 3" xfId="3078" xr:uid="{E50BBA8E-85F6-4E69-9978-82642A4E14E3}"/>
    <cellStyle name="Normal 9 11 4" xfId="3079" xr:uid="{60D8F353-EF39-4D7E-9293-F3458C70D6A0}"/>
    <cellStyle name="Normal 9 12" xfId="3080" xr:uid="{AC895256-9D80-4426-9440-59AD111BDE3C}"/>
    <cellStyle name="Normal 9 12 2" xfId="3081" xr:uid="{2AEA4AFC-9F0F-4B7D-B5A9-1CC2076F08D6}"/>
    <cellStyle name="Normal 9 12 3" xfId="3082" xr:uid="{DA2C382E-C1BF-42A2-A5B9-13CE95C60C70}"/>
    <cellStyle name="Normal 9 12 4" xfId="3083" xr:uid="{0A832A0C-4181-49D3-99D0-19D9B375FDE4}"/>
    <cellStyle name="Normal 9 13" xfId="3084" xr:uid="{EC40742C-6DD6-40C0-BDE8-3FA3073B8E37}"/>
    <cellStyle name="Normal 9 13 2" xfId="3085" xr:uid="{CF96B9B9-AC93-455F-8D81-9281862F9F60}"/>
    <cellStyle name="Normal 9 14" xfId="3086" xr:uid="{CCA4822F-D7A6-4472-B81C-6411BC551657}"/>
    <cellStyle name="Normal 9 15" xfId="3087" xr:uid="{5B4BC39C-F6DE-40AF-B3EE-9EF62ABD45DA}"/>
    <cellStyle name="Normal 9 16" xfId="3088" xr:uid="{7DA420D8-B9BF-4856-B125-E8B7D44C77C9}"/>
    <cellStyle name="Normal 9 2" xfId="90" xr:uid="{96C944C0-D071-4DAF-BC1E-5BB84A434DBA}"/>
    <cellStyle name="Normal 9 2 2" xfId="3729" xr:uid="{9BD33682-4E90-42F3-8A4A-44D6409C905A}"/>
    <cellStyle name="Normal 9 2 2 2" xfId="4593" xr:uid="{A1BEC84D-F809-4F0A-B62F-1F8E0F5BF871}"/>
    <cellStyle name="Normal 9 2 3" xfId="4594" xr:uid="{E1A3FE73-F56A-416D-8A03-5356C7449E6E}"/>
    <cellStyle name="Normal 9 3" xfId="91" xr:uid="{3B45D512-CBBC-43E9-B2C0-34C2A21F1BCA}"/>
    <cellStyle name="Normal 9 3 10" xfId="3089" xr:uid="{CF63638A-FF46-48D4-BEE4-894B957AD52E}"/>
    <cellStyle name="Normal 9 3 11" xfId="3090" xr:uid="{4D84DC49-9C2F-452E-8EB9-ECF0D818E6CB}"/>
    <cellStyle name="Normal 9 3 2" xfId="3091" xr:uid="{27F211E5-38DF-4DB1-9C07-7B9CD6EB0767}"/>
    <cellStyle name="Normal 9 3 2 2" xfId="3092" xr:uid="{BFF3CF5B-6C81-4D35-A853-9F73F83C8B75}"/>
    <cellStyle name="Normal 9 3 2 2 2" xfId="3093" xr:uid="{82CF2D74-B9BE-45B8-A54F-538C24C29C91}"/>
    <cellStyle name="Normal 9 3 2 2 2 2" xfId="3094" xr:uid="{F21866C7-0022-441A-9D17-A083EDED86F8}"/>
    <cellStyle name="Normal 9 3 2 2 2 2 2" xfId="3095" xr:uid="{BF6C630C-3237-4BA0-9359-9EFE335FD879}"/>
    <cellStyle name="Normal 9 3 2 2 2 2 2 2" xfId="4186" xr:uid="{9D4245E6-3729-4644-82ED-66A7E727F7DD}"/>
    <cellStyle name="Normal 9 3 2 2 2 2 2 2 2" xfId="4187" xr:uid="{A186117D-A086-4A1E-9DA6-9A1E87243813}"/>
    <cellStyle name="Normal 9 3 2 2 2 2 2 3" xfId="4188" xr:uid="{30185E20-77CE-4E9B-9D5A-0E9E2B2E01F4}"/>
    <cellStyle name="Normal 9 3 2 2 2 2 3" xfId="3096" xr:uid="{47D7531A-DB00-46D2-880F-7F17AD247A0A}"/>
    <cellStyle name="Normal 9 3 2 2 2 2 3 2" xfId="4189" xr:uid="{845E14AD-4008-442F-BA2E-1AA599150DCB}"/>
    <cellStyle name="Normal 9 3 2 2 2 2 4" xfId="3097" xr:uid="{0CB4ABB3-7795-4BE5-BEA2-DD2D2B5F3CEC}"/>
    <cellStyle name="Normal 9 3 2 2 2 3" xfId="3098" xr:uid="{3380EB90-CBA0-426A-9DA3-20194B1E5F56}"/>
    <cellStyle name="Normal 9 3 2 2 2 3 2" xfId="3099" xr:uid="{E81A3BD1-8F37-4079-812C-20EC68A2E1B5}"/>
    <cellStyle name="Normal 9 3 2 2 2 3 2 2" xfId="4190" xr:uid="{F9A73FAD-88AA-49F3-A15F-D08318F4C2CD}"/>
    <cellStyle name="Normal 9 3 2 2 2 3 3" xfId="3100" xr:uid="{F6605A61-53F9-4901-8DCD-603E2CF6BCD0}"/>
    <cellStyle name="Normal 9 3 2 2 2 3 4" xfId="3101" xr:uid="{9E5EEF16-6AE0-4A78-9D4E-12B7565A0F68}"/>
    <cellStyle name="Normal 9 3 2 2 2 4" xfId="3102" xr:uid="{4DFF9A9C-9491-4D1F-87E4-49EFA124F8EE}"/>
    <cellStyle name="Normal 9 3 2 2 2 4 2" xfId="4191" xr:uid="{7643204B-75B7-444F-A610-5BE19EB5E393}"/>
    <cellStyle name="Normal 9 3 2 2 2 5" xfId="3103" xr:uid="{5974FA8C-9474-4DA2-8E96-2EACAB2D5A20}"/>
    <cellStyle name="Normal 9 3 2 2 2 6" xfId="3104" xr:uid="{ABFA7DCA-9F18-4F7B-B23D-51B659690A62}"/>
    <cellStyle name="Normal 9 3 2 2 3" xfId="3105" xr:uid="{ADFF3D04-5EBC-472B-89AF-E403892A54A2}"/>
    <cellStyle name="Normal 9 3 2 2 3 2" xfId="3106" xr:uid="{FAB5C1EF-84EB-4E5B-AEC0-6A9C8AB58710}"/>
    <cellStyle name="Normal 9 3 2 2 3 2 2" xfId="3107" xr:uid="{322FF512-78C8-40C6-AA46-C17DCF10C648}"/>
    <cellStyle name="Normal 9 3 2 2 3 2 2 2" xfId="4192" xr:uid="{06D85FDB-40BB-4A87-A149-7A6AAFEAAFFD}"/>
    <cellStyle name="Normal 9 3 2 2 3 2 2 2 2" xfId="4193" xr:uid="{D5B11718-DABE-419C-A854-C5A3F6D82E18}"/>
    <cellStyle name="Normal 9 3 2 2 3 2 2 3" xfId="4194" xr:uid="{6C7407DC-8D75-433A-9301-C7CD4BBCE387}"/>
    <cellStyle name="Normal 9 3 2 2 3 2 3" xfId="3108" xr:uid="{7F988D64-FBCF-4675-8330-8032A6E06F29}"/>
    <cellStyle name="Normal 9 3 2 2 3 2 3 2" xfId="4195" xr:uid="{FD01342A-5E80-4B1F-9900-778B2DB4FD9D}"/>
    <cellStyle name="Normal 9 3 2 2 3 2 4" xfId="3109" xr:uid="{4808E97A-686C-4DB0-9589-A7D2CE931974}"/>
    <cellStyle name="Normal 9 3 2 2 3 3" xfId="3110" xr:uid="{066661A6-E041-418A-843A-396D45633222}"/>
    <cellStyle name="Normal 9 3 2 2 3 3 2" xfId="4196" xr:uid="{F9309AE1-0E4F-477E-B003-B2EBD9C67590}"/>
    <cellStyle name="Normal 9 3 2 2 3 3 2 2" xfId="4197" xr:uid="{C758401F-AA2F-44B6-BBD0-0E98873E5E08}"/>
    <cellStyle name="Normal 9 3 2 2 3 3 3" xfId="4198" xr:uid="{283BC48D-953E-4843-A354-88B5234875F5}"/>
    <cellStyle name="Normal 9 3 2 2 3 4" xfId="3111" xr:uid="{1D90C994-B0D9-4136-A337-7854EE504D17}"/>
    <cellStyle name="Normal 9 3 2 2 3 4 2" xfId="4199" xr:uid="{53B7F984-696D-4FE3-BD6E-5579AE451B6F}"/>
    <cellStyle name="Normal 9 3 2 2 3 5" xfId="3112" xr:uid="{4DCAEE8E-A976-4784-A1AE-52EC264E9D4A}"/>
    <cellStyle name="Normal 9 3 2 2 4" xfId="3113" xr:uid="{2C5F6196-FDC3-4521-A0B5-432770128C1F}"/>
    <cellStyle name="Normal 9 3 2 2 4 2" xfId="3114" xr:uid="{35680B16-CB84-4FD0-AFD9-B4F486767134}"/>
    <cellStyle name="Normal 9 3 2 2 4 2 2" xfId="4200" xr:uid="{96F8E945-3FE4-4013-94C6-20446E4E7A96}"/>
    <cellStyle name="Normal 9 3 2 2 4 2 2 2" xfId="4201" xr:uid="{58552614-0420-456C-AAB7-568981C16AB6}"/>
    <cellStyle name="Normal 9 3 2 2 4 2 3" xfId="4202" xr:uid="{CC549152-6619-4551-80F2-06B52EA0C141}"/>
    <cellStyle name="Normal 9 3 2 2 4 3" xfId="3115" xr:uid="{AE743CFC-3FCB-43FB-8E9C-F9D66561DD23}"/>
    <cellStyle name="Normal 9 3 2 2 4 3 2" xfId="4203" xr:uid="{A6478904-D6C7-47E2-9BA2-76D69D4B3919}"/>
    <cellStyle name="Normal 9 3 2 2 4 4" xfId="3116" xr:uid="{AA68C44B-32D5-45AF-9493-91D105E1744B}"/>
    <cellStyle name="Normal 9 3 2 2 5" xfId="3117" xr:uid="{4421CB94-36AE-44CC-B045-01361798FBCA}"/>
    <cellStyle name="Normal 9 3 2 2 5 2" xfId="3118" xr:uid="{1AAB92DC-6962-44F5-ABA5-CB19F5ECD0BD}"/>
    <cellStyle name="Normal 9 3 2 2 5 2 2" xfId="4204" xr:uid="{76E7C521-1B4D-46BF-ABB5-6472F616FF92}"/>
    <cellStyle name="Normal 9 3 2 2 5 3" xfId="3119" xr:uid="{059DB7A9-CA16-4CFF-B1BA-DDF97BF62F80}"/>
    <cellStyle name="Normal 9 3 2 2 5 4" xfId="3120" xr:uid="{14B39F52-643F-44B6-8244-8CA6FF59CC9D}"/>
    <cellStyle name="Normal 9 3 2 2 6" xfId="3121" xr:uid="{ED130CC7-B019-4D14-969F-A3C37EAEB408}"/>
    <cellStyle name="Normal 9 3 2 2 6 2" xfId="4205" xr:uid="{31617420-8E85-416B-A7C9-BF617E00E64B}"/>
    <cellStyle name="Normal 9 3 2 2 7" xfId="3122" xr:uid="{0C7134FE-0B70-4111-A614-4F1C4E9CBD97}"/>
    <cellStyle name="Normal 9 3 2 2 8" xfId="3123" xr:uid="{E478BB84-2407-4365-A26F-B09D37183B08}"/>
    <cellStyle name="Normal 9 3 2 3" xfId="3124" xr:uid="{EE87C1AC-37C8-4EFB-AF62-F3C2636624C7}"/>
    <cellStyle name="Normal 9 3 2 3 2" xfId="3125" xr:uid="{A3932153-57C8-433F-B73E-F51EAB0564D5}"/>
    <cellStyle name="Normal 9 3 2 3 2 2" xfId="3126" xr:uid="{E52243DD-DDC4-4716-9DE8-F4A68AC2498E}"/>
    <cellStyle name="Normal 9 3 2 3 2 2 2" xfId="4206" xr:uid="{0FAD0F91-CE8A-40BD-A1E9-628CCB4414EB}"/>
    <cellStyle name="Normal 9 3 2 3 2 2 2 2" xfId="4207" xr:uid="{B690EC2F-6850-4A07-A007-E1A9FB157843}"/>
    <cellStyle name="Normal 9 3 2 3 2 2 3" xfId="4208" xr:uid="{E87E4DD9-22FE-4E36-855F-32B5F06A99F1}"/>
    <cellStyle name="Normal 9 3 2 3 2 3" xfId="3127" xr:uid="{98C5766B-D19E-40EE-9474-C2F279A3B934}"/>
    <cellStyle name="Normal 9 3 2 3 2 3 2" xfId="4209" xr:uid="{92FD1584-0E26-446F-851D-1AF6830A5FAA}"/>
    <cellStyle name="Normal 9 3 2 3 2 4" xfId="3128" xr:uid="{120D8BE4-3538-4580-A931-DFF81042C5A7}"/>
    <cellStyle name="Normal 9 3 2 3 3" xfId="3129" xr:uid="{8F16DFFE-F97A-4F36-9C11-2697B9036A6E}"/>
    <cellStyle name="Normal 9 3 2 3 3 2" xfId="3130" xr:uid="{C08E3F57-EE36-46EE-9DD6-EFC1BB3079FE}"/>
    <cellStyle name="Normal 9 3 2 3 3 2 2" xfId="4210" xr:uid="{557EC33C-9A59-4CA0-A2A2-706FD37EDEE6}"/>
    <cellStyle name="Normal 9 3 2 3 3 3" xfId="3131" xr:uid="{38B0CF3A-0D94-4E22-B271-D002E714907B}"/>
    <cellStyle name="Normal 9 3 2 3 3 4" xfId="3132" xr:uid="{0BB9FBE7-AFE0-4DAF-8A12-C472A23BACAD}"/>
    <cellStyle name="Normal 9 3 2 3 4" xfId="3133" xr:uid="{C3738493-DA39-44A5-9960-1490E5A3EAD1}"/>
    <cellStyle name="Normal 9 3 2 3 4 2" xfId="4211" xr:uid="{CF702A97-75BD-4DF5-80A2-B9AB9A830283}"/>
    <cellStyle name="Normal 9 3 2 3 5" xfId="3134" xr:uid="{1C3503DD-88C5-4D4A-8BCA-A60348D470F2}"/>
    <cellStyle name="Normal 9 3 2 3 6" xfId="3135" xr:uid="{EBB26DE8-89C2-4A74-9EED-5A539AC05DA4}"/>
    <cellStyle name="Normal 9 3 2 4" xfId="3136" xr:uid="{3EA720CF-13A2-431F-989E-A9AC5FB17778}"/>
    <cellStyle name="Normal 9 3 2 4 2" xfId="3137" xr:uid="{2DE9B04F-CC15-4358-A812-6039DD271B69}"/>
    <cellStyle name="Normal 9 3 2 4 2 2" xfId="3138" xr:uid="{BFE35DA0-FB5B-4AB7-96B7-3DB66220DD06}"/>
    <cellStyle name="Normal 9 3 2 4 2 2 2" xfId="4212" xr:uid="{4598FC97-3F69-45A1-BC8F-C04CB1927EC4}"/>
    <cellStyle name="Normal 9 3 2 4 2 2 2 2" xfId="4213" xr:uid="{EC0147FD-D6F5-4DBF-99FA-D2AB4FAB4A45}"/>
    <cellStyle name="Normal 9 3 2 4 2 2 3" xfId="4214" xr:uid="{9D4D9E75-2006-4DB0-A65E-DA6B98BB5153}"/>
    <cellStyle name="Normal 9 3 2 4 2 3" xfId="3139" xr:uid="{1D2A5AF7-3D29-4494-B369-928A68013347}"/>
    <cellStyle name="Normal 9 3 2 4 2 3 2" xfId="4215" xr:uid="{CEFEAC4E-F9F6-4B27-AF07-451353087678}"/>
    <cellStyle name="Normal 9 3 2 4 2 4" xfId="3140" xr:uid="{A000C054-6274-4C43-A095-64F034BE59DA}"/>
    <cellStyle name="Normal 9 3 2 4 3" xfId="3141" xr:uid="{2A16B146-FAF8-4F46-AB45-5070B9956BE2}"/>
    <cellStyle name="Normal 9 3 2 4 3 2" xfId="4216" xr:uid="{3B327374-92F5-44D0-8199-372486C13ABB}"/>
    <cellStyle name="Normal 9 3 2 4 3 2 2" xfId="4217" xr:uid="{889BC055-F007-4604-A4BB-D849DAB5D1E7}"/>
    <cellStyle name="Normal 9 3 2 4 3 3" xfId="4218" xr:uid="{2B42DF77-B014-4A5A-B86F-93B5FF72DD8D}"/>
    <cellStyle name="Normal 9 3 2 4 4" xfId="3142" xr:uid="{0AEC8774-345A-463C-8A00-857C4CB45F72}"/>
    <cellStyle name="Normal 9 3 2 4 4 2" xfId="4219" xr:uid="{6413905E-28F2-4664-B6D1-F955AA7F23B9}"/>
    <cellStyle name="Normal 9 3 2 4 5" xfId="3143" xr:uid="{16A44CB1-D4F4-48CF-B9EF-0B1F05394659}"/>
    <cellStyle name="Normal 9 3 2 5" xfId="3144" xr:uid="{43170114-72FC-4934-AE9F-9DC9DFAD188D}"/>
    <cellStyle name="Normal 9 3 2 5 2" xfId="3145" xr:uid="{B33709B0-6790-47D2-AEE4-B5B36856496C}"/>
    <cellStyle name="Normal 9 3 2 5 2 2" xfId="4220" xr:uid="{FC07319F-282F-4FB5-AA96-CD637DF33373}"/>
    <cellStyle name="Normal 9 3 2 5 2 2 2" xfId="4221" xr:uid="{228035C4-FD74-4EC2-B1DA-A3AF6768D443}"/>
    <cellStyle name="Normal 9 3 2 5 2 3" xfId="4222" xr:uid="{BC0632AE-5C3B-434B-8748-DB887A2FB987}"/>
    <cellStyle name="Normal 9 3 2 5 3" xfId="3146" xr:uid="{EFE86066-8415-4EBC-8792-02D51E76E08A}"/>
    <cellStyle name="Normal 9 3 2 5 3 2" xfId="4223" xr:uid="{80375F92-EA95-4A6C-94CA-D4EFBC253318}"/>
    <cellStyle name="Normal 9 3 2 5 4" xfId="3147" xr:uid="{963608D1-C5C8-410A-B92C-D9750069FF7F}"/>
    <cellStyle name="Normal 9 3 2 6" xfId="3148" xr:uid="{4BDB06FD-8CDD-4F67-B1D8-652876000F14}"/>
    <cellStyle name="Normal 9 3 2 6 2" xfId="3149" xr:uid="{BFF4EB7E-43C5-4EA9-AD94-E69F7091A913}"/>
    <cellStyle name="Normal 9 3 2 6 2 2" xfId="4224" xr:uid="{3530BF8E-8C70-42B7-8A11-A2339AB29B14}"/>
    <cellStyle name="Normal 9 3 2 6 3" xfId="3150" xr:uid="{F301E8CE-1FC0-4158-8011-0589220F8BC6}"/>
    <cellStyle name="Normal 9 3 2 6 4" xfId="3151" xr:uid="{EE4B5087-3753-4F67-A4FD-876F04586363}"/>
    <cellStyle name="Normal 9 3 2 7" xfId="3152" xr:uid="{5CDBD239-962C-46B4-8005-9BBD64947DFD}"/>
    <cellStyle name="Normal 9 3 2 7 2" xfId="4225" xr:uid="{B70E078F-A980-4568-9731-E754A808D9A0}"/>
    <cellStyle name="Normal 9 3 2 8" xfId="3153" xr:uid="{351B2C67-565E-4E66-BD89-3E340BCAFD79}"/>
    <cellStyle name="Normal 9 3 2 9" xfId="3154" xr:uid="{7D02FE7B-E5D9-40A4-9EEA-FC0AE0C38DEF}"/>
    <cellStyle name="Normal 9 3 3" xfId="3155" xr:uid="{649469BD-BAEB-4A6F-968E-A512F2DA562E}"/>
    <cellStyle name="Normal 9 3 3 2" xfId="3156" xr:uid="{E37CF1DC-E319-4B70-BB5E-E27F02A70354}"/>
    <cellStyle name="Normal 9 3 3 2 2" xfId="3157" xr:uid="{C3A79BAA-BDFB-4108-B438-45934B12CB94}"/>
    <cellStyle name="Normal 9 3 3 2 2 2" xfId="3158" xr:uid="{B21864EC-F833-49D9-BAD0-D9661B17AF7B}"/>
    <cellStyle name="Normal 9 3 3 2 2 2 2" xfId="4226" xr:uid="{919B39E0-6D32-4977-A321-98DFE4B748DE}"/>
    <cellStyle name="Normal 9 3 3 2 2 2 2 2" xfId="4227" xr:uid="{A8565739-0DBB-425D-8564-1665C6904A46}"/>
    <cellStyle name="Normal 9 3 3 2 2 2 3" xfId="4228" xr:uid="{864A9461-4278-4C12-98DF-C41356D705D9}"/>
    <cellStyle name="Normal 9 3 3 2 2 3" xfId="3159" xr:uid="{0B4943B8-30E5-4042-A29A-5E36FD2B582D}"/>
    <cellStyle name="Normal 9 3 3 2 2 3 2" xfId="4229" xr:uid="{DC3B8B95-E233-4B68-8ED7-B376E688D885}"/>
    <cellStyle name="Normal 9 3 3 2 2 4" xfId="3160" xr:uid="{5A5982A0-320E-4C4C-A439-E4E2DA16813D}"/>
    <cellStyle name="Normal 9 3 3 2 3" xfId="3161" xr:uid="{47880CEB-F07F-42D3-BFAA-B6B65353305B}"/>
    <cellStyle name="Normal 9 3 3 2 3 2" xfId="3162" xr:uid="{7116CAF9-C43F-4042-B3E7-9F6E2F719FB8}"/>
    <cellStyle name="Normal 9 3 3 2 3 2 2" xfId="4230" xr:uid="{50402EC9-FD3C-4B57-BAEA-6F9675109BDB}"/>
    <cellStyle name="Normal 9 3 3 2 3 3" xfId="3163" xr:uid="{1FAB0FAB-9990-41C6-A0AA-598F17D463EE}"/>
    <cellStyle name="Normal 9 3 3 2 3 4" xfId="3164" xr:uid="{32C92D69-397F-4288-B486-41F191C34328}"/>
    <cellStyle name="Normal 9 3 3 2 4" xfId="3165" xr:uid="{3D167333-0E0D-40CB-8474-1B85552BFEE2}"/>
    <cellStyle name="Normal 9 3 3 2 4 2" xfId="4231" xr:uid="{F1B2182F-DFFB-45C7-A316-B960BB43B3E5}"/>
    <cellStyle name="Normal 9 3 3 2 5" xfId="3166" xr:uid="{D161C21E-9D77-44D7-B610-5317E85A2658}"/>
    <cellStyle name="Normal 9 3 3 2 6" xfId="3167" xr:uid="{5DA2FB4F-3C87-467C-A93A-F52DFF85A29B}"/>
    <cellStyle name="Normal 9 3 3 3" xfId="3168" xr:uid="{E5BBE315-F3DC-445C-9B32-DFE6B4D9A6D9}"/>
    <cellStyle name="Normal 9 3 3 3 2" xfId="3169" xr:uid="{37E0A72F-90F9-430F-A1EA-0A6E605A9514}"/>
    <cellStyle name="Normal 9 3 3 3 2 2" xfId="3170" xr:uid="{37539943-71E7-4932-83DB-7C547CBF8639}"/>
    <cellStyle name="Normal 9 3 3 3 2 2 2" xfId="4232" xr:uid="{D776D5B8-3E3B-4C94-832D-1137E559950B}"/>
    <cellStyle name="Normal 9 3 3 3 2 2 2 2" xfId="4233" xr:uid="{834EA7A9-4BC9-4982-960B-3B93AFF659C7}"/>
    <cellStyle name="Normal 9 3 3 3 2 2 2 2 2" xfId="4766" xr:uid="{4EE07BAA-36B4-47FD-BA0F-0E273B75E39D}"/>
    <cellStyle name="Normal 9 3 3 3 2 2 3" xfId="4234" xr:uid="{424CDBDE-535D-4AAF-A549-CCDCA1B1994A}"/>
    <cellStyle name="Normal 9 3 3 3 2 2 3 2" xfId="4767" xr:uid="{B59082DA-FBFA-497B-A00E-C676D8E9B6EC}"/>
    <cellStyle name="Normal 9 3 3 3 2 3" xfId="3171" xr:uid="{FC973A86-A935-429A-9542-31E2E84A2D5E}"/>
    <cellStyle name="Normal 9 3 3 3 2 3 2" xfId="4235" xr:uid="{C544ADAC-68C2-49D5-850F-ADC781C61A3E}"/>
    <cellStyle name="Normal 9 3 3 3 2 3 2 2" xfId="4769" xr:uid="{33DC3448-67A0-44A8-BD3B-254926319D98}"/>
    <cellStyle name="Normal 9 3 3 3 2 3 3" xfId="4768" xr:uid="{53BE85D4-18D3-49CC-A707-B18F3E2D7C30}"/>
    <cellStyle name="Normal 9 3 3 3 2 4" xfId="3172" xr:uid="{ABBF8880-4263-4CE0-92FD-B1EBB0BE44C6}"/>
    <cellStyle name="Normal 9 3 3 3 2 4 2" xfId="4770" xr:uid="{F20BBD19-B874-4436-BEFA-9D90E660F57E}"/>
    <cellStyle name="Normal 9 3 3 3 3" xfId="3173" xr:uid="{4C29BCBC-72C7-4A5B-B364-AA74F99ADA31}"/>
    <cellStyle name="Normal 9 3 3 3 3 2" xfId="4236" xr:uid="{2BA938CC-3FF4-4867-88EE-CB7BC7FB388D}"/>
    <cellStyle name="Normal 9 3 3 3 3 2 2" xfId="4237" xr:uid="{D6DAFBE7-A471-47AD-ADC0-AE1CEAB65511}"/>
    <cellStyle name="Normal 9 3 3 3 3 2 2 2" xfId="4773" xr:uid="{F88CBA57-15C1-455A-A969-58668C16BA65}"/>
    <cellStyle name="Normal 9 3 3 3 3 2 3" xfId="4772" xr:uid="{C3223C6F-3E9B-4DBC-916A-560264861B28}"/>
    <cellStyle name="Normal 9 3 3 3 3 3" xfId="4238" xr:uid="{1C81878A-2547-45AB-9B21-6AF27DF57E54}"/>
    <cellStyle name="Normal 9 3 3 3 3 3 2" xfId="4774" xr:uid="{A9055D2D-DB2E-4414-B7C6-13800C013B11}"/>
    <cellStyle name="Normal 9 3 3 3 3 4" xfId="4771" xr:uid="{6533546D-3DBA-4233-B6D5-3046A331F5AB}"/>
    <cellStyle name="Normal 9 3 3 3 4" xfId="3174" xr:uid="{9F17C1C9-260D-4B65-8B7D-CD3B4E0FB813}"/>
    <cellStyle name="Normal 9 3 3 3 4 2" xfId="4239" xr:uid="{6CB67A80-103E-4340-939D-8475AF1283B4}"/>
    <cellStyle name="Normal 9 3 3 3 4 2 2" xfId="4776" xr:uid="{362EAC73-032B-478D-A2B9-649EC76324A2}"/>
    <cellStyle name="Normal 9 3 3 3 4 3" xfId="4775" xr:uid="{5805DCAE-74E8-4872-96E2-802CBB9C23CA}"/>
    <cellStyle name="Normal 9 3 3 3 5" xfId="3175" xr:uid="{EDFA7D40-85F4-48B1-8B00-A057CC8A322D}"/>
    <cellStyle name="Normal 9 3 3 3 5 2" xfId="4777" xr:uid="{A421C2AD-9616-4B4C-A621-8CD5A343C615}"/>
    <cellStyle name="Normal 9 3 3 4" xfId="3176" xr:uid="{CA29C088-214B-4E2C-9342-A9F6F756283E}"/>
    <cellStyle name="Normal 9 3 3 4 2" xfId="3177" xr:uid="{34C34C7B-2817-4D19-A8DC-2BAEC1FAB017}"/>
    <cellStyle name="Normal 9 3 3 4 2 2" xfId="4240" xr:uid="{CC1B181C-42A0-4875-899D-B387E4D9BAA8}"/>
    <cellStyle name="Normal 9 3 3 4 2 2 2" xfId="4241" xr:uid="{A1C4A0B5-8425-4882-87F1-A8768D928CE7}"/>
    <cellStyle name="Normal 9 3 3 4 2 2 2 2" xfId="4781" xr:uid="{620159FC-9A8D-4274-B99F-B53887EEC8A3}"/>
    <cellStyle name="Normal 9 3 3 4 2 2 3" xfId="4780" xr:uid="{3A82F368-C359-4C38-82F4-828049CA6FF6}"/>
    <cellStyle name="Normal 9 3 3 4 2 3" xfId="4242" xr:uid="{410D6B83-5A17-468F-9E7D-B078E7A7D871}"/>
    <cellStyle name="Normal 9 3 3 4 2 3 2" xfId="4782" xr:uid="{B72BD808-C2AE-4638-9178-8EE96465BD00}"/>
    <cellStyle name="Normal 9 3 3 4 2 4" xfId="4779" xr:uid="{1469F654-C81D-4EB6-B2B7-44128706BFCE}"/>
    <cellStyle name="Normal 9 3 3 4 3" xfId="3178" xr:uid="{0F33C7B9-2B28-4C21-9A24-92EC260CC79E}"/>
    <cellStyle name="Normal 9 3 3 4 3 2" xfId="4243" xr:uid="{CE7D56E6-5E74-4219-9536-C635B753D5DA}"/>
    <cellStyle name="Normal 9 3 3 4 3 2 2" xfId="4784" xr:uid="{D34F3F16-E85A-4F7C-A97F-9F91167B9187}"/>
    <cellStyle name="Normal 9 3 3 4 3 3" xfId="4783" xr:uid="{8FD395DB-D70B-43C7-9547-3CCC6AE9F06F}"/>
    <cellStyle name="Normal 9 3 3 4 4" xfId="3179" xr:uid="{94DF6E80-DE80-449C-AFF0-8739292B41B5}"/>
    <cellStyle name="Normal 9 3 3 4 4 2" xfId="4785" xr:uid="{296003B4-15A0-49B4-AB94-012585EB7BDC}"/>
    <cellStyle name="Normal 9 3 3 4 5" xfId="4778" xr:uid="{BBDE72D5-27A9-4277-A7D4-065034811146}"/>
    <cellStyle name="Normal 9 3 3 5" xfId="3180" xr:uid="{E7433F23-B99C-43A1-955E-7C1725705745}"/>
    <cellStyle name="Normal 9 3 3 5 2" xfId="3181" xr:uid="{4BF19952-5323-4B8F-A3C1-44B4D0A9D467}"/>
    <cellStyle name="Normal 9 3 3 5 2 2" xfId="4244" xr:uid="{5CCB5F21-D881-47EF-9ABF-85AD9270B0CB}"/>
    <cellStyle name="Normal 9 3 3 5 2 2 2" xfId="4788" xr:uid="{ECE7E1F1-8527-4014-A422-EC73C5C332C1}"/>
    <cellStyle name="Normal 9 3 3 5 2 3" xfId="4787" xr:uid="{BA5D5799-D44E-4EDD-9ECD-56A3751469F0}"/>
    <cellStyle name="Normal 9 3 3 5 3" xfId="3182" xr:uid="{DF5BF7AA-5CFC-4FC2-8D50-5763160C42BC}"/>
    <cellStyle name="Normal 9 3 3 5 3 2" xfId="4789" xr:uid="{584DE7B5-A785-48C3-9213-8FC0DF4819D7}"/>
    <cellStyle name="Normal 9 3 3 5 4" xfId="3183" xr:uid="{30834741-8769-467E-AD3D-A0FDFDD6F3E1}"/>
    <cellStyle name="Normal 9 3 3 5 4 2" xfId="4790" xr:uid="{BBA53A13-968F-4296-9783-69F02FF3C9FB}"/>
    <cellStyle name="Normal 9 3 3 5 5" xfId="4786" xr:uid="{94E45BFC-571E-43ED-BBE9-59F09A3E013D}"/>
    <cellStyle name="Normal 9 3 3 6" xfId="3184" xr:uid="{83AD9521-B21F-466E-8895-4222AD2D7C4E}"/>
    <cellStyle name="Normal 9 3 3 6 2" xfId="4245" xr:uid="{C54038A2-5ECC-4BD5-B83D-26F48765069D}"/>
    <cellStyle name="Normal 9 3 3 6 2 2" xfId="4792" xr:uid="{9017FE71-D3E1-402A-9781-C887BDC857BD}"/>
    <cellStyle name="Normal 9 3 3 6 3" xfId="4791" xr:uid="{6E546ACD-7E1C-4ACD-83EA-5AD5A927DD2B}"/>
    <cellStyle name="Normal 9 3 3 7" xfId="3185" xr:uid="{6AEA3060-C928-4309-AFA0-ED7D011D6003}"/>
    <cellStyle name="Normal 9 3 3 7 2" xfId="4793" xr:uid="{0DD91B09-F694-467B-B80B-7AB036A6FDB1}"/>
    <cellStyle name="Normal 9 3 3 8" xfId="3186" xr:uid="{3F9CC442-A082-45A0-8E6B-C91AD36D6E46}"/>
    <cellStyle name="Normal 9 3 3 8 2" xfId="4794" xr:uid="{1AADB0C6-C3C5-4A1C-9158-55EE948DF3F5}"/>
    <cellStyle name="Normal 9 3 4" xfId="3187" xr:uid="{8AC0FE1F-C6C2-49FB-B471-F94FB1624F7F}"/>
    <cellStyle name="Normal 9 3 4 2" xfId="3188" xr:uid="{91930CDA-8F4C-4254-9FAC-FB4110119198}"/>
    <cellStyle name="Normal 9 3 4 2 2" xfId="3189" xr:uid="{F075879E-5375-4A27-8ACF-418FC3D36415}"/>
    <cellStyle name="Normal 9 3 4 2 2 2" xfId="3190" xr:uid="{E509F458-CB0D-4287-A3A3-AEA3520E255C}"/>
    <cellStyle name="Normal 9 3 4 2 2 2 2" xfId="4246" xr:uid="{4662F6E2-BD56-42D6-B4C0-6729C877B14A}"/>
    <cellStyle name="Normal 9 3 4 2 2 2 2 2" xfId="4799" xr:uid="{39B71146-5322-46F5-A0CE-01851A6A697F}"/>
    <cellStyle name="Normal 9 3 4 2 2 2 3" xfId="4798" xr:uid="{300F9CFC-7A4C-4FAD-8F2C-22FE9065B50E}"/>
    <cellStyle name="Normal 9 3 4 2 2 3" xfId="3191" xr:uid="{7D847946-43E2-46B5-BBD5-86F0B8E364A7}"/>
    <cellStyle name="Normal 9 3 4 2 2 3 2" xfId="4800" xr:uid="{99B9AB30-1795-4D4C-B264-8C608E92FBE1}"/>
    <cellStyle name="Normal 9 3 4 2 2 4" xfId="3192" xr:uid="{04D0683E-E50F-4903-A9EF-8F5010C68342}"/>
    <cellStyle name="Normal 9 3 4 2 2 4 2" xfId="4801" xr:uid="{0452DA5B-FDE1-46AF-885D-F920CA3C65CF}"/>
    <cellStyle name="Normal 9 3 4 2 2 5" xfId="4797" xr:uid="{09845FB9-547A-48E2-B2AA-DCCF160F7D1E}"/>
    <cellStyle name="Normal 9 3 4 2 3" xfId="3193" xr:uid="{9C578581-6FDD-4097-AFFC-102D8B92FDFC}"/>
    <cellStyle name="Normal 9 3 4 2 3 2" xfId="4247" xr:uid="{961719D9-2F19-4884-B168-7EE9CAF094BE}"/>
    <cellStyle name="Normal 9 3 4 2 3 2 2" xfId="4803" xr:uid="{0AC769EF-B91B-446F-9CFF-E3E55CC54AC6}"/>
    <cellStyle name="Normal 9 3 4 2 3 3" xfId="4802" xr:uid="{79CCD544-7462-40A7-94CD-AEBE1A69A327}"/>
    <cellStyle name="Normal 9 3 4 2 4" xfId="3194" xr:uid="{0932A407-516B-4C83-AA73-EA5CB439E52A}"/>
    <cellStyle name="Normal 9 3 4 2 4 2" xfId="4804" xr:uid="{887228E8-61B0-4F63-9D37-B47E48839FEF}"/>
    <cellStyle name="Normal 9 3 4 2 5" xfId="3195" xr:uid="{386D6CD7-E1E7-42C0-8829-58099680CAAF}"/>
    <cellStyle name="Normal 9 3 4 2 5 2" xfId="4805" xr:uid="{8E2F5F38-8DB9-46AD-9E2A-4BB76891F903}"/>
    <cellStyle name="Normal 9 3 4 2 6" xfId="4796" xr:uid="{834ADE8D-969D-49DE-9A57-62BB48EB03A0}"/>
    <cellStyle name="Normal 9 3 4 3" xfId="3196" xr:uid="{6A64ED3B-7483-489F-98DA-CD71F19BE608}"/>
    <cellStyle name="Normal 9 3 4 3 2" xfId="3197" xr:uid="{C5C444D6-5E65-429A-9FCE-CFB198D3CE1D}"/>
    <cellStyle name="Normal 9 3 4 3 2 2" xfId="4248" xr:uid="{8FDE5810-E8E7-4DFF-8934-7213BC61A6D3}"/>
    <cellStyle name="Normal 9 3 4 3 2 2 2" xfId="4808" xr:uid="{E2769DBF-555A-4A09-88D6-D54F0F70B44D}"/>
    <cellStyle name="Normal 9 3 4 3 2 3" xfId="4807" xr:uid="{69802E18-8AEF-4803-9FBC-0ABE9D31ADAE}"/>
    <cellStyle name="Normal 9 3 4 3 3" xfId="3198" xr:uid="{D5672EA3-3B5C-49E5-A252-306442917A76}"/>
    <cellStyle name="Normal 9 3 4 3 3 2" xfId="4809" xr:uid="{67CB90CA-71D2-4625-B7BD-961F838DE62B}"/>
    <cellStyle name="Normal 9 3 4 3 4" xfId="3199" xr:uid="{7E76CC31-57BF-43E6-9E3E-47C12E07AD46}"/>
    <cellStyle name="Normal 9 3 4 3 4 2" xfId="4810" xr:uid="{B10D716A-265B-4049-A5ED-4E270B4AA16A}"/>
    <cellStyle name="Normal 9 3 4 3 5" xfId="4806" xr:uid="{F7C0943E-F87B-49A3-BD27-C756711F06E3}"/>
    <cellStyle name="Normal 9 3 4 4" xfId="3200" xr:uid="{D05D59F4-0748-4904-8DB7-C920FC5D0FD6}"/>
    <cellStyle name="Normal 9 3 4 4 2" xfId="3201" xr:uid="{5D05143F-CF17-437F-9516-692038853549}"/>
    <cellStyle name="Normal 9 3 4 4 2 2" xfId="4812" xr:uid="{17C9818C-1CD8-4280-8D24-456850ED6A2D}"/>
    <cellStyle name="Normal 9 3 4 4 3" xfId="3202" xr:uid="{67EAA9B6-989D-4AB7-87D6-F0DA3C1DEC0F}"/>
    <cellStyle name="Normal 9 3 4 4 3 2" xfId="4813" xr:uid="{12BF8761-747A-4204-A963-5BFA45DA8F98}"/>
    <cellStyle name="Normal 9 3 4 4 4" xfId="3203" xr:uid="{A8F58615-B471-441D-BF3C-90D9625070EC}"/>
    <cellStyle name="Normal 9 3 4 4 4 2" xfId="4814" xr:uid="{DB57F50E-9041-4E6A-9C90-905E3D42895C}"/>
    <cellStyle name="Normal 9 3 4 4 5" xfId="4811" xr:uid="{27EA803C-5790-47FC-B48D-84F139A6C29D}"/>
    <cellStyle name="Normal 9 3 4 5" xfId="3204" xr:uid="{03B3F9D6-8987-4BF1-8A94-00934B0B19A3}"/>
    <cellStyle name="Normal 9 3 4 5 2" xfId="4815" xr:uid="{A5682227-7B87-4B4B-AA17-6F082C92F7A2}"/>
    <cellStyle name="Normal 9 3 4 6" xfId="3205" xr:uid="{E045AFBD-FD9E-4520-B6B0-AE0F78F653C8}"/>
    <cellStyle name="Normal 9 3 4 6 2" xfId="4816" xr:uid="{E315B30D-E895-4170-83FF-659451AA08F8}"/>
    <cellStyle name="Normal 9 3 4 7" xfId="3206" xr:uid="{D672F6E1-76A7-4C22-BF38-4E3A420CC2FC}"/>
    <cellStyle name="Normal 9 3 4 7 2" xfId="4817" xr:uid="{D1B09CE9-35AE-4E23-B251-1E160D3F2C2D}"/>
    <cellStyle name="Normal 9 3 4 8" xfId="4795" xr:uid="{E848DA59-4F71-43AC-9527-33CB1C87F674}"/>
    <cellStyle name="Normal 9 3 5" xfId="3207" xr:uid="{359D11CC-949B-496F-98FC-B15C32137A7F}"/>
    <cellStyle name="Normal 9 3 5 2" xfId="3208" xr:uid="{BC16422B-3249-4381-AD04-20BB94115F90}"/>
    <cellStyle name="Normal 9 3 5 2 2" xfId="3209" xr:uid="{8596CF18-6207-490E-800D-9F6D375EFF8C}"/>
    <cellStyle name="Normal 9 3 5 2 2 2" xfId="4249" xr:uid="{D0D3FD44-EABA-4547-985C-A083B1835EB5}"/>
    <cellStyle name="Normal 9 3 5 2 2 2 2" xfId="4250" xr:uid="{69544E0A-30B1-48E2-BE34-FC4093E82BB0}"/>
    <cellStyle name="Normal 9 3 5 2 2 2 2 2" xfId="4822" xr:uid="{BF4DDF0C-BBBD-4D36-9C0B-F8EB7E26722A}"/>
    <cellStyle name="Normal 9 3 5 2 2 2 3" xfId="4821" xr:uid="{69A1B442-A8BD-40F6-97C7-8448CE2737E6}"/>
    <cellStyle name="Normal 9 3 5 2 2 3" xfId="4251" xr:uid="{BB094FE8-F962-4931-ABAB-77DBD1D52011}"/>
    <cellStyle name="Normal 9 3 5 2 2 3 2" xfId="4823" xr:uid="{5E9A1B3B-397E-498E-AF96-9B733DB8A00B}"/>
    <cellStyle name="Normal 9 3 5 2 2 4" xfId="4820" xr:uid="{CCD4BD6B-B689-4BB8-9511-7AAEABDD0834}"/>
    <cellStyle name="Normal 9 3 5 2 3" xfId="3210" xr:uid="{4A0F0426-4AFC-464C-86D1-AEE0A598846B}"/>
    <cellStyle name="Normal 9 3 5 2 3 2" xfId="4252" xr:uid="{74808356-FCAC-4CC5-B048-5270C6C3B6A9}"/>
    <cellStyle name="Normal 9 3 5 2 3 2 2" xfId="4825" xr:uid="{2B941313-B64F-4D31-9EC3-F67AC25537A1}"/>
    <cellStyle name="Normal 9 3 5 2 3 3" xfId="4824" xr:uid="{605C287A-ED73-4AA8-BC38-21AA965907E8}"/>
    <cellStyle name="Normal 9 3 5 2 4" xfId="3211" xr:uid="{F955546D-A757-4D60-9E08-06F226F77577}"/>
    <cellStyle name="Normal 9 3 5 2 4 2" xfId="4826" xr:uid="{3DE0E8FD-293B-4EDF-816F-66491A91F5DE}"/>
    <cellStyle name="Normal 9 3 5 2 5" xfId="4819" xr:uid="{1732D502-568B-42D4-9AC3-0A40DDF5EF52}"/>
    <cellStyle name="Normal 9 3 5 3" xfId="3212" xr:uid="{A34E9B71-8258-4CDE-A873-433D9A3DD825}"/>
    <cellStyle name="Normal 9 3 5 3 2" xfId="3213" xr:uid="{61D495C9-8E8C-4234-903C-B600A4AEF03E}"/>
    <cellStyle name="Normal 9 3 5 3 2 2" xfId="4253" xr:uid="{18BFBA45-A1D2-4C01-B017-A2BBABDA452F}"/>
    <cellStyle name="Normal 9 3 5 3 2 2 2" xfId="4829" xr:uid="{29A74C7C-23BD-4FD9-ACC2-BFF9BA33652D}"/>
    <cellStyle name="Normal 9 3 5 3 2 3" xfId="4828" xr:uid="{8AF4E7DC-2877-477B-A469-E8CE00EE728A}"/>
    <cellStyle name="Normal 9 3 5 3 3" xfId="3214" xr:uid="{0DDCF2A4-F410-4D2A-8F87-6B4204FCD8EF}"/>
    <cellStyle name="Normal 9 3 5 3 3 2" xfId="4830" xr:uid="{394C1AF6-AEF9-4F83-AD52-96E096F1D39E}"/>
    <cellStyle name="Normal 9 3 5 3 4" xfId="3215" xr:uid="{89D3079A-90D3-48E4-A53E-723CE1B3F1A2}"/>
    <cellStyle name="Normal 9 3 5 3 4 2" xfId="4831" xr:uid="{3BBF727D-B35B-4F50-8E6D-BFF84A235347}"/>
    <cellStyle name="Normal 9 3 5 3 5" xfId="4827" xr:uid="{6BFBF03F-9007-4CA3-8DE8-19D3A065D535}"/>
    <cellStyle name="Normal 9 3 5 4" xfId="3216" xr:uid="{FE7243F1-E7C9-438B-9021-E435152BE568}"/>
    <cellStyle name="Normal 9 3 5 4 2" xfId="4254" xr:uid="{C984CFE6-C96F-4874-949F-0B05C6461928}"/>
    <cellStyle name="Normal 9 3 5 4 2 2" xfId="4833" xr:uid="{689EDF32-3031-4DFB-907E-3BEA409544D0}"/>
    <cellStyle name="Normal 9 3 5 4 3" xfId="4832" xr:uid="{FF9BBBB5-115E-4D17-AF30-B56462A28EAD}"/>
    <cellStyle name="Normal 9 3 5 5" xfId="3217" xr:uid="{AE9DCA80-BED7-46E1-BEBA-DE3DD73B3969}"/>
    <cellStyle name="Normal 9 3 5 5 2" xfId="4834" xr:uid="{09D8A3BA-206C-47BB-8F51-2440B505A6E7}"/>
    <cellStyle name="Normal 9 3 5 6" xfId="3218" xr:uid="{EA41BAB0-D444-4E40-86CD-7984EB4F5E3B}"/>
    <cellStyle name="Normal 9 3 5 6 2" xfId="4835" xr:uid="{FBEC8B7A-BB57-48AF-9642-D72352498172}"/>
    <cellStyle name="Normal 9 3 5 7" xfId="4818" xr:uid="{ED3F4286-A992-4AB8-B7E2-A3136269FA6E}"/>
    <cellStyle name="Normal 9 3 6" xfId="3219" xr:uid="{30A4FE3F-A1A7-4B8E-8364-2CB4FA2CD4A6}"/>
    <cellStyle name="Normal 9 3 6 2" xfId="3220" xr:uid="{D46C5889-FF9E-456D-B3BC-7494382ED325}"/>
    <cellStyle name="Normal 9 3 6 2 2" xfId="3221" xr:uid="{3A4E48E5-D563-44A0-9677-BA495C586EAD}"/>
    <cellStyle name="Normal 9 3 6 2 2 2" xfId="4255" xr:uid="{C9DBF422-0BC5-4E21-B286-9E88D6DA6F42}"/>
    <cellStyle name="Normal 9 3 6 2 2 2 2" xfId="4839" xr:uid="{83E8C639-A853-49DD-AD7C-A8AF2B79DFB4}"/>
    <cellStyle name="Normal 9 3 6 2 2 3" xfId="4838" xr:uid="{BEABA943-EEB1-42D9-BA13-9C5CFFDA2CEB}"/>
    <cellStyle name="Normal 9 3 6 2 3" xfId="3222" xr:uid="{80D1C48B-2301-456D-B20B-061D09CAA161}"/>
    <cellStyle name="Normal 9 3 6 2 3 2" xfId="4840" xr:uid="{FB6E08D7-5631-4E6A-996A-B0F217E2BC89}"/>
    <cellStyle name="Normal 9 3 6 2 4" xfId="3223" xr:uid="{5C70141D-196F-4165-B212-3AF9CDE29DC9}"/>
    <cellStyle name="Normal 9 3 6 2 4 2" xfId="4841" xr:uid="{5A140494-149B-4A32-B001-6A8183CB1C67}"/>
    <cellStyle name="Normal 9 3 6 2 5" xfId="4837" xr:uid="{0D0D9BF2-C5F4-48B8-A05E-F991DF39A0CE}"/>
    <cellStyle name="Normal 9 3 6 3" xfId="3224" xr:uid="{44267486-76F4-4C26-99DB-EB317F9C7388}"/>
    <cellStyle name="Normal 9 3 6 3 2" xfId="4256" xr:uid="{565B0AA4-479E-4FB9-9378-F4468343249F}"/>
    <cellStyle name="Normal 9 3 6 3 2 2" xfId="4843" xr:uid="{7749EF86-973A-406D-BDF7-88370ACBE4F5}"/>
    <cellStyle name="Normal 9 3 6 3 3" xfId="4842" xr:uid="{4D333AA0-80F6-4BB2-8CF8-ACC127AA1045}"/>
    <cellStyle name="Normal 9 3 6 4" xfId="3225" xr:uid="{3D7B5D10-60D4-4B69-88A5-5F5CFFD2D2B9}"/>
    <cellStyle name="Normal 9 3 6 4 2" xfId="4844" xr:uid="{7D7F0016-8338-4257-AEBA-F2B44DCCE2DB}"/>
    <cellStyle name="Normal 9 3 6 5" xfId="3226" xr:uid="{C91A31D4-74F1-4227-BBCF-89110CDC970D}"/>
    <cellStyle name="Normal 9 3 6 5 2" xfId="4845" xr:uid="{DA75BCDB-1580-46D0-99C8-73002CCE1687}"/>
    <cellStyle name="Normal 9 3 6 6" xfId="4836" xr:uid="{5DAEE2AD-1510-4FEB-9CA3-D9FECCEE0286}"/>
    <cellStyle name="Normal 9 3 7" xfId="3227" xr:uid="{F1AF6955-9672-44E2-BB4B-81C8E24C8C0D}"/>
    <cellStyle name="Normal 9 3 7 2" xfId="3228" xr:uid="{AEE7DACD-66B8-4377-B164-D6024EB364B3}"/>
    <cellStyle name="Normal 9 3 7 2 2" xfId="4257" xr:uid="{DC9907BB-8F66-4550-9EF8-1F8474373DF9}"/>
    <cellStyle name="Normal 9 3 7 2 2 2" xfId="4848" xr:uid="{066D8F3B-9528-4938-BFAC-4E1C52EEE6DB}"/>
    <cellStyle name="Normal 9 3 7 2 3" xfId="4847" xr:uid="{F37E20AB-B57A-44B5-AFEB-6D0FF992EF46}"/>
    <cellStyle name="Normal 9 3 7 3" xfId="3229" xr:uid="{4BEA64E7-8CFB-492F-B67B-A413B4E68813}"/>
    <cellStyle name="Normal 9 3 7 3 2" xfId="4849" xr:uid="{6680C634-B8E9-491E-8AFF-4134FF1E24F4}"/>
    <cellStyle name="Normal 9 3 7 4" xfId="3230" xr:uid="{534585F5-EE13-4897-840C-2C17811DE994}"/>
    <cellStyle name="Normal 9 3 7 4 2" xfId="4850" xr:uid="{54DF16BA-AE5A-4775-9C69-71B5B869D38C}"/>
    <cellStyle name="Normal 9 3 7 5" xfId="4846" xr:uid="{F366990E-34CC-4128-BB99-5D049BC0A44B}"/>
    <cellStyle name="Normal 9 3 8" xfId="3231" xr:uid="{6C18F951-4C8B-46C5-9832-036213E42C84}"/>
    <cellStyle name="Normal 9 3 8 2" xfId="3232" xr:uid="{F8113F79-0268-4492-93CB-409E16B4BEED}"/>
    <cellStyle name="Normal 9 3 8 2 2" xfId="4852" xr:uid="{D8D54D8C-8395-4EAA-A4F3-8E79B93C0779}"/>
    <cellStyle name="Normal 9 3 8 3" xfId="3233" xr:uid="{7E60C812-171D-43D8-99F0-BD2F91CF9543}"/>
    <cellStyle name="Normal 9 3 8 3 2" xfId="4853" xr:uid="{330F6C8D-15B4-42FA-AD87-1A80D0541889}"/>
    <cellStyle name="Normal 9 3 8 4" xfId="3234" xr:uid="{0CCCC3B3-ABE9-4888-9221-E31349FFB73B}"/>
    <cellStyle name="Normal 9 3 8 4 2" xfId="4854" xr:uid="{4EB4C465-2013-4D81-B3F2-BD48C56BEB22}"/>
    <cellStyle name="Normal 9 3 8 5" xfId="4851" xr:uid="{71D7CE9A-C144-4954-B25B-340EC3077BFC}"/>
    <cellStyle name="Normal 9 3 9" xfId="3235" xr:uid="{FC945D40-F377-4833-8195-14A804630BFD}"/>
    <cellStyle name="Normal 9 3 9 2" xfId="4855" xr:uid="{3982B7FC-BF23-438F-AB4D-CC96ADAC6BC9}"/>
    <cellStyle name="Normal 9 4" xfId="3236" xr:uid="{885BBD89-1BE5-4041-9950-90A4C67B008A}"/>
    <cellStyle name="Normal 9 4 10" xfId="3237" xr:uid="{6B149C86-6D16-4A2F-A757-9D2843D19764}"/>
    <cellStyle name="Normal 9 4 10 2" xfId="4857" xr:uid="{860FAD3C-295A-45CF-AF31-BD618EF26948}"/>
    <cellStyle name="Normal 9 4 11" xfId="3238" xr:uid="{D3A1620F-41F5-482D-9466-822FAB252251}"/>
    <cellStyle name="Normal 9 4 11 2" xfId="4858" xr:uid="{42D5587E-1686-4940-84E4-28A32FAE267B}"/>
    <cellStyle name="Normal 9 4 12" xfId="4856" xr:uid="{14A68AE9-E666-408F-A487-6A9D29ABDA81}"/>
    <cellStyle name="Normal 9 4 2" xfId="3239" xr:uid="{49AB1F29-9FB2-476C-987D-E268217EC732}"/>
    <cellStyle name="Normal 9 4 2 10" xfId="4859" xr:uid="{E63938F7-90F8-4A3D-A0A9-699EE2B6E060}"/>
    <cellStyle name="Normal 9 4 2 2" xfId="3240" xr:uid="{9B4A1022-B34B-463F-A5B8-C3591FE287F0}"/>
    <cellStyle name="Normal 9 4 2 2 2" xfId="3241" xr:uid="{BD6553F8-4F38-4106-89A4-1E38B9D801D8}"/>
    <cellStyle name="Normal 9 4 2 2 2 2" xfId="3242" xr:uid="{9970774F-4543-4D9F-B57C-E2FAC33AAE97}"/>
    <cellStyle name="Normal 9 4 2 2 2 2 2" xfId="3243" xr:uid="{F1C1A1E2-45C0-4C22-970A-764774244144}"/>
    <cellStyle name="Normal 9 4 2 2 2 2 2 2" xfId="4258" xr:uid="{3A6FCE66-F870-40D8-936C-781DF75F7CAF}"/>
    <cellStyle name="Normal 9 4 2 2 2 2 2 2 2" xfId="4864" xr:uid="{E5F28DC8-BF67-4710-8569-01EA7A9A5C32}"/>
    <cellStyle name="Normal 9 4 2 2 2 2 2 3" xfId="4863" xr:uid="{69143E5F-C61E-4A00-B015-9D8D98DEDBF9}"/>
    <cellStyle name="Normal 9 4 2 2 2 2 3" xfId="3244" xr:uid="{D38ED7D4-37EB-4D8A-BC25-56EA8961BCEF}"/>
    <cellStyle name="Normal 9 4 2 2 2 2 3 2" xfId="4865" xr:uid="{EBF5ACE7-E37E-4A32-9BA5-A60A65113A0C}"/>
    <cellStyle name="Normal 9 4 2 2 2 2 4" xfId="3245" xr:uid="{2E3F512E-6F63-4D4F-AFBC-D5F4A4AEA990}"/>
    <cellStyle name="Normal 9 4 2 2 2 2 4 2" xfId="4866" xr:uid="{5925E6B7-64C2-4619-B193-470436B1EEC8}"/>
    <cellStyle name="Normal 9 4 2 2 2 2 5" xfId="4862" xr:uid="{EFA2CFB9-0A6A-4CEB-8A0D-CD50042CFBD8}"/>
    <cellStyle name="Normal 9 4 2 2 2 3" xfId="3246" xr:uid="{E50A3611-1894-4BA9-B7A7-889ACCA499AD}"/>
    <cellStyle name="Normal 9 4 2 2 2 3 2" xfId="3247" xr:uid="{CD631D60-DA91-4BA7-9700-CB439116EB37}"/>
    <cellStyle name="Normal 9 4 2 2 2 3 2 2" xfId="4868" xr:uid="{F4FCEE16-8576-4866-B5F8-4A60B28CA956}"/>
    <cellStyle name="Normal 9 4 2 2 2 3 3" xfId="3248" xr:uid="{CB2F1AB3-09E1-453A-BF4A-8E017529E790}"/>
    <cellStyle name="Normal 9 4 2 2 2 3 3 2" xfId="4869" xr:uid="{5198AE26-BA57-4920-A9D7-DE3F7BC6581F}"/>
    <cellStyle name="Normal 9 4 2 2 2 3 4" xfId="3249" xr:uid="{E0C800FB-2AE5-4ED8-A7C6-3D6CEA9B35F7}"/>
    <cellStyle name="Normal 9 4 2 2 2 3 4 2" xfId="4870" xr:uid="{0E080797-4B3F-4104-A6A1-9B1CEAD96E9D}"/>
    <cellStyle name="Normal 9 4 2 2 2 3 5" xfId="4867" xr:uid="{41C7DAB8-8CBA-47BE-8916-26A61219431F}"/>
    <cellStyle name="Normal 9 4 2 2 2 4" xfId="3250" xr:uid="{8DFF5DC6-1647-4739-A4E7-3084638A53F3}"/>
    <cellStyle name="Normal 9 4 2 2 2 4 2" xfId="4871" xr:uid="{48585B89-4608-499A-AC40-D5B1AEA6FDB5}"/>
    <cellStyle name="Normal 9 4 2 2 2 5" xfId="3251" xr:uid="{B964981E-C16E-4307-89B0-580CFB52AF6D}"/>
    <cellStyle name="Normal 9 4 2 2 2 5 2" xfId="4872" xr:uid="{F28E97CA-0F8D-48B1-928C-E5AB5584C0CF}"/>
    <cellStyle name="Normal 9 4 2 2 2 6" xfId="3252" xr:uid="{F053EB2F-C44E-468F-B963-BE4C050BA496}"/>
    <cellStyle name="Normal 9 4 2 2 2 6 2" xfId="4873" xr:uid="{42CED843-CD2B-4F56-80A7-C983752A8E8D}"/>
    <cellStyle name="Normal 9 4 2 2 2 7" xfId="4861" xr:uid="{ABA87DDA-76D0-48F8-A7E2-E2FD0ED627E7}"/>
    <cellStyle name="Normal 9 4 2 2 3" xfId="3253" xr:uid="{3C4B97F5-5E01-4046-A1FA-A60828D5FE31}"/>
    <cellStyle name="Normal 9 4 2 2 3 2" xfId="3254" xr:uid="{B99486E0-B8FF-4A99-A952-4104328F4F14}"/>
    <cellStyle name="Normal 9 4 2 2 3 2 2" xfId="3255" xr:uid="{EF3CB896-E81C-40A1-A3B6-8A412220A253}"/>
    <cellStyle name="Normal 9 4 2 2 3 2 2 2" xfId="4876" xr:uid="{C5C61FB9-204A-4AA6-AED2-BD4A576E9CA2}"/>
    <cellStyle name="Normal 9 4 2 2 3 2 3" xfId="3256" xr:uid="{2BAB6FE4-E4E3-40AD-BB76-8354FD91C858}"/>
    <cellStyle name="Normal 9 4 2 2 3 2 3 2" xfId="4877" xr:uid="{B91C1AFD-1636-485A-AF1C-98341C6243D3}"/>
    <cellStyle name="Normal 9 4 2 2 3 2 4" xfId="3257" xr:uid="{7B6F4503-3ECB-4ECC-910E-D0E53733DA16}"/>
    <cellStyle name="Normal 9 4 2 2 3 2 4 2" xfId="4878" xr:uid="{795CC938-D9CC-423F-A5DC-45451FC1531E}"/>
    <cellStyle name="Normal 9 4 2 2 3 2 5" xfId="4875" xr:uid="{CE5494AA-5547-439D-97A3-CE3AAB15A855}"/>
    <cellStyle name="Normal 9 4 2 2 3 3" xfId="3258" xr:uid="{64594CDE-F5A6-472C-8727-C1970E138CDC}"/>
    <cellStyle name="Normal 9 4 2 2 3 3 2" xfId="4879" xr:uid="{A3E46918-6425-40D0-ABD3-BF62E8B951DC}"/>
    <cellStyle name="Normal 9 4 2 2 3 4" xfId="3259" xr:uid="{64510923-E0A6-4F87-B3DA-4E44B50C6407}"/>
    <cellStyle name="Normal 9 4 2 2 3 4 2" xfId="4880" xr:uid="{63B813C7-54EB-461C-A04F-1F492E267A9D}"/>
    <cellStyle name="Normal 9 4 2 2 3 5" xfId="3260" xr:uid="{0E6DD2EB-A9D4-4EC4-9E74-4880B925146E}"/>
    <cellStyle name="Normal 9 4 2 2 3 5 2" xfId="4881" xr:uid="{9C186614-9D3A-48A5-8DD1-85D29604DFA5}"/>
    <cellStyle name="Normal 9 4 2 2 3 6" xfId="4874" xr:uid="{F2BBB0AF-B352-4682-9120-8C85646D4A38}"/>
    <cellStyle name="Normal 9 4 2 2 4" xfId="3261" xr:uid="{B5D58FE3-F92C-4A26-9EC3-41A636EBF970}"/>
    <cellStyle name="Normal 9 4 2 2 4 2" xfId="3262" xr:uid="{51EDFDC9-C975-4F23-81F5-87A5095EE3E5}"/>
    <cellStyle name="Normal 9 4 2 2 4 2 2" xfId="4883" xr:uid="{6DB0A1E0-0210-481C-B207-5BC415662E0D}"/>
    <cellStyle name="Normal 9 4 2 2 4 3" xfId="3263" xr:uid="{FBFA65FE-E798-4CC4-8543-6B0730A6CC18}"/>
    <cellStyle name="Normal 9 4 2 2 4 3 2" xfId="4884" xr:uid="{A61917FC-5C75-4247-9203-00BE4F94E976}"/>
    <cellStyle name="Normal 9 4 2 2 4 4" xfId="3264" xr:uid="{0C42E13E-2259-4BB2-BC13-17CBE4A9CE44}"/>
    <cellStyle name="Normal 9 4 2 2 4 4 2" xfId="4885" xr:uid="{58F67E62-95D1-4ABC-AEB3-F39542091072}"/>
    <cellStyle name="Normal 9 4 2 2 4 5" xfId="4882" xr:uid="{DBB16B40-C2F2-4679-8452-4A13C32F4B9C}"/>
    <cellStyle name="Normal 9 4 2 2 5" xfId="3265" xr:uid="{72547F1A-2112-4BF7-9B1B-95FE0F4FEA8F}"/>
    <cellStyle name="Normal 9 4 2 2 5 2" xfId="3266" xr:uid="{C1CF0B0B-5080-4B5C-A679-C1A4B6491EA8}"/>
    <cellStyle name="Normal 9 4 2 2 5 2 2" xfId="4887" xr:uid="{546F5D5E-293E-46B8-830B-E9A5BD04840E}"/>
    <cellStyle name="Normal 9 4 2 2 5 3" xfId="3267" xr:uid="{C8485A0B-E5C0-4FB5-9065-D14889821E48}"/>
    <cellStyle name="Normal 9 4 2 2 5 3 2" xfId="4888" xr:uid="{4C879388-2DAB-4AE7-BB22-902C2DD0BEC9}"/>
    <cellStyle name="Normal 9 4 2 2 5 4" xfId="3268" xr:uid="{10F4AF8E-B75B-41D1-A09A-67BC0E011A65}"/>
    <cellStyle name="Normal 9 4 2 2 5 4 2" xfId="4889" xr:uid="{F3ED067E-BC8F-417F-98D7-6C6291388266}"/>
    <cellStyle name="Normal 9 4 2 2 5 5" xfId="4886" xr:uid="{505115D2-7123-410E-BE1C-1AA3E023561A}"/>
    <cellStyle name="Normal 9 4 2 2 6" xfId="3269" xr:uid="{8E38F0C7-703C-4ABB-8F63-9C675D481804}"/>
    <cellStyle name="Normal 9 4 2 2 6 2" xfId="4890" xr:uid="{198F9343-591F-4963-BF20-6492CE36814E}"/>
    <cellStyle name="Normal 9 4 2 2 7" xfId="3270" xr:uid="{12BEC393-6F1B-4A30-85A6-279ED4961DE6}"/>
    <cellStyle name="Normal 9 4 2 2 7 2" xfId="4891" xr:uid="{C4CEFB4F-001C-40DF-990D-AE0C2DAE5462}"/>
    <cellStyle name="Normal 9 4 2 2 8" xfId="3271" xr:uid="{40B7BDB7-004B-4BF4-B2B8-98A9A9D65930}"/>
    <cellStyle name="Normal 9 4 2 2 8 2" xfId="4892" xr:uid="{B91BAAC6-6F1F-4847-BC09-345BEAC57C88}"/>
    <cellStyle name="Normal 9 4 2 2 9" xfId="4860" xr:uid="{D3719FD6-8D61-4A56-949D-C50024FB246E}"/>
    <cellStyle name="Normal 9 4 2 3" xfId="3272" xr:uid="{40647935-C9B9-48F0-B309-9A67E70DB03D}"/>
    <cellStyle name="Normal 9 4 2 3 2" xfId="3273" xr:uid="{39A4B13D-D529-46EC-839A-9123698E836A}"/>
    <cellStyle name="Normal 9 4 2 3 2 2" xfId="3274" xr:uid="{ADF0AC2D-18B9-4DBD-92A4-2869E828B22D}"/>
    <cellStyle name="Normal 9 4 2 3 2 2 2" xfId="4259" xr:uid="{580ECDD3-AD8F-49F5-A2E2-6897F2D9411A}"/>
    <cellStyle name="Normal 9 4 2 3 2 2 2 2" xfId="4260" xr:uid="{740C7BBD-D85B-419C-8C6E-9F81E8B115E2}"/>
    <cellStyle name="Normal 9 4 2 3 2 2 2 2 2" xfId="4897" xr:uid="{D57900B7-187A-4A18-BCDB-E74D632EDBC1}"/>
    <cellStyle name="Normal 9 4 2 3 2 2 2 3" xfId="4896" xr:uid="{8D3AEE02-31B7-4735-830D-075D7215CD81}"/>
    <cellStyle name="Normal 9 4 2 3 2 2 3" xfId="4261" xr:uid="{45A6D552-67E3-4999-8FFB-BA4FCAB06D03}"/>
    <cellStyle name="Normal 9 4 2 3 2 2 3 2" xfId="4898" xr:uid="{2335A60D-31AB-4053-A8DB-1679014A762C}"/>
    <cellStyle name="Normal 9 4 2 3 2 2 4" xfId="4895" xr:uid="{071B1D9C-CB61-4A4F-BD05-58C249931B26}"/>
    <cellStyle name="Normal 9 4 2 3 2 3" xfId="3275" xr:uid="{0CEB6766-76AD-4556-B29D-42D8E83474C2}"/>
    <cellStyle name="Normal 9 4 2 3 2 3 2" xfId="4262" xr:uid="{EAD505C3-595D-49AB-AD16-0BE6DBF0058E}"/>
    <cellStyle name="Normal 9 4 2 3 2 3 2 2" xfId="4900" xr:uid="{D9B63690-927D-45E1-B96F-0EE602D54CD0}"/>
    <cellStyle name="Normal 9 4 2 3 2 3 3" xfId="4899" xr:uid="{5A238D7A-3849-478D-82B0-E9E468621BB6}"/>
    <cellStyle name="Normal 9 4 2 3 2 4" xfId="3276" xr:uid="{4A6DC9F1-3180-4FBE-8279-6524DF0DF835}"/>
    <cellStyle name="Normal 9 4 2 3 2 4 2" xfId="4901" xr:uid="{61D11AC5-5F64-43A4-B819-091A2DA78FDA}"/>
    <cellStyle name="Normal 9 4 2 3 2 5" xfId="4894" xr:uid="{F7EE9ACE-E514-4962-8275-241AB86BA91E}"/>
    <cellStyle name="Normal 9 4 2 3 3" xfId="3277" xr:uid="{F791A114-518A-4E47-ADFA-EC869ECA8C1A}"/>
    <cellStyle name="Normal 9 4 2 3 3 2" xfId="3278" xr:uid="{6853687F-AA5F-4435-8196-8116B5379081}"/>
    <cellStyle name="Normal 9 4 2 3 3 2 2" xfId="4263" xr:uid="{D83DB8D4-33C4-4A41-8F71-771BEA3D673E}"/>
    <cellStyle name="Normal 9 4 2 3 3 2 2 2" xfId="4904" xr:uid="{24B49D60-662B-40B0-9401-078CDF4F9EAE}"/>
    <cellStyle name="Normal 9 4 2 3 3 2 3" xfId="4903" xr:uid="{6CD53B0F-409C-483F-B47C-11A7679D806A}"/>
    <cellStyle name="Normal 9 4 2 3 3 3" xfId="3279" xr:uid="{FB70154A-CE85-41A5-A5DB-DDEECB12ACFB}"/>
    <cellStyle name="Normal 9 4 2 3 3 3 2" xfId="4905" xr:uid="{F5DEEF9F-2F6A-488C-BE9A-47DE65E82B74}"/>
    <cellStyle name="Normal 9 4 2 3 3 4" xfId="3280" xr:uid="{A238A892-28FC-4131-BCD8-7715A9E5963E}"/>
    <cellStyle name="Normal 9 4 2 3 3 4 2" xfId="4906" xr:uid="{00967E92-93F0-44BD-AA61-909A1AE7B0CF}"/>
    <cellStyle name="Normal 9 4 2 3 3 5" xfId="4902" xr:uid="{6E33B081-1ADF-4A1D-916C-0DFC3A63CA9A}"/>
    <cellStyle name="Normal 9 4 2 3 4" xfId="3281" xr:uid="{B8ADD2DD-48B6-444D-B4C0-833528E481A6}"/>
    <cellStyle name="Normal 9 4 2 3 4 2" xfId="4264" xr:uid="{B8EE8AC8-821F-434A-8764-B57BEDD9064B}"/>
    <cellStyle name="Normal 9 4 2 3 4 2 2" xfId="4908" xr:uid="{524A414F-1BC6-4767-BA3D-B7C82518A5C2}"/>
    <cellStyle name="Normal 9 4 2 3 4 3" xfId="4907" xr:uid="{6F73B640-482A-498D-BA23-269A693BD500}"/>
    <cellStyle name="Normal 9 4 2 3 5" xfId="3282" xr:uid="{E20B696F-282E-4043-9D24-4DA0B7BE589F}"/>
    <cellStyle name="Normal 9 4 2 3 5 2" xfId="4909" xr:uid="{B11DBECE-5565-4241-A01A-E389BED9FFCA}"/>
    <cellStyle name="Normal 9 4 2 3 6" xfId="3283" xr:uid="{A6C63B01-3783-4825-88E7-60B7A8272D32}"/>
    <cellStyle name="Normal 9 4 2 3 6 2" xfId="4910" xr:uid="{FE8EA599-179B-4306-ADF2-D181E283F7C7}"/>
    <cellStyle name="Normal 9 4 2 3 7" xfId="4893" xr:uid="{26993A68-20A8-4314-ABBE-FDBC3A15CFA9}"/>
    <cellStyle name="Normal 9 4 2 4" xfId="3284" xr:uid="{9F8F3189-E70D-475C-A83D-044086EA8B97}"/>
    <cellStyle name="Normal 9 4 2 4 2" xfId="3285" xr:uid="{F1465A0D-EE0E-45E0-92B4-F7ADF6B9D2A4}"/>
    <cellStyle name="Normal 9 4 2 4 2 2" xfId="3286" xr:uid="{B0E28FF4-D5F8-4938-8B0D-BB7BFC4F86E2}"/>
    <cellStyle name="Normal 9 4 2 4 2 2 2" xfId="4265" xr:uid="{D5065F1A-1C8A-449F-BF80-EB23248F815A}"/>
    <cellStyle name="Normal 9 4 2 4 2 2 2 2" xfId="4914" xr:uid="{E761F532-38AD-40F9-95E2-D53221CF5294}"/>
    <cellStyle name="Normal 9 4 2 4 2 2 3" xfId="4913" xr:uid="{8A220D08-A4DE-4EE5-8435-E8EF9807E313}"/>
    <cellStyle name="Normal 9 4 2 4 2 3" xfId="3287" xr:uid="{2C821524-62D8-46F2-AD58-2A1EF7EE1C6E}"/>
    <cellStyle name="Normal 9 4 2 4 2 3 2" xfId="4915" xr:uid="{383F2926-C65C-40E4-A68A-47FD2A4E55ED}"/>
    <cellStyle name="Normal 9 4 2 4 2 4" xfId="3288" xr:uid="{01690C8B-E068-4F84-84B3-51126B93267B}"/>
    <cellStyle name="Normal 9 4 2 4 2 4 2" xfId="4916" xr:uid="{1A7EC0FE-8923-4C7A-8188-9F63F81851F6}"/>
    <cellStyle name="Normal 9 4 2 4 2 5" xfId="4912" xr:uid="{9DEE8D35-3A47-4AC8-A541-B92440FB193E}"/>
    <cellStyle name="Normal 9 4 2 4 3" xfId="3289" xr:uid="{D07681AB-69BF-4912-BD5F-4C85274352B0}"/>
    <cellStyle name="Normal 9 4 2 4 3 2" xfId="4266" xr:uid="{4CECFE57-8E79-4879-969F-E81E956A81AB}"/>
    <cellStyle name="Normal 9 4 2 4 3 2 2" xfId="4918" xr:uid="{267DA000-74E5-431C-89ED-36BB3A1566A2}"/>
    <cellStyle name="Normal 9 4 2 4 3 3" xfId="4917" xr:uid="{FB878596-862F-4780-AAC2-7BACAD213852}"/>
    <cellStyle name="Normal 9 4 2 4 4" xfId="3290" xr:uid="{FB5208B4-0FCF-46EF-B9D6-96C5DC4FE055}"/>
    <cellStyle name="Normal 9 4 2 4 4 2" xfId="4919" xr:uid="{A6005D98-1E81-4617-89A4-8E0B43B758B2}"/>
    <cellStyle name="Normal 9 4 2 4 5" xfId="3291" xr:uid="{4E5ECFFE-D239-430D-B1E0-69F6917B77F3}"/>
    <cellStyle name="Normal 9 4 2 4 5 2" xfId="4920" xr:uid="{84597B49-2FF2-4131-8FFC-471A75CA1307}"/>
    <cellStyle name="Normal 9 4 2 4 6" xfId="4911" xr:uid="{0CE35D61-5176-4711-BE4D-D0238A4C1B06}"/>
    <cellStyle name="Normal 9 4 2 5" xfId="3292" xr:uid="{D5E2F7EE-0E91-4ECB-BD4C-0DC7B7B3EDD7}"/>
    <cellStyle name="Normal 9 4 2 5 2" xfId="3293" xr:uid="{BA3A8D7F-F960-42C6-A822-706F85EB8D11}"/>
    <cellStyle name="Normal 9 4 2 5 2 2" xfId="4267" xr:uid="{3F143200-AEA5-4647-AF72-B77E5F01D88F}"/>
    <cellStyle name="Normal 9 4 2 5 2 2 2" xfId="4923" xr:uid="{38418099-86F7-4820-AC6B-80B7A267CF44}"/>
    <cellStyle name="Normal 9 4 2 5 2 3" xfId="4922" xr:uid="{4CE63425-84FE-4F22-9EB8-FFFDF67BB333}"/>
    <cellStyle name="Normal 9 4 2 5 3" xfId="3294" xr:uid="{1DE594F6-7E2D-4ECB-96CC-A07ABCCDCD87}"/>
    <cellStyle name="Normal 9 4 2 5 3 2" xfId="4924" xr:uid="{DFC91431-EC1C-44EA-90F2-67AED0A2AFF3}"/>
    <cellStyle name="Normal 9 4 2 5 4" xfId="3295" xr:uid="{53752961-9E83-45B6-BD78-2EAA13D7520A}"/>
    <cellStyle name="Normal 9 4 2 5 4 2" xfId="4925" xr:uid="{F5EADB8D-8CAB-4BC4-9AB5-3B8F79D7FBC2}"/>
    <cellStyle name="Normal 9 4 2 5 5" xfId="4921" xr:uid="{F45757DF-166C-4C74-A13D-B4B76A945511}"/>
    <cellStyle name="Normal 9 4 2 6" xfId="3296" xr:uid="{354D8E9B-9A4F-44AC-B8F6-25E45C9A4263}"/>
    <cellStyle name="Normal 9 4 2 6 2" xfId="3297" xr:uid="{A7A299C7-34F5-4FB6-8F9F-446509806051}"/>
    <cellStyle name="Normal 9 4 2 6 2 2" xfId="4927" xr:uid="{226EC9D9-F7F6-4E20-97CC-BEA74241170F}"/>
    <cellStyle name="Normal 9 4 2 6 3" xfId="3298" xr:uid="{1A47073A-A211-464D-B80E-FA7496AC1B8F}"/>
    <cellStyle name="Normal 9 4 2 6 3 2" xfId="4928" xr:uid="{7BF4DC20-29AE-47F1-821B-090C82870509}"/>
    <cellStyle name="Normal 9 4 2 6 4" xfId="3299" xr:uid="{97720E5E-9223-429F-A068-3E0AE9519DEE}"/>
    <cellStyle name="Normal 9 4 2 6 4 2" xfId="4929" xr:uid="{A8A73EF1-7742-4D76-A1D3-394C9B0B3F4D}"/>
    <cellStyle name="Normal 9 4 2 6 5" xfId="4926" xr:uid="{0E74F286-C936-4254-AE42-20F488EA52B7}"/>
    <cellStyle name="Normal 9 4 2 7" xfId="3300" xr:uid="{C86C8FA4-B9D2-4B0B-AE28-D09DB200ACCC}"/>
    <cellStyle name="Normal 9 4 2 7 2" xfId="4930" xr:uid="{09A663A3-35BE-4206-950E-135D6681CDB8}"/>
    <cellStyle name="Normal 9 4 2 8" xfId="3301" xr:uid="{9D338867-B796-49FF-8CEB-FC52608EAD55}"/>
    <cellStyle name="Normal 9 4 2 8 2" xfId="4931" xr:uid="{3C8FBD10-D8AE-43E6-8AEC-8895B7424666}"/>
    <cellStyle name="Normal 9 4 2 9" xfId="3302" xr:uid="{0AF4AD6A-1D6B-4B5E-BB1A-35E4CA3AB94E}"/>
    <cellStyle name="Normal 9 4 2 9 2" xfId="4932" xr:uid="{5FDFD448-3E52-4853-B934-35E2D35BEF89}"/>
    <cellStyle name="Normal 9 4 3" xfId="3303" xr:uid="{0378AE98-4286-4258-8942-D85EB0E7AEE5}"/>
    <cellStyle name="Normal 9 4 3 2" xfId="3304" xr:uid="{112C2077-7126-4BD5-907E-8B0F5A19B20F}"/>
    <cellStyle name="Normal 9 4 3 2 2" xfId="3305" xr:uid="{125B5317-870B-46C2-8BC2-40D5CC2A4A80}"/>
    <cellStyle name="Normal 9 4 3 2 2 2" xfId="3306" xr:uid="{BEB25728-C28A-4850-8038-294F0CDDD54C}"/>
    <cellStyle name="Normal 9 4 3 2 2 2 2" xfId="4268" xr:uid="{8EB059F2-81F4-4D64-9ACD-7AE7FB199150}"/>
    <cellStyle name="Normal 9 4 3 2 2 2 2 2" xfId="4671" xr:uid="{9C95BFFC-D5C5-4958-B80E-E5EC57E5F34A}"/>
    <cellStyle name="Normal 9 4 3 2 2 2 2 2 2" xfId="5308" xr:uid="{73F83324-3863-41F4-A58E-B3EF8A31E6E1}"/>
    <cellStyle name="Normal 9 4 3 2 2 2 2 2 3" xfId="4937" xr:uid="{990A25F1-2551-42A5-B7AF-FFE759C59F54}"/>
    <cellStyle name="Normal 9 4 3 2 2 2 3" xfId="4672" xr:uid="{E34C21CA-F46F-4081-B8DE-7A1C95D22F62}"/>
    <cellStyle name="Normal 9 4 3 2 2 2 3 2" xfId="5309" xr:uid="{B7EAA419-773C-4A9A-85B4-A0C6505788EE}"/>
    <cellStyle name="Normal 9 4 3 2 2 2 3 3" xfId="4936" xr:uid="{66FD75A5-EDF3-48BD-8985-B5E6495E0861}"/>
    <cellStyle name="Normal 9 4 3 2 2 3" xfId="3307" xr:uid="{781110BB-198C-4E2C-8D5B-5C7728B5FA98}"/>
    <cellStyle name="Normal 9 4 3 2 2 3 2" xfId="4673" xr:uid="{2C60BC51-0457-4588-A354-8A879B690ABD}"/>
    <cellStyle name="Normal 9 4 3 2 2 3 2 2" xfId="5310" xr:uid="{326E76F0-FB2E-4710-A494-CD0B0FFA0375}"/>
    <cellStyle name="Normal 9 4 3 2 2 3 2 3" xfId="4938" xr:uid="{3A48A868-33F0-4C5C-BA8F-5593B01D708A}"/>
    <cellStyle name="Normal 9 4 3 2 2 4" xfId="3308" xr:uid="{D8055A4E-89A6-4ED9-AE22-4FDF19F24A60}"/>
    <cellStyle name="Normal 9 4 3 2 2 4 2" xfId="4939" xr:uid="{754C7492-E24F-4567-8048-F14AB01301F7}"/>
    <cellStyle name="Normal 9 4 3 2 2 5" xfId="4935" xr:uid="{E4FA4327-29FE-4E4B-BDF7-072169857002}"/>
    <cellStyle name="Normal 9 4 3 2 3" xfId="3309" xr:uid="{8DC9C744-2BAA-4327-857C-67C4A0EDC270}"/>
    <cellStyle name="Normal 9 4 3 2 3 2" xfId="3310" xr:uid="{F7CA596A-9BFF-443A-99B0-DBA5B8DD52A7}"/>
    <cellStyle name="Normal 9 4 3 2 3 2 2" xfId="4674" xr:uid="{F3DECE3A-C7A3-4CAB-A90D-F32E9DD1F810}"/>
    <cellStyle name="Normal 9 4 3 2 3 2 2 2" xfId="5311" xr:uid="{DE955B78-10A3-4B15-801C-3A39550BA5F5}"/>
    <cellStyle name="Normal 9 4 3 2 3 2 2 3" xfId="4941" xr:uid="{F4107F96-2691-4A4B-99EC-6C881FBAA263}"/>
    <cellStyle name="Normal 9 4 3 2 3 3" xfId="3311" xr:uid="{67C46D67-1F35-4DE7-BAFE-B0054E7CDCF1}"/>
    <cellStyle name="Normal 9 4 3 2 3 3 2" xfId="4942" xr:uid="{3643DA69-49A7-44CB-B023-8A6B9E08D608}"/>
    <cellStyle name="Normal 9 4 3 2 3 4" xfId="3312" xr:uid="{1A8153E2-24D6-43BA-8865-24FE2F9C3C12}"/>
    <cellStyle name="Normal 9 4 3 2 3 4 2" xfId="4943" xr:uid="{223C5187-102A-4531-878E-290025358497}"/>
    <cellStyle name="Normal 9 4 3 2 3 5" xfId="4940" xr:uid="{016452FC-AA12-48A0-9C13-56C3332AD9FF}"/>
    <cellStyle name="Normal 9 4 3 2 4" xfId="3313" xr:uid="{12D3ABA5-0F41-4C74-9BFC-2A1D768CE84A}"/>
    <cellStyle name="Normal 9 4 3 2 4 2" xfId="4675" xr:uid="{6D7EBCE7-0A0B-4BA4-869B-0A68ADD42EC1}"/>
    <cellStyle name="Normal 9 4 3 2 4 2 2" xfId="5312" xr:uid="{84D615B4-A544-46BB-B574-3D8E016CD893}"/>
    <cellStyle name="Normal 9 4 3 2 4 2 3" xfId="4944" xr:uid="{021803AE-638D-4612-B934-9DFB3EA4ADE5}"/>
    <cellStyle name="Normal 9 4 3 2 5" xfId="3314" xr:uid="{2DE94BBA-3F8F-4EA5-BC7C-45E0D535196D}"/>
    <cellStyle name="Normal 9 4 3 2 5 2" xfId="4945" xr:uid="{BAC74E6E-B95B-4224-B207-DE47B491843C}"/>
    <cellStyle name="Normal 9 4 3 2 6" xfId="3315" xr:uid="{EB539705-B644-4FE7-AF7B-3C2E052E19D8}"/>
    <cellStyle name="Normal 9 4 3 2 6 2" xfId="4946" xr:uid="{11058F73-1505-4330-BBB0-DB4BA460B706}"/>
    <cellStyle name="Normal 9 4 3 2 7" xfId="4934" xr:uid="{0142AEDD-BBC1-44E2-86EA-2FDA9E3B4E04}"/>
    <cellStyle name="Normal 9 4 3 3" xfId="3316" xr:uid="{6906B2BD-0F39-4066-A7B4-55B5C1BBE573}"/>
    <cellStyle name="Normal 9 4 3 3 2" xfId="3317" xr:uid="{5B35F7A3-F392-4F22-A157-61EF57D2313E}"/>
    <cellStyle name="Normal 9 4 3 3 2 2" xfId="3318" xr:uid="{F14F258F-D64E-4341-8120-7398D40F64DA}"/>
    <cellStyle name="Normal 9 4 3 3 2 2 2" xfId="4676" xr:uid="{BF2E9CC7-23D7-4080-B2E2-3A43C699A882}"/>
    <cellStyle name="Normal 9 4 3 3 2 2 2 2" xfId="5313" xr:uid="{855DB5EB-0CC1-48AD-B20C-C79696FA480C}"/>
    <cellStyle name="Normal 9 4 3 3 2 2 2 3" xfId="4949" xr:uid="{4AC3A950-FEA9-4B04-AF4F-EE0BA11A05AA}"/>
    <cellStyle name="Normal 9 4 3 3 2 3" xfId="3319" xr:uid="{96CE2C11-493F-4F77-916F-0D9988CD622E}"/>
    <cellStyle name="Normal 9 4 3 3 2 3 2" xfId="4950" xr:uid="{70EE4FD3-416B-47DD-8954-F584334F1A54}"/>
    <cellStyle name="Normal 9 4 3 3 2 4" xfId="3320" xr:uid="{F8BBCA5B-C473-465E-B77E-2CB8AD5A06C0}"/>
    <cellStyle name="Normal 9 4 3 3 2 4 2" xfId="4951" xr:uid="{89E9BC59-BB3B-4B61-8922-69D38B4474BB}"/>
    <cellStyle name="Normal 9 4 3 3 2 5" xfId="4948" xr:uid="{FBC72F0F-4B60-4BC7-BB8B-DAD8957182ED}"/>
    <cellStyle name="Normal 9 4 3 3 3" xfId="3321" xr:uid="{5B177CCC-BAF2-4C2F-A99E-80E69D749702}"/>
    <cellStyle name="Normal 9 4 3 3 3 2" xfId="4677" xr:uid="{FDB78A99-DC11-46B0-8476-1E0B86D3C39F}"/>
    <cellStyle name="Normal 9 4 3 3 3 2 2" xfId="5314" xr:uid="{159C62D6-A237-4626-9ECD-584F745DE9FC}"/>
    <cellStyle name="Normal 9 4 3 3 3 2 3" xfId="4952" xr:uid="{7D6E2DD6-B9A1-405F-932E-A15FD32713C0}"/>
    <cellStyle name="Normal 9 4 3 3 4" xfId="3322" xr:uid="{AB81D13E-0C71-4DCB-9B92-1BCAA24232F7}"/>
    <cellStyle name="Normal 9 4 3 3 4 2" xfId="4953" xr:uid="{9580F5CF-1019-4454-AEB2-29A74F9DC4CD}"/>
    <cellStyle name="Normal 9 4 3 3 5" xfId="3323" xr:uid="{8194C09F-4BA4-453E-9293-A0CA550DC6E3}"/>
    <cellStyle name="Normal 9 4 3 3 5 2" xfId="4954" xr:uid="{2B3B05F3-D042-48CC-B6C6-E1E3C4130D8F}"/>
    <cellStyle name="Normal 9 4 3 3 6" xfId="4947" xr:uid="{F0C3C61C-C198-46B1-8DBA-5C416A71C0DD}"/>
    <cellStyle name="Normal 9 4 3 4" xfId="3324" xr:uid="{3924E779-47C4-4D25-A296-3BAF436A317F}"/>
    <cellStyle name="Normal 9 4 3 4 2" xfId="3325" xr:uid="{6CBD511B-E8C4-4F74-8A6C-8254B9FE3932}"/>
    <cellStyle name="Normal 9 4 3 4 2 2" xfId="4678" xr:uid="{6EDA0CC1-8612-4027-83D3-71DEEBE33252}"/>
    <cellStyle name="Normal 9 4 3 4 2 2 2" xfId="5315" xr:uid="{24F3F661-6AE4-42F3-965F-167FC8EB430E}"/>
    <cellStyle name="Normal 9 4 3 4 2 2 3" xfId="4956" xr:uid="{ECA7669D-442B-4E48-AF69-D150BBEC27D9}"/>
    <cellStyle name="Normal 9 4 3 4 3" xfId="3326" xr:uid="{9E1A36C9-047A-49C4-BC43-3CFB7C209D70}"/>
    <cellStyle name="Normal 9 4 3 4 3 2" xfId="4957" xr:uid="{15B93EB1-846B-4D74-9E49-ADA063235959}"/>
    <cellStyle name="Normal 9 4 3 4 4" xfId="3327" xr:uid="{C3A985D9-10E0-4327-9573-8F7649580F0B}"/>
    <cellStyle name="Normal 9 4 3 4 4 2" xfId="4958" xr:uid="{65D421B0-A566-414E-82C4-B94987AB1BB3}"/>
    <cellStyle name="Normal 9 4 3 4 5" xfId="4955" xr:uid="{498BEC79-F773-4692-98B2-290DC2E16C30}"/>
    <cellStyle name="Normal 9 4 3 5" xfId="3328" xr:uid="{7A783A2D-E20C-4461-AEB0-6C8D43B1B39C}"/>
    <cellStyle name="Normal 9 4 3 5 2" xfId="3329" xr:uid="{CF69E765-8D01-4EF8-8CF4-BB46F307D3DD}"/>
    <cellStyle name="Normal 9 4 3 5 2 2" xfId="4960" xr:uid="{A8D00C34-DE89-4E10-9C91-0FD940A19C73}"/>
    <cellStyle name="Normal 9 4 3 5 3" xfId="3330" xr:uid="{DAFAD474-B75D-4DFC-A4D4-B26134C4B25A}"/>
    <cellStyle name="Normal 9 4 3 5 3 2" xfId="4961" xr:uid="{0D6CABD1-D640-427B-92E2-6E645678079C}"/>
    <cellStyle name="Normal 9 4 3 5 4" xfId="3331" xr:uid="{B01452DD-1510-4392-A72C-D843CA3536F8}"/>
    <cellStyle name="Normal 9 4 3 5 4 2" xfId="4962" xr:uid="{ACB9E4C3-C3DF-4EAF-94AC-DCF1C486BB39}"/>
    <cellStyle name="Normal 9 4 3 5 5" xfId="4959" xr:uid="{FAE80E00-5B17-4549-BCFB-C06EB88C7BC4}"/>
    <cellStyle name="Normal 9 4 3 6" xfId="3332" xr:uid="{EBEE5D43-F171-43DD-B23E-6D512B4BBF18}"/>
    <cellStyle name="Normal 9 4 3 6 2" xfId="4963" xr:uid="{D21BC0F1-E9B4-4D53-BEC7-73BE24C46DE9}"/>
    <cellStyle name="Normal 9 4 3 7" xfId="3333" xr:uid="{2D91821B-E440-4A8D-AB46-8E9AB52C3D95}"/>
    <cellStyle name="Normal 9 4 3 7 2" xfId="4964" xr:uid="{06EF489E-4215-4AF1-A6F2-7D488DCF4462}"/>
    <cellStyle name="Normal 9 4 3 8" xfId="3334" xr:uid="{A95175C8-E307-47FC-BFF1-5D5EAC9FC66A}"/>
    <cellStyle name="Normal 9 4 3 8 2" xfId="4965" xr:uid="{B8D98FAE-B7A2-4DE9-95C6-5F2E5F5023A1}"/>
    <cellStyle name="Normal 9 4 3 9" xfId="4933" xr:uid="{8E398C1F-6095-47A4-AA28-A33007D79179}"/>
    <cellStyle name="Normal 9 4 4" xfId="3335" xr:uid="{F7FE36E0-151D-4BD9-8337-B0FF8B592279}"/>
    <cellStyle name="Normal 9 4 4 2" xfId="3336" xr:uid="{36DCE08C-DF4D-429C-881A-EF55552703D9}"/>
    <cellStyle name="Normal 9 4 4 2 2" xfId="3337" xr:uid="{AA1E5820-A86C-4F07-B7E1-39C14A09CC2A}"/>
    <cellStyle name="Normal 9 4 4 2 2 2" xfId="3338" xr:uid="{97476FBF-8C31-4571-9AA2-2054CC5D90A3}"/>
    <cellStyle name="Normal 9 4 4 2 2 2 2" xfId="4269" xr:uid="{8566E25A-F4D4-41C5-B4E8-9235206FAC06}"/>
    <cellStyle name="Normal 9 4 4 2 2 2 2 2" xfId="4970" xr:uid="{A4121E91-265C-4AB2-990F-9D1C98AAFEF2}"/>
    <cellStyle name="Normal 9 4 4 2 2 2 3" xfId="4969" xr:uid="{A6318470-FC71-4FFD-AC6B-5F46879FB7D7}"/>
    <cellStyle name="Normal 9 4 4 2 2 3" xfId="3339" xr:uid="{669ECB7E-B6A7-4095-8AA0-01109BC10E00}"/>
    <cellStyle name="Normal 9 4 4 2 2 3 2" xfId="4971" xr:uid="{28990287-267F-4DF7-B045-F1515B05FD4B}"/>
    <cellStyle name="Normal 9 4 4 2 2 4" xfId="3340" xr:uid="{BE42DF57-A7D6-460E-BB3A-AFE1DB89A4E9}"/>
    <cellStyle name="Normal 9 4 4 2 2 4 2" xfId="4972" xr:uid="{6EA015A9-FB00-4C98-83E7-27B19CA47A00}"/>
    <cellStyle name="Normal 9 4 4 2 2 5" xfId="4968" xr:uid="{51BEA252-7679-474F-9C31-1DA7CCB5EF17}"/>
    <cellStyle name="Normal 9 4 4 2 3" xfId="3341" xr:uid="{6F99DE33-3B2D-47C0-AC47-2FAE1474B21D}"/>
    <cellStyle name="Normal 9 4 4 2 3 2" xfId="4270" xr:uid="{B962CDF0-053A-4622-9FED-D907BA6B91A4}"/>
    <cellStyle name="Normal 9 4 4 2 3 2 2" xfId="4974" xr:uid="{4F5E2498-E64E-4548-8E0A-5ADB9AFECC41}"/>
    <cellStyle name="Normal 9 4 4 2 3 3" xfId="4973" xr:uid="{DB573F7B-A051-41C9-8120-C8971434FE5F}"/>
    <cellStyle name="Normal 9 4 4 2 4" xfId="3342" xr:uid="{119767AC-DB71-4136-B001-919BF8A13AFB}"/>
    <cellStyle name="Normal 9 4 4 2 4 2" xfId="4975" xr:uid="{40B7EBB1-5F37-4A65-95A6-A963BFBB0CCB}"/>
    <cellStyle name="Normal 9 4 4 2 5" xfId="3343" xr:uid="{39ABAC07-E1AE-499E-9D30-62377E63B8B0}"/>
    <cellStyle name="Normal 9 4 4 2 5 2" xfId="4976" xr:uid="{551A63A0-3D0E-44DF-BDA6-15C07098C1A4}"/>
    <cellStyle name="Normal 9 4 4 2 6" xfId="4967" xr:uid="{78AA52D9-8022-4F9B-B53B-D34A17BA6090}"/>
    <cellStyle name="Normal 9 4 4 3" xfId="3344" xr:uid="{22858D6F-7A8E-4E58-B71B-9FF881DEA781}"/>
    <cellStyle name="Normal 9 4 4 3 2" xfId="3345" xr:uid="{EBBB5FAD-5073-4A66-B080-0D7786933331}"/>
    <cellStyle name="Normal 9 4 4 3 2 2" xfId="4271" xr:uid="{DD353123-1AA3-4C21-AB71-7B2072F51200}"/>
    <cellStyle name="Normal 9 4 4 3 2 2 2" xfId="4979" xr:uid="{64786D8E-5148-4DF1-819F-0B97CDCBA294}"/>
    <cellStyle name="Normal 9 4 4 3 2 3" xfId="4978" xr:uid="{65C089EC-C11F-454F-9122-BC8E905D89D8}"/>
    <cellStyle name="Normal 9 4 4 3 3" xfId="3346" xr:uid="{0F17911A-E069-4D58-93F2-37225E92D5DA}"/>
    <cellStyle name="Normal 9 4 4 3 3 2" xfId="4980" xr:uid="{46A2A6F7-52F5-4E62-BABB-F0912B102945}"/>
    <cellStyle name="Normal 9 4 4 3 4" xfId="3347" xr:uid="{4622D7FA-7B07-46C4-9B25-D57745BC9ECC}"/>
    <cellStyle name="Normal 9 4 4 3 4 2" xfId="4981" xr:uid="{2B7B55A1-4AC0-4BEC-84C1-AD3B2BC9FAE7}"/>
    <cellStyle name="Normal 9 4 4 3 5" xfId="4977" xr:uid="{3B44B658-0C3D-4378-B915-D8EC5DF6EE8E}"/>
    <cellStyle name="Normal 9 4 4 4" xfId="3348" xr:uid="{1343F770-3C2C-4CE5-92DF-DC1DA26A788A}"/>
    <cellStyle name="Normal 9 4 4 4 2" xfId="3349" xr:uid="{F0924D24-3D72-4DE2-9F64-1D683F5367A8}"/>
    <cellStyle name="Normal 9 4 4 4 2 2" xfId="4983" xr:uid="{EB52DABE-B6AE-4EFF-8325-F03F56F51407}"/>
    <cellStyle name="Normal 9 4 4 4 3" xfId="3350" xr:uid="{F0E509AA-0377-4C74-A1F1-483AA64E8BBD}"/>
    <cellStyle name="Normal 9 4 4 4 3 2" xfId="4984" xr:uid="{543B0F16-414A-4618-B15C-2B51940151F9}"/>
    <cellStyle name="Normal 9 4 4 4 4" xfId="3351" xr:uid="{8E58761B-4090-4E6C-A5DB-338F9608B324}"/>
    <cellStyle name="Normal 9 4 4 4 4 2" xfId="4985" xr:uid="{A352CBE9-23FF-47A2-ACF0-7047B316D7CE}"/>
    <cellStyle name="Normal 9 4 4 4 5" xfId="4982" xr:uid="{15E80A2F-86DA-4F5B-8CD3-57E5707AA7A2}"/>
    <cellStyle name="Normal 9 4 4 5" xfId="3352" xr:uid="{94AD5554-0F77-4377-9E25-27C86C34E161}"/>
    <cellStyle name="Normal 9 4 4 5 2" xfId="4986" xr:uid="{5C9167CE-0B94-4186-90B6-994A3BA0F691}"/>
    <cellStyle name="Normal 9 4 4 6" xfId="3353" xr:uid="{E4CF224D-1AD5-4A68-AAB5-F9FDAD62912F}"/>
    <cellStyle name="Normal 9 4 4 6 2" xfId="4987" xr:uid="{3CACA4FC-C883-480D-94FD-6E65D9BC92A3}"/>
    <cellStyle name="Normal 9 4 4 7" xfId="3354" xr:uid="{5BC440D6-784B-44DF-A1F5-4717E39A41EF}"/>
    <cellStyle name="Normal 9 4 4 7 2" xfId="4988" xr:uid="{8293B7F4-2042-46BB-9481-D48F72972586}"/>
    <cellStyle name="Normal 9 4 4 8" xfId="4966" xr:uid="{61CC1BCD-B731-4BA9-92ED-9CDEA19659BC}"/>
    <cellStyle name="Normal 9 4 5" xfId="3355" xr:uid="{D7E2C6E1-992F-4B7C-A680-BDFD35AC2F86}"/>
    <cellStyle name="Normal 9 4 5 2" xfId="3356" xr:uid="{F2897478-D2E1-4041-BFEA-7F4CFAC08B7E}"/>
    <cellStyle name="Normal 9 4 5 2 2" xfId="3357" xr:uid="{609BC631-01A8-43C9-B70E-9745853428D9}"/>
    <cellStyle name="Normal 9 4 5 2 2 2" xfId="4272" xr:uid="{FFE841E9-2D59-4A86-97B4-21FF8FFEC768}"/>
    <cellStyle name="Normal 9 4 5 2 2 2 2" xfId="4992" xr:uid="{95D51286-DEBC-48C4-AAA0-8A57DC587668}"/>
    <cellStyle name="Normal 9 4 5 2 2 3" xfId="4991" xr:uid="{6CAB294A-BC4C-42E0-8FC8-465CA305CC03}"/>
    <cellStyle name="Normal 9 4 5 2 3" xfId="3358" xr:uid="{97EF833C-D841-45BA-9996-BBF29431E4DF}"/>
    <cellStyle name="Normal 9 4 5 2 3 2" xfId="4993" xr:uid="{AC80A154-51FA-404D-9B2A-80076719EC9A}"/>
    <cellStyle name="Normal 9 4 5 2 4" xfId="3359" xr:uid="{FFCBA8C5-52D3-4D4E-BFB6-EDFF3F7248BA}"/>
    <cellStyle name="Normal 9 4 5 2 4 2" xfId="4994" xr:uid="{8B4EB512-5B67-47E3-AA49-C588E5D4BB58}"/>
    <cellStyle name="Normal 9 4 5 2 5" xfId="4990" xr:uid="{A93CEDAE-172A-4447-8FCD-AD1B3753D60D}"/>
    <cellStyle name="Normal 9 4 5 3" xfId="3360" xr:uid="{BD13C26F-3C12-46D6-8F3E-CC8C52BC10FD}"/>
    <cellStyle name="Normal 9 4 5 3 2" xfId="3361" xr:uid="{BACAD959-C98E-49CB-8448-B95F72336E4C}"/>
    <cellStyle name="Normal 9 4 5 3 2 2" xfId="4996" xr:uid="{C457788D-7BBA-4F1E-AA89-944BE76700CC}"/>
    <cellStyle name="Normal 9 4 5 3 3" xfId="3362" xr:uid="{373DFBE5-391E-42D5-981C-EA5F33BFD253}"/>
    <cellStyle name="Normal 9 4 5 3 3 2" xfId="4997" xr:uid="{D872B03A-4557-4736-B74A-CF628C94F81D}"/>
    <cellStyle name="Normal 9 4 5 3 4" xfId="3363" xr:uid="{DB6AC6D1-6CD5-4425-B03F-E3064C824EB7}"/>
    <cellStyle name="Normal 9 4 5 3 4 2" xfId="4998" xr:uid="{44DED434-A7D0-4541-8288-16CEC9E338B3}"/>
    <cellStyle name="Normal 9 4 5 3 5" xfId="4995" xr:uid="{5C9D6AA6-F6FC-4A41-BDF6-3007BA0591D8}"/>
    <cellStyle name="Normal 9 4 5 4" xfId="3364" xr:uid="{E106EA2E-F4A6-416A-95C1-1A4B7768EE2F}"/>
    <cellStyle name="Normal 9 4 5 4 2" xfId="4999" xr:uid="{E176A819-61BE-4DD1-8DFF-7C80D8261589}"/>
    <cellStyle name="Normal 9 4 5 5" xfId="3365" xr:uid="{FDECB5C6-CE43-492C-8BA9-E5BB70225F15}"/>
    <cellStyle name="Normal 9 4 5 5 2" xfId="5000" xr:uid="{93066DA3-1190-483C-9CFD-F5ECB03420C0}"/>
    <cellStyle name="Normal 9 4 5 6" xfId="3366" xr:uid="{998DECBA-9350-4913-90F4-1AAE1256FC2F}"/>
    <cellStyle name="Normal 9 4 5 6 2" xfId="5001" xr:uid="{726CE832-88B1-4A43-8229-33CB10B97DA0}"/>
    <cellStyle name="Normal 9 4 5 7" xfId="4989" xr:uid="{D5D69CCD-5E2F-481D-A6CB-9BB8CC883B19}"/>
    <cellStyle name="Normal 9 4 6" xfId="3367" xr:uid="{D171AED9-170C-4717-A3DB-A9CD7E1E07EB}"/>
    <cellStyle name="Normal 9 4 6 2" xfId="3368" xr:uid="{1D64BE6A-CE0F-47FC-B37B-B32F10A1D1AC}"/>
    <cellStyle name="Normal 9 4 6 2 2" xfId="3369" xr:uid="{800220A0-B4D1-44F0-998C-2BA65E20EBB6}"/>
    <cellStyle name="Normal 9 4 6 2 2 2" xfId="5004" xr:uid="{FD3F6677-85A9-4812-AE0B-FCF94F58EDBD}"/>
    <cellStyle name="Normal 9 4 6 2 3" xfId="3370" xr:uid="{46C8EB0A-CCCF-4BF9-802D-990EECFC6677}"/>
    <cellStyle name="Normal 9 4 6 2 3 2" xfId="5005" xr:uid="{ACCF2CA4-5B07-4875-BF81-A4AB8BB395B0}"/>
    <cellStyle name="Normal 9 4 6 2 4" xfId="3371" xr:uid="{6BBE1FD5-9D5E-4E25-B599-4C04516BCA14}"/>
    <cellStyle name="Normal 9 4 6 2 4 2" xfId="5006" xr:uid="{5FF40916-F293-46ED-8109-E518767A029D}"/>
    <cellStyle name="Normal 9 4 6 2 5" xfId="5003" xr:uid="{7D9F807B-B4F3-44A1-8723-05247C45271E}"/>
    <cellStyle name="Normal 9 4 6 3" xfId="3372" xr:uid="{72914F89-65E3-4278-8D15-0E14855A6F51}"/>
    <cellStyle name="Normal 9 4 6 3 2" xfId="5007" xr:uid="{3E8CB214-461F-469C-8DB1-9CC4EE7A4880}"/>
    <cellStyle name="Normal 9 4 6 4" xfId="3373" xr:uid="{F9E263B4-2887-4B4A-B082-C56C74C5E974}"/>
    <cellStyle name="Normal 9 4 6 4 2" xfId="5008" xr:uid="{A001F6B9-CBBF-44EE-805B-5773002911E2}"/>
    <cellStyle name="Normal 9 4 6 5" xfId="3374" xr:uid="{AF57D7FE-1278-4832-80B5-24DBDB53F681}"/>
    <cellStyle name="Normal 9 4 6 5 2" xfId="5009" xr:uid="{A9425EDF-04CA-4213-A289-57BC95744B84}"/>
    <cellStyle name="Normal 9 4 6 6" xfId="5002" xr:uid="{8C1B72E3-BF5F-4769-A256-4F790DC6508B}"/>
    <cellStyle name="Normal 9 4 7" xfId="3375" xr:uid="{AB7739C2-A7B4-4F70-8137-68FC7F968865}"/>
    <cellStyle name="Normal 9 4 7 2" xfId="3376" xr:uid="{1CB30142-74AE-44E9-B009-C4B5A7A2D33B}"/>
    <cellStyle name="Normal 9 4 7 2 2" xfId="5011" xr:uid="{38871C27-8849-47B2-8791-7203C4E4F354}"/>
    <cellStyle name="Normal 9 4 7 3" xfId="3377" xr:uid="{105088A2-6FDF-469D-8267-1437729251E6}"/>
    <cellStyle name="Normal 9 4 7 3 2" xfId="5012" xr:uid="{CB97D529-04AE-44C6-966C-A2165ED9C46F}"/>
    <cellStyle name="Normal 9 4 7 4" xfId="3378" xr:uid="{D12CCF7E-50EE-4FCA-B705-72F81EDCA9CF}"/>
    <cellStyle name="Normal 9 4 7 4 2" xfId="5013" xr:uid="{610B02AD-9EE2-435E-BA0A-6503D96E532C}"/>
    <cellStyle name="Normal 9 4 7 5" xfId="5010" xr:uid="{21387AFF-153C-4F8F-85CA-B2EF73FDC52D}"/>
    <cellStyle name="Normal 9 4 8" xfId="3379" xr:uid="{C0790CFB-77B7-4A78-AADD-8E8E3A1B226C}"/>
    <cellStyle name="Normal 9 4 8 2" xfId="3380" xr:uid="{A443B496-4997-4746-B285-EB2C7DFC15D9}"/>
    <cellStyle name="Normal 9 4 8 2 2" xfId="5015" xr:uid="{E67A9997-9E8D-4939-BBFC-9985D329C22D}"/>
    <cellStyle name="Normal 9 4 8 3" xfId="3381" xr:uid="{179A4F93-C66F-45BE-A877-ACEC15509980}"/>
    <cellStyle name="Normal 9 4 8 3 2" xfId="5016" xr:uid="{9FB2AB68-072F-46F9-AC2E-6B44182E4171}"/>
    <cellStyle name="Normal 9 4 8 4" xfId="3382" xr:uid="{F1756B4F-FF5C-4FAF-BDE2-942C8CA09E1C}"/>
    <cellStyle name="Normal 9 4 8 4 2" xfId="5017" xr:uid="{8D5D374E-F369-422C-9295-303D2899D1ED}"/>
    <cellStyle name="Normal 9 4 8 5" xfId="5014" xr:uid="{114564D1-C15A-49C4-8948-C89F80871520}"/>
    <cellStyle name="Normal 9 4 9" xfId="3383" xr:uid="{A0FBA393-7629-4446-9887-1007A72A2953}"/>
    <cellStyle name="Normal 9 4 9 2" xfId="5018" xr:uid="{B68C5DE5-DCE3-4815-9B2A-A494164B5CC7}"/>
    <cellStyle name="Normal 9 5" xfId="3384" xr:uid="{5FD70C44-FA17-4FB1-9B88-06FA7F5CEE3B}"/>
    <cellStyle name="Normal 9 5 10" xfId="3385" xr:uid="{516BE0C6-AD80-42F6-AA77-C17FAE057464}"/>
    <cellStyle name="Normal 9 5 10 2" xfId="5020" xr:uid="{8C7A172A-A2BC-47CD-91D1-FD8A89EC3138}"/>
    <cellStyle name="Normal 9 5 11" xfId="3386" xr:uid="{B2D66BED-84B7-4BAF-87D1-C999163D1FAD}"/>
    <cellStyle name="Normal 9 5 11 2" xfId="5021" xr:uid="{8B3AF50D-F68B-4A70-845D-D2DBA35DA450}"/>
    <cellStyle name="Normal 9 5 12" xfId="5019" xr:uid="{ECC9B0F4-5EAD-43A4-9E39-1B2FDCB3B398}"/>
    <cellStyle name="Normal 9 5 2" xfId="3387" xr:uid="{4945D4C7-6FFB-4BA4-96E1-3E4DF8844A2C}"/>
    <cellStyle name="Normal 9 5 2 10" xfId="5022" xr:uid="{711FC7D7-881D-4057-93B1-87ABB6805B89}"/>
    <cellStyle name="Normal 9 5 2 2" xfId="3388" xr:uid="{63384CF8-8FE8-4D01-87FD-875BF8BDE303}"/>
    <cellStyle name="Normal 9 5 2 2 2" xfId="3389" xr:uid="{81FB89F7-BF7F-452C-9556-CD3F18B5DE80}"/>
    <cellStyle name="Normal 9 5 2 2 2 2" xfId="3390" xr:uid="{356F7DE8-C540-46D5-A8E5-94BD36A73CF3}"/>
    <cellStyle name="Normal 9 5 2 2 2 2 2" xfId="3391" xr:uid="{FE08CDC9-A573-4313-B1C6-2693356E8A52}"/>
    <cellStyle name="Normal 9 5 2 2 2 2 2 2" xfId="5026" xr:uid="{41326944-6B67-4933-886D-EE904A3A1630}"/>
    <cellStyle name="Normal 9 5 2 2 2 2 3" xfId="3392" xr:uid="{8ED9FCE3-6AF4-4333-9921-227E9EBB2998}"/>
    <cellStyle name="Normal 9 5 2 2 2 2 3 2" xfId="5027" xr:uid="{9B878D09-DC69-4D32-9C31-D4F7732DCB57}"/>
    <cellStyle name="Normal 9 5 2 2 2 2 4" xfId="3393" xr:uid="{C77EF189-D757-4E7C-A991-E0D7E425ADF6}"/>
    <cellStyle name="Normal 9 5 2 2 2 2 4 2" xfId="5028" xr:uid="{9E1E421C-7170-479D-B072-9E85F85F310D}"/>
    <cellStyle name="Normal 9 5 2 2 2 2 5" xfId="5025" xr:uid="{C78B8819-3407-4BDA-A6D6-5400CDFAC866}"/>
    <cellStyle name="Normal 9 5 2 2 2 3" xfId="3394" xr:uid="{B1511C3C-B64C-4971-89AB-4A051D00334B}"/>
    <cellStyle name="Normal 9 5 2 2 2 3 2" xfId="3395" xr:uid="{747AD700-6F72-418A-A12B-E0E1E80EADAC}"/>
    <cellStyle name="Normal 9 5 2 2 2 3 2 2" xfId="5030" xr:uid="{5DBF46A5-1968-49FB-A03C-135C542F2DA0}"/>
    <cellStyle name="Normal 9 5 2 2 2 3 3" xfId="3396" xr:uid="{7465E33D-8D45-4C9E-9A44-AE0CE8C7EC31}"/>
    <cellStyle name="Normal 9 5 2 2 2 3 3 2" xfId="5031" xr:uid="{646F7B9E-3B98-4A12-B046-7107AB564F0A}"/>
    <cellStyle name="Normal 9 5 2 2 2 3 4" xfId="3397" xr:uid="{8625A04D-1570-4320-B681-E1DD443DDB2B}"/>
    <cellStyle name="Normal 9 5 2 2 2 3 4 2" xfId="5032" xr:uid="{A0FBD6DC-2D75-41CD-B122-41C56AD9160C}"/>
    <cellStyle name="Normal 9 5 2 2 2 3 5" xfId="5029" xr:uid="{DD655D94-C63C-40FD-84A0-51CD5F635D00}"/>
    <cellStyle name="Normal 9 5 2 2 2 4" xfId="3398" xr:uid="{2FA6D667-8602-49F7-9373-4162BB120B6E}"/>
    <cellStyle name="Normal 9 5 2 2 2 4 2" xfId="5033" xr:uid="{A45255B4-08E3-4118-9D08-CD165A9E1C23}"/>
    <cellStyle name="Normal 9 5 2 2 2 5" xfId="3399" xr:uid="{B17A95A0-B1A5-4E35-963C-F46E43C825E3}"/>
    <cellStyle name="Normal 9 5 2 2 2 5 2" xfId="5034" xr:uid="{B623A17C-04F2-466C-B155-F8ED37EDA1EC}"/>
    <cellStyle name="Normal 9 5 2 2 2 6" xfId="3400" xr:uid="{EA20B119-D2CC-4076-9876-D599D45AD41E}"/>
    <cellStyle name="Normal 9 5 2 2 2 6 2" xfId="5035" xr:uid="{7F179E22-26C1-4EEC-B198-3F29426FD4F4}"/>
    <cellStyle name="Normal 9 5 2 2 2 7" xfId="5024" xr:uid="{9262AAA0-AAA3-47E0-A7BA-4E3F7B873AD2}"/>
    <cellStyle name="Normal 9 5 2 2 3" xfId="3401" xr:uid="{C1C08055-C2CA-4A1F-B211-38FCAEBCACAB}"/>
    <cellStyle name="Normal 9 5 2 2 3 2" xfId="3402" xr:uid="{F3E90049-F585-4383-AAA8-0955691F96A9}"/>
    <cellStyle name="Normal 9 5 2 2 3 2 2" xfId="3403" xr:uid="{C05FEA29-E26C-4E4F-9517-9F643A6378D7}"/>
    <cellStyle name="Normal 9 5 2 2 3 2 2 2" xfId="5038" xr:uid="{C4D01A6C-0414-4CB4-B7BC-BA01C6A2326A}"/>
    <cellStyle name="Normal 9 5 2 2 3 2 3" xfId="3404" xr:uid="{E255535D-90F0-474B-A942-23D9B7528524}"/>
    <cellStyle name="Normal 9 5 2 2 3 2 3 2" xfId="5039" xr:uid="{14434AC5-024C-455B-BC3E-30235A3706EE}"/>
    <cellStyle name="Normal 9 5 2 2 3 2 4" xfId="3405" xr:uid="{6AB14B97-C85D-4DC9-ACF7-F39E8DB68320}"/>
    <cellStyle name="Normal 9 5 2 2 3 2 4 2" xfId="5040" xr:uid="{9F500316-AB07-4652-96BE-1F752A33D83D}"/>
    <cellStyle name="Normal 9 5 2 2 3 2 5" xfId="5037" xr:uid="{8849F00E-5801-45E0-9605-CDD4E87FF73F}"/>
    <cellStyle name="Normal 9 5 2 2 3 3" xfId="3406" xr:uid="{7ABEA4F4-F4A9-457E-B259-DBCF172645F0}"/>
    <cellStyle name="Normal 9 5 2 2 3 3 2" xfId="5041" xr:uid="{08DF6D9B-79B4-4495-8C1C-91C0E04835B8}"/>
    <cellStyle name="Normal 9 5 2 2 3 4" xfId="3407" xr:uid="{3234520C-9A94-4EE7-AC8E-D354A96DA6B2}"/>
    <cellStyle name="Normal 9 5 2 2 3 4 2" xfId="5042" xr:uid="{9CF689DD-F2C6-4608-842A-D71A136D5039}"/>
    <cellStyle name="Normal 9 5 2 2 3 5" xfId="3408" xr:uid="{14A3FE73-FEA2-4B00-B9D4-D32B482159BE}"/>
    <cellStyle name="Normal 9 5 2 2 3 5 2" xfId="5043" xr:uid="{6A855DF1-873C-4AE0-8F1A-58943FC8B467}"/>
    <cellStyle name="Normal 9 5 2 2 3 6" xfId="5036" xr:uid="{5B446162-C05D-46AE-B077-F4C48664BB5C}"/>
    <cellStyle name="Normal 9 5 2 2 4" xfId="3409" xr:uid="{5E64447C-965B-4553-B4B0-25966D5470D6}"/>
    <cellStyle name="Normal 9 5 2 2 4 2" xfId="3410" xr:uid="{67C4E765-A19F-488E-83B5-C12C926620D3}"/>
    <cellStyle name="Normal 9 5 2 2 4 2 2" xfId="5045" xr:uid="{96ED1F7D-C0DC-421E-B7D6-82CB473C8E94}"/>
    <cellStyle name="Normal 9 5 2 2 4 3" xfId="3411" xr:uid="{95161004-5CF7-4B5C-AACB-99B9C67F2BAF}"/>
    <cellStyle name="Normal 9 5 2 2 4 3 2" xfId="5046" xr:uid="{627DB476-4480-45F1-8AD8-A5A1E560ADEC}"/>
    <cellStyle name="Normal 9 5 2 2 4 4" xfId="3412" xr:uid="{6831B483-FC9C-4AFE-81F1-7E0068C05D11}"/>
    <cellStyle name="Normal 9 5 2 2 4 4 2" xfId="5047" xr:uid="{1BB90861-589B-4C88-90BC-1BD99CFA17CA}"/>
    <cellStyle name="Normal 9 5 2 2 4 5" xfId="5044" xr:uid="{4F38B8E6-D1A6-4549-8C4C-6557A61C688E}"/>
    <cellStyle name="Normal 9 5 2 2 5" xfId="3413" xr:uid="{0704EF7D-33F2-40B7-AE3F-8A62C49710C2}"/>
    <cellStyle name="Normal 9 5 2 2 5 2" xfId="3414" xr:uid="{19282BC4-6682-4E0A-BA49-15F5A5F30272}"/>
    <cellStyle name="Normal 9 5 2 2 5 2 2" xfId="5049" xr:uid="{D9F12F34-C119-4293-ABEF-C2C1316EF525}"/>
    <cellStyle name="Normal 9 5 2 2 5 3" xfId="3415" xr:uid="{5994EB31-98B1-4EB7-9191-5718645B096E}"/>
    <cellStyle name="Normal 9 5 2 2 5 3 2" xfId="5050" xr:uid="{68B73C4B-A273-44B8-88F8-560BF996D9D9}"/>
    <cellStyle name="Normal 9 5 2 2 5 4" xfId="3416" xr:uid="{F09B8918-D73D-4906-A569-FD0937B264F9}"/>
    <cellStyle name="Normal 9 5 2 2 5 4 2" xfId="5051" xr:uid="{97436DDF-7D48-4303-BB16-E86248215E48}"/>
    <cellStyle name="Normal 9 5 2 2 5 5" xfId="5048" xr:uid="{93A56903-523A-44B3-987B-9A43F913F2EB}"/>
    <cellStyle name="Normal 9 5 2 2 6" xfId="3417" xr:uid="{5C99F203-AC11-4B2B-A44F-A2176B199D19}"/>
    <cellStyle name="Normal 9 5 2 2 6 2" xfId="5052" xr:uid="{2BFEB377-A476-4E26-9E99-983415A4CDBE}"/>
    <cellStyle name="Normal 9 5 2 2 7" xfId="3418" xr:uid="{C2D45CE3-B99D-4BCD-9EF4-2A3E88C90A0B}"/>
    <cellStyle name="Normal 9 5 2 2 7 2" xfId="5053" xr:uid="{CEC3040C-E5BC-41A1-B4C7-A5CAE84D7ED6}"/>
    <cellStyle name="Normal 9 5 2 2 8" xfId="3419" xr:uid="{C5F40463-AA23-4777-81DA-EEDA6BBA321E}"/>
    <cellStyle name="Normal 9 5 2 2 8 2" xfId="5054" xr:uid="{EE9E0E31-BE2C-45E6-B302-78BBECF57438}"/>
    <cellStyle name="Normal 9 5 2 2 9" xfId="5023" xr:uid="{9AB70E45-0028-4D1D-BD7F-5DED8ACA7274}"/>
    <cellStyle name="Normal 9 5 2 3" xfId="3420" xr:uid="{59CACE7E-9038-47FB-A50B-73A14FD6817A}"/>
    <cellStyle name="Normal 9 5 2 3 2" xfId="3421" xr:uid="{DAFAA4C0-8A9D-4543-A068-3CD0E0DD4B95}"/>
    <cellStyle name="Normal 9 5 2 3 2 2" xfId="3422" xr:uid="{2D308FBF-1000-473C-ADC8-446AEC113693}"/>
    <cellStyle name="Normal 9 5 2 3 2 2 2" xfId="5057" xr:uid="{8B0919E5-8BA5-4924-A279-2598B251DFF2}"/>
    <cellStyle name="Normal 9 5 2 3 2 2 2 2" xfId="5357" xr:uid="{887437F3-AEE0-4424-84E0-06E3EC3D10F0}"/>
    <cellStyle name="Normal 9 5 2 3 2 3" xfId="3423" xr:uid="{1AE44BBA-F4A7-4C6A-9A79-803C62A93BE7}"/>
    <cellStyle name="Normal 9 5 2 3 2 3 2" xfId="5058" xr:uid="{B128D592-268D-49C8-850B-251E0A412EE9}"/>
    <cellStyle name="Normal 9 5 2 3 2 4" xfId="3424" xr:uid="{C0797C31-D480-4E71-9D38-37131F2D4C3F}"/>
    <cellStyle name="Normal 9 5 2 3 2 4 2" xfId="5059" xr:uid="{2CB38C8E-E064-4139-9C88-7C8BC9D501F6}"/>
    <cellStyle name="Normal 9 5 2 3 2 5" xfId="5056" xr:uid="{98CC236E-76DF-4370-9EEB-540F90A910AF}"/>
    <cellStyle name="Normal 9 5 2 3 3" xfId="3425" xr:uid="{AF4F5AF4-4411-4536-A706-5C583A0DD836}"/>
    <cellStyle name="Normal 9 5 2 3 3 2" xfId="3426" xr:uid="{B5F5CAD2-747D-4874-AC79-B7FA751D3AEA}"/>
    <cellStyle name="Normal 9 5 2 3 3 2 2" xfId="5061" xr:uid="{EB77A6E9-3FA8-443A-BE90-74A4B14AB42F}"/>
    <cellStyle name="Normal 9 5 2 3 3 3" xfId="3427" xr:uid="{BBD48A8E-15F8-41F1-8087-C0B5E7759675}"/>
    <cellStyle name="Normal 9 5 2 3 3 3 2" xfId="5062" xr:uid="{0C6AD7FF-C15C-4B25-AF66-9FCA6B60C6A0}"/>
    <cellStyle name="Normal 9 5 2 3 3 4" xfId="3428" xr:uid="{BFBF0646-CCB0-45B8-8775-65E7B2B4F88C}"/>
    <cellStyle name="Normal 9 5 2 3 3 4 2" xfId="5063" xr:uid="{D93B764A-984B-4442-8F78-2424CE381B6D}"/>
    <cellStyle name="Normal 9 5 2 3 3 5" xfId="5060" xr:uid="{92908DB4-B667-4021-B943-2A25913DEE60}"/>
    <cellStyle name="Normal 9 5 2 3 4" xfId="3429" xr:uid="{EDF2246D-3C35-4E17-8711-1CBA74D4FEEA}"/>
    <cellStyle name="Normal 9 5 2 3 4 2" xfId="5064" xr:uid="{CE474054-DF57-485D-8140-D467CBD88704}"/>
    <cellStyle name="Normal 9 5 2 3 5" xfId="3430" xr:uid="{ACAFB52E-1D79-49CC-9331-FDC6EAFCB85C}"/>
    <cellStyle name="Normal 9 5 2 3 5 2" xfId="5065" xr:uid="{52EA5454-5F5C-4C8D-85BA-FD14D06F2515}"/>
    <cellStyle name="Normal 9 5 2 3 6" xfId="3431" xr:uid="{BECD6FC4-8A24-4A56-823B-C59E6CF4AD19}"/>
    <cellStyle name="Normal 9 5 2 3 6 2" xfId="5066" xr:uid="{825913C0-C75F-45CB-8597-5E99202F277F}"/>
    <cellStyle name="Normal 9 5 2 3 7" xfId="5055" xr:uid="{C46C02D6-4359-40F2-9B3F-B43388441AFC}"/>
    <cellStyle name="Normal 9 5 2 4" xfId="3432" xr:uid="{0530EC6D-23D8-40A7-89A9-75CD8D653473}"/>
    <cellStyle name="Normal 9 5 2 4 2" xfId="3433" xr:uid="{C844B096-6A10-4436-88AA-4A274860849C}"/>
    <cellStyle name="Normal 9 5 2 4 2 2" xfId="3434" xr:uid="{8689B2E9-6D24-4FC8-B382-AA083D48477F}"/>
    <cellStyle name="Normal 9 5 2 4 2 2 2" xfId="5069" xr:uid="{03F3186C-CB3F-40AE-AFDB-62DD3A1C88E2}"/>
    <cellStyle name="Normal 9 5 2 4 2 3" xfId="3435" xr:uid="{0F53887B-A75E-4364-841B-FC10E291288B}"/>
    <cellStyle name="Normal 9 5 2 4 2 3 2" xfId="5070" xr:uid="{76E0D3AE-E239-4965-AF03-D7221AF17B76}"/>
    <cellStyle name="Normal 9 5 2 4 2 4" xfId="3436" xr:uid="{6C45DD84-8A88-4FCC-9301-560D3BF6E2EF}"/>
    <cellStyle name="Normal 9 5 2 4 2 4 2" xfId="5071" xr:uid="{C6A4892A-7F1E-4930-994B-67AABCAF3EB6}"/>
    <cellStyle name="Normal 9 5 2 4 2 5" xfId="5068" xr:uid="{8B93E203-4298-4E2E-9CA3-EBFF268B57A0}"/>
    <cellStyle name="Normal 9 5 2 4 3" xfId="3437" xr:uid="{55821386-AD5B-4173-BFD3-6BC7E0FEC717}"/>
    <cellStyle name="Normal 9 5 2 4 3 2" xfId="5072" xr:uid="{6776F5DA-B6B1-4ADA-A85B-D0C8CC746989}"/>
    <cellStyle name="Normal 9 5 2 4 4" xfId="3438" xr:uid="{B4E693AD-E89C-4B77-BE6A-590037E71B48}"/>
    <cellStyle name="Normal 9 5 2 4 4 2" xfId="5073" xr:uid="{50218B26-FBEA-418C-82EE-83CEA43CC725}"/>
    <cellStyle name="Normal 9 5 2 4 5" xfId="3439" xr:uid="{B918FB99-B05E-4974-9A21-8481600059B2}"/>
    <cellStyle name="Normal 9 5 2 4 5 2" xfId="5074" xr:uid="{834AD464-1655-4895-8605-2DB809FBC13A}"/>
    <cellStyle name="Normal 9 5 2 4 6" xfId="5067" xr:uid="{CAB83E14-2FB7-4E2B-A5E1-ACBDFD7E0E6A}"/>
    <cellStyle name="Normal 9 5 2 5" xfId="3440" xr:uid="{E696260C-DB13-4CE4-8FB2-3844B9F8A653}"/>
    <cellStyle name="Normal 9 5 2 5 2" xfId="3441" xr:uid="{3104CF87-7FB1-47F2-9A46-1B3A3EC68221}"/>
    <cellStyle name="Normal 9 5 2 5 2 2" xfId="5076" xr:uid="{C2B09B5E-761A-4E1B-BB12-1E704003C8E6}"/>
    <cellStyle name="Normal 9 5 2 5 2 2 2" xfId="5358" xr:uid="{92E2728C-44F1-4E7D-BCF4-CDF2232F6347}"/>
    <cellStyle name="Normal 9 5 2 5 3" xfId="3442" xr:uid="{5CD21D88-39CE-42CF-BABF-0A7D86914E04}"/>
    <cellStyle name="Normal 9 5 2 5 3 2" xfId="5077" xr:uid="{7669F706-9933-4BC2-976C-6EBF71DFC040}"/>
    <cellStyle name="Normal 9 5 2 5 4" xfId="3443" xr:uid="{E4EA51FC-138D-4F31-80C1-F38EA38BFCA6}"/>
    <cellStyle name="Normal 9 5 2 5 4 2" xfId="5078" xr:uid="{F09AEA9D-6532-41EF-B67F-4A1014D64C2B}"/>
    <cellStyle name="Normal 9 5 2 5 5" xfId="5075" xr:uid="{A225DF06-72C1-4B21-9535-C390E9C72B53}"/>
    <cellStyle name="Normal 9 5 2 6" xfId="3444" xr:uid="{199E5455-1D68-47BF-AE42-39F4D9BCF25C}"/>
    <cellStyle name="Normal 9 5 2 6 2" xfId="3445" xr:uid="{53F67E30-D910-4F50-A36C-F611493E221E}"/>
    <cellStyle name="Normal 9 5 2 6 2 2" xfId="5080" xr:uid="{3F66149F-C5CE-4174-B81D-BF4459D70F12}"/>
    <cellStyle name="Normal 9 5 2 6 3" xfId="3446" xr:uid="{EB79434F-7E53-40F4-82AC-AA9F5AE1E1BE}"/>
    <cellStyle name="Normal 9 5 2 6 3 2" xfId="5081" xr:uid="{D6768730-AA2F-41BB-B7C3-59FE33D1890B}"/>
    <cellStyle name="Normal 9 5 2 6 4" xfId="3447" xr:uid="{DFE7EDEB-D9E6-47BA-8090-740F1C217D42}"/>
    <cellStyle name="Normal 9 5 2 6 4 2" xfId="5082" xr:uid="{0399BE2F-95D1-4CBB-A995-67026E0F4EA9}"/>
    <cellStyle name="Normal 9 5 2 6 5" xfId="5079" xr:uid="{01C95395-D85C-4F58-BD97-4EA81163DD46}"/>
    <cellStyle name="Normal 9 5 2 7" xfId="3448" xr:uid="{109BF2DD-B7D9-4D25-AE79-7AFE982161B2}"/>
    <cellStyle name="Normal 9 5 2 7 2" xfId="5083" xr:uid="{D3956E21-2089-4D03-B1CB-4B9FD99B236F}"/>
    <cellStyle name="Normal 9 5 2 8" xfId="3449" xr:uid="{2ACDA82F-17AF-4EFD-84E8-38969E5ECDDC}"/>
    <cellStyle name="Normal 9 5 2 8 2" xfId="5084" xr:uid="{E89DD268-6CE5-4AA0-BDBC-319194EB6989}"/>
    <cellStyle name="Normal 9 5 2 9" xfId="3450" xr:uid="{018334D8-CAAB-4A98-8E2B-59D47C4A9E8B}"/>
    <cellStyle name="Normal 9 5 2 9 2" xfId="5085" xr:uid="{0C42ACB4-FE73-46CB-AC8E-B255B34785C5}"/>
    <cellStyle name="Normal 9 5 3" xfId="3451" xr:uid="{E5B44EAF-55D5-458C-9814-5790FB7637DD}"/>
    <cellStyle name="Normal 9 5 3 2" xfId="3452" xr:uid="{F26FDBD8-C7D6-4D8F-878B-99E28FE6B77E}"/>
    <cellStyle name="Normal 9 5 3 2 2" xfId="3453" xr:uid="{62724DFF-4C82-4A5F-B2C4-A04CDC5E0DB0}"/>
    <cellStyle name="Normal 9 5 3 2 2 2" xfId="3454" xr:uid="{135329AB-AF1F-4D40-ADC5-68F4DC3BC945}"/>
    <cellStyle name="Normal 9 5 3 2 2 2 2" xfId="4273" xr:uid="{5EACC47B-410E-433C-B84E-8A25F6FA9F59}"/>
    <cellStyle name="Normal 9 5 3 2 2 2 2 2" xfId="5090" xr:uid="{0CCA4F49-9222-4F9C-A00C-18B77718C9D3}"/>
    <cellStyle name="Normal 9 5 3 2 2 2 3" xfId="5089" xr:uid="{8D69B608-C114-4240-93F9-76BA73441781}"/>
    <cellStyle name="Normal 9 5 3 2 2 3" xfId="3455" xr:uid="{FD3E6FB5-9668-4F80-942F-C6D1DE6462DF}"/>
    <cellStyle name="Normal 9 5 3 2 2 3 2" xfId="5091" xr:uid="{02FBA009-4F7D-408B-97DE-56B28F101859}"/>
    <cellStyle name="Normal 9 5 3 2 2 4" xfId="3456" xr:uid="{43C8D90D-14F6-437E-A336-AE1C3007033C}"/>
    <cellStyle name="Normal 9 5 3 2 2 4 2" xfId="5092" xr:uid="{A350DC62-52ED-432B-BBAD-6E723ECD7ED1}"/>
    <cellStyle name="Normal 9 5 3 2 2 5" xfId="5088" xr:uid="{B692FA40-AF5D-45D4-88E8-F145D8145FF7}"/>
    <cellStyle name="Normal 9 5 3 2 3" xfId="3457" xr:uid="{65D46261-0BEC-4A96-B1F1-86690C25B174}"/>
    <cellStyle name="Normal 9 5 3 2 3 2" xfId="3458" xr:uid="{9694E253-A6C0-4E6F-8F21-A212C4430CE2}"/>
    <cellStyle name="Normal 9 5 3 2 3 2 2" xfId="5094" xr:uid="{986CBECC-5E15-45F8-8544-2575A8EFE27E}"/>
    <cellStyle name="Normal 9 5 3 2 3 3" xfId="3459" xr:uid="{24631ECE-C8E1-4621-844A-873D89A4A149}"/>
    <cellStyle name="Normal 9 5 3 2 3 3 2" xfId="5095" xr:uid="{3033669B-0D85-4E92-922F-514633C81300}"/>
    <cellStyle name="Normal 9 5 3 2 3 4" xfId="3460" xr:uid="{E1BFDDFF-25A0-46BD-8D90-E12F7CE33A3A}"/>
    <cellStyle name="Normal 9 5 3 2 3 4 2" xfId="5096" xr:uid="{92A30BFE-8DF4-46B9-9B5B-99B92DFA14E2}"/>
    <cellStyle name="Normal 9 5 3 2 3 5" xfId="5093" xr:uid="{6D4292D1-6925-4306-BC99-4D1802229D50}"/>
    <cellStyle name="Normal 9 5 3 2 4" xfId="3461" xr:uid="{97744491-6D6D-43D4-ADFA-50B0B798CF37}"/>
    <cellStyle name="Normal 9 5 3 2 4 2" xfId="5097" xr:uid="{D9B30224-7FD8-4DAE-A900-5F1457C2D7AF}"/>
    <cellStyle name="Normal 9 5 3 2 5" xfId="3462" xr:uid="{08ACED79-490D-476B-B709-ABA7DE552121}"/>
    <cellStyle name="Normal 9 5 3 2 5 2" xfId="5098" xr:uid="{9B5C6CA1-F3ED-4056-A2BC-40B484BA37CC}"/>
    <cellStyle name="Normal 9 5 3 2 6" xfId="3463" xr:uid="{3BEE8D1D-E64B-4DB9-8078-AD73234F3BD7}"/>
    <cellStyle name="Normal 9 5 3 2 6 2" xfId="5099" xr:uid="{D012F53D-DE18-42E6-89F2-138D7F5DA17A}"/>
    <cellStyle name="Normal 9 5 3 2 7" xfId="5087" xr:uid="{268501CC-ECE3-47B0-82A4-4D0638011FF2}"/>
    <cellStyle name="Normal 9 5 3 3" xfId="3464" xr:uid="{4714F2C6-4EF0-471F-A289-3FB53AF3BC46}"/>
    <cellStyle name="Normal 9 5 3 3 2" xfId="3465" xr:uid="{46DF00A6-EBFE-4DA7-8E2F-AD6B003541FD}"/>
    <cellStyle name="Normal 9 5 3 3 2 2" xfId="3466" xr:uid="{221F280C-361E-4248-89A7-0270BDB162CA}"/>
    <cellStyle name="Normal 9 5 3 3 2 2 2" xfId="5102" xr:uid="{78A122D6-51FC-4972-BFAB-E623E1BB9379}"/>
    <cellStyle name="Normal 9 5 3 3 2 3" xfId="3467" xr:uid="{F04B7570-594E-4EED-A560-8A0DACBA6AC9}"/>
    <cellStyle name="Normal 9 5 3 3 2 3 2" xfId="5103" xr:uid="{79BDF50D-A2C9-436A-85F1-310826D46CA8}"/>
    <cellStyle name="Normal 9 5 3 3 2 4" xfId="3468" xr:uid="{B139C01B-C2D7-4FF3-8157-20D3E331F371}"/>
    <cellStyle name="Normal 9 5 3 3 2 4 2" xfId="5104" xr:uid="{0EC4973D-5DD5-45D6-8A85-C76A8417523D}"/>
    <cellStyle name="Normal 9 5 3 3 2 5" xfId="5101" xr:uid="{F6FDB349-7E50-4679-AC5A-A58045376470}"/>
    <cellStyle name="Normal 9 5 3 3 3" xfId="3469" xr:uid="{8145F373-A29D-4C0F-9837-9B33119DAA95}"/>
    <cellStyle name="Normal 9 5 3 3 3 2" xfId="5105" xr:uid="{6647F03A-3090-4F50-893C-53C0621FF3E0}"/>
    <cellStyle name="Normal 9 5 3 3 4" xfId="3470" xr:uid="{80D2B847-B35B-49A6-9B56-162285DC9E7B}"/>
    <cellStyle name="Normal 9 5 3 3 4 2" xfId="5106" xr:uid="{97B3694E-E586-4BDC-8962-0AE1E5B389DE}"/>
    <cellStyle name="Normal 9 5 3 3 5" xfId="3471" xr:uid="{AB87C5AB-2CE7-4223-883E-DA176B82BDCA}"/>
    <cellStyle name="Normal 9 5 3 3 5 2" xfId="5107" xr:uid="{610EB585-D0BB-4EE5-8C66-A708768E8EA2}"/>
    <cellStyle name="Normal 9 5 3 3 6" xfId="5100" xr:uid="{FC9621C3-DA11-40EB-A03C-4C6DE1B75E68}"/>
    <cellStyle name="Normal 9 5 3 4" xfId="3472" xr:uid="{6D942060-0283-46A3-90E2-7B0C458C8391}"/>
    <cellStyle name="Normal 9 5 3 4 2" xfId="3473" xr:uid="{000A2254-A0C2-4BA7-90AA-729C78D47EED}"/>
    <cellStyle name="Normal 9 5 3 4 2 2" xfId="5109" xr:uid="{42B2133D-5E9F-44DD-9B36-077D97E7CC1C}"/>
    <cellStyle name="Normal 9 5 3 4 3" xfId="3474" xr:uid="{DF64E482-2BFB-456C-B440-55A4E6EC34BD}"/>
    <cellStyle name="Normal 9 5 3 4 3 2" xfId="5110" xr:uid="{1F6B95E6-6CDB-4D62-BFC8-9D0CDE41834F}"/>
    <cellStyle name="Normal 9 5 3 4 4" xfId="3475" xr:uid="{AAC4D968-445E-4CF9-9EF6-97FD5392F9A6}"/>
    <cellStyle name="Normal 9 5 3 4 4 2" xfId="5111" xr:uid="{D0CFD379-5255-48A7-A846-A7DA2BE0DE55}"/>
    <cellStyle name="Normal 9 5 3 4 5" xfId="5108" xr:uid="{82826D39-A97B-498C-A90D-3E2C32F3826C}"/>
    <cellStyle name="Normal 9 5 3 5" xfId="3476" xr:uid="{401DDBAD-25FD-40D4-B74B-58DEA0C57749}"/>
    <cellStyle name="Normal 9 5 3 5 2" xfId="3477" xr:uid="{C0D76AD4-1DEC-46BE-8A9B-323CDCA2F3AB}"/>
    <cellStyle name="Normal 9 5 3 5 2 2" xfId="5113" xr:uid="{267693A3-F02C-444D-8595-2B940D1AD43D}"/>
    <cellStyle name="Normal 9 5 3 5 3" xfId="3478" xr:uid="{18C67AE8-DD87-43EF-8C59-A18112D29BBE}"/>
    <cellStyle name="Normal 9 5 3 5 3 2" xfId="5114" xr:uid="{8F9D9ACE-C196-45EE-9DA8-4AA33E43B2E7}"/>
    <cellStyle name="Normal 9 5 3 5 4" xfId="3479" xr:uid="{AB8D67F6-2B7A-43F5-9378-1350422A0A02}"/>
    <cellStyle name="Normal 9 5 3 5 4 2" xfId="5115" xr:uid="{5AF6C276-791E-49A4-A65C-C9F016DEAC3B}"/>
    <cellStyle name="Normal 9 5 3 5 5" xfId="5112" xr:uid="{3181B5D6-5E8D-4905-AA22-6892BFCB0E53}"/>
    <cellStyle name="Normal 9 5 3 6" xfId="3480" xr:uid="{89B3507F-9B28-46B3-8FA4-B24155386328}"/>
    <cellStyle name="Normal 9 5 3 6 2" xfId="5116" xr:uid="{F77A98B8-5B1F-40D2-AF23-94B6E5935AAC}"/>
    <cellStyle name="Normal 9 5 3 7" xfId="3481" xr:uid="{C84B1108-A69A-4E23-9996-6589C6DC622B}"/>
    <cellStyle name="Normal 9 5 3 7 2" xfId="5117" xr:uid="{577D9D41-ECC0-4F96-9CFF-68ECC2DA3E36}"/>
    <cellStyle name="Normal 9 5 3 8" xfId="3482" xr:uid="{DCDEE9A0-84AD-4494-BE1E-7A92B7F196C6}"/>
    <cellStyle name="Normal 9 5 3 8 2" xfId="5118" xr:uid="{EFEE5B4B-D32D-4959-B117-9439816A5F14}"/>
    <cellStyle name="Normal 9 5 3 9" xfId="5086" xr:uid="{4743CC49-B8FA-4220-887D-66A96A383FEC}"/>
    <cellStyle name="Normal 9 5 4" xfId="3483" xr:uid="{664BC583-AEAD-44DF-B97E-1EB8851E92C8}"/>
    <cellStyle name="Normal 9 5 4 2" xfId="3484" xr:uid="{B398B16E-1919-4172-80A2-2DED101486F7}"/>
    <cellStyle name="Normal 9 5 4 2 2" xfId="3485" xr:uid="{EDE993EB-4E43-4531-81BE-0AB6FD3AE3B4}"/>
    <cellStyle name="Normal 9 5 4 2 2 2" xfId="3486" xr:uid="{35F96A58-4D4E-44A3-9F13-2F5DBF2E502E}"/>
    <cellStyle name="Normal 9 5 4 2 2 2 2" xfId="5122" xr:uid="{0DF82455-9F9F-4693-AE37-E9F641D07CBC}"/>
    <cellStyle name="Normal 9 5 4 2 2 3" xfId="3487" xr:uid="{85FAC158-401C-461C-B2FF-0C3D0AF6983E}"/>
    <cellStyle name="Normal 9 5 4 2 2 3 2" xfId="5123" xr:uid="{D14ED21C-D2B9-4309-9989-7F6FA942FB62}"/>
    <cellStyle name="Normal 9 5 4 2 2 4" xfId="3488" xr:uid="{2721DA84-B8C4-4213-AB73-FD21D576F4F6}"/>
    <cellStyle name="Normal 9 5 4 2 2 4 2" xfId="5124" xr:uid="{21634E01-252A-41C8-B263-8AC9AF2F70BC}"/>
    <cellStyle name="Normal 9 5 4 2 2 5" xfId="5121" xr:uid="{C82524E4-226B-4EAC-94FE-CE427122C482}"/>
    <cellStyle name="Normal 9 5 4 2 3" xfId="3489" xr:uid="{B4533323-96C1-40DD-AE61-285C5E9025D4}"/>
    <cellStyle name="Normal 9 5 4 2 3 2" xfId="5125" xr:uid="{525AC1FA-EF92-4734-90FC-F3CEA0905121}"/>
    <cellStyle name="Normal 9 5 4 2 4" xfId="3490" xr:uid="{73FDEA2E-D1DB-4DD2-90AE-716DCE0551D9}"/>
    <cellStyle name="Normal 9 5 4 2 4 2" xfId="5126" xr:uid="{AC178CF9-3521-423F-A326-E9944646A3A1}"/>
    <cellStyle name="Normal 9 5 4 2 5" xfId="3491" xr:uid="{CE5B62FD-0420-42AE-AD20-E097FB609FA9}"/>
    <cellStyle name="Normal 9 5 4 2 5 2" xfId="5127" xr:uid="{78E3D84E-0EF9-4D4C-A9CC-57B3F1056521}"/>
    <cellStyle name="Normal 9 5 4 2 6" xfId="5120" xr:uid="{D01C6B30-0619-4B63-B302-9561938A9C11}"/>
    <cellStyle name="Normal 9 5 4 3" xfId="3492" xr:uid="{FEA95C37-6C18-4C47-93B0-4259F0E2B5A1}"/>
    <cellStyle name="Normal 9 5 4 3 2" xfId="3493" xr:uid="{2B1445BB-D502-4C54-B193-2847322FD2AF}"/>
    <cellStyle name="Normal 9 5 4 3 2 2" xfId="5129" xr:uid="{04DAE8C2-0CED-4F78-834A-ABDF6BDFF6D6}"/>
    <cellStyle name="Normal 9 5 4 3 3" xfId="3494" xr:uid="{9B552597-AB40-4006-BB32-E8DB56580EAC}"/>
    <cellStyle name="Normal 9 5 4 3 3 2" xfId="5130" xr:uid="{F2F84FDE-87DD-4546-82E2-FFF3976BE4CE}"/>
    <cellStyle name="Normal 9 5 4 3 4" xfId="3495" xr:uid="{341896B6-1C98-4014-B329-1DCE04BFD518}"/>
    <cellStyle name="Normal 9 5 4 3 4 2" xfId="5131" xr:uid="{E7BC6CA7-A9A8-4815-BFCF-2B9265C90E5E}"/>
    <cellStyle name="Normal 9 5 4 3 5" xfId="5128" xr:uid="{0CEE3F44-CC10-4993-9B8E-D16FEBE00F84}"/>
    <cellStyle name="Normal 9 5 4 4" xfId="3496" xr:uid="{3B522654-EC03-4651-BD10-82CE453719D0}"/>
    <cellStyle name="Normal 9 5 4 4 2" xfId="3497" xr:uid="{488DE931-6CD6-4D3B-9882-7280DA4FCB85}"/>
    <cellStyle name="Normal 9 5 4 4 2 2" xfId="5133" xr:uid="{8B2EBF35-2C2A-454A-9E97-0F53E196B143}"/>
    <cellStyle name="Normal 9 5 4 4 3" xfId="3498" xr:uid="{A826F672-3D12-4B24-BE67-39855548CCCF}"/>
    <cellStyle name="Normal 9 5 4 4 3 2" xfId="5134" xr:uid="{CA5519EF-FF62-4686-8772-CF5ABDB6DE23}"/>
    <cellStyle name="Normal 9 5 4 4 4" xfId="3499" xr:uid="{D796C433-88E2-4AB5-AAD1-FD0E08428820}"/>
    <cellStyle name="Normal 9 5 4 4 4 2" xfId="5135" xr:uid="{9AB0A730-A7EC-4FC3-B6F6-98030292D732}"/>
    <cellStyle name="Normal 9 5 4 4 5" xfId="5132" xr:uid="{A3B23C98-991B-4873-8B0B-B342D226C4C5}"/>
    <cellStyle name="Normal 9 5 4 5" xfId="3500" xr:uid="{0B8016E4-9938-45F4-923C-1AEC19B25A72}"/>
    <cellStyle name="Normal 9 5 4 5 2" xfId="5136" xr:uid="{28F3244E-7F54-4616-A8FF-DD0EB21ED7EB}"/>
    <cellStyle name="Normal 9 5 4 6" xfId="3501" xr:uid="{F228FBF0-2FD4-4EB3-8CC2-3AC9D90F0B1D}"/>
    <cellStyle name="Normal 9 5 4 6 2" xfId="5137" xr:uid="{DF7AF4CE-2E85-406B-90EC-743CE6888ED9}"/>
    <cellStyle name="Normal 9 5 4 7" xfId="3502" xr:uid="{3584CD81-9939-464A-AE78-8812FF22D6C6}"/>
    <cellStyle name="Normal 9 5 4 7 2" xfId="5138" xr:uid="{8398A8BD-7F1F-4B22-B9FB-C727C1610BF7}"/>
    <cellStyle name="Normal 9 5 4 8" xfId="5119" xr:uid="{0966B554-6D19-44D0-8920-4393D50089F4}"/>
    <cellStyle name="Normal 9 5 5" xfId="3503" xr:uid="{39D27210-AED2-4FFE-BA93-DE3FAF3E110B}"/>
    <cellStyle name="Normal 9 5 5 2" xfId="3504" xr:uid="{71ADD9F5-D39A-414E-8C3B-2F946AE78AB1}"/>
    <cellStyle name="Normal 9 5 5 2 2" xfId="3505" xr:uid="{45C25EF5-AA52-4626-9125-52A6B6378C74}"/>
    <cellStyle name="Normal 9 5 5 2 2 2" xfId="5141" xr:uid="{4147BEC8-8BE4-42D9-A877-F6AF50D2D67D}"/>
    <cellStyle name="Normal 9 5 5 2 3" xfId="3506" xr:uid="{C30C2955-94EC-4F1C-804F-88BF069E20B3}"/>
    <cellStyle name="Normal 9 5 5 2 3 2" xfId="5142" xr:uid="{06117C1E-7FE1-45FA-8CCD-24D6575EB9C5}"/>
    <cellStyle name="Normal 9 5 5 2 4" xfId="3507" xr:uid="{FFA51F64-D984-4F40-86D7-0BFAF2EADC0D}"/>
    <cellStyle name="Normal 9 5 5 2 4 2" xfId="5143" xr:uid="{4BC260E0-0F6C-4FBE-B922-7F02C06D746C}"/>
    <cellStyle name="Normal 9 5 5 2 5" xfId="5140" xr:uid="{EC66CE22-A330-4952-BA7A-642F38D4D35B}"/>
    <cellStyle name="Normal 9 5 5 3" xfId="3508" xr:uid="{F7D6DEB1-AD36-45DF-9A8A-6B0C819D36D5}"/>
    <cellStyle name="Normal 9 5 5 3 2" xfId="3509" xr:uid="{030A8E33-855B-44E3-86A3-73530C07E1C5}"/>
    <cellStyle name="Normal 9 5 5 3 2 2" xfId="5145" xr:uid="{1217419C-A312-4A07-B9EA-11516E28226A}"/>
    <cellStyle name="Normal 9 5 5 3 3" xfId="3510" xr:uid="{C4E37D04-0342-414B-B2A1-F150D9329DC7}"/>
    <cellStyle name="Normal 9 5 5 3 3 2" xfId="5146" xr:uid="{220CB0F3-D2A5-475F-8420-1760899FE9E1}"/>
    <cellStyle name="Normal 9 5 5 3 4" xfId="3511" xr:uid="{492C9408-21F7-4505-BC0A-68ABE529F233}"/>
    <cellStyle name="Normal 9 5 5 3 4 2" xfId="5147" xr:uid="{EB03BB64-3B3E-4ADF-BE00-1D270A06EFD3}"/>
    <cellStyle name="Normal 9 5 5 3 5" xfId="5144" xr:uid="{678F3292-977E-4AEF-A774-50DA985BD131}"/>
    <cellStyle name="Normal 9 5 5 4" xfId="3512" xr:uid="{AB6E1318-1542-4E6B-A343-59F19A82787A}"/>
    <cellStyle name="Normal 9 5 5 4 2" xfId="5148" xr:uid="{7FD12728-5367-44F5-95CB-569FE54DDECC}"/>
    <cellStyle name="Normal 9 5 5 5" xfId="3513" xr:uid="{ED8487F7-6AFD-4FED-BC21-841E15E89627}"/>
    <cellStyle name="Normal 9 5 5 5 2" xfId="5149" xr:uid="{6773A1D8-3FDD-49E9-AAC0-D94C91BD4E66}"/>
    <cellStyle name="Normal 9 5 5 6" xfId="3514" xr:uid="{274C6BFB-D4BE-45E3-9498-C1C727B460B7}"/>
    <cellStyle name="Normal 9 5 5 6 2" xfId="5150" xr:uid="{6158603B-B841-461E-8B4E-3EB4EF4ADE07}"/>
    <cellStyle name="Normal 9 5 5 7" xfId="5139" xr:uid="{FE204C3D-9039-4ED1-96C4-8EFBB9A70D8A}"/>
    <cellStyle name="Normal 9 5 6" xfId="3515" xr:uid="{FA8C908E-1FCD-4F3B-9DEE-2B44DF326033}"/>
    <cellStyle name="Normal 9 5 6 2" xfId="3516" xr:uid="{C11D9D2B-BF25-40F8-9A3B-E6450E312EEC}"/>
    <cellStyle name="Normal 9 5 6 2 2" xfId="3517" xr:uid="{95EBAC43-E46D-4282-A8DD-2B7704D82220}"/>
    <cellStyle name="Normal 9 5 6 2 2 2" xfId="5153" xr:uid="{829CCA6A-3E51-4944-8B1C-7ED7AB7F6B50}"/>
    <cellStyle name="Normal 9 5 6 2 3" xfId="3518" xr:uid="{37B2B8AB-25F0-4E6B-9B4A-039AB4A98F5B}"/>
    <cellStyle name="Normal 9 5 6 2 3 2" xfId="5154" xr:uid="{5DC6D864-2539-4ABB-A6F1-FBAB6DA55EF2}"/>
    <cellStyle name="Normal 9 5 6 2 4" xfId="3519" xr:uid="{A6D66B90-7454-45F9-9CB6-EFA35741B26A}"/>
    <cellStyle name="Normal 9 5 6 2 4 2" xfId="5155" xr:uid="{2D75D0C1-8A6F-4B58-8512-2E4E737CDEDD}"/>
    <cellStyle name="Normal 9 5 6 2 5" xfId="5152" xr:uid="{5EB1C876-2867-48C0-8A77-E4F91A463BEA}"/>
    <cellStyle name="Normal 9 5 6 3" xfId="3520" xr:uid="{1A5EE921-BE28-4EFB-9D83-F4411CF53296}"/>
    <cellStyle name="Normal 9 5 6 3 2" xfId="5156" xr:uid="{E01FD985-E280-4B22-90FD-BD8AF005F316}"/>
    <cellStyle name="Normal 9 5 6 4" xfId="3521" xr:uid="{7C3A9340-6B32-4477-B5D0-D5BCD5F76EC6}"/>
    <cellStyle name="Normal 9 5 6 4 2" xfId="5157" xr:uid="{E2045FFF-6FA2-4BB5-9D8E-BF4C65173D3A}"/>
    <cellStyle name="Normal 9 5 6 5" xfId="3522" xr:uid="{17FE4B7B-3763-4BED-AF81-F3AE694748C8}"/>
    <cellStyle name="Normal 9 5 6 5 2" xfId="5158" xr:uid="{F50FC57B-B10E-4EF3-BE5D-7184BB0C389E}"/>
    <cellStyle name="Normal 9 5 6 6" xfId="5151" xr:uid="{1FD8602E-29D5-4298-91E6-13D3C06F7D5B}"/>
    <cellStyle name="Normal 9 5 7" xfId="3523" xr:uid="{D3B83971-7A40-42B0-B7DD-E86DFCDEAC5F}"/>
    <cellStyle name="Normal 9 5 7 2" xfId="3524" xr:uid="{03DA73D1-BDDE-48FB-98D8-DFE682128CDB}"/>
    <cellStyle name="Normal 9 5 7 2 2" xfId="5160" xr:uid="{AEB2F834-09EC-4920-B540-D808F00C758B}"/>
    <cellStyle name="Normal 9 5 7 3" xfId="3525" xr:uid="{6C374D1D-EEE1-4103-9CE2-9E938C358FCC}"/>
    <cellStyle name="Normal 9 5 7 3 2" xfId="5161" xr:uid="{3C7FE4CE-057A-4F83-8FEB-792AE9CEFD1C}"/>
    <cellStyle name="Normal 9 5 7 4" xfId="3526" xr:uid="{3553337C-7BBA-49FF-B916-8B04D13CF22A}"/>
    <cellStyle name="Normal 9 5 7 4 2" xfId="5162" xr:uid="{847BB14F-F78A-4447-9ACC-0885F5B92774}"/>
    <cellStyle name="Normal 9 5 7 5" xfId="5159" xr:uid="{CCE36220-C213-4966-8345-1BC00DED68C9}"/>
    <cellStyle name="Normal 9 5 8" xfId="3527" xr:uid="{D6447313-3E3E-45CD-BACA-A21277AEF9D0}"/>
    <cellStyle name="Normal 9 5 8 2" xfId="3528" xr:uid="{9DD84439-0B3D-4A50-9648-8E98D397008E}"/>
    <cellStyle name="Normal 9 5 8 2 2" xfId="5164" xr:uid="{A53AD3FE-0673-48A8-80EB-D3534C5ED9D2}"/>
    <cellStyle name="Normal 9 5 8 3" xfId="3529" xr:uid="{BB7B2D16-E219-42AF-A81D-76BCF834070A}"/>
    <cellStyle name="Normal 9 5 8 3 2" xfId="5165" xr:uid="{C07E96A9-C9E8-4E0E-A0F1-F4034C82F329}"/>
    <cellStyle name="Normal 9 5 8 4" xfId="3530" xr:uid="{CED3A1A3-21BC-4F62-ABDD-D1FAC10BBF6F}"/>
    <cellStyle name="Normal 9 5 8 4 2" xfId="5166" xr:uid="{2006A66F-89EA-40A0-A298-E29E6C58BB66}"/>
    <cellStyle name="Normal 9 5 8 5" xfId="5163" xr:uid="{BD82515F-E5B2-46BE-B2D8-A3C908F58376}"/>
    <cellStyle name="Normal 9 5 9" xfId="3531" xr:uid="{C7F4F373-5697-4784-B6F6-5D36E076AAB2}"/>
    <cellStyle name="Normal 9 5 9 2" xfId="5167" xr:uid="{FDC767DD-AAF5-4A39-B7E8-E976972F0E2E}"/>
    <cellStyle name="Normal 9 6" xfId="3532" xr:uid="{65677EF1-18B0-42CA-BBD6-C824E0D8D436}"/>
    <cellStyle name="Normal 9 6 10" xfId="5168" xr:uid="{8A0EB499-139C-4C79-BCA7-65D7DEF367A8}"/>
    <cellStyle name="Normal 9 6 2" xfId="3533" xr:uid="{508F6D3C-A670-44C6-B448-73A781BB1F6C}"/>
    <cellStyle name="Normal 9 6 2 2" xfId="3534" xr:uid="{36797673-6D5D-40FC-8AD0-73BBD23F05BA}"/>
    <cellStyle name="Normal 9 6 2 2 2" xfId="3535" xr:uid="{5B53E218-64EE-4D5A-9C80-DE9E53044354}"/>
    <cellStyle name="Normal 9 6 2 2 2 2" xfId="3536" xr:uid="{756342AE-903E-465B-9295-F359ACA70A60}"/>
    <cellStyle name="Normal 9 6 2 2 2 2 2" xfId="5172" xr:uid="{619C40D0-B783-497E-8C26-89B468C9D3B5}"/>
    <cellStyle name="Normal 9 6 2 2 2 3" xfId="3537" xr:uid="{8E60D7B2-0AB2-4E3B-B24A-2ADE6F8966F4}"/>
    <cellStyle name="Normal 9 6 2 2 2 3 2" xfId="5173" xr:uid="{7C30AF3D-71F9-4C69-ACDE-49DD174A022C}"/>
    <cellStyle name="Normal 9 6 2 2 2 4" xfId="3538" xr:uid="{FBF13A50-A519-4237-86E3-C79578A6FA07}"/>
    <cellStyle name="Normal 9 6 2 2 2 4 2" xfId="5174" xr:uid="{46C7AA91-24D0-4C2B-A10E-EA465679B01E}"/>
    <cellStyle name="Normal 9 6 2 2 2 5" xfId="5171" xr:uid="{3741033F-AFE7-467A-9702-89B7000F603C}"/>
    <cellStyle name="Normal 9 6 2 2 3" xfId="3539" xr:uid="{B5594B10-8205-4BB4-B52C-7D43830DDE63}"/>
    <cellStyle name="Normal 9 6 2 2 3 2" xfId="3540" xr:uid="{C191757B-1251-4322-BF86-AE3912E031F2}"/>
    <cellStyle name="Normal 9 6 2 2 3 2 2" xfId="5176" xr:uid="{99FDC75B-57E6-41FC-B6BC-545F8EB897F2}"/>
    <cellStyle name="Normal 9 6 2 2 3 3" xfId="3541" xr:uid="{D273C1ED-DA1D-4C25-8BA5-73F9EB646943}"/>
    <cellStyle name="Normal 9 6 2 2 3 3 2" xfId="5177" xr:uid="{A4879E86-E33D-4957-8177-80DEF985D709}"/>
    <cellStyle name="Normal 9 6 2 2 3 4" xfId="3542" xr:uid="{FA9149D8-36F9-49B1-986C-0BD1827B35D2}"/>
    <cellStyle name="Normal 9 6 2 2 3 4 2" xfId="5178" xr:uid="{8F402A77-FAC8-41C8-925C-E03551F155B5}"/>
    <cellStyle name="Normal 9 6 2 2 3 5" xfId="5175" xr:uid="{AB1A4341-F49F-46B2-A30A-16D8E5797E80}"/>
    <cellStyle name="Normal 9 6 2 2 4" xfId="3543" xr:uid="{B10EA854-E440-421B-917D-690F4DE79883}"/>
    <cellStyle name="Normal 9 6 2 2 4 2" xfId="5179" xr:uid="{4D71D9F3-A97A-4C33-8C2E-FB992B616122}"/>
    <cellStyle name="Normal 9 6 2 2 5" xfId="3544" xr:uid="{305EBD49-0201-46E5-88C0-07BE83CEFFFA}"/>
    <cellStyle name="Normal 9 6 2 2 5 2" xfId="5180" xr:uid="{E8FD4CC4-7272-46F3-B8B8-350C8922B9A5}"/>
    <cellStyle name="Normal 9 6 2 2 6" xfId="3545" xr:uid="{E6B84A35-085B-40F4-98C2-2F6B610A9310}"/>
    <cellStyle name="Normal 9 6 2 2 6 2" xfId="5181" xr:uid="{FE7ABF7E-AD03-49CD-93B7-13FB5682295C}"/>
    <cellStyle name="Normal 9 6 2 2 7" xfId="5170" xr:uid="{3208AF59-2D0D-4507-9B64-8EBE12674B55}"/>
    <cellStyle name="Normal 9 6 2 3" xfId="3546" xr:uid="{CAF768AD-C3AD-4254-BBDA-19B22F548394}"/>
    <cellStyle name="Normal 9 6 2 3 2" xfId="3547" xr:uid="{598FDE82-E6BE-4F6A-B360-96CAE87CE6D9}"/>
    <cellStyle name="Normal 9 6 2 3 2 2" xfId="3548" xr:uid="{8943D0AD-865D-42BB-A33C-CB77F249C517}"/>
    <cellStyle name="Normal 9 6 2 3 2 2 2" xfId="5184" xr:uid="{7A12E9A0-79A0-44A5-B83D-D91C8C6B4414}"/>
    <cellStyle name="Normal 9 6 2 3 2 3" xfId="3549" xr:uid="{CFBD1EE0-1E47-4A9A-9723-EA3466F2E86B}"/>
    <cellStyle name="Normal 9 6 2 3 2 3 2" xfId="5185" xr:uid="{6074A943-F34E-4475-B93D-AB0BC91FF4F3}"/>
    <cellStyle name="Normal 9 6 2 3 2 4" xfId="3550" xr:uid="{5D59E00B-10C8-41A7-A815-A5E71AD2F3DB}"/>
    <cellStyle name="Normal 9 6 2 3 2 4 2" xfId="5186" xr:uid="{25AE2E0A-EF88-4A5D-B315-3862D0AFF7C0}"/>
    <cellStyle name="Normal 9 6 2 3 2 5" xfId="5183" xr:uid="{0EA220F9-0045-40E6-A6C7-2321F4A61F52}"/>
    <cellStyle name="Normal 9 6 2 3 3" xfId="3551" xr:uid="{905B8C4E-00CE-4296-9839-80F699D19E9C}"/>
    <cellStyle name="Normal 9 6 2 3 3 2" xfId="5187" xr:uid="{1EAE6F02-3460-4A50-8031-B6FE6A4C3E75}"/>
    <cellStyle name="Normal 9 6 2 3 4" xfId="3552" xr:uid="{56C0AEFA-8497-4730-A686-C76ED1144F6C}"/>
    <cellStyle name="Normal 9 6 2 3 4 2" xfId="5188" xr:uid="{14D7526B-4E94-4C9F-BE98-84D3362207D7}"/>
    <cellStyle name="Normal 9 6 2 3 5" xfId="3553" xr:uid="{04E83729-38BA-44E2-9E13-11CD68B5BC6B}"/>
    <cellStyle name="Normal 9 6 2 3 5 2" xfId="5189" xr:uid="{FDAB463F-6280-4260-B054-730A1A81DC4C}"/>
    <cellStyle name="Normal 9 6 2 3 6" xfId="5182" xr:uid="{FCFCA912-0E23-4D1E-A339-D7875B9DB586}"/>
    <cellStyle name="Normal 9 6 2 4" xfId="3554" xr:uid="{ACD3D92D-F733-4DF3-8801-02204D321137}"/>
    <cellStyle name="Normal 9 6 2 4 2" xfId="3555" xr:uid="{EB7A282C-A704-473B-B6D3-495E3601BF6F}"/>
    <cellStyle name="Normal 9 6 2 4 2 2" xfId="5191" xr:uid="{F14B3EE7-5052-4AF2-A33B-9CAE2C3658BD}"/>
    <cellStyle name="Normal 9 6 2 4 3" xfId="3556" xr:uid="{2E17BA93-2204-449F-A0A3-79C7199B698E}"/>
    <cellStyle name="Normal 9 6 2 4 3 2" xfId="5192" xr:uid="{9DC3FDBC-95BF-4DC2-9970-0EB251FFFACD}"/>
    <cellStyle name="Normal 9 6 2 4 4" xfId="3557" xr:uid="{F15E07FA-111A-4711-8D52-E18AA4F2D4D2}"/>
    <cellStyle name="Normal 9 6 2 4 4 2" xfId="5193" xr:uid="{B4A937C1-C7CA-4284-A2B0-BB1189F54CFB}"/>
    <cellStyle name="Normal 9 6 2 4 5" xfId="5190" xr:uid="{652351A1-FCA9-4A4A-AC59-6F0F3CF86748}"/>
    <cellStyle name="Normal 9 6 2 5" xfId="3558" xr:uid="{6D62C4A2-6D96-4646-BD8A-FD31C815B687}"/>
    <cellStyle name="Normal 9 6 2 5 2" xfId="3559" xr:uid="{B85CD28F-C503-4165-B459-F4B3BD44AECB}"/>
    <cellStyle name="Normal 9 6 2 5 2 2" xfId="5195" xr:uid="{3AE24CAE-BEF9-4059-9A28-62308188BA40}"/>
    <cellStyle name="Normal 9 6 2 5 3" xfId="3560" xr:uid="{6106F66A-FFB4-48ED-8259-876DE8E7B956}"/>
    <cellStyle name="Normal 9 6 2 5 3 2" xfId="5196" xr:uid="{B6B442BA-BCED-40C5-8FBE-A30027CEB61B}"/>
    <cellStyle name="Normal 9 6 2 5 4" xfId="3561" xr:uid="{4CF8B2AB-430F-4955-BA1B-FD5602A3D5D5}"/>
    <cellStyle name="Normal 9 6 2 5 4 2" xfId="5197" xr:uid="{B9C5F1BA-5F82-4899-AC9D-8D5AB8D58413}"/>
    <cellStyle name="Normal 9 6 2 5 5" xfId="5194" xr:uid="{4EEC49E5-C0DA-471C-8E99-BDE4DD331F6B}"/>
    <cellStyle name="Normal 9 6 2 6" xfId="3562" xr:uid="{130727D5-EC58-4DE2-8AD2-AB92E1C2E798}"/>
    <cellStyle name="Normal 9 6 2 6 2" xfId="5198" xr:uid="{18DD9C71-D3E9-4939-A8AA-AFD0160DAA9C}"/>
    <cellStyle name="Normal 9 6 2 7" xfId="3563" xr:uid="{C240DBB8-3406-470B-B479-C6F9924F6D27}"/>
    <cellStyle name="Normal 9 6 2 7 2" xfId="5199" xr:uid="{36938C8F-DA11-446F-9C8B-C09C7A684AB6}"/>
    <cellStyle name="Normal 9 6 2 8" xfId="3564" xr:uid="{B14F089C-9531-4EFE-A258-D66AE69A1C7F}"/>
    <cellStyle name="Normal 9 6 2 8 2" xfId="5200" xr:uid="{9D23820E-8E65-4117-A4B1-7B2D959AEA3B}"/>
    <cellStyle name="Normal 9 6 2 9" xfId="5169" xr:uid="{5F6C1ABC-4B57-4A9E-B91A-65E0E13DDAF1}"/>
    <cellStyle name="Normal 9 6 3" xfId="3565" xr:uid="{001B6CA2-22D4-4B2F-9074-750574962470}"/>
    <cellStyle name="Normal 9 6 3 2" xfId="3566" xr:uid="{B79559AC-2E32-44B6-A56E-7AF679B6A993}"/>
    <cellStyle name="Normal 9 6 3 2 2" xfId="3567" xr:uid="{FFE16FC8-D23B-47D8-95EC-78D940B7B762}"/>
    <cellStyle name="Normal 9 6 3 2 2 2" xfId="5203" xr:uid="{B82FDC17-D580-4121-8CDC-38D9B3672F8A}"/>
    <cellStyle name="Normal 9 6 3 2 2 2 2" xfId="5359" xr:uid="{25DFE44F-7B93-4449-8C66-A4D1E9280E4B}"/>
    <cellStyle name="Normal 9 6 3 2 3" xfId="3568" xr:uid="{FC2ADF52-0508-43CB-A716-2F6320DAAA44}"/>
    <cellStyle name="Normal 9 6 3 2 3 2" xfId="5204" xr:uid="{A15A7342-16F7-4803-8D3F-A39BC19A7D38}"/>
    <cellStyle name="Normal 9 6 3 2 4" xfId="3569" xr:uid="{FB0FD5C1-2B75-4AC3-A947-50AB68531696}"/>
    <cellStyle name="Normal 9 6 3 2 4 2" xfId="5205" xr:uid="{79CB5162-9F54-4776-94FF-08390ED5BCAA}"/>
    <cellStyle name="Normal 9 6 3 2 5" xfId="5202" xr:uid="{3A0D26DE-BB38-4148-B521-1F52C5CAEB97}"/>
    <cellStyle name="Normal 9 6 3 3" xfId="3570" xr:uid="{15D8C161-719C-4BF5-9740-7B4C0A60C33E}"/>
    <cellStyle name="Normal 9 6 3 3 2" xfId="3571" xr:uid="{281C3A8F-A4CB-4254-A5C5-7580276AEE2B}"/>
    <cellStyle name="Normal 9 6 3 3 2 2" xfId="5207" xr:uid="{1F973757-5812-48CB-890B-9A64C766DA87}"/>
    <cellStyle name="Normal 9 6 3 3 3" xfId="3572" xr:uid="{878C3A50-37E3-4CD8-A71E-93291FFB0024}"/>
    <cellStyle name="Normal 9 6 3 3 3 2" xfId="5208" xr:uid="{32A1C015-A624-49A1-BBAB-0380F4F254D5}"/>
    <cellStyle name="Normal 9 6 3 3 4" xfId="3573" xr:uid="{D29B8A82-6749-4B91-8F76-CEB504A33433}"/>
    <cellStyle name="Normal 9 6 3 3 4 2" xfId="5209" xr:uid="{13B9A17E-914C-47E0-B200-956D7702DC90}"/>
    <cellStyle name="Normal 9 6 3 3 5" xfId="5206" xr:uid="{50213601-CF62-4893-972D-50EED9526B7E}"/>
    <cellStyle name="Normal 9 6 3 4" xfId="3574" xr:uid="{9C2D0C9D-9993-43D0-BB97-3536D61CDBAA}"/>
    <cellStyle name="Normal 9 6 3 4 2" xfId="5210" xr:uid="{0D9024CA-E3D5-4788-9C79-51E49AA99DBE}"/>
    <cellStyle name="Normal 9 6 3 5" xfId="3575" xr:uid="{1BB28083-2493-497B-9703-BAAA93528F17}"/>
    <cellStyle name="Normal 9 6 3 5 2" xfId="5211" xr:uid="{FD31A4B7-BE8C-4A14-A4CA-9129ABC67F80}"/>
    <cellStyle name="Normal 9 6 3 6" xfId="3576" xr:uid="{E8A46966-DBEA-48D3-AA10-2C442685776F}"/>
    <cellStyle name="Normal 9 6 3 6 2" xfId="5212" xr:uid="{69D5751B-83F5-4977-9AF7-B4F28CD5B593}"/>
    <cellStyle name="Normal 9 6 3 7" xfId="5201" xr:uid="{97488A41-815B-4CCF-8C81-E6ADA07CE9FA}"/>
    <cellStyle name="Normal 9 6 4" xfId="3577" xr:uid="{7267BEE0-59A1-45EF-8F3A-6C4A145D1A02}"/>
    <cellStyle name="Normal 9 6 4 2" xfId="3578" xr:uid="{A09DEC11-E915-41C8-8789-AE3082755208}"/>
    <cellStyle name="Normal 9 6 4 2 2" xfId="3579" xr:uid="{E0C88401-9B82-4EF5-B785-5000CD336B26}"/>
    <cellStyle name="Normal 9 6 4 2 2 2" xfId="5215" xr:uid="{DC0A1F97-9F4F-439A-A8E7-9B9BD084437D}"/>
    <cellStyle name="Normal 9 6 4 2 3" xfId="3580" xr:uid="{8567732C-6A73-450D-AB56-5C99AE0EB5D4}"/>
    <cellStyle name="Normal 9 6 4 2 3 2" xfId="5216" xr:uid="{4F305DFE-9482-45D0-9677-10E376C458C3}"/>
    <cellStyle name="Normal 9 6 4 2 4" xfId="3581" xr:uid="{97603436-A2DC-4178-AA08-A03690165B7A}"/>
    <cellStyle name="Normal 9 6 4 2 4 2" xfId="5217" xr:uid="{15E8AD59-E914-4B17-944B-86ACDB3A7F1A}"/>
    <cellStyle name="Normal 9 6 4 2 5" xfId="5214" xr:uid="{EFA4409B-C129-42A7-A33F-BA74A2B32A7E}"/>
    <cellStyle name="Normal 9 6 4 3" xfId="3582" xr:uid="{566758B8-73EF-40C5-A376-876957F85373}"/>
    <cellStyle name="Normal 9 6 4 3 2" xfId="5218" xr:uid="{9F8BA102-D51E-45C9-B3F7-0352536F18F6}"/>
    <cellStyle name="Normal 9 6 4 4" xfId="3583" xr:uid="{62B94C75-FD8B-4DF8-B8B5-36E4BB932CB7}"/>
    <cellStyle name="Normal 9 6 4 4 2" xfId="5219" xr:uid="{45C430ED-8CC9-4056-95A4-EE2506F0FE8B}"/>
    <cellStyle name="Normal 9 6 4 5" xfId="3584" xr:uid="{48CA8CFB-EC5E-4A7A-9754-B8A7F106FD40}"/>
    <cellStyle name="Normal 9 6 4 5 2" xfId="5220" xr:uid="{AA115A5B-CC50-43CB-AEAE-33C290D8A033}"/>
    <cellStyle name="Normal 9 6 4 6" xfId="5213" xr:uid="{CEF9B78C-6086-4385-B379-CC9086C3DF9C}"/>
    <cellStyle name="Normal 9 6 5" xfId="3585" xr:uid="{7F06772B-0734-4D6C-9DE4-1119232FFA61}"/>
    <cellStyle name="Normal 9 6 5 2" xfId="3586" xr:uid="{92EA157B-32A5-4362-B071-483BD4B0AEC7}"/>
    <cellStyle name="Normal 9 6 5 2 2" xfId="5222" xr:uid="{41329065-AE67-4A88-A61E-6B3213E36AD5}"/>
    <cellStyle name="Normal 9 6 5 2 2 2" xfId="5360" xr:uid="{30C9F56A-AC08-463A-9C97-E995B5A00AF6}"/>
    <cellStyle name="Normal 9 6 5 3" xfId="3587" xr:uid="{7A1BFA8E-FE55-429C-B478-F4906F3EE215}"/>
    <cellStyle name="Normal 9 6 5 3 2" xfId="5223" xr:uid="{7866CC49-59B4-40DC-A3BF-2306B95BA096}"/>
    <cellStyle name="Normal 9 6 5 4" xfId="3588" xr:uid="{47900CDB-4BBD-4392-9D8C-761B0F57836D}"/>
    <cellStyle name="Normal 9 6 5 4 2" xfId="5224" xr:uid="{12626E29-5B55-473A-AA2E-F35A90CF29C0}"/>
    <cellStyle name="Normal 9 6 5 5" xfId="5221" xr:uid="{1F918F61-ADAB-47EB-A542-EF7038062925}"/>
    <cellStyle name="Normal 9 6 6" xfId="3589" xr:uid="{0D192C8D-6E16-4D08-A8D5-EDCB7A4AD094}"/>
    <cellStyle name="Normal 9 6 6 2" xfId="3590" xr:uid="{A517E1C3-1CFC-4E70-B8D1-BE44C29698A7}"/>
    <cellStyle name="Normal 9 6 6 2 2" xfId="5226" xr:uid="{64BA6C34-914C-4282-974D-56BDB71B7218}"/>
    <cellStyle name="Normal 9 6 6 3" xfId="3591" xr:uid="{4F9E62DA-FC7E-4218-9A43-244A0DF7DAD9}"/>
    <cellStyle name="Normal 9 6 6 3 2" xfId="5227" xr:uid="{2FC26C5D-1476-4EEC-8088-C9BED86F0F9B}"/>
    <cellStyle name="Normal 9 6 6 4" xfId="3592" xr:uid="{6B0EAB4B-C8E2-4B31-A1B0-2105DB6E40FB}"/>
    <cellStyle name="Normal 9 6 6 4 2" xfId="5228" xr:uid="{272D7DBE-DB61-4BB6-AD48-1C138C81020F}"/>
    <cellStyle name="Normal 9 6 6 5" xfId="5225" xr:uid="{5ACD9B97-FBA6-4D13-B956-FE638632A378}"/>
    <cellStyle name="Normal 9 6 7" xfId="3593" xr:uid="{6F864065-5D25-4317-8E7B-62C47A0F3647}"/>
    <cellStyle name="Normal 9 6 7 2" xfId="5229" xr:uid="{289A2057-147C-4F85-B655-719B7E1F055C}"/>
    <cellStyle name="Normal 9 6 8" xfId="3594" xr:uid="{68D5AABA-9B02-48D9-BE92-A9DB0CA024F1}"/>
    <cellStyle name="Normal 9 6 8 2" xfId="5230" xr:uid="{5AA1E3B9-4648-450C-ADE8-AC4870377633}"/>
    <cellStyle name="Normal 9 6 9" xfId="3595" xr:uid="{4BC11A58-52B6-4E89-B7F0-B461F768EF61}"/>
    <cellStyle name="Normal 9 6 9 2" xfId="5231" xr:uid="{3DC58CEC-5D1C-4ACF-9E5F-9349F084B1FA}"/>
    <cellStyle name="Normal 9 7" xfId="3596" xr:uid="{E57EE471-E63F-49BE-9A2A-844941DA041D}"/>
    <cellStyle name="Normal 9 7 2" xfId="3597" xr:uid="{A72B08C5-07E2-4423-9362-4E4F9854F318}"/>
    <cellStyle name="Normal 9 7 2 2" xfId="3598" xr:uid="{5E8EF519-D741-437E-9ABF-909CFF46CCBA}"/>
    <cellStyle name="Normal 9 7 2 2 2" xfId="3599" xr:uid="{BAA8D856-C640-4E24-BD6B-C77B5CED72EF}"/>
    <cellStyle name="Normal 9 7 2 2 2 2" xfId="4274" xr:uid="{64FCD3D5-E9E9-4DE9-83C5-E18A0A8FBF23}"/>
    <cellStyle name="Normal 9 7 2 2 2 2 2" xfId="5236" xr:uid="{0DCB1694-D02B-4EDB-B590-52405C183331}"/>
    <cellStyle name="Normal 9 7 2 2 2 3" xfId="5235" xr:uid="{17FCA35C-1D49-41D4-8DB8-E9C7AEA4F974}"/>
    <cellStyle name="Normal 9 7 2 2 3" xfId="3600" xr:uid="{DFBB5196-F330-491A-9779-B67ADEDE37E2}"/>
    <cellStyle name="Normal 9 7 2 2 3 2" xfId="5237" xr:uid="{3D82AD9E-461D-467C-BBBA-8B932EF91E8D}"/>
    <cellStyle name="Normal 9 7 2 2 4" xfId="3601" xr:uid="{07553676-1A21-4930-81D8-0C31303A2B08}"/>
    <cellStyle name="Normal 9 7 2 2 4 2" xfId="5238" xr:uid="{99D0910D-E0CE-425A-90D2-4B17B661AA67}"/>
    <cellStyle name="Normal 9 7 2 2 5" xfId="5234" xr:uid="{C36FC47B-8A2F-42E8-A1D0-6F9EE7B3CAF3}"/>
    <cellStyle name="Normal 9 7 2 3" xfId="3602" xr:uid="{B96FCC90-87FB-4CF4-BDF8-A8ADC43EE2BC}"/>
    <cellStyle name="Normal 9 7 2 3 2" xfId="3603" xr:uid="{4DC27592-85D6-4331-84AA-9C782C65E5BA}"/>
    <cellStyle name="Normal 9 7 2 3 2 2" xfId="5240" xr:uid="{E61D55B2-F25E-4388-AD3F-5693C4DD9060}"/>
    <cellStyle name="Normal 9 7 2 3 3" xfId="3604" xr:uid="{DA2090D1-BDEF-42B4-B232-06A9210C1126}"/>
    <cellStyle name="Normal 9 7 2 3 3 2" xfId="5241" xr:uid="{05033D79-62B4-4D9F-A52C-9257A14E0CB7}"/>
    <cellStyle name="Normal 9 7 2 3 4" xfId="3605" xr:uid="{22A3BDAF-2DF2-434F-97D4-614ECBE6CDC7}"/>
    <cellStyle name="Normal 9 7 2 3 4 2" xfId="5242" xr:uid="{34FD3384-B0FC-4D07-B769-7FC81AD31EF4}"/>
    <cellStyle name="Normal 9 7 2 3 5" xfId="5239" xr:uid="{4C111066-C361-4D61-855E-87BD9ADCC41A}"/>
    <cellStyle name="Normal 9 7 2 4" xfId="3606" xr:uid="{A23F680B-39FF-4A84-926C-2D88976C41B6}"/>
    <cellStyle name="Normal 9 7 2 4 2" xfId="5243" xr:uid="{FECFE8D3-B535-459D-9B1B-1FC85153D52C}"/>
    <cellStyle name="Normal 9 7 2 5" xfId="3607" xr:uid="{2493DDE1-1793-400D-9A82-89DE7076C43C}"/>
    <cellStyle name="Normal 9 7 2 5 2" xfId="5244" xr:uid="{3A44DC61-0614-4AF7-9296-429104219D87}"/>
    <cellStyle name="Normal 9 7 2 6" xfId="3608" xr:uid="{F7028631-667E-4C03-98C1-9E8915A10282}"/>
    <cellStyle name="Normal 9 7 2 6 2" xfId="5245" xr:uid="{19CDC0C1-73A1-4F48-A1FB-E8FC76CA1354}"/>
    <cellStyle name="Normal 9 7 2 7" xfId="5233" xr:uid="{6BC68405-A97E-4D6C-9182-3476F73065A8}"/>
    <cellStyle name="Normal 9 7 3" xfId="3609" xr:uid="{AD8FADC7-2B18-48FE-AA1A-A75360D2E240}"/>
    <cellStyle name="Normal 9 7 3 2" xfId="3610" xr:uid="{51670157-5349-4430-A077-550B314E1735}"/>
    <cellStyle name="Normal 9 7 3 2 2" xfId="3611" xr:uid="{39DA40D0-34A3-4A8A-82B4-6BF0C54FDADF}"/>
    <cellStyle name="Normal 9 7 3 2 2 2" xfId="5248" xr:uid="{3966A1DC-7697-4CBB-B522-EA485610B2BE}"/>
    <cellStyle name="Normal 9 7 3 2 3" xfId="3612" xr:uid="{421A79D6-FD52-451C-A4D1-4BFB5A33AD8F}"/>
    <cellStyle name="Normal 9 7 3 2 3 2" xfId="5249" xr:uid="{9418F25E-FA39-4CCB-A425-BFD6FA455693}"/>
    <cellStyle name="Normal 9 7 3 2 4" xfId="3613" xr:uid="{F29AE5DF-40A5-43EC-96B4-775B369B4CA1}"/>
    <cellStyle name="Normal 9 7 3 2 4 2" xfId="5250" xr:uid="{263DED68-5605-4C8E-9064-6ABCC2C73454}"/>
    <cellStyle name="Normal 9 7 3 2 5" xfId="5247" xr:uid="{286B9B55-5576-4E9F-BEA0-64FEE54C192E}"/>
    <cellStyle name="Normal 9 7 3 3" xfId="3614" xr:uid="{07FD6D12-CFDD-46CB-B202-07ACB707EBA6}"/>
    <cellStyle name="Normal 9 7 3 3 2" xfId="5251" xr:uid="{672EB6C5-3E38-4200-889B-A37F9EEE7208}"/>
    <cellStyle name="Normal 9 7 3 4" xfId="3615" xr:uid="{6250FE59-7DDF-4F13-9B1D-23962556E69D}"/>
    <cellStyle name="Normal 9 7 3 4 2" xfId="5252" xr:uid="{F834DB06-97DD-477C-9E0E-2B861D5F0006}"/>
    <cellStyle name="Normal 9 7 3 5" xfId="3616" xr:uid="{DECB5420-CB7D-4365-8AC3-D3E625529EEB}"/>
    <cellStyle name="Normal 9 7 3 5 2" xfId="5253" xr:uid="{4BDEDFB2-5D14-4FE2-ABD5-B59BDE4AD0CC}"/>
    <cellStyle name="Normal 9 7 3 6" xfId="5246" xr:uid="{8D352496-CD97-4CC7-B2C9-3D769C9E7544}"/>
    <cellStyle name="Normal 9 7 4" xfId="3617" xr:uid="{8877AFB2-D036-46D2-8370-4DC485A60DE7}"/>
    <cellStyle name="Normal 9 7 4 2" xfId="3618" xr:uid="{63843355-3725-47BB-838E-2FBACCB563F6}"/>
    <cellStyle name="Normal 9 7 4 2 2" xfId="5255" xr:uid="{91234ED8-BA9C-4C6D-A662-3D6B6E523031}"/>
    <cellStyle name="Normal 9 7 4 3" xfId="3619" xr:uid="{4439C4D4-5C0A-47F0-803B-EE67E9DC472D}"/>
    <cellStyle name="Normal 9 7 4 3 2" xfId="5256" xr:uid="{DB6D3C54-DA0E-47DD-A98D-0EA90A63224D}"/>
    <cellStyle name="Normal 9 7 4 4" xfId="3620" xr:uid="{127FB9DB-BD38-4BE6-8B37-D56038CD7C83}"/>
    <cellStyle name="Normal 9 7 4 4 2" xfId="5257" xr:uid="{54A67BE2-FBED-4B3B-B1DF-06B600333AC2}"/>
    <cellStyle name="Normal 9 7 4 5" xfId="5254" xr:uid="{A5652BDD-86A0-4E86-B9EB-2D3E6DFE7750}"/>
    <cellStyle name="Normal 9 7 5" xfId="3621" xr:uid="{D70202CA-F9C0-4F7A-A449-740B3BEA0E72}"/>
    <cellStyle name="Normal 9 7 5 2" xfId="3622" xr:uid="{BF4A8514-8EE6-4913-B2CA-8D97DE6E0028}"/>
    <cellStyle name="Normal 9 7 5 2 2" xfId="5259" xr:uid="{F644EB6F-66D0-4D0A-8E6A-F67B2C385585}"/>
    <cellStyle name="Normal 9 7 5 3" xfId="3623" xr:uid="{F97CD6B4-3C5A-4645-868F-F3571EDA4AF6}"/>
    <cellStyle name="Normal 9 7 5 3 2" xfId="5260" xr:uid="{FCA2092B-B0B5-4A56-B6E2-1F7B4B55F130}"/>
    <cellStyle name="Normal 9 7 5 4" xfId="3624" xr:uid="{D30FB17D-44A4-41D3-B690-2FDFD2D531F8}"/>
    <cellStyle name="Normal 9 7 5 4 2" xfId="5261" xr:uid="{DF74CC0D-341A-44BA-AE9E-01DEB34E6D3F}"/>
    <cellStyle name="Normal 9 7 5 5" xfId="5258" xr:uid="{152B061C-8D25-4610-8A02-86889886C8A1}"/>
    <cellStyle name="Normal 9 7 6" xfId="3625" xr:uid="{2A815DE2-C572-4232-9455-26277FBA2753}"/>
    <cellStyle name="Normal 9 7 6 2" xfId="5262" xr:uid="{46D88EDA-737B-4A45-8AF1-62D030978F15}"/>
    <cellStyle name="Normal 9 7 7" xfId="3626" xr:uid="{EF25C450-84BA-43C2-BA62-5D1B830DB57A}"/>
    <cellStyle name="Normal 9 7 7 2" xfId="5263" xr:uid="{A7EFCF5C-DC77-4F0C-B06C-B0E130EA7713}"/>
    <cellStyle name="Normal 9 7 8" xfId="3627" xr:uid="{A9231C0F-499E-4515-BBCD-07383BFA907D}"/>
    <cellStyle name="Normal 9 7 8 2" xfId="5264" xr:uid="{24EE0D01-8998-4F3F-8AF4-A1A18B1DBBCB}"/>
    <cellStyle name="Normal 9 7 9" xfId="5232" xr:uid="{53973066-864E-4ECE-A7C4-0D9CABAD9B69}"/>
    <cellStyle name="Normal 9 8" xfId="3628" xr:uid="{FD287F5F-D175-44A7-9B46-550DDFCF6192}"/>
    <cellStyle name="Normal 9 8 2" xfId="3629" xr:uid="{CF46FE20-51DD-45E4-AE28-AC572268C9F4}"/>
    <cellStyle name="Normal 9 8 2 2" xfId="3630" xr:uid="{7C354FA7-D5D4-4D41-9E12-1A058E7349F4}"/>
    <cellStyle name="Normal 9 8 2 2 2" xfId="3631" xr:uid="{BFC11B02-0469-494F-A9C8-2611C1A267EE}"/>
    <cellStyle name="Normal 9 8 2 2 2 2" xfId="5268" xr:uid="{610D8449-8DD2-437C-AB99-0FC6A8AB3B21}"/>
    <cellStyle name="Normal 9 8 2 2 3" xfId="3632" xr:uid="{FF242AAE-8436-459D-A2B2-3B423B21AD51}"/>
    <cellStyle name="Normal 9 8 2 2 3 2" xfId="5269" xr:uid="{3BAE7465-C3AC-40A7-BBED-2127273A0DF9}"/>
    <cellStyle name="Normal 9 8 2 2 4" xfId="3633" xr:uid="{B5301466-DC1A-48A6-B13D-F09E9AB7BA26}"/>
    <cellStyle name="Normal 9 8 2 2 4 2" xfId="5270" xr:uid="{D568B83B-A459-4808-ADA3-AA33F8955910}"/>
    <cellStyle name="Normal 9 8 2 2 5" xfId="5267" xr:uid="{B4044E34-7A9D-468B-97BD-5F8A9CFF8F7D}"/>
    <cellStyle name="Normal 9 8 2 3" xfId="3634" xr:uid="{5B200838-B3C9-460D-A9F6-31F8A9ADAC88}"/>
    <cellStyle name="Normal 9 8 2 3 2" xfId="5271" xr:uid="{ABD101DF-94AF-4D66-9D8C-5B12A62E7687}"/>
    <cellStyle name="Normal 9 8 2 4" xfId="3635" xr:uid="{662565BB-6B5D-4A3D-AB9A-5F9437AC8957}"/>
    <cellStyle name="Normal 9 8 2 4 2" xfId="5272" xr:uid="{599BFE28-FBF0-4888-9F35-11D858865710}"/>
    <cellStyle name="Normal 9 8 2 5" xfId="3636" xr:uid="{DF364A1B-1B7C-497A-A4A8-791CEE3C2F3F}"/>
    <cellStyle name="Normal 9 8 2 5 2" xfId="5273" xr:uid="{44BAE411-1601-4C45-AABA-B6A9A20A3E6E}"/>
    <cellStyle name="Normal 9 8 2 6" xfId="5266" xr:uid="{8E99C0CF-0487-4A3B-9C92-D7DF1894D3BF}"/>
    <cellStyle name="Normal 9 8 3" xfId="3637" xr:uid="{E6BE53CA-415A-4085-A1BA-F1099D3310C8}"/>
    <cellStyle name="Normal 9 8 3 2" xfId="3638" xr:uid="{EA615BC1-8FDF-433C-993F-48E99D23867F}"/>
    <cellStyle name="Normal 9 8 3 2 2" xfId="5275" xr:uid="{BE20FA55-F332-4642-8BB2-A6E6163D01BF}"/>
    <cellStyle name="Normal 9 8 3 3" xfId="3639" xr:uid="{91E05929-91A5-4E30-BF79-50316BB23766}"/>
    <cellStyle name="Normal 9 8 3 3 2" xfId="5276" xr:uid="{0841E0BE-B6E5-4BE4-9D02-AEC887484DA8}"/>
    <cellStyle name="Normal 9 8 3 4" xfId="3640" xr:uid="{A22F4AA9-D3A0-4042-8E9D-B79F2B04D7F3}"/>
    <cellStyle name="Normal 9 8 3 4 2" xfId="5277" xr:uid="{28D20568-52F5-4BE8-A602-B6473F89B226}"/>
    <cellStyle name="Normal 9 8 3 5" xfId="5274" xr:uid="{22AE8157-CDA3-4353-B9A8-B54D3CE2FDBD}"/>
    <cellStyle name="Normal 9 8 4" xfId="3641" xr:uid="{03AFC2B2-DD71-48C0-BA3C-87D54FFB4B1E}"/>
    <cellStyle name="Normal 9 8 4 2" xfId="3642" xr:uid="{CE81A2FB-996E-4FBA-8473-4F68D15D5305}"/>
    <cellStyle name="Normal 9 8 4 2 2" xfId="5279" xr:uid="{7E6F55F2-3009-46FF-ABEC-98A59792E15B}"/>
    <cellStyle name="Normal 9 8 4 3" xfId="3643" xr:uid="{8FD4AE71-E88B-4A63-A007-7CAA1A3359E4}"/>
    <cellStyle name="Normal 9 8 4 3 2" xfId="5280" xr:uid="{415314F7-8E08-4F3C-9502-57839F0DA7EC}"/>
    <cellStyle name="Normal 9 8 4 4" xfId="3644" xr:uid="{3CD79D55-301B-45C6-BE8E-8C51D438506F}"/>
    <cellStyle name="Normal 9 8 4 4 2" xfId="5281" xr:uid="{CD95EB02-3A0F-4A77-887F-63F97DB6B306}"/>
    <cellStyle name="Normal 9 8 4 5" xfId="5278" xr:uid="{D2488630-478A-4007-806B-1F54655D2CD8}"/>
    <cellStyle name="Normal 9 8 5" xfId="3645" xr:uid="{30A0BFB8-3D02-43E4-BA58-E8A3CE1103FA}"/>
    <cellStyle name="Normal 9 8 5 2" xfId="5282" xr:uid="{3B25C1F8-238A-4564-A556-B643070B916A}"/>
    <cellStyle name="Normal 9 8 6" xfId="3646" xr:uid="{1CD5931E-FA96-483E-A3C5-6B05C0657B91}"/>
    <cellStyle name="Normal 9 8 6 2" xfId="5283" xr:uid="{B8443B3A-60B0-49D8-B477-0AB5D51AA3A8}"/>
    <cellStyle name="Normal 9 8 7" xfId="3647" xr:uid="{35CDB256-4CF7-4F9B-96A1-4DE634F0D184}"/>
    <cellStyle name="Normal 9 8 7 2" xfId="5284" xr:uid="{13001D83-F452-4B46-AD8E-B37CF2387177}"/>
    <cellStyle name="Normal 9 8 8" xfId="5265" xr:uid="{D591BF82-784D-4F95-845A-9D89C3A31EA2}"/>
    <cellStyle name="Normal 9 9" xfId="3648" xr:uid="{9600F591-3B4E-454F-8ED9-3C74006F3A91}"/>
    <cellStyle name="Normal 9 9 2" xfId="3649" xr:uid="{0584A984-6F49-421A-BB24-0A6F55262B5D}"/>
    <cellStyle name="Normal 9 9 2 2" xfId="3650" xr:uid="{F09B62F5-B6C8-4B2D-AB71-7366EC3D0E0E}"/>
    <cellStyle name="Normal 9 9 2 2 2" xfId="5287" xr:uid="{BD65CE3A-1D94-47BA-A4B9-83190D559263}"/>
    <cellStyle name="Normal 9 9 2 3" xfId="3651" xr:uid="{4CA48AF7-6308-40D5-B589-F642E6AAA93A}"/>
    <cellStyle name="Normal 9 9 2 3 2" xfId="5288" xr:uid="{9C8C8514-ED4F-426D-A40B-B53AE8693FD1}"/>
    <cellStyle name="Normal 9 9 2 4" xfId="3652" xr:uid="{93CF2F74-8FB3-4ADD-BEB9-5933EDA19A14}"/>
    <cellStyle name="Normal 9 9 2 4 2" xfId="5289" xr:uid="{A4F66C69-79AD-4543-B961-8A2B9D197E01}"/>
    <cellStyle name="Normal 9 9 2 5" xfId="5286" xr:uid="{88C67CED-30C3-4C8F-A90F-F6AA2B9F339E}"/>
    <cellStyle name="Normal 9 9 3" xfId="3653" xr:uid="{6DA992EF-B9B0-4609-B72F-06324DE6EDB5}"/>
    <cellStyle name="Normal 9 9 3 2" xfId="3654" xr:uid="{97A4835E-B66F-4D67-8824-599C8A5F59C4}"/>
    <cellStyle name="Normal 9 9 3 2 2" xfId="5291" xr:uid="{45FFA1A8-FE1F-47B8-8BD6-85CE7DCBC0CC}"/>
    <cellStyle name="Normal 9 9 3 3" xfId="3655" xr:uid="{CD134B83-2B1B-440B-A604-9B5CC150E769}"/>
    <cellStyle name="Normal 9 9 3 3 2" xfId="5292" xr:uid="{8E057D8F-BDB3-4A2F-8CF4-52AB6B83B4DC}"/>
    <cellStyle name="Normal 9 9 3 4" xfId="3656" xr:uid="{B205CD40-C087-4914-862C-F274B257F823}"/>
    <cellStyle name="Normal 9 9 3 4 2" xfId="5293" xr:uid="{E629A9E2-376C-4206-838A-2EA6C4C124F4}"/>
    <cellStyle name="Normal 9 9 3 5" xfId="5290" xr:uid="{38D0042B-D17E-4D4C-A2D8-1E396F1DD469}"/>
    <cellStyle name="Normal 9 9 4" xfId="3657" xr:uid="{36920B65-E85B-4922-BA1B-23E5CF8B577C}"/>
    <cellStyle name="Normal 9 9 4 2" xfId="5294" xr:uid="{1F8F6114-BDBC-4653-A764-6B0835EBA9E4}"/>
    <cellStyle name="Normal 9 9 5" xfId="3658" xr:uid="{DDA333F6-7EC1-42EF-99E4-3CABCD6E22AD}"/>
    <cellStyle name="Normal 9 9 5 2" xfId="5295" xr:uid="{78AB0684-4AC8-40B6-9E6B-32FE77159508}"/>
    <cellStyle name="Normal 9 9 6" xfId="3659" xr:uid="{B395C8EC-6858-4245-8F33-D331E27E4043}"/>
    <cellStyle name="Normal 9 9 6 2" xfId="5296" xr:uid="{570C4DEF-93F5-454E-B0D0-992C18AFE8DA}"/>
    <cellStyle name="Normal 9 9 7" xfId="5285" xr:uid="{A85FFB7A-6354-4636-9B3A-0ECA9C412D22}"/>
    <cellStyle name="Percent 2" xfId="92" xr:uid="{FF6FF63C-205E-48A9-8FCF-169AD1B22931}"/>
    <cellStyle name="Percent 2 2" xfId="5297" xr:uid="{7E6F2D2D-7F3B-403B-A68E-9B49C8D9CB7F}"/>
    <cellStyle name="Гиперссылка 2" xfId="4" xr:uid="{49BAA0F8-B3D3-41B5-87DD-435502328B29}"/>
    <cellStyle name="Гиперссылка 2 2" xfId="5298" xr:uid="{CD2AAAE7-D746-4DBF-8C35-21469089CDB2}"/>
    <cellStyle name="Обычный 2" xfId="1" xr:uid="{A3CD5D5E-4502-4158-8112-08CDD679ACF5}"/>
    <cellStyle name="Обычный 2 2" xfId="5" xr:uid="{D19F253E-EE9B-4476-9D91-2EE3A6D7A3DC}"/>
    <cellStyle name="Обычный 2 2 2" xfId="5300" xr:uid="{84DBCD6D-2728-498D-90BD-63D3671D2C4C}"/>
    <cellStyle name="Обычный 2 3" xfId="5299" xr:uid="{8E03FDDB-01CC-4A61-8FEE-5CD6B2F115BE}"/>
    <cellStyle name="常规_Sheet1_1" xfId="4382" xr:uid="{029A9BA3-79E7-4245-B29E-7255C7E5B6C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N14" sqref="N14"/>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8" t="s">
        <v>2</v>
      </c>
      <c r="C8" s="94"/>
      <c r="D8" s="94"/>
      <c r="E8" s="94"/>
      <c r="F8" s="94"/>
      <c r="G8" s="95"/>
    </row>
    <row r="9" spans="2:7" ht="14.25">
      <c r="B9" s="148"/>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8"/>
  <sheetViews>
    <sheetView tabSelected="1" topLeftCell="A89" zoomScale="90" zoomScaleNormal="90" workbookViewId="0">
      <selection activeCell="K108" sqref="A1:K10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1">
        <v>51585</v>
      </c>
      <c r="K10" s="127"/>
    </row>
    <row r="11" spans="1:11">
      <c r="A11" s="126"/>
      <c r="B11" s="126" t="s">
        <v>717</v>
      </c>
      <c r="C11" s="132"/>
      <c r="D11" s="132"/>
      <c r="E11" s="132"/>
      <c r="F11" s="127"/>
      <c r="G11" s="128"/>
      <c r="H11" s="128" t="s">
        <v>717</v>
      </c>
      <c r="I11" s="132"/>
      <c r="J11" s="152"/>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720</v>
      </c>
      <c r="C14" s="132"/>
      <c r="D14" s="132"/>
      <c r="E14" s="132"/>
      <c r="F14" s="127"/>
      <c r="G14" s="128"/>
      <c r="H14" s="128" t="s">
        <v>720</v>
      </c>
      <c r="I14" s="132"/>
      <c r="J14" s="153">
        <v>45196</v>
      </c>
      <c r="K14" s="127"/>
    </row>
    <row r="15" spans="1:11" ht="15" customHeight="1">
      <c r="A15" s="126"/>
      <c r="B15" s="6" t="s">
        <v>11</v>
      </c>
      <c r="C15" s="7"/>
      <c r="D15" s="7"/>
      <c r="E15" s="7"/>
      <c r="F15" s="8"/>
      <c r="G15" s="128"/>
      <c r="H15" s="9" t="s">
        <v>11</v>
      </c>
      <c r="I15" s="132"/>
      <c r="J15" s="154"/>
      <c r="K15" s="127"/>
    </row>
    <row r="16" spans="1:11" ht="15" customHeight="1">
      <c r="A16" s="126"/>
      <c r="B16" s="132"/>
      <c r="C16" s="132"/>
      <c r="D16" s="132"/>
      <c r="E16" s="132"/>
      <c r="F16" s="132"/>
      <c r="G16" s="132"/>
      <c r="H16" s="132"/>
      <c r="I16" s="135" t="s">
        <v>147</v>
      </c>
      <c r="J16" s="141">
        <v>40151</v>
      </c>
      <c r="K16" s="127"/>
    </row>
    <row r="17" spans="1:11">
      <c r="A17" s="126"/>
      <c r="B17" s="132" t="s">
        <v>721</v>
      </c>
      <c r="C17" s="132"/>
      <c r="D17" s="132"/>
      <c r="E17" s="132"/>
      <c r="F17" s="132"/>
      <c r="G17" s="132"/>
      <c r="H17" s="132"/>
      <c r="I17" s="135" t="s">
        <v>148</v>
      </c>
      <c r="J17" s="141" t="s">
        <v>840</v>
      </c>
      <c r="K17" s="127"/>
    </row>
    <row r="18" spans="1:11" ht="18">
      <c r="A18" s="126"/>
      <c r="B18" s="132" t="s">
        <v>722</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5" t="s">
        <v>207</v>
      </c>
      <c r="G20" s="156"/>
      <c r="H20" s="112" t="s">
        <v>174</v>
      </c>
      <c r="I20" s="112" t="s">
        <v>208</v>
      </c>
      <c r="J20" s="112" t="s">
        <v>26</v>
      </c>
      <c r="K20" s="127"/>
    </row>
    <row r="21" spans="1:11">
      <c r="A21" s="126"/>
      <c r="B21" s="117"/>
      <c r="C21" s="117"/>
      <c r="D21" s="118"/>
      <c r="E21" s="118"/>
      <c r="F21" s="157"/>
      <c r="G21" s="158"/>
      <c r="H21" s="117" t="s">
        <v>146</v>
      </c>
      <c r="I21" s="117"/>
      <c r="J21" s="117"/>
      <c r="K21" s="127"/>
    </row>
    <row r="22" spans="1:11" ht="36">
      <c r="A22" s="126"/>
      <c r="B22" s="119">
        <v>2</v>
      </c>
      <c r="C22" s="10" t="s">
        <v>723</v>
      </c>
      <c r="D22" s="130" t="s">
        <v>723</v>
      </c>
      <c r="E22" s="130"/>
      <c r="F22" s="149"/>
      <c r="G22" s="150"/>
      <c r="H22" s="11" t="s">
        <v>836</v>
      </c>
      <c r="I22" s="14">
        <v>15.39</v>
      </c>
      <c r="J22" s="121">
        <f t="shared" ref="J22:J53" si="0">I22*B22</f>
        <v>30.78</v>
      </c>
      <c r="K22" s="127"/>
    </row>
    <row r="23" spans="1:11" ht="24">
      <c r="A23" s="126"/>
      <c r="B23" s="119">
        <v>10</v>
      </c>
      <c r="C23" s="10" t="s">
        <v>724</v>
      </c>
      <c r="D23" s="130" t="s">
        <v>724</v>
      </c>
      <c r="E23" s="130"/>
      <c r="F23" s="149"/>
      <c r="G23" s="150"/>
      <c r="H23" s="11" t="s">
        <v>725</v>
      </c>
      <c r="I23" s="14">
        <v>0.86</v>
      </c>
      <c r="J23" s="121">
        <f t="shared" si="0"/>
        <v>8.6</v>
      </c>
      <c r="K23" s="127"/>
    </row>
    <row r="24" spans="1:11" ht="24">
      <c r="A24" s="126"/>
      <c r="B24" s="119">
        <v>10</v>
      </c>
      <c r="C24" s="10" t="s">
        <v>726</v>
      </c>
      <c r="D24" s="130" t="s">
        <v>726</v>
      </c>
      <c r="E24" s="130"/>
      <c r="F24" s="149"/>
      <c r="G24" s="150"/>
      <c r="H24" s="11" t="s">
        <v>727</v>
      </c>
      <c r="I24" s="14">
        <v>0.74</v>
      </c>
      <c r="J24" s="121">
        <f t="shared" si="0"/>
        <v>7.4</v>
      </c>
      <c r="K24" s="127"/>
    </row>
    <row r="25" spans="1:11">
      <c r="A25" s="126"/>
      <c r="B25" s="119">
        <v>10</v>
      </c>
      <c r="C25" s="10" t="s">
        <v>728</v>
      </c>
      <c r="D25" s="130" t="s">
        <v>805</v>
      </c>
      <c r="E25" s="130" t="s">
        <v>729</v>
      </c>
      <c r="F25" s="149" t="s">
        <v>279</v>
      </c>
      <c r="G25" s="150"/>
      <c r="H25" s="11" t="s">
        <v>730</v>
      </c>
      <c r="I25" s="14">
        <v>0.52</v>
      </c>
      <c r="J25" s="121">
        <f t="shared" si="0"/>
        <v>5.2</v>
      </c>
      <c r="K25" s="127"/>
    </row>
    <row r="26" spans="1:11">
      <c r="A26" s="126"/>
      <c r="B26" s="119">
        <v>10</v>
      </c>
      <c r="C26" s="10" t="s">
        <v>728</v>
      </c>
      <c r="D26" s="130" t="s">
        <v>806</v>
      </c>
      <c r="E26" s="130" t="s">
        <v>731</v>
      </c>
      <c r="F26" s="149" t="s">
        <v>279</v>
      </c>
      <c r="G26" s="150"/>
      <c r="H26" s="11" t="s">
        <v>730</v>
      </c>
      <c r="I26" s="14">
        <v>0.56000000000000005</v>
      </c>
      <c r="J26" s="121">
        <f t="shared" si="0"/>
        <v>5.6000000000000005</v>
      </c>
      <c r="K26" s="127"/>
    </row>
    <row r="27" spans="1:11">
      <c r="A27" s="126"/>
      <c r="B27" s="119">
        <v>5</v>
      </c>
      <c r="C27" s="10" t="s">
        <v>728</v>
      </c>
      <c r="D27" s="130" t="s">
        <v>807</v>
      </c>
      <c r="E27" s="130" t="s">
        <v>732</v>
      </c>
      <c r="F27" s="149" t="s">
        <v>279</v>
      </c>
      <c r="G27" s="150"/>
      <c r="H27" s="11" t="s">
        <v>730</v>
      </c>
      <c r="I27" s="14">
        <v>0.7</v>
      </c>
      <c r="J27" s="121">
        <f t="shared" si="0"/>
        <v>3.5</v>
      </c>
      <c r="K27" s="127"/>
    </row>
    <row r="28" spans="1:11">
      <c r="A28" s="126"/>
      <c r="B28" s="119">
        <v>5</v>
      </c>
      <c r="C28" s="10" t="s">
        <v>728</v>
      </c>
      <c r="D28" s="130" t="s">
        <v>808</v>
      </c>
      <c r="E28" s="130" t="s">
        <v>733</v>
      </c>
      <c r="F28" s="149" t="s">
        <v>279</v>
      </c>
      <c r="G28" s="150"/>
      <c r="H28" s="11" t="s">
        <v>730</v>
      </c>
      <c r="I28" s="14">
        <v>0.76</v>
      </c>
      <c r="J28" s="121">
        <f t="shared" si="0"/>
        <v>3.8</v>
      </c>
      <c r="K28" s="127"/>
    </row>
    <row r="29" spans="1:11" ht="24">
      <c r="A29" s="126"/>
      <c r="B29" s="119">
        <v>5</v>
      </c>
      <c r="C29" s="10" t="s">
        <v>734</v>
      </c>
      <c r="D29" s="130" t="s">
        <v>809</v>
      </c>
      <c r="E29" s="130" t="s">
        <v>735</v>
      </c>
      <c r="F29" s="149"/>
      <c r="G29" s="150"/>
      <c r="H29" s="11" t="s">
        <v>736</v>
      </c>
      <c r="I29" s="14">
        <v>1.78</v>
      </c>
      <c r="J29" s="121">
        <f t="shared" si="0"/>
        <v>8.9</v>
      </c>
      <c r="K29" s="127"/>
    </row>
    <row r="30" spans="1:11" ht="24">
      <c r="A30" s="126"/>
      <c r="B30" s="119">
        <v>5</v>
      </c>
      <c r="C30" s="10" t="s">
        <v>734</v>
      </c>
      <c r="D30" s="130" t="s">
        <v>810</v>
      </c>
      <c r="E30" s="130" t="s">
        <v>737</v>
      </c>
      <c r="F30" s="149"/>
      <c r="G30" s="150"/>
      <c r="H30" s="11" t="s">
        <v>736</v>
      </c>
      <c r="I30" s="14">
        <v>2.0299999999999998</v>
      </c>
      <c r="J30" s="121">
        <f t="shared" si="0"/>
        <v>10.149999999999999</v>
      </c>
      <c r="K30" s="127"/>
    </row>
    <row r="31" spans="1:11" ht="24">
      <c r="A31" s="126"/>
      <c r="B31" s="119">
        <v>4</v>
      </c>
      <c r="C31" s="10" t="s">
        <v>738</v>
      </c>
      <c r="D31" s="130" t="s">
        <v>811</v>
      </c>
      <c r="E31" s="130" t="s">
        <v>737</v>
      </c>
      <c r="F31" s="149"/>
      <c r="G31" s="150"/>
      <c r="H31" s="11" t="s">
        <v>739</v>
      </c>
      <c r="I31" s="14">
        <v>2.62</v>
      </c>
      <c r="J31" s="121">
        <f t="shared" si="0"/>
        <v>10.48</v>
      </c>
      <c r="K31" s="127"/>
    </row>
    <row r="32" spans="1:11" ht="24">
      <c r="A32" s="126"/>
      <c r="B32" s="119">
        <v>2</v>
      </c>
      <c r="C32" s="10" t="s">
        <v>738</v>
      </c>
      <c r="D32" s="130" t="s">
        <v>812</v>
      </c>
      <c r="E32" s="130" t="s">
        <v>731</v>
      </c>
      <c r="F32" s="149"/>
      <c r="G32" s="150"/>
      <c r="H32" s="11" t="s">
        <v>739</v>
      </c>
      <c r="I32" s="14">
        <v>3.57</v>
      </c>
      <c r="J32" s="121">
        <f t="shared" si="0"/>
        <v>7.14</v>
      </c>
      <c r="K32" s="127"/>
    </row>
    <row r="33" spans="1:11">
      <c r="A33" s="126"/>
      <c r="B33" s="119">
        <v>5</v>
      </c>
      <c r="C33" s="10" t="s">
        <v>740</v>
      </c>
      <c r="D33" s="130" t="s">
        <v>813</v>
      </c>
      <c r="E33" s="130" t="s">
        <v>732</v>
      </c>
      <c r="F33" s="149" t="s">
        <v>279</v>
      </c>
      <c r="G33" s="150"/>
      <c r="H33" s="11" t="s">
        <v>741</v>
      </c>
      <c r="I33" s="14">
        <v>4.3099999999999996</v>
      </c>
      <c r="J33" s="121">
        <f t="shared" si="0"/>
        <v>21.549999999999997</v>
      </c>
      <c r="K33" s="127"/>
    </row>
    <row r="34" spans="1:11" ht="24">
      <c r="A34" s="126"/>
      <c r="B34" s="119">
        <v>10</v>
      </c>
      <c r="C34" s="10" t="s">
        <v>742</v>
      </c>
      <c r="D34" s="130" t="s">
        <v>742</v>
      </c>
      <c r="E34" s="130" t="s">
        <v>30</v>
      </c>
      <c r="F34" s="149"/>
      <c r="G34" s="150"/>
      <c r="H34" s="11" t="s">
        <v>743</v>
      </c>
      <c r="I34" s="14">
        <v>2.08</v>
      </c>
      <c r="J34" s="121">
        <f t="shared" si="0"/>
        <v>20.8</v>
      </c>
      <c r="K34" s="127"/>
    </row>
    <row r="35" spans="1:11" ht="24">
      <c r="A35" s="126"/>
      <c r="B35" s="119">
        <v>10</v>
      </c>
      <c r="C35" s="10" t="s">
        <v>742</v>
      </c>
      <c r="D35" s="130" t="s">
        <v>742</v>
      </c>
      <c r="E35" s="130" t="s">
        <v>31</v>
      </c>
      <c r="F35" s="149"/>
      <c r="G35" s="150"/>
      <c r="H35" s="11" t="s">
        <v>743</v>
      </c>
      <c r="I35" s="14">
        <v>2.08</v>
      </c>
      <c r="J35" s="121">
        <f t="shared" si="0"/>
        <v>20.8</v>
      </c>
      <c r="K35" s="127"/>
    </row>
    <row r="36" spans="1:11" ht="24">
      <c r="A36" s="126"/>
      <c r="B36" s="119">
        <v>10</v>
      </c>
      <c r="C36" s="10" t="s">
        <v>744</v>
      </c>
      <c r="D36" s="130" t="s">
        <v>744</v>
      </c>
      <c r="E36" s="130" t="s">
        <v>30</v>
      </c>
      <c r="F36" s="149"/>
      <c r="G36" s="150"/>
      <c r="H36" s="11" t="s">
        <v>745</v>
      </c>
      <c r="I36" s="14">
        <v>2.82</v>
      </c>
      <c r="J36" s="121">
        <f t="shared" si="0"/>
        <v>28.2</v>
      </c>
      <c r="K36" s="127"/>
    </row>
    <row r="37" spans="1:11" ht="24">
      <c r="A37" s="126"/>
      <c r="B37" s="119">
        <v>10</v>
      </c>
      <c r="C37" s="10" t="s">
        <v>746</v>
      </c>
      <c r="D37" s="130" t="s">
        <v>746</v>
      </c>
      <c r="E37" s="130"/>
      <c r="F37" s="149"/>
      <c r="G37" s="150"/>
      <c r="H37" s="11" t="s">
        <v>747</v>
      </c>
      <c r="I37" s="14">
        <v>0.88</v>
      </c>
      <c r="J37" s="121">
        <f t="shared" si="0"/>
        <v>8.8000000000000007</v>
      </c>
      <c r="K37" s="127"/>
    </row>
    <row r="38" spans="1:11">
      <c r="A38" s="126"/>
      <c r="B38" s="119">
        <v>10</v>
      </c>
      <c r="C38" s="10" t="s">
        <v>748</v>
      </c>
      <c r="D38" s="130" t="s">
        <v>814</v>
      </c>
      <c r="E38" s="130" t="s">
        <v>749</v>
      </c>
      <c r="F38" s="149"/>
      <c r="G38" s="150"/>
      <c r="H38" s="11" t="s">
        <v>750</v>
      </c>
      <c r="I38" s="14">
        <v>0.93</v>
      </c>
      <c r="J38" s="121">
        <f t="shared" si="0"/>
        <v>9.3000000000000007</v>
      </c>
      <c r="K38" s="127"/>
    </row>
    <row r="39" spans="1:11">
      <c r="A39" s="126"/>
      <c r="B39" s="119">
        <v>10</v>
      </c>
      <c r="C39" s="10" t="s">
        <v>748</v>
      </c>
      <c r="D39" s="130" t="s">
        <v>815</v>
      </c>
      <c r="E39" s="130" t="s">
        <v>751</v>
      </c>
      <c r="F39" s="149"/>
      <c r="G39" s="150"/>
      <c r="H39" s="11" t="s">
        <v>750</v>
      </c>
      <c r="I39" s="14">
        <v>1.08</v>
      </c>
      <c r="J39" s="121">
        <f t="shared" si="0"/>
        <v>10.8</v>
      </c>
      <c r="K39" s="127"/>
    </row>
    <row r="40" spans="1:11">
      <c r="A40" s="126"/>
      <c r="B40" s="119">
        <v>10</v>
      </c>
      <c r="C40" s="10" t="s">
        <v>748</v>
      </c>
      <c r="D40" s="130" t="s">
        <v>816</v>
      </c>
      <c r="E40" s="130" t="s">
        <v>735</v>
      </c>
      <c r="F40" s="149"/>
      <c r="G40" s="150"/>
      <c r="H40" s="11" t="s">
        <v>750</v>
      </c>
      <c r="I40" s="14">
        <v>1.63</v>
      </c>
      <c r="J40" s="121">
        <f t="shared" si="0"/>
        <v>16.299999999999997</v>
      </c>
      <c r="K40" s="127"/>
    </row>
    <row r="41" spans="1:11">
      <c r="A41" s="126"/>
      <c r="B41" s="119">
        <v>10</v>
      </c>
      <c r="C41" s="10" t="s">
        <v>748</v>
      </c>
      <c r="D41" s="130" t="s">
        <v>817</v>
      </c>
      <c r="E41" s="130" t="s">
        <v>737</v>
      </c>
      <c r="F41" s="149"/>
      <c r="G41" s="150"/>
      <c r="H41" s="11" t="s">
        <v>750</v>
      </c>
      <c r="I41" s="14">
        <v>2.3199999999999998</v>
      </c>
      <c r="J41" s="121">
        <f t="shared" si="0"/>
        <v>23.2</v>
      </c>
      <c r="K41" s="127"/>
    </row>
    <row r="42" spans="1:11" ht="36">
      <c r="A42" s="126"/>
      <c r="B42" s="119">
        <v>10</v>
      </c>
      <c r="C42" s="10" t="s">
        <v>752</v>
      </c>
      <c r="D42" s="130" t="s">
        <v>752</v>
      </c>
      <c r="E42" s="130"/>
      <c r="F42" s="149"/>
      <c r="G42" s="150"/>
      <c r="H42" s="11" t="s">
        <v>837</v>
      </c>
      <c r="I42" s="14">
        <v>1.1499999999999999</v>
      </c>
      <c r="J42" s="121">
        <f t="shared" si="0"/>
        <v>11.5</v>
      </c>
      <c r="K42" s="127"/>
    </row>
    <row r="43" spans="1:11" ht="36">
      <c r="A43" s="126"/>
      <c r="B43" s="119">
        <v>15</v>
      </c>
      <c r="C43" s="10" t="s">
        <v>753</v>
      </c>
      <c r="D43" s="130" t="s">
        <v>753</v>
      </c>
      <c r="E43" s="130"/>
      <c r="F43" s="149"/>
      <c r="G43" s="150"/>
      <c r="H43" s="11" t="s">
        <v>838</v>
      </c>
      <c r="I43" s="14">
        <v>1.29</v>
      </c>
      <c r="J43" s="121">
        <f t="shared" si="0"/>
        <v>19.350000000000001</v>
      </c>
      <c r="K43" s="127"/>
    </row>
    <row r="44" spans="1:11" ht="24">
      <c r="A44" s="126"/>
      <c r="B44" s="119">
        <v>10</v>
      </c>
      <c r="C44" s="10" t="s">
        <v>70</v>
      </c>
      <c r="D44" s="130" t="s">
        <v>70</v>
      </c>
      <c r="E44" s="130" t="s">
        <v>30</v>
      </c>
      <c r="F44" s="149"/>
      <c r="G44" s="150"/>
      <c r="H44" s="11" t="s">
        <v>754</v>
      </c>
      <c r="I44" s="14">
        <v>1.58</v>
      </c>
      <c r="J44" s="121">
        <f t="shared" si="0"/>
        <v>15.8</v>
      </c>
      <c r="K44" s="127"/>
    </row>
    <row r="45" spans="1:11" ht="24">
      <c r="A45" s="126"/>
      <c r="B45" s="119">
        <v>10</v>
      </c>
      <c r="C45" s="10" t="s">
        <v>755</v>
      </c>
      <c r="D45" s="130" t="s">
        <v>755</v>
      </c>
      <c r="E45" s="130" t="s">
        <v>30</v>
      </c>
      <c r="F45" s="149" t="s">
        <v>112</v>
      </c>
      <c r="G45" s="150"/>
      <c r="H45" s="11" t="s">
        <v>756</v>
      </c>
      <c r="I45" s="14">
        <v>2.4700000000000002</v>
      </c>
      <c r="J45" s="121">
        <f t="shared" si="0"/>
        <v>24.700000000000003</v>
      </c>
      <c r="K45" s="127"/>
    </row>
    <row r="46" spans="1:11" ht="24">
      <c r="A46" s="126"/>
      <c r="B46" s="119">
        <v>5</v>
      </c>
      <c r="C46" s="10" t="s">
        <v>757</v>
      </c>
      <c r="D46" s="130" t="s">
        <v>818</v>
      </c>
      <c r="E46" s="130" t="s">
        <v>735</v>
      </c>
      <c r="F46" s="149"/>
      <c r="G46" s="150"/>
      <c r="H46" s="11" t="s">
        <v>758</v>
      </c>
      <c r="I46" s="14">
        <v>1.98</v>
      </c>
      <c r="J46" s="121">
        <f t="shared" si="0"/>
        <v>9.9</v>
      </c>
      <c r="K46" s="127"/>
    </row>
    <row r="47" spans="1:11" ht="24">
      <c r="A47" s="126"/>
      <c r="B47" s="119">
        <v>5</v>
      </c>
      <c r="C47" s="10" t="s">
        <v>757</v>
      </c>
      <c r="D47" s="130" t="s">
        <v>819</v>
      </c>
      <c r="E47" s="130" t="s">
        <v>737</v>
      </c>
      <c r="F47" s="149"/>
      <c r="G47" s="150"/>
      <c r="H47" s="11" t="s">
        <v>758</v>
      </c>
      <c r="I47" s="14">
        <v>2.08</v>
      </c>
      <c r="J47" s="121">
        <f t="shared" si="0"/>
        <v>10.4</v>
      </c>
      <c r="K47" s="127"/>
    </row>
    <row r="48" spans="1:11" ht="24">
      <c r="A48" s="126"/>
      <c r="B48" s="119">
        <v>5</v>
      </c>
      <c r="C48" s="10" t="s">
        <v>757</v>
      </c>
      <c r="D48" s="130" t="s">
        <v>820</v>
      </c>
      <c r="E48" s="130" t="s">
        <v>729</v>
      </c>
      <c r="F48" s="149"/>
      <c r="G48" s="150"/>
      <c r="H48" s="11" t="s">
        <v>758</v>
      </c>
      <c r="I48" s="14">
        <v>2.27</v>
      </c>
      <c r="J48" s="121">
        <f t="shared" si="0"/>
        <v>11.35</v>
      </c>
      <c r="K48" s="127"/>
    </row>
    <row r="49" spans="1:11" ht="24">
      <c r="A49" s="126"/>
      <c r="B49" s="119">
        <v>2</v>
      </c>
      <c r="C49" s="10" t="s">
        <v>757</v>
      </c>
      <c r="D49" s="130" t="s">
        <v>821</v>
      </c>
      <c r="E49" s="130" t="s">
        <v>759</v>
      </c>
      <c r="F49" s="149"/>
      <c r="G49" s="150"/>
      <c r="H49" s="11" t="s">
        <v>758</v>
      </c>
      <c r="I49" s="14">
        <v>2.97</v>
      </c>
      <c r="J49" s="121">
        <f t="shared" si="0"/>
        <v>5.94</v>
      </c>
      <c r="K49" s="127"/>
    </row>
    <row r="50" spans="1:11" ht="24">
      <c r="A50" s="126"/>
      <c r="B50" s="119">
        <v>2</v>
      </c>
      <c r="C50" s="10" t="s">
        <v>757</v>
      </c>
      <c r="D50" s="130" t="s">
        <v>822</v>
      </c>
      <c r="E50" s="130" t="s">
        <v>732</v>
      </c>
      <c r="F50" s="149"/>
      <c r="G50" s="150"/>
      <c r="H50" s="11" t="s">
        <v>758</v>
      </c>
      <c r="I50" s="14">
        <v>3.27</v>
      </c>
      <c r="J50" s="121">
        <f t="shared" si="0"/>
        <v>6.54</v>
      </c>
      <c r="K50" s="127"/>
    </row>
    <row r="51" spans="1:11" ht="24">
      <c r="A51" s="126"/>
      <c r="B51" s="119">
        <v>4</v>
      </c>
      <c r="C51" s="10" t="s">
        <v>760</v>
      </c>
      <c r="D51" s="130" t="s">
        <v>823</v>
      </c>
      <c r="E51" s="130" t="s">
        <v>245</v>
      </c>
      <c r="F51" s="149" t="s">
        <v>761</v>
      </c>
      <c r="G51" s="150"/>
      <c r="H51" s="11" t="s">
        <v>762</v>
      </c>
      <c r="I51" s="14">
        <v>4.5599999999999996</v>
      </c>
      <c r="J51" s="121">
        <f t="shared" si="0"/>
        <v>18.239999999999998</v>
      </c>
      <c r="K51" s="127"/>
    </row>
    <row r="52" spans="1:11">
      <c r="A52" s="126"/>
      <c r="B52" s="119">
        <v>10</v>
      </c>
      <c r="C52" s="10" t="s">
        <v>763</v>
      </c>
      <c r="D52" s="130" t="s">
        <v>824</v>
      </c>
      <c r="E52" s="130" t="s">
        <v>735</v>
      </c>
      <c r="F52" s="149" t="s">
        <v>279</v>
      </c>
      <c r="G52" s="150"/>
      <c r="H52" s="11" t="s">
        <v>764</v>
      </c>
      <c r="I52" s="14">
        <v>0.46</v>
      </c>
      <c r="J52" s="121">
        <f t="shared" si="0"/>
        <v>4.6000000000000005</v>
      </c>
      <c r="K52" s="127"/>
    </row>
    <row r="53" spans="1:11">
      <c r="A53" s="126"/>
      <c r="B53" s="119">
        <v>10</v>
      </c>
      <c r="C53" s="10" t="s">
        <v>763</v>
      </c>
      <c r="D53" s="130" t="s">
        <v>825</v>
      </c>
      <c r="E53" s="130" t="s">
        <v>737</v>
      </c>
      <c r="F53" s="149" t="s">
        <v>279</v>
      </c>
      <c r="G53" s="150"/>
      <c r="H53" s="11" t="s">
        <v>764</v>
      </c>
      <c r="I53" s="14">
        <v>0.48</v>
      </c>
      <c r="J53" s="121">
        <f t="shared" si="0"/>
        <v>4.8</v>
      </c>
      <c r="K53" s="127"/>
    </row>
    <row r="54" spans="1:11" ht="24">
      <c r="A54" s="126"/>
      <c r="B54" s="119">
        <v>5</v>
      </c>
      <c r="C54" s="10" t="s">
        <v>765</v>
      </c>
      <c r="D54" s="130" t="s">
        <v>826</v>
      </c>
      <c r="E54" s="130" t="s">
        <v>737</v>
      </c>
      <c r="F54" s="149" t="s">
        <v>279</v>
      </c>
      <c r="G54" s="150"/>
      <c r="H54" s="11" t="s">
        <v>766</v>
      </c>
      <c r="I54" s="14">
        <v>2.87</v>
      </c>
      <c r="J54" s="121">
        <f t="shared" ref="J54:J85" si="1">I54*B54</f>
        <v>14.350000000000001</v>
      </c>
      <c r="K54" s="127"/>
    </row>
    <row r="55" spans="1:11" ht="24">
      <c r="A55" s="126"/>
      <c r="B55" s="119">
        <v>5</v>
      </c>
      <c r="C55" s="10" t="s">
        <v>765</v>
      </c>
      <c r="D55" s="130" t="s">
        <v>827</v>
      </c>
      <c r="E55" s="130" t="s">
        <v>729</v>
      </c>
      <c r="F55" s="149" t="s">
        <v>279</v>
      </c>
      <c r="G55" s="150"/>
      <c r="H55" s="11" t="s">
        <v>766</v>
      </c>
      <c r="I55" s="14">
        <v>3.07</v>
      </c>
      <c r="J55" s="121">
        <f t="shared" si="1"/>
        <v>15.35</v>
      </c>
      <c r="K55" s="127"/>
    </row>
    <row r="56" spans="1:11">
      <c r="A56" s="126"/>
      <c r="B56" s="119">
        <v>5</v>
      </c>
      <c r="C56" s="10" t="s">
        <v>767</v>
      </c>
      <c r="D56" s="130" t="s">
        <v>828</v>
      </c>
      <c r="E56" s="130" t="s">
        <v>735</v>
      </c>
      <c r="F56" s="149" t="s">
        <v>279</v>
      </c>
      <c r="G56" s="150"/>
      <c r="H56" s="11" t="s">
        <v>768</v>
      </c>
      <c r="I56" s="14">
        <v>0.49</v>
      </c>
      <c r="J56" s="121">
        <f t="shared" si="1"/>
        <v>2.4500000000000002</v>
      </c>
      <c r="K56" s="127"/>
    </row>
    <row r="57" spans="1:11" ht="24">
      <c r="A57" s="126"/>
      <c r="B57" s="119">
        <v>2</v>
      </c>
      <c r="C57" s="10" t="s">
        <v>769</v>
      </c>
      <c r="D57" s="130" t="s">
        <v>829</v>
      </c>
      <c r="E57" s="130" t="s">
        <v>729</v>
      </c>
      <c r="F57" s="149"/>
      <c r="G57" s="150"/>
      <c r="H57" s="11" t="s">
        <v>770</v>
      </c>
      <c r="I57" s="14">
        <v>3.68</v>
      </c>
      <c r="J57" s="121">
        <f t="shared" si="1"/>
        <v>7.36</v>
      </c>
      <c r="K57" s="127"/>
    </row>
    <row r="58" spans="1:11" ht="24">
      <c r="A58" s="126"/>
      <c r="B58" s="119">
        <v>2</v>
      </c>
      <c r="C58" s="10" t="s">
        <v>769</v>
      </c>
      <c r="D58" s="130" t="s">
        <v>830</v>
      </c>
      <c r="E58" s="130" t="s">
        <v>731</v>
      </c>
      <c r="F58" s="149"/>
      <c r="G58" s="150"/>
      <c r="H58" s="11" t="s">
        <v>770</v>
      </c>
      <c r="I58" s="14">
        <v>3.92</v>
      </c>
      <c r="J58" s="121">
        <f t="shared" si="1"/>
        <v>7.84</v>
      </c>
      <c r="K58" s="127"/>
    </row>
    <row r="59" spans="1:11" ht="24">
      <c r="A59" s="126"/>
      <c r="B59" s="119">
        <v>2</v>
      </c>
      <c r="C59" s="10" t="s">
        <v>769</v>
      </c>
      <c r="D59" s="130" t="s">
        <v>831</v>
      </c>
      <c r="E59" s="130" t="s">
        <v>759</v>
      </c>
      <c r="F59" s="149"/>
      <c r="G59" s="150"/>
      <c r="H59" s="11" t="s">
        <v>770</v>
      </c>
      <c r="I59" s="14">
        <v>4.5199999999999996</v>
      </c>
      <c r="J59" s="121">
        <f t="shared" si="1"/>
        <v>9.0399999999999991</v>
      </c>
      <c r="K59" s="127"/>
    </row>
    <row r="60" spans="1:11">
      <c r="A60" s="126"/>
      <c r="B60" s="119">
        <v>2</v>
      </c>
      <c r="C60" s="10" t="s">
        <v>771</v>
      </c>
      <c r="D60" s="130" t="s">
        <v>832</v>
      </c>
      <c r="E60" s="130" t="s">
        <v>729</v>
      </c>
      <c r="F60" s="149"/>
      <c r="G60" s="150"/>
      <c r="H60" s="11" t="s">
        <v>772</v>
      </c>
      <c r="I60" s="14">
        <v>4.16</v>
      </c>
      <c r="J60" s="121">
        <f t="shared" si="1"/>
        <v>8.32</v>
      </c>
      <c r="K60" s="127"/>
    </row>
    <row r="61" spans="1:11">
      <c r="A61" s="126"/>
      <c r="B61" s="119">
        <v>4</v>
      </c>
      <c r="C61" s="10" t="s">
        <v>773</v>
      </c>
      <c r="D61" s="130" t="s">
        <v>833</v>
      </c>
      <c r="E61" s="130" t="s">
        <v>729</v>
      </c>
      <c r="F61" s="149" t="s">
        <v>279</v>
      </c>
      <c r="G61" s="150"/>
      <c r="H61" s="11" t="s">
        <v>774</v>
      </c>
      <c r="I61" s="14">
        <v>4.71</v>
      </c>
      <c r="J61" s="121">
        <f t="shared" si="1"/>
        <v>18.84</v>
      </c>
      <c r="K61" s="127"/>
    </row>
    <row r="62" spans="1:11">
      <c r="A62" s="126"/>
      <c r="B62" s="119">
        <v>5</v>
      </c>
      <c r="C62" s="10" t="s">
        <v>775</v>
      </c>
      <c r="D62" s="130" t="s">
        <v>775</v>
      </c>
      <c r="E62" s="130" t="s">
        <v>31</v>
      </c>
      <c r="F62" s="149"/>
      <c r="G62" s="150"/>
      <c r="H62" s="11" t="s">
        <v>776</v>
      </c>
      <c r="I62" s="14">
        <v>2.77</v>
      </c>
      <c r="J62" s="121">
        <f t="shared" si="1"/>
        <v>13.85</v>
      </c>
      <c r="K62" s="127"/>
    </row>
    <row r="63" spans="1:11">
      <c r="A63" s="126"/>
      <c r="B63" s="119">
        <v>10</v>
      </c>
      <c r="C63" s="10" t="s">
        <v>777</v>
      </c>
      <c r="D63" s="130" t="s">
        <v>777</v>
      </c>
      <c r="E63" s="130" t="s">
        <v>30</v>
      </c>
      <c r="F63" s="149"/>
      <c r="G63" s="150"/>
      <c r="H63" s="11" t="s">
        <v>778</v>
      </c>
      <c r="I63" s="14">
        <v>2.37</v>
      </c>
      <c r="J63" s="121">
        <f t="shared" si="1"/>
        <v>23.700000000000003</v>
      </c>
      <c r="K63" s="127"/>
    </row>
    <row r="64" spans="1:11">
      <c r="A64" s="126"/>
      <c r="B64" s="119">
        <v>10</v>
      </c>
      <c r="C64" s="10" t="s">
        <v>777</v>
      </c>
      <c r="D64" s="130" t="s">
        <v>777</v>
      </c>
      <c r="E64" s="130" t="s">
        <v>31</v>
      </c>
      <c r="F64" s="149"/>
      <c r="G64" s="150"/>
      <c r="H64" s="11" t="s">
        <v>778</v>
      </c>
      <c r="I64" s="14">
        <v>2.37</v>
      </c>
      <c r="J64" s="121">
        <f t="shared" si="1"/>
        <v>23.700000000000003</v>
      </c>
      <c r="K64" s="127"/>
    </row>
    <row r="65" spans="1:11" ht="24">
      <c r="A65" s="126"/>
      <c r="B65" s="119">
        <v>2</v>
      </c>
      <c r="C65" s="10" t="s">
        <v>779</v>
      </c>
      <c r="D65" s="130" t="s">
        <v>779</v>
      </c>
      <c r="E65" s="130"/>
      <c r="F65" s="149"/>
      <c r="G65" s="150"/>
      <c r="H65" s="11" t="s">
        <v>780</v>
      </c>
      <c r="I65" s="14">
        <v>0.72</v>
      </c>
      <c r="J65" s="121">
        <f t="shared" si="1"/>
        <v>1.44</v>
      </c>
      <c r="K65" s="127"/>
    </row>
    <row r="66" spans="1:11" ht="24">
      <c r="A66" s="126"/>
      <c r="B66" s="119">
        <v>2</v>
      </c>
      <c r="C66" s="10" t="s">
        <v>781</v>
      </c>
      <c r="D66" s="130" t="s">
        <v>781</v>
      </c>
      <c r="E66" s="130"/>
      <c r="F66" s="149"/>
      <c r="G66" s="150"/>
      <c r="H66" s="11" t="s">
        <v>782</v>
      </c>
      <c r="I66" s="14">
        <v>0.74</v>
      </c>
      <c r="J66" s="121">
        <f t="shared" si="1"/>
        <v>1.48</v>
      </c>
      <c r="K66" s="127"/>
    </row>
    <row r="67" spans="1:11" ht="24">
      <c r="A67" s="126"/>
      <c r="B67" s="119">
        <v>2</v>
      </c>
      <c r="C67" s="10" t="s">
        <v>783</v>
      </c>
      <c r="D67" s="130" t="s">
        <v>783</v>
      </c>
      <c r="E67" s="130"/>
      <c r="F67" s="149"/>
      <c r="G67" s="150"/>
      <c r="H67" s="11" t="s">
        <v>784</v>
      </c>
      <c r="I67" s="14">
        <v>1.1000000000000001</v>
      </c>
      <c r="J67" s="121">
        <f t="shared" si="1"/>
        <v>2.2000000000000002</v>
      </c>
      <c r="K67" s="127"/>
    </row>
    <row r="68" spans="1:11" ht="24">
      <c r="A68" s="126"/>
      <c r="B68" s="119">
        <v>2</v>
      </c>
      <c r="C68" s="10" t="s">
        <v>785</v>
      </c>
      <c r="D68" s="130" t="s">
        <v>785</v>
      </c>
      <c r="E68" s="130"/>
      <c r="F68" s="149"/>
      <c r="G68" s="150"/>
      <c r="H68" s="11" t="s">
        <v>786</v>
      </c>
      <c r="I68" s="14">
        <v>1.39</v>
      </c>
      <c r="J68" s="121">
        <f t="shared" si="1"/>
        <v>2.78</v>
      </c>
      <c r="K68" s="127"/>
    </row>
    <row r="69" spans="1:11" ht="24">
      <c r="A69" s="126"/>
      <c r="B69" s="119">
        <v>1</v>
      </c>
      <c r="C69" s="10" t="s">
        <v>787</v>
      </c>
      <c r="D69" s="130" t="s">
        <v>834</v>
      </c>
      <c r="E69" s="130" t="s">
        <v>28</v>
      </c>
      <c r="F69" s="149"/>
      <c r="G69" s="150"/>
      <c r="H69" s="11" t="s">
        <v>788</v>
      </c>
      <c r="I69" s="14">
        <v>0.6</v>
      </c>
      <c r="J69" s="121">
        <f t="shared" si="1"/>
        <v>0.6</v>
      </c>
      <c r="K69" s="127"/>
    </row>
    <row r="70" spans="1:11" ht="24">
      <c r="A70" s="126"/>
      <c r="B70" s="119">
        <v>1</v>
      </c>
      <c r="C70" s="10" t="s">
        <v>787</v>
      </c>
      <c r="D70" s="130" t="s">
        <v>834</v>
      </c>
      <c r="E70" s="130" t="s">
        <v>30</v>
      </c>
      <c r="F70" s="149"/>
      <c r="G70" s="150"/>
      <c r="H70" s="11" t="s">
        <v>788</v>
      </c>
      <c r="I70" s="14">
        <v>0.6</v>
      </c>
      <c r="J70" s="121">
        <f t="shared" si="1"/>
        <v>0.6</v>
      </c>
      <c r="K70" s="127"/>
    </row>
    <row r="71" spans="1:11" ht="24">
      <c r="A71" s="126"/>
      <c r="B71" s="119">
        <v>1</v>
      </c>
      <c r="C71" s="10" t="s">
        <v>787</v>
      </c>
      <c r="D71" s="130" t="s">
        <v>834</v>
      </c>
      <c r="E71" s="130" t="s">
        <v>31</v>
      </c>
      <c r="F71" s="149"/>
      <c r="G71" s="150"/>
      <c r="H71" s="11" t="s">
        <v>788</v>
      </c>
      <c r="I71" s="14">
        <v>0.6</v>
      </c>
      <c r="J71" s="121">
        <f t="shared" si="1"/>
        <v>0.6</v>
      </c>
      <c r="K71" s="127"/>
    </row>
    <row r="72" spans="1:11" ht="24">
      <c r="A72" s="126"/>
      <c r="B72" s="119">
        <v>2</v>
      </c>
      <c r="C72" s="10" t="s">
        <v>789</v>
      </c>
      <c r="D72" s="130" t="s">
        <v>789</v>
      </c>
      <c r="E72" s="130" t="s">
        <v>279</v>
      </c>
      <c r="F72" s="149"/>
      <c r="G72" s="150"/>
      <c r="H72" s="11" t="s">
        <v>790</v>
      </c>
      <c r="I72" s="14">
        <v>3.23</v>
      </c>
      <c r="J72" s="121">
        <f t="shared" si="1"/>
        <v>6.46</v>
      </c>
      <c r="K72" s="127"/>
    </row>
    <row r="73" spans="1:11" ht="24">
      <c r="A73" s="126"/>
      <c r="B73" s="119">
        <v>2</v>
      </c>
      <c r="C73" s="10" t="s">
        <v>789</v>
      </c>
      <c r="D73" s="130" t="s">
        <v>789</v>
      </c>
      <c r="E73" s="130" t="s">
        <v>679</v>
      </c>
      <c r="F73" s="149"/>
      <c r="G73" s="150"/>
      <c r="H73" s="11" t="s">
        <v>790</v>
      </c>
      <c r="I73" s="14">
        <v>3.23</v>
      </c>
      <c r="J73" s="121">
        <f t="shared" si="1"/>
        <v>6.46</v>
      </c>
      <c r="K73" s="127"/>
    </row>
    <row r="74" spans="1:11" ht="24">
      <c r="A74" s="126"/>
      <c r="B74" s="119">
        <v>2</v>
      </c>
      <c r="C74" s="10" t="s">
        <v>789</v>
      </c>
      <c r="D74" s="130" t="s">
        <v>789</v>
      </c>
      <c r="E74" s="130" t="s">
        <v>277</v>
      </c>
      <c r="F74" s="149"/>
      <c r="G74" s="150"/>
      <c r="H74" s="11" t="s">
        <v>790</v>
      </c>
      <c r="I74" s="14">
        <v>3.23</v>
      </c>
      <c r="J74" s="121">
        <f t="shared" si="1"/>
        <v>6.46</v>
      </c>
      <c r="K74" s="127"/>
    </row>
    <row r="75" spans="1:11" ht="24">
      <c r="A75" s="126"/>
      <c r="B75" s="119">
        <v>2</v>
      </c>
      <c r="C75" s="10" t="s">
        <v>789</v>
      </c>
      <c r="D75" s="130" t="s">
        <v>789</v>
      </c>
      <c r="E75" s="130" t="s">
        <v>490</v>
      </c>
      <c r="F75" s="149"/>
      <c r="G75" s="150"/>
      <c r="H75" s="11" t="s">
        <v>790</v>
      </c>
      <c r="I75" s="14">
        <v>3.23</v>
      </c>
      <c r="J75" s="121">
        <f t="shared" si="1"/>
        <v>6.46</v>
      </c>
      <c r="K75" s="127"/>
    </row>
    <row r="76" spans="1:11" ht="24">
      <c r="A76" s="126"/>
      <c r="B76" s="119">
        <v>2</v>
      </c>
      <c r="C76" s="10" t="s">
        <v>789</v>
      </c>
      <c r="D76" s="130" t="s">
        <v>789</v>
      </c>
      <c r="E76" s="130" t="s">
        <v>791</v>
      </c>
      <c r="F76" s="149"/>
      <c r="G76" s="150"/>
      <c r="H76" s="11" t="s">
        <v>790</v>
      </c>
      <c r="I76" s="14">
        <v>3.23</v>
      </c>
      <c r="J76" s="121">
        <f t="shared" si="1"/>
        <v>6.46</v>
      </c>
      <c r="K76" s="127"/>
    </row>
    <row r="77" spans="1:11" ht="24">
      <c r="A77" s="126"/>
      <c r="B77" s="119">
        <v>2</v>
      </c>
      <c r="C77" s="10" t="s">
        <v>789</v>
      </c>
      <c r="D77" s="130" t="s">
        <v>789</v>
      </c>
      <c r="E77" s="130" t="s">
        <v>792</v>
      </c>
      <c r="F77" s="149"/>
      <c r="G77" s="150"/>
      <c r="H77" s="11" t="s">
        <v>790</v>
      </c>
      <c r="I77" s="14">
        <v>3.23</v>
      </c>
      <c r="J77" s="121">
        <f t="shared" si="1"/>
        <v>6.46</v>
      </c>
      <c r="K77" s="127"/>
    </row>
    <row r="78" spans="1:11" ht="24">
      <c r="A78" s="126"/>
      <c r="B78" s="119">
        <v>2</v>
      </c>
      <c r="C78" s="10" t="s">
        <v>793</v>
      </c>
      <c r="D78" s="130" t="s">
        <v>793</v>
      </c>
      <c r="E78" s="130" t="s">
        <v>279</v>
      </c>
      <c r="F78" s="149"/>
      <c r="G78" s="150"/>
      <c r="H78" s="11" t="s">
        <v>794</v>
      </c>
      <c r="I78" s="14">
        <v>3.43</v>
      </c>
      <c r="J78" s="121">
        <f t="shared" si="1"/>
        <v>6.86</v>
      </c>
      <c r="K78" s="127"/>
    </row>
    <row r="79" spans="1:11" ht="24">
      <c r="A79" s="126"/>
      <c r="B79" s="119">
        <v>2</v>
      </c>
      <c r="C79" s="10" t="s">
        <v>793</v>
      </c>
      <c r="D79" s="130" t="s">
        <v>793</v>
      </c>
      <c r="E79" s="130" t="s">
        <v>679</v>
      </c>
      <c r="F79" s="149"/>
      <c r="G79" s="150"/>
      <c r="H79" s="11" t="s">
        <v>794</v>
      </c>
      <c r="I79" s="14">
        <v>3.43</v>
      </c>
      <c r="J79" s="121">
        <f t="shared" si="1"/>
        <v>6.86</v>
      </c>
      <c r="K79" s="127"/>
    </row>
    <row r="80" spans="1:11" ht="24">
      <c r="A80" s="126"/>
      <c r="B80" s="119">
        <v>2</v>
      </c>
      <c r="C80" s="10" t="s">
        <v>793</v>
      </c>
      <c r="D80" s="130" t="s">
        <v>793</v>
      </c>
      <c r="E80" s="130" t="s">
        <v>277</v>
      </c>
      <c r="F80" s="149"/>
      <c r="G80" s="150"/>
      <c r="H80" s="11" t="s">
        <v>794</v>
      </c>
      <c r="I80" s="14">
        <v>3.43</v>
      </c>
      <c r="J80" s="121">
        <f t="shared" si="1"/>
        <v>6.86</v>
      </c>
      <c r="K80" s="127"/>
    </row>
    <row r="81" spans="1:11" ht="24">
      <c r="A81" s="126"/>
      <c r="B81" s="119">
        <v>2</v>
      </c>
      <c r="C81" s="10" t="s">
        <v>793</v>
      </c>
      <c r="D81" s="130" t="s">
        <v>793</v>
      </c>
      <c r="E81" s="130" t="s">
        <v>490</v>
      </c>
      <c r="F81" s="149"/>
      <c r="G81" s="150"/>
      <c r="H81" s="11" t="s">
        <v>794</v>
      </c>
      <c r="I81" s="14">
        <v>3.43</v>
      </c>
      <c r="J81" s="121">
        <f t="shared" si="1"/>
        <v>6.86</v>
      </c>
      <c r="K81" s="127"/>
    </row>
    <row r="82" spans="1:11" ht="24">
      <c r="A82" s="126"/>
      <c r="B82" s="119">
        <v>2</v>
      </c>
      <c r="C82" s="10" t="s">
        <v>793</v>
      </c>
      <c r="D82" s="130" t="s">
        <v>793</v>
      </c>
      <c r="E82" s="130" t="s">
        <v>791</v>
      </c>
      <c r="F82" s="149"/>
      <c r="G82" s="150"/>
      <c r="H82" s="11" t="s">
        <v>794</v>
      </c>
      <c r="I82" s="14">
        <v>3.43</v>
      </c>
      <c r="J82" s="121">
        <f t="shared" si="1"/>
        <v>6.86</v>
      </c>
      <c r="K82" s="127"/>
    </row>
    <row r="83" spans="1:11" ht="24">
      <c r="A83" s="126"/>
      <c r="B83" s="119">
        <v>2</v>
      </c>
      <c r="C83" s="10" t="s">
        <v>793</v>
      </c>
      <c r="D83" s="130" t="s">
        <v>793</v>
      </c>
      <c r="E83" s="130" t="s">
        <v>792</v>
      </c>
      <c r="F83" s="149"/>
      <c r="G83" s="150"/>
      <c r="H83" s="11" t="s">
        <v>794</v>
      </c>
      <c r="I83" s="14">
        <v>3.43</v>
      </c>
      <c r="J83" s="121">
        <f t="shared" si="1"/>
        <v>6.86</v>
      </c>
      <c r="K83" s="127"/>
    </row>
    <row r="84" spans="1:11" ht="24">
      <c r="A84" s="126"/>
      <c r="B84" s="119">
        <v>5</v>
      </c>
      <c r="C84" s="10" t="s">
        <v>795</v>
      </c>
      <c r="D84" s="130" t="s">
        <v>795</v>
      </c>
      <c r="E84" s="130" t="s">
        <v>112</v>
      </c>
      <c r="F84" s="149"/>
      <c r="G84" s="150"/>
      <c r="H84" s="11" t="s">
        <v>796</v>
      </c>
      <c r="I84" s="14">
        <v>1.18</v>
      </c>
      <c r="J84" s="121">
        <f t="shared" si="1"/>
        <v>5.8999999999999995</v>
      </c>
      <c r="K84" s="127"/>
    </row>
    <row r="85" spans="1:11" ht="24">
      <c r="A85" s="126"/>
      <c r="B85" s="119">
        <v>5</v>
      </c>
      <c r="C85" s="10" t="s">
        <v>795</v>
      </c>
      <c r="D85" s="130" t="s">
        <v>795</v>
      </c>
      <c r="E85" s="130" t="s">
        <v>216</v>
      </c>
      <c r="F85" s="149"/>
      <c r="G85" s="150"/>
      <c r="H85" s="11" t="s">
        <v>796</v>
      </c>
      <c r="I85" s="14">
        <v>1.18</v>
      </c>
      <c r="J85" s="121">
        <f t="shared" si="1"/>
        <v>5.8999999999999995</v>
      </c>
      <c r="K85" s="127"/>
    </row>
    <row r="86" spans="1:11" ht="24">
      <c r="A86" s="126"/>
      <c r="B86" s="119">
        <v>5</v>
      </c>
      <c r="C86" s="10" t="s">
        <v>795</v>
      </c>
      <c r="D86" s="130" t="s">
        <v>795</v>
      </c>
      <c r="E86" s="130" t="s">
        <v>218</v>
      </c>
      <c r="F86" s="149"/>
      <c r="G86" s="150"/>
      <c r="H86" s="11" t="s">
        <v>796</v>
      </c>
      <c r="I86" s="14">
        <v>1.18</v>
      </c>
      <c r="J86" s="121">
        <f t="shared" ref="J86:J96" si="2">I86*B86</f>
        <v>5.8999999999999995</v>
      </c>
      <c r="K86" s="127"/>
    </row>
    <row r="87" spans="1:11" ht="24">
      <c r="A87" s="126"/>
      <c r="B87" s="119">
        <v>5</v>
      </c>
      <c r="C87" s="10" t="s">
        <v>795</v>
      </c>
      <c r="D87" s="130" t="s">
        <v>795</v>
      </c>
      <c r="E87" s="130" t="s">
        <v>220</v>
      </c>
      <c r="F87" s="149"/>
      <c r="G87" s="150"/>
      <c r="H87" s="11" t="s">
        <v>796</v>
      </c>
      <c r="I87" s="14">
        <v>1.18</v>
      </c>
      <c r="J87" s="121">
        <f t="shared" si="2"/>
        <v>5.8999999999999995</v>
      </c>
      <c r="K87" s="127"/>
    </row>
    <row r="88" spans="1:11" ht="24">
      <c r="A88" s="126"/>
      <c r="B88" s="119">
        <v>5</v>
      </c>
      <c r="C88" s="10" t="s">
        <v>797</v>
      </c>
      <c r="D88" s="130" t="s">
        <v>797</v>
      </c>
      <c r="E88" s="130" t="s">
        <v>112</v>
      </c>
      <c r="F88" s="149"/>
      <c r="G88" s="150"/>
      <c r="H88" s="11" t="s">
        <v>798</v>
      </c>
      <c r="I88" s="14">
        <v>1.49</v>
      </c>
      <c r="J88" s="121">
        <f t="shared" si="2"/>
        <v>7.45</v>
      </c>
      <c r="K88" s="127"/>
    </row>
    <row r="89" spans="1:11" ht="24">
      <c r="A89" s="126"/>
      <c r="B89" s="119">
        <v>5</v>
      </c>
      <c r="C89" s="10" t="s">
        <v>797</v>
      </c>
      <c r="D89" s="130" t="s">
        <v>797</v>
      </c>
      <c r="E89" s="130" t="s">
        <v>216</v>
      </c>
      <c r="F89" s="149"/>
      <c r="G89" s="150"/>
      <c r="H89" s="11" t="s">
        <v>798</v>
      </c>
      <c r="I89" s="14">
        <v>1.49</v>
      </c>
      <c r="J89" s="121">
        <f t="shared" si="2"/>
        <v>7.45</v>
      </c>
      <c r="K89" s="127"/>
    </row>
    <row r="90" spans="1:11" ht="24">
      <c r="A90" s="126"/>
      <c r="B90" s="119">
        <v>5</v>
      </c>
      <c r="C90" s="10" t="s">
        <v>797</v>
      </c>
      <c r="D90" s="130" t="s">
        <v>797</v>
      </c>
      <c r="E90" s="130" t="s">
        <v>218</v>
      </c>
      <c r="F90" s="149"/>
      <c r="G90" s="150"/>
      <c r="H90" s="11" t="s">
        <v>798</v>
      </c>
      <c r="I90" s="14">
        <v>1.49</v>
      </c>
      <c r="J90" s="121">
        <f t="shared" si="2"/>
        <v>7.45</v>
      </c>
      <c r="K90" s="127"/>
    </row>
    <row r="91" spans="1:11" ht="24">
      <c r="A91" s="126"/>
      <c r="B91" s="119">
        <v>5</v>
      </c>
      <c r="C91" s="10" t="s">
        <v>797</v>
      </c>
      <c r="D91" s="130" t="s">
        <v>797</v>
      </c>
      <c r="E91" s="130" t="s">
        <v>220</v>
      </c>
      <c r="F91" s="149"/>
      <c r="G91" s="150"/>
      <c r="H91" s="11" t="s">
        <v>798</v>
      </c>
      <c r="I91" s="14">
        <v>1.49</v>
      </c>
      <c r="J91" s="121">
        <f t="shared" si="2"/>
        <v>7.45</v>
      </c>
      <c r="K91" s="127"/>
    </row>
    <row r="92" spans="1:11" ht="24">
      <c r="A92" s="126"/>
      <c r="B92" s="119">
        <v>1</v>
      </c>
      <c r="C92" s="10" t="s">
        <v>799</v>
      </c>
      <c r="D92" s="130" t="s">
        <v>799</v>
      </c>
      <c r="E92" s="130" t="s">
        <v>28</v>
      </c>
      <c r="F92" s="149"/>
      <c r="G92" s="150"/>
      <c r="H92" s="11" t="s">
        <v>800</v>
      </c>
      <c r="I92" s="14">
        <v>5.86</v>
      </c>
      <c r="J92" s="121">
        <f t="shared" si="2"/>
        <v>5.86</v>
      </c>
      <c r="K92" s="127"/>
    </row>
    <row r="93" spans="1:11" ht="24">
      <c r="A93" s="126"/>
      <c r="B93" s="119">
        <v>1</v>
      </c>
      <c r="C93" s="10" t="s">
        <v>799</v>
      </c>
      <c r="D93" s="130" t="s">
        <v>799</v>
      </c>
      <c r="E93" s="130" t="s">
        <v>30</v>
      </c>
      <c r="F93" s="149"/>
      <c r="G93" s="150"/>
      <c r="H93" s="11" t="s">
        <v>800</v>
      </c>
      <c r="I93" s="14">
        <v>5.86</v>
      </c>
      <c r="J93" s="121">
        <f t="shared" si="2"/>
        <v>5.86</v>
      </c>
      <c r="K93" s="127"/>
    </row>
    <row r="94" spans="1:11" ht="24">
      <c r="A94" s="126"/>
      <c r="B94" s="119">
        <v>1</v>
      </c>
      <c r="C94" s="10" t="s">
        <v>799</v>
      </c>
      <c r="D94" s="130" t="s">
        <v>799</v>
      </c>
      <c r="E94" s="130" t="s">
        <v>31</v>
      </c>
      <c r="F94" s="149"/>
      <c r="G94" s="150"/>
      <c r="H94" s="11" t="s">
        <v>800</v>
      </c>
      <c r="I94" s="14">
        <v>5.86</v>
      </c>
      <c r="J94" s="121">
        <f t="shared" si="2"/>
        <v>5.86</v>
      </c>
      <c r="K94" s="127"/>
    </row>
    <row r="95" spans="1:11" ht="24">
      <c r="A95" s="126"/>
      <c r="B95" s="119">
        <v>5</v>
      </c>
      <c r="C95" s="10" t="s">
        <v>801</v>
      </c>
      <c r="D95" s="130" t="s">
        <v>801</v>
      </c>
      <c r="E95" s="130" t="s">
        <v>112</v>
      </c>
      <c r="F95" s="149" t="s">
        <v>31</v>
      </c>
      <c r="G95" s="150"/>
      <c r="H95" s="11" t="s">
        <v>802</v>
      </c>
      <c r="I95" s="14">
        <v>2.62</v>
      </c>
      <c r="J95" s="121">
        <f t="shared" si="2"/>
        <v>13.100000000000001</v>
      </c>
      <c r="K95" s="127"/>
    </row>
    <row r="96" spans="1:11" ht="24">
      <c r="A96" s="126"/>
      <c r="B96" s="120">
        <v>5</v>
      </c>
      <c r="C96" s="12" t="s">
        <v>803</v>
      </c>
      <c r="D96" s="131" t="s">
        <v>803</v>
      </c>
      <c r="E96" s="131" t="s">
        <v>30</v>
      </c>
      <c r="F96" s="159"/>
      <c r="G96" s="160"/>
      <c r="H96" s="13" t="s">
        <v>804</v>
      </c>
      <c r="I96" s="15">
        <v>1.48</v>
      </c>
      <c r="J96" s="122">
        <f t="shared" si="2"/>
        <v>7.4</v>
      </c>
      <c r="K96" s="127"/>
    </row>
    <row r="97" spans="1:11">
      <c r="A97" s="126"/>
      <c r="B97" s="138"/>
      <c r="C97" s="138"/>
      <c r="D97" s="138"/>
      <c r="E97" s="138"/>
      <c r="F97" s="138"/>
      <c r="G97" s="138"/>
      <c r="H97" s="138"/>
      <c r="I97" s="139" t="s">
        <v>261</v>
      </c>
      <c r="J97" s="140">
        <f>SUM(J22:J96)</f>
        <v>730.32000000000073</v>
      </c>
      <c r="K97" s="127"/>
    </row>
    <row r="98" spans="1:11">
      <c r="A98" s="126"/>
      <c r="B98" s="138"/>
      <c r="C98" s="138"/>
      <c r="D98" s="138"/>
      <c r="E98" s="138"/>
      <c r="F98" s="138"/>
      <c r="G98" s="138"/>
      <c r="H98" s="138"/>
      <c r="I98" s="139" t="s">
        <v>841</v>
      </c>
      <c r="J98" s="140">
        <v>0</v>
      </c>
      <c r="K98" s="127"/>
    </row>
    <row r="99" spans="1:11" hidden="1" outlineLevel="1">
      <c r="A99" s="126"/>
      <c r="B99" s="138"/>
      <c r="C99" s="138"/>
      <c r="D99" s="138"/>
      <c r="E99" s="138"/>
      <c r="F99" s="138"/>
      <c r="G99" s="138"/>
      <c r="H99" s="138"/>
      <c r="I99" s="139" t="s">
        <v>191</v>
      </c>
      <c r="J99" s="140"/>
      <c r="K99" s="127"/>
    </row>
    <row r="100" spans="1:11" collapsed="1">
      <c r="A100" s="126"/>
      <c r="B100" s="138"/>
      <c r="C100" s="138"/>
      <c r="D100" s="138"/>
      <c r="E100" s="138"/>
      <c r="F100" s="138"/>
      <c r="G100" s="138"/>
      <c r="H100" s="138"/>
      <c r="I100" s="139" t="s">
        <v>263</v>
      </c>
      <c r="J100" s="142">
        <f>SUM(J97:J99)</f>
        <v>730.32000000000073</v>
      </c>
      <c r="K100" s="127"/>
    </row>
    <row r="101" spans="1:11">
      <c r="A101" s="6"/>
      <c r="B101" s="7"/>
      <c r="C101" s="7"/>
      <c r="D101" s="7"/>
      <c r="E101" s="7"/>
      <c r="F101" s="7"/>
      <c r="G101" s="7"/>
      <c r="H101" s="143" t="s">
        <v>835</v>
      </c>
      <c r="I101" s="7"/>
      <c r="J101" s="7"/>
      <c r="K101" s="8"/>
    </row>
    <row r="103" spans="1:11">
      <c r="H103" s="1" t="s">
        <v>839</v>
      </c>
      <c r="I103" s="103">
        <f>'Tax Invoice'!E14</f>
        <v>38.130000000000003</v>
      </c>
    </row>
    <row r="104" spans="1:11">
      <c r="H104" s="1" t="s">
        <v>711</v>
      </c>
      <c r="I104" s="103">
        <f>'Tax Invoice'!M11</f>
        <v>36.28</v>
      </c>
    </row>
    <row r="105" spans="1:11">
      <c r="H105" s="1" t="s">
        <v>714</v>
      </c>
      <c r="I105" s="103">
        <f>I107/I104</f>
        <v>767.56068357221693</v>
      </c>
    </row>
    <row r="106" spans="1:11">
      <c r="H106" s="1" t="s">
        <v>715</v>
      </c>
      <c r="I106" s="103">
        <f>I108/I104</f>
        <v>767.56068357221693</v>
      </c>
    </row>
    <row r="107" spans="1:11">
      <c r="H107" s="1" t="s">
        <v>712</v>
      </c>
      <c r="I107" s="103">
        <f>J97*I103</f>
        <v>27847.101600000031</v>
      </c>
    </row>
    <row r="108" spans="1:11">
      <c r="H108" s="1" t="s">
        <v>713</v>
      </c>
      <c r="I108" s="103">
        <f>J100*I103</f>
        <v>27847.101600000031</v>
      </c>
    </row>
  </sheetData>
  <mergeCells count="79">
    <mergeCell ref="F93:G93"/>
    <mergeCell ref="F94:G94"/>
    <mergeCell ref="F95:G95"/>
    <mergeCell ref="F96:G96"/>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J10:J11"/>
    <mergeCell ref="J14:J15"/>
    <mergeCell ref="F20:G20"/>
    <mergeCell ref="F21:G21"/>
    <mergeCell ref="F22:G22"/>
    <mergeCell ref="F23:G23"/>
    <mergeCell ref="F24:G24"/>
    <mergeCell ref="F25:G25"/>
    <mergeCell ref="F26:G26"/>
    <mergeCell ref="F27:G27"/>
  </mergeCells>
  <printOptions horizontalCentered="1"/>
  <pageMargins left="0.11" right="0.11" top="0.32" bottom="0.31" header="0.17" footer="0.12000000000000001"/>
  <pageSetup paperSize="9" scale="6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381</v>
      </c>
      <c r="O1" t="s">
        <v>149</v>
      </c>
      <c r="T1" t="s">
        <v>261</v>
      </c>
      <c r="U1">
        <v>730.32000000000073</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730.32000000000073</v>
      </c>
    </row>
    <row r="5" spans="1:21">
      <c r="A5" s="126"/>
      <c r="B5" s="133" t="s">
        <v>142</v>
      </c>
      <c r="C5" s="132"/>
      <c r="D5" s="132"/>
      <c r="E5" s="132"/>
      <c r="F5" s="132"/>
      <c r="G5" s="132"/>
      <c r="H5" s="132"/>
      <c r="I5" s="132"/>
      <c r="J5" s="127"/>
      <c r="S5" t="s">
        <v>835</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1"/>
      <c r="J10" s="127"/>
    </row>
    <row r="11" spans="1:21">
      <c r="A11" s="126"/>
      <c r="B11" s="126" t="s">
        <v>717</v>
      </c>
      <c r="C11" s="132"/>
      <c r="D11" s="132"/>
      <c r="E11" s="127"/>
      <c r="F11" s="128"/>
      <c r="G11" s="128" t="s">
        <v>717</v>
      </c>
      <c r="H11" s="132"/>
      <c r="I11" s="152"/>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53">
        <v>45196</v>
      </c>
      <c r="J14" s="127"/>
    </row>
    <row r="15" spans="1:21">
      <c r="A15" s="126"/>
      <c r="B15" s="6" t="s">
        <v>11</v>
      </c>
      <c r="C15" s="7"/>
      <c r="D15" s="7"/>
      <c r="E15" s="8"/>
      <c r="F15" s="128"/>
      <c r="G15" s="9" t="s">
        <v>11</v>
      </c>
      <c r="H15" s="132"/>
      <c r="I15" s="154"/>
      <c r="J15" s="127"/>
    </row>
    <row r="16" spans="1:21">
      <c r="A16" s="126"/>
      <c r="B16" s="132"/>
      <c r="C16" s="132"/>
      <c r="D16" s="132"/>
      <c r="E16" s="132"/>
      <c r="F16" s="132"/>
      <c r="G16" s="132"/>
      <c r="H16" s="135" t="s">
        <v>147</v>
      </c>
      <c r="I16" s="141">
        <v>40151</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138</v>
      </c>
      <c r="J18" s="127"/>
    </row>
    <row r="19" spans="1:16">
      <c r="A19" s="126"/>
      <c r="B19" s="132"/>
      <c r="C19" s="132"/>
      <c r="D19" s="132"/>
      <c r="E19" s="132"/>
      <c r="F19" s="132"/>
      <c r="G19" s="132"/>
      <c r="H19" s="132"/>
      <c r="I19" s="132"/>
      <c r="J19" s="127"/>
      <c r="P19">
        <v>45196</v>
      </c>
    </row>
    <row r="20" spans="1:16">
      <c r="A20" s="126"/>
      <c r="B20" s="112" t="s">
        <v>204</v>
      </c>
      <c r="C20" s="112" t="s">
        <v>205</v>
      </c>
      <c r="D20" s="129" t="s">
        <v>206</v>
      </c>
      <c r="E20" s="155" t="s">
        <v>207</v>
      </c>
      <c r="F20" s="156"/>
      <c r="G20" s="112" t="s">
        <v>174</v>
      </c>
      <c r="H20" s="112" t="s">
        <v>208</v>
      </c>
      <c r="I20" s="112" t="s">
        <v>26</v>
      </c>
      <c r="J20" s="127"/>
    </row>
    <row r="21" spans="1:16">
      <c r="A21" s="126"/>
      <c r="B21" s="117"/>
      <c r="C21" s="117"/>
      <c r="D21" s="118"/>
      <c r="E21" s="157"/>
      <c r="F21" s="158"/>
      <c r="G21" s="117" t="s">
        <v>146</v>
      </c>
      <c r="H21" s="117"/>
      <c r="I21" s="117"/>
      <c r="J21" s="127"/>
    </row>
    <row r="22" spans="1:16" ht="240">
      <c r="A22" s="126"/>
      <c r="B22" s="119">
        <v>2</v>
      </c>
      <c r="C22" s="10" t="s">
        <v>723</v>
      </c>
      <c r="D22" s="130"/>
      <c r="E22" s="149"/>
      <c r="F22" s="150"/>
      <c r="G22" s="11" t="s">
        <v>836</v>
      </c>
      <c r="H22" s="14">
        <v>15.39</v>
      </c>
      <c r="I22" s="121">
        <f t="shared" ref="I22:I53" si="0">H22*B22</f>
        <v>30.78</v>
      </c>
      <c r="J22" s="127"/>
    </row>
    <row r="23" spans="1:16" ht="144">
      <c r="A23" s="126"/>
      <c r="B23" s="119">
        <v>10</v>
      </c>
      <c r="C23" s="10" t="s">
        <v>724</v>
      </c>
      <c r="D23" s="130"/>
      <c r="E23" s="149"/>
      <c r="F23" s="150"/>
      <c r="G23" s="11" t="s">
        <v>725</v>
      </c>
      <c r="H23" s="14">
        <v>0.86</v>
      </c>
      <c r="I23" s="121">
        <f t="shared" si="0"/>
        <v>8.6</v>
      </c>
      <c r="J23" s="127"/>
    </row>
    <row r="24" spans="1:16" ht="108">
      <c r="A24" s="126"/>
      <c r="B24" s="119">
        <v>10</v>
      </c>
      <c r="C24" s="10" t="s">
        <v>726</v>
      </c>
      <c r="D24" s="130"/>
      <c r="E24" s="149"/>
      <c r="F24" s="150"/>
      <c r="G24" s="11" t="s">
        <v>727</v>
      </c>
      <c r="H24" s="14">
        <v>0.74</v>
      </c>
      <c r="I24" s="121">
        <f t="shared" si="0"/>
        <v>7.4</v>
      </c>
      <c r="J24" s="127"/>
    </row>
    <row r="25" spans="1:16" ht="60">
      <c r="A25" s="126"/>
      <c r="B25" s="119">
        <v>10</v>
      </c>
      <c r="C25" s="10" t="s">
        <v>728</v>
      </c>
      <c r="D25" s="130" t="s">
        <v>729</v>
      </c>
      <c r="E25" s="149" t="s">
        <v>279</v>
      </c>
      <c r="F25" s="150"/>
      <c r="G25" s="11" t="s">
        <v>730</v>
      </c>
      <c r="H25" s="14">
        <v>0.52</v>
      </c>
      <c r="I25" s="121">
        <f t="shared" si="0"/>
        <v>5.2</v>
      </c>
      <c r="J25" s="127"/>
    </row>
    <row r="26" spans="1:16" ht="60">
      <c r="A26" s="126"/>
      <c r="B26" s="119">
        <v>10</v>
      </c>
      <c r="C26" s="10" t="s">
        <v>728</v>
      </c>
      <c r="D26" s="130" t="s">
        <v>731</v>
      </c>
      <c r="E26" s="149" t="s">
        <v>279</v>
      </c>
      <c r="F26" s="150"/>
      <c r="G26" s="11" t="s">
        <v>730</v>
      </c>
      <c r="H26" s="14">
        <v>0.56000000000000005</v>
      </c>
      <c r="I26" s="121">
        <f t="shared" si="0"/>
        <v>5.6000000000000005</v>
      </c>
      <c r="J26" s="127"/>
    </row>
    <row r="27" spans="1:16" ht="60">
      <c r="A27" s="126"/>
      <c r="B27" s="119">
        <v>5</v>
      </c>
      <c r="C27" s="10" t="s">
        <v>728</v>
      </c>
      <c r="D27" s="130" t="s">
        <v>732</v>
      </c>
      <c r="E27" s="149" t="s">
        <v>279</v>
      </c>
      <c r="F27" s="150"/>
      <c r="G27" s="11" t="s">
        <v>730</v>
      </c>
      <c r="H27" s="14">
        <v>0.7</v>
      </c>
      <c r="I27" s="121">
        <f t="shared" si="0"/>
        <v>3.5</v>
      </c>
      <c r="J27" s="127"/>
    </row>
    <row r="28" spans="1:16" ht="60">
      <c r="A28" s="126"/>
      <c r="B28" s="119">
        <v>5</v>
      </c>
      <c r="C28" s="10" t="s">
        <v>728</v>
      </c>
      <c r="D28" s="130" t="s">
        <v>733</v>
      </c>
      <c r="E28" s="149" t="s">
        <v>279</v>
      </c>
      <c r="F28" s="150"/>
      <c r="G28" s="11" t="s">
        <v>730</v>
      </c>
      <c r="H28" s="14">
        <v>0.76</v>
      </c>
      <c r="I28" s="121">
        <f t="shared" si="0"/>
        <v>3.8</v>
      </c>
      <c r="J28" s="127"/>
    </row>
    <row r="29" spans="1:16" ht="120">
      <c r="A29" s="126"/>
      <c r="B29" s="119">
        <v>5</v>
      </c>
      <c r="C29" s="10" t="s">
        <v>734</v>
      </c>
      <c r="D29" s="130" t="s">
        <v>735</v>
      </c>
      <c r="E29" s="149"/>
      <c r="F29" s="150"/>
      <c r="G29" s="11" t="s">
        <v>736</v>
      </c>
      <c r="H29" s="14">
        <v>1.78</v>
      </c>
      <c r="I29" s="121">
        <f t="shared" si="0"/>
        <v>8.9</v>
      </c>
      <c r="J29" s="127"/>
    </row>
    <row r="30" spans="1:16" ht="120">
      <c r="A30" s="126"/>
      <c r="B30" s="119">
        <v>5</v>
      </c>
      <c r="C30" s="10" t="s">
        <v>734</v>
      </c>
      <c r="D30" s="130" t="s">
        <v>737</v>
      </c>
      <c r="E30" s="149"/>
      <c r="F30" s="150"/>
      <c r="G30" s="11" t="s">
        <v>736</v>
      </c>
      <c r="H30" s="14">
        <v>2.0299999999999998</v>
      </c>
      <c r="I30" s="121">
        <f t="shared" si="0"/>
        <v>10.149999999999999</v>
      </c>
      <c r="J30" s="127"/>
    </row>
    <row r="31" spans="1:16" ht="204">
      <c r="A31" s="126"/>
      <c r="B31" s="119">
        <v>4</v>
      </c>
      <c r="C31" s="10" t="s">
        <v>738</v>
      </c>
      <c r="D31" s="130" t="s">
        <v>737</v>
      </c>
      <c r="E31" s="149"/>
      <c r="F31" s="150"/>
      <c r="G31" s="11" t="s">
        <v>739</v>
      </c>
      <c r="H31" s="14">
        <v>2.62</v>
      </c>
      <c r="I31" s="121">
        <f t="shared" si="0"/>
        <v>10.48</v>
      </c>
      <c r="J31" s="127"/>
    </row>
    <row r="32" spans="1:16" ht="204">
      <c r="A32" s="126"/>
      <c r="B32" s="119">
        <v>2</v>
      </c>
      <c r="C32" s="10" t="s">
        <v>738</v>
      </c>
      <c r="D32" s="130" t="s">
        <v>731</v>
      </c>
      <c r="E32" s="149"/>
      <c r="F32" s="150"/>
      <c r="G32" s="11" t="s">
        <v>739</v>
      </c>
      <c r="H32" s="14">
        <v>3.57</v>
      </c>
      <c r="I32" s="121">
        <f t="shared" si="0"/>
        <v>7.14</v>
      </c>
      <c r="J32" s="127"/>
    </row>
    <row r="33" spans="1:10" ht="84">
      <c r="A33" s="126"/>
      <c r="B33" s="119">
        <v>5</v>
      </c>
      <c r="C33" s="10" t="s">
        <v>740</v>
      </c>
      <c r="D33" s="130" t="s">
        <v>732</v>
      </c>
      <c r="E33" s="149" t="s">
        <v>279</v>
      </c>
      <c r="F33" s="150"/>
      <c r="G33" s="11" t="s">
        <v>741</v>
      </c>
      <c r="H33" s="14">
        <v>4.3099999999999996</v>
      </c>
      <c r="I33" s="121">
        <f t="shared" si="0"/>
        <v>21.549999999999997</v>
      </c>
      <c r="J33" s="127"/>
    </row>
    <row r="34" spans="1:10" ht="132">
      <c r="A34" s="126"/>
      <c r="B34" s="119">
        <v>10</v>
      </c>
      <c r="C34" s="10" t="s">
        <v>742</v>
      </c>
      <c r="D34" s="130" t="s">
        <v>30</v>
      </c>
      <c r="E34" s="149"/>
      <c r="F34" s="150"/>
      <c r="G34" s="11" t="s">
        <v>743</v>
      </c>
      <c r="H34" s="14">
        <v>2.08</v>
      </c>
      <c r="I34" s="121">
        <f t="shared" si="0"/>
        <v>20.8</v>
      </c>
      <c r="J34" s="127"/>
    </row>
    <row r="35" spans="1:10" ht="132">
      <c r="A35" s="126"/>
      <c r="B35" s="119">
        <v>10</v>
      </c>
      <c r="C35" s="10" t="s">
        <v>742</v>
      </c>
      <c r="D35" s="130" t="s">
        <v>31</v>
      </c>
      <c r="E35" s="149"/>
      <c r="F35" s="150"/>
      <c r="G35" s="11" t="s">
        <v>743</v>
      </c>
      <c r="H35" s="14">
        <v>2.08</v>
      </c>
      <c r="I35" s="121">
        <f t="shared" si="0"/>
        <v>20.8</v>
      </c>
      <c r="J35" s="127"/>
    </row>
    <row r="36" spans="1:10" ht="156">
      <c r="A36" s="126"/>
      <c r="B36" s="119">
        <v>10</v>
      </c>
      <c r="C36" s="10" t="s">
        <v>744</v>
      </c>
      <c r="D36" s="130" t="s">
        <v>30</v>
      </c>
      <c r="E36" s="149"/>
      <c r="F36" s="150"/>
      <c r="G36" s="11" t="s">
        <v>745</v>
      </c>
      <c r="H36" s="14">
        <v>2.82</v>
      </c>
      <c r="I36" s="121">
        <f t="shared" si="0"/>
        <v>28.2</v>
      </c>
      <c r="J36" s="127"/>
    </row>
    <row r="37" spans="1:10" ht="108">
      <c r="A37" s="126"/>
      <c r="B37" s="119">
        <v>10</v>
      </c>
      <c r="C37" s="10" t="s">
        <v>746</v>
      </c>
      <c r="D37" s="130"/>
      <c r="E37" s="149"/>
      <c r="F37" s="150"/>
      <c r="G37" s="11" t="s">
        <v>747</v>
      </c>
      <c r="H37" s="14">
        <v>0.88</v>
      </c>
      <c r="I37" s="121">
        <f t="shared" si="0"/>
        <v>8.8000000000000007</v>
      </c>
      <c r="J37" s="127"/>
    </row>
    <row r="38" spans="1:10" ht="96">
      <c r="A38" s="126"/>
      <c r="B38" s="119">
        <v>10</v>
      </c>
      <c r="C38" s="10" t="s">
        <v>748</v>
      </c>
      <c r="D38" s="130" t="s">
        <v>749</v>
      </c>
      <c r="E38" s="149"/>
      <c r="F38" s="150"/>
      <c r="G38" s="11" t="s">
        <v>750</v>
      </c>
      <c r="H38" s="14">
        <v>0.93</v>
      </c>
      <c r="I38" s="121">
        <f t="shared" si="0"/>
        <v>9.3000000000000007</v>
      </c>
      <c r="J38" s="127"/>
    </row>
    <row r="39" spans="1:10" ht="96">
      <c r="A39" s="126"/>
      <c r="B39" s="119">
        <v>10</v>
      </c>
      <c r="C39" s="10" t="s">
        <v>748</v>
      </c>
      <c r="D39" s="130" t="s">
        <v>751</v>
      </c>
      <c r="E39" s="149"/>
      <c r="F39" s="150"/>
      <c r="G39" s="11" t="s">
        <v>750</v>
      </c>
      <c r="H39" s="14">
        <v>1.08</v>
      </c>
      <c r="I39" s="121">
        <f t="shared" si="0"/>
        <v>10.8</v>
      </c>
      <c r="J39" s="127"/>
    </row>
    <row r="40" spans="1:10" ht="96">
      <c r="A40" s="126"/>
      <c r="B40" s="119">
        <v>10</v>
      </c>
      <c r="C40" s="10" t="s">
        <v>748</v>
      </c>
      <c r="D40" s="130" t="s">
        <v>735</v>
      </c>
      <c r="E40" s="149"/>
      <c r="F40" s="150"/>
      <c r="G40" s="11" t="s">
        <v>750</v>
      </c>
      <c r="H40" s="14">
        <v>1.63</v>
      </c>
      <c r="I40" s="121">
        <f t="shared" si="0"/>
        <v>16.299999999999997</v>
      </c>
      <c r="J40" s="127"/>
    </row>
    <row r="41" spans="1:10" ht="96">
      <c r="A41" s="126"/>
      <c r="B41" s="119">
        <v>10</v>
      </c>
      <c r="C41" s="10" t="s">
        <v>748</v>
      </c>
      <c r="D41" s="130" t="s">
        <v>737</v>
      </c>
      <c r="E41" s="149"/>
      <c r="F41" s="150"/>
      <c r="G41" s="11" t="s">
        <v>750</v>
      </c>
      <c r="H41" s="14">
        <v>2.3199999999999998</v>
      </c>
      <c r="I41" s="121">
        <f t="shared" si="0"/>
        <v>23.2</v>
      </c>
      <c r="J41" s="127"/>
    </row>
    <row r="42" spans="1:10" ht="192">
      <c r="A42" s="126"/>
      <c r="B42" s="119">
        <v>10</v>
      </c>
      <c r="C42" s="10" t="s">
        <v>752</v>
      </c>
      <c r="D42" s="130"/>
      <c r="E42" s="149"/>
      <c r="F42" s="150"/>
      <c r="G42" s="11" t="s">
        <v>837</v>
      </c>
      <c r="H42" s="14">
        <v>1.1499999999999999</v>
      </c>
      <c r="I42" s="121">
        <f t="shared" si="0"/>
        <v>11.5</v>
      </c>
      <c r="J42" s="127"/>
    </row>
    <row r="43" spans="1:10" ht="180">
      <c r="A43" s="126"/>
      <c r="B43" s="119">
        <v>15</v>
      </c>
      <c r="C43" s="10" t="s">
        <v>753</v>
      </c>
      <c r="D43" s="130"/>
      <c r="E43" s="149"/>
      <c r="F43" s="150"/>
      <c r="G43" s="11" t="s">
        <v>838</v>
      </c>
      <c r="H43" s="14">
        <v>1.29</v>
      </c>
      <c r="I43" s="121">
        <f t="shared" si="0"/>
        <v>19.350000000000001</v>
      </c>
      <c r="J43" s="127"/>
    </row>
    <row r="44" spans="1:10" ht="96">
      <c r="A44" s="126"/>
      <c r="B44" s="119">
        <v>10</v>
      </c>
      <c r="C44" s="10" t="s">
        <v>70</v>
      </c>
      <c r="D44" s="130" t="s">
        <v>30</v>
      </c>
      <c r="E44" s="149"/>
      <c r="F44" s="150"/>
      <c r="G44" s="11" t="s">
        <v>754</v>
      </c>
      <c r="H44" s="14">
        <v>1.58</v>
      </c>
      <c r="I44" s="121">
        <f t="shared" si="0"/>
        <v>15.8</v>
      </c>
      <c r="J44" s="127"/>
    </row>
    <row r="45" spans="1:10" ht="132">
      <c r="A45" s="126"/>
      <c r="B45" s="119">
        <v>10</v>
      </c>
      <c r="C45" s="10" t="s">
        <v>755</v>
      </c>
      <c r="D45" s="130" t="s">
        <v>30</v>
      </c>
      <c r="E45" s="149" t="s">
        <v>112</v>
      </c>
      <c r="F45" s="150"/>
      <c r="G45" s="11" t="s">
        <v>756</v>
      </c>
      <c r="H45" s="14">
        <v>2.4700000000000002</v>
      </c>
      <c r="I45" s="121">
        <f t="shared" si="0"/>
        <v>24.700000000000003</v>
      </c>
      <c r="J45" s="127"/>
    </row>
    <row r="46" spans="1:10" ht="108">
      <c r="A46" s="126"/>
      <c r="B46" s="119">
        <v>5</v>
      </c>
      <c r="C46" s="10" t="s">
        <v>757</v>
      </c>
      <c r="D46" s="130" t="s">
        <v>735</v>
      </c>
      <c r="E46" s="149"/>
      <c r="F46" s="150"/>
      <c r="G46" s="11" t="s">
        <v>758</v>
      </c>
      <c r="H46" s="14">
        <v>1.98</v>
      </c>
      <c r="I46" s="121">
        <f t="shared" si="0"/>
        <v>9.9</v>
      </c>
      <c r="J46" s="127"/>
    </row>
    <row r="47" spans="1:10" ht="108">
      <c r="A47" s="126"/>
      <c r="B47" s="119">
        <v>5</v>
      </c>
      <c r="C47" s="10" t="s">
        <v>757</v>
      </c>
      <c r="D47" s="130" t="s">
        <v>737</v>
      </c>
      <c r="E47" s="149"/>
      <c r="F47" s="150"/>
      <c r="G47" s="11" t="s">
        <v>758</v>
      </c>
      <c r="H47" s="14">
        <v>2.08</v>
      </c>
      <c r="I47" s="121">
        <f t="shared" si="0"/>
        <v>10.4</v>
      </c>
      <c r="J47" s="127"/>
    </row>
    <row r="48" spans="1:10" ht="108">
      <c r="A48" s="126"/>
      <c r="B48" s="119">
        <v>5</v>
      </c>
      <c r="C48" s="10" t="s">
        <v>757</v>
      </c>
      <c r="D48" s="130" t="s">
        <v>729</v>
      </c>
      <c r="E48" s="149"/>
      <c r="F48" s="150"/>
      <c r="G48" s="11" t="s">
        <v>758</v>
      </c>
      <c r="H48" s="14">
        <v>2.27</v>
      </c>
      <c r="I48" s="121">
        <f t="shared" si="0"/>
        <v>11.35</v>
      </c>
      <c r="J48" s="127"/>
    </row>
    <row r="49" spans="1:10" ht="108">
      <c r="A49" s="126"/>
      <c r="B49" s="119">
        <v>2</v>
      </c>
      <c r="C49" s="10" t="s">
        <v>757</v>
      </c>
      <c r="D49" s="130" t="s">
        <v>759</v>
      </c>
      <c r="E49" s="149"/>
      <c r="F49" s="150"/>
      <c r="G49" s="11" t="s">
        <v>758</v>
      </c>
      <c r="H49" s="14">
        <v>2.97</v>
      </c>
      <c r="I49" s="121">
        <f t="shared" si="0"/>
        <v>5.94</v>
      </c>
      <c r="J49" s="127"/>
    </row>
    <row r="50" spans="1:10" ht="108">
      <c r="A50" s="126"/>
      <c r="B50" s="119">
        <v>2</v>
      </c>
      <c r="C50" s="10" t="s">
        <v>757</v>
      </c>
      <c r="D50" s="130" t="s">
        <v>732</v>
      </c>
      <c r="E50" s="149"/>
      <c r="F50" s="150"/>
      <c r="G50" s="11" t="s">
        <v>758</v>
      </c>
      <c r="H50" s="14">
        <v>3.27</v>
      </c>
      <c r="I50" s="121">
        <f t="shared" si="0"/>
        <v>6.54</v>
      </c>
      <c r="J50" s="127"/>
    </row>
    <row r="51" spans="1:10" ht="132">
      <c r="A51" s="126"/>
      <c r="B51" s="119">
        <v>4</v>
      </c>
      <c r="C51" s="10" t="s">
        <v>760</v>
      </c>
      <c r="D51" s="130" t="s">
        <v>245</v>
      </c>
      <c r="E51" s="149" t="s">
        <v>761</v>
      </c>
      <c r="F51" s="150"/>
      <c r="G51" s="11" t="s">
        <v>762</v>
      </c>
      <c r="H51" s="14">
        <v>4.5599999999999996</v>
      </c>
      <c r="I51" s="121">
        <f t="shared" si="0"/>
        <v>18.239999999999998</v>
      </c>
      <c r="J51" s="127"/>
    </row>
    <row r="52" spans="1:10" ht="72">
      <c r="A52" s="126"/>
      <c r="B52" s="119">
        <v>10</v>
      </c>
      <c r="C52" s="10" t="s">
        <v>763</v>
      </c>
      <c r="D52" s="130" t="s">
        <v>735</v>
      </c>
      <c r="E52" s="149" t="s">
        <v>279</v>
      </c>
      <c r="F52" s="150"/>
      <c r="G52" s="11" t="s">
        <v>764</v>
      </c>
      <c r="H52" s="14">
        <v>0.46</v>
      </c>
      <c r="I52" s="121">
        <f t="shared" si="0"/>
        <v>4.6000000000000005</v>
      </c>
      <c r="J52" s="127"/>
    </row>
    <row r="53" spans="1:10" ht="72">
      <c r="A53" s="126"/>
      <c r="B53" s="119">
        <v>10</v>
      </c>
      <c r="C53" s="10" t="s">
        <v>763</v>
      </c>
      <c r="D53" s="130" t="s">
        <v>737</v>
      </c>
      <c r="E53" s="149" t="s">
        <v>279</v>
      </c>
      <c r="F53" s="150"/>
      <c r="G53" s="11" t="s">
        <v>764</v>
      </c>
      <c r="H53" s="14">
        <v>0.48</v>
      </c>
      <c r="I53" s="121">
        <f t="shared" si="0"/>
        <v>4.8</v>
      </c>
      <c r="J53" s="127"/>
    </row>
    <row r="54" spans="1:10" ht="108">
      <c r="A54" s="126"/>
      <c r="B54" s="119">
        <v>5</v>
      </c>
      <c r="C54" s="10" t="s">
        <v>765</v>
      </c>
      <c r="D54" s="130" t="s">
        <v>737</v>
      </c>
      <c r="E54" s="149" t="s">
        <v>279</v>
      </c>
      <c r="F54" s="150"/>
      <c r="G54" s="11" t="s">
        <v>766</v>
      </c>
      <c r="H54" s="14">
        <v>2.87</v>
      </c>
      <c r="I54" s="121">
        <f t="shared" ref="I54:I85" si="1">H54*B54</f>
        <v>14.350000000000001</v>
      </c>
      <c r="J54" s="127"/>
    </row>
    <row r="55" spans="1:10" ht="108">
      <c r="A55" s="126"/>
      <c r="B55" s="119">
        <v>5</v>
      </c>
      <c r="C55" s="10" t="s">
        <v>765</v>
      </c>
      <c r="D55" s="130" t="s">
        <v>729</v>
      </c>
      <c r="E55" s="149" t="s">
        <v>279</v>
      </c>
      <c r="F55" s="150"/>
      <c r="G55" s="11" t="s">
        <v>766</v>
      </c>
      <c r="H55" s="14">
        <v>3.07</v>
      </c>
      <c r="I55" s="121">
        <f t="shared" si="1"/>
        <v>15.35</v>
      </c>
      <c r="J55" s="127"/>
    </row>
    <row r="56" spans="1:10" ht="60">
      <c r="A56" s="126"/>
      <c r="B56" s="119">
        <v>5</v>
      </c>
      <c r="C56" s="10" t="s">
        <v>767</v>
      </c>
      <c r="D56" s="130" t="s">
        <v>735</v>
      </c>
      <c r="E56" s="149" t="s">
        <v>279</v>
      </c>
      <c r="F56" s="150"/>
      <c r="G56" s="11" t="s">
        <v>768</v>
      </c>
      <c r="H56" s="14">
        <v>0.49</v>
      </c>
      <c r="I56" s="121">
        <f t="shared" si="1"/>
        <v>2.4500000000000002</v>
      </c>
      <c r="J56" s="127"/>
    </row>
    <row r="57" spans="1:10" ht="120">
      <c r="A57" s="126"/>
      <c r="B57" s="119">
        <v>2</v>
      </c>
      <c r="C57" s="10" t="s">
        <v>769</v>
      </c>
      <c r="D57" s="130" t="s">
        <v>729</v>
      </c>
      <c r="E57" s="149"/>
      <c r="F57" s="150"/>
      <c r="G57" s="11" t="s">
        <v>770</v>
      </c>
      <c r="H57" s="14">
        <v>3.68</v>
      </c>
      <c r="I57" s="121">
        <f t="shared" si="1"/>
        <v>7.36</v>
      </c>
      <c r="J57" s="127"/>
    </row>
    <row r="58" spans="1:10" ht="120">
      <c r="A58" s="126"/>
      <c r="B58" s="119">
        <v>2</v>
      </c>
      <c r="C58" s="10" t="s">
        <v>769</v>
      </c>
      <c r="D58" s="130" t="s">
        <v>731</v>
      </c>
      <c r="E58" s="149"/>
      <c r="F58" s="150"/>
      <c r="G58" s="11" t="s">
        <v>770</v>
      </c>
      <c r="H58" s="14">
        <v>3.92</v>
      </c>
      <c r="I58" s="121">
        <f t="shared" si="1"/>
        <v>7.84</v>
      </c>
      <c r="J58" s="127"/>
    </row>
    <row r="59" spans="1:10" ht="120">
      <c r="A59" s="126"/>
      <c r="B59" s="119">
        <v>2</v>
      </c>
      <c r="C59" s="10" t="s">
        <v>769</v>
      </c>
      <c r="D59" s="130" t="s">
        <v>759</v>
      </c>
      <c r="E59" s="149"/>
      <c r="F59" s="150"/>
      <c r="G59" s="11" t="s">
        <v>770</v>
      </c>
      <c r="H59" s="14">
        <v>4.5199999999999996</v>
      </c>
      <c r="I59" s="121">
        <f t="shared" si="1"/>
        <v>9.0399999999999991</v>
      </c>
      <c r="J59" s="127"/>
    </row>
    <row r="60" spans="1:10" ht="84">
      <c r="A60" s="126"/>
      <c r="B60" s="119">
        <v>2</v>
      </c>
      <c r="C60" s="10" t="s">
        <v>771</v>
      </c>
      <c r="D60" s="130" t="s">
        <v>729</v>
      </c>
      <c r="E60" s="149"/>
      <c r="F60" s="150"/>
      <c r="G60" s="11" t="s">
        <v>772</v>
      </c>
      <c r="H60" s="14">
        <v>4.16</v>
      </c>
      <c r="I60" s="121">
        <f t="shared" si="1"/>
        <v>8.32</v>
      </c>
      <c r="J60" s="127"/>
    </row>
    <row r="61" spans="1:10" ht="84">
      <c r="A61" s="126"/>
      <c r="B61" s="119">
        <v>4</v>
      </c>
      <c r="C61" s="10" t="s">
        <v>773</v>
      </c>
      <c r="D61" s="130" t="s">
        <v>729</v>
      </c>
      <c r="E61" s="149" t="s">
        <v>279</v>
      </c>
      <c r="F61" s="150"/>
      <c r="G61" s="11" t="s">
        <v>774</v>
      </c>
      <c r="H61" s="14">
        <v>4.71</v>
      </c>
      <c r="I61" s="121">
        <f t="shared" si="1"/>
        <v>18.84</v>
      </c>
      <c r="J61" s="127"/>
    </row>
    <row r="62" spans="1:10" ht="72">
      <c r="A62" s="126"/>
      <c r="B62" s="119">
        <v>5</v>
      </c>
      <c r="C62" s="10" t="s">
        <v>775</v>
      </c>
      <c r="D62" s="130" t="s">
        <v>31</v>
      </c>
      <c r="E62" s="149"/>
      <c r="F62" s="150"/>
      <c r="G62" s="11" t="s">
        <v>776</v>
      </c>
      <c r="H62" s="14">
        <v>2.77</v>
      </c>
      <c r="I62" s="121">
        <f t="shared" si="1"/>
        <v>13.85</v>
      </c>
      <c r="J62" s="127"/>
    </row>
    <row r="63" spans="1:10" ht="72">
      <c r="A63" s="126"/>
      <c r="B63" s="119">
        <v>10</v>
      </c>
      <c r="C63" s="10" t="s">
        <v>777</v>
      </c>
      <c r="D63" s="130" t="s">
        <v>30</v>
      </c>
      <c r="E63" s="149"/>
      <c r="F63" s="150"/>
      <c r="G63" s="11" t="s">
        <v>778</v>
      </c>
      <c r="H63" s="14">
        <v>2.37</v>
      </c>
      <c r="I63" s="121">
        <f t="shared" si="1"/>
        <v>23.700000000000003</v>
      </c>
      <c r="J63" s="127"/>
    </row>
    <row r="64" spans="1:10" ht="72">
      <c r="A64" s="126"/>
      <c r="B64" s="119">
        <v>10</v>
      </c>
      <c r="C64" s="10" t="s">
        <v>777</v>
      </c>
      <c r="D64" s="130" t="s">
        <v>31</v>
      </c>
      <c r="E64" s="149"/>
      <c r="F64" s="150"/>
      <c r="G64" s="11" t="s">
        <v>778</v>
      </c>
      <c r="H64" s="14">
        <v>2.37</v>
      </c>
      <c r="I64" s="121">
        <f t="shared" si="1"/>
        <v>23.700000000000003</v>
      </c>
      <c r="J64" s="127"/>
    </row>
    <row r="65" spans="1:10" ht="120">
      <c r="A65" s="126"/>
      <c r="B65" s="119">
        <v>2</v>
      </c>
      <c r="C65" s="10" t="s">
        <v>779</v>
      </c>
      <c r="D65" s="130"/>
      <c r="E65" s="149"/>
      <c r="F65" s="150"/>
      <c r="G65" s="11" t="s">
        <v>780</v>
      </c>
      <c r="H65" s="14">
        <v>0.72</v>
      </c>
      <c r="I65" s="121">
        <f t="shared" si="1"/>
        <v>1.44</v>
      </c>
      <c r="J65" s="127"/>
    </row>
    <row r="66" spans="1:10" ht="120">
      <c r="A66" s="126"/>
      <c r="B66" s="119">
        <v>2</v>
      </c>
      <c r="C66" s="10" t="s">
        <v>781</v>
      </c>
      <c r="D66" s="130"/>
      <c r="E66" s="149"/>
      <c r="F66" s="150"/>
      <c r="G66" s="11" t="s">
        <v>782</v>
      </c>
      <c r="H66" s="14">
        <v>0.74</v>
      </c>
      <c r="I66" s="121">
        <f t="shared" si="1"/>
        <v>1.48</v>
      </c>
      <c r="J66" s="127"/>
    </row>
    <row r="67" spans="1:10" ht="120">
      <c r="A67" s="126"/>
      <c r="B67" s="119">
        <v>2</v>
      </c>
      <c r="C67" s="10" t="s">
        <v>783</v>
      </c>
      <c r="D67" s="130"/>
      <c r="E67" s="149"/>
      <c r="F67" s="150"/>
      <c r="G67" s="11" t="s">
        <v>784</v>
      </c>
      <c r="H67" s="14">
        <v>1.1000000000000001</v>
      </c>
      <c r="I67" s="121">
        <f t="shared" si="1"/>
        <v>2.2000000000000002</v>
      </c>
      <c r="J67" s="127"/>
    </row>
    <row r="68" spans="1:10" ht="120">
      <c r="A68" s="126"/>
      <c r="B68" s="119">
        <v>2</v>
      </c>
      <c r="C68" s="10" t="s">
        <v>785</v>
      </c>
      <c r="D68" s="130"/>
      <c r="E68" s="149"/>
      <c r="F68" s="150"/>
      <c r="G68" s="11" t="s">
        <v>786</v>
      </c>
      <c r="H68" s="14">
        <v>1.39</v>
      </c>
      <c r="I68" s="121">
        <f t="shared" si="1"/>
        <v>2.78</v>
      </c>
      <c r="J68" s="127"/>
    </row>
    <row r="69" spans="1:10" ht="132">
      <c r="A69" s="126"/>
      <c r="B69" s="119">
        <v>1</v>
      </c>
      <c r="C69" s="10" t="s">
        <v>787</v>
      </c>
      <c r="D69" s="130" t="s">
        <v>28</v>
      </c>
      <c r="E69" s="149"/>
      <c r="F69" s="150"/>
      <c r="G69" s="11" t="s">
        <v>788</v>
      </c>
      <c r="H69" s="14">
        <v>0.6</v>
      </c>
      <c r="I69" s="121">
        <f t="shared" si="1"/>
        <v>0.6</v>
      </c>
      <c r="J69" s="127"/>
    </row>
    <row r="70" spans="1:10" ht="132">
      <c r="A70" s="126"/>
      <c r="B70" s="119">
        <v>1</v>
      </c>
      <c r="C70" s="10" t="s">
        <v>787</v>
      </c>
      <c r="D70" s="130" t="s">
        <v>30</v>
      </c>
      <c r="E70" s="149"/>
      <c r="F70" s="150"/>
      <c r="G70" s="11" t="s">
        <v>788</v>
      </c>
      <c r="H70" s="14">
        <v>0.6</v>
      </c>
      <c r="I70" s="121">
        <f t="shared" si="1"/>
        <v>0.6</v>
      </c>
      <c r="J70" s="127"/>
    </row>
    <row r="71" spans="1:10" ht="132">
      <c r="A71" s="126"/>
      <c r="B71" s="119">
        <v>1</v>
      </c>
      <c r="C71" s="10" t="s">
        <v>787</v>
      </c>
      <c r="D71" s="130" t="s">
        <v>31</v>
      </c>
      <c r="E71" s="149"/>
      <c r="F71" s="150"/>
      <c r="G71" s="11" t="s">
        <v>788</v>
      </c>
      <c r="H71" s="14">
        <v>0.6</v>
      </c>
      <c r="I71" s="121">
        <f t="shared" si="1"/>
        <v>0.6</v>
      </c>
      <c r="J71" s="127"/>
    </row>
    <row r="72" spans="1:10" ht="108">
      <c r="A72" s="126"/>
      <c r="B72" s="119">
        <v>2</v>
      </c>
      <c r="C72" s="10" t="s">
        <v>789</v>
      </c>
      <c r="D72" s="130" t="s">
        <v>279</v>
      </c>
      <c r="E72" s="149"/>
      <c r="F72" s="150"/>
      <c r="G72" s="11" t="s">
        <v>790</v>
      </c>
      <c r="H72" s="14">
        <v>3.23</v>
      </c>
      <c r="I72" s="121">
        <f t="shared" si="1"/>
        <v>6.46</v>
      </c>
      <c r="J72" s="127"/>
    </row>
    <row r="73" spans="1:10" ht="108">
      <c r="A73" s="126"/>
      <c r="B73" s="119">
        <v>2</v>
      </c>
      <c r="C73" s="10" t="s">
        <v>789</v>
      </c>
      <c r="D73" s="130" t="s">
        <v>679</v>
      </c>
      <c r="E73" s="149"/>
      <c r="F73" s="150"/>
      <c r="G73" s="11" t="s">
        <v>790</v>
      </c>
      <c r="H73" s="14">
        <v>3.23</v>
      </c>
      <c r="I73" s="121">
        <f t="shared" si="1"/>
        <v>6.46</v>
      </c>
      <c r="J73" s="127"/>
    </row>
    <row r="74" spans="1:10" ht="108">
      <c r="A74" s="126"/>
      <c r="B74" s="119">
        <v>2</v>
      </c>
      <c r="C74" s="10" t="s">
        <v>789</v>
      </c>
      <c r="D74" s="130" t="s">
        <v>277</v>
      </c>
      <c r="E74" s="149"/>
      <c r="F74" s="150"/>
      <c r="G74" s="11" t="s">
        <v>790</v>
      </c>
      <c r="H74" s="14">
        <v>3.23</v>
      </c>
      <c r="I74" s="121">
        <f t="shared" si="1"/>
        <v>6.46</v>
      </c>
      <c r="J74" s="127"/>
    </row>
    <row r="75" spans="1:10" ht="108">
      <c r="A75" s="126"/>
      <c r="B75" s="119">
        <v>2</v>
      </c>
      <c r="C75" s="10" t="s">
        <v>789</v>
      </c>
      <c r="D75" s="130" t="s">
        <v>490</v>
      </c>
      <c r="E75" s="149"/>
      <c r="F75" s="150"/>
      <c r="G75" s="11" t="s">
        <v>790</v>
      </c>
      <c r="H75" s="14">
        <v>3.23</v>
      </c>
      <c r="I75" s="121">
        <f t="shared" si="1"/>
        <v>6.46</v>
      </c>
      <c r="J75" s="127"/>
    </row>
    <row r="76" spans="1:10" ht="108">
      <c r="A76" s="126"/>
      <c r="B76" s="119">
        <v>2</v>
      </c>
      <c r="C76" s="10" t="s">
        <v>789</v>
      </c>
      <c r="D76" s="130" t="s">
        <v>791</v>
      </c>
      <c r="E76" s="149"/>
      <c r="F76" s="150"/>
      <c r="G76" s="11" t="s">
        <v>790</v>
      </c>
      <c r="H76" s="14">
        <v>3.23</v>
      </c>
      <c r="I76" s="121">
        <f t="shared" si="1"/>
        <v>6.46</v>
      </c>
      <c r="J76" s="127"/>
    </row>
    <row r="77" spans="1:10" ht="108">
      <c r="A77" s="126"/>
      <c r="B77" s="119">
        <v>2</v>
      </c>
      <c r="C77" s="10" t="s">
        <v>789</v>
      </c>
      <c r="D77" s="130" t="s">
        <v>792</v>
      </c>
      <c r="E77" s="149"/>
      <c r="F77" s="150"/>
      <c r="G77" s="11" t="s">
        <v>790</v>
      </c>
      <c r="H77" s="14">
        <v>3.23</v>
      </c>
      <c r="I77" s="121">
        <f t="shared" si="1"/>
        <v>6.46</v>
      </c>
      <c r="J77" s="127"/>
    </row>
    <row r="78" spans="1:10" ht="108">
      <c r="A78" s="126"/>
      <c r="B78" s="119">
        <v>2</v>
      </c>
      <c r="C78" s="10" t="s">
        <v>793</v>
      </c>
      <c r="D78" s="130" t="s">
        <v>279</v>
      </c>
      <c r="E78" s="149"/>
      <c r="F78" s="150"/>
      <c r="G78" s="11" t="s">
        <v>794</v>
      </c>
      <c r="H78" s="14">
        <v>3.43</v>
      </c>
      <c r="I78" s="121">
        <f t="shared" si="1"/>
        <v>6.86</v>
      </c>
      <c r="J78" s="127"/>
    </row>
    <row r="79" spans="1:10" ht="108">
      <c r="A79" s="126"/>
      <c r="B79" s="119">
        <v>2</v>
      </c>
      <c r="C79" s="10" t="s">
        <v>793</v>
      </c>
      <c r="D79" s="130" t="s">
        <v>679</v>
      </c>
      <c r="E79" s="149"/>
      <c r="F79" s="150"/>
      <c r="G79" s="11" t="s">
        <v>794</v>
      </c>
      <c r="H79" s="14">
        <v>3.43</v>
      </c>
      <c r="I79" s="121">
        <f t="shared" si="1"/>
        <v>6.86</v>
      </c>
      <c r="J79" s="127"/>
    </row>
    <row r="80" spans="1:10" ht="108">
      <c r="A80" s="126"/>
      <c r="B80" s="119">
        <v>2</v>
      </c>
      <c r="C80" s="10" t="s">
        <v>793</v>
      </c>
      <c r="D80" s="130" t="s">
        <v>277</v>
      </c>
      <c r="E80" s="149"/>
      <c r="F80" s="150"/>
      <c r="G80" s="11" t="s">
        <v>794</v>
      </c>
      <c r="H80" s="14">
        <v>3.43</v>
      </c>
      <c r="I80" s="121">
        <f t="shared" si="1"/>
        <v>6.86</v>
      </c>
      <c r="J80" s="127"/>
    </row>
    <row r="81" spans="1:10" ht="108">
      <c r="A81" s="126"/>
      <c r="B81" s="119">
        <v>2</v>
      </c>
      <c r="C81" s="10" t="s">
        <v>793</v>
      </c>
      <c r="D81" s="130" t="s">
        <v>490</v>
      </c>
      <c r="E81" s="149"/>
      <c r="F81" s="150"/>
      <c r="G81" s="11" t="s">
        <v>794</v>
      </c>
      <c r="H81" s="14">
        <v>3.43</v>
      </c>
      <c r="I81" s="121">
        <f t="shared" si="1"/>
        <v>6.86</v>
      </c>
      <c r="J81" s="127"/>
    </row>
    <row r="82" spans="1:10" ht="108">
      <c r="A82" s="126"/>
      <c r="B82" s="119">
        <v>2</v>
      </c>
      <c r="C82" s="10" t="s">
        <v>793</v>
      </c>
      <c r="D82" s="130" t="s">
        <v>791</v>
      </c>
      <c r="E82" s="149"/>
      <c r="F82" s="150"/>
      <c r="G82" s="11" t="s">
        <v>794</v>
      </c>
      <c r="H82" s="14">
        <v>3.43</v>
      </c>
      <c r="I82" s="121">
        <f t="shared" si="1"/>
        <v>6.86</v>
      </c>
      <c r="J82" s="127"/>
    </row>
    <row r="83" spans="1:10" ht="108">
      <c r="A83" s="126"/>
      <c r="B83" s="119">
        <v>2</v>
      </c>
      <c r="C83" s="10" t="s">
        <v>793</v>
      </c>
      <c r="D83" s="130" t="s">
        <v>792</v>
      </c>
      <c r="E83" s="149"/>
      <c r="F83" s="150"/>
      <c r="G83" s="11" t="s">
        <v>794</v>
      </c>
      <c r="H83" s="14">
        <v>3.43</v>
      </c>
      <c r="I83" s="121">
        <f t="shared" si="1"/>
        <v>6.86</v>
      </c>
      <c r="J83" s="127"/>
    </row>
    <row r="84" spans="1:10" ht="144">
      <c r="A84" s="126"/>
      <c r="B84" s="119">
        <v>5</v>
      </c>
      <c r="C84" s="10" t="s">
        <v>795</v>
      </c>
      <c r="D84" s="130" t="s">
        <v>112</v>
      </c>
      <c r="E84" s="149"/>
      <c r="F84" s="150"/>
      <c r="G84" s="11" t="s">
        <v>796</v>
      </c>
      <c r="H84" s="14">
        <v>1.18</v>
      </c>
      <c r="I84" s="121">
        <f t="shared" si="1"/>
        <v>5.8999999999999995</v>
      </c>
      <c r="J84" s="127"/>
    </row>
    <row r="85" spans="1:10" ht="144">
      <c r="A85" s="126"/>
      <c r="B85" s="119">
        <v>5</v>
      </c>
      <c r="C85" s="10" t="s">
        <v>795</v>
      </c>
      <c r="D85" s="130" t="s">
        <v>216</v>
      </c>
      <c r="E85" s="149"/>
      <c r="F85" s="150"/>
      <c r="G85" s="11" t="s">
        <v>796</v>
      </c>
      <c r="H85" s="14">
        <v>1.18</v>
      </c>
      <c r="I85" s="121">
        <f t="shared" si="1"/>
        <v>5.8999999999999995</v>
      </c>
      <c r="J85" s="127"/>
    </row>
    <row r="86" spans="1:10" ht="144">
      <c r="A86" s="126"/>
      <c r="B86" s="119">
        <v>5</v>
      </c>
      <c r="C86" s="10" t="s">
        <v>795</v>
      </c>
      <c r="D86" s="130" t="s">
        <v>218</v>
      </c>
      <c r="E86" s="149"/>
      <c r="F86" s="150"/>
      <c r="G86" s="11" t="s">
        <v>796</v>
      </c>
      <c r="H86" s="14">
        <v>1.18</v>
      </c>
      <c r="I86" s="121">
        <f t="shared" ref="I86:I96" si="2">H86*B86</f>
        <v>5.8999999999999995</v>
      </c>
      <c r="J86" s="127"/>
    </row>
    <row r="87" spans="1:10" ht="144">
      <c r="A87" s="126"/>
      <c r="B87" s="119">
        <v>5</v>
      </c>
      <c r="C87" s="10" t="s">
        <v>795</v>
      </c>
      <c r="D87" s="130" t="s">
        <v>220</v>
      </c>
      <c r="E87" s="149"/>
      <c r="F87" s="150"/>
      <c r="G87" s="11" t="s">
        <v>796</v>
      </c>
      <c r="H87" s="14">
        <v>1.18</v>
      </c>
      <c r="I87" s="121">
        <f t="shared" si="2"/>
        <v>5.8999999999999995</v>
      </c>
      <c r="J87" s="127"/>
    </row>
    <row r="88" spans="1:10" ht="144">
      <c r="A88" s="126"/>
      <c r="B88" s="119">
        <v>5</v>
      </c>
      <c r="C88" s="10" t="s">
        <v>797</v>
      </c>
      <c r="D88" s="130" t="s">
        <v>112</v>
      </c>
      <c r="E88" s="149"/>
      <c r="F88" s="150"/>
      <c r="G88" s="11" t="s">
        <v>798</v>
      </c>
      <c r="H88" s="14">
        <v>1.49</v>
      </c>
      <c r="I88" s="121">
        <f t="shared" si="2"/>
        <v>7.45</v>
      </c>
      <c r="J88" s="127"/>
    </row>
    <row r="89" spans="1:10" ht="144">
      <c r="A89" s="126"/>
      <c r="B89" s="119">
        <v>5</v>
      </c>
      <c r="C89" s="10" t="s">
        <v>797</v>
      </c>
      <c r="D89" s="130" t="s">
        <v>216</v>
      </c>
      <c r="E89" s="149"/>
      <c r="F89" s="150"/>
      <c r="G89" s="11" t="s">
        <v>798</v>
      </c>
      <c r="H89" s="14">
        <v>1.49</v>
      </c>
      <c r="I89" s="121">
        <f t="shared" si="2"/>
        <v>7.45</v>
      </c>
      <c r="J89" s="127"/>
    </row>
    <row r="90" spans="1:10" ht="144">
      <c r="A90" s="126"/>
      <c r="B90" s="119">
        <v>5</v>
      </c>
      <c r="C90" s="10" t="s">
        <v>797</v>
      </c>
      <c r="D90" s="130" t="s">
        <v>218</v>
      </c>
      <c r="E90" s="149"/>
      <c r="F90" s="150"/>
      <c r="G90" s="11" t="s">
        <v>798</v>
      </c>
      <c r="H90" s="14">
        <v>1.49</v>
      </c>
      <c r="I90" s="121">
        <f t="shared" si="2"/>
        <v>7.45</v>
      </c>
      <c r="J90" s="127"/>
    </row>
    <row r="91" spans="1:10" ht="144">
      <c r="A91" s="126"/>
      <c r="B91" s="119">
        <v>5</v>
      </c>
      <c r="C91" s="10" t="s">
        <v>797</v>
      </c>
      <c r="D91" s="130" t="s">
        <v>220</v>
      </c>
      <c r="E91" s="149"/>
      <c r="F91" s="150"/>
      <c r="G91" s="11" t="s">
        <v>798</v>
      </c>
      <c r="H91" s="14">
        <v>1.49</v>
      </c>
      <c r="I91" s="121">
        <f t="shared" si="2"/>
        <v>7.45</v>
      </c>
      <c r="J91" s="127"/>
    </row>
    <row r="92" spans="1:10" ht="144">
      <c r="A92" s="126"/>
      <c r="B92" s="119">
        <v>1</v>
      </c>
      <c r="C92" s="10" t="s">
        <v>799</v>
      </c>
      <c r="D92" s="130" t="s">
        <v>28</v>
      </c>
      <c r="E92" s="149"/>
      <c r="F92" s="150"/>
      <c r="G92" s="11" t="s">
        <v>800</v>
      </c>
      <c r="H92" s="14">
        <v>5.86</v>
      </c>
      <c r="I92" s="121">
        <f t="shared" si="2"/>
        <v>5.86</v>
      </c>
      <c r="J92" s="127"/>
    </row>
    <row r="93" spans="1:10" ht="144">
      <c r="A93" s="126"/>
      <c r="B93" s="119">
        <v>1</v>
      </c>
      <c r="C93" s="10" t="s">
        <v>799</v>
      </c>
      <c r="D93" s="130" t="s">
        <v>30</v>
      </c>
      <c r="E93" s="149"/>
      <c r="F93" s="150"/>
      <c r="G93" s="11" t="s">
        <v>800</v>
      </c>
      <c r="H93" s="14">
        <v>5.86</v>
      </c>
      <c r="I93" s="121">
        <f t="shared" si="2"/>
        <v>5.86</v>
      </c>
      <c r="J93" s="127"/>
    </row>
    <row r="94" spans="1:10" ht="144">
      <c r="A94" s="126"/>
      <c r="B94" s="119">
        <v>1</v>
      </c>
      <c r="C94" s="10" t="s">
        <v>799</v>
      </c>
      <c r="D94" s="130" t="s">
        <v>31</v>
      </c>
      <c r="E94" s="149"/>
      <c r="F94" s="150"/>
      <c r="G94" s="11" t="s">
        <v>800</v>
      </c>
      <c r="H94" s="14">
        <v>5.86</v>
      </c>
      <c r="I94" s="121">
        <f t="shared" si="2"/>
        <v>5.86</v>
      </c>
      <c r="J94" s="127"/>
    </row>
    <row r="95" spans="1:10" ht="144">
      <c r="A95" s="126"/>
      <c r="B95" s="119">
        <v>5</v>
      </c>
      <c r="C95" s="10" t="s">
        <v>801</v>
      </c>
      <c r="D95" s="130" t="s">
        <v>112</v>
      </c>
      <c r="E95" s="149" t="s">
        <v>31</v>
      </c>
      <c r="F95" s="150"/>
      <c r="G95" s="11" t="s">
        <v>802</v>
      </c>
      <c r="H95" s="14">
        <v>2.62</v>
      </c>
      <c r="I95" s="121">
        <f t="shared" si="2"/>
        <v>13.100000000000001</v>
      </c>
      <c r="J95" s="127"/>
    </row>
    <row r="96" spans="1:10" ht="144">
      <c r="A96" s="126"/>
      <c r="B96" s="120">
        <v>5</v>
      </c>
      <c r="C96" s="12" t="s">
        <v>803</v>
      </c>
      <c r="D96" s="131" t="s">
        <v>30</v>
      </c>
      <c r="E96" s="159"/>
      <c r="F96" s="160"/>
      <c r="G96" s="13" t="s">
        <v>804</v>
      </c>
      <c r="H96" s="15">
        <v>1.48</v>
      </c>
      <c r="I96" s="122">
        <f t="shared" si="2"/>
        <v>7.4</v>
      </c>
      <c r="J96" s="127"/>
    </row>
  </sheetData>
  <mergeCells count="79">
    <mergeCell ref="E93:F93"/>
    <mergeCell ref="E94:F94"/>
    <mergeCell ref="E95:F95"/>
    <mergeCell ref="E96:F96"/>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730.32000000000073</v>
      </c>
      <c r="O2" t="s">
        <v>188</v>
      </c>
    </row>
    <row r="3" spans="1:15" ht="12.75" customHeight="1">
      <c r="A3" s="126"/>
      <c r="B3" s="133" t="s">
        <v>140</v>
      </c>
      <c r="C3" s="132"/>
      <c r="D3" s="132"/>
      <c r="E3" s="132"/>
      <c r="F3" s="132"/>
      <c r="G3" s="132"/>
      <c r="H3" s="132"/>
      <c r="I3" s="132"/>
      <c r="J3" s="132"/>
      <c r="K3" s="132"/>
      <c r="L3" s="127"/>
      <c r="N3">
        <v>730.32000000000073</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1">
        <f>IF(Invoice!J10&lt;&gt;"",Invoice!J10,"")</f>
        <v>51585</v>
      </c>
      <c r="L10" s="127"/>
    </row>
    <row r="11" spans="1:15" ht="12.75" customHeight="1">
      <c r="A11" s="126"/>
      <c r="B11" s="126" t="s">
        <v>717</v>
      </c>
      <c r="C11" s="132"/>
      <c r="D11" s="132"/>
      <c r="E11" s="132"/>
      <c r="F11" s="127"/>
      <c r="G11" s="128"/>
      <c r="H11" s="128" t="s">
        <v>717</v>
      </c>
      <c r="I11" s="132"/>
      <c r="J11" s="132"/>
      <c r="K11" s="152"/>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720</v>
      </c>
      <c r="C14" s="132"/>
      <c r="D14" s="132"/>
      <c r="E14" s="132"/>
      <c r="F14" s="127"/>
      <c r="G14" s="128"/>
      <c r="H14" s="128" t="s">
        <v>720</v>
      </c>
      <c r="I14" s="132"/>
      <c r="J14" s="132"/>
      <c r="K14" s="153">
        <f>Invoice!J14</f>
        <v>45196</v>
      </c>
      <c r="L14" s="127"/>
    </row>
    <row r="15" spans="1:15" ht="15" customHeight="1">
      <c r="A15" s="126"/>
      <c r="B15" s="6" t="s">
        <v>11</v>
      </c>
      <c r="C15" s="7"/>
      <c r="D15" s="7"/>
      <c r="E15" s="7"/>
      <c r="F15" s="8"/>
      <c r="G15" s="128"/>
      <c r="H15" s="9" t="s">
        <v>11</v>
      </c>
      <c r="I15" s="132"/>
      <c r="J15" s="132"/>
      <c r="K15" s="154"/>
      <c r="L15" s="127"/>
    </row>
    <row r="16" spans="1:15" ht="15" customHeight="1">
      <c r="A16" s="126"/>
      <c r="B16" s="132"/>
      <c r="C16" s="132"/>
      <c r="D16" s="132"/>
      <c r="E16" s="132"/>
      <c r="F16" s="132"/>
      <c r="G16" s="132"/>
      <c r="H16" s="132"/>
      <c r="I16" s="135" t="s">
        <v>147</v>
      </c>
      <c r="J16" s="135" t="s">
        <v>147</v>
      </c>
      <c r="K16" s="141">
        <v>40151</v>
      </c>
      <c r="L16" s="127"/>
    </row>
    <row r="17" spans="1:12" ht="12.75" customHeight="1">
      <c r="A17" s="126"/>
      <c r="B17" s="132" t="s">
        <v>721</v>
      </c>
      <c r="C17" s="132"/>
      <c r="D17" s="132"/>
      <c r="E17" s="132"/>
      <c r="F17" s="132"/>
      <c r="G17" s="132"/>
      <c r="H17" s="132"/>
      <c r="I17" s="135" t="s">
        <v>148</v>
      </c>
      <c r="J17" s="135" t="s">
        <v>148</v>
      </c>
      <c r="K17" s="141" t="str">
        <f>IF(Invoice!J17&lt;&gt;"",Invoice!J17,"")</f>
        <v>Didi</v>
      </c>
      <c r="L17" s="127"/>
    </row>
    <row r="18" spans="1:12" ht="18" customHeight="1">
      <c r="A18" s="126"/>
      <c r="B18" s="132" t="s">
        <v>722</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ht="12.75" customHeight="1">
      <c r="A21" s="126"/>
      <c r="B21" s="117"/>
      <c r="C21" s="117"/>
      <c r="D21" s="117"/>
      <c r="E21" s="118"/>
      <c r="F21" s="157"/>
      <c r="G21" s="158"/>
      <c r="H21" s="117" t="s">
        <v>146</v>
      </c>
      <c r="I21" s="117"/>
      <c r="J21" s="117"/>
      <c r="K21" s="117"/>
      <c r="L21" s="127"/>
    </row>
    <row r="22" spans="1:12" ht="27" customHeight="1">
      <c r="A22" s="126"/>
      <c r="B22" s="144"/>
      <c r="C22" s="144"/>
      <c r="D22" s="144"/>
      <c r="E22" s="145"/>
      <c r="F22" s="145"/>
      <c r="G22" s="146"/>
      <c r="H22" s="147" t="s">
        <v>842</v>
      </c>
      <c r="I22" s="144"/>
      <c r="J22" s="144"/>
      <c r="K22" s="144"/>
      <c r="L22" s="127"/>
    </row>
    <row r="23" spans="1:12" ht="36" customHeight="1">
      <c r="A23" s="126"/>
      <c r="B23" s="119">
        <f>'Tax Invoice'!D18</f>
        <v>2</v>
      </c>
      <c r="C23" s="10" t="s">
        <v>723</v>
      </c>
      <c r="D23" s="10" t="s">
        <v>723</v>
      </c>
      <c r="E23" s="130"/>
      <c r="F23" s="149"/>
      <c r="G23" s="150"/>
      <c r="H23" s="11" t="s">
        <v>836</v>
      </c>
      <c r="I23" s="14">
        <f t="shared" ref="I23:I54" si="0">ROUNDUP(J23*$N$1,2)</f>
        <v>15.39</v>
      </c>
      <c r="J23" s="14">
        <v>15.39</v>
      </c>
      <c r="K23" s="121">
        <f t="shared" ref="K23:K54" si="1">I23*B23</f>
        <v>30.78</v>
      </c>
      <c r="L23" s="127"/>
    </row>
    <row r="24" spans="1:12" ht="24" customHeight="1">
      <c r="A24" s="126"/>
      <c r="B24" s="119">
        <f>'Tax Invoice'!D19</f>
        <v>10</v>
      </c>
      <c r="C24" s="10" t="s">
        <v>724</v>
      </c>
      <c r="D24" s="10" t="s">
        <v>724</v>
      </c>
      <c r="E24" s="130"/>
      <c r="F24" s="149"/>
      <c r="G24" s="150"/>
      <c r="H24" s="11" t="s">
        <v>725</v>
      </c>
      <c r="I24" s="14">
        <f t="shared" si="0"/>
        <v>0.86</v>
      </c>
      <c r="J24" s="14">
        <v>0.86</v>
      </c>
      <c r="K24" s="121">
        <f t="shared" si="1"/>
        <v>8.6</v>
      </c>
      <c r="L24" s="127"/>
    </row>
    <row r="25" spans="1:12" ht="24" customHeight="1">
      <c r="A25" s="126"/>
      <c r="B25" s="119">
        <f>'Tax Invoice'!D20</f>
        <v>10</v>
      </c>
      <c r="C25" s="10" t="s">
        <v>726</v>
      </c>
      <c r="D25" s="10" t="s">
        <v>726</v>
      </c>
      <c r="E25" s="130"/>
      <c r="F25" s="149"/>
      <c r="G25" s="150"/>
      <c r="H25" s="11" t="s">
        <v>727</v>
      </c>
      <c r="I25" s="14">
        <f t="shared" si="0"/>
        <v>0.74</v>
      </c>
      <c r="J25" s="14">
        <v>0.74</v>
      </c>
      <c r="K25" s="121">
        <f t="shared" si="1"/>
        <v>7.4</v>
      </c>
      <c r="L25" s="127"/>
    </row>
    <row r="26" spans="1:12" ht="12.75" customHeight="1">
      <c r="A26" s="126"/>
      <c r="B26" s="119">
        <f>'Tax Invoice'!D21</f>
        <v>10</v>
      </c>
      <c r="C26" s="10" t="s">
        <v>728</v>
      </c>
      <c r="D26" s="10" t="s">
        <v>805</v>
      </c>
      <c r="E26" s="130" t="s">
        <v>729</v>
      </c>
      <c r="F26" s="149" t="s">
        <v>279</v>
      </c>
      <c r="G26" s="150"/>
      <c r="H26" s="11" t="s">
        <v>730</v>
      </c>
      <c r="I26" s="14">
        <f t="shared" si="0"/>
        <v>0.52</v>
      </c>
      <c r="J26" s="14">
        <v>0.52</v>
      </c>
      <c r="K26" s="121">
        <f t="shared" si="1"/>
        <v>5.2</v>
      </c>
      <c r="L26" s="127"/>
    </row>
    <row r="27" spans="1:12" ht="12.75" customHeight="1">
      <c r="A27" s="126"/>
      <c r="B27" s="119">
        <f>'Tax Invoice'!D22</f>
        <v>10</v>
      </c>
      <c r="C27" s="10" t="s">
        <v>728</v>
      </c>
      <c r="D27" s="10" t="s">
        <v>806</v>
      </c>
      <c r="E27" s="130" t="s">
        <v>731</v>
      </c>
      <c r="F27" s="149" t="s">
        <v>279</v>
      </c>
      <c r="G27" s="150"/>
      <c r="H27" s="11" t="s">
        <v>730</v>
      </c>
      <c r="I27" s="14">
        <f t="shared" si="0"/>
        <v>0.56000000000000005</v>
      </c>
      <c r="J27" s="14">
        <v>0.56000000000000005</v>
      </c>
      <c r="K27" s="121">
        <f t="shared" si="1"/>
        <v>5.6000000000000005</v>
      </c>
      <c r="L27" s="127"/>
    </row>
    <row r="28" spans="1:12" ht="12.75" customHeight="1">
      <c r="A28" s="126"/>
      <c r="B28" s="119">
        <f>'Tax Invoice'!D23</f>
        <v>5</v>
      </c>
      <c r="C28" s="10" t="s">
        <v>728</v>
      </c>
      <c r="D28" s="10" t="s">
        <v>807</v>
      </c>
      <c r="E28" s="130" t="s">
        <v>732</v>
      </c>
      <c r="F28" s="149" t="s">
        <v>279</v>
      </c>
      <c r="G28" s="150"/>
      <c r="H28" s="11" t="s">
        <v>730</v>
      </c>
      <c r="I28" s="14">
        <f t="shared" si="0"/>
        <v>0.7</v>
      </c>
      <c r="J28" s="14">
        <v>0.7</v>
      </c>
      <c r="K28" s="121">
        <f t="shared" si="1"/>
        <v>3.5</v>
      </c>
      <c r="L28" s="127"/>
    </row>
    <row r="29" spans="1:12" ht="12.75" customHeight="1">
      <c r="A29" s="126"/>
      <c r="B29" s="119">
        <f>'Tax Invoice'!D24</f>
        <v>5</v>
      </c>
      <c r="C29" s="10" t="s">
        <v>728</v>
      </c>
      <c r="D29" s="10" t="s">
        <v>808</v>
      </c>
      <c r="E29" s="130" t="s">
        <v>733</v>
      </c>
      <c r="F29" s="149" t="s">
        <v>279</v>
      </c>
      <c r="G29" s="150"/>
      <c r="H29" s="11" t="s">
        <v>730</v>
      </c>
      <c r="I29" s="14">
        <f t="shared" si="0"/>
        <v>0.76</v>
      </c>
      <c r="J29" s="14">
        <v>0.76</v>
      </c>
      <c r="K29" s="121">
        <f t="shared" si="1"/>
        <v>3.8</v>
      </c>
      <c r="L29" s="127"/>
    </row>
    <row r="30" spans="1:12" ht="24" customHeight="1">
      <c r="A30" s="126"/>
      <c r="B30" s="119">
        <f>'Tax Invoice'!D25</f>
        <v>5</v>
      </c>
      <c r="C30" s="10" t="s">
        <v>734</v>
      </c>
      <c r="D30" s="10" t="s">
        <v>809</v>
      </c>
      <c r="E30" s="130" t="s">
        <v>735</v>
      </c>
      <c r="F30" s="149"/>
      <c r="G30" s="150"/>
      <c r="H30" s="11" t="s">
        <v>736</v>
      </c>
      <c r="I30" s="14">
        <f t="shared" si="0"/>
        <v>1.78</v>
      </c>
      <c r="J30" s="14">
        <v>1.78</v>
      </c>
      <c r="K30" s="121">
        <f t="shared" si="1"/>
        <v>8.9</v>
      </c>
      <c r="L30" s="127"/>
    </row>
    <row r="31" spans="1:12" ht="24" customHeight="1">
      <c r="A31" s="126"/>
      <c r="B31" s="119">
        <f>'Tax Invoice'!D26</f>
        <v>5</v>
      </c>
      <c r="C31" s="10" t="s">
        <v>734</v>
      </c>
      <c r="D31" s="10" t="s">
        <v>810</v>
      </c>
      <c r="E31" s="130" t="s">
        <v>737</v>
      </c>
      <c r="F31" s="149"/>
      <c r="G31" s="150"/>
      <c r="H31" s="11" t="s">
        <v>736</v>
      </c>
      <c r="I31" s="14">
        <f t="shared" si="0"/>
        <v>2.0299999999999998</v>
      </c>
      <c r="J31" s="14">
        <v>2.0299999999999998</v>
      </c>
      <c r="K31" s="121">
        <f t="shared" si="1"/>
        <v>10.149999999999999</v>
      </c>
      <c r="L31" s="127"/>
    </row>
    <row r="32" spans="1:12" ht="24" customHeight="1">
      <c r="A32" s="126"/>
      <c r="B32" s="119">
        <f>'Tax Invoice'!D27</f>
        <v>4</v>
      </c>
      <c r="C32" s="10" t="s">
        <v>738</v>
      </c>
      <c r="D32" s="10" t="s">
        <v>811</v>
      </c>
      <c r="E32" s="130" t="s">
        <v>737</v>
      </c>
      <c r="F32" s="149"/>
      <c r="G32" s="150"/>
      <c r="H32" s="11" t="s">
        <v>739</v>
      </c>
      <c r="I32" s="14">
        <f t="shared" si="0"/>
        <v>2.62</v>
      </c>
      <c r="J32" s="14">
        <v>2.62</v>
      </c>
      <c r="K32" s="121">
        <f t="shared" si="1"/>
        <v>10.48</v>
      </c>
      <c r="L32" s="127"/>
    </row>
    <row r="33" spans="1:12" ht="24" customHeight="1">
      <c r="A33" s="126"/>
      <c r="B33" s="119">
        <f>'Tax Invoice'!D28</f>
        <v>2</v>
      </c>
      <c r="C33" s="10" t="s">
        <v>738</v>
      </c>
      <c r="D33" s="10" t="s">
        <v>812</v>
      </c>
      <c r="E33" s="130" t="s">
        <v>731</v>
      </c>
      <c r="F33" s="149"/>
      <c r="G33" s="150"/>
      <c r="H33" s="11" t="s">
        <v>739</v>
      </c>
      <c r="I33" s="14">
        <f t="shared" si="0"/>
        <v>3.57</v>
      </c>
      <c r="J33" s="14">
        <v>3.57</v>
      </c>
      <c r="K33" s="121">
        <f t="shared" si="1"/>
        <v>7.14</v>
      </c>
      <c r="L33" s="127"/>
    </row>
    <row r="34" spans="1:12" ht="12.75" customHeight="1">
      <c r="A34" s="126"/>
      <c r="B34" s="119">
        <f>'Tax Invoice'!D29</f>
        <v>5</v>
      </c>
      <c r="C34" s="10" t="s">
        <v>740</v>
      </c>
      <c r="D34" s="10" t="s">
        <v>813</v>
      </c>
      <c r="E34" s="130" t="s">
        <v>732</v>
      </c>
      <c r="F34" s="149" t="s">
        <v>279</v>
      </c>
      <c r="G34" s="150"/>
      <c r="H34" s="11" t="s">
        <v>741</v>
      </c>
      <c r="I34" s="14">
        <f t="shared" si="0"/>
        <v>4.3099999999999996</v>
      </c>
      <c r="J34" s="14">
        <v>4.3099999999999996</v>
      </c>
      <c r="K34" s="121">
        <f t="shared" si="1"/>
        <v>21.549999999999997</v>
      </c>
      <c r="L34" s="127"/>
    </row>
    <row r="35" spans="1:12" ht="24" customHeight="1">
      <c r="A35" s="126"/>
      <c r="B35" s="119">
        <f>'Tax Invoice'!D30</f>
        <v>10</v>
      </c>
      <c r="C35" s="10" t="s">
        <v>742</v>
      </c>
      <c r="D35" s="10" t="s">
        <v>742</v>
      </c>
      <c r="E35" s="130" t="s">
        <v>30</v>
      </c>
      <c r="F35" s="149"/>
      <c r="G35" s="150"/>
      <c r="H35" s="11" t="s">
        <v>743</v>
      </c>
      <c r="I35" s="14">
        <f t="shared" si="0"/>
        <v>2.08</v>
      </c>
      <c r="J35" s="14">
        <v>2.08</v>
      </c>
      <c r="K35" s="121">
        <f t="shared" si="1"/>
        <v>20.8</v>
      </c>
      <c r="L35" s="127"/>
    </row>
    <row r="36" spans="1:12" ht="24" customHeight="1">
      <c r="A36" s="126"/>
      <c r="B36" s="119">
        <f>'Tax Invoice'!D31</f>
        <v>10</v>
      </c>
      <c r="C36" s="10" t="s">
        <v>742</v>
      </c>
      <c r="D36" s="10" t="s">
        <v>742</v>
      </c>
      <c r="E36" s="130" t="s">
        <v>31</v>
      </c>
      <c r="F36" s="149"/>
      <c r="G36" s="150"/>
      <c r="H36" s="11" t="s">
        <v>743</v>
      </c>
      <c r="I36" s="14">
        <f t="shared" si="0"/>
        <v>2.08</v>
      </c>
      <c r="J36" s="14">
        <v>2.08</v>
      </c>
      <c r="K36" s="121">
        <f t="shared" si="1"/>
        <v>20.8</v>
      </c>
      <c r="L36" s="127"/>
    </row>
    <row r="37" spans="1:12" ht="24" customHeight="1">
      <c r="A37" s="126"/>
      <c r="B37" s="119">
        <f>'Tax Invoice'!D32</f>
        <v>10</v>
      </c>
      <c r="C37" s="10" t="s">
        <v>744</v>
      </c>
      <c r="D37" s="10" t="s">
        <v>744</v>
      </c>
      <c r="E37" s="130" t="s">
        <v>30</v>
      </c>
      <c r="F37" s="149"/>
      <c r="G37" s="150"/>
      <c r="H37" s="11" t="s">
        <v>745</v>
      </c>
      <c r="I37" s="14">
        <f t="shared" si="0"/>
        <v>2.82</v>
      </c>
      <c r="J37" s="14">
        <v>2.82</v>
      </c>
      <c r="K37" s="121">
        <f t="shared" si="1"/>
        <v>28.2</v>
      </c>
      <c r="L37" s="127"/>
    </row>
    <row r="38" spans="1:12" ht="24" customHeight="1">
      <c r="A38" s="126"/>
      <c r="B38" s="119">
        <f>'Tax Invoice'!D33</f>
        <v>10</v>
      </c>
      <c r="C38" s="10" t="s">
        <v>746</v>
      </c>
      <c r="D38" s="10" t="s">
        <v>746</v>
      </c>
      <c r="E38" s="130"/>
      <c r="F38" s="149"/>
      <c r="G38" s="150"/>
      <c r="H38" s="11" t="s">
        <v>747</v>
      </c>
      <c r="I38" s="14">
        <f t="shared" si="0"/>
        <v>0.88</v>
      </c>
      <c r="J38" s="14">
        <v>0.88</v>
      </c>
      <c r="K38" s="121">
        <f t="shared" si="1"/>
        <v>8.8000000000000007</v>
      </c>
      <c r="L38" s="127"/>
    </row>
    <row r="39" spans="1:12" ht="12.75" customHeight="1">
      <c r="A39" s="126"/>
      <c r="B39" s="119">
        <f>'Tax Invoice'!D34</f>
        <v>10</v>
      </c>
      <c r="C39" s="10" t="s">
        <v>748</v>
      </c>
      <c r="D39" s="10" t="s">
        <v>814</v>
      </c>
      <c r="E39" s="130" t="s">
        <v>749</v>
      </c>
      <c r="F39" s="149"/>
      <c r="G39" s="150"/>
      <c r="H39" s="11" t="s">
        <v>750</v>
      </c>
      <c r="I39" s="14">
        <f t="shared" si="0"/>
        <v>0.93</v>
      </c>
      <c r="J39" s="14">
        <v>0.93</v>
      </c>
      <c r="K39" s="121">
        <f t="shared" si="1"/>
        <v>9.3000000000000007</v>
      </c>
      <c r="L39" s="127"/>
    </row>
    <row r="40" spans="1:12" ht="12.75" customHeight="1">
      <c r="A40" s="126"/>
      <c r="B40" s="119">
        <f>'Tax Invoice'!D35</f>
        <v>10</v>
      </c>
      <c r="C40" s="10" t="s">
        <v>748</v>
      </c>
      <c r="D40" s="10" t="s">
        <v>815</v>
      </c>
      <c r="E40" s="130" t="s">
        <v>751</v>
      </c>
      <c r="F40" s="149"/>
      <c r="G40" s="150"/>
      <c r="H40" s="11" t="s">
        <v>750</v>
      </c>
      <c r="I40" s="14">
        <f t="shared" si="0"/>
        <v>1.08</v>
      </c>
      <c r="J40" s="14">
        <v>1.08</v>
      </c>
      <c r="K40" s="121">
        <f t="shared" si="1"/>
        <v>10.8</v>
      </c>
      <c r="L40" s="127"/>
    </row>
    <row r="41" spans="1:12" ht="12.75" customHeight="1">
      <c r="A41" s="126"/>
      <c r="B41" s="119">
        <f>'Tax Invoice'!D36</f>
        <v>10</v>
      </c>
      <c r="C41" s="10" t="s">
        <v>748</v>
      </c>
      <c r="D41" s="10" t="s">
        <v>816</v>
      </c>
      <c r="E41" s="130" t="s">
        <v>735</v>
      </c>
      <c r="F41" s="149"/>
      <c r="G41" s="150"/>
      <c r="H41" s="11" t="s">
        <v>750</v>
      </c>
      <c r="I41" s="14">
        <f t="shared" si="0"/>
        <v>1.63</v>
      </c>
      <c r="J41" s="14">
        <v>1.63</v>
      </c>
      <c r="K41" s="121">
        <f t="shared" si="1"/>
        <v>16.299999999999997</v>
      </c>
      <c r="L41" s="127"/>
    </row>
    <row r="42" spans="1:12" ht="12.75" customHeight="1">
      <c r="A42" s="126"/>
      <c r="B42" s="119">
        <f>'Tax Invoice'!D37</f>
        <v>10</v>
      </c>
      <c r="C42" s="10" t="s">
        <v>748</v>
      </c>
      <c r="D42" s="10" t="s">
        <v>817</v>
      </c>
      <c r="E42" s="130" t="s">
        <v>737</v>
      </c>
      <c r="F42" s="149"/>
      <c r="G42" s="150"/>
      <c r="H42" s="11" t="s">
        <v>750</v>
      </c>
      <c r="I42" s="14">
        <f t="shared" si="0"/>
        <v>2.3199999999999998</v>
      </c>
      <c r="J42" s="14">
        <v>2.3199999999999998</v>
      </c>
      <c r="K42" s="121">
        <f t="shared" si="1"/>
        <v>23.2</v>
      </c>
      <c r="L42" s="127"/>
    </row>
    <row r="43" spans="1:12" ht="36" customHeight="1">
      <c r="A43" s="126"/>
      <c r="B43" s="119">
        <f>'Tax Invoice'!D38</f>
        <v>10</v>
      </c>
      <c r="C43" s="10" t="s">
        <v>752</v>
      </c>
      <c r="D43" s="10" t="s">
        <v>752</v>
      </c>
      <c r="E43" s="130"/>
      <c r="F43" s="149"/>
      <c r="G43" s="150"/>
      <c r="H43" s="11" t="s">
        <v>837</v>
      </c>
      <c r="I43" s="14">
        <f t="shared" si="0"/>
        <v>1.1499999999999999</v>
      </c>
      <c r="J43" s="14">
        <v>1.1499999999999999</v>
      </c>
      <c r="K43" s="121">
        <f t="shared" si="1"/>
        <v>11.5</v>
      </c>
      <c r="L43" s="127"/>
    </row>
    <row r="44" spans="1:12" ht="36" customHeight="1">
      <c r="A44" s="126"/>
      <c r="B44" s="119">
        <f>'Tax Invoice'!D39</f>
        <v>15</v>
      </c>
      <c r="C44" s="10" t="s">
        <v>753</v>
      </c>
      <c r="D44" s="10" t="s">
        <v>753</v>
      </c>
      <c r="E44" s="130"/>
      <c r="F44" s="149"/>
      <c r="G44" s="150"/>
      <c r="H44" s="11" t="s">
        <v>838</v>
      </c>
      <c r="I44" s="14">
        <f t="shared" si="0"/>
        <v>1.29</v>
      </c>
      <c r="J44" s="14">
        <v>1.29</v>
      </c>
      <c r="K44" s="121">
        <f t="shared" si="1"/>
        <v>19.350000000000001</v>
      </c>
      <c r="L44" s="127"/>
    </row>
    <row r="45" spans="1:12" ht="24" customHeight="1">
      <c r="A45" s="126"/>
      <c r="B45" s="119">
        <f>'Tax Invoice'!D40</f>
        <v>10</v>
      </c>
      <c r="C45" s="10" t="s">
        <v>70</v>
      </c>
      <c r="D45" s="10" t="s">
        <v>70</v>
      </c>
      <c r="E45" s="130" t="s">
        <v>30</v>
      </c>
      <c r="F45" s="149"/>
      <c r="G45" s="150"/>
      <c r="H45" s="11" t="s">
        <v>754</v>
      </c>
      <c r="I45" s="14">
        <f t="shared" si="0"/>
        <v>1.58</v>
      </c>
      <c r="J45" s="14">
        <v>1.58</v>
      </c>
      <c r="K45" s="121">
        <f t="shared" si="1"/>
        <v>15.8</v>
      </c>
      <c r="L45" s="127"/>
    </row>
    <row r="46" spans="1:12" ht="24" customHeight="1">
      <c r="A46" s="126"/>
      <c r="B46" s="119">
        <f>'Tax Invoice'!D41</f>
        <v>10</v>
      </c>
      <c r="C46" s="10" t="s">
        <v>755</v>
      </c>
      <c r="D46" s="10" t="s">
        <v>755</v>
      </c>
      <c r="E46" s="130" t="s">
        <v>30</v>
      </c>
      <c r="F46" s="149" t="s">
        <v>112</v>
      </c>
      <c r="G46" s="150"/>
      <c r="H46" s="11" t="s">
        <v>756</v>
      </c>
      <c r="I46" s="14">
        <f t="shared" si="0"/>
        <v>2.4700000000000002</v>
      </c>
      <c r="J46" s="14">
        <v>2.4700000000000002</v>
      </c>
      <c r="K46" s="121">
        <f t="shared" si="1"/>
        <v>24.700000000000003</v>
      </c>
      <c r="L46" s="127"/>
    </row>
    <row r="47" spans="1:12" ht="24" customHeight="1">
      <c r="A47" s="126"/>
      <c r="B47" s="119">
        <f>'Tax Invoice'!D42</f>
        <v>5</v>
      </c>
      <c r="C47" s="10" t="s">
        <v>757</v>
      </c>
      <c r="D47" s="10" t="s">
        <v>818</v>
      </c>
      <c r="E47" s="130" t="s">
        <v>735</v>
      </c>
      <c r="F47" s="149"/>
      <c r="G47" s="150"/>
      <c r="H47" s="11" t="s">
        <v>758</v>
      </c>
      <c r="I47" s="14">
        <f t="shared" si="0"/>
        <v>1.98</v>
      </c>
      <c r="J47" s="14">
        <v>1.98</v>
      </c>
      <c r="K47" s="121">
        <f t="shared" si="1"/>
        <v>9.9</v>
      </c>
      <c r="L47" s="127"/>
    </row>
    <row r="48" spans="1:12" ht="24" customHeight="1">
      <c r="A48" s="126"/>
      <c r="B48" s="119">
        <f>'Tax Invoice'!D43</f>
        <v>5</v>
      </c>
      <c r="C48" s="10" t="s">
        <v>757</v>
      </c>
      <c r="D48" s="10" t="s">
        <v>819</v>
      </c>
      <c r="E48" s="130" t="s">
        <v>737</v>
      </c>
      <c r="F48" s="149"/>
      <c r="G48" s="150"/>
      <c r="H48" s="11" t="s">
        <v>758</v>
      </c>
      <c r="I48" s="14">
        <f t="shared" si="0"/>
        <v>2.08</v>
      </c>
      <c r="J48" s="14">
        <v>2.08</v>
      </c>
      <c r="K48" s="121">
        <f t="shared" si="1"/>
        <v>10.4</v>
      </c>
      <c r="L48" s="127"/>
    </row>
    <row r="49" spans="1:12" ht="24" customHeight="1">
      <c r="A49" s="126"/>
      <c r="B49" s="119">
        <f>'Tax Invoice'!D44</f>
        <v>5</v>
      </c>
      <c r="C49" s="10" t="s">
        <v>757</v>
      </c>
      <c r="D49" s="10" t="s">
        <v>820</v>
      </c>
      <c r="E49" s="130" t="s">
        <v>729</v>
      </c>
      <c r="F49" s="149"/>
      <c r="G49" s="150"/>
      <c r="H49" s="11" t="s">
        <v>758</v>
      </c>
      <c r="I49" s="14">
        <f t="shared" si="0"/>
        <v>2.27</v>
      </c>
      <c r="J49" s="14">
        <v>2.27</v>
      </c>
      <c r="K49" s="121">
        <f t="shared" si="1"/>
        <v>11.35</v>
      </c>
      <c r="L49" s="127"/>
    </row>
    <row r="50" spans="1:12" ht="24" customHeight="1">
      <c r="A50" s="126"/>
      <c r="B50" s="119">
        <f>'Tax Invoice'!D45</f>
        <v>2</v>
      </c>
      <c r="C50" s="10" t="s">
        <v>757</v>
      </c>
      <c r="D50" s="10" t="s">
        <v>821</v>
      </c>
      <c r="E50" s="130" t="s">
        <v>759</v>
      </c>
      <c r="F50" s="149"/>
      <c r="G50" s="150"/>
      <c r="H50" s="11" t="s">
        <v>758</v>
      </c>
      <c r="I50" s="14">
        <f t="shared" si="0"/>
        <v>2.97</v>
      </c>
      <c r="J50" s="14">
        <v>2.97</v>
      </c>
      <c r="K50" s="121">
        <f t="shared" si="1"/>
        <v>5.94</v>
      </c>
      <c r="L50" s="127"/>
    </row>
    <row r="51" spans="1:12" ht="24" customHeight="1">
      <c r="A51" s="126"/>
      <c r="B51" s="119">
        <f>'Tax Invoice'!D46</f>
        <v>2</v>
      </c>
      <c r="C51" s="10" t="s">
        <v>757</v>
      </c>
      <c r="D51" s="10" t="s">
        <v>822</v>
      </c>
      <c r="E51" s="130" t="s">
        <v>732</v>
      </c>
      <c r="F51" s="149"/>
      <c r="G51" s="150"/>
      <c r="H51" s="11" t="s">
        <v>758</v>
      </c>
      <c r="I51" s="14">
        <f t="shared" si="0"/>
        <v>3.27</v>
      </c>
      <c r="J51" s="14">
        <v>3.27</v>
      </c>
      <c r="K51" s="121">
        <f t="shared" si="1"/>
        <v>6.54</v>
      </c>
      <c r="L51" s="127"/>
    </row>
    <row r="52" spans="1:12" ht="24" customHeight="1">
      <c r="A52" s="126"/>
      <c r="B52" s="119">
        <f>'Tax Invoice'!D47</f>
        <v>4</v>
      </c>
      <c r="C52" s="10" t="s">
        <v>760</v>
      </c>
      <c r="D52" s="10" t="s">
        <v>823</v>
      </c>
      <c r="E52" s="130" t="s">
        <v>245</v>
      </c>
      <c r="F52" s="149" t="s">
        <v>761</v>
      </c>
      <c r="G52" s="150"/>
      <c r="H52" s="11" t="s">
        <v>762</v>
      </c>
      <c r="I52" s="14">
        <f t="shared" si="0"/>
        <v>4.5599999999999996</v>
      </c>
      <c r="J52" s="14">
        <v>4.5599999999999996</v>
      </c>
      <c r="K52" s="121">
        <f t="shared" si="1"/>
        <v>18.239999999999998</v>
      </c>
      <c r="L52" s="127"/>
    </row>
    <row r="53" spans="1:12" ht="12.75" customHeight="1">
      <c r="A53" s="126"/>
      <c r="B53" s="119">
        <f>'Tax Invoice'!D48</f>
        <v>10</v>
      </c>
      <c r="C53" s="10" t="s">
        <v>763</v>
      </c>
      <c r="D53" s="10" t="s">
        <v>824</v>
      </c>
      <c r="E53" s="130" t="s">
        <v>735</v>
      </c>
      <c r="F53" s="149" t="s">
        <v>279</v>
      </c>
      <c r="G53" s="150"/>
      <c r="H53" s="11" t="s">
        <v>764</v>
      </c>
      <c r="I53" s="14">
        <f t="shared" si="0"/>
        <v>0.46</v>
      </c>
      <c r="J53" s="14">
        <v>0.46</v>
      </c>
      <c r="K53" s="121">
        <f t="shared" si="1"/>
        <v>4.6000000000000005</v>
      </c>
      <c r="L53" s="127"/>
    </row>
    <row r="54" spans="1:12" ht="12.75" customHeight="1">
      <c r="A54" s="126"/>
      <c r="B54" s="119">
        <f>'Tax Invoice'!D49</f>
        <v>10</v>
      </c>
      <c r="C54" s="10" t="s">
        <v>763</v>
      </c>
      <c r="D54" s="10" t="s">
        <v>825</v>
      </c>
      <c r="E54" s="130" t="s">
        <v>737</v>
      </c>
      <c r="F54" s="149" t="s">
        <v>279</v>
      </c>
      <c r="G54" s="150"/>
      <c r="H54" s="11" t="s">
        <v>764</v>
      </c>
      <c r="I54" s="14">
        <f t="shared" si="0"/>
        <v>0.48</v>
      </c>
      <c r="J54" s="14">
        <v>0.48</v>
      </c>
      <c r="K54" s="121">
        <f t="shared" si="1"/>
        <v>4.8</v>
      </c>
      <c r="L54" s="127"/>
    </row>
    <row r="55" spans="1:12" ht="24" customHeight="1">
      <c r="A55" s="126"/>
      <c r="B55" s="119">
        <f>'Tax Invoice'!D50</f>
        <v>5</v>
      </c>
      <c r="C55" s="10" t="s">
        <v>765</v>
      </c>
      <c r="D55" s="10" t="s">
        <v>826</v>
      </c>
      <c r="E55" s="130" t="s">
        <v>737</v>
      </c>
      <c r="F55" s="149" t="s">
        <v>279</v>
      </c>
      <c r="G55" s="150"/>
      <c r="H55" s="11" t="s">
        <v>766</v>
      </c>
      <c r="I55" s="14">
        <f t="shared" ref="I55:I86" si="2">ROUNDUP(J55*$N$1,2)</f>
        <v>2.87</v>
      </c>
      <c r="J55" s="14">
        <v>2.87</v>
      </c>
      <c r="K55" s="121">
        <f t="shared" ref="K55:K86" si="3">I55*B55</f>
        <v>14.350000000000001</v>
      </c>
      <c r="L55" s="127"/>
    </row>
    <row r="56" spans="1:12" ht="24" customHeight="1">
      <c r="A56" s="126"/>
      <c r="B56" s="119">
        <f>'Tax Invoice'!D51</f>
        <v>5</v>
      </c>
      <c r="C56" s="10" t="s">
        <v>765</v>
      </c>
      <c r="D56" s="10" t="s">
        <v>827</v>
      </c>
      <c r="E56" s="130" t="s">
        <v>729</v>
      </c>
      <c r="F56" s="149" t="s">
        <v>279</v>
      </c>
      <c r="G56" s="150"/>
      <c r="H56" s="11" t="s">
        <v>766</v>
      </c>
      <c r="I56" s="14">
        <f t="shared" si="2"/>
        <v>3.07</v>
      </c>
      <c r="J56" s="14">
        <v>3.07</v>
      </c>
      <c r="K56" s="121">
        <f t="shared" si="3"/>
        <v>15.35</v>
      </c>
      <c r="L56" s="127"/>
    </row>
    <row r="57" spans="1:12" ht="12.75" customHeight="1">
      <c r="A57" s="126"/>
      <c r="B57" s="119">
        <f>'Tax Invoice'!D52</f>
        <v>5</v>
      </c>
      <c r="C57" s="10" t="s">
        <v>767</v>
      </c>
      <c r="D57" s="10" t="s">
        <v>828</v>
      </c>
      <c r="E57" s="130" t="s">
        <v>735</v>
      </c>
      <c r="F57" s="149" t="s">
        <v>279</v>
      </c>
      <c r="G57" s="150"/>
      <c r="H57" s="11" t="s">
        <v>768</v>
      </c>
      <c r="I57" s="14">
        <f t="shared" si="2"/>
        <v>0.49</v>
      </c>
      <c r="J57" s="14">
        <v>0.49</v>
      </c>
      <c r="K57" s="121">
        <f t="shared" si="3"/>
        <v>2.4500000000000002</v>
      </c>
      <c r="L57" s="127"/>
    </row>
    <row r="58" spans="1:12" ht="24" customHeight="1">
      <c r="A58" s="126"/>
      <c r="B58" s="119">
        <f>'Tax Invoice'!D53</f>
        <v>2</v>
      </c>
      <c r="C58" s="10" t="s">
        <v>769</v>
      </c>
      <c r="D58" s="10" t="s">
        <v>829</v>
      </c>
      <c r="E58" s="130" t="s">
        <v>729</v>
      </c>
      <c r="F58" s="149"/>
      <c r="G58" s="150"/>
      <c r="H58" s="11" t="s">
        <v>770</v>
      </c>
      <c r="I58" s="14">
        <f t="shared" si="2"/>
        <v>3.68</v>
      </c>
      <c r="J58" s="14">
        <v>3.68</v>
      </c>
      <c r="K58" s="121">
        <f t="shared" si="3"/>
        <v>7.36</v>
      </c>
      <c r="L58" s="127"/>
    </row>
    <row r="59" spans="1:12" ht="24" customHeight="1">
      <c r="A59" s="126"/>
      <c r="B59" s="119">
        <f>'Tax Invoice'!D54</f>
        <v>2</v>
      </c>
      <c r="C59" s="10" t="s">
        <v>769</v>
      </c>
      <c r="D59" s="10" t="s">
        <v>830</v>
      </c>
      <c r="E59" s="130" t="s">
        <v>731</v>
      </c>
      <c r="F59" s="149"/>
      <c r="G59" s="150"/>
      <c r="H59" s="11" t="s">
        <v>770</v>
      </c>
      <c r="I59" s="14">
        <f t="shared" si="2"/>
        <v>3.92</v>
      </c>
      <c r="J59" s="14">
        <v>3.92</v>
      </c>
      <c r="K59" s="121">
        <f t="shared" si="3"/>
        <v>7.84</v>
      </c>
      <c r="L59" s="127"/>
    </row>
    <row r="60" spans="1:12" ht="24" customHeight="1">
      <c r="A60" s="126"/>
      <c r="B60" s="119">
        <f>'Tax Invoice'!D55</f>
        <v>2</v>
      </c>
      <c r="C60" s="10" t="s">
        <v>769</v>
      </c>
      <c r="D60" s="10" t="s">
        <v>831</v>
      </c>
      <c r="E60" s="130" t="s">
        <v>759</v>
      </c>
      <c r="F60" s="149"/>
      <c r="G60" s="150"/>
      <c r="H60" s="11" t="s">
        <v>770</v>
      </c>
      <c r="I60" s="14">
        <f t="shared" si="2"/>
        <v>4.5199999999999996</v>
      </c>
      <c r="J60" s="14">
        <v>4.5199999999999996</v>
      </c>
      <c r="K60" s="121">
        <f t="shared" si="3"/>
        <v>9.0399999999999991</v>
      </c>
      <c r="L60" s="127"/>
    </row>
    <row r="61" spans="1:12" ht="12.75" customHeight="1">
      <c r="A61" s="126"/>
      <c r="B61" s="119">
        <f>'Tax Invoice'!D56</f>
        <v>2</v>
      </c>
      <c r="C61" s="10" t="s">
        <v>771</v>
      </c>
      <c r="D61" s="10" t="s">
        <v>832</v>
      </c>
      <c r="E61" s="130" t="s">
        <v>729</v>
      </c>
      <c r="F61" s="149"/>
      <c r="G61" s="150"/>
      <c r="H61" s="11" t="s">
        <v>772</v>
      </c>
      <c r="I61" s="14">
        <f t="shared" si="2"/>
        <v>4.16</v>
      </c>
      <c r="J61" s="14">
        <v>4.16</v>
      </c>
      <c r="K61" s="121">
        <f t="shared" si="3"/>
        <v>8.32</v>
      </c>
      <c r="L61" s="127"/>
    </row>
    <row r="62" spans="1:12" ht="12.75" customHeight="1">
      <c r="A62" s="126"/>
      <c r="B62" s="119">
        <f>'Tax Invoice'!D57</f>
        <v>4</v>
      </c>
      <c r="C62" s="10" t="s">
        <v>773</v>
      </c>
      <c r="D62" s="10" t="s">
        <v>833</v>
      </c>
      <c r="E62" s="130" t="s">
        <v>729</v>
      </c>
      <c r="F62" s="149" t="s">
        <v>279</v>
      </c>
      <c r="G62" s="150"/>
      <c r="H62" s="11" t="s">
        <v>774</v>
      </c>
      <c r="I62" s="14">
        <f t="shared" si="2"/>
        <v>4.71</v>
      </c>
      <c r="J62" s="14">
        <v>4.71</v>
      </c>
      <c r="K62" s="121">
        <f t="shared" si="3"/>
        <v>18.84</v>
      </c>
      <c r="L62" s="127"/>
    </row>
    <row r="63" spans="1:12" ht="12.75" customHeight="1">
      <c r="A63" s="126"/>
      <c r="B63" s="119">
        <f>'Tax Invoice'!D58</f>
        <v>5</v>
      </c>
      <c r="C63" s="10" t="s">
        <v>775</v>
      </c>
      <c r="D63" s="10" t="s">
        <v>775</v>
      </c>
      <c r="E63" s="130" t="s">
        <v>31</v>
      </c>
      <c r="F63" s="149"/>
      <c r="G63" s="150"/>
      <c r="H63" s="11" t="s">
        <v>776</v>
      </c>
      <c r="I63" s="14">
        <f t="shared" si="2"/>
        <v>2.77</v>
      </c>
      <c r="J63" s="14">
        <v>2.77</v>
      </c>
      <c r="K63" s="121">
        <f t="shared" si="3"/>
        <v>13.85</v>
      </c>
      <c r="L63" s="127"/>
    </row>
    <row r="64" spans="1:12" ht="12.75" customHeight="1">
      <c r="A64" s="126"/>
      <c r="B64" s="119">
        <f>'Tax Invoice'!D59</f>
        <v>10</v>
      </c>
      <c r="C64" s="10" t="s">
        <v>777</v>
      </c>
      <c r="D64" s="10" t="s">
        <v>777</v>
      </c>
      <c r="E64" s="130" t="s">
        <v>30</v>
      </c>
      <c r="F64" s="149"/>
      <c r="G64" s="150"/>
      <c r="H64" s="11" t="s">
        <v>778</v>
      </c>
      <c r="I64" s="14">
        <f t="shared" si="2"/>
        <v>2.37</v>
      </c>
      <c r="J64" s="14">
        <v>2.37</v>
      </c>
      <c r="K64" s="121">
        <f t="shared" si="3"/>
        <v>23.700000000000003</v>
      </c>
      <c r="L64" s="127"/>
    </row>
    <row r="65" spans="1:12" ht="12.75" customHeight="1">
      <c r="A65" s="126"/>
      <c r="B65" s="119">
        <f>'Tax Invoice'!D60</f>
        <v>10</v>
      </c>
      <c r="C65" s="10" t="s">
        <v>777</v>
      </c>
      <c r="D65" s="10" t="s">
        <v>777</v>
      </c>
      <c r="E65" s="130" t="s">
        <v>31</v>
      </c>
      <c r="F65" s="149"/>
      <c r="G65" s="150"/>
      <c r="H65" s="11" t="s">
        <v>778</v>
      </c>
      <c r="I65" s="14">
        <f t="shared" si="2"/>
        <v>2.37</v>
      </c>
      <c r="J65" s="14">
        <v>2.37</v>
      </c>
      <c r="K65" s="121">
        <f t="shared" si="3"/>
        <v>23.700000000000003</v>
      </c>
      <c r="L65" s="127"/>
    </row>
    <row r="66" spans="1:12" ht="24" customHeight="1">
      <c r="A66" s="126"/>
      <c r="B66" s="119">
        <f>'Tax Invoice'!D61</f>
        <v>2</v>
      </c>
      <c r="C66" s="10" t="s">
        <v>779</v>
      </c>
      <c r="D66" s="10" t="s">
        <v>779</v>
      </c>
      <c r="E66" s="130"/>
      <c r="F66" s="149"/>
      <c r="G66" s="150"/>
      <c r="H66" s="11" t="s">
        <v>780</v>
      </c>
      <c r="I66" s="14">
        <f t="shared" si="2"/>
        <v>0.72</v>
      </c>
      <c r="J66" s="14">
        <v>0.72</v>
      </c>
      <c r="K66" s="121">
        <f t="shared" si="3"/>
        <v>1.44</v>
      </c>
      <c r="L66" s="127"/>
    </row>
    <row r="67" spans="1:12" ht="24" customHeight="1">
      <c r="A67" s="126"/>
      <c r="B67" s="119">
        <f>'Tax Invoice'!D62</f>
        <v>2</v>
      </c>
      <c r="C67" s="10" t="s">
        <v>781</v>
      </c>
      <c r="D67" s="10" t="s">
        <v>781</v>
      </c>
      <c r="E67" s="130"/>
      <c r="F67" s="149"/>
      <c r="G67" s="150"/>
      <c r="H67" s="11" t="s">
        <v>782</v>
      </c>
      <c r="I67" s="14">
        <f t="shared" si="2"/>
        <v>0.74</v>
      </c>
      <c r="J67" s="14">
        <v>0.74</v>
      </c>
      <c r="K67" s="121">
        <f t="shared" si="3"/>
        <v>1.48</v>
      </c>
      <c r="L67" s="127"/>
    </row>
    <row r="68" spans="1:12" ht="24" customHeight="1">
      <c r="A68" s="126"/>
      <c r="B68" s="119">
        <f>'Tax Invoice'!D63</f>
        <v>2</v>
      </c>
      <c r="C68" s="10" t="s">
        <v>783</v>
      </c>
      <c r="D68" s="10" t="s">
        <v>783</v>
      </c>
      <c r="E68" s="130"/>
      <c r="F68" s="149"/>
      <c r="G68" s="150"/>
      <c r="H68" s="11" t="s">
        <v>784</v>
      </c>
      <c r="I68" s="14">
        <f t="shared" si="2"/>
        <v>1.1000000000000001</v>
      </c>
      <c r="J68" s="14">
        <v>1.1000000000000001</v>
      </c>
      <c r="K68" s="121">
        <f t="shared" si="3"/>
        <v>2.2000000000000002</v>
      </c>
      <c r="L68" s="127"/>
    </row>
    <row r="69" spans="1:12" ht="24" customHeight="1">
      <c r="A69" s="126"/>
      <c r="B69" s="119">
        <f>'Tax Invoice'!D64</f>
        <v>2</v>
      </c>
      <c r="C69" s="10" t="s">
        <v>785</v>
      </c>
      <c r="D69" s="10" t="s">
        <v>785</v>
      </c>
      <c r="E69" s="130"/>
      <c r="F69" s="149"/>
      <c r="G69" s="150"/>
      <c r="H69" s="11" t="s">
        <v>786</v>
      </c>
      <c r="I69" s="14">
        <f t="shared" si="2"/>
        <v>1.39</v>
      </c>
      <c r="J69" s="14">
        <v>1.39</v>
      </c>
      <c r="K69" s="121">
        <f t="shared" si="3"/>
        <v>2.78</v>
      </c>
      <c r="L69" s="127"/>
    </row>
    <row r="70" spans="1:12" ht="24" customHeight="1">
      <c r="A70" s="126"/>
      <c r="B70" s="119">
        <f>'Tax Invoice'!D65</f>
        <v>1</v>
      </c>
      <c r="C70" s="10" t="s">
        <v>787</v>
      </c>
      <c r="D70" s="10" t="s">
        <v>834</v>
      </c>
      <c r="E70" s="130" t="s">
        <v>28</v>
      </c>
      <c r="F70" s="149"/>
      <c r="G70" s="150"/>
      <c r="H70" s="11" t="s">
        <v>788</v>
      </c>
      <c r="I70" s="14">
        <f t="shared" si="2"/>
        <v>0.6</v>
      </c>
      <c r="J70" s="14">
        <v>0.6</v>
      </c>
      <c r="K70" s="121">
        <f t="shared" si="3"/>
        <v>0.6</v>
      </c>
      <c r="L70" s="127"/>
    </row>
    <row r="71" spans="1:12" ht="24" customHeight="1">
      <c r="A71" s="126"/>
      <c r="B71" s="119">
        <f>'Tax Invoice'!D66</f>
        <v>1</v>
      </c>
      <c r="C71" s="10" t="s">
        <v>787</v>
      </c>
      <c r="D71" s="10" t="s">
        <v>834</v>
      </c>
      <c r="E71" s="130" t="s">
        <v>30</v>
      </c>
      <c r="F71" s="149"/>
      <c r="G71" s="150"/>
      <c r="H71" s="11" t="s">
        <v>788</v>
      </c>
      <c r="I71" s="14">
        <f t="shared" si="2"/>
        <v>0.6</v>
      </c>
      <c r="J71" s="14">
        <v>0.6</v>
      </c>
      <c r="K71" s="121">
        <f t="shared" si="3"/>
        <v>0.6</v>
      </c>
      <c r="L71" s="127"/>
    </row>
    <row r="72" spans="1:12" ht="24" customHeight="1">
      <c r="A72" s="126"/>
      <c r="B72" s="119">
        <f>'Tax Invoice'!D67</f>
        <v>1</v>
      </c>
      <c r="C72" s="10" t="s">
        <v>787</v>
      </c>
      <c r="D72" s="10" t="s">
        <v>834</v>
      </c>
      <c r="E72" s="130" t="s">
        <v>31</v>
      </c>
      <c r="F72" s="149"/>
      <c r="G72" s="150"/>
      <c r="H72" s="11" t="s">
        <v>788</v>
      </c>
      <c r="I72" s="14">
        <f t="shared" si="2"/>
        <v>0.6</v>
      </c>
      <c r="J72" s="14">
        <v>0.6</v>
      </c>
      <c r="K72" s="121">
        <f t="shared" si="3"/>
        <v>0.6</v>
      </c>
      <c r="L72" s="127"/>
    </row>
    <row r="73" spans="1:12" ht="24" customHeight="1">
      <c r="A73" s="126"/>
      <c r="B73" s="119">
        <f>'Tax Invoice'!D68</f>
        <v>2</v>
      </c>
      <c r="C73" s="10" t="s">
        <v>789</v>
      </c>
      <c r="D73" s="10" t="s">
        <v>789</v>
      </c>
      <c r="E73" s="130" t="s">
        <v>279</v>
      </c>
      <c r="F73" s="149"/>
      <c r="G73" s="150"/>
      <c r="H73" s="11" t="s">
        <v>790</v>
      </c>
      <c r="I73" s="14">
        <f t="shared" si="2"/>
        <v>3.23</v>
      </c>
      <c r="J73" s="14">
        <v>3.23</v>
      </c>
      <c r="K73" s="121">
        <f t="shared" si="3"/>
        <v>6.46</v>
      </c>
      <c r="L73" s="127"/>
    </row>
    <row r="74" spans="1:12" ht="24" customHeight="1">
      <c r="A74" s="126"/>
      <c r="B74" s="119">
        <f>'Tax Invoice'!D69</f>
        <v>2</v>
      </c>
      <c r="C74" s="10" t="s">
        <v>789</v>
      </c>
      <c r="D74" s="10" t="s">
        <v>789</v>
      </c>
      <c r="E74" s="130" t="s">
        <v>679</v>
      </c>
      <c r="F74" s="149"/>
      <c r="G74" s="150"/>
      <c r="H74" s="11" t="s">
        <v>790</v>
      </c>
      <c r="I74" s="14">
        <f t="shared" si="2"/>
        <v>3.23</v>
      </c>
      <c r="J74" s="14">
        <v>3.23</v>
      </c>
      <c r="K74" s="121">
        <f t="shared" si="3"/>
        <v>6.46</v>
      </c>
      <c r="L74" s="127"/>
    </row>
    <row r="75" spans="1:12" ht="24" customHeight="1">
      <c r="A75" s="126"/>
      <c r="B75" s="119">
        <f>'Tax Invoice'!D70</f>
        <v>2</v>
      </c>
      <c r="C75" s="10" t="s">
        <v>789</v>
      </c>
      <c r="D75" s="10" t="s">
        <v>789</v>
      </c>
      <c r="E75" s="130" t="s">
        <v>277</v>
      </c>
      <c r="F75" s="149"/>
      <c r="G75" s="150"/>
      <c r="H75" s="11" t="s">
        <v>790</v>
      </c>
      <c r="I75" s="14">
        <f t="shared" si="2"/>
        <v>3.23</v>
      </c>
      <c r="J75" s="14">
        <v>3.23</v>
      </c>
      <c r="K75" s="121">
        <f t="shared" si="3"/>
        <v>6.46</v>
      </c>
      <c r="L75" s="127"/>
    </row>
    <row r="76" spans="1:12" ht="24" customHeight="1">
      <c r="A76" s="126"/>
      <c r="B76" s="119">
        <f>'Tax Invoice'!D71</f>
        <v>2</v>
      </c>
      <c r="C76" s="10" t="s">
        <v>789</v>
      </c>
      <c r="D76" s="10" t="s">
        <v>789</v>
      </c>
      <c r="E76" s="130" t="s">
        <v>490</v>
      </c>
      <c r="F76" s="149"/>
      <c r="G76" s="150"/>
      <c r="H76" s="11" t="s">
        <v>790</v>
      </c>
      <c r="I76" s="14">
        <f t="shared" si="2"/>
        <v>3.23</v>
      </c>
      <c r="J76" s="14">
        <v>3.23</v>
      </c>
      <c r="K76" s="121">
        <f t="shared" si="3"/>
        <v>6.46</v>
      </c>
      <c r="L76" s="127"/>
    </row>
    <row r="77" spans="1:12" ht="24" customHeight="1">
      <c r="A77" s="126"/>
      <c r="B77" s="119">
        <f>'Tax Invoice'!D72</f>
        <v>2</v>
      </c>
      <c r="C77" s="10" t="s">
        <v>789</v>
      </c>
      <c r="D77" s="10" t="s">
        <v>789</v>
      </c>
      <c r="E77" s="130" t="s">
        <v>791</v>
      </c>
      <c r="F77" s="149"/>
      <c r="G77" s="150"/>
      <c r="H77" s="11" t="s">
        <v>790</v>
      </c>
      <c r="I77" s="14">
        <f t="shared" si="2"/>
        <v>3.23</v>
      </c>
      <c r="J77" s="14">
        <v>3.23</v>
      </c>
      <c r="K77" s="121">
        <f t="shared" si="3"/>
        <v>6.46</v>
      </c>
      <c r="L77" s="127"/>
    </row>
    <row r="78" spans="1:12" ht="24" customHeight="1">
      <c r="A78" s="126"/>
      <c r="B78" s="119">
        <f>'Tax Invoice'!D73</f>
        <v>2</v>
      </c>
      <c r="C78" s="10" t="s">
        <v>789</v>
      </c>
      <c r="D78" s="10" t="s">
        <v>789</v>
      </c>
      <c r="E78" s="130" t="s">
        <v>792</v>
      </c>
      <c r="F78" s="149"/>
      <c r="G78" s="150"/>
      <c r="H78" s="11" t="s">
        <v>790</v>
      </c>
      <c r="I78" s="14">
        <f t="shared" si="2"/>
        <v>3.23</v>
      </c>
      <c r="J78" s="14">
        <v>3.23</v>
      </c>
      <c r="K78" s="121">
        <f t="shared" si="3"/>
        <v>6.46</v>
      </c>
      <c r="L78" s="127"/>
    </row>
    <row r="79" spans="1:12" ht="24" customHeight="1">
      <c r="A79" s="126"/>
      <c r="B79" s="119">
        <f>'Tax Invoice'!D74</f>
        <v>2</v>
      </c>
      <c r="C79" s="10" t="s">
        <v>793</v>
      </c>
      <c r="D79" s="10" t="s">
        <v>793</v>
      </c>
      <c r="E79" s="130" t="s">
        <v>279</v>
      </c>
      <c r="F79" s="149"/>
      <c r="G79" s="150"/>
      <c r="H79" s="11" t="s">
        <v>794</v>
      </c>
      <c r="I79" s="14">
        <f t="shared" si="2"/>
        <v>3.43</v>
      </c>
      <c r="J79" s="14">
        <v>3.43</v>
      </c>
      <c r="K79" s="121">
        <f t="shared" si="3"/>
        <v>6.86</v>
      </c>
      <c r="L79" s="127"/>
    </row>
    <row r="80" spans="1:12" ht="24" customHeight="1">
      <c r="A80" s="126"/>
      <c r="B80" s="119">
        <f>'Tax Invoice'!D75</f>
        <v>2</v>
      </c>
      <c r="C80" s="10" t="s">
        <v>793</v>
      </c>
      <c r="D80" s="10" t="s">
        <v>793</v>
      </c>
      <c r="E80" s="130" t="s">
        <v>679</v>
      </c>
      <c r="F80" s="149"/>
      <c r="G80" s="150"/>
      <c r="H80" s="11" t="s">
        <v>794</v>
      </c>
      <c r="I80" s="14">
        <f t="shared" si="2"/>
        <v>3.43</v>
      </c>
      <c r="J80" s="14">
        <v>3.43</v>
      </c>
      <c r="K80" s="121">
        <f t="shared" si="3"/>
        <v>6.86</v>
      </c>
      <c r="L80" s="127"/>
    </row>
    <row r="81" spans="1:12" ht="24" customHeight="1">
      <c r="A81" s="126"/>
      <c r="B81" s="119">
        <f>'Tax Invoice'!D76</f>
        <v>2</v>
      </c>
      <c r="C81" s="10" t="s">
        <v>793</v>
      </c>
      <c r="D81" s="10" t="s">
        <v>793</v>
      </c>
      <c r="E81" s="130" t="s">
        <v>277</v>
      </c>
      <c r="F81" s="149"/>
      <c r="G81" s="150"/>
      <c r="H81" s="11" t="s">
        <v>794</v>
      </c>
      <c r="I81" s="14">
        <f t="shared" si="2"/>
        <v>3.43</v>
      </c>
      <c r="J81" s="14">
        <v>3.43</v>
      </c>
      <c r="K81" s="121">
        <f t="shared" si="3"/>
        <v>6.86</v>
      </c>
      <c r="L81" s="127"/>
    </row>
    <row r="82" spans="1:12" ht="24" customHeight="1">
      <c r="A82" s="126"/>
      <c r="B82" s="119">
        <f>'Tax Invoice'!D77</f>
        <v>2</v>
      </c>
      <c r="C82" s="10" t="s">
        <v>793</v>
      </c>
      <c r="D82" s="10" t="s">
        <v>793</v>
      </c>
      <c r="E82" s="130" t="s">
        <v>490</v>
      </c>
      <c r="F82" s="149"/>
      <c r="G82" s="150"/>
      <c r="H82" s="11" t="s">
        <v>794</v>
      </c>
      <c r="I82" s="14">
        <f t="shared" si="2"/>
        <v>3.43</v>
      </c>
      <c r="J82" s="14">
        <v>3.43</v>
      </c>
      <c r="K82" s="121">
        <f t="shared" si="3"/>
        <v>6.86</v>
      </c>
      <c r="L82" s="127"/>
    </row>
    <row r="83" spans="1:12" ht="24" customHeight="1">
      <c r="A83" s="126"/>
      <c r="B83" s="119">
        <f>'Tax Invoice'!D78</f>
        <v>2</v>
      </c>
      <c r="C83" s="10" t="s">
        <v>793</v>
      </c>
      <c r="D83" s="10" t="s">
        <v>793</v>
      </c>
      <c r="E83" s="130" t="s">
        <v>791</v>
      </c>
      <c r="F83" s="149"/>
      <c r="G83" s="150"/>
      <c r="H83" s="11" t="s">
        <v>794</v>
      </c>
      <c r="I83" s="14">
        <f t="shared" si="2"/>
        <v>3.43</v>
      </c>
      <c r="J83" s="14">
        <v>3.43</v>
      </c>
      <c r="K83" s="121">
        <f t="shared" si="3"/>
        <v>6.86</v>
      </c>
      <c r="L83" s="127"/>
    </row>
    <row r="84" spans="1:12" ht="24" customHeight="1">
      <c r="A84" s="126"/>
      <c r="B84" s="119">
        <f>'Tax Invoice'!D79</f>
        <v>2</v>
      </c>
      <c r="C84" s="10" t="s">
        <v>793</v>
      </c>
      <c r="D84" s="10" t="s">
        <v>793</v>
      </c>
      <c r="E84" s="130" t="s">
        <v>792</v>
      </c>
      <c r="F84" s="149"/>
      <c r="G84" s="150"/>
      <c r="H84" s="11" t="s">
        <v>794</v>
      </c>
      <c r="I84" s="14">
        <f t="shared" si="2"/>
        <v>3.43</v>
      </c>
      <c r="J84" s="14">
        <v>3.43</v>
      </c>
      <c r="K84" s="121">
        <f t="shared" si="3"/>
        <v>6.86</v>
      </c>
      <c r="L84" s="127"/>
    </row>
    <row r="85" spans="1:12" ht="24" customHeight="1">
      <c r="A85" s="126"/>
      <c r="B85" s="119">
        <f>'Tax Invoice'!D80</f>
        <v>5</v>
      </c>
      <c r="C85" s="10" t="s">
        <v>795</v>
      </c>
      <c r="D85" s="10" t="s">
        <v>795</v>
      </c>
      <c r="E85" s="130" t="s">
        <v>112</v>
      </c>
      <c r="F85" s="149"/>
      <c r="G85" s="150"/>
      <c r="H85" s="11" t="s">
        <v>796</v>
      </c>
      <c r="I85" s="14">
        <f t="shared" si="2"/>
        <v>1.18</v>
      </c>
      <c r="J85" s="14">
        <v>1.18</v>
      </c>
      <c r="K85" s="121">
        <f t="shared" si="3"/>
        <v>5.8999999999999995</v>
      </c>
      <c r="L85" s="127"/>
    </row>
    <row r="86" spans="1:12" ht="24" customHeight="1">
      <c r="A86" s="126"/>
      <c r="B86" s="119">
        <f>'Tax Invoice'!D81</f>
        <v>5</v>
      </c>
      <c r="C86" s="10" t="s">
        <v>795</v>
      </c>
      <c r="D86" s="10" t="s">
        <v>795</v>
      </c>
      <c r="E86" s="130" t="s">
        <v>216</v>
      </c>
      <c r="F86" s="149"/>
      <c r="G86" s="150"/>
      <c r="H86" s="11" t="s">
        <v>796</v>
      </c>
      <c r="I86" s="14">
        <f t="shared" si="2"/>
        <v>1.18</v>
      </c>
      <c r="J86" s="14">
        <v>1.18</v>
      </c>
      <c r="K86" s="121">
        <f t="shared" si="3"/>
        <v>5.8999999999999995</v>
      </c>
      <c r="L86" s="127"/>
    </row>
    <row r="87" spans="1:12" ht="24" customHeight="1">
      <c r="A87" s="126"/>
      <c r="B87" s="119">
        <f>'Tax Invoice'!D82</f>
        <v>5</v>
      </c>
      <c r="C87" s="10" t="s">
        <v>795</v>
      </c>
      <c r="D87" s="10" t="s">
        <v>795</v>
      </c>
      <c r="E87" s="130" t="s">
        <v>218</v>
      </c>
      <c r="F87" s="149"/>
      <c r="G87" s="150"/>
      <c r="H87" s="11" t="s">
        <v>796</v>
      </c>
      <c r="I87" s="14">
        <f t="shared" ref="I87:I97" si="4">ROUNDUP(J87*$N$1,2)</f>
        <v>1.18</v>
      </c>
      <c r="J87" s="14">
        <v>1.18</v>
      </c>
      <c r="K87" s="121">
        <f t="shared" ref="K87:K97" si="5">I87*B87</f>
        <v>5.8999999999999995</v>
      </c>
      <c r="L87" s="127"/>
    </row>
    <row r="88" spans="1:12" ht="24" customHeight="1">
      <c r="A88" s="126"/>
      <c r="B88" s="119">
        <f>'Tax Invoice'!D83</f>
        <v>5</v>
      </c>
      <c r="C88" s="10" t="s">
        <v>795</v>
      </c>
      <c r="D88" s="10" t="s">
        <v>795</v>
      </c>
      <c r="E88" s="130" t="s">
        <v>220</v>
      </c>
      <c r="F88" s="149"/>
      <c r="G88" s="150"/>
      <c r="H88" s="11" t="s">
        <v>796</v>
      </c>
      <c r="I88" s="14">
        <f t="shared" si="4"/>
        <v>1.18</v>
      </c>
      <c r="J88" s="14">
        <v>1.18</v>
      </c>
      <c r="K88" s="121">
        <f t="shared" si="5"/>
        <v>5.8999999999999995</v>
      </c>
      <c r="L88" s="127"/>
    </row>
    <row r="89" spans="1:12" ht="24" customHeight="1">
      <c r="A89" s="126"/>
      <c r="B89" s="119">
        <f>'Tax Invoice'!D84</f>
        <v>5</v>
      </c>
      <c r="C89" s="10" t="s">
        <v>797</v>
      </c>
      <c r="D89" s="10" t="s">
        <v>797</v>
      </c>
      <c r="E89" s="130" t="s">
        <v>112</v>
      </c>
      <c r="F89" s="149"/>
      <c r="G89" s="150"/>
      <c r="H89" s="11" t="s">
        <v>798</v>
      </c>
      <c r="I89" s="14">
        <f t="shared" si="4"/>
        <v>1.49</v>
      </c>
      <c r="J89" s="14">
        <v>1.49</v>
      </c>
      <c r="K89" s="121">
        <f t="shared" si="5"/>
        <v>7.45</v>
      </c>
      <c r="L89" s="127"/>
    </row>
    <row r="90" spans="1:12" ht="24" customHeight="1">
      <c r="A90" s="126"/>
      <c r="B90" s="119">
        <f>'Tax Invoice'!D85</f>
        <v>5</v>
      </c>
      <c r="C90" s="10" t="s">
        <v>797</v>
      </c>
      <c r="D90" s="10" t="s">
        <v>797</v>
      </c>
      <c r="E90" s="130" t="s">
        <v>216</v>
      </c>
      <c r="F90" s="149"/>
      <c r="G90" s="150"/>
      <c r="H90" s="11" t="s">
        <v>798</v>
      </c>
      <c r="I90" s="14">
        <f t="shared" si="4"/>
        <v>1.49</v>
      </c>
      <c r="J90" s="14">
        <v>1.49</v>
      </c>
      <c r="K90" s="121">
        <f t="shared" si="5"/>
        <v>7.45</v>
      </c>
      <c r="L90" s="127"/>
    </row>
    <row r="91" spans="1:12" ht="24" customHeight="1">
      <c r="A91" s="126"/>
      <c r="B91" s="119">
        <f>'Tax Invoice'!D86</f>
        <v>5</v>
      </c>
      <c r="C91" s="10" t="s">
        <v>797</v>
      </c>
      <c r="D91" s="10" t="s">
        <v>797</v>
      </c>
      <c r="E91" s="130" t="s">
        <v>218</v>
      </c>
      <c r="F91" s="149"/>
      <c r="G91" s="150"/>
      <c r="H91" s="11" t="s">
        <v>798</v>
      </c>
      <c r="I91" s="14">
        <f t="shared" si="4"/>
        <v>1.49</v>
      </c>
      <c r="J91" s="14">
        <v>1.49</v>
      </c>
      <c r="K91" s="121">
        <f t="shared" si="5"/>
        <v>7.45</v>
      </c>
      <c r="L91" s="127"/>
    </row>
    <row r="92" spans="1:12" ht="24" customHeight="1">
      <c r="A92" s="126"/>
      <c r="B92" s="119">
        <f>'Tax Invoice'!D87</f>
        <v>5</v>
      </c>
      <c r="C92" s="10" t="s">
        <v>797</v>
      </c>
      <c r="D92" s="10" t="s">
        <v>797</v>
      </c>
      <c r="E92" s="130" t="s">
        <v>220</v>
      </c>
      <c r="F92" s="149"/>
      <c r="G92" s="150"/>
      <c r="H92" s="11" t="s">
        <v>798</v>
      </c>
      <c r="I92" s="14">
        <f t="shared" si="4"/>
        <v>1.49</v>
      </c>
      <c r="J92" s="14">
        <v>1.49</v>
      </c>
      <c r="K92" s="121">
        <f t="shared" si="5"/>
        <v>7.45</v>
      </c>
      <c r="L92" s="127"/>
    </row>
    <row r="93" spans="1:12" ht="24" customHeight="1">
      <c r="A93" s="126"/>
      <c r="B93" s="119">
        <f>'Tax Invoice'!D88</f>
        <v>1</v>
      </c>
      <c r="C93" s="10" t="s">
        <v>799</v>
      </c>
      <c r="D93" s="10" t="s">
        <v>799</v>
      </c>
      <c r="E93" s="130" t="s">
        <v>28</v>
      </c>
      <c r="F93" s="149"/>
      <c r="G93" s="150"/>
      <c r="H93" s="11" t="s">
        <v>800</v>
      </c>
      <c r="I93" s="14">
        <f t="shared" si="4"/>
        <v>5.86</v>
      </c>
      <c r="J93" s="14">
        <v>5.86</v>
      </c>
      <c r="K93" s="121">
        <f t="shared" si="5"/>
        <v>5.86</v>
      </c>
      <c r="L93" s="127"/>
    </row>
    <row r="94" spans="1:12" ht="24" customHeight="1">
      <c r="A94" s="126"/>
      <c r="B94" s="119">
        <f>'Tax Invoice'!D89</f>
        <v>1</v>
      </c>
      <c r="C94" s="10" t="s">
        <v>799</v>
      </c>
      <c r="D94" s="10" t="s">
        <v>799</v>
      </c>
      <c r="E94" s="130" t="s">
        <v>30</v>
      </c>
      <c r="F94" s="149"/>
      <c r="G94" s="150"/>
      <c r="H94" s="11" t="s">
        <v>800</v>
      </c>
      <c r="I94" s="14">
        <f t="shared" si="4"/>
        <v>5.86</v>
      </c>
      <c r="J94" s="14">
        <v>5.86</v>
      </c>
      <c r="K94" s="121">
        <f t="shared" si="5"/>
        <v>5.86</v>
      </c>
      <c r="L94" s="127"/>
    </row>
    <row r="95" spans="1:12" ht="24" customHeight="1">
      <c r="A95" s="126"/>
      <c r="B95" s="119">
        <f>'Tax Invoice'!D90</f>
        <v>1</v>
      </c>
      <c r="C95" s="10" t="s">
        <v>799</v>
      </c>
      <c r="D95" s="10" t="s">
        <v>799</v>
      </c>
      <c r="E95" s="130" t="s">
        <v>31</v>
      </c>
      <c r="F95" s="149"/>
      <c r="G95" s="150"/>
      <c r="H95" s="11" t="s">
        <v>800</v>
      </c>
      <c r="I95" s="14">
        <f t="shared" si="4"/>
        <v>5.86</v>
      </c>
      <c r="J95" s="14">
        <v>5.86</v>
      </c>
      <c r="K95" s="121">
        <f t="shared" si="5"/>
        <v>5.86</v>
      </c>
      <c r="L95" s="127"/>
    </row>
    <row r="96" spans="1:12" ht="24" customHeight="1">
      <c r="A96" s="126"/>
      <c r="B96" s="119">
        <f>'Tax Invoice'!D91</f>
        <v>5</v>
      </c>
      <c r="C96" s="10" t="s">
        <v>801</v>
      </c>
      <c r="D96" s="10" t="s">
        <v>801</v>
      </c>
      <c r="E96" s="130" t="s">
        <v>112</v>
      </c>
      <c r="F96" s="149" t="s">
        <v>31</v>
      </c>
      <c r="G96" s="150"/>
      <c r="H96" s="11" t="s">
        <v>802</v>
      </c>
      <c r="I96" s="14">
        <f t="shared" si="4"/>
        <v>2.62</v>
      </c>
      <c r="J96" s="14">
        <v>2.62</v>
      </c>
      <c r="K96" s="121">
        <f t="shared" si="5"/>
        <v>13.100000000000001</v>
      </c>
      <c r="L96" s="127"/>
    </row>
    <row r="97" spans="1:12" ht="24" customHeight="1">
      <c r="A97" s="126"/>
      <c r="B97" s="120">
        <f>'Tax Invoice'!D92</f>
        <v>5</v>
      </c>
      <c r="C97" s="12" t="s">
        <v>803</v>
      </c>
      <c r="D97" s="12" t="s">
        <v>803</v>
      </c>
      <c r="E97" s="131" t="s">
        <v>30</v>
      </c>
      <c r="F97" s="159"/>
      <c r="G97" s="160"/>
      <c r="H97" s="13" t="s">
        <v>804</v>
      </c>
      <c r="I97" s="15">
        <f t="shared" si="4"/>
        <v>1.48</v>
      </c>
      <c r="J97" s="15">
        <v>1.48</v>
      </c>
      <c r="K97" s="122">
        <f t="shared" si="5"/>
        <v>7.4</v>
      </c>
      <c r="L97" s="127"/>
    </row>
    <row r="98" spans="1:12" ht="12.75" customHeight="1">
      <c r="A98" s="126"/>
      <c r="B98" s="138">
        <f>SUM(B23:B97)</f>
        <v>381</v>
      </c>
      <c r="C98" s="138" t="s">
        <v>149</v>
      </c>
      <c r="D98" s="138"/>
      <c r="E98" s="138"/>
      <c r="F98" s="138"/>
      <c r="G98" s="138"/>
      <c r="H98" s="138"/>
      <c r="I98" s="139" t="s">
        <v>261</v>
      </c>
      <c r="J98" s="139" t="s">
        <v>261</v>
      </c>
      <c r="K98" s="140">
        <f>SUM(K23:K97)</f>
        <v>730.32000000000073</v>
      </c>
      <c r="L98" s="127"/>
    </row>
    <row r="99" spans="1:12" ht="12.75" customHeight="1">
      <c r="A99" s="126"/>
      <c r="B99" s="138"/>
      <c r="C99" s="138"/>
      <c r="D99" s="138"/>
      <c r="E99" s="138"/>
      <c r="F99" s="138"/>
      <c r="G99" s="138"/>
      <c r="H99" s="138"/>
      <c r="I99" s="139" t="s">
        <v>843</v>
      </c>
      <c r="J99" s="139" t="s">
        <v>190</v>
      </c>
      <c r="K99" s="140">
        <f>Invoice!J98</f>
        <v>0</v>
      </c>
      <c r="L99" s="127"/>
    </row>
    <row r="100" spans="1:12" ht="12.75" hidden="1" customHeight="1" outlineLevel="1">
      <c r="A100" s="126"/>
      <c r="B100" s="138"/>
      <c r="C100" s="138"/>
      <c r="D100" s="138"/>
      <c r="E100" s="138"/>
      <c r="F100" s="138"/>
      <c r="G100" s="138"/>
      <c r="H100" s="138"/>
      <c r="I100" s="139" t="s">
        <v>191</v>
      </c>
      <c r="J100" s="139" t="s">
        <v>191</v>
      </c>
      <c r="K100" s="140">
        <f>Invoice!J99</f>
        <v>0</v>
      </c>
      <c r="L100" s="127"/>
    </row>
    <row r="101" spans="1:12" ht="12.75" customHeight="1" collapsed="1">
      <c r="A101" s="126"/>
      <c r="B101" s="138"/>
      <c r="C101" s="138"/>
      <c r="D101" s="138"/>
      <c r="E101" s="138"/>
      <c r="F101" s="138"/>
      <c r="G101" s="138"/>
      <c r="H101" s="138"/>
      <c r="I101" s="139" t="s">
        <v>263</v>
      </c>
      <c r="J101" s="139" t="s">
        <v>263</v>
      </c>
      <c r="K101" s="142">
        <f>SUM(K98:K100)</f>
        <v>730.32000000000073</v>
      </c>
      <c r="L101" s="127"/>
    </row>
    <row r="102" spans="1:12" ht="12.75" customHeight="1">
      <c r="A102" s="6"/>
      <c r="B102" s="7"/>
      <c r="C102" s="7"/>
      <c r="D102" s="7"/>
      <c r="E102" s="7"/>
      <c r="F102" s="7"/>
      <c r="G102" s="7"/>
      <c r="H102" s="143" t="s">
        <v>835</v>
      </c>
      <c r="I102" s="7"/>
      <c r="J102" s="7"/>
      <c r="K102" s="7"/>
      <c r="L102" s="8"/>
    </row>
    <row r="103" spans="1:12" ht="12.75" customHeight="1"/>
    <row r="104" spans="1:12" ht="12.75" customHeight="1"/>
    <row r="105" spans="1:12" ht="12.75" customHeight="1"/>
    <row r="106" spans="1:12" ht="12.75" customHeight="1"/>
    <row r="107" spans="1:12" ht="12.75" customHeight="1"/>
    <row r="108" spans="1:12" ht="12.75" customHeight="1"/>
    <row r="109" spans="1:12" ht="12.75" customHeight="1"/>
  </sheetData>
  <mergeCells count="79">
    <mergeCell ref="F94:G94"/>
    <mergeCell ref="F95:G95"/>
    <mergeCell ref="F96:G96"/>
    <mergeCell ref="F97:G97"/>
    <mergeCell ref="F89:G89"/>
    <mergeCell ref="F90:G90"/>
    <mergeCell ref="F91:G91"/>
    <mergeCell ref="F92:G92"/>
    <mergeCell ref="F93:G93"/>
    <mergeCell ref="F84:G84"/>
    <mergeCell ref="F85:G85"/>
    <mergeCell ref="F86:G86"/>
    <mergeCell ref="F87:G87"/>
    <mergeCell ref="F88:G88"/>
    <mergeCell ref="F79:G79"/>
    <mergeCell ref="F80:G80"/>
    <mergeCell ref="F81:G81"/>
    <mergeCell ref="F82:G82"/>
    <mergeCell ref="F83:G83"/>
    <mergeCell ref="F74:G74"/>
    <mergeCell ref="F75:G75"/>
    <mergeCell ref="F76:G76"/>
    <mergeCell ref="F77:G77"/>
    <mergeCell ref="F78:G78"/>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4:G54"/>
    <mergeCell ref="F55:G55"/>
    <mergeCell ref="F56:G56"/>
    <mergeCell ref="F57:G57"/>
    <mergeCell ref="F58:G58"/>
    <mergeCell ref="F49:G49"/>
    <mergeCell ref="F50:G50"/>
    <mergeCell ref="F51:G51"/>
    <mergeCell ref="F52:G52"/>
    <mergeCell ref="F53:G53"/>
    <mergeCell ref="F44:G44"/>
    <mergeCell ref="F45:G45"/>
    <mergeCell ref="F46:G46"/>
    <mergeCell ref="F47:G47"/>
    <mergeCell ref="F48:G48"/>
    <mergeCell ref="F39:G39"/>
    <mergeCell ref="F40:G40"/>
    <mergeCell ref="F41:G41"/>
    <mergeCell ref="F42:G42"/>
    <mergeCell ref="F43:G43"/>
    <mergeCell ref="F34:G34"/>
    <mergeCell ref="F35:G35"/>
    <mergeCell ref="F36:G36"/>
    <mergeCell ref="F37:G37"/>
    <mergeCell ref="F38:G38"/>
    <mergeCell ref="F29:G29"/>
    <mergeCell ref="F30:G30"/>
    <mergeCell ref="F31:G31"/>
    <mergeCell ref="F32:G32"/>
    <mergeCell ref="F33:G33"/>
    <mergeCell ref="F20:G20"/>
    <mergeCell ref="F21:G21"/>
    <mergeCell ref="F23:G23"/>
    <mergeCell ref="K10:K11"/>
    <mergeCell ref="K14:K15"/>
    <mergeCell ref="F25:G25"/>
    <mergeCell ref="F26:G26"/>
    <mergeCell ref="F24:G24"/>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8" zoomScaleNormal="100" workbookViewId="0">
      <selection activeCell="G3" sqref="G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730.32000000000073</v>
      </c>
      <c r="O2" s="21" t="s">
        <v>265</v>
      </c>
    </row>
    <row r="3" spans="1:15" s="21" customFormat="1" ht="15" customHeight="1" thickBot="1">
      <c r="A3" s="22" t="s">
        <v>156</v>
      </c>
      <c r="G3" s="28">
        <f>Invoice!J14</f>
        <v>45196</v>
      </c>
      <c r="H3" s="29"/>
      <c r="N3" s="21">
        <v>730.32000000000073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Sj-Myynti Oy</v>
      </c>
      <c r="B10" s="37"/>
      <c r="C10" s="37"/>
      <c r="D10" s="37"/>
      <c r="F10" s="38" t="str">
        <f>'Copy paste to Here'!B10</f>
        <v>Sj-Myynti Oy</v>
      </c>
      <c r="G10" s="39"/>
      <c r="H10" s="40"/>
      <c r="K10" s="107" t="s">
        <v>282</v>
      </c>
      <c r="L10" s="35" t="s">
        <v>282</v>
      </c>
      <c r="M10" s="21">
        <v>1</v>
      </c>
    </row>
    <row r="11" spans="1:15" s="21" customFormat="1" ht="15.75" thickBot="1">
      <c r="A11" s="41" t="str">
        <f>'Copy paste to Here'!G11</f>
        <v>Sakari Marjamäki</v>
      </c>
      <c r="B11" s="42"/>
      <c r="C11" s="42"/>
      <c r="D11" s="42"/>
      <c r="F11" s="43" t="str">
        <f>'Copy paste to Here'!B11</f>
        <v>Sakari Marjamäki</v>
      </c>
      <c r="G11" s="44"/>
      <c r="H11" s="45"/>
      <c r="K11" s="105" t="s">
        <v>163</v>
      </c>
      <c r="L11" s="46" t="s">
        <v>164</v>
      </c>
      <c r="M11" s="21">
        <f>VLOOKUP(G3,[1]Sheet1!$A$9:$I$7290,2,FALSE)</f>
        <v>36.28</v>
      </c>
    </row>
    <row r="12" spans="1:15" s="21" customFormat="1" ht="15.75" thickBot="1">
      <c r="A12" s="41" t="str">
        <f>'Copy paste to Here'!G12</f>
        <v>Vihuripolku 2H 24</v>
      </c>
      <c r="B12" s="42"/>
      <c r="C12" s="42"/>
      <c r="D12" s="42"/>
      <c r="E12" s="89"/>
      <c r="F12" s="43" t="str">
        <f>'Copy paste to Here'!B12</f>
        <v>Vihuripolku 2H 24</v>
      </c>
      <c r="G12" s="44"/>
      <c r="H12" s="45"/>
      <c r="K12" s="105" t="s">
        <v>165</v>
      </c>
      <c r="L12" s="46" t="s">
        <v>138</v>
      </c>
      <c r="M12" s="21">
        <f>VLOOKUP(G3,[1]Sheet1!$A$9:$I$7290,3,FALSE)</f>
        <v>38.130000000000003</v>
      </c>
    </row>
    <row r="13" spans="1:15" s="21" customFormat="1" ht="15.75" thickBot="1">
      <c r="A13" s="41" t="str">
        <f>'Copy paste to Here'!G13</f>
        <v>01670 Vantaa</v>
      </c>
      <c r="B13" s="42"/>
      <c r="C13" s="42"/>
      <c r="D13" s="42"/>
      <c r="E13" s="123" t="s">
        <v>138</v>
      </c>
      <c r="F13" s="43" t="str">
        <f>'Copy paste to Here'!B13</f>
        <v>01670 Vantaa</v>
      </c>
      <c r="G13" s="44"/>
      <c r="H13" s="45"/>
      <c r="K13" s="105" t="s">
        <v>166</v>
      </c>
      <c r="L13" s="46" t="s">
        <v>167</v>
      </c>
      <c r="M13" s="125">
        <f>VLOOKUP(G3,[1]Sheet1!$A$9:$I$7290,4,FALSE)</f>
        <v>43.84</v>
      </c>
    </row>
    <row r="14" spans="1:15" s="21" customFormat="1" ht="15.75" thickBot="1">
      <c r="A14" s="41" t="str">
        <f>'Copy paste to Here'!G14</f>
        <v>Finland</v>
      </c>
      <c r="B14" s="42"/>
      <c r="C14" s="42"/>
      <c r="D14" s="42"/>
      <c r="E14" s="123">
        <f>VLOOKUP(J9,$L$10:$M$17,2,FALSE)</f>
        <v>38.130000000000003</v>
      </c>
      <c r="F14" s="43" t="str">
        <f>'Copy paste to Here'!B14</f>
        <v>Finland</v>
      </c>
      <c r="G14" s="44"/>
      <c r="H14" s="45"/>
      <c r="K14" s="105" t="s">
        <v>168</v>
      </c>
      <c r="L14" s="46" t="s">
        <v>169</v>
      </c>
      <c r="M14" s="21">
        <f>VLOOKUP(G3,[1]Sheet1!$A$9:$I$7290,5,FALSE)</f>
        <v>22.84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26.66</v>
      </c>
    </row>
    <row r="16" spans="1:15" s="21" customFormat="1" ht="13.7" customHeight="1" thickBot="1">
      <c r="A16" s="52"/>
      <c r="K16" s="106" t="s">
        <v>172</v>
      </c>
      <c r="L16" s="51" t="s">
        <v>173</v>
      </c>
      <c r="M16" s="21">
        <f>VLOOKUP(G3,[1]Sheet1!$A$9:$I$7290,7,FALSE)</f>
        <v>21.32</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 xml:space="preserve">Board with 30 pcs of Black ,Gold ,Rose gold PVD plated and plain 316L steel ball closure rings, 16g (1.2mm) with 4mm ball with a diameter of 5/16'' to 3/8'' (8mm - 10mm) &amp;   &amp;  </v>
      </c>
      <c r="B18" s="57" t="str">
        <f>'Copy paste to Here'!C22</f>
        <v>BRCRT4</v>
      </c>
      <c r="C18" s="57" t="s">
        <v>723</v>
      </c>
      <c r="D18" s="58">
        <f>Invoice!B22</f>
        <v>2</v>
      </c>
      <c r="E18" s="59">
        <f>'Shipping Invoice'!J23*$N$1</f>
        <v>15.39</v>
      </c>
      <c r="F18" s="59">
        <f>D18*E18</f>
        <v>30.78</v>
      </c>
      <c r="G18" s="60">
        <f>E18*$E$14</f>
        <v>586.8207000000001</v>
      </c>
      <c r="H18" s="61">
        <f>D18*G18</f>
        <v>1173.6414000000002</v>
      </c>
    </row>
    <row r="19" spans="1:13" s="62" customFormat="1" ht="24">
      <c r="A19" s="124" t="str">
        <f>IF((LEN('Copy paste to Here'!G23))&gt;5,((CONCATENATE('Copy paste to Here'!G23," &amp; ",'Copy paste to Here'!D23,"  &amp;  ",'Copy paste to Here'!E23))),"Empty Cell")</f>
        <v xml:space="preserve">Tiny high polished surgical steel helix huggie with rounded edges- diameter 7mm (sold per pcs.) &amp;   &amp;  </v>
      </c>
      <c r="B19" s="57" t="str">
        <f>'Copy paste to Here'!C23</f>
        <v>ER247</v>
      </c>
      <c r="C19" s="57" t="s">
        <v>724</v>
      </c>
      <c r="D19" s="58">
        <f>Invoice!B23</f>
        <v>10</v>
      </c>
      <c r="E19" s="59">
        <f>'Shipping Invoice'!J24*$N$1</f>
        <v>0.86</v>
      </c>
      <c r="F19" s="59">
        <f t="shared" ref="F19:F82" si="0">D19*E19</f>
        <v>8.6</v>
      </c>
      <c r="G19" s="60">
        <f t="shared" ref="G19:G82" si="1">E19*$E$14</f>
        <v>32.791800000000002</v>
      </c>
      <c r="H19" s="63">
        <f t="shared" ref="H19:H82" si="2">D19*G19</f>
        <v>327.91800000000001</v>
      </c>
    </row>
    <row r="20" spans="1:13" s="62" customFormat="1" ht="24">
      <c r="A20" s="56" t="str">
        <f>IF((LEN('Copy paste to Here'!G24))&gt;5,((CONCATENATE('Copy paste to Here'!G24," &amp; ",'Copy paste to Here'!D24,"  &amp;  ",'Copy paste to Here'!E24))),"Empty Cell")</f>
        <v xml:space="preserve">Tiny matt polished surgical steel helix huggie - diameter 7mm (sold per pcs) &amp;   &amp;  </v>
      </c>
      <c r="B20" s="57" t="str">
        <f>'Copy paste to Here'!C24</f>
        <v>ER248M</v>
      </c>
      <c r="C20" s="57" t="s">
        <v>726</v>
      </c>
      <c r="D20" s="58">
        <f>Invoice!B24</f>
        <v>10</v>
      </c>
      <c r="E20" s="59">
        <f>'Shipping Invoice'!J25*$N$1</f>
        <v>0.74</v>
      </c>
      <c r="F20" s="59">
        <f t="shared" si="0"/>
        <v>7.4</v>
      </c>
      <c r="G20" s="60">
        <f t="shared" si="1"/>
        <v>28.216200000000001</v>
      </c>
      <c r="H20" s="63">
        <f t="shared" si="2"/>
        <v>282.16200000000003</v>
      </c>
    </row>
    <row r="21" spans="1:13" s="62" customFormat="1" ht="24">
      <c r="A21" s="56" t="str">
        <f>IF((LEN('Copy paste to Here'!G25))&gt;5,((CONCATENATE('Copy paste to Here'!G25," &amp; ",'Copy paste to Here'!D25,"  &amp;  ",'Copy paste to Here'!E25))),"Empty Cell")</f>
        <v>Silicone double flared flesh tunnel &amp; Gauge: 10mm  &amp;  Color: Black</v>
      </c>
      <c r="B21" s="57" t="str">
        <f>'Copy paste to Here'!C25</f>
        <v>FPSI</v>
      </c>
      <c r="C21" s="57" t="s">
        <v>805</v>
      </c>
      <c r="D21" s="58">
        <f>Invoice!B25</f>
        <v>10</v>
      </c>
      <c r="E21" s="59">
        <f>'Shipping Invoice'!J26*$N$1</f>
        <v>0.52</v>
      </c>
      <c r="F21" s="59">
        <f t="shared" si="0"/>
        <v>5.2</v>
      </c>
      <c r="G21" s="60">
        <f t="shared" si="1"/>
        <v>19.8276</v>
      </c>
      <c r="H21" s="63">
        <f t="shared" si="2"/>
        <v>198.27600000000001</v>
      </c>
    </row>
    <row r="22" spans="1:13" s="62" customFormat="1" ht="24">
      <c r="A22" s="56" t="str">
        <f>IF((LEN('Copy paste to Here'!G26))&gt;5,((CONCATENATE('Copy paste to Here'!G26," &amp; ",'Copy paste to Here'!D26,"  &amp;  ",'Copy paste to Here'!E26))),"Empty Cell")</f>
        <v>Silicone double flared flesh tunnel &amp; Gauge: 12mm  &amp;  Color: Black</v>
      </c>
      <c r="B22" s="57" t="str">
        <f>'Copy paste to Here'!C26</f>
        <v>FPSI</v>
      </c>
      <c r="C22" s="57" t="s">
        <v>806</v>
      </c>
      <c r="D22" s="58">
        <f>Invoice!B26</f>
        <v>10</v>
      </c>
      <c r="E22" s="59">
        <f>'Shipping Invoice'!J27*$N$1</f>
        <v>0.56000000000000005</v>
      </c>
      <c r="F22" s="59">
        <f t="shared" si="0"/>
        <v>5.6000000000000005</v>
      </c>
      <c r="G22" s="60">
        <f t="shared" si="1"/>
        <v>21.352800000000002</v>
      </c>
      <c r="H22" s="63">
        <f t="shared" si="2"/>
        <v>213.52800000000002</v>
      </c>
    </row>
    <row r="23" spans="1:13" s="62" customFormat="1" ht="25.5">
      <c r="A23" s="56" t="str">
        <f>IF((LEN('Copy paste to Here'!G27))&gt;5,((CONCATENATE('Copy paste to Here'!G27," &amp; ",'Copy paste to Here'!D27,"  &amp;  ",'Copy paste to Here'!E27))),"Empty Cell")</f>
        <v>Silicone double flared flesh tunnel &amp; Gauge: 18mm  &amp;  Color: Black</v>
      </c>
      <c r="B23" s="57" t="str">
        <f>'Copy paste to Here'!C27</f>
        <v>FPSI</v>
      </c>
      <c r="C23" s="57" t="s">
        <v>807</v>
      </c>
      <c r="D23" s="58">
        <f>Invoice!B27</f>
        <v>5</v>
      </c>
      <c r="E23" s="59">
        <f>'Shipping Invoice'!J28*$N$1</f>
        <v>0.7</v>
      </c>
      <c r="F23" s="59">
        <f t="shared" si="0"/>
        <v>3.5</v>
      </c>
      <c r="G23" s="60">
        <f t="shared" si="1"/>
        <v>26.690999999999999</v>
      </c>
      <c r="H23" s="63">
        <f t="shared" si="2"/>
        <v>133.45499999999998</v>
      </c>
    </row>
    <row r="24" spans="1:13" s="62" customFormat="1" ht="25.5">
      <c r="A24" s="56" t="str">
        <f>IF((LEN('Copy paste to Here'!G28))&gt;5,((CONCATENATE('Copy paste to Here'!G28," &amp; ",'Copy paste to Here'!D28,"  &amp;  ",'Copy paste to Here'!E28))),"Empty Cell")</f>
        <v>Silicone double flared flesh tunnel &amp; Gauge: 20mm  &amp;  Color: Black</v>
      </c>
      <c r="B24" s="57" t="str">
        <f>'Copy paste to Here'!C28</f>
        <v>FPSI</v>
      </c>
      <c r="C24" s="57" t="s">
        <v>808</v>
      </c>
      <c r="D24" s="58">
        <f>Invoice!B28</f>
        <v>5</v>
      </c>
      <c r="E24" s="59">
        <f>'Shipping Invoice'!J29*$N$1</f>
        <v>0.76</v>
      </c>
      <c r="F24" s="59">
        <f t="shared" si="0"/>
        <v>3.8</v>
      </c>
      <c r="G24" s="60">
        <f t="shared" si="1"/>
        <v>28.978800000000003</v>
      </c>
      <c r="H24" s="63">
        <f t="shared" si="2"/>
        <v>144.89400000000001</v>
      </c>
    </row>
    <row r="25" spans="1:13" s="62" customFormat="1" ht="24">
      <c r="A25" s="56" t="str">
        <f>IF((LEN('Copy paste to Here'!G29))&gt;5,((CONCATENATE('Copy paste to Here'!G29," &amp; ",'Copy paste to Here'!D29,"  &amp;  ",'Copy paste to Here'!E29))),"Empty Cell")</f>
        <v xml:space="preserve">High polished surgical steel screw-fit flesh tunnel in hexagon screw nut design &amp; Gauge: 6mm  &amp;  </v>
      </c>
      <c r="B25" s="57" t="str">
        <f>'Copy paste to Here'!C29</f>
        <v>FQPG</v>
      </c>
      <c r="C25" s="57" t="s">
        <v>809</v>
      </c>
      <c r="D25" s="58">
        <f>Invoice!B29</f>
        <v>5</v>
      </c>
      <c r="E25" s="59">
        <f>'Shipping Invoice'!J30*$N$1</f>
        <v>1.78</v>
      </c>
      <c r="F25" s="59">
        <f t="shared" si="0"/>
        <v>8.9</v>
      </c>
      <c r="G25" s="60">
        <f t="shared" si="1"/>
        <v>67.871400000000008</v>
      </c>
      <c r="H25" s="63">
        <f t="shared" si="2"/>
        <v>339.35700000000003</v>
      </c>
    </row>
    <row r="26" spans="1:13" s="62" customFormat="1" ht="24">
      <c r="A26" s="56" t="str">
        <f>IF((LEN('Copy paste to Here'!G30))&gt;5,((CONCATENATE('Copy paste to Here'!G30," &amp; ",'Copy paste to Here'!D30,"  &amp;  ",'Copy paste to Here'!E30))),"Empty Cell")</f>
        <v xml:space="preserve">High polished surgical steel screw-fit flesh tunnel in hexagon screw nut design &amp; Gauge: 8mm  &amp;  </v>
      </c>
      <c r="B26" s="57" t="str">
        <f>'Copy paste to Here'!C30</f>
        <v>FQPG</v>
      </c>
      <c r="C26" s="57" t="s">
        <v>810</v>
      </c>
      <c r="D26" s="58">
        <f>Invoice!B30</f>
        <v>5</v>
      </c>
      <c r="E26" s="59">
        <f>'Shipping Invoice'!J31*$N$1</f>
        <v>2.0299999999999998</v>
      </c>
      <c r="F26" s="59">
        <f t="shared" si="0"/>
        <v>10.149999999999999</v>
      </c>
      <c r="G26" s="60">
        <f t="shared" si="1"/>
        <v>77.403899999999993</v>
      </c>
      <c r="H26" s="63">
        <f t="shared" si="2"/>
        <v>387.01949999999999</v>
      </c>
    </row>
    <row r="27" spans="1:13" s="62" customFormat="1" ht="36">
      <c r="A27" s="56" t="str">
        <f>IF((LEN('Copy paste to Here'!G31))&gt;5,((CONCATENATE('Copy paste to Here'!G31," &amp; ",'Copy paste to Here'!D31,"  &amp;  ",'Copy paste to Here'!E31))),"Empty Cell")</f>
        <v xml:space="preserve">High polished surgical steel screw-fit flesh tunnel with clear star-shaped CZ stone in the center and crystal studded rim &amp; Gauge: 8mm  &amp;  </v>
      </c>
      <c r="B27" s="57" t="str">
        <f>'Copy paste to Here'!C31</f>
        <v>FSZC</v>
      </c>
      <c r="C27" s="57" t="s">
        <v>811</v>
      </c>
      <c r="D27" s="58">
        <f>Invoice!B31</f>
        <v>4</v>
      </c>
      <c r="E27" s="59">
        <f>'Shipping Invoice'!J32*$N$1</f>
        <v>2.62</v>
      </c>
      <c r="F27" s="59">
        <f t="shared" si="0"/>
        <v>10.48</v>
      </c>
      <c r="G27" s="60">
        <f t="shared" si="1"/>
        <v>99.900600000000011</v>
      </c>
      <c r="H27" s="63">
        <f t="shared" si="2"/>
        <v>399.60240000000005</v>
      </c>
    </row>
    <row r="28" spans="1:13" s="62" customFormat="1" ht="36">
      <c r="A28" s="56" t="str">
        <f>IF((LEN('Copy paste to Here'!G32))&gt;5,((CONCATENATE('Copy paste to Here'!G32," &amp; ",'Copy paste to Here'!D32,"  &amp;  ",'Copy paste to Here'!E32))),"Empty Cell")</f>
        <v xml:space="preserve">High polished surgical steel screw-fit flesh tunnel with clear star-shaped CZ stone in the center and crystal studded rim &amp; Gauge: 12mm  &amp;  </v>
      </c>
      <c r="B28" s="57" t="str">
        <f>'Copy paste to Here'!C32</f>
        <v>FSZC</v>
      </c>
      <c r="C28" s="57" t="s">
        <v>812</v>
      </c>
      <c r="D28" s="58">
        <f>Invoice!B32</f>
        <v>2</v>
      </c>
      <c r="E28" s="59">
        <f>'Shipping Invoice'!J33*$N$1</f>
        <v>3.57</v>
      </c>
      <c r="F28" s="59">
        <f t="shared" si="0"/>
        <v>7.14</v>
      </c>
      <c r="G28" s="60">
        <f t="shared" si="1"/>
        <v>136.1241</v>
      </c>
      <c r="H28" s="63">
        <f t="shared" si="2"/>
        <v>272.2482</v>
      </c>
    </row>
    <row r="29" spans="1:13" s="62" customFormat="1" ht="25.5">
      <c r="A29" s="56" t="str">
        <f>IF((LEN('Copy paste to Here'!G33))&gt;5,((CONCATENATE('Copy paste to Here'!G33," &amp; ",'Copy paste to Here'!D33,"  &amp;  ",'Copy paste to Here'!E33))),"Empty Cell")</f>
        <v>PVD plated surgical steel screw-fit flesh tunnel &amp; Gauge: 18mm  &amp;  Color: Black</v>
      </c>
      <c r="B29" s="57" t="str">
        <f>'Copy paste to Here'!C33</f>
        <v>FTPG</v>
      </c>
      <c r="C29" s="57" t="s">
        <v>813</v>
      </c>
      <c r="D29" s="58">
        <f>Invoice!B33</f>
        <v>5</v>
      </c>
      <c r="E29" s="59">
        <f>'Shipping Invoice'!J34*$N$1</f>
        <v>4.3099999999999996</v>
      </c>
      <c r="F29" s="59">
        <f t="shared" si="0"/>
        <v>21.549999999999997</v>
      </c>
      <c r="G29" s="60">
        <f t="shared" si="1"/>
        <v>164.34029999999998</v>
      </c>
      <c r="H29" s="63">
        <f t="shared" si="2"/>
        <v>821.7014999999999</v>
      </c>
    </row>
    <row r="30" spans="1:13" s="62" customFormat="1" ht="25.5">
      <c r="A30" s="56" t="str">
        <f>IF((LEN('Copy paste to Here'!G34))&gt;5,((CONCATENATE('Copy paste to Here'!G34," &amp; ",'Copy paste to Here'!D34,"  &amp;  ",'Copy paste to Here'!E34))),"Empty Cell")</f>
        <v xml:space="preserve">High polished surgical steel hinged ball closure ring, 16g (1.2mm) with 3mm ball &amp; Length: 8mm  &amp;  </v>
      </c>
      <c r="B30" s="57" t="str">
        <f>'Copy paste to Here'!C34</f>
        <v>HBCRB16</v>
      </c>
      <c r="C30" s="57" t="s">
        <v>742</v>
      </c>
      <c r="D30" s="58">
        <f>Invoice!B34</f>
        <v>10</v>
      </c>
      <c r="E30" s="59">
        <f>'Shipping Invoice'!J35*$N$1</f>
        <v>2.08</v>
      </c>
      <c r="F30" s="59">
        <f t="shared" si="0"/>
        <v>20.8</v>
      </c>
      <c r="G30" s="60">
        <f t="shared" si="1"/>
        <v>79.310400000000001</v>
      </c>
      <c r="H30" s="63">
        <f t="shared" si="2"/>
        <v>793.10400000000004</v>
      </c>
    </row>
    <row r="31" spans="1:13" s="62" customFormat="1" ht="25.5">
      <c r="A31" s="56" t="str">
        <f>IF((LEN('Copy paste to Here'!G35))&gt;5,((CONCATENATE('Copy paste to Here'!G35," &amp; ",'Copy paste to Here'!D35,"  &amp;  ",'Copy paste to Here'!E35))),"Empty Cell")</f>
        <v xml:space="preserve">High polished surgical steel hinged ball closure ring, 16g (1.2mm) with 3mm ball &amp; Length: 10mm  &amp;  </v>
      </c>
      <c r="B31" s="57" t="str">
        <f>'Copy paste to Here'!C35</f>
        <v>HBCRB16</v>
      </c>
      <c r="C31" s="57" t="s">
        <v>742</v>
      </c>
      <c r="D31" s="58">
        <f>Invoice!B35</f>
        <v>10</v>
      </c>
      <c r="E31" s="59">
        <f>'Shipping Invoice'!J36*$N$1</f>
        <v>2.08</v>
      </c>
      <c r="F31" s="59">
        <f t="shared" si="0"/>
        <v>20.8</v>
      </c>
      <c r="G31" s="60">
        <f t="shared" si="1"/>
        <v>79.310400000000001</v>
      </c>
      <c r="H31" s="63">
        <f t="shared" si="2"/>
        <v>793.10400000000004</v>
      </c>
    </row>
    <row r="32" spans="1:13" s="62" customFormat="1" ht="25.5">
      <c r="A32" s="56" t="str">
        <f>IF((LEN('Copy paste to Here'!G36))&gt;5,((CONCATENATE('Copy paste to Here'!G36," &amp; ",'Copy paste to Here'!D36,"  &amp;  ",'Copy paste to Here'!E36))),"Empty Cell")</f>
        <v xml:space="preserve">Rose gold plated 316L steel hinged ball closure ring, 16g (1.2mm) with 3mm ball with bezel set crystal &amp; Length: 8mm  &amp;  </v>
      </c>
      <c r="B32" s="57" t="str">
        <f>'Copy paste to Here'!C36</f>
        <v>HBCRCR16</v>
      </c>
      <c r="C32" s="57" t="s">
        <v>744</v>
      </c>
      <c r="D32" s="58">
        <f>Invoice!B36</f>
        <v>10</v>
      </c>
      <c r="E32" s="59">
        <f>'Shipping Invoice'!J37*$N$1</f>
        <v>2.82</v>
      </c>
      <c r="F32" s="59">
        <f t="shared" si="0"/>
        <v>28.2</v>
      </c>
      <c r="G32" s="60">
        <f t="shared" si="1"/>
        <v>107.5266</v>
      </c>
      <c r="H32" s="63">
        <f t="shared" si="2"/>
        <v>1075.2660000000001</v>
      </c>
    </row>
    <row r="33" spans="1:8" s="62" customFormat="1" ht="24">
      <c r="A33" s="56" t="str">
        <f>IF((LEN('Copy paste to Here'!G37))&gt;5,((CONCATENATE('Copy paste to Here'!G37," &amp; ",'Copy paste to Here'!D37,"  &amp;  ",'Copy paste to Here'!E37))),"Empty Cell")</f>
        <v xml:space="preserve">High polished fake plug with laser-edged cross logo on one side - size 8mm &amp;   &amp;  </v>
      </c>
      <c r="B33" s="57" t="str">
        <f>'Copy paste to Here'!C37</f>
        <v>IP9</v>
      </c>
      <c r="C33" s="57" t="s">
        <v>746</v>
      </c>
      <c r="D33" s="58">
        <f>Invoice!B37</f>
        <v>10</v>
      </c>
      <c r="E33" s="59">
        <f>'Shipping Invoice'!J38*$N$1</f>
        <v>0.88</v>
      </c>
      <c r="F33" s="59">
        <f t="shared" si="0"/>
        <v>8.8000000000000007</v>
      </c>
      <c r="G33" s="60">
        <f t="shared" si="1"/>
        <v>33.554400000000001</v>
      </c>
      <c r="H33" s="63">
        <f t="shared" si="2"/>
        <v>335.54399999999998</v>
      </c>
    </row>
    <row r="34" spans="1:8" s="62" customFormat="1" ht="25.5">
      <c r="A34" s="56" t="str">
        <f>IF((LEN('Copy paste to Here'!G38))&gt;5,((CONCATENATE('Copy paste to Here'!G38," &amp; ",'Copy paste to Here'!D38,"  &amp;  ",'Copy paste to Here'!E38))),"Empty Cell")</f>
        <v xml:space="preserve">High polished surgical steel taper with double rubber O-rings &amp; Gauge: 3mm  &amp;  </v>
      </c>
      <c r="B34" s="57" t="str">
        <f>'Copy paste to Here'!C38</f>
        <v>NLSPGX</v>
      </c>
      <c r="C34" s="57" t="s">
        <v>814</v>
      </c>
      <c r="D34" s="58">
        <f>Invoice!B38</f>
        <v>10</v>
      </c>
      <c r="E34" s="59">
        <f>'Shipping Invoice'!J39*$N$1</f>
        <v>0.93</v>
      </c>
      <c r="F34" s="59">
        <f t="shared" si="0"/>
        <v>9.3000000000000007</v>
      </c>
      <c r="G34" s="60">
        <f t="shared" si="1"/>
        <v>35.460900000000002</v>
      </c>
      <c r="H34" s="63">
        <f t="shared" si="2"/>
        <v>354.60900000000004</v>
      </c>
    </row>
    <row r="35" spans="1:8" s="62" customFormat="1" ht="25.5">
      <c r="A35" s="56" t="str">
        <f>IF((LEN('Copy paste to Here'!G39))&gt;5,((CONCATENATE('Copy paste to Here'!G39," &amp; ",'Copy paste to Here'!D39,"  &amp;  ",'Copy paste to Here'!E39))),"Empty Cell")</f>
        <v xml:space="preserve">High polished surgical steel taper with double rubber O-rings &amp; Gauge: 4mm  &amp;  </v>
      </c>
      <c r="B35" s="57" t="str">
        <f>'Copy paste to Here'!C39</f>
        <v>NLSPGX</v>
      </c>
      <c r="C35" s="57" t="s">
        <v>815</v>
      </c>
      <c r="D35" s="58">
        <f>Invoice!B39</f>
        <v>10</v>
      </c>
      <c r="E35" s="59">
        <f>'Shipping Invoice'!J40*$N$1</f>
        <v>1.08</v>
      </c>
      <c r="F35" s="59">
        <f t="shared" si="0"/>
        <v>10.8</v>
      </c>
      <c r="G35" s="60">
        <f t="shared" si="1"/>
        <v>41.180400000000006</v>
      </c>
      <c r="H35" s="63">
        <f t="shared" si="2"/>
        <v>411.80400000000009</v>
      </c>
    </row>
    <row r="36" spans="1:8" s="62" customFormat="1" ht="25.5">
      <c r="A36" s="56" t="str">
        <f>IF((LEN('Copy paste to Here'!G40))&gt;5,((CONCATENATE('Copy paste to Here'!G40," &amp; ",'Copy paste to Here'!D40,"  &amp;  ",'Copy paste to Here'!E40))),"Empty Cell")</f>
        <v xml:space="preserve">High polished surgical steel taper with double rubber O-rings &amp; Gauge: 6mm  &amp;  </v>
      </c>
      <c r="B36" s="57" t="str">
        <f>'Copy paste to Here'!C40</f>
        <v>NLSPGX</v>
      </c>
      <c r="C36" s="57" t="s">
        <v>816</v>
      </c>
      <c r="D36" s="58">
        <f>Invoice!B40</f>
        <v>10</v>
      </c>
      <c r="E36" s="59">
        <f>'Shipping Invoice'!J41*$N$1</f>
        <v>1.63</v>
      </c>
      <c r="F36" s="59">
        <f t="shared" si="0"/>
        <v>16.299999999999997</v>
      </c>
      <c r="G36" s="60">
        <f t="shared" si="1"/>
        <v>62.151899999999998</v>
      </c>
      <c r="H36" s="63">
        <f t="shared" si="2"/>
        <v>621.51900000000001</v>
      </c>
    </row>
    <row r="37" spans="1:8" s="62" customFormat="1" ht="25.5">
      <c r="A37" s="56" t="str">
        <f>IF((LEN('Copy paste to Here'!G41))&gt;5,((CONCATENATE('Copy paste to Here'!G41," &amp; ",'Copy paste to Here'!D41,"  &amp;  ",'Copy paste to Here'!E41))),"Empty Cell")</f>
        <v xml:space="preserve">High polished surgical steel taper with double rubber O-rings &amp; Gauge: 8mm  &amp;  </v>
      </c>
      <c r="B37" s="57" t="str">
        <f>'Copy paste to Here'!C41</f>
        <v>NLSPGX</v>
      </c>
      <c r="C37" s="57" t="s">
        <v>817</v>
      </c>
      <c r="D37" s="58">
        <f>Invoice!B41</f>
        <v>10</v>
      </c>
      <c r="E37" s="59">
        <f>'Shipping Invoice'!J42*$N$1</f>
        <v>2.3199999999999998</v>
      </c>
      <c r="F37" s="59">
        <f t="shared" si="0"/>
        <v>23.2</v>
      </c>
      <c r="G37" s="60">
        <f t="shared" si="1"/>
        <v>88.461600000000004</v>
      </c>
      <c r="H37" s="63">
        <f t="shared" si="2"/>
        <v>884.61599999999999</v>
      </c>
    </row>
    <row r="38" spans="1:8" s="62" customFormat="1" ht="24">
      <c r="A38" s="56" t="str">
        <f>IF((LEN('Copy paste to Here'!G42))&gt;5,((CONCATENATE('Copy paste to Here'!G42," &amp; ",'Copy paste to Here'!D42,"  &amp;  ",'Copy paste to Here'!E42))),"Empty Cell")</f>
        <v xml:space="preserve">Sterling silver nose hoop, 20g (0.8mm) with a twisted wire design and a 2mm fixed ball - an outer diameter of 3/8'' (10mm) &amp;   &amp;  </v>
      </c>
      <c r="B38" s="57" t="str">
        <f>'Copy paste to Here'!C42</f>
        <v>NR21</v>
      </c>
      <c r="C38" s="57" t="s">
        <v>752</v>
      </c>
      <c r="D38" s="58">
        <f>Invoice!B42</f>
        <v>10</v>
      </c>
      <c r="E38" s="59">
        <f>'Shipping Invoice'!J43*$N$1</f>
        <v>1.1499999999999999</v>
      </c>
      <c r="F38" s="59">
        <f t="shared" si="0"/>
        <v>11.5</v>
      </c>
      <c r="G38" s="60">
        <f t="shared" si="1"/>
        <v>43.849499999999999</v>
      </c>
      <c r="H38" s="63">
        <f t="shared" si="2"/>
        <v>438.495</v>
      </c>
    </row>
    <row r="39" spans="1:8" s="62" customFormat="1" ht="36">
      <c r="A39" s="56" t="str">
        <f>IF((LEN('Copy paste to Here'!G43))&gt;5,((CONCATENATE('Copy paste to Here'!G43," &amp; ",'Copy paste to Here'!D43,"  &amp;  ",'Copy paste to Here'!E43))),"Empty Cell")</f>
        <v xml:space="preserve">Rose gold plated 925 silver nose hoop, 22g (0.6mm) with triple 2mm fixed balls and an outer diameter of 3/8''(10mm) - 1 piece &amp;   &amp;  </v>
      </c>
      <c r="B39" s="57" t="str">
        <f>'Copy paste to Here'!C43</f>
        <v>NR36RS</v>
      </c>
      <c r="C39" s="57" t="s">
        <v>753</v>
      </c>
      <c r="D39" s="58">
        <f>Invoice!B43</f>
        <v>15</v>
      </c>
      <c r="E39" s="59">
        <f>'Shipping Invoice'!J44*$N$1</f>
        <v>1.29</v>
      </c>
      <c r="F39" s="59">
        <f t="shared" si="0"/>
        <v>19.350000000000001</v>
      </c>
      <c r="G39" s="60">
        <f t="shared" si="1"/>
        <v>49.187700000000007</v>
      </c>
      <c r="H39" s="63">
        <f t="shared" si="2"/>
        <v>737.81550000000016</v>
      </c>
    </row>
    <row r="40" spans="1:8" s="62" customFormat="1" ht="24">
      <c r="A40" s="56" t="str">
        <f>IF((LEN('Copy paste to Here'!G44))&gt;5,((CONCATENATE('Copy paste to Here'!G44," &amp; ",'Copy paste to Here'!D44,"  &amp;  ",'Copy paste to Here'!E44))),"Empty Cell")</f>
        <v xml:space="preserve">High polished surgical steel hinged segment ring, 16g (1.2mm) &amp; Length: 8mm  &amp;  </v>
      </c>
      <c r="B40" s="57" t="str">
        <f>'Copy paste to Here'!C44</f>
        <v>SEGH16</v>
      </c>
      <c r="C40" s="57" t="s">
        <v>70</v>
      </c>
      <c r="D40" s="58">
        <f>Invoice!B44</f>
        <v>10</v>
      </c>
      <c r="E40" s="59">
        <f>'Shipping Invoice'!J45*$N$1</f>
        <v>1.58</v>
      </c>
      <c r="F40" s="59">
        <f t="shared" si="0"/>
        <v>15.8</v>
      </c>
      <c r="G40" s="60">
        <f t="shared" si="1"/>
        <v>60.245400000000004</v>
      </c>
      <c r="H40" s="63">
        <f t="shared" si="2"/>
        <v>602.45400000000006</v>
      </c>
    </row>
    <row r="41" spans="1:8" s="62" customFormat="1" ht="25.5">
      <c r="A41" s="56" t="str">
        <f>IF((LEN('Copy paste to Here'!G45))&gt;5,((CONCATENATE('Copy paste to Here'!G45," &amp; ",'Copy paste to Here'!D45,"  &amp;  ",'Copy paste to Here'!E45))),"Empty Cell")</f>
        <v>High polished surgical steel hinged segment ring, 16g (1.2mm) with 3 small crystals &amp; Length: 8mm  &amp;  Crystal Color: Clear</v>
      </c>
      <c r="B41" s="57" t="str">
        <f>'Copy paste to Here'!C45</f>
        <v>SEGH16E</v>
      </c>
      <c r="C41" s="57" t="s">
        <v>755</v>
      </c>
      <c r="D41" s="58">
        <f>Invoice!B45</f>
        <v>10</v>
      </c>
      <c r="E41" s="59">
        <f>'Shipping Invoice'!J46*$N$1</f>
        <v>2.4700000000000002</v>
      </c>
      <c r="F41" s="59">
        <f t="shared" si="0"/>
        <v>24.700000000000003</v>
      </c>
      <c r="G41" s="60">
        <f t="shared" si="1"/>
        <v>94.181100000000015</v>
      </c>
      <c r="H41" s="63">
        <f t="shared" si="2"/>
        <v>941.81100000000015</v>
      </c>
    </row>
    <row r="42" spans="1:8" s="62" customFormat="1" ht="24">
      <c r="A42" s="56" t="str">
        <f>IF((LEN('Copy paste to Here'!G46))&gt;5,((CONCATENATE('Copy paste to Here'!G46," &amp; ",'Copy paste to Here'!D46,"  &amp;  ",'Copy paste to Here'!E46))),"Empty Cell")</f>
        <v xml:space="preserve">High polished internally threaded surgical steel double flare flesh tunnel &amp; Gauge: 6mm  &amp;  </v>
      </c>
      <c r="B42" s="57" t="str">
        <f>'Copy paste to Here'!C46</f>
        <v>SHP</v>
      </c>
      <c r="C42" s="57" t="s">
        <v>818</v>
      </c>
      <c r="D42" s="58">
        <f>Invoice!B46</f>
        <v>5</v>
      </c>
      <c r="E42" s="59">
        <f>'Shipping Invoice'!J47*$N$1</f>
        <v>1.98</v>
      </c>
      <c r="F42" s="59">
        <f t="shared" si="0"/>
        <v>9.9</v>
      </c>
      <c r="G42" s="60">
        <f t="shared" si="1"/>
        <v>75.497399999999999</v>
      </c>
      <c r="H42" s="63">
        <f t="shared" si="2"/>
        <v>377.48699999999997</v>
      </c>
    </row>
    <row r="43" spans="1:8" s="62" customFormat="1" ht="24">
      <c r="A43" s="56" t="str">
        <f>IF((LEN('Copy paste to Here'!G47))&gt;5,((CONCATENATE('Copy paste to Here'!G47," &amp; ",'Copy paste to Here'!D47,"  &amp;  ",'Copy paste to Here'!E47))),"Empty Cell")</f>
        <v xml:space="preserve">High polished internally threaded surgical steel double flare flesh tunnel &amp; Gauge: 8mm  &amp;  </v>
      </c>
      <c r="B43" s="57" t="str">
        <f>'Copy paste to Here'!C47</f>
        <v>SHP</v>
      </c>
      <c r="C43" s="57" t="s">
        <v>819</v>
      </c>
      <c r="D43" s="58">
        <f>Invoice!B47</f>
        <v>5</v>
      </c>
      <c r="E43" s="59">
        <f>'Shipping Invoice'!J48*$N$1</f>
        <v>2.08</v>
      </c>
      <c r="F43" s="59">
        <f t="shared" si="0"/>
        <v>10.4</v>
      </c>
      <c r="G43" s="60">
        <f t="shared" si="1"/>
        <v>79.310400000000001</v>
      </c>
      <c r="H43" s="63">
        <f t="shared" si="2"/>
        <v>396.55200000000002</v>
      </c>
    </row>
    <row r="44" spans="1:8" s="62" customFormat="1" ht="24">
      <c r="A44" s="56" t="str">
        <f>IF((LEN('Copy paste to Here'!G48))&gt;5,((CONCATENATE('Copy paste to Here'!G48," &amp; ",'Copy paste to Here'!D48,"  &amp;  ",'Copy paste to Here'!E48))),"Empty Cell")</f>
        <v xml:space="preserve">High polished internally threaded surgical steel double flare flesh tunnel &amp; Gauge: 10mm  &amp;  </v>
      </c>
      <c r="B44" s="57" t="str">
        <f>'Copy paste to Here'!C48</f>
        <v>SHP</v>
      </c>
      <c r="C44" s="57" t="s">
        <v>820</v>
      </c>
      <c r="D44" s="58">
        <f>Invoice!B48</f>
        <v>5</v>
      </c>
      <c r="E44" s="59">
        <f>'Shipping Invoice'!J49*$N$1</f>
        <v>2.27</v>
      </c>
      <c r="F44" s="59">
        <f t="shared" si="0"/>
        <v>11.35</v>
      </c>
      <c r="G44" s="60">
        <f t="shared" si="1"/>
        <v>86.55510000000001</v>
      </c>
      <c r="H44" s="63">
        <f t="shared" si="2"/>
        <v>432.77550000000008</v>
      </c>
    </row>
    <row r="45" spans="1:8" s="62" customFormat="1" ht="24">
      <c r="A45" s="56" t="str">
        <f>IF((LEN('Copy paste to Here'!G49))&gt;5,((CONCATENATE('Copy paste to Here'!G49," &amp; ",'Copy paste to Here'!D49,"  &amp;  ",'Copy paste to Here'!E49))),"Empty Cell")</f>
        <v xml:space="preserve">High polished internally threaded surgical steel double flare flesh tunnel &amp; Gauge: 16mm  &amp;  </v>
      </c>
      <c r="B45" s="57" t="str">
        <f>'Copy paste to Here'!C49</f>
        <v>SHP</v>
      </c>
      <c r="C45" s="57" t="s">
        <v>821</v>
      </c>
      <c r="D45" s="58">
        <f>Invoice!B49</f>
        <v>2</v>
      </c>
      <c r="E45" s="59">
        <f>'Shipping Invoice'!J50*$N$1</f>
        <v>2.97</v>
      </c>
      <c r="F45" s="59">
        <f t="shared" si="0"/>
        <v>5.94</v>
      </c>
      <c r="G45" s="60">
        <f t="shared" si="1"/>
        <v>113.24610000000001</v>
      </c>
      <c r="H45" s="63">
        <f t="shared" si="2"/>
        <v>226.49220000000003</v>
      </c>
    </row>
    <row r="46" spans="1:8" s="62" customFormat="1" ht="25.5">
      <c r="A46" s="56" t="str">
        <f>IF((LEN('Copy paste to Here'!G50))&gt;5,((CONCATENATE('Copy paste to Here'!G50," &amp; ",'Copy paste to Here'!D50,"  &amp;  ",'Copy paste to Here'!E50))),"Empty Cell")</f>
        <v xml:space="preserve">High polished internally threaded surgical steel double flare flesh tunnel &amp; Gauge: 18mm  &amp;  </v>
      </c>
      <c r="B46" s="57" t="str">
        <f>'Copy paste to Here'!C50</f>
        <v>SHP</v>
      </c>
      <c r="C46" s="57" t="s">
        <v>822</v>
      </c>
      <c r="D46" s="58">
        <f>Invoice!B50</f>
        <v>2</v>
      </c>
      <c r="E46" s="59">
        <f>'Shipping Invoice'!J51*$N$1</f>
        <v>3.27</v>
      </c>
      <c r="F46" s="59">
        <f t="shared" si="0"/>
        <v>6.54</v>
      </c>
      <c r="G46" s="60">
        <f t="shared" si="1"/>
        <v>124.68510000000001</v>
      </c>
      <c r="H46" s="63">
        <f t="shared" si="2"/>
        <v>249.37020000000001</v>
      </c>
    </row>
    <row r="47" spans="1:8" s="62" customFormat="1" ht="25.5">
      <c r="A47" s="56" t="str">
        <f>IF((LEN('Copy paste to Here'!G51))&gt;5,((CONCATENATE('Copy paste to Here'!G51," &amp; ",'Copy paste to Here'!D51,"  &amp;  ",'Copy paste to Here'!E51))),"Empty Cell")</f>
        <v>Surgical steel double flare flesh tunnel with internal screw-fit and big central CZ stone &amp; Cz Color: Clear  &amp;  Gauge: 14mm</v>
      </c>
      <c r="B47" s="57" t="str">
        <f>'Copy paste to Here'!C51</f>
        <v>SHPRZ</v>
      </c>
      <c r="C47" s="57" t="s">
        <v>823</v>
      </c>
      <c r="D47" s="58">
        <f>Invoice!B51</f>
        <v>4</v>
      </c>
      <c r="E47" s="59">
        <f>'Shipping Invoice'!J52*$N$1</f>
        <v>4.5599999999999996</v>
      </c>
      <c r="F47" s="59">
        <f t="shared" si="0"/>
        <v>18.239999999999998</v>
      </c>
      <c r="G47" s="60">
        <f t="shared" si="1"/>
        <v>173.87279999999998</v>
      </c>
      <c r="H47" s="63">
        <f t="shared" si="2"/>
        <v>695.49119999999994</v>
      </c>
    </row>
    <row r="48" spans="1:8" s="62" customFormat="1" ht="24">
      <c r="A48" s="56" t="str">
        <f>IF((LEN('Copy paste to Here'!G52))&gt;5,((CONCATENATE('Copy paste to Here'!G52," &amp; ",'Copy paste to Here'!D52,"  &amp;  ",'Copy paste to Here'!E52))),"Empty Cell")</f>
        <v>Silicone Ultra Thin double flared flesh tunnel &amp; Gauge: 6mm  &amp;  Color: Black</v>
      </c>
      <c r="B48" s="57" t="str">
        <f>'Copy paste to Here'!C52</f>
        <v>SIUT</v>
      </c>
      <c r="C48" s="57" t="s">
        <v>824</v>
      </c>
      <c r="D48" s="58">
        <f>Invoice!B52</f>
        <v>10</v>
      </c>
      <c r="E48" s="59">
        <f>'Shipping Invoice'!J53*$N$1</f>
        <v>0.46</v>
      </c>
      <c r="F48" s="59">
        <f t="shared" si="0"/>
        <v>4.6000000000000005</v>
      </c>
      <c r="G48" s="60">
        <f t="shared" si="1"/>
        <v>17.539800000000003</v>
      </c>
      <c r="H48" s="63">
        <f t="shared" si="2"/>
        <v>175.39800000000002</v>
      </c>
    </row>
    <row r="49" spans="1:8" s="62" customFormat="1" ht="24">
      <c r="A49" s="56" t="str">
        <f>IF((LEN('Copy paste to Here'!G53))&gt;5,((CONCATENATE('Copy paste to Here'!G53," &amp; ",'Copy paste to Here'!D53,"  &amp;  ",'Copy paste to Here'!E53))),"Empty Cell")</f>
        <v>Silicone Ultra Thin double flared flesh tunnel &amp; Gauge: 8mm  &amp;  Color: Black</v>
      </c>
      <c r="B49" s="57" t="str">
        <f>'Copy paste to Here'!C53</f>
        <v>SIUT</v>
      </c>
      <c r="C49" s="57" t="s">
        <v>825</v>
      </c>
      <c r="D49" s="58">
        <f>Invoice!B53</f>
        <v>10</v>
      </c>
      <c r="E49" s="59">
        <f>'Shipping Invoice'!J54*$N$1</f>
        <v>0.48</v>
      </c>
      <c r="F49" s="59">
        <f t="shared" si="0"/>
        <v>4.8</v>
      </c>
      <c r="G49" s="60">
        <f t="shared" si="1"/>
        <v>18.302400000000002</v>
      </c>
      <c r="H49" s="63">
        <f t="shared" si="2"/>
        <v>183.02400000000003</v>
      </c>
    </row>
    <row r="50" spans="1:8" s="62" customFormat="1" ht="24">
      <c r="A50" s="56" t="str">
        <f>IF((LEN('Copy paste to Here'!G54))&gt;5,((CONCATENATE('Copy paste to Here'!G54," &amp; ",'Copy paste to Here'!D54,"  &amp;  ",'Copy paste to Here'!E54))),"Empty Cell")</f>
        <v>PVD plated internally threaded surgical steel double flare flesh tunnel &amp; Gauge: 8mm  &amp;  Color: Black</v>
      </c>
      <c r="B50" s="57" t="str">
        <f>'Copy paste to Here'!C54</f>
        <v>STHP</v>
      </c>
      <c r="C50" s="57" t="s">
        <v>826</v>
      </c>
      <c r="D50" s="58">
        <f>Invoice!B54</f>
        <v>5</v>
      </c>
      <c r="E50" s="59">
        <f>'Shipping Invoice'!J55*$N$1</f>
        <v>2.87</v>
      </c>
      <c r="F50" s="59">
        <f t="shared" si="0"/>
        <v>14.350000000000001</v>
      </c>
      <c r="G50" s="60">
        <f t="shared" si="1"/>
        <v>109.43310000000001</v>
      </c>
      <c r="H50" s="63">
        <f t="shared" si="2"/>
        <v>547.16550000000007</v>
      </c>
    </row>
    <row r="51" spans="1:8" s="62" customFormat="1" ht="24">
      <c r="A51" s="56" t="str">
        <f>IF((LEN('Copy paste to Here'!G55))&gt;5,((CONCATENATE('Copy paste to Here'!G55," &amp; ",'Copy paste to Here'!D55,"  &amp;  ",'Copy paste to Here'!E55))),"Empty Cell")</f>
        <v>PVD plated internally threaded surgical steel double flare flesh tunnel &amp; Gauge: 10mm  &amp;  Color: Black</v>
      </c>
      <c r="B51" s="57" t="str">
        <f>'Copy paste to Here'!C55</f>
        <v>STHP</v>
      </c>
      <c r="C51" s="57" t="s">
        <v>827</v>
      </c>
      <c r="D51" s="58">
        <f>Invoice!B55</f>
        <v>5</v>
      </c>
      <c r="E51" s="59">
        <f>'Shipping Invoice'!J56*$N$1</f>
        <v>3.07</v>
      </c>
      <c r="F51" s="59">
        <f t="shared" si="0"/>
        <v>15.35</v>
      </c>
      <c r="G51" s="60">
        <f t="shared" si="1"/>
        <v>117.0591</v>
      </c>
      <c r="H51" s="63">
        <f t="shared" si="2"/>
        <v>585.29549999999995</v>
      </c>
    </row>
    <row r="52" spans="1:8" s="62" customFormat="1" ht="24">
      <c r="A52" s="56" t="str">
        <f>IF((LEN('Copy paste to Here'!G56))&gt;5,((CONCATENATE('Copy paste to Here'!G56," &amp; ",'Copy paste to Here'!D56,"  &amp;  ",'Copy paste to Here'!E56))),"Empty Cell")</f>
        <v>Silicon Plug with star shaped cut out &amp; Gauge: 6mm  &amp;  Color: Black</v>
      </c>
      <c r="B52" s="57" t="str">
        <f>'Copy paste to Here'!C56</f>
        <v>STSI</v>
      </c>
      <c r="C52" s="57" t="s">
        <v>828</v>
      </c>
      <c r="D52" s="58">
        <f>Invoice!B56</f>
        <v>5</v>
      </c>
      <c r="E52" s="59">
        <f>'Shipping Invoice'!J57*$N$1</f>
        <v>0.49</v>
      </c>
      <c r="F52" s="59">
        <f t="shared" si="0"/>
        <v>2.4500000000000002</v>
      </c>
      <c r="G52" s="60">
        <f t="shared" si="1"/>
        <v>18.683700000000002</v>
      </c>
      <c r="H52" s="63">
        <f t="shared" si="2"/>
        <v>93.418500000000009</v>
      </c>
    </row>
    <row r="53" spans="1:8" s="62" customFormat="1" ht="24">
      <c r="A53" s="56" t="str">
        <f>IF((LEN('Copy paste to Here'!G57))&gt;5,((CONCATENATE('Copy paste to Here'!G57," &amp; ",'Copy paste to Here'!D57,"  &amp;  ",'Copy paste to Here'!E57))),"Empty Cell")</f>
        <v xml:space="preserve">Rose gold PVD plated internally threaded surgical steel double flare flesh tunnel &amp; Gauge: 10mm  &amp;  </v>
      </c>
      <c r="B53" s="57" t="str">
        <f>'Copy paste to Here'!C57</f>
        <v>STTHP</v>
      </c>
      <c r="C53" s="57" t="s">
        <v>829</v>
      </c>
      <c r="D53" s="58">
        <f>Invoice!B57</f>
        <v>2</v>
      </c>
      <c r="E53" s="59">
        <f>'Shipping Invoice'!J58*$N$1</f>
        <v>3.68</v>
      </c>
      <c r="F53" s="59">
        <f t="shared" si="0"/>
        <v>7.36</v>
      </c>
      <c r="G53" s="60">
        <f t="shared" si="1"/>
        <v>140.31840000000003</v>
      </c>
      <c r="H53" s="63">
        <f t="shared" si="2"/>
        <v>280.63680000000005</v>
      </c>
    </row>
    <row r="54" spans="1:8" s="62" customFormat="1" ht="25.5">
      <c r="A54" s="56" t="str">
        <f>IF((LEN('Copy paste to Here'!G58))&gt;5,((CONCATENATE('Copy paste to Here'!G58," &amp; ",'Copy paste to Here'!D58,"  &amp;  ",'Copy paste to Here'!E58))),"Empty Cell")</f>
        <v xml:space="preserve">Rose gold PVD plated internally threaded surgical steel double flare flesh tunnel &amp; Gauge: 12mm  &amp;  </v>
      </c>
      <c r="B54" s="57" t="str">
        <f>'Copy paste to Here'!C58</f>
        <v>STTHP</v>
      </c>
      <c r="C54" s="57" t="s">
        <v>830</v>
      </c>
      <c r="D54" s="58">
        <f>Invoice!B58</f>
        <v>2</v>
      </c>
      <c r="E54" s="59">
        <f>'Shipping Invoice'!J59*$N$1</f>
        <v>3.92</v>
      </c>
      <c r="F54" s="59">
        <f t="shared" si="0"/>
        <v>7.84</v>
      </c>
      <c r="G54" s="60">
        <f t="shared" si="1"/>
        <v>149.46960000000001</v>
      </c>
      <c r="H54" s="63">
        <f t="shared" si="2"/>
        <v>298.93920000000003</v>
      </c>
    </row>
    <row r="55" spans="1:8" s="62" customFormat="1" ht="25.5">
      <c r="A55" s="56" t="str">
        <f>IF((LEN('Copy paste to Here'!G59))&gt;5,((CONCATENATE('Copy paste to Here'!G59," &amp; ",'Copy paste to Here'!D59,"  &amp;  ",'Copy paste to Here'!E59))),"Empty Cell")</f>
        <v xml:space="preserve">Rose gold PVD plated internally threaded surgical steel double flare flesh tunnel &amp; Gauge: 16mm  &amp;  </v>
      </c>
      <c r="B55" s="57" t="str">
        <f>'Copy paste to Here'!C59</f>
        <v>STTHP</v>
      </c>
      <c r="C55" s="57" t="s">
        <v>831</v>
      </c>
      <c r="D55" s="58">
        <f>Invoice!B59</f>
        <v>2</v>
      </c>
      <c r="E55" s="59">
        <f>'Shipping Invoice'!J60*$N$1</f>
        <v>4.5199999999999996</v>
      </c>
      <c r="F55" s="59">
        <f t="shared" si="0"/>
        <v>9.0399999999999991</v>
      </c>
      <c r="G55" s="60">
        <f t="shared" si="1"/>
        <v>172.3476</v>
      </c>
      <c r="H55" s="63">
        <f t="shared" si="2"/>
        <v>344.6952</v>
      </c>
    </row>
    <row r="56" spans="1:8" s="62" customFormat="1" ht="24">
      <c r="A56" s="56" t="str">
        <f>IF((LEN('Copy paste to Here'!G60))&gt;5,((CONCATENATE('Copy paste to Here'!G60," &amp; ",'Copy paste to Here'!D60,"  &amp;  ",'Copy paste to Here'!E60))),"Empty Cell")</f>
        <v xml:space="preserve">High polished titanium G23 double flare flesh tunnel &amp; Gauge: 10mm  &amp;  </v>
      </c>
      <c r="B56" s="57" t="str">
        <f>'Copy paste to Here'!C60</f>
        <v>UDPG</v>
      </c>
      <c r="C56" s="57" t="s">
        <v>832</v>
      </c>
      <c r="D56" s="58">
        <f>Invoice!B60</f>
        <v>2</v>
      </c>
      <c r="E56" s="59">
        <f>'Shipping Invoice'!J61*$N$1</f>
        <v>4.16</v>
      </c>
      <c r="F56" s="59">
        <f t="shared" si="0"/>
        <v>8.32</v>
      </c>
      <c r="G56" s="60">
        <f t="shared" si="1"/>
        <v>158.6208</v>
      </c>
      <c r="H56" s="63">
        <f t="shared" si="2"/>
        <v>317.24160000000001</v>
      </c>
    </row>
    <row r="57" spans="1:8" s="62" customFormat="1" ht="25.5">
      <c r="A57" s="56" t="str">
        <f>IF((LEN('Copy paste to Here'!G61))&gt;5,((CONCATENATE('Copy paste to Here'!G61," &amp; ",'Copy paste to Here'!D61,"  &amp;  ",'Copy paste to Here'!E61))),"Empty Cell")</f>
        <v>PVD plated titanium G23 double flare flesh tunnel &amp; Gauge: 10mm  &amp;  Color: Black</v>
      </c>
      <c r="B57" s="57" t="str">
        <f>'Copy paste to Here'!C61</f>
        <v>UDTPG</v>
      </c>
      <c r="C57" s="57" t="s">
        <v>833</v>
      </c>
      <c r="D57" s="58">
        <f>Invoice!B61</f>
        <v>4</v>
      </c>
      <c r="E57" s="59">
        <f>'Shipping Invoice'!J62*$N$1</f>
        <v>4.71</v>
      </c>
      <c r="F57" s="59">
        <f t="shared" si="0"/>
        <v>18.84</v>
      </c>
      <c r="G57" s="60">
        <f t="shared" si="1"/>
        <v>179.59230000000002</v>
      </c>
      <c r="H57" s="63">
        <f t="shared" si="2"/>
        <v>718.36920000000009</v>
      </c>
    </row>
    <row r="58" spans="1:8" s="62" customFormat="1" ht="25.5">
      <c r="A58" s="56" t="str">
        <f>IF((LEN('Copy paste to Here'!G62))&gt;5,((CONCATENATE('Copy paste to Here'!G62," &amp; ",'Copy paste to Here'!D62,"  &amp;  ",'Copy paste to Here'!E62))),"Empty Cell")</f>
        <v xml:space="preserve">Titanium G23 hinged segment ring, 14g (1.6mm) &amp; Length: 10mm  &amp;  </v>
      </c>
      <c r="B58" s="57" t="str">
        <f>'Copy paste to Here'!C62</f>
        <v>USEGH14</v>
      </c>
      <c r="C58" s="57" t="s">
        <v>775</v>
      </c>
      <c r="D58" s="58">
        <f>Invoice!B62</f>
        <v>5</v>
      </c>
      <c r="E58" s="59">
        <f>'Shipping Invoice'!J63*$N$1</f>
        <v>2.77</v>
      </c>
      <c r="F58" s="59">
        <f t="shared" si="0"/>
        <v>13.85</v>
      </c>
      <c r="G58" s="60">
        <f t="shared" si="1"/>
        <v>105.62010000000001</v>
      </c>
      <c r="H58" s="63">
        <f t="shared" si="2"/>
        <v>528.10050000000001</v>
      </c>
    </row>
    <row r="59" spans="1:8" s="62" customFormat="1" ht="25.5">
      <c r="A59" s="56" t="str">
        <f>IF((LEN('Copy paste to Here'!G63))&gt;5,((CONCATENATE('Copy paste to Here'!G63," &amp; ",'Copy paste to Here'!D63,"  &amp;  ",'Copy paste to Here'!E63))),"Empty Cell")</f>
        <v xml:space="preserve">Titanium G23 hinged segment ring, 16g (1.2mm) &amp; Length: 8mm  &amp;  </v>
      </c>
      <c r="B59" s="57" t="str">
        <f>'Copy paste to Here'!C63</f>
        <v>USEGH16</v>
      </c>
      <c r="C59" s="57" t="s">
        <v>777</v>
      </c>
      <c r="D59" s="58">
        <f>Invoice!B63</f>
        <v>10</v>
      </c>
      <c r="E59" s="59">
        <f>'Shipping Invoice'!J64*$N$1</f>
        <v>2.37</v>
      </c>
      <c r="F59" s="59">
        <f t="shared" si="0"/>
        <v>23.700000000000003</v>
      </c>
      <c r="G59" s="60">
        <f t="shared" si="1"/>
        <v>90.368100000000013</v>
      </c>
      <c r="H59" s="63">
        <f t="shared" si="2"/>
        <v>903.68100000000015</v>
      </c>
    </row>
    <row r="60" spans="1:8" s="62" customFormat="1" ht="25.5">
      <c r="A60" s="56" t="str">
        <f>IF((LEN('Copy paste to Here'!G64))&gt;5,((CONCATENATE('Copy paste to Here'!G64," &amp; ",'Copy paste to Here'!D64,"  &amp;  ",'Copy paste to Here'!E64))),"Empty Cell")</f>
        <v xml:space="preserve">Titanium G23 hinged segment ring, 16g (1.2mm) &amp; Length: 10mm  &amp;  </v>
      </c>
      <c r="B60" s="57" t="str">
        <f>'Copy paste to Here'!C64</f>
        <v>USEGH16</v>
      </c>
      <c r="C60" s="57" t="s">
        <v>777</v>
      </c>
      <c r="D60" s="58">
        <f>Invoice!B64</f>
        <v>10</v>
      </c>
      <c r="E60" s="59">
        <f>'Shipping Invoice'!J65*$N$1</f>
        <v>2.37</v>
      </c>
      <c r="F60" s="59">
        <f t="shared" si="0"/>
        <v>23.700000000000003</v>
      </c>
      <c r="G60" s="60">
        <f t="shared" si="1"/>
        <v>90.368100000000013</v>
      </c>
      <c r="H60" s="63">
        <f t="shared" si="2"/>
        <v>903.68100000000015</v>
      </c>
    </row>
    <row r="61" spans="1:8" s="62" customFormat="1" ht="24">
      <c r="A61" s="56" t="str">
        <f>IF((LEN('Copy paste to Here'!G65))&gt;5,((CONCATENATE('Copy paste to Here'!G65," &amp; ",'Copy paste to Here'!D65,"  &amp;  ",'Copy paste to Here'!E65))),"Empty Cell")</f>
        <v xml:space="preserve">Pack of 10 pcs. of 4mm high polished surgical steel balls with 1.6mm threading (14g) &amp;   &amp;  </v>
      </c>
      <c r="B61" s="57" t="str">
        <f>'Copy paste to Here'!C65</f>
        <v>XBAL4</v>
      </c>
      <c r="C61" s="57" t="s">
        <v>779</v>
      </c>
      <c r="D61" s="58">
        <f>Invoice!B65</f>
        <v>2</v>
      </c>
      <c r="E61" s="59">
        <f>'Shipping Invoice'!J66*$N$1</f>
        <v>0.72</v>
      </c>
      <c r="F61" s="59">
        <f t="shared" si="0"/>
        <v>1.44</v>
      </c>
      <c r="G61" s="60">
        <f t="shared" si="1"/>
        <v>27.453600000000002</v>
      </c>
      <c r="H61" s="63">
        <f t="shared" si="2"/>
        <v>54.907200000000003</v>
      </c>
    </row>
    <row r="62" spans="1:8" s="62" customFormat="1" ht="24">
      <c r="A62" s="56" t="str">
        <f>IF((LEN('Copy paste to Here'!G66))&gt;5,((CONCATENATE('Copy paste to Here'!G66," &amp; ",'Copy paste to Here'!D66,"  &amp;  ",'Copy paste to Here'!E66))),"Empty Cell")</f>
        <v xml:space="preserve">Pack of 10 pcs. of 5mm high polished surgical steel balls with 1.6mm threading (14g) &amp;   &amp;  </v>
      </c>
      <c r="B62" s="57" t="str">
        <f>'Copy paste to Here'!C66</f>
        <v>XBAL5</v>
      </c>
      <c r="C62" s="57" t="s">
        <v>781</v>
      </c>
      <c r="D62" s="58">
        <f>Invoice!B66</f>
        <v>2</v>
      </c>
      <c r="E62" s="59">
        <f>'Shipping Invoice'!J67*$N$1</f>
        <v>0.74</v>
      </c>
      <c r="F62" s="59">
        <f t="shared" si="0"/>
        <v>1.48</v>
      </c>
      <c r="G62" s="60">
        <f t="shared" si="1"/>
        <v>28.216200000000001</v>
      </c>
      <c r="H62" s="63">
        <f t="shared" si="2"/>
        <v>56.432400000000001</v>
      </c>
    </row>
    <row r="63" spans="1:8" s="62" customFormat="1" ht="24">
      <c r="A63" s="56" t="str">
        <f>IF((LEN('Copy paste to Here'!G67))&gt;5,((CONCATENATE('Copy paste to Here'!G67," &amp; ",'Copy paste to Here'!D67,"  &amp;  ",'Copy paste to Here'!E67))),"Empty Cell")</f>
        <v xml:space="preserve">Pack of 10 pcs. of 6mm high polished surgical steel balls with 1.6mm threading (14g) &amp;   &amp;  </v>
      </c>
      <c r="B63" s="57" t="str">
        <f>'Copy paste to Here'!C67</f>
        <v>XBAL6</v>
      </c>
      <c r="C63" s="57" t="s">
        <v>783</v>
      </c>
      <c r="D63" s="58">
        <f>Invoice!B67</f>
        <v>2</v>
      </c>
      <c r="E63" s="59">
        <f>'Shipping Invoice'!J68*$N$1</f>
        <v>1.1000000000000001</v>
      </c>
      <c r="F63" s="59">
        <f t="shared" si="0"/>
        <v>2.2000000000000002</v>
      </c>
      <c r="G63" s="60">
        <f t="shared" si="1"/>
        <v>41.943000000000005</v>
      </c>
      <c r="H63" s="63">
        <f t="shared" si="2"/>
        <v>83.88600000000001</v>
      </c>
    </row>
    <row r="64" spans="1:8" s="62" customFormat="1" ht="24">
      <c r="A64" s="56" t="str">
        <f>IF((LEN('Copy paste to Here'!G68))&gt;5,((CONCATENATE('Copy paste to Here'!G68," &amp; ",'Copy paste to Here'!D68,"  &amp;  ",'Copy paste to Here'!E68))),"Empty Cell")</f>
        <v xml:space="preserve">Pack of 10 pcs. of 8mm high polished surgical steel balls with 1.6mm threading (14g) &amp;   &amp;  </v>
      </c>
      <c r="B64" s="57" t="str">
        <f>'Copy paste to Here'!C68</f>
        <v>XBAL8</v>
      </c>
      <c r="C64" s="57" t="s">
        <v>785</v>
      </c>
      <c r="D64" s="58">
        <f>Invoice!B68</f>
        <v>2</v>
      </c>
      <c r="E64" s="59">
        <f>'Shipping Invoice'!J69*$N$1</f>
        <v>1.39</v>
      </c>
      <c r="F64" s="59">
        <f t="shared" si="0"/>
        <v>2.78</v>
      </c>
      <c r="G64" s="60">
        <f t="shared" si="1"/>
        <v>53.000700000000002</v>
      </c>
      <c r="H64" s="63">
        <f t="shared" si="2"/>
        <v>106.0014</v>
      </c>
    </row>
    <row r="65" spans="1:8" s="62" customFormat="1" ht="25.5">
      <c r="A65" s="56" t="str">
        <f>IF((LEN('Copy paste to Here'!G69))&gt;5,((CONCATENATE('Copy paste to Here'!G69," &amp; ",'Copy paste to Here'!D69,"  &amp;  ",'Copy paste to Here'!E69))),"Empty Cell")</f>
        <v xml:space="preserve">Pack of 10 pcs. of high polished 316L steel barbell posts - threading 1.2mm (16g) &amp; Length: 6mm  &amp;  </v>
      </c>
      <c r="B65" s="57" t="str">
        <f>'Copy paste to Here'!C69</f>
        <v>XBB16G</v>
      </c>
      <c r="C65" s="57" t="s">
        <v>834</v>
      </c>
      <c r="D65" s="58">
        <f>Invoice!B69</f>
        <v>1</v>
      </c>
      <c r="E65" s="59">
        <f>'Shipping Invoice'!J70*$N$1</f>
        <v>0.6</v>
      </c>
      <c r="F65" s="59">
        <f t="shared" si="0"/>
        <v>0.6</v>
      </c>
      <c r="G65" s="60">
        <f t="shared" si="1"/>
        <v>22.878</v>
      </c>
      <c r="H65" s="63">
        <f t="shared" si="2"/>
        <v>22.878</v>
      </c>
    </row>
    <row r="66" spans="1:8" s="62" customFormat="1" ht="25.5">
      <c r="A66" s="56" t="str">
        <f>IF((LEN('Copy paste to Here'!G70))&gt;5,((CONCATENATE('Copy paste to Here'!G70," &amp; ",'Copy paste to Here'!D70,"  &amp;  ",'Copy paste to Here'!E70))),"Empty Cell")</f>
        <v xml:space="preserve">Pack of 10 pcs. of high polished 316L steel barbell posts - threading 1.2mm (16g) &amp; Length: 8mm  &amp;  </v>
      </c>
      <c r="B66" s="57" t="str">
        <f>'Copy paste to Here'!C70</f>
        <v>XBB16G</v>
      </c>
      <c r="C66" s="57" t="s">
        <v>834</v>
      </c>
      <c r="D66" s="58">
        <f>Invoice!B70</f>
        <v>1</v>
      </c>
      <c r="E66" s="59">
        <f>'Shipping Invoice'!J71*$N$1</f>
        <v>0.6</v>
      </c>
      <c r="F66" s="59">
        <f t="shared" si="0"/>
        <v>0.6</v>
      </c>
      <c r="G66" s="60">
        <f t="shared" si="1"/>
        <v>22.878</v>
      </c>
      <c r="H66" s="63">
        <f t="shared" si="2"/>
        <v>22.878</v>
      </c>
    </row>
    <row r="67" spans="1:8" s="62" customFormat="1" ht="25.5">
      <c r="A67" s="56" t="str">
        <f>IF((LEN('Copy paste to Here'!G71))&gt;5,((CONCATENATE('Copy paste to Here'!G71," &amp; ",'Copy paste to Here'!D71,"  &amp;  ",'Copy paste to Here'!E71))),"Empty Cell")</f>
        <v xml:space="preserve">Pack of 10 pcs. of high polished 316L steel barbell posts - threading 1.2mm (16g) &amp; Length: 10mm  &amp;  </v>
      </c>
      <c r="B67" s="57" t="str">
        <f>'Copy paste to Here'!C71</f>
        <v>XBB16G</v>
      </c>
      <c r="C67" s="57" t="s">
        <v>834</v>
      </c>
      <c r="D67" s="58">
        <f>Invoice!B71</f>
        <v>1</v>
      </c>
      <c r="E67" s="59">
        <f>'Shipping Invoice'!J72*$N$1</f>
        <v>0.6</v>
      </c>
      <c r="F67" s="59">
        <f t="shared" si="0"/>
        <v>0.6</v>
      </c>
      <c r="G67" s="60">
        <f t="shared" si="1"/>
        <v>22.878</v>
      </c>
      <c r="H67" s="63">
        <f t="shared" si="2"/>
        <v>22.878</v>
      </c>
    </row>
    <row r="68" spans="1:8" s="62" customFormat="1" ht="24">
      <c r="A68" s="56" t="str">
        <f>IF((LEN('Copy paste to Here'!G72))&gt;5,((CONCATENATE('Copy paste to Here'!G72," &amp; ",'Copy paste to Here'!D72,"  &amp;  ",'Copy paste to Here'!E72))),"Empty Cell")</f>
        <v xml:space="preserve">Pack of 5 pcs. of 4mm anodized titanium G23 balls - 1.2mm threading (16g) &amp; Color: Black  &amp;  </v>
      </c>
      <c r="B68" s="57" t="str">
        <f>'Copy paste to Here'!C72</f>
        <v>XUBT4S</v>
      </c>
      <c r="C68" s="57" t="s">
        <v>789</v>
      </c>
      <c r="D68" s="58">
        <f>Invoice!B72</f>
        <v>2</v>
      </c>
      <c r="E68" s="59">
        <f>'Shipping Invoice'!J73*$N$1</f>
        <v>3.23</v>
      </c>
      <c r="F68" s="59">
        <f t="shared" si="0"/>
        <v>6.46</v>
      </c>
      <c r="G68" s="60">
        <f t="shared" si="1"/>
        <v>123.15990000000001</v>
      </c>
      <c r="H68" s="63">
        <f t="shared" si="2"/>
        <v>246.31980000000001</v>
      </c>
    </row>
    <row r="69" spans="1:8" s="62" customFormat="1" ht="24">
      <c r="A69" s="56" t="str">
        <f>IF((LEN('Copy paste to Here'!G73))&gt;5,((CONCATENATE('Copy paste to Here'!G73," &amp; ",'Copy paste to Here'!D73,"  &amp;  ",'Copy paste to Here'!E73))),"Empty Cell")</f>
        <v xml:space="preserve">Pack of 5 pcs. of 4mm anodized titanium G23 balls - 1.2mm threading (16g) &amp; Color: Blue  &amp;  </v>
      </c>
      <c r="B69" s="57" t="str">
        <f>'Copy paste to Here'!C73</f>
        <v>XUBT4S</v>
      </c>
      <c r="C69" s="57" t="s">
        <v>789</v>
      </c>
      <c r="D69" s="58">
        <f>Invoice!B73</f>
        <v>2</v>
      </c>
      <c r="E69" s="59">
        <f>'Shipping Invoice'!J74*$N$1</f>
        <v>3.23</v>
      </c>
      <c r="F69" s="59">
        <f t="shared" si="0"/>
        <v>6.46</v>
      </c>
      <c r="G69" s="60">
        <f t="shared" si="1"/>
        <v>123.15990000000001</v>
      </c>
      <c r="H69" s="63">
        <f t="shared" si="2"/>
        <v>246.31980000000001</v>
      </c>
    </row>
    <row r="70" spans="1:8" s="62" customFormat="1" ht="24">
      <c r="A70" s="56" t="str">
        <f>IF((LEN('Copy paste to Here'!G74))&gt;5,((CONCATENATE('Copy paste to Here'!G74," &amp; ",'Copy paste to Here'!D74,"  &amp;  ",'Copy paste to Here'!E74))),"Empty Cell")</f>
        <v xml:space="preserve">Pack of 5 pcs. of 4mm anodized titanium G23 balls - 1.2mm threading (16g) &amp; Color: Rainbow  &amp;  </v>
      </c>
      <c r="B70" s="57" t="str">
        <f>'Copy paste to Here'!C74</f>
        <v>XUBT4S</v>
      </c>
      <c r="C70" s="57" t="s">
        <v>789</v>
      </c>
      <c r="D70" s="58">
        <f>Invoice!B74</f>
        <v>2</v>
      </c>
      <c r="E70" s="59">
        <f>'Shipping Invoice'!J75*$N$1</f>
        <v>3.23</v>
      </c>
      <c r="F70" s="59">
        <f t="shared" si="0"/>
        <v>6.46</v>
      </c>
      <c r="G70" s="60">
        <f t="shared" si="1"/>
        <v>123.15990000000001</v>
      </c>
      <c r="H70" s="63">
        <f t="shared" si="2"/>
        <v>246.31980000000001</v>
      </c>
    </row>
    <row r="71" spans="1:8" s="62" customFormat="1" ht="24">
      <c r="A71" s="56" t="str">
        <f>IF((LEN('Copy paste to Here'!G75))&gt;5,((CONCATENATE('Copy paste to Here'!G75," &amp; ",'Copy paste to Here'!D75,"  &amp;  ",'Copy paste to Here'!E75))),"Empty Cell")</f>
        <v xml:space="preserve">Pack of 5 pcs. of 4mm anodized titanium G23 balls - 1.2mm threading (16g) &amp; Color: Light blue  &amp;  </v>
      </c>
      <c r="B71" s="57" t="str">
        <f>'Copy paste to Here'!C75</f>
        <v>XUBT4S</v>
      </c>
      <c r="C71" s="57" t="s">
        <v>789</v>
      </c>
      <c r="D71" s="58">
        <f>Invoice!B75</f>
        <v>2</v>
      </c>
      <c r="E71" s="59">
        <f>'Shipping Invoice'!J76*$N$1</f>
        <v>3.23</v>
      </c>
      <c r="F71" s="59">
        <f t="shared" si="0"/>
        <v>6.46</v>
      </c>
      <c r="G71" s="60">
        <f t="shared" si="1"/>
        <v>123.15990000000001</v>
      </c>
      <c r="H71" s="63">
        <f t="shared" si="2"/>
        <v>246.31980000000001</v>
      </c>
    </row>
    <row r="72" spans="1:8" s="62" customFormat="1" ht="24">
      <c r="A72" s="56" t="str">
        <f>IF((LEN('Copy paste to Here'!G76))&gt;5,((CONCATENATE('Copy paste to Here'!G76," &amp; ",'Copy paste to Here'!D76,"  &amp;  ",'Copy paste to Here'!E76))),"Empty Cell")</f>
        <v xml:space="preserve">Pack of 5 pcs. of 4mm anodized titanium G23 balls - 1.2mm threading (16g) &amp; Color: Green  &amp;  </v>
      </c>
      <c r="B72" s="57" t="str">
        <f>'Copy paste to Here'!C76</f>
        <v>XUBT4S</v>
      </c>
      <c r="C72" s="57" t="s">
        <v>789</v>
      </c>
      <c r="D72" s="58">
        <f>Invoice!B76</f>
        <v>2</v>
      </c>
      <c r="E72" s="59">
        <f>'Shipping Invoice'!J77*$N$1</f>
        <v>3.23</v>
      </c>
      <c r="F72" s="59">
        <f t="shared" si="0"/>
        <v>6.46</v>
      </c>
      <c r="G72" s="60">
        <f t="shared" si="1"/>
        <v>123.15990000000001</v>
      </c>
      <c r="H72" s="63">
        <f t="shared" si="2"/>
        <v>246.31980000000001</v>
      </c>
    </row>
    <row r="73" spans="1:8" s="62" customFormat="1" ht="24">
      <c r="A73" s="56" t="str">
        <f>IF((LEN('Copy paste to Here'!G77))&gt;5,((CONCATENATE('Copy paste to Here'!G77," &amp; ",'Copy paste to Here'!D77,"  &amp;  ",'Copy paste to Here'!E77))),"Empty Cell")</f>
        <v xml:space="preserve">Pack of 5 pcs. of 4mm anodized titanium G23 balls - 1.2mm threading (16g) &amp; Color: Purple  &amp;  </v>
      </c>
      <c r="B73" s="57" t="str">
        <f>'Copy paste to Here'!C77</f>
        <v>XUBT4S</v>
      </c>
      <c r="C73" s="57" t="s">
        <v>789</v>
      </c>
      <c r="D73" s="58">
        <f>Invoice!B77</f>
        <v>2</v>
      </c>
      <c r="E73" s="59">
        <f>'Shipping Invoice'!J78*$N$1</f>
        <v>3.23</v>
      </c>
      <c r="F73" s="59">
        <f t="shared" si="0"/>
        <v>6.46</v>
      </c>
      <c r="G73" s="60">
        <f t="shared" si="1"/>
        <v>123.15990000000001</v>
      </c>
      <c r="H73" s="63">
        <f t="shared" si="2"/>
        <v>246.31980000000001</v>
      </c>
    </row>
    <row r="74" spans="1:8" s="62" customFormat="1" ht="24">
      <c r="A74" s="56" t="str">
        <f>IF((LEN('Copy paste to Here'!G78))&gt;5,((CONCATENATE('Copy paste to Here'!G78," &amp; ",'Copy paste to Here'!D78,"  &amp;  ",'Copy paste to Here'!E78))),"Empty Cell")</f>
        <v xml:space="preserve">Pack of 5 pcs. of 5mm anodized titanium G23 balls - 1.6mm threading (14g) &amp; Color: Black  &amp;  </v>
      </c>
      <c r="B74" s="57" t="str">
        <f>'Copy paste to Here'!C78</f>
        <v>XUBT5G</v>
      </c>
      <c r="C74" s="57" t="s">
        <v>793</v>
      </c>
      <c r="D74" s="58">
        <f>Invoice!B78</f>
        <v>2</v>
      </c>
      <c r="E74" s="59">
        <f>'Shipping Invoice'!J79*$N$1</f>
        <v>3.43</v>
      </c>
      <c r="F74" s="59">
        <f t="shared" si="0"/>
        <v>6.86</v>
      </c>
      <c r="G74" s="60">
        <f t="shared" si="1"/>
        <v>130.78590000000003</v>
      </c>
      <c r="H74" s="63">
        <f t="shared" si="2"/>
        <v>261.57180000000005</v>
      </c>
    </row>
    <row r="75" spans="1:8" s="62" customFormat="1" ht="24">
      <c r="A75" s="56" t="str">
        <f>IF((LEN('Copy paste to Here'!G79))&gt;5,((CONCATENATE('Copy paste to Here'!G79," &amp; ",'Copy paste to Here'!D79,"  &amp;  ",'Copy paste to Here'!E79))),"Empty Cell")</f>
        <v xml:space="preserve">Pack of 5 pcs. of 5mm anodized titanium G23 balls - 1.6mm threading (14g) &amp; Color: Blue  &amp;  </v>
      </c>
      <c r="B75" s="57" t="str">
        <f>'Copy paste to Here'!C79</f>
        <v>XUBT5G</v>
      </c>
      <c r="C75" s="57" t="s">
        <v>793</v>
      </c>
      <c r="D75" s="58">
        <f>Invoice!B79</f>
        <v>2</v>
      </c>
      <c r="E75" s="59">
        <f>'Shipping Invoice'!J80*$N$1</f>
        <v>3.43</v>
      </c>
      <c r="F75" s="59">
        <f t="shared" si="0"/>
        <v>6.86</v>
      </c>
      <c r="G75" s="60">
        <f t="shared" si="1"/>
        <v>130.78590000000003</v>
      </c>
      <c r="H75" s="63">
        <f t="shared" si="2"/>
        <v>261.57180000000005</v>
      </c>
    </row>
    <row r="76" spans="1:8" s="62" customFormat="1" ht="24">
      <c r="A76" s="56" t="str">
        <f>IF((LEN('Copy paste to Here'!G80))&gt;5,((CONCATENATE('Copy paste to Here'!G80," &amp; ",'Copy paste to Here'!D80,"  &amp;  ",'Copy paste to Here'!E80))),"Empty Cell")</f>
        <v xml:space="preserve">Pack of 5 pcs. of 5mm anodized titanium G23 balls - 1.6mm threading (14g) &amp; Color: Rainbow  &amp;  </v>
      </c>
      <c r="B76" s="57" t="str">
        <f>'Copy paste to Here'!C80</f>
        <v>XUBT5G</v>
      </c>
      <c r="C76" s="57" t="s">
        <v>793</v>
      </c>
      <c r="D76" s="58">
        <f>Invoice!B80</f>
        <v>2</v>
      </c>
      <c r="E76" s="59">
        <f>'Shipping Invoice'!J81*$N$1</f>
        <v>3.43</v>
      </c>
      <c r="F76" s="59">
        <f t="shared" si="0"/>
        <v>6.86</v>
      </c>
      <c r="G76" s="60">
        <f t="shared" si="1"/>
        <v>130.78590000000003</v>
      </c>
      <c r="H76" s="63">
        <f t="shared" si="2"/>
        <v>261.57180000000005</v>
      </c>
    </row>
    <row r="77" spans="1:8" s="62" customFormat="1" ht="24">
      <c r="A77" s="56" t="str">
        <f>IF((LEN('Copy paste to Here'!G81))&gt;5,((CONCATENATE('Copy paste to Here'!G81," &amp; ",'Copy paste to Here'!D81,"  &amp;  ",'Copy paste to Here'!E81))),"Empty Cell")</f>
        <v xml:space="preserve">Pack of 5 pcs. of 5mm anodized titanium G23 balls - 1.6mm threading (14g) &amp; Color: Light blue  &amp;  </v>
      </c>
      <c r="B77" s="57" t="str">
        <f>'Copy paste to Here'!C81</f>
        <v>XUBT5G</v>
      </c>
      <c r="C77" s="57" t="s">
        <v>793</v>
      </c>
      <c r="D77" s="58">
        <f>Invoice!B81</f>
        <v>2</v>
      </c>
      <c r="E77" s="59">
        <f>'Shipping Invoice'!J82*$N$1</f>
        <v>3.43</v>
      </c>
      <c r="F77" s="59">
        <f t="shared" si="0"/>
        <v>6.86</v>
      </c>
      <c r="G77" s="60">
        <f t="shared" si="1"/>
        <v>130.78590000000003</v>
      </c>
      <c r="H77" s="63">
        <f t="shared" si="2"/>
        <v>261.57180000000005</v>
      </c>
    </row>
    <row r="78" spans="1:8" s="62" customFormat="1" ht="24">
      <c r="A78" s="56" t="str">
        <f>IF((LEN('Copy paste to Here'!G82))&gt;5,((CONCATENATE('Copy paste to Here'!G82," &amp; ",'Copy paste to Here'!D82,"  &amp;  ",'Copy paste to Here'!E82))),"Empty Cell")</f>
        <v xml:space="preserve">Pack of 5 pcs. of 5mm anodized titanium G23 balls - 1.6mm threading (14g) &amp; Color: Green  &amp;  </v>
      </c>
      <c r="B78" s="57" t="str">
        <f>'Copy paste to Here'!C82</f>
        <v>XUBT5G</v>
      </c>
      <c r="C78" s="57" t="s">
        <v>793</v>
      </c>
      <c r="D78" s="58">
        <f>Invoice!B82</f>
        <v>2</v>
      </c>
      <c r="E78" s="59">
        <f>'Shipping Invoice'!J83*$N$1</f>
        <v>3.43</v>
      </c>
      <c r="F78" s="59">
        <f t="shared" si="0"/>
        <v>6.86</v>
      </c>
      <c r="G78" s="60">
        <f t="shared" si="1"/>
        <v>130.78590000000003</v>
      </c>
      <c r="H78" s="63">
        <f t="shared" si="2"/>
        <v>261.57180000000005</v>
      </c>
    </row>
    <row r="79" spans="1:8" s="62" customFormat="1" ht="24">
      <c r="A79" s="56" t="str">
        <f>IF((LEN('Copy paste to Here'!G83))&gt;5,((CONCATENATE('Copy paste to Here'!G83," &amp; ",'Copy paste to Here'!D83,"  &amp;  ",'Copy paste to Here'!E83))),"Empty Cell")</f>
        <v xml:space="preserve">Pack of 5 pcs. of 5mm anodized titanium G23 balls - 1.6mm threading (14g) &amp; Color: Purple  &amp;  </v>
      </c>
      <c r="B79" s="57" t="str">
        <f>'Copy paste to Here'!C83</f>
        <v>XUBT5G</v>
      </c>
      <c r="C79" s="57" t="s">
        <v>793</v>
      </c>
      <c r="D79" s="58">
        <f>Invoice!B83</f>
        <v>2</v>
      </c>
      <c r="E79" s="59">
        <f>'Shipping Invoice'!J84*$N$1</f>
        <v>3.43</v>
      </c>
      <c r="F79" s="59">
        <f t="shared" si="0"/>
        <v>6.86</v>
      </c>
      <c r="G79" s="60">
        <f t="shared" si="1"/>
        <v>130.78590000000003</v>
      </c>
      <c r="H79" s="63">
        <f t="shared" si="2"/>
        <v>261.57180000000005</v>
      </c>
    </row>
    <row r="80" spans="1:8" s="62" customFormat="1" ht="24">
      <c r="A80" s="56" t="str">
        <f>IF((LEN('Copy paste to Here'!G84))&gt;5,((CONCATENATE('Copy paste to Here'!G84," &amp; ",'Copy paste to Here'!D84,"  &amp;  ",'Copy paste to Here'!E84))),"Empty Cell")</f>
        <v xml:space="preserve">Set of 2 pcs. of 4mm high polished titanium G23 balls with bezel set crystal - threading 16g (1.2mm) &amp; Crystal Color: Clear  &amp;  </v>
      </c>
      <c r="B80" s="57" t="str">
        <f>'Copy paste to Here'!C84</f>
        <v>XUJB4S</v>
      </c>
      <c r="C80" s="57" t="s">
        <v>795</v>
      </c>
      <c r="D80" s="58">
        <f>Invoice!B84</f>
        <v>5</v>
      </c>
      <c r="E80" s="59">
        <f>'Shipping Invoice'!J85*$N$1</f>
        <v>1.18</v>
      </c>
      <c r="F80" s="59">
        <f t="shared" si="0"/>
        <v>5.8999999999999995</v>
      </c>
      <c r="G80" s="60">
        <f t="shared" si="1"/>
        <v>44.993400000000001</v>
      </c>
      <c r="H80" s="63">
        <f t="shared" si="2"/>
        <v>224.96700000000001</v>
      </c>
    </row>
    <row r="81" spans="1:8" s="62" customFormat="1" ht="24">
      <c r="A81" s="56" t="str">
        <f>IF((LEN('Copy paste to Here'!G85))&gt;5,((CONCATENATE('Copy paste to Here'!G85," &amp; ",'Copy paste to Here'!D85,"  &amp;  ",'Copy paste to Here'!E85))),"Empty Cell")</f>
        <v xml:space="preserve">Set of 2 pcs. of 4mm high polished titanium G23 balls with bezel set crystal - threading 16g (1.2mm) &amp; Crystal Color: AB  &amp;  </v>
      </c>
      <c r="B81" s="57" t="str">
        <f>'Copy paste to Here'!C85</f>
        <v>XUJB4S</v>
      </c>
      <c r="C81" s="57" t="s">
        <v>795</v>
      </c>
      <c r="D81" s="58">
        <f>Invoice!B85</f>
        <v>5</v>
      </c>
      <c r="E81" s="59">
        <f>'Shipping Invoice'!J86*$N$1</f>
        <v>1.18</v>
      </c>
      <c r="F81" s="59">
        <f t="shared" si="0"/>
        <v>5.8999999999999995</v>
      </c>
      <c r="G81" s="60">
        <f t="shared" si="1"/>
        <v>44.993400000000001</v>
      </c>
      <c r="H81" s="63">
        <f t="shared" si="2"/>
        <v>224.96700000000001</v>
      </c>
    </row>
    <row r="82" spans="1:8" s="62" customFormat="1" ht="24">
      <c r="A82" s="56" t="str">
        <f>IF((LEN('Copy paste to Here'!G86))&gt;5,((CONCATENATE('Copy paste to Here'!G86," &amp; ",'Copy paste to Here'!D86,"  &amp;  ",'Copy paste to Here'!E86))),"Empty Cell")</f>
        <v xml:space="preserve">Set of 2 pcs. of 4mm high polished titanium G23 balls with bezel set crystal - threading 16g (1.2mm) &amp; Crystal Color: Rose  &amp;  </v>
      </c>
      <c r="B82" s="57" t="str">
        <f>'Copy paste to Here'!C86</f>
        <v>XUJB4S</v>
      </c>
      <c r="C82" s="57" t="s">
        <v>795</v>
      </c>
      <c r="D82" s="58">
        <f>Invoice!B86</f>
        <v>5</v>
      </c>
      <c r="E82" s="59">
        <f>'Shipping Invoice'!J87*$N$1</f>
        <v>1.18</v>
      </c>
      <c r="F82" s="59">
        <f t="shared" si="0"/>
        <v>5.8999999999999995</v>
      </c>
      <c r="G82" s="60">
        <f t="shared" si="1"/>
        <v>44.993400000000001</v>
      </c>
      <c r="H82" s="63">
        <f t="shared" si="2"/>
        <v>224.96700000000001</v>
      </c>
    </row>
    <row r="83" spans="1:8" s="62" customFormat="1" ht="36">
      <c r="A83" s="56" t="str">
        <f>IF((LEN('Copy paste to Here'!G87))&gt;5,((CONCATENATE('Copy paste to Here'!G87," &amp; ",'Copy paste to Here'!D87,"  &amp;  ",'Copy paste to Here'!E87))),"Empty Cell")</f>
        <v xml:space="preserve">Set of 2 pcs. of 4mm high polished titanium G23 balls with bezel set crystal - threading 16g (1.2mm) &amp; Crystal Color: Aquamarine  &amp;  </v>
      </c>
      <c r="B83" s="57" t="str">
        <f>'Copy paste to Here'!C87</f>
        <v>XUJB4S</v>
      </c>
      <c r="C83" s="57" t="s">
        <v>795</v>
      </c>
      <c r="D83" s="58">
        <f>Invoice!B87</f>
        <v>5</v>
      </c>
      <c r="E83" s="59">
        <f>'Shipping Invoice'!J88*$N$1</f>
        <v>1.18</v>
      </c>
      <c r="F83" s="59">
        <f t="shared" ref="F83:F146" si="3">D83*E83</f>
        <v>5.8999999999999995</v>
      </c>
      <c r="G83" s="60">
        <f t="shared" ref="G83:G146" si="4">E83*$E$14</f>
        <v>44.993400000000001</v>
      </c>
      <c r="H83" s="63">
        <f t="shared" ref="H83:H146" si="5">D83*G83</f>
        <v>224.96700000000001</v>
      </c>
    </row>
    <row r="84" spans="1:8" s="62" customFormat="1" ht="36">
      <c r="A84" s="56" t="str">
        <f>IF((LEN('Copy paste to Here'!G88))&gt;5,((CONCATENATE('Copy paste to Here'!G88," &amp; ",'Copy paste to Here'!D88,"  &amp;  ",'Copy paste to Here'!E88))),"Empty Cell")</f>
        <v xml:space="preserve">Pack of 2 pcs. of 5mm high polished titanium G23 balls with bezel set color crystals - threading 1.6mm (14g) &amp; Crystal Color: Clear  &amp;  </v>
      </c>
      <c r="B84" s="57" t="str">
        <f>'Copy paste to Here'!C88</f>
        <v>XUJB5</v>
      </c>
      <c r="C84" s="57" t="s">
        <v>797</v>
      </c>
      <c r="D84" s="58">
        <f>Invoice!B88</f>
        <v>5</v>
      </c>
      <c r="E84" s="59">
        <f>'Shipping Invoice'!J89*$N$1</f>
        <v>1.49</v>
      </c>
      <c r="F84" s="59">
        <f t="shared" si="3"/>
        <v>7.45</v>
      </c>
      <c r="G84" s="60">
        <f t="shared" si="4"/>
        <v>56.813700000000004</v>
      </c>
      <c r="H84" s="63">
        <f t="shared" si="5"/>
        <v>284.06850000000003</v>
      </c>
    </row>
    <row r="85" spans="1:8" s="62" customFormat="1" ht="24">
      <c r="A85" s="56" t="str">
        <f>IF((LEN('Copy paste to Here'!G89))&gt;5,((CONCATENATE('Copy paste to Here'!G89," &amp; ",'Copy paste to Here'!D89,"  &amp;  ",'Copy paste to Here'!E89))),"Empty Cell")</f>
        <v xml:space="preserve">Pack of 2 pcs. of 5mm high polished titanium G23 balls with bezel set color crystals - threading 1.6mm (14g) &amp; Crystal Color: AB  &amp;  </v>
      </c>
      <c r="B85" s="57" t="str">
        <f>'Copy paste to Here'!C89</f>
        <v>XUJB5</v>
      </c>
      <c r="C85" s="57" t="s">
        <v>797</v>
      </c>
      <c r="D85" s="58">
        <f>Invoice!B89</f>
        <v>5</v>
      </c>
      <c r="E85" s="59">
        <f>'Shipping Invoice'!J90*$N$1</f>
        <v>1.49</v>
      </c>
      <c r="F85" s="59">
        <f t="shared" si="3"/>
        <v>7.45</v>
      </c>
      <c r="G85" s="60">
        <f t="shared" si="4"/>
        <v>56.813700000000004</v>
      </c>
      <c r="H85" s="63">
        <f t="shared" si="5"/>
        <v>284.06850000000003</v>
      </c>
    </row>
    <row r="86" spans="1:8" s="62" customFormat="1" ht="36">
      <c r="A86" s="56" t="str">
        <f>IF((LEN('Copy paste to Here'!G90))&gt;5,((CONCATENATE('Copy paste to Here'!G90," &amp; ",'Copy paste to Here'!D90,"  &amp;  ",'Copy paste to Here'!E90))),"Empty Cell")</f>
        <v xml:space="preserve">Pack of 2 pcs. of 5mm high polished titanium G23 balls with bezel set color crystals - threading 1.6mm (14g) &amp; Crystal Color: Rose  &amp;  </v>
      </c>
      <c r="B86" s="57" t="str">
        <f>'Copy paste to Here'!C90</f>
        <v>XUJB5</v>
      </c>
      <c r="C86" s="57" t="s">
        <v>797</v>
      </c>
      <c r="D86" s="58">
        <f>Invoice!B90</f>
        <v>5</v>
      </c>
      <c r="E86" s="59">
        <f>'Shipping Invoice'!J91*$N$1</f>
        <v>1.49</v>
      </c>
      <c r="F86" s="59">
        <f t="shared" si="3"/>
        <v>7.45</v>
      </c>
      <c r="G86" s="60">
        <f t="shared" si="4"/>
        <v>56.813700000000004</v>
      </c>
      <c r="H86" s="63">
        <f t="shared" si="5"/>
        <v>284.06850000000003</v>
      </c>
    </row>
    <row r="87" spans="1:8" s="62" customFormat="1" ht="36">
      <c r="A87" s="56" t="str">
        <f>IF((LEN('Copy paste to Here'!G91))&gt;5,((CONCATENATE('Copy paste to Here'!G91," &amp; ",'Copy paste to Here'!D91,"  &amp;  ",'Copy paste to Here'!E91))),"Empty Cell")</f>
        <v xml:space="preserve">Pack of 2 pcs. of 5mm high polished titanium G23 balls with bezel set color crystals - threading 1.6mm (14g) &amp; Crystal Color: Aquamarine  &amp;  </v>
      </c>
      <c r="B87" s="57" t="str">
        <f>'Copy paste to Here'!C91</f>
        <v>XUJB5</v>
      </c>
      <c r="C87" s="57" t="s">
        <v>797</v>
      </c>
      <c r="D87" s="58">
        <f>Invoice!B91</f>
        <v>5</v>
      </c>
      <c r="E87" s="59">
        <f>'Shipping Invoice'!J92*$N$1</f>
        <v>1.49</v>
      </c>
      <c r="F87" s="59">
        <f t="shared" si="3"/>
        <v>7.45</v>
      </c>
      <c r="G87" s="60">
        <f t="shared" si="4"/>
        <v>56.813700000000004</v>
      </c>
      <c r="H87" s="63">
        <f t="shared" si="5"/>
        <v>284.06850000000003</v>
      </c>
    </row>
    <row r="88" spans="1:8" s="62" customFormat="1" ht="24">
      <c r="A88" s="56" t="str">
        <f>IF((LEN('Copy paste to Here'!G92))&gt;5,((CONCATENATE('Copy paste to Here'!G92," &amp; ",'Copy paste to Here'!D92,"  &amp;  ",'Copy paste to Here'!E92))),"Empty Cell")</f>
        <v xml:space="preserve">Pack of 10 pcs. of high polished titanium G23 labret, 14g (1.6mm) (4mm base of labret) &amp; Length: 6mm  &amp;  </v>
      </c>
      <c r="B88" s="57" t="str">
        <f>'Copy paste to Here'!C92</f>
        <v>XULB14G</v>
      </c>
      <c r="C88" s="57" t="s">
        <v>799</v>
      </c>
      <c r="D88" s="58">
        <f>Invoice!B92</f>
        <v>1</v>
      </c>
      <c r="E88" s="59">
        <f>'Shipping Invoice'!J93*$N$1</f>
        <v>5.86</v>
      </c>
      <c r="F88" s="59">
        <f t="shared" si="3"/>
        <v>5.86</v>
      </c>
      <c r="G88" s="60">
        <f t="shared" si="4"/>
        <v>223.44180000000003</v>
      </c>
      <c r="H88" s="63">
        <f t="shared" si="5"/>
        <v>223.44180000000003</v>
      </c>
    </row>
    <row r="89" spans="1:8" s="62" customFormat="1" ht="24">
      <c r="A89" s="56" t="str">
        <f>IF((LEN('Copy paste to Here'!G93))&gt;5,((CONCATENATE('Copy paste to Here'!G93," &amp; ",'Copy paste to Here'!D93,"  &amp;  ",'Copy paste to Here'!E93))),"Empty Cell")</f>
        <v xml:space="preserve">Pack of 10 pcs. of high polished titanium G23 labret, 14g (1.6mm) (4mm base of labret) &amp; Length: 8mm  &amp;  </v>
      </c>
      <c r="B89" s="57" t="str">
        <f>'Copy paste to Here'!C93</f>
        <v>XULB14G</v>
      </c>
      <c r="C89" s="57" t="s">
        <v>799</v>
      </c>
      <c r="D89" s="58">
        <f>Invoice!B93</f>
        <v>1</v>
      </c>
      <c r="E89" s="59">
        <f>'Shipping Invoice'!J94*$N$1</f>
        <v>5.86</v>
      </c>
      <c r="F89" s="59">
        <f t="shared" si="3"/>
        <v>5.86</v>
      </c>
      <c r="G89" s="60">
        <f t="shared" si="4"/>
        <v>223.44180000000003</v>
      </c>
      <c r="H89" s="63">
        <f t="shared" si="5"/>
        <v>223.44180000000003</v>
      </c>
    </row>
    <row r="90" spans="1:8" s="62" customFormat="1" ht="24">
      <c r="A90" s="56" t="str">
        <f>IF((LEN('Copy paste to Here'!G94))&gt;5,((CONCATENATE('Copy paste to Here'!G94," &amp; ",'Copy paste to Here'!D94,"  &amp;  ",'Copy paste to Here'!E94))),"Empty Cell")</f>
        <v xml:space="preserve">Pack of 10 pcs. of high polished titanium G23 labret, 14g (1.6mm) (4mm base of labret) &amp; Length: 10mm  &amp;  </v>
      </c>
      <c r="B90" s="57" t="str">
        <f>'Copy paste to Here'!C94</f>
        <v>XULB14G</v>
      </c>
      <c r="C90" s="57" t="s">
        <v>799</v>
      </c>
      <c r="D90" s="58">
        <f>Invoice!B94</f>
        <v>1</v>
      </c>
      <c r="E90" s="59">
        <f>'Shipping Invoice'!J95*$N$1</f>
        <v>5.86</v>
      </c>
      <c r="F90" s="59">
        <f t="shared" si="3"/>
        <v>5.86</v>
      </c>
      <c r="G90" s="60">
        <f t="shared" si="4"/>
        <v>223.44180000000003</v>
      </c>
      <c r="H90" s="63">
        <f t="shared" si="5"/>
        <v>223.44180000000003</v>
      </c>
    </row>
    <row r="91" spans="1:8" s="62" customFormat="1" ht="36">
      <c r="A91" s="56" t="str">
        <f>IF((LEN('Copy paste to Here'!G95))&gt;5,((CONCATENATE('Copy paste to Here'!G95," &amp; ",'Copy paste to Here'!D95,"  &amp;  ",'Copy paste to Here'!E95))),"Empty Cell")</f>
        <v>EO gas sterilized piercing: Titanium G23 belly banana, 14g (1.6mm) with an 8mm and 5mm jewel ball &amp; Crystal Color: Clear  &amp;  Length: 10mm</v>
      </c>
      <c r="B91" s="57" t="str">
        <f>'Copy paste to Here'!C95</f>
        <v>ZUBN2CG</v>
      </c>
      <c r="C91" s="57" t="s">
        <v>801</v>
      </c>
      <c r="D91" s="58">
        <f>Invoice!B95</f>
        <v>5</v>
      </c>
      <c r="E91" s="59">
        <f>'Shipping Invoice'!J96*$N$1</f>
        <v>2.62</v>
      </c>
      <c r="F91" s="59">
        <f t="shared" si="3"/>
        <v>13.100000000000001</v>
      </c>
      <c r="G91" s="60">
        <f t="shared" si="4"/>
        <v>99.900600000000011</v>
      </c>
      <c r="H91" s="63">
        <f t="shared" si="5"/>
        <v>499.50300000000004</v>
      </c>
    </row>
    <row r="92" spans="1:8" s="62" customFormat="1" ht="25.5">
      <c r="A92" s="56" t="str">
        <f>IF((LEN('Copy paste to Here'!G96))&gt;5,((CONCATENATE('Copy paste to Here'!G96," &amp; ",'Copy paste to Here'!D96,"  &amp;  ",'Copy paste to Here'!E96))),"Empty Cell")</f>
        <v xml:space="preserve">EO gas sterilized piercing: Titanium G23 eyebrow banana, 16g (1.2mm) with two 3mm cones &amp; Length: 8mm  &amp;  </v>
      </c>
      <c r="B92" s="57" t="str">
        <f>'Copy paste to Here'!C96</f>
        <v>ZUBNECN</v>
      </c>
      <c r="C92" s="57" t="s">
        <v>803</v>
      </c>
      <c r="D92" s="58">
        <f>Invoice!B96</f>
        <v>5</v>
      </c>
      <c r="E92" s="59">
        <f>'Shipping Invoice'!J97*$N$1</f>
        <v>1.48</v>
      </c>
      <c r="F92" s="59">
        <f t="shared" si="3"/>
        <v>7.4</v>
      </c>
      <c r="G92" s="60">
        <f t="shared" si="4"/>
        <v>56.432400000000001</v>
      </c>
      <c r="H92" s="63">
        <f t="shared" si="5"/>
        <v>282.16200000000003</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730.32000000000073</v>
      </c>
      <c r="G1000" s="60"/>
      <c r="H1000" s="61">
        <f t="shared" ref="H1000:H1007" si="49">F1000*$E$14</f>
        <v>27847.101600000031</v>
      </c>
    </row>
    <row r="1001" spans="1:8" s="62" customFormat="1">
      <c r="A1001" s="56" t="str">
        <f>'[2]Copy paste to Here'!T2</f>
        <v>SHIPPING HANDLING</v>
      </c>
      <c r="B1001" s="75"/>
      <c r="C1001" s="75"/>
      <c r="D1001" s="76"/>
      <c r="E1001" s="67"/>
      <c r="F1001" s="59">
        <f>Invoice!J98</f>
        <v>0</v>
      </c>
      <c r="G1001" s="60"/>
      <c r="H1001" s="61">
        <f t="shared" si="49"/>
        <v>0</v>
      </c>
    </row>
    <row r="1002" spans="1:8" s="62" customFormat="1" outlineLevel="1">
      <c r="A1002" s="56" t="str">
        <f>'[2]Copy paste to Here'!T3</f>
        <v>DISCOUNT</v>
      </c>
      <c r="B1002" s="75"/>
      <c r="C1002" s="75"/>
      <c r="D1002" s="76"/>
      <c r="E1002" s="67"/>
      <c r="F1002" s="59">
        <f>Invoice!J99</f>
        <v>0</v>
      </c>
      <c r="G1002" s="60"/>
      <c r="H1002" s="61">
        <f t="shared" si="49"/>
        <v>0</v>
      </c>
    </row>
    <row r="1003" spans="1:8" s="62" customFormat="1">
      <c r="A1003" s="56" t="str">
        <f>'[2]Copy paste to Here'!T4</f>
        <v>Total:</v>
      </c>
      <c r="B1003" s="75"/>
      <c r="C1003" s="75"/>
      <c r="D1003" s="76"/>
      <c r="E1003" s="67"/>
      <c r="F1003" s="59">
        <f>SUM(F1000:F1002)</f>
        <v>730.32000000000073</v>
      </c>
      <c r="G1003" s="60"/>
      <c r="H1003" s="61">
        <f t="shared" si="49"/>
        <v>27847.101600000031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27847.101600000035</v>
      </c>
    </row>
    <row r="1010" spans="1:8" s="21" customFormat="1">
      <c r="A1010" s="22"/>
      <c r="E1010" s="21" t="s">
        <v>182</v>
      </c>
      <c r="H1010" s="84">
        <f>(SUMIF($A$1000:$A$1008,"Total:",$H$1000:$H$1008))</f>
        <v>27847.101600000031</v>
      </c>
    </row>
    <row r="1011" spans="1:8" s="21" customFormat="1">
      <c r="E1011" s="21" t="s">
        <v>183</v>
      </c>
      <c r="H1011" s="85">
        <f>H1013-H1012</f>
        <v>26025.329999999998</v>
      </c>
    </row>
    <row r="1012" spans="1:8" s="21" customFormat="1">
      <c r="E1012" s="21" t="s">
        <v>184</v>
      </c>
      <c r="H1012" s="85">
        <f>ROUND((H1013*7)/107,2)</f>
        <v>1821.77</v>
      </c>
    </row>
    <row r="1013" spans="1:8" s="21" customFormat="1">
      <c r="E1013" s="22" t="s">
        <v>185</v>
      </c>
      <c r="H1013" s="86">
        <f>ROUND((SUMIF($A$1000:$A$1008,"Total:",$H$1000:$H$1008)),2)</f>
        <v>27847.1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5"/>
  <sheetViews>
    <sheetView workbookViewId="0">
      <selection activeCell="A5" sqref="A5"/>
    </sheetView>
  </sheetViews>
  <sheetFormatPr defaultRowHeight="15"/>
  <sheetData>
    <row r="1" spans="1:1">
      <c r="A1" s="2" t="s">
        <v>723</v>
      </c>
    </row>
    <row r="2" spans="1:1">
      <c r="A2" s="2" t="s">
        <v>724</v>
      </c>
    </row>
    <row r="3" spans="1:1">
      <c r="A3" s="2" t="s">
        <v>726</v>
      </c>
    </row>
    <row r="4" spans="1:1">
      <c r="A4" s="2" t="s">
        <v>805</v>
      </c>
    </row>
    <row r="5" spans="1:1">
      <c r="A5" s="2" t="s">
        <v>806</v>
      </c>
    </row>
    <row r="6" spans="1:1">
      <c r="A6" s="2" t="s">
        <v>807</v>
      </c>
    </row>
    <row r="7" spans="1:1">
      <c r="A7" s="2" t="s">
        <v>808</v>
      </c>
    </row>
    <row r="8" spans="1:1">
      <c r="A8" s="2" t="s">
        <v>809</v>
      </c>
    </row>
    <row r="9" spans="1:1">
      <c r="A9" s="2" t="s">
        <v>810</v>
      </c>
    </row>
    <row r="10" spans="1:1">
      <c r="A10" s="2" t="s">
        <v>811</v>
      </c>
    </row>
    <row r="11" spans="1:1">
      <c r="A11" s="2" t="s">
        <v>812</v>
      </c>
    </row>
    <row r="12" spans="1:1">
      <c r="A12" s="2" t="s">
        <v>813</v>
      </c>
    </row>
    <row r="13" spans="1:1">
      <c r="A13" s="2" t="s">
        <v>742</v>
      </c>
    </row>
    <row r="14" spans="1:1">
      <c r="A14" s="2" t="s">
        <v>742</v>
      </c>
    </row>
    <row r="15" spans="1:1">
      <c r="A15" s="2" t="s">
        <v>744</v>
      </c>
    </row>
    <row r="16" spans="1:1">
      <c r="A16" s="2" t="s">
        <v>746</v>
      </c>
    </row>
    <row r="17" spans="1:1">
      <c r="A17" s="2" t="s">
        <v>814</v>
      </c>
    </row>
    <row r="18" spans="1:1">
      <c r="A18" s="2" t="s">
        <v>815</v>
      </c>
    </row>
    <row r="19" spans="1:1">
      <c r="A19" s="2" t="s">
        <v>816</v>
      </c>
    </row>
    <row r="20" spans="1:1">
      <c r="A20" s="2" t="s">
        <v>817</v>
      </c>
    </row>
    <row r="21" spans="1:1">
      <c r="A21" s="2" t="s">
        <v>752</v>
      </c>
    </row>
    <row r="22" spans="1:1">
      <c r="A22" s="2" t="s">
        <v>753</v>
      </c>
    </row>
    <row r="23" spans="1:1">
      <c r="A23" s="2" t="s">
        <v>70</v>
      </c>
    </row>
    <row r="24" spans="1:1">
      <c r="A24" s="2" t="s">
        <v>755</v>
      </c>
    </row>
    <row r="25" spans="1:1">
      <c r="A25" s="2" t="s">
        <v>818</v>
      </c>
    </row>
    <row r="26" spans="1:1">
      <c r="A26" s="2" t="s">
        <v>819</v>
      </c>
    </row>
    <row r="27" spans="1:1">
      <c r="A27" s="2" t="s">
        <v>820</v>
      </c>
    </row>
    <row r="28" spans="1:1">
      <c r="A28" s="2" t="s">
        <v>821</v>
      </c>
    </row>
    <row r="29" spans="1:1">
      <c r="A29" s="2" t="s">
        <v>822</v>
      </c>
    </row>
    <row r="30" spans="1:1">
      <c r="A30" s="2" t="s">
        <v>823</v>
      </c>
    </row>
    <row r="31" spans="1:1">
      <c r="A31" s="2" t="s">
        <v>824</v>
      </c>
    </row>
    <row r="32" spans="1:1">
      <c r="A32" s="2" t="s">
        <v>825</v>
      </c>
    </row>
    <row r="33" spans="1:1">
      <c r="A33" s="2" t="s">
        <v>826</v>
      </c>
    </row>
    <row r="34" spans="1:1">
      <c r="A34" s="2" t="s">
        <v>827</v>
      </c>
    </row>
    <row r="35" spans="1:1">
      <c r="A35" s="2" t="s">
        <v>828</v>
      </c>
    </row>
    <row r="36" spans="1:1">
      <c r="A36" s="2" t="s">
        <v>829</v>
      </c>
    </row>
    <row r="37" spans="1:1">
      <c r="A37" s="2" t="s">
        <v>830</v>
      </c>
    </row>
    <row r="38" spans="1:1">
      <c r="A38" s="2" t="s">
        <v>831</v>
      </c>
    </row>
    <row r="39" spans="1:1">
      <c r="A39" s="2" t="s">
        <v>832</v>
      </c>
    </row>
    <row r="40" spans="1:1">
      <c r="A40" s="2" t="s">
        <v>833</v>
      </c>
    </row>
    <row r="41" spans="1:1">
      <c r="A41" s="2" t="s">
        <v>775</v>
      </c>
    </row>
    <row r="42" spans="1:1">
      <c r="A42" s="2" t="s">
        <v>777</v>
      </c>
    </row>
    <row r="43" spans="1:1">
      <c r="A43" s="2" t="s">
        <v>777</v>
      </c>
    </row>
    <row r="44" spans="1:1">
      <c r="A44" s="2" t="s">
        <v>779</v>
      </c>
    </row>
    <row r="45" spans="1:1">
      <c r="A45" s="2" t="s">
        <v>781</v>
      </c>
    </row>
    <row r="46" spans="1:1">
      <c r="A46" s="2" t="s">
        <v>783</v>
      </c>
    </row>
    <row r="47" spans="1:1">
      <c r="A47" s="2" t="s">
        <v>785</v>
      </c>
    </row>
    <row r="48" spans="1:1">
      <c r="A48" s="2" t="s">
        <v>834</v>
      </c>
    </row>
    <row r="49" spans="1:1">
      <c r="A49" s="2" t="s">
        <v>834</v>
      </c>
    </row>
    <row r="50" spans="1:1">
      <c r="A50" s="2" t="s">
        <v>834</v>
      </c>
    </row>
    <row r="51" spans="1:1">
      <c r="A51" s="2" t="s">
        <v>789</v>
      </c>
    </row>
    <row r="52" spans="1:1">
      <c r="A52" s="2" t="s">
        <v>789</v>
      </c>
    </row>
    <row r="53" spans="1:1">
      <c r="A53" s="2" t="s">
        <v>789</v>
      </c>
    </row>
    <row r="54" spans="1:1">
      <c r="A54" s="2" t="s">
        <v>789</v>
      </c>
    </row>
    <row r="55" spans="1:1">
      <c r="A55" s="2" t="s">
        <v>789</v>
      </c>
    </row>
    <row r="56" spans="1:1">
      <c r="A56" s="2" t="s">
        <v>789</v>
      </c>
    </row>
    <row r="57" spans="1:1">
      <c r="A57" s="2" t="s">
        <v>793</v>
      </c>
    </row>
    <row r="58" spans="1:1">
      <c r="A58" s="2" t="s">
        <v>793</v>
      </c>
    </row>
    <row r="59" spans="1:1">
      <c r="A59" s="2" t="s">
        <v>793</v>
      </c>
    </row>
    <row r="60" spans="1:1">
      <c r="A60" s="2" t="s">
        <v>793</v>
      </c>
    </row>
    <row r="61" spans="1:1">
      <c r="A61" s="2" t="s">
        <v>793</v>
      </c>
    </row>
    <row r="62" spans="1:1">
      <c r="A62" s="2" t="s">
        <v>793</v>
      </c>
    </row>
    <row r="63" spans="1:1">
      <c r="A63" s="2" t="s">
        <v>795</v>
      </c>
    </row>
    <row r="64" spans="1:1">
      <c r="A64" s="2" t="s">
        <v>795</v>
      </c>
    </row>
    <row r="65" spans="1:1">
      <c r="A65" s="2" t="s">
        <v>795</v>
      </c>
    </row>
    <row r="66" spans="1:1">
      <c r="A66" s="2" t="s">
        <v>795</v>
      </c>
    </row>
    <row r="67" spans="1:1">
      <c r="A67" s="2" t="s">
        <v>797</v>
      </c>
    </row>
    <row r="68" spans="1:1">
      <c r="A68" s="2" t="s">
        <v>797</v>
      </c>
    </row>
    <row r="69" spans="1:1">
      <c r="A69" s="2" t="s">
        <v>797</v>
      </c>
    </row>
    <row r="70" spans="1:1">
      <c r="A70" s="2" t="s">
        <v>797</v>
      </c>
    </row>
    <row r="71" spans="1:1">
      <c r="A71" s="2" t="s">
        <v>799</v>
      </c>
    </row>
    <row r="72" spans="1:1">
      <c r="A72" s="2" t="s">
        <v>799</v>
      </c>
    </row>
    <row r="73" spans="1:1">
      <c r="A73" s="2" t="s">
        <v>799</v>
      </c>
    </row>
    <row r="74" spans="1:1">
      <c r="A74" s="2" t="s">
        <v>801</v>
      </c>
    </row>
    <row r="75" spans="1:1">
      <c r="A75" s="2" t="s">
        <v>803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2023-09-28T09:12:46Z</cp:lastPrinted>
  <dcterms:created xsi:type="dcterms:W3CDTF">2009-06-02T18:56:54Z</dcterms:created>
  <dcterms:modified xsi:type="dcterms:W3CDTF">2023-09-28T09:12:47Z</dcterms:modified>
</cp:coreProperties>
</file>