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7894323-A6A3-4D89-A633-3191C4CAB5A6}"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Invoice!$A$1:$K$71</definedName>
    <definedName name="_xlnm.Print_Area" localSheetId="2">'Shipping Invoice'!$A$1:$L$65</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5" i="7" l="1"/>
  <c r="K63" i="7" l="1"/>
  <c r="K62" i="7"/>
  <c r="E49" i="6"/>
  <c r="E41" i="6"/>
  <c r="E33" i="6"/>
  <c r="E25" i="6"/>
  <c r="K14" i="7"/>
  <c r="K17" i="7"/>
  <c r="K10" i="7"/>
  <c r="I59" i="7"/>
  <c r="I57" i="7"/>
  <c r="B55" i="7"/>
  <c r="I53" i="7"/>
  <c r="I52" i="7"/>
  <c r="I50" i="7"/>
  <c r="I49" i="7"/>
  <c r="I39" i="7"/>
  <c r="I38" i="7"/>
  <c r="I32" i="7"/>
  <c r="I31" i="7"/>
  <c r="I30" i="7"/>
  <c r="I29" i="7"/>
  <c r="B23" i="7"/>
  <c r="N1" i="7"/>
  <c r="I51" i="7" s="1"/>
  <c r="N1" i="6"/>
  <c r="E28" i="6" s="1"/>
  <c r="F1002" i="6"/>
  <c r="F1001" i="6"/>
  <c r="D55" i="6"/>
  <c r="B60" i="7" s="1"/>
  <c r="D54" i="6"/>
  <c r="B59" i="7" s="1"/>
  <c r="D53" i="6"/>
  <c r="B58" i="7" s="1"/>
  <c r="D52" i="6"/>
  <c r="B57" i="7" s="1"/>
  <c r="K57" i="7" s="1"/>
  <c r="D51" i="6"/>
  <c r="B56" i="7" s="1"/>
  <c r="D50" i="6"/>
  <c r="D49" i="6"/>
  <c r="B54" i="7" s="1"/>
  <c r="D48" i="6"/>
  <c r="B53" i="7" s="1"/>
  <c r="D47" i="6"/>
  <c r="B52" i="7" s="1"/>
  <c r="D46" i="6"/>
  <c r="B51" i="7" s="1"/>
  <c r="D45" i="6"/>
  <c r="B50" i="7" s="1"/>
  <c r="D44" i="6"/>
  <c r="B49" i="7" s="1"/>
  <c r="D43" i="6"/>
  <c r="B48" i="7" s="1"/>
  <c r="D42" i="6"/>
  <c r="B47" i="7" s="1"/>
  <c r="D41" i="6"/>
  <c r="B46" i="7" s="1"/>
  <c r="D40" i="6"/>
  <c r="B45" i="7" s="1"/>
  <c r="D39" i="6"/>
  <c r="B44" i="7" s="1"/>
  <c r="D38" i="6"/>
  <c r="B43" i="7" s="1"/>
  <c r="D37" i="6"/>
  <c r="B42" i="7" s="1"/>
  <c r="D36" i="6"/>
  <c r="B41" i="7" s="1"/>
  <c r="D35" i="6"/>
  <c r="B40" i="7" s="1"/>
  <c r="D34" i="6"/>
  <c r="B39" i="7" s="1"/>
  <c r="D33" i="6"/>
  <c r="B38" i="7" s="1"/>
  <c r="D32" i="6"/>
  <c r="B37" i="7" s="1"/>
  <c r="D31" i="6"/>
  <c r="B36" i="7" s="1"/>
  <c r="D30" i="6"/>
  <c r="B35" i="7" s="1"/>
  <c r="D29" i="6"/>
  <c r="B34" i="7" s="1"/>
  <c r="D28" i="6"/>
  <c r="B33" i="7" s="1"/>
  <c r="D27" i="6"/>
  <c r="B32" i="7" s="1"/>
  <c r="D26" i="6"/>
  <c r="B31" i="7" s="1"/>
  <c r="D25" i="6"/>
  <c r="B30" i="7" s="1"/>
  <c r="D24" i="6"/>
  <c r="B29" i="7" s="1"/>
  <c r="D23" i="6"/>
  <c r="B28" i="7" s="1"/>
  <c r="D22" i="6"/>
  <c r="B27" i="7" s="1"/>
  <c r="D21" i="6"/>
  <c r="B26" i="7" s="1"/>
  <c r="D20" i="6"/>
  <c r="B25" i="7" s="1"/>
  <c r="D19" i="6"/>
  <c r="B24" i="7" s="1"/>
  <c r="D18" i="6"/>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I34" i="7" l="1"/>
  <c r="K34" i="7" s="1"/>
  <c r="K28" i="7"/>
  <c r="I35" i="7"/>
  <c r="K35" i="7" s="1"/>
  <c r="K27" i="7"/>
  <c r="I54" i="7"/>
  <c r="I36" i="7"/>
  <c r="I56" i="7"/>
  <c r="K49" i="7"/>
  <c r="I23" i="7"/>
  <c r="K23" i="7" s="1"/>
  <c r="I41" i="7"/>
  <c r="K41" i="7"/>
  <c r="I42" i="7"/>
  <c r="K42" i="7" s="1"/>
  <c r="I40" i="7"/>
  <c r="I25" i="7"/>
  <c r="I44" i="7"/>
  <c r="K44" i="7" s="1"/>
  <c r="K25" i="7"/>
  <c r="I60" i="7"/>
  <c r="K60" i="7" s="1"/>
  <c r="I26" i="7"/>
  <c r="K26" i="7" s="1"/>
  <c r="I45" i="7"/>
  <c r="K45" i="7" s="1"/>
  <c r="K53" i="7"/>
  <c r="I27" i="7"/>
  <c r="I46" i="7"/>
  <c r="K46" i="7"/>
  <c r="K54" i="7"/>
  <c r="I28" i="7"/>
  <c r="I48" i="7"/>
  <c r="K48" i="7" s="1"/>
  <c r="K39" i="7"/>
  <c r="J60" i="2"/>
  <c r="J63" i="2" s="1"/>
  <c r="I67" i="2" s="1"/>
  <c r="K29" i="7"/>
  <c r="K50" i="7"/>
  <c r="K51" i="7"/>
  <c r="K38" i="7"/>
  <c r="K40" i="7"/>
  <c r="K56" i="7"/>
  <c r="I55" i="7"/>
  <c r="K55" i="7" s="1"/>
  <c r="K59" i="7"/>
  <c r="I43" i="7"/>
  <c r="K43" i="7" s="1"/>
  <c r="I58" i="7"/>
  <c r="K58" i="7" s="1"/>
  <c r="K30" i="7"/>
  <c r="K31" i="7"/>
  <c r="K32" i="7"/>
  <c r="I33" i="7"/>
  <c r="K33" i="7" s="1"/>
  <c r="I47" i="7"/>
  <c r="K47" i="7" s="1"/>
  <c r="K36" i="7"/>
  <c r="K52" i="7"/>
  <c r="I24" i="7"/>
  <c r="K24" i="7" s="1"/>
  <c r="I37" i="7"/>
  <c r="K37" i="7"/>
  <c r="E27" i="6"/>
  <c r="E43" i="6"/>
  <c r="E44" i="6"/>
  <c r="E45" i="6"/>
  <c r="E30" i="6"/>
  <c r="E31" i="6"/>
  <c r="E47" i="6"/>
  <c r="E46" i="6"/>
  <c r="E32" i="6"/>
  <c r="E48" i="6"/>
  <c r="E18" i="6"/>
  <c r="E34" i="6"/>
  <c r="E50" i="6"/>
  <c r="E19" i="6"/>
  <c r="E35" i="6"/>
  <c r="E51" i="6"/>
  <c r="E20" i="6"/>
  <c r="E36" i="6"/>
  <c r="E52" i="6"/>
  <c r="E21" i="6"/>
  <c r="E37" i="6"/>
  <c r="E53" i="6"/>
  <c r="E22" i="6"/>
  <c r="E38" i="6"/>
  <c r="E54" i="6"/>
  <c r="E23" i="6"/>
  <c r="E39" i="6"/>
  <c r="E55" i="6"/>
  <c r="E24" i="6"/>
  <c r="E40" i="6"/>
  <c r="E26" i="6"/>
  <c r="E42" i="6"/>
  <c r="E29" i="6"/>
  <c r="B61" i="7"/>
  <c r="M11" i="6"/>
  <c r="I69" i="2" s="1"/>
  <c r="K61" i="7" l="1"/>
  <c r="K64" i="7" s="1"/>
  <c r="I71" i="2"/>
  <c r="I70"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<sst xmlns="http://schemas.openxmlformats.org/spreadsheetml/2006/main" count="2396" uniqueCount="785">
  <si>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</si>
  <si>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</si>
  <si>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</si>
  <si>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</si>
  <si>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</si>
  <si>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</si>
  <si>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</si>
  <si>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</si>
  <si>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</si>
  <si>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</si>
  <si>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</si>
  <si>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</si>
  <si>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</si>
  <si>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</si>
  <si>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</si>
  <si>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</si>
  <si>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</si>
  <si>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</si>
  <si>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</si>
  <si>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</si>
  <si>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</si>
  <si>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</si>
  <si>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</si>
  <si>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</si>
  <si>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</si>
  <si>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</si>
  <si>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</si>
  <si>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</si>
  <si>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</si>
  <si>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</si>
  <si>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</si>
  <si>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</si>
  <si>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</si>
  <si>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</si>
  <si>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</si>
  <si>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</si>
  <si>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</si>
  <si>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</si>
  <si>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</si>
  <si>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</si>
  <si>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</si>
  <si>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</si>
  <si>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</si>
  <si>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</si>
  <si>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</si>
  <si>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</si>
  <si>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</si>
  <si>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</si>
  <si>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</si>
  <si>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</si>
  <si>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</si>
  <si>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</si>
  <si>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</si>
  <si>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</si>
  <si>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</si>
  <si>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</si>
  <si>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</si>
  <si>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</si>
  <si>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</si>
  <si>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</si>
  <si>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</si>
  <si>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</si>
  <si>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</si>
  <si>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</si>
  <si>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</si>
  <si>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</si>
  <si>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</si>
  <si>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</si>
  <si>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</si>
  <si>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</si>
  <si>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</si>
  <si>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</si>
  <si>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</si>
  <si>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</si>
  <si>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</si>
  <si>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</si>
  <si>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</si>
  <si>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</si>
  <si>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</si>
  <si>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</si>
  <si>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</si>
  <si>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</si>
  <si>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</si>
  <si>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</si>
  <si>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</si>
  <si>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</si>
  <si>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</si>
  <si>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</si>
  <si>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</si>
  <si>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</si>
  <si>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</si>
  <si>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</si>
  <si>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</si>
  <si>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</si>
  <si>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</si>
  <si>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</si>
  <si>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</si>
  <si>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</si>
  <si>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</si>
  <si>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</si>
  <si>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</si>
  <si>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</si>
  <si>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</si>
  <si>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</si>
  <si>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</si>
  <si>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</si>
  <si>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</si>
  <si>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</si>
  <si>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</si>
  <si>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</si>
  <si>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</si>
  <si>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</si>
  <si>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</si>
  <si>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</si>
  <si>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</si>
  <si>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</si>
  <si>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</si>
  <si>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</si>
  <si>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</si>
  <si>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</si>
  <si>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</si>
  <si>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</si>
  <si>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</si>
  <si>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</si>
  <si>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</si>
  <si>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</si>
  <si>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</si>
  <si>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</si>
  <si>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</si>
  <si>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</si>
  <si>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</si>
  <si>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</si>
  <si>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</si>
  <si>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</si>
  <si>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</si>
  <si>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</si>
  <si>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</si>
  <si>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</si>
  <si>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</si>
  <si>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</si>
  <si>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</si>
  <si>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</si>
  <si>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</si>
  <si>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</si>
  <si>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</si>
  <si>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</si>
  <si>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</si>
  <si>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</si>
  <si>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</si>
  <si>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</si>
  <si>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</si>
  <si>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</si>
  <si>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</si>
  <si>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</si>
  <si>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</si>
  <si>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</si>
  <si>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</si>
  <si>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</si>
  <si>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</si>
  <si>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</si>
  <si>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</si>
  <si>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</si>
  <si>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</si>
  <si>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</si>
  <si>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</si>
  <si>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</si>
  <si>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</si>
  <si>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</si>
  <si>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</si>
  <si>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</si>
  <si>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</si>
  <si>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</si>
  <si>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</si>
  <si>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</si>
  <si>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</si>
  <si>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</si>
  <si>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</si>
  <si>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</si>
  <si>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</si>
  <si>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</si>
  <si>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</si>
  <si>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</si>
  <si>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</si>
  <si>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</si>
  <si>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</si>
  <si>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</si>
  <si>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</si>
  <si>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</si>
  <si>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</si>
  <si>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</si>
  <si>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</si>
  <si>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</si>
  <si>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</si>
  <si>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</si>
  <si>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</si>
  <si>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</si>
  <si>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</si>
  <si>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</si>
  <si>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</si>
  <si>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</si>
  <si>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</si>
  <si>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</si>
  <si>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</si>
  <si>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</si>
  <si>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</si>
  <si>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</si>
  <si>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</si>
  <si>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</si>
  <si>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</si>
  <si>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</si>
  <si>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</si>
  <si>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</si>
  <si>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</si>
  <si>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</si>
  <si>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</si>
  <si>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</si>
  <si>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</si>
  <si>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</si>
  <si>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</si>
  <si>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</si>
  <si>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</si>
  <si>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</si>
  <si>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</si>
  <si>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</si>
  <si>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</si>
  <si>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</si>
  <si>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</si>
  <si>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</si>
  <si>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</si>
  <si>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</si>
  <si>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</si>
  <si>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</si>
  <si>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</si>
  <si>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</si>
  <si>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</si>
  <si>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</si>
  <si>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</si>
  <si>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</si>
  <si>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</si>
  <si>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</si>
  <si>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</si>
  <si>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</si>
  <si>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</si>
  <si>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</si>
  <si>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</si>
  <si>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</si>
  <si>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</si>
  <si>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</si>
  <si>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</si>
  <si>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</si>
  <si>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</si>
  <si>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</si>
  <si>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</si>
  <si>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</si>
  <si>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</si>
  <si>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</si>
  <si>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</si>
  <si>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</si>
  <si>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</si>
  <si>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</si>
  <si>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</si>
  <si>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</si>
  <si>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</si>
  <si>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</si>
  <si>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</si>
  <si>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</si>
  <si>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</si>
  <si>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</si>
  <si>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</si>
  <si>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</si>
  <si>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</si>
  <si>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</si>
  <si>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</si>
  <si>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</si>
  <si>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</si>
  <si>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</si>
  <si>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</si>
  <si>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</si>
  <si>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</si>
  <si>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</si>
  <si>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</si>
  <si>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</si>
  <si>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</si>
  <si>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</si>
  <si>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</si>
  <si>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</si>
  <si>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</si>
  <si>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</si>
  <si>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</si>
  <si>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</si>
  <si>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</si>
  <si>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</si>
  <si>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</si>
  <si>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</si>
  <si>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</si>
  <si>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</si>
  <si>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</si>
  <si>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</si>
  <si>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</si>
  <si>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</si>
  <si>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</si>
  <si>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</si>
  <si>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</si>
  <si>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</si>
  <si>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</si>
  <si>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</si>
  <si>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</si>
  <si>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</si>
  <si>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</si>
  <si>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</si>
  <si>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</si>
  <si>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</si>
  <si>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</si>
  <si>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</si>
  <si>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</si>
  <si>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</si>
  <si>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</si>
  <si>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</si>
  <si>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</si>
  <si>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</si>
  <si>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</si>
  <si>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</si>
  <si>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</si>
  <si>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</si>
  <si>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</si>
  <si>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</si>
  <si>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</si>
  <si>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</si>
  <si>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</si>
  <si>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</si>
  <si>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</si>
  <si>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</si>
  <si>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</si>
  <si>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</si>
  <si>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</si>
  <si>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</si>
  <si>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</si>
  <si>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</si>
  <si>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</si>
  <si>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</si>
  <si>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</si>
  <si>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</si>
  <si>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</si>
  <si>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</si>
  <si>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</si>
  <si>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</si>
  <si>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</si>
  <si>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</si>
  <si>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</si>
  <si>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</si>
  <si>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</si>
  <si>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</si>
  <si>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</si>
  <si>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</si>
  <si>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</si>
  <si>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</si>
  <si>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</si>
  <si>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</si>
  <si>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</si>
  <si>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</si>
  <si>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</si>
  <si>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</si>
  <si>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</si>
  <si>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</si>
  <si>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</si>
  <si>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</si>
  <si>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</si>
  <si>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</si>
  <si>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</si>
  <si>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</si>
  <si>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</si>
  <si>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</si>
  <si>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</si>
  <si>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</si>
  <si>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</si>
  <si>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</si>
  <si>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</si>
  <si>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</si>
  <si>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</si>
  <si>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</si>
  <si>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</si>
  <si>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</si>
  <si>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</si>
  <si>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</si>
  <si>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</si>
  <si>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</si>
  <si>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</si>
  <si>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</si>
  <si>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</si>
  <si>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</si>
  <si>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</si>
  <si>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</si>
  <si>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</si>
  <si>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</si>
  <si>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</si>
  <si>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</si>
  <si>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</si>
  <si>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</si>
  <si>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</si>
  <si>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</si>
  <si>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</si>
  <si>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</si>
  <si>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</si>
  <si>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</si>
  <si>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</si>
  <si>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</si>
  <si>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</si>
  <si>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</si>
  <si>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</si>
  <si>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</si>
  <si>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</si>
  <si>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</si>
  <si>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</si>
  <si>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</si>
  <si>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</si>
  <si>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</si>
  <si>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</si>
  <si>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</si>
  <si>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</si>
  <si>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</si>
  <si>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</si>
  <si>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</si>
  <si>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</si>
  <si>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</si>
  <si>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</si>
  <si>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</si>
  <si>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</si>
  <si>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</si>
  <si>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</si>
  <si>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</si>
  <si>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</si>
  <si>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</si>
  <si>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</si>
  <si>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</si>
  <si>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</si>
  <si>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</si>
  <si>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</si>
  <si>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</si>
  <si>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</si>
  <si>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</si>
  <si>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</si>
  <si>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</si>
  <si>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</si>
  <si>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</si>
  <si>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</si>
  <si>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</si>
  <si>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</si>
  <si>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</si>
  <si>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</si>
  <si>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</si>
  <si>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</si>
  <si>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</si>
  <si>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</si>
  <si>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</si>
  <si>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</si>
  <si>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</si>
  <si>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</si>
  <si>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</si>
  <si>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</si>
  <si>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</si>
  <si>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</si>
  <si>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</si>
  <si>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</si>
  <si>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</si>
  <si>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</si>
  <si>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</si>
  <si>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</si>
  <si>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</si>
  <si>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</si>
  <si>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</si>
  <si>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</si>
  <si>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</si>
  <si>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</si>
  <si>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</si>
  <si>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</si>
  <si>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</si>
  <si>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</si>
  <si>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</si>
  <si>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</si>
  <si>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</si>
  <si>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</si>
  <si>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</si>
  <si>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</si>
  <si>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</si>
  <si>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</si>
  <si>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</si>
  <si>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</si>
  <si>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</si>
  <si>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</si>
  <si>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</si>
  <si>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</si>
  <si>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</si>
  <si>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</si>
  <si>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</si>
  <si>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</si>
  <si>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</si>
  <si>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</si>
  <si>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</si>
  <si>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</si>
  <si>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</si>
  <si>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</si>
  <si>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</si>
  <si>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</si>
  <si>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</si>
  <si>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</si>
  <si>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</si>
  <si>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</si>
  <si>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</si>
  <si>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</si>
  <si>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</si>
  <si>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</si>
  <si>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</si>
  <si>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</si>
  <si>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</si>
  <si>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</si>
  <si>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</si>
  <si>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</si>
  <si>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</si>
  <si>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</si>
  <si>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</si>
  <si>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</si>
  <si>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</si>
  <si>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</si>
  <si>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</si>
  <si>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</si>
  <si>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</si>
  <si>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</si>
  <si>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</si>
  <si>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</si>
  <si>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</si>
  <si>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</si>
  <si>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</si>
  <si>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</si>
  <si>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</si>
  <si>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</si>
  <si>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</si>
  <si>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</si>
  <si>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</si>
  <si>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</si>
  <si>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</si>
  <si>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</si>
  <si>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</si>
  <si>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</si>
  <si>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</si>
  <si>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</si>
  <si>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</si>
  <si>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</si>
  <si>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</si>
  <si>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</si>
  <si>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</si>
  <si>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</si>
  <si>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</si>
  <si>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</si>
  <si>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</si>
  <si>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</si>
  <si>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</si>
  <si>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</si>
  <si>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</si>
  <si>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</si>
  <si>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</si>
  <si>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</si>
  <si>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</si>
  <si>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</si>
  <si>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</si>
  <si>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</si>
  <si>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</si>
  <si>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</si>
  <si>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</si>
  <si>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</si>
  <si>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</si>
  <si>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</si>
  <si>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</si>
  <si>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</si>
  <si>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</si>
  <si>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</si>
  <si>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</si>
  <si>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</si>
  <si>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</si>
  <si>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</si>
  <si>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</si>
  <si>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</si>
  <si>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</si>
  <si>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</si>
  <si>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</si>
  <si>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</si>
  <si>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</si>
  <si>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</si>
  <si>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</si>
  <si>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</si>
  <si>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</si>
  <si>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</si>
  <si>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</si>
  <si>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</si>
  <si>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</si>
  <si>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</si>
  <si>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</si>
  <si>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</si>
  <si>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</si>
  <si>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</si>
  <si>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</si>
  <si>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</si>
  <si>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</si>
  <si>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</si>
  <si>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</si>
  <si>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</si>
  <si>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</si>
  <si>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</si>
  <si>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</si>
  <si>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</si>
  <si>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</si>
  <si>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</si>
  <si>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</si>
  <si>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</si>
  <si>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</si>
  <si>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</si>
  <si>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</si>
  <si>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</si>
  <si>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</si>
  <si>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</si>
  <si>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</si>
  <si>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</si>
  <si>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</si>
  <si>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</si>
  <si>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</si>
  <si>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</si>
  <si>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</si>
  <si>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</si>
  <si>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</si>
  <si>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</si>
  <si>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</si>
  <si>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</si>
  <si>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</si>
  <si>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</si>
  <si>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</si>
  <si>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</si>
  <si>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</si>
  <si>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</si>
  <si>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</si>
  <si>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</si>
  <si>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</si>
  <si>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</si>
  <si>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</si>
  <si>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</si>
  <si>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</si>
  <si>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</si>
  <si>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</si>
  <si>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</si>
  <si>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</si>
  <si>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</si>
  <si>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</si>
  <si>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</si>
  <si>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</si>
  <si>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</si>
  <si>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</si>
  <si>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</si>
  <si>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</si>
  <si>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</si>
  <si>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</si>
  <si>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</si>
  <si>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</si>
  <si>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</si>
  <si>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</si>
  <si>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</si>
  <si>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</si>
  <si>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</si>
  <si>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</si>
  <si>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</si>
  <si>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</si>
  <si>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</si>
  <si>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</si>
  <si>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</si>
  <si>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</si>
  <si>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</si>
  <si>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</si>
  <si>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</si>
  <si>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</si>
  <si>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</si>
  <si>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</si>
  <si>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</si>
  <si>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</si>
  <si>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</si>
  <si>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</si>
  <si>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</si>
  <si>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</si>
  <si>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</si>
  <si>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</si>
  <si>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</si>
  <si>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</si>
  <si>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</si>
  <si>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</si>
  <si>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</si>
  <si>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</si>
  <si>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</si>
  <si>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</si>
  <si>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</si>
  <si>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</si>
  <si>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</si>
  <si>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</si>
  <si>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</si>
  <si>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</si>
  <si>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</si>
  <si>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</si>
  <si>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</si>
  <si>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</si>
  <si>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</si>
  <si>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</si>
  <si>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</si>
  <si>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</si>
  <si>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Social Division AS</t>
  </si>
  <si>
    <t>Social Division AS Contact Atle Arnesen</t>
  </si>
  <si>
    <t>Olav V`s gate 1</t>
  </si>
  <si>
    <t>1767 Halden</t>
  </si>
  <si>
    <t>Norway</t>
  </si>
  <si>
    <t>Tel: +47 93876611</t>
  </si>
  <si>
    <t>Email: atle@sdtattoo.no</t>
  </si>
  <si>
    <t>NEDBOX</t>
  </si>
  <si>
    <t>Wholesale box with 100 pcs. of individually packed single use EO gas sterilized surgical steel piercing needles (sizes 10g &amp; 8g 2.5mm and 3mm are sold in boxes of 50 pieces)</t>
  </si>
  <si>
    <t>High polished surgical steel hinged segment ring, 16g (1.2mm)</t>
  </si>
  <si>
    <t>SEGH18</t>
  </si>
  <si>
    <t>High polished surgical steel hinged segment ring, 18g (1.0mm)</t>
  </si>
  <si>
    <t>SEGH20</t>
  </si>
  <si>
    <t>High polished surgical steel hinged segment ring, 20g (0.8mm)</t>
  </si>
  <si>
    <t>SEGH8</t>
  </si>
  <si>
    <t>High polished surgical steel hinged segment ring, 8g (3mm)</t>
  </si>
  <si>
    <t>SEGHT18</t>
  </si>
  <si>
    <t xml:space="preserve">PVD plated surgical steel hinged segment ring, 18g (1.0mm) </t>
  </si>
  <si>
    <t>SGSH10</t>
  </si>
  <si>
    <t>316L steel hinged segment ring, 1.2mm (16g) with outward facing CNC set Cubic Zirconia (CZ) stones, inner diameter from 6mm to 14mm</t>
  </si>
  <si>
    <t>SGTSH10</t>
  </si>
  <si>
    <t>Color: Gold Anodized w/ Clear CZ</t>
  </si>
  <si>
    <t>Anodized 316L steel hinged segment ring, 1.2mm (16g) with outward facing CNC set Cubic Zirconia (CZ) stones, inner diameter from 6mm to 12mm</t>
  </si>
  <si>
    <t>SGTSH30</t>
  </si>
  <si>
    <t>Color: Gold 8mm</t>
  </si>
  <si>
    <t>PVD plated 316L steel hinged segment ring, 1.2mm (16g) with leaves design Cubic Zirconia (CZ) stones</t>
  </si>
  <si>
    <t>Color: Rose Gold 10mm</t>
  </si>
  <si>
    <t>SGTSH31</t>
  </si>
  <si>
    <t>316L steel hinged segment ring, 1.2mm (16g) with Cubic Zirconia (CZ) stones and balls in chevron shape design</t>
  </si>
  <si>
    <t>SGTSH8</t>
  </si>
  <si>
    <t>PVD plated 316L steel hinged segment ring, 1.2mm (16g) with double rings design and inner diameter from 8mm to 12mm</t>
  </si>
  <si>
    <t>UCBEB</t>
  </si>
  <si>
    <t>Titanium G23 circular barbell, 16g (1.2mm) with two 3mm balls</t>
  </si>
  <si>
    <t>UINDB</t>
  </si>
  <si>
    <t>Titanium G23 industrial barbell, 14g (1.6mm) with two 5mm balls</t>
  </si>
  <si>
    <t>ULBB3G</t>
  </si>
  <si>
    <t>High polished titanium G23 labret, 1.6mm (14g) with 3mm ball</t>
  </si>
  <si>
    <t>ULBB3IN</t>
  </si>
  <si>
    <t>Titanium G23 internally threaded labret, 1.2mm (16g) with a 3mm ball</t>
  </si>
  <si>
    <t>ULBC4</t>
  </si>
  <si>
    <t>High polished titanium G23 labret, 1.6mm (14g) with 4mm bezel set jewel ball</t>
  </si>
  <si>
    <t>ULBICS</t>
  </si>
  <si>
    <t>Titanium G23 internally threaded labret, 16g (1.2mm) with a 2.2mm flat head with a bezel set crystal</t>
  </si>
  <si>
    <t>ULBPISZ20</t>
  </si>
  <si>
    <t>Titanium G23 labret, 0.8mm (20g) with threadless push pin top with 1.5mm to 3mm round clear bezel set Cubic Zirconia (CZ) stone, and 2.5mm base plate</t>
  </si>
  <si>
    <t>UTSHZ15IN</t>
  </si>
  <si>
    <t>PVD plated titanium G23 flower shape design top with five 1.2mm prong set Cubic Zirconia (CZ) stones for 1.2mm (16g) internally threaded post</t>
  </si>
  <si>
    <t>XBT3S</t>
  </si>
  <si>
    <t>Pack of 10 pcs. of 3mm anodized surgical steel balls with threading 1.2mm (16g)</t>
  </si>
  <si>
    <t>XJBTT3S</t>
  </si>
  <si>
    <t>Pack of 10 pcs. of 3mm Rose gold PVD plated 316L steel balls with bezel set crystal and with 1.2mm threading (16g)</t>
  </si>
  <si>
    <t>XUCNT3S</t>
  </si>
  <si>
    <t>Set of 5 pcs. of 3mm anodized titanium G23 cones with 16g (1.2mm) threading</t>
  </si>
  <si>
    <t>XULB16G</t>
  </si>
  <si>
    <t>Length: 5mm</t>
  </si>
  <si>
    <t>Pack of 10 pcs. of high polished titanium G23 labret, 16g (1.2mm) (4mm base of labret)</t>
  </si>
  <si>
    <t>Length: 4mm</t>
  </si>
  <si>
    <t>ZUBBEB</t>
  </si>
  <si>
    <t>EO gas sterilized piercing: Titanium G23 eyebrow barbell, 16g (1.2mm) with two 3mm balls</t>
  </si>
  <si>
    <t>NEDBOX16</t>
  </si>
  <si>
    <t>SGSH10E</t>
  </si>
  <si>
    <t>SGTSH10C</t>
  </si>
  <si>
    <t>SGTSH30X16G8</t>
  </si>
  <si>
    <t>SGTSH30X16R10</t>
  </si>
  <si>
    <t>SGSH31X16S8</t>
  </si>
  <si>
    <t>SGTSH8A</t>
  </si>
  <si>
    <t>ULBPISZ20X3</t>
  </si>
  <si>
    <t>Six Hundred Seventy One and 03 cents USD</t>
  </si>
  <si>
    <t>Didi</t>
  </si>
  <si>
    <t>Storgt. 4b</t>
  </si>
  <si>
    <t>TAX ID: NO922615209MVA</t>
  </si>
  <si>
    <t>Customer Paid</t>
  </si>
  <si>
    <t>Refund Amount</t>
  </si>
  <si>
    <t>Store credit from last order #50220:</t>
  </si>
  <si>
    <t>Free Shipping to Norway via DHL due to order over 350USD:</t>
  </si>
  <si>
    <t>Six Hundred Thirty Four and 86 cents USD</t>
  </si>
  <si>
    <t>Steel Hinged Segment Rings, Industrial barbells, Labrets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</si>
</sst>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3">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5" fillId="0" borderId="0"/>
    <xf numFmtId="44" fontId="2" fillId="0" borderId="0" applyFont="0" applyFill="0" applyBorder="0" applyAlignment="0" applyProtection="0"/>
  </cellStyleXfs>
  <cellXfs count="150">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13" xfId="0" applyFont="1" applyFill="1" applyBorder="1"/>
    <xf numFmtId="0" fontId="18" fillId="2" borderId="20" xfId="0" applyFont="1" applyFill="1" applyBorder="1"/>
    <xf numFmtId="0" fontId="18" fillId="3" borderId="19" xfId="0" applyFont="1" applyFill="1" applyBorder="1" applyAlignment="1">
      <alignment horizontal="center" vertical="center" wrapText="1"/>
    </xf>
    <xf numFmtId="0" fontId="31" fillId="0" borderId="0" xfId="0" applyFont="1" applyAlignment="1">
      <alignment horizontal="right"/>
    </xf>
    <xf numFmtId="0" fontId="18" fillId="3" borderId="17" xfId="0" applyFont="1" applyFill="1" applyBorder="1" applyAlignment="1">
      <alignment horizontal="center"/>
    </xf>
    <xf numFmtId="0" fontId="1" fillId="2" borderId="14" xfId="0" applyFont="1" applyFill="1" applyBorder="1" applyAlignment="1">
      <alignment horizontal="center"/>
    </xf>
    <xf numFmtId="44" fontId="1" fillId="0" borderId="0" xfId="5342" applyFont="1"/>
    <xf numFmtId="44" fontId="31" fillId="0" borderId="0" xfId="5342" applyFont="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43">
    <cellStyle name="Comma 2" xfId="7" xr:uid="{36843AA8-CF63-40FD-9A2E-48658D171069}"/>
    <cellStyle name="Comma 2 2" xfId="4430" xr:uid="{BF9AA50A-AD6D-4072-B7E0-7683468BD188}"/>
    <cellStyle name="Comma 2 2 2" xfId="4755" xr:uid="{E705057F-B645-449D-BB47-A24CDE31617C}"/>
    <cellStyle name="Comma 2 2 2 2" xfId="5326" xr:uid="{8E3FA8A0-2FB4-44BD-A1A9-87A7DE8D1D4E}"/>
    <cellStyle name="Comma 2 2 3" xfId="4591" xr:uid="{E214ABCC-69E9-4FDA-85A8-9DD675E95031}"/>
    <cellStyle name="Comma 3" xfId="4318" xr:uid="{AFC8906C-9C05-4FA5-AC3F-3771751D9EC3}"/>
    <cellStyle name="Comma 3 2" xfId="4432" xr:uid="{C951A8C8-F1D4-4D89-856B-C35E77DA574C}"/>
    <cellStyle name="Comma 3 2 2" xfId="4756" xr:uid="{CF9FBB94-4520-43BD-B2C5-74C469A114EF}"/>
    <cellStyle name="Comma 3 2 2 2" xfId="5327" xr:uid="{B62D1E84-DD72-4E86-938B-D7D4FA824173}"/>
    <cellStyle name="Comma 3 2 3" xfId="5325" xr:uid="{396006B9-016A-45F0-B54C-647915876F99}"/>
    <cellStyle name="Currency" xfId="5342" builtinId="4"/>
    <cellStyle name="Currency 10" xfId="8" xr:uid="{71CF9BA4-4787-47AE-B52C-E402E979BD2A}"/>
    <cellStyle name="Currency 10 2" xfId="9" xr:uid="{64E1D1AB-3B19-4915-8BA7-2711F6541C4B}"/>
    <cellStyle name="Currency 10 2 2" xfId="203" xr:uid="{DB4C17AE-E7C7-4151-854E-25B3ECCF0B58}"/>
    <cellStyle name="Currency 10 2 2 2" xfId="4616" xr:uid="{218A9C3C-865F-419E-BAEA-A123B89958B0}"/>
    <cellStyle name="Currency 10 2 3" xfId="4511" xr:uid="{6E6A3A2E-293B-4682-883C-AB9284AE7DCB}"/>
    <cellStyle name="Currency 10 3" xfId="10" xr:uid="{1E0FC42E-A1C9-4DF4-AA6A-FDE6751B8E9F}"/>
    <cellStyle name="Currency 10 3 2" xfId="204" xr:uid="{069BFAF5-14E2-4C99-8E51-01484BBB8405}"/>
    <cellStyle name="Currency 10 3 2 2" xfId="4617" xr:uid="{DFA68ECD-6468-4B32-8366-C71583D04C90}"/>
    <cellStyle name="Currency 10 3 3" xfId="4512" xr:uid="{85804EBF-9234-4E82-8A66-0E639974414C}"/>
    <cellStyle name="Currency 10 4" xfId="205" xr:uid="{EFBBF98F-A067-494D-AE2B-53F58392ED8E}"/>
    <cellStyle name="Currency 10 4 2" xfId="4618" xr:uid="{16711E51-AE90-4616-B650-4B3A5E5F7192}"/>
    <cellStyle name="Currency 10 5" xfId="4437" xr:uid="{FFA3E605-3760-4136-80C0-3207CF4ECD20}"/>
    <cellStyle name="Currency 10 6" xfId="4510" xr:uid="{D043B015-AE27-40D0-A3DA-122E5761176A}"/>
    <cellStyle name="Currency 11" xfId="11" xr:uid="{9FC37A6D-6083-480F-99D5-C38CF569192A}"/>
    <cellStyle name="Currency 11 2" xfId="12" xr:uid="{8CE55508-90FE-42C1-A0E3-C82A1CD0FD86}"/>
    <cellStyle name="Currency 11 2 2" xfId="206" xr:uid="{3241A40D-F05B-4EB1-B0F1-6D469E99388A}"/>
    <cellStyle name="Currency 11 2 2 2" xfId="4619" xr:uid="{83A51DC1-B569-4E89-AE7E-0931ECD12F84}"/>
    <cellStyle name="Currency 11 2 3" xfId="4514" xr:uid="{C795C284-9B33-4CFE-8E01-25898AFE5AC6}"/>
    <cellStyle name="Currency 11 3" xfId="13" xr:uid="{88F3EA46-3221-43C4-AA5B-A51ABE50F14F}"/>
    <cellStyle name="Currency 11 3 2" xfId="207" xr:uid="{27CBB86D-8107-408F-815C-625626BC0206}"/>
    <cellStyle name="Currency 11 3 2 2" xfId="4620" xr:uid="{081B7CBD-B271-446C-9233-C8176746D910}"/>
    <cellStyle name="Currency 11 3 3" xfId="4515" xr:uid="{4E63CBDE-77A2-4785-8351-9E3E9D2FB874}"/>
    <cellStyle name="Currency 11 4" xfId="208" xr:uid="{C53BCC71-AD22-49F0-9CB8-CF8CEA03B956}"/>
    <cellStyle name="Currency 11 4 2" xfId="4621" xr:uid="{15D6816D-CE83-4E57-989E-0A78E05B8856}"/>
    <cellStyle name="Currency 11 5" xfId="4319" xr:uid="{C911E63D-8713-4B5C-A30E-ECE3F986D707}"/>
    <cellStyle name="Currency 11 5 2" xfId="4438" xr:uid="{84CEBEEB-EB57-494F-91B9-0E6DA131546A}"/>
    <cellStyle name="Currency 11 5 3" xfId="4720" xr:uid="{1FF0C652-8594-4672-A5D4-8186EFBA2B05}"/>
    <cellStyle name="Currency 11 5 3 2" xfId="5315" xr:uid="{2B3B2982-194E-4B3C-A909-EDE910CB0A48}"/>
    <cellStyle name="Currency 11 5 3 3" xfId="4757" xr:uid="{69D6E2CB-00F0-423D-B569-33877B58EC0A}"/>
    <cellStyle name="Currency 11 5 4" xfId="4697" xr:uid="{7B1A7675-ED4F-46D3-9B4E-F986A03E3240}"/>
    <cellStyle name="Currency 11 6" xfId="4513" xr:uid="{C1BB4E0D-CAD8-4698-A241-FF13FD5AA851}"/>
    <cellStyle name="Currency 12" xfId="14" xr:uid="{F5FA0A8D-CB66-457B-8381-71405261D788}"/>
    <cellStyle name="Currency 12 2" xfId="15" xr:uid="{6E124EF8-91B6-44B5-AEE2-9BA2D97858F1}"/>
    <cellStyle name="Currency 12 2 2" xfId="209" xr:uid="{6F84563B-6A3D-4514-B11F-7791DA95D1D5}"/>
    <cellStyle name="Currency 12 2 2 2" xfId="4622" xr:uid="{BB828AFB-A038-4A0D-8D00-78DA76258304}"/>
    <cellStyle name="Currency 12 2 3" xfId="4517" xr:uid="{EFE127A4-FA35-4088-9328-165CF76B2754}"/>
    <cellStyle name="Currency 12 3" xfId="210" xr:uid="{4C7C68D3-4805-41A6-AC7D-AB80D60174F5}"/>
    <cellStyle name="Currency 12 3 2" xfId="4623" xr:uid="{19C621E6-7872-4F26-81A1-49BD285E6DE8}"/>
    <cellStyle name="Currency 12 4" xfId="4516" xr:uid="{FF7EF3F5-C409-4167-9846-8BA1839DFF96}"/>
    <cellStyle name="Currency 13" xfId="16" xr:uid="{F39DF454-C31F-43EE-A7BF-13D1ABA5100D}"/>
    <cellStyle name="Currency 13 2" xfId="4321" xr:uid="{BBF43B16-C027-452E-BADB-31A3D490D4C4}"/>
    <cellStyle name="Currency 13 3" xfId="4322" xr:uid="{ADA48B2F-060D-41FE-9508-FC645EB17E13}"/>
    <cellStyle name="Currency 13 3 2" xfId="4759" xr:uid="{A8EF7308-1BF6-49B6-9A41-9AB52324F36F}"/>
    <cellStyle name="Currency 13 4" xfId="4320" xr:uid="{CA9E872B-D3F3-4155-B2CD-26236BBB94F4}"/>
    <cellStyle name="Currency 13 5" xfId="4758" xr:uid="{517827E9-15C6-454A-9B0E-03373B201F67}"/>
    <cellStyle name="Currency 14" xfId="17" xr:uid="{B9EDC841-6B11-4EA7-BBE1-52B0DF8FE092}"/>
    <cellStyle name="Currency 14 2" xfId="211" xr:uid="{768518E5-1473-4D72-ABBA-735925B6926A}"/>
    <cellStyle name="Currency 14 2 2" xfId="4624" xr:uid="{C592702D-F911-4127-9BE9-5393B16C2179}"/>
    <cellStyle name="Currency 14 3" xfId="4518" xr:uid="{0944CD0F-1FE6-4C7F-A1F2-B47E694069A8}"/>
    <cellStyle name="Currency 15" xfId="4414" xr:uid="{786C956B-1E40-46D1-8F05-093BA9F12983}"/>
    <cellStyle name="Currency 17" xfId="4323" xr:uid="{B3606CA0-0323-403E-A66B-47EF7FF7A5B1}"/>
    <cellStyle name="Currency 2" xfId="18" xr:uid="{938B6216-607E-4EF6-AF6C-5F6FED2F2647}"/>
    <cellStyle name="Currency 2 2" xfId="19" xr:uid="{C6539DA5-02EF-4400-84B4-891FBDA7179D}"/>
    <cellStyle name="Currency 2 2 2" xfId="20" xr:uid="{ECB4039B-8681-442D-95B5-F00F884E829F}"/>
    <cellStyle name="Currency 2 2 2 2" xfId="21" xr:uid="{0AFE8F4A-6557-4E84-B00F-F19E1F3F54A7}"/>
    <cellStyle name="Currency 2 2 2 2 2" xfId="4760" xr:uid="{CD78397C-AA1D-4B26-B868-463782AB0A75}"/>
    <cellStyle name="Currency 2 2 2 3" xfId="22" xr:uid="{FDDB1FCA-1D97-495A-BBD0-4941CC030226}"/>
    <cellStyle name="Currency 2 2 2 3 2" xfId="212" xr:uid="{10EFFF54-635C-4305-8B4C-AEC9B6E8D611}"/>
    <cellStyle name="Currency 2 2 2 3 2 2" xfId="4625" xr:uid="{71A8FC42-E313-416F-B642-EA7AB7BD68B0}"/>
    <cellStyle name="Currency 2 2 2 3 3" xfId="4521" xr:uid="{D69AAF4C-1EB1-434F-831F-B78829C7FC2D}"/>
    <cellStyle name="Currency 2 2 2 4" xfId="213" xr:uid="{43EE8F9B-AC2C-4D93-85A8-F67D9185B5DB}"/>
    <cellStyle name="Currency 2 2 2 4 2" xfId="4626" xr:uid="{B773C6FE-A1FD-4388-B1D9-00562AB21ACF}"/>
    <cellStyle name="Currency 2 2 2 5" xfId="4520" xr:uid="{B8F89CCB-6BCD-49A4-9642-78B2A082330D}"/>
    <cellStyle name="Currency 2 2 3" xfId="214" xr:uid="{D94A3BB2-5C53-4AD5-98C5-E62217CE2775}"/>
    <cellStyle name="Currency 2 2 3 2" xfId="4627" xr:uid="{EF9DB6C2-DABA-441F-B4EE-288E78C92E02}"/>
    <cellStyle name="Currency 2 2 4" xfId="4519" xr:uid="{01CE4B47-290D-4AC2-A2D0-37B8983B9B58}"/>
    <cellStyle name="Currency 2 3" xfId="23" xr:uid="{099C5A29-6018-4740-90C1-E9D5EC3F67F4}"/>
    <cellStyle name="Currency 2 3 2" xfId="215" xr:uid="{D6D8F7DD-63D1-42E1-BD8D-1EEF9BEE503C}"/>
    <cellStyle name="Currency 2 3 2 2" xfId="4628" xr:uid="{B7A3BB9A-2FCE-4BD4-A15F-CFB6EE88C16D}"/>
    <cellStyle name="Currency 2 3 3" xfId="4522" xr:uid="{6ADE0C5B-E48D-4DDB-AC7D-2CDE0D9397AE}"/>
    <cellStyle name="Currency 2 4" xfId="216" xr:uid="{1C80C9A6-CF93-4413-AB33-F6A768EA5CEA}"/>
    <cellStyle name="Currency 2 4 2" xfId="217" xr:uid="{725C068E-8D0A-4D74-98A3-FEDEF250B565}"/>
    <cellStyle name="Currency 2 5" xfId="218" xr:uid="{AC9AB077-627D-4396-AB6B-E084F2C9C325}"/>
    <cellStyle name="Currency 2 5 2" xfId="219" xr:uid="{6C886291-107B-4650-B946-B662814700B2}"/>
    <cellStyle name="Currency 2 6" xfId="220" xr:uid="{9299C8C1-1594-48C0-A263-920262DC14CF}"/>
    <cellStyle name="Currency 3" xfId="24" xr:uid="{22A332AE-FDF9-49AB-9497-694BC6DE6F76}"/>
    <cellStyle name="Currency 3 2" xfId="25" xr:uid="{CBBD9A3B-8A90-463B-BF79-80487E976EB7}"/>
    <cellStyle name="Currency 3 2 2" xfId="221" xr:uid="{9788BB31-9AE3-4D54-AAE4-5CB118DD3D8B}"/>
    <cellStyle name="Currency 3 2 2 2" xfId="4629" xr:uid="{BC592153-3765-4834-9CD8-6974F2938D04}"/>
    <cellStyle name="Currency 3 2 3" xfId="4524" xr:uid="{31B80935-D342-4833-AAAF-A2802DF66481}"/>
    <cellStyle name="Currency 3 3" xfId="26" xr:uid="{82EF5686-6F97-4AA0-82E4-A6C43E308BDD}"/>
    <cellStyle name="Currency 3 3 2" xfId="222" xr:uid="{091D22FF-EEF8-4240-B669-F7579CF47391}"/>
    <cellStyle name="Currency 3 3 2 2" xfId="4630" xr:uid="{1C0B1474-EFE4-4096-A1FC-7FED8CB16900}"/>
    <cellStyle name="Currency 3 3 3" xfId="4525" xr:uid="{899D97FC-FCA7-471C-82B3-9030952BF37C}"/>
    <cellStyle name="Currency 3 4" xfId="27" xr:uid="{C4E55D1E-CE6D-4484-ACA4-7A2ED8639980}"/>
    <cellStyle name="Currency 3 4 2" xfId="223" xr:uid="{A95A89B4-EAA7-4E86-82B8-AD0F4AC1FA7D}"/>
    <cellStyle name="Currency 3 4 2 2" xfId="4631" xr:uid="{E328DF7B-EBE2-46D8-A759-4390852BCB63}"/>
    <cellStyle name="Currency 3 4 3" xfId="4526" xr:uid="{5F518F3C-1087-4061-9965-A1CA526F8A22}"/>
    <cellStyle name="Currency 3 5" xfId="224" xr:uid="{78D7FC24-A5DD-40D0-9E9C-67DD16F195E1}"/>
    <cellStyle name="Currency 3 5 2" xfId="4632" xr:uid="{160A5E9D-2DBC-4539-A809-938418C3D92D}"/>
    <cellStyle name="Currency 3 6" xfId="4523" xr:uid="{8D9CB785-B2E9-476A-B53F-D6D535B6EC2A}"/>
    <cellStyle name="Currency 4" xfId="28" xr:uid="{56DEA724-1CE5-4E1E-B61B-44C7E69A08B7}"/>
    <cellStyle name="Currency 4 2" xfId="29" xr:uid="{6A83660E-0223-4C78-B8A1-1DB57E0D8891}"/>
    <cellStyle name="Currency 4 2 2" xfId="225" xr:uid="{85AF0D88-5C96-4166-B684-AFDC81A70661}"/>
    <cellStyle name="Currency 4 2 2 2" xfId="4633" xr:uid="{D8BFEB6B-28C0-4002-8E97-C109B32CE3A0}"/>
    <cellStyle name="Currency 4 2 3" xfId="4528" xr:uid="{9404A99E-BF02-4FBC-84E6-5BC8F42D0C8E}"/>
    <cellStyle name="Currency 4 3" xfId="30" xr:uid="{F7664F4D-A726-409D-8308-8004414FA9E8}"/>
    <cellStyle name="Currency 4 3 2" xfId="226" xr:uid="{C3333635-51F0-46BB-9574-E88F41469095}"/>
    <cellStyle name="Currency 4 3 2 2" xfId="4634" xr:uid="{1CD42CED-A2A2-4A7D-959A-E0166B61C428}"/>
    <cellStyle name="Currency 4 3 3" xfId="4529" xr:uid="{0A3869C8-AB13-40B4-8A8D-AB0541BE6E95}"/>
    <cellStyle name="Currency 4 4" xfId="227" xr:uid="{B5B5ED7B-1FD1-42C8-ABD1-A23274005D2B}"/>
    <cellStyle name="Currency 4 4 2" xfId="4635" xr:uid="{C3D75059-F6DC-4480-BD22-9DDCA2C5F800}"/>
    <cellStyle name="Currency 4 5" xfId="4324" xr:uid="{F84AA1C3-7059-4B8C-8A4B-94BC1E8B1895}"/>
    <cellStyle name="Currency 4 5 2" xfId="4439" xr:uid="{A3361E21-A178-42D8-80E4-06D423CED670}"/>
    <cellStyle name="Currency 4 5 3" xfId="4721" xr:uid="{50A91135-160D-4921-9FDC-7318DE6796D5}"/>
    <cellStyle name="Currency 4 5 3 2" xfId="5316" xr:uid="{FDD6A02D-12F9-4C9C-B2F1-900DF7F6F152}"/>
    <cellStyle name="Currency 4 5 3 3" xfId="4761" xr:uid="{B0E62280-6151-4367-9D71-61FDB036430F}"/>
    <cellStyle name="Currency 4 5 4" xfId="4698" xr:uid="{2577E0F6-C62C-4357-AF29-1E02A5E78ED8}"/>
    <cellStyle name="Currency 4 6" xfId="4527" xr:uid="{CA8479A4-AF12-45B5-9CCA-194845E89032}"/>
    <cellStyle name="Currency 5" xfId="31" xr:uid="{F0534382-5745-4509-BD86-05845E7416E6}"/>
    <cellStyle name="Currency 5 2" xfId="32" xr:uid="{B22534F5-C175-4AAE-8E66-08CA49ACF509}"/>
    <cellStyle name="Currency 5 2 2" xfId="228" xr:uid="{C3F24DAB-8053-4221-AEC2-4305691954DA}"/>
    <cellStyle name="Currency 5 2 2 2" xfId="4636" xr:uid="{C90173EA-1F5A-4FAC-BA75-F477DCBE08DE}"/>
    <cellStyle name="Currency 5 2 3" xfId="4530" xr:uid="{5A6E6B11-DB1B-48F4-B4F2-D5B7B16F3513}"/>
    <cellStyle name="Currency 5 3" xfId="4325" xr:uid="{4D4D6864-B4F6-4CAC-A025-4C9FA8891528}"/>
    <cellStyle name="Currency 5 3 2" xfId="4440" xr:uid="{CD9EFAEB-AB02-4650-BD43-1E2298045B59}"/>
    <cellStyle name="Currency 5 3 2 2" xfId="5306" xr:uid="{DC536963-68D8-4CB7-B361-0AC4A2AA7142}"/>
    <cellStyle name="Currency 5 3 2 3" xfId="4763" xr:uid="{79CE8F69-5348-4014-A5FE-A5AE65071BC3}"/>
    <cellStyle name="Currency 5 4" xfId="4762" xr:uid="{690FEB3F-2285-4F0D-8D7F-7F2D4920AA7E}"/>
    <cellStyle name="Currency 6" xfId="33" xr:uid="{23FFDF58-05BD-44DB-8652-10E83EC51CF7}"/>
    <cellStyle name="Currency 6 2" xfId="229" xr:uid="{E0ABD9CD-63F8-445A-8064-626A8C80E802}"/>
    <cellStyle name="Currency 6 2 2" xfId="4637" xr:uid="{28391FBC-17FA-488A-A8D4-753D717B4786}"/>
    <cellStyle name="Currency 6 3" xfId="4326" xr:uid="{C9E0649C-DADA-4583-BB64-F930E099CF10}"/>
    <cellStyle name="Currency 6 3 2" xfId="4441" xr:uid="{FF7D000D-3782-4FA8-A703-4A2AEE8F2CFF}"/>
    <cellStyle name="Currency 6 3 3" xfId="4722" xr:uid="{181C12A5-F3D7-4342-BC5D-7BC3F1366173}"/>
    <cellStyle name="Currency 6 3 3 2" xfId="5317" xr:uid="{EF314446-34FB-4CB4-8C5E-4A51242B024E}"/>
    <cellStyle name="Currency 6 3 3 3" xfId="4764" xr:uid="{EB329463-E304-4399-84D1-15F62085E6BF}"/>
    <cellStyle name="Currency 6 3 4" xfId="4699" xr:uid="{E82489A7-E2CB-4522-81C8-C1CB7156567A}"/>
    <cellStyle name="Currency 6 4" xfId="4531" xr:uid="{6E39BBDE-2FB8-4D67-B98D-017C6F063D8E}"/>
    <cellStyle name="Currency 7" xfId="34" xr:uid="{179150AE-F4EF-41B7-88D3-258927941D34}"/>
    <cellStyle name="Currency 7 2" xfId="35" xr:uid="{FF760D6C-2DAB-477B-9FC8-A8485A368346}"/>
    <cellStyle name="Currency 7 2 2" xfId="250" xr:uid="{839848CC-F5F7-4B1B-A579-D1CF579773FE}"/>
    <cellStyle name="Currency 7 2 2 2" xfId="4638" xr:uid="{DD4E9A25-24C3-49C6-BF58-149C9B795180}"/>
    <cellStyle name="Currency 7 2 3" xfId="4533" xr:uid="{AB68B0C4-12B7-493A-A054-97982D205247}"/>
    <cellStyle name="Currency 7 3" xfId="230" xr:uid="{E98744F6-57A8-4E9A-AFF8-5381EAD11DD9}"/>
    <cellStyle name="Currency 7 3 2" xfId="4639" xr:uid="{68A11CD6-0785-4C9A-A5AF-DA6E8D0D7315}"/>
    <cellStyle name="Currency 7 4" xfId="4442" xr:uid="{9317892C-301B-421E-A675-C8651AB420E1}"/>
    <cellStyle name="Currency 7 5" xfId="4532" xr:uid="{657964DA-6BF5-4069-943F-62D4AF17B648}"/>
    <cellStyle name="Currency 8" xfId="36" xr:uid="{961E4E41-24E2-48EA-93AD-A4B517CD5DC5}"/>
    <cellStyle name="Currency 8 2" xfId="37" xr:uid="{18F618F0-FF32-43D6-A113-070134C86055}"/>
    <cellStyle name="Currency 8 2 2" xfId="231" xr:uid="{75853D76-8480-4C3C-91D5-0E0EC2677072}"/>
    <cellStyle name="Currency 8 2 2 2" xfId="4640" xr:uid="{0DF206F7-7A41-49C5-9E36-D6B9A24E94CE}"/>
    <cellStyle name="Currency 8 2 3" xfId="4535" xr:uid="{683E3A06-37EC-422B-A8D9-DC15C1F1250B}"/>
    <cellStyle name="Currency 8 3" xfId="38" xr:uid="{6D6EE0AC-0C39-4AD8-8D6E-70A25ECD7B40}"/>
    <cellStyle name="Currency 8 3 2" xfId="232" xr:uid="{D2BA1BE1-E8D9-4682-96FF-CE3609CF8CC5}"/>
    <cellStyle name="Currency 8 3 2 2" xfId="4641" xr:uid="{99A3BB14-9A25-4580-8ED2-23DE745F018F}"/>
    <cellStyle name="Currency 8 3 3" xfId="4536" xr:uid="{BEC0E3FC-479B-4E62-B412-8408591AB2BF}"/>
    <cellStyle name="Currency 8 4" xfId="39" xr:uid="{59FE4526-767C-48ED-A577-0255F410547A}"/>
    <cellStyle name="Currency 8 4 2" xfId="233" xr:uid="{56B48746-D67B-4B5C-A170-34E43A180DEC}"/>
    <cellStyle name="Currency 8 4 2 2" xfId="4642" xr:uid="{6E3BFE2E-C581-4782-85EF-8D63126AB6D3}"/>
    <cellStyle name="Currency 8 4 3" xfId="4537" xr:uid="{6F2B7CDE-0D7F-4A3F-B26D-B2A8516F7AB0}"/>
    <cellStyle name="Currency 8 5" xfId="234" xr:uid="{3FDE8E84-1F08-4CCA-8FDA-D1A3C11137E7}"/>
    <cellStyle name="Currency 8 5 2" xfId="4643" xr:uid="{7966C983-7C4B-4FA3-B5C8-65B1F0062171}"/>
    <cellStyle name="Currency 8 6" xfId="4443" xr:uid="{4802CA64-D37D-4D06-B524-F4804C0D42FA}"/>
    <cellStyle name="Currency 8 7" xfId="4534" xr:uid="{E00854AD-AD8D-42CE-8F43-E0A5FF7BB8CF}"/>
    <cellStyle name="Currency 9" xfId="40" xr:uid="{0A3FA202-9DD4-497F-8AD5-618CCC90ABA5}"/>
    <cellStyle name="Currency 9 2" xfId="41" xr:uid="{132D419F-DB55-465A-920A-C7F72761B8B7}"/>
    <cellStyle name="Currency 9 2 2" xfId="235" xr:uid="{92D1660C-74B7-4E28-9402-8210AA7E6A54}"/>
    <cellStyle name="Currency 9 2 2 2" xfId="4644" xr:uid="{F0F84298-B2A3-4780-AFBE-0DB7E7ABE4B9}"/>
    <cellStyle name="Currency 9 2 3" xfId="4539" xr:uid="{B41941C3-FA5C-4841-B75B-75E4F4854F17}"/>
    <cellStyle name="Currency 9 3" xfId="42" xr:uid="{59889F51-8A46-4212-A5A2-B6522458F57B}"/>
    <cellStyle name="Currency 9 3 2" xfId="236" xr:uid="{58CF8417-E047-43FA-BBFF-E3418BBDE7AE}"/>
    <cellStyle name="Currency 9 3 2 2" xfId="4645" xr:uid="{44C018D1-8A35-45A8-BC44-D4729136E08A}"/>
    <cellStyle name="Currency 9 3 3" xfId="4540" xr:uid="{DA147948-8604-461D-8F5E-3557049E4A89}"/>
    <cellStyle name="Currency 9 4" xfId="237" xr:uid="{77268B41-038E-4457-B3F4-E810BDD1BC2B}"/>
    <cellStyle name="Currency 9 4 2" xfId="4646" xr:uid="{025EDD15-FE6C-499D-B772-30BB26DBEF7B}"/>
    <cellStyle name="Currency 9 5" xfId="4327" xr:uid="{AA1AF1A7-8C21-44C5-90C8-9B2CFE3A7D1E}"/>
    <cellStyle name="Currency 9 5 2" xfId="4444" xr:uid="{38722746-D332-4636-8679-0981193E894A}"/>
    <cellStyle name="Currency 9 5 3" xfId="4723" xr:uid="{53AD8E6B-2625-41FD-AF98-367CF11E83EE}"/>
    <cellStyle name="Currency 9 5 4" xfId="4700" xr:uid="{CCB803DF-5EEC-4F5C-A986-9B48E821E17C}"/>
    <cellStyle name="Currency 9 6" xfId="4538" xr:uid="{DF328FE7-A734-4D33-B5C6-C3FC3F78DF88}"/>
    <cellStyle name="Hyperlink 2" xfId="6" xr:uid="{6CFFD761-E1C4-4FFC-9C82-FDD569F38491}"/>
    <cellStyle name="Hyperlink 3" xfId="202" xr:uid="{2860ACA8-027F-4F9D-B463-E60A8E1DCCF7}"/>
    <cellStyle name="Hyperlink 3 2" xfId="4415" xr:uid="{76E1B36E-6E05-4ED7-86AC-95884A87B493}"/>
    <cellStyle name="Hyperlink 3 3" xfId="4328" xr:uid="{9C271A9B-D37F-4EF0-BEBC-3C73EDB7D813}"/>
    <cellStyle name="Hyperlink 4" xfId="4329" xr:uid="{76CDCB54-6CED-4C93-96ED-5E74E7A4ECD0}"/>
    <cellStyle name="Normal" xfId="0" builtinId="0"/>
    <cellStyle name="Normal 10" xfId="43" xr:uid="{A774F96F-5AE4-4B82-A7D0-AE6379401DDA}"/>
    <cellStyle name="Normal 10 10" xfId="903" xr:uid="{46A234EF-C757-446C-AEA6-ABF5A08F5F25}"/>
    <cellStyle name="Normal 10 10 2" xfId="2508" xr:uid="{6AFD6D6D-3B5C-40A2-9FDA-8E6F33F66AD2}"/>
    <cellStyle name="Normal 10 10 2 2" xfId="4331" xr:uid="{E9EAD46F-7839-4C11-AF40-7B7A4E684BE4}"/>
    <cellStyle name="Normal 10 10 2 3" xfId="4675" xr:uid="{7E1D67E7-11CB-45AC-8C93-EE033CFE59F5}"/>
    <cellStyle name="Normal 10 10 3" xfId="2509" xr:uid="{180F65FD-54AA-4386-89CB-2D2CE74FBDA1}"/>
    <cellStyle name="Normal 10 10 4" xfId="2510" xr:uid="{9A2FC41D-D9C3-4E6C-BADF-8E3B107A8784}"/>
    <cellStyle name="Normal 10 11" xfId="2511" xr:uid="{7DF4315C-371E-42F2-B1DA-44D76E3CBE9E}"/>
    <cellStyle name="Normal 10 11 2" xfId="2512" xr:uid="{3B0C3293-A242-4925-98D4-701DD850D3CC}"/>
    <cellStyle name="Normal 10 11 3" xfId="2513" xr:uid="{1D9D0F55-0C5D-4142-BD2A-69330D784A0B}"/>
    <cellStyle name="Normal 10 11 4" xfId="2514" xr:uid="{D16E0D4C-2109-4CEF-99D6-AF8FF746AE32}"/>
    <cellStyle name="Normal 10 12" xfId="2515" xr:uid="{BF464B48-97C4-4AE1-84D6-5EA547F621C8}"/>
    <cellStyle name="Normal 10 12 2" xfId="2516" xr:uid="{7842E194-8CC8-44AB-8999-70340D55E93D}"/>
    <cellStyle name="Normal 10 13" xfId="2517" xr:uid="{272F4B97-10A9-491D-BD85-C04E119ED01F}"/>
    <cellStyle name="Normal 10 14" xfId="2518" xr:uid="{185B03D3-9511-49C0-B278-48FFE32E92D8}"/>
    <cellStyle name="Normal 10 15" xfId="2519" xr:uid="{8EF87661-9043-4751-B0F1-15A8D13DD390}"/>
    <cellStyle name="Normal 10 2" xfId="44" xr:uid="{B955C192-4799-4856-9D4A-44A69CBE1185}"/>
    <cellStyle name="Normal 10 2 10" xfId="2520" xr:uid="{F33A15A7-2C09-4207-9585-96C1727F5A04}"/>
    <cellStyle name="Normal 10 2 11" xfId="2521" xr:uid="{AFF3B90A-0E61-43F9-BF4C-D1B69CFBD347}"/>
    <cellStyle name="Normal 10 2 2" xfId="45" xr:uid="{1F6743F5-B03C-49A9-AB93-CB0EEF431C57}"/>
    <cellStyle name="Normal 10 2 2 2" xfId="46" xr:uid="{E7CB8D27-01A7-46C6-90F1-88BCA4A83CF3}"/>
    <cellStyle name="Normal 10 2 2 2 2" xfId="238" xr:uid="{C11FAA00-A90F-48B4-9596-DF1BC7102A8A}"/>
    <cellStyle name="Normal 10 2 2 2 2 2" xfId="454" xr:uid="{861FC4C1-FF22-46F7-A4EF-63272A239A09}"/>
    <cellStyle name="Normal 10 2 2 2 2 2 2" xfId="455" xr:uid="{05AEF6CC-56F7-40DA-9D2C-771D029D85CE}"/>
    <cellStyle name="Normal 10 2 2 2 2 2 2 2" xfId="904" xr:uid="{81E2231E-4177-42D2-A1B9-DB31B5217626}"/>
    <cellStyle name="Normal 10 2 2 2 2 2 2 2 2" xfId="905" xr:uid="{79CAF145-B0DF-4FC6-B7F4-A302AE5B51CA}"/>
    <cellStyle name="Normal 10 2 2 2 2 2 2 3" xfId="906" xr:uid="{73A194F9-C708-4F69-A60F-75B1EE18E518}"/>
    <cellStyle name="Normal 10 2 2 2 2 2 3" xfId="907" xr:uid="{D24BC3E7-00F4-4CB8-AD91-D3D6E42EA9DD}"/>
    <cellStyle name="Normal 10 2 2 2 2 2 3 2" xfId="908" xr:uid="{DB64D5D4-A76D-4292-91F3-875E95EBFE0B}"/>
    <cellStyle name="Normal 10 2 2 2 2 2 4" xfId="909" xr:uid="{C0FE577D-0495-4950-B8E8-732A11EC990C}"/>
    <cellStyle name="Normal 10 2 2 2 2 3" xfId="456" xr:uid="{97893702-08E4-49C1-BE03-736935A4D7FC}"/>
    <cellStyle name="Normal 10 2 2 2 2 3 2" xfId="910" xr:uid="{DB6685CC-D369-431F-9CC6-6A37E0A99EE8}"/>
    <cellStyle name="Normal 10 2 2 2 2 3 2 2" xfId="911" xr:uid="{9679A7DE-BB70-489F-B650-3744380D3D1D}"/>
    <cellStyle name="Normal 10 2 2 2 2 3 3" xfId="912" xr:uid="{A32FE2F4-2D0D-42EE-9A5F-9800ABA47452}"/>
    <cellStyle name="Normal 10 2 2 2 2 3 4" xfId="2522" xr:uid="{D5B57A77-D0B8-4F57-A7FB-C751A9A0D90D}"/>
    <cellStyle name="Normal 10 2 2 2 2 4" xfId="913" xr:uid="{CA28BDF4-847A-4F6A-BB63-BD0CA96E58ED}"/>
    <cellStyle name="Normal 10 2 2 2 2 4 2" xfId="914" xr:uid="{797884CC-9746-44A5-B050-811B91531322}"/>
    <cellStyle name="Normal 10 2 2 2 2 5" xfId="915" xr:uid="{249F589B-7215-45E4-BB75-3223E05B8115}"/>
    <cellStyle name="Normal 10 2 2 2 2 6" xfId="2523" xr:uid="{3B09DCC2-1405-4C34-BDFB-AED353DCDAA6}"/>
    <cellStyle name="Normal 10 2 2 2 3" xfId="239" xr:uid="{2470E423-D07D-41D8-AA91-3BE28EAA24CA}"/>
    <cellStyle name="Normal 10 2 2 2 3 2" xfId="457" xr:uid="{213CBC5B-1E6C-4C1D-AB88-9AE35C1941CA}"/>
    <cellStyle name="Normal 10 2 2 2 3 2 2" xfId="458" xr:uid="{FC94A9A7-9EF0-4352-91D5-F8B1CECF961E}"/>
    <cellStyle name="Normal 10 2 2 2 3 2 2 2" xfId="916" xr:uid="{4952FB40-EA17-4477-A61F-1722699A0A9C}"/>
    <cellStyle name="Normal 10 2 2 2 3 2 2 2 2" xfId="917" xr:uid="{F3480770-4F38-47A8-938A-48C92E8785C0}"/>
    <cellStyle name="Normal 10 2 2 2 3 2 2 3" xfId="918" xr:uid="{EFFA3771-4E29-4927-8B7F-64C1E2358BB8}"/>
    <cellStyle name="Normal 10 2 2 2 3 2 3" xfId="919" xr:uid="{AA27983D-5FDF-47A7-A63E-C4619DCFC6BA}"/>
    <cellStyle name="Normal 10 2 2 2 3 2 3 2" xfId="920" xr:uid="{AE3CF547-AD0C-44D8-93E3-9CB336F2A0AD}"/>
    <cellStyle name="Normal 10 2 2 2 3 2 4" xfId="921" xr:uid="{8983724B-E322-4099-AE1E-4506F7F0C9C3}"/>
    <cellStyle name="Normal 10 2 2 2 3 3" xfId="459" xr:uid="{2D0AE0E5-EE91-43DF-8FCF-79F96E33A108}"/>
    <cellStyle name="Normal 10 2 2 2 3 3 2" xfId="922" xr:uid="{A8C8F3BB-6F8F-4D60-8537-1849293FCB27}"/>
    <cellStyle name="Normal 10 2 2 2 3 3 2 2" xfId="923" xr:uid="{E3565EEE-4348-42EE-B845-2CC7FC9599EB}"/>
    <cellStyle name="Normal 10 2 2 2 3 3 3" xfId="924" xr:uid="{3BE542C1-BDBF-44D1-BC32-49364B2AD9AA}"/>
    <cellStyle name="Normal 10 2 2 2 3 4" xfId="925" xr:uid="{5F2E88F8-04F1-470A-8BF4-9CBF99459257}"/>
    <cellStyle name="Normal 10 2 2 2 3 4 2" xfId="926" xr:uid="{AF5AED91-9B95-4720-B64B-276C6AA8CC61}"/>
    <cellStyle name="Normal 10 2 2 2 3 5" xfId="927" xr:uid="{ED97F082-AE0A-49D5-AD2A-FA463E846CCE}"/>
    <cellStyle name="Normal 10 2 2 2 4" xfId="460" xr:uid="{7DF05BB7-F8A1-4E70-BA33-7553B6400B87}"/>
    <cellStyle name="Normal 10 2 2 2 4 2" xfId="461" xr:uid="{3B423305-AC20-462F-9B0D-38D118D6238C}"/>
    <cellStyle name="Normal 10 2 2 2 4 2 2" xfId="928" xr:uid="{480CD5EE-F33B-4237-AFD8-DCDAA6E1AC8C}"/>
    <cellStyle name="Normal 10 2 2 2 4 2 2 2" xfId="929" xr:uid="{B7C13C30-C9CC-4263-9D0B-0459497541F4}"/>
    <cellStyle name="Normal 10 2 2 2 4 2 3" xfId="930" xr:uid="{83D8C77D-1BAB-41F2-AEDC-324FF1EB4B0B}"/>
    <cellStyle name="Normal 10 2 2 2 4 3" xfId="931" xr:uid="{D498A769-C8F6-4D57-B95D-A82BA3A4FA23}"/>
    <cellStyle name="Normal 10 2 2 2 4 3 2" xfId="932" xr:uid="{54F6D99C-5B37-4248-9589-03E03BA7DB5D}"/>
    <cellStyle name="Normal 10 2 2 2 4 4" xfId="933" xr:uid="{8A8E4C78-7705-4215-B70A-2FB16844A568}"/>
    <cellStyle name="Normal 10 2 2 2 5" xfId="462" xr:uid="{8955B747-44BF-42D4-BD90-076D01EE660D}"/>
    <cellStyle name="Normal 10 2 2 2 5 2" xfId="934" xr:uid="{A832001A-4A99-4E8E-8C30-5494C4643D2F}"/>
    <cellStyle name="Normal 10 2 2 2 5 2 2" xfId="935" xr:uid="{F7925548-329F-449E-8D4A-89B9D76D04F6}"/>
    <cellStyle name="Normal 10 2 2 2 5 3" xfId="936" xr:uid="{DD855EAF-F16A-4E08-AC79-332C7D365467}"/>
    <cellStyle name="Normal 10 2 2 2 5 4" xfId="2524" xr:uid="{B96D0B6B-E6DE-4C38-8BE9-5CA5C15DD446}"/>
    <cellStyle name="Normal 10 2 2 2 6" xfId="937" xr:uid="{480ECA78-EE55-467F-9215-4A28AA8EF73C}"/>
    <cellStyle name="Normal 10 2 2 2 6 2" xfId="938" xr:uid="{CE08BF26-B26B-435B-8463-2CD9287EBF31}"/>
    <cellStyle name="Normal 10 2 2 2 7" xfId="939" xr:uid="{3B8D9EEF-4607-46A2-A44D-CED679966A97}"/>
    <cellStyle name="Normal 10 2 2 2 8" xfId="2525" xr:uid="{3DD8A352-EC17-45E0-9E5C-27DB906D708A}"/>
    <cellStyle name="Normal 10 2 2 3" xfId="240" xr:uid="{7F0D4372-7191-4256-9D1F-5DA87EB3B718}"/>
    <cellStyle name="Normal 10 2 2 3 2" xfId="463" xr:uid="{E1A45376-3BEC-4A14-89BB-F192805876CF}"/>
    <cellStyle name="Normal 10 2 2 3 2 2" xfId="464" xr:uid="{06E3BFF5-71DC-4F64-A472-71716367FADD}"/>
    <cellStyle name="Normal 10 2 2 3 2 2 2" xfId="940" xr:uid="{797C7948-E968-465D-A9F7-2EBE18CFE664}"/>
    <cellStyle name="Normal 10 2 2 3 2 2 2 2" xfId="941" xr:uid="{ED89AF52-2237-4B40-BD1F-D169A643BAE8}"/>
    <cellStyle name="Normal 10 2 2 3 2 2 3" xfId="942" xr:uid="{AD224479-F812-4D24-B8B3-8ABA1AB0051F}"/>
    <cellStyle name="Normal 10 2 2 3 2 3" xfId="943" xr:uid="{25494BF3-A55F-467A-B329-20CBA0491273}"/>
    <cellStyle name="Normal 10 2 2 3 2 3 2" xfId="944" xr:uid="{6F547BE0-9B06-486C-B26E-9B483CF93EFC}"/>
    <cellStyle name="Normal 10 2 2 3 2 4" xfId="945" xr:uid="{F48718B8-28A7-45B3-89FA-70B7B10457A7}"/>
    <cellStyle name="Normal 10 2 2 3 3" xfId="465" xr:uid="{7813C699-6710-4CDC-AEF0-B5AAF03D50B4}"/>
    <cellStyle name="Normal 10 2 2 3 3 2" xfId="946" xr:uid="{A8080CA5-22EF-4DEB-A161-48D4A1F8DEBA}"/>
    <cellStyle name="Normal 10 2 2 3 3 2 2" xfId="947" xr:uid="{A48204C9-FA73-4FF5-B183-D44927AD4F14}"/>
    <cellStyle name="Normal 10 2 2 3 3 3" xfId="948" xr:uid="{BC300C31-28EA-4B06-82DC-344BC3AE06CF}"/>
    <cellStyle name="Normal 10 2 2 3 3 4" xfId="2526" xr:uid="{45FAE648-1BBA-4EB5-883D-892B59292586}"/>
    <cellStyle name="Normal 10 2 2 3 4" xfId="949" xr:uid="{03B8B9C0-4706-4765-AAFE-18CC453BF7F9}"/>
    <cellStyle name="Normal 10 2 2 3 4 2" xfId="950" xr:uid="{150F53BD-F2E6-4B23-91C5-A97C18FFA2AE}"/>
    <cellStyle name="Normal 10 2 2 3 5" xfId="951" xr:uid="{6A64D39C-725F-4463-8D50-619074F04FAE}"/>
    <cellStyle name="Normal 10 2 2 3 6" xfId="2527" xr:uid="{EE37955A-989F-43EC-A9FD-F868E8C2D753}"/>
    <cellStyle name="Normal 10 2 2 4" xfId="241" xr:uid="{68AA4244-0B13-4AD9-B1E3-1B29EBEE4D8C}"/>
    <cellStyle name="Normal 10 2 2 4 2" xfId="466" xr:uid="{05097C09-657D-498D-A042-040CBEA74276}"/>
    <cellStyle name="Normal 10 2 2 4 2 2" xfId="467" xr:uid="{55824455-CE87-4AC0-8C7F-A15044327E99}"/>
    <cellStyle name="Normal 10 2 2 4 2 2 2" xfId="952" xr:uid="{55344D0F-B467-4B8E-A1DA-BC9514B991C8}"/>
    <cellStyle name="Normal 10 2 2 4 2 2 2 2" xfId="953" xr:uid="{53CBAB7B-739E-4F50-8178-C36204F5A3EF}"/>
    <cellStyle name="Normal 10 2 2 4 2 2 3" xfId="954" xr:uid="{10FB2863-361C-425B-92A0-17E9CCA1122F}"/>
    <cellStyle name="Normal 10 2 2 4 2 3" xfId="955" xr:uid="{2F71FB2E-2C2F-4DB4-A964-136DB5B36051}"/>
    <cellStyle name="Normal 10 2 2 4 2 3 2" xfId="956" xr:uid="{0B9E349F-F9B6-4183-8661-089FCEC3A67E}"/>
    <cellStyle name="Normal 10 2 2 4 2 4" xfId="957" xr:uid="{858936B9-57BA-4618-B5CC-3E472F2E60A1}"/>
    <cellStyle name="Normal 10 2 2 4 3" xfId="468" xr:uid="{E4560B32-15B8-4F33-BD33-B52C4D53B320}"/>
    <cellStyle name="Normal 10 2 2 4 3 2" xfId="958" xr:uid="{76AD6AD7-86EA-4BE3-922B-86334CAB06FD}"/>
    <cellStyle name="Normal 10 2 2 4 3 2 2" xfId="959" xr:uid="{A35499BD-09B0-460B-AF68-AFC9F8DFE4A5}"/>
    <cellStyle name="Normal 10 2 2 4 3 3" xfId="960" xr:uid="{E498A87B-59FE-4A0E-81FF-40ECD5D3A8FA}"/>
    <cellStyle name="Normal 10 2 2 4 4" xfId="961" xr:uid="{DC92C3AE-F161-4B50-8C78-70121DD73F6F}"/>
    <cellStyle name="Normal 10 2 2 4 4 2" xfId="962" xr:uid="{99F493C7-4143-4513-B0B2-F21A06025BC2}"/>
    <cellStyle name="Normal 10 2 2 4 5" xfId="963" xr:uid="{B7D6ED3A-89D4-47DB-822E-F2B4B7201FFE}"/>
    <cellStyle name="Normal 10 2 2 5" xfId="242" xr:uid="{D6040F46-08BE-45C6-BCD9-3F1D3906042F}"/>
    <cellStyle name="Normal 10 2 2 5 2" xfId="469" xr:uid="{77B73605-3404-498C-AE08-BF7CB44B3FEB}"/>
    <cellStyle name="Normal 10 2 2 5 2 2" xfId="964" xr:uid="{6C924F5E-8796-4D4C-8A5D-512A350D38D3}"/>
    <cellStyle name="Normal 10 2 2 5 2 2 2" xfId="965" xr:uid="{4B52D9A7-7DEB-44B4-908A-1CE5D2B79E52}"/>
    <cellStyle name="Normal 10 2 2 5 2 3" xfId="966" xr:uid="{0F5A2B3F-ABE1-49A3-890A-AEC848A4220A}"/>
    <cellStyle name="Normal 10 2 2 5 3" xfId="967" xr:uid="{5BED56C7-4E2B-4BE5-8C4C-727A80007792}"/>
    <cellStyle name="Normal 10 2 2 5 3 2" xfId="968" xr:uid="{C49FF2BE-F5FA-438B-8DDD-0B7F8EA59EAA}"/>
    <cellStyle name="Normal 10 2 2 5 4" xfId="969" xr:uid="{9CEEE9CE-8A84-42F6-B21C-DF5A59D14C42}"/>
    <cellStyle name="Normal 10 2 2 6" xfId="470" xr:uid="{F81872A2-1F5B-4500-B296-B97B7217D74D}"/>
    <cellStyle name="Normal 10 2 2 6 2" xfId="970" xr:uid="{0DAA62EF-60D2-46E4-A567-107274DDA751}"/>
    <cellStyle name="Normal 10 2 2 6 2 2" xfId="971" xr:uid="{CD328EE3-F98F-4313-99B9-138CC62FDE9F}"/>
    <cellStyle name="Normal 10 2 2 6 2 3" xfId="4333" xr:uid="{004A10FE-2B4A-4C9F-B754-CAF06F4FD38B}"/>
    <cellStyle name="Normal 10 2 2 6 3" xfId="972" xr:uid="{0B181142-9240-4EC8-BDA4-D2179FD77757}"/>
    <cellStyle name="Normal 10 2 2 6 4" xfId="2528" xr:uid="{5DFF2DEC-EB5D-4757-9072-0D6AF0FB6443}"/>
    <cellStyle name="Normal 10 2 2 6 4 2" xfId="4564" xr:uid="{480168DE-FE3E-4AFC-AB15-F0E9FDFA7A02}"/>
    <cellStyle name="Normal 10 2 2 6 4 3" xfId="4676" xr:uid="{5CC39ECE-FE92-4733-8050-65751ACD2419}"/>
    <cellStyle name="Normal 10 2 2 6 4 4" xfId="4602" xr:uid="{367F09B6-3045-4CE3-BC23-8F7BBFDBBD9E}"/>
    <cellStyle name="Normal 10 2 2 7" xfId="973" xr:uid="{595180E5-8A27-4829-9A3C-FC894D4A1506}"/>
    <cellStyle name="Normal 10 2 2 7 2" xfId="974" xr:uid="{39C63379-E14F-4FE4-9515-BDC0D6506D52}"/>
    <cellStyle name="Normal 10 2 2 8" xfId="975" xr:uid="{E3B653C9-B951-4BE6-89C5-AE8128A18AAE}"/>
    <cellStyle name="Normal 10 2 2 9" xfId="2529" xr:uid="{ED76BD9C-5A34-4CC7-9270-F84FB05730AA}"/>
    <cellStyle name="Normal 10 2 3" xfId="47" xr:uid="{2E21B2BF-F1A7-4BC8-B77A-29C58D1CEBE7}"/>
    <cellStyle name="Normal 10 2 3 2" xfId="48" xr:uid="{3413CCDB-C344-44D2-9AD5-A14D2D01E9E6}"/>
    <cellStyle name="Normal 10 2 3 2 2" xfId="471" xr:uid="{7F442B2F-C060-4CB7-BA0F-194F3A8B5A76}"/>
    <cellStyle name="Normal 10 2 3 2 2 2" xfId="472" xr:uid="{E1E8867D-6DF0-49A8-970A-E3557897681F}"/>
    <cellStyle name="Normal 10 2 3 2 2 2 2" xfId="976" xr:uid="{BCB07833-B6D6-46DF-81D1-4E74D8B37BC0}"/>
    <cellStyle name="Normal 10 2 3 2 2 2 2 2" xfId="977" xr:uid="{6260FABC-CFAA-4A5C-8F18-4FE7076661A5}"/>
    <cellStyle name="Normal 10 2 3 2 2 2 3" xfId="978" xr:uid="{A07B1BA2-54F3-4057-A3B1-057957560B9D}"/>
    <cellStyle name="Normal 10 2 3 2 2 3" xfId="979" xr:uid="{CF61C39B-7C33-4ADE-881E-A2B52D8ED5AF}"/>
    <cellStyle name="Normal 10 2 3 2 2 3 2" xfId="980" xr:uid="{F11F6EC4-ABDB-46D1-8852-8339EDF977E2}"/>
    <cellStyle name="Normal 10 2 3 2 2 4" xfId="981" xr:uid="{A81974B4-53EE-4501-A209-FA851EF21D39}"/>
    <cellStyle name="Normal 10 2 3 2 3" xfId="473" xr:uid="{2ED73752-8D81-43F0-950F-B0CF7E8706DE}"/>
    <cellStyle name="Normal 10 2 3 2 3 2" xfId="982" xr:uid="{B0AB646F-03BB-4053-A059-1B487F53A795}"/>
    <cellStyle name="Normal 10 2 3 2 3 2 2" xfId="983" xr:uid="{26FEA0D5-6E4B-4CB9-BDB6-408ED664A2D1}"/>
    <cellStyle name="Normal 10 2 3 2 3 3" xfId="984" xr:uid="{A68936BC-CF28-46B3-A378-5D1B178FE88D}"/>
    <cellStyle name="Normal 10 2 3 2 3 4" xfId="2530" xr:uid="{6C010819-00B1-4F1E-860D-45717FBC864E}"/>
    <cellStyle name="Normal 10 2 3 2 4" xfId="985" xr:uid="{E33FB024-A721-4641-A245-A3B0055AFC25}"/>
    <cellStyle name="Normal 10 2 3 2 4 2" xfId="986" xr:uid="{4D8E57A3-5A34-43F4-A665-C92183D728E7}"/>
    <cellStyle name="Normal 10 2 3 2 5" xfId="987" xr:uid="{88B91449-2E0E-45E9-BFE8-CE8F3D5A6C56}"/>
    <cellStyle name="Normal 10 2 3 2 6" xfId="2531" xr:uid="{F22E1731-4AAD-47D9-9FAB-34C3783EDD9E}"/>
    <cellStyle name="Normal 10 2 3 3" xfId="243" xr:uid="{1455DD7A-5A37-40F2-B154-3DDA97269E69}"/>
    <cellStyle name="Normal 10 2 3 3 2" xfId="474" xr:uid="{8D167960-70D4-4FC7-A168-6F4B6B223AC8}"/>
    <cellStyle name="Normal 10 2 3 3 2 2" xfId="475" xr:uid="{DD215936-7049-41C7-BD41-5246902387B5}"/>
    <cellStyle name="Normal 10 2 3 3 2 2 2" xfId="988" xr:uid="{FF6DD064-37D5-456D-8B75-D0A1ED66362B}"/>
    <cellStyle name="Normal 10 2 3 3 2 2 2 2" xfId="989" xr:uid="{E782471D-F995-416C-B7DA-72C5B6FF0C5F}"/>
    <cellStyle name="Normal 10 2 3 3 2 2 3" xfId="990" xr:uid="{CF2FC8C6-B54D-4C26-BC2D-707B824390A3}"/>
    <cellStyle name="Normal 10 2 3 3 2 3" xfId="991" xr:uid="{34B9BFFB-A775-4B26-8EA7-4D16A14A232E}"/>
    <cellStyle name="Normal 10 2 3 3 2 3 2" xfId="992" xr:uid="{2A1BEEFD-9561-491A-9F1C-4152435F3102}"/>
    <cellStyle name="Normal 10 2 3 3 2 4" xfId="993" xr:uid="{288CB41B-C86C-4E68-BCEE-9594BF19E7F5}"/>
    <cellStyle name="Normal 10 2 3 3 3" xfId="476" xr:uid="{C382A3D6-B12B-4CEF-90A2-C691A05897CC}"/>
    <cellStyle name="Normal 10 2 3 3 3 2" xfId="994" xr:uid="{56B01F7E-3E3A-41BE-965A-FE9E97BC6D19}"/>
    <cellStyle name="Normal 10 2 3 3 3 2 2" xfId="995" xr:uid="{7D1F21B7-EA3C-4F6A-B69F-B878C0E00272}"/>
    <cellStyle name="Normal 10 2 3 3 3 3" xfId="996" xr:uid="{579B6EA8-0D32-4867-8A48-B49732941475}"/>
    <cellStyle name="Normal 10 2 3 3 4" xfId="997" xr:uid="{216E052F-64C4-4290-8C7B-9728F17FDB2B}"/>
    <cellStyle name="Normal 10 2 3 3 4 2" xfId="998" xr:uid="{FE63B1E3-C6D1-4CCE-8BBC-4663C7E19D89}"/>
    <cellStyle name="Normal 10 2 3 3 5" xfId="999" xr:uid="{AE2C82D8-8DD9-4D43-8AB7-F681915D6D1F}"/>
    <cellStyle name="Normal 10 2 3 4" xfId="244" xr:uid="{96957EF1-4D04-425B-A65B-E8A899734E8A}"/>
    <cellStyle name="Normal 10 2 3 4 2" xfId="477" xr:uid="{806F3E81-354C-49CF-95CF-FD9DC5984B17}"/>
    <cellStyle name="Normal 10 2 3 4 2 2" xfId="1000" xr:uid="{CFF75601-602D-4DEA-9FB5-C290388F6171}"/>
    <cellStyle name="Normal 10 2 3 4 2 2 2" xfId="1001" xr:uid="{0F1340E5-1579-466F-A4C6-18697E2F0103}"/>
    <cellStyle name="Normal 10 2 3 4 2 3" xfId="1002" xr:uid="{B95C0103-A2B9-430F-9DF7-3BAA6534D6FE}"/>
    <cellStyle name="Normal 10 2 3 4 3" xfId="1003" xr:uid="{36B66904-B636-4493-B1F3-6FDD2BA2D51D}"/>
    <cellStyle name="Normal 10 2 3 4 3 2" xfId="1004" xr:uid="{C783D149-4E19-46E9-BA7D-54EF3BDE7CAA}"/>
    <cellStyle name="Normal 10 2 3 4 4" xfId="1005" xr:uid="{35051BD2-415D-43CE-9A4C-4879CC97AE61}"/>
    <cellStyle name="Normal 10 2 3 5" xfId="478" xr:uid="{63ECA3EF-18C9-443E-8210-006E1F0EB548}"/>
    <cellStyle name="Normal 10 2 3 5 2" xfId="1006" xr:uid="{27ECFEB0-6133-462E-A415-2756E0637ED5}"/>
    <cellStyle name="Normal 10 2 3 5 2 2" xfId="1007" xr:uid="{7BD724DE-BCB6-4C1C-9755-E96CA61E70F3}"/>
    <cellStyle name="Normal 10 2 3 5 2 3" xfId="4334" xr:uid="{DFFA4B64-52FF-4350-9F75-652AFD87A55E}"/>
    <cellStyle name="Normal 10 2 3 5 3" xfId="1008" xr:uid="{3F9B56D3-AA6D-49AA-89F9-4F07F4624F00}"/>
    <cellStyle name="Normal 10 2 3 5 4" xfId="2532" xr:uid="{AC754A01-EFEA-4B9C-8053-A92AC8F47F46}"/>
    <cellStyle name="Normal 10 2 3 5 4 2" xfId="4565" xr:uid="{62CBBDD0-E350-4CCD-8906-D2AAA0793694}"/>
    <cellStyle name="Normal 10 2 3 5 4 3" xfId="4677" xr:uid="{A8C209A7-D016-42FD-B74E-750F18ADE56C}"/>
    <cellStyle name="Normal 10 2 3 5 4 4" xfId="4603" xr:uid="{57C2EBCD-0EFB-4E1E-B798-63C988B7F957}"/>
    <cellStyle name="Normal 10 2 3 6" xfId="1009" xr:uid="{C5CE140B-174C-434D-A6AA-F23D75F6084B}"/>
    <cellStyle name="Normal 10 2 3 6 2" xfId="1010" xr:uid="{5B9CB731-875C-413A-B5DA-958B15C8DCF2}"/>
    <cellStyle name="Normal 10 2 3 7" xfId="1011" xr:uid="{A78C4AF5-A601-4CFF-99C5-D16A023D8B96}"/>
    <cellStyle name="Normal 10 2 3 8" xfId="2533" xr:uid="{2068C672-7EE7-41EA-8A0A-A463F245DA92}"/>
    <cellStyle name="Normal 10 2 4" xfId="49" xr:uid="{CDF81F27-6899-4981-BB77-6ACE9B23CF00}"/>
    <cellStyle name="Normal 10 2 4 2" xfId="429" xr:uid="{C0B437AD-FF7E-4365-8591-1C7A68BF4E38}"/>
    <cellStyle name="Normal 10 2 4 2 2" xfId="479" xr:uid="{B06DB9EE-9137-4605-A149-B90D048AAFDA}"/>
    <cellStyle name="Normal 10 2 4 2 2 2" xfId="1012" xr:uid="{0490EC27-C4DF-48CB-A961-C55365AA9A2B}"/>
    <cellStyle name="Normal 10 2 4 2 2 2 2" xfId="1013" xr:uid="{D3A9B83B-89DC-457C-B65F-90AC7EDE8399}"/>
    <cellStyle name="Normal 10 2 4 2 2 3" xfId="1014" xr:uid="{99501253-7760-410B-AAFC-4D6136C80EE7}"/>
    <cellStyle name="Normal 10 2 4 2 2 4" xfId="2534" xr:uid="{81CA3454-37A1-4957-BFA8-F7E7517136DE}"/>
    <cellStyle name="Normal 10 2 4 2 3" xfId="1015" xr:uid="{EC472C47-5A2E-4254-B9BB-7E9A66B2F513}"/>
    <cellStyle name="Normal 10 2 4 2 3 2" xfId="1016" xr:uid="{8445DC2C-9EA2-4290-824D-CE322908D7D4}"/>
    <cellStyle name="Normal 10 2 4 2 4" xfId="1017" xr:uid="{8B694337-034E-4DE0-9F6E-D5A51D39F510}"/>
    <cellStyle name="Normal 10 2 4 2 5" xfId="2535" xr:uid="{21C2E033-39A9-4CD8-BEC9-A08328213EC2}"/>
    <cellStyle name="Normal 10 2 4 3" xfId="480" xr:uid="{ED719601-8C37-43E5-93C8-8B0C243A04CB}"/>
    <cellStyle name="Normal 10 2 4 3 2" xfId="1018" xr:uid="{9C8C1E9A-5E5C-44BC-9648-6E4BB5516F19}"/>
    <cellStyle name="Normal 10 2 4 3 2 2" xfId="1019" xr:uid="{304494C1-A13A-40D6-8C31-EEEFDD8DAE50}"/>
    <cellStyle name="Normal 10 2 4 3 3" xfId="1020" xr:uid="{D77DD250-6845-4FF4-9C48-2E62EE740342}"/>
    <cellStyle name="Normal 10 2 4 3 4" xfId="2536" xr:uid="{3BBB6AE5-9C62-4FEC-B608-26FB974C9A89}"/>
    <cellStyle name="Normal 10 2 4 4" xfId="1021" xr:uid="{F924183C-2B18-480C-BF75-713B81E15A13}"/>
    <cellStyle name="Normal 10 2 4 4 2" xfId="1022" xr:uid="{A3E37DA6-E372-4AA1-9372-8DC0142DCEC8}"/>
    <cellStyle name="Normal 10 2 4 4 3" xfId="2537" xr:uid="{AB1A7233-9B2F-40EB-A8DF-5AEE729FBEC9}"/>
    <cellStyle name="Normal 10 2 4 4 4" xfId="2538" xr:uid="{5B8EF17E-65C1-4C65-A1AD-F69D1E38AB59}"/>
    <cellStyle name="Normal 10 2 4 5" xfId="1023" xr:uid="{17A1FD19-B131-4EF4-BEEB-24B47FC46AC6}"/>
    <cellStyle name="Normal 10 2 4 6" xfId="2539" xr:uid="{D240DE7B-4465-4703-B6D3-EB4D9416EDAC}"/>
    <cellStyle name="Normal 10 2 4 7" xfId="2540" xr:uid="{7B22B629-181D-4010-A66A-7C1A95EC1615}"/>
    <cellStyle name="Normal 10 2 5" xfId="245" xr:uid="{D144862E-8285-48D2-BE32-46161524C9F6}"/>
    <cellStyle name="Normal 10 2 5 2" xfId="481" xr:uid="{FA2B0086-AEB8-46E6-930A-29C701B21486}"/>
    <cellStyle name="Normal 10 2 5 2 2" xfId="482" xr:uid="{1598DD0F-65C9-4835-B603-A0AC466C9419}"/>
    <cellStyle name="Normal 10 2 5 2 2 2" xfId="1024" xr:uid="{13F78191-A4A8-4BF8-809C-F633710B304E}"/>
    <cellStyle name="Normal 10 2 5 2 2 2 2" xfId="1025" xr:uid="{662CAD77-7935-4CA1-B687-CFD86147A932}"/>
    <cellStyle name="Normal 10 2 5 2 2 3" xfId="1026" xr:uid="{3D57E5F8-0F09-41ED-B4BD-BD6982B9B0F3}"/>
    <cellStyle name="Normal 10 2 5 2 3" xfId="1027" xr:uid="{17DD844F-0AFD-466A-A6BC-4BA6645B2056}"/>
    <cellStyle name="Normal 10 2 5 2 3 2" xfId="1028" xr:uid="{CFF51731-A958-4EBB-8E55-802E59B53D74}"/>
    <cellStyle name="Normal 10 2 5 2 4" xfId="1029" xr:uid="{870176B3-F783-4BCB-A712-F886724D712E}"/>
    <cellStyle name="Normal 10 2 5 3" xfId="483" xr:uid="{2E1E037C-3143-4008-9F00-2411600292B5}"/>
    <cellStyle name="Normal 10 2 5 3 2" xfId="1030" xr:uid="{570BAE6B-4F03-4B4B-80E9-BA0A11BED797}"/>
    <cellStyle name="Normal 10 2 5 3 2 2" xfId="1031" xr:uid="{6A46C466-72CD-455F-9B9D-0578610F1B87}"/>
    <cellStyle name="Normal 10 2 5 3 3" xfId="1032" xr:uid="{AC386508-71A5-4ADC-9C25-7E068545AED8}"/>
    <cellStyle name="Normal 10 2 5 3 4" xfId="2541" xr:uid="{740A6F95-628C-477F-8CFE-F543367B7E04}"/>
    <cellStyle name="Normal 10 2 5 4" xfId="1033" xr:uid="{CC7A175F-654D-46BF-BC21-5CC297CAB974}"/>
    <cellStyle name="Normal 10 2 5 4 2" xfId="1034" xr:uid="{7B073C26-3B8F-4C10-AEA0-C67D269519C9}"/>
    <cellStyle name="Normal 10 2 5 5" xfId="1035" xr:uid="{CD4154BA-41F4-49B3-8FC2-315E87F4AF70}"/>
    <cellStyle name="Normal 10 2 5 6" xfId="2542" xr:uid="{8E3C47FA-14A6-4DCA-89AD-EB01CC3D929B}"/>
    <cellStyle name="Normal 10 2 6" xfId="246" xr:uid="{E3492674-4BBA-4682-9FE6-4C3AE310C0C9}"/>
    <cellStyle name="Normal 10 2 6 2" xfId="484" xr:uid="{FC34E0FE-13DE-4F3D-A2E6-F741528DEFAA}"/>
    <cellStyle name="Normal 10 2 6 2 2" xfId="1036" xr:uid="{A2DC46CE-1091-4445-A4D6-70557D98C31A}"/>
    <cellStyle name="Normal 10 2 6 2 2 2" xfId="1037" xr:uid="{F14F0580-F789-4976-A061-E2F82D96AA9F}"/>
    <cellStyle name="Normal 10 2 6 2 3" xfId="1038" xr:uid="{07BE9313-ABE4-4FB4-B730-2A1D826F7371}"/>
    <cellStyle name="Normal 10 2 6 2 4" xfId="2543" xr:uid="{8D6023AC-DF6B-4EA4-A7BD-29673C1A0A5B}"/>
    <cellStyle name="Normal 10 2 6 3" xfId="1039" xr:uid="{BAAADFCB-B892-497D-AAA3-5EA0E4566A5B}"/>
    <cellStyle name="Normal 10 2 6 3 2" xfId="1040" xr:uid="{CF64478F-CE0A-4CA6-9788-C79147531598}"/>
    <cellStyle name="Normal 10 2 6 4" xfId="1041" xr:uid="{7401F2A3-3960-42ED-850C-FA76BAC080A0}"/>
    <cellStyle name="Normal 10 2 6 5" xfId="2544" xr:uid="{611FA744-861F-4AD7-9741-B3DFBA423F24}"/>
    <cellStyle name="Normal 10 2 7" xfId="485" xr:uid="{19C8C955-5E24-4991-A30C-DD99B3B430F0}"/>
    <cellStyle name="Normal 10 2 7 2" xfId="1042" xr:uid="{5384A35A-04C9-4FAA-8982-5C8FC3199DFC}"/>
    <cellStyle name="Normal 10 2 7 2 2" xfId="1043" xr:uid="{539A22D7-B745-464C-8A83-BC5BC5456EBA}"/>
    <cellStyle name="Normal 10 2 7 2 3" xfId="4332" xr:uid="{E08E9116-A959-4082-A72C-5A4AF3BE0F3B}"/>
    <cellStyle name="Normal 10 2 7 3" xfId="1044" xr:uid="{4E0AA6B6-C729-4A10-95AC-110DCAA9BFA0}"/>
    <cellStyle name="Normal 10 2 7 4" xfId="2545" xr:uid="{80C44A69-36DF-48BB-AAF9-8BBEDBD70C6E}"/>
    <cellStyle name="Normal 10 2 7 4 2" xfId="4563" xr:uid="{7130F853-9173-4D50-AE6A-8572F599C8DA}"/>
    <cellStyle name="Normal 10 2 7 4 3" xfId="4678" xr:uid="{E030A2F5-EB3A-4D24-9155-3CA41007CBDD}"/>
    <cellStyle name="Normal 10 2 7 4 4" xfId="4601" xr:uid="{3F61F86A-6AC2-4DC9-BCBE-D9293C103591}"/>
    <cellStyle name="Normal 10 2 8" xfId="1045" xr:uid="{93685F2F-5691-4919-A6C8-AF73598B7FAC}"/>
    <cellStyle name="Normal 10 2 8 2" xfId="1046" xr:uid="{DDCF8796-31B8-440D-9DCE-287680C72BD2}"/>
    <cellStyle name="Normal 10 2 8 3" xfId="2546" xr:uid="{18CD6891-DA7D-4C1A-982B-2B73BC386932}"/>
    <cellStyle name="Normal 10 2 8 4" xfId="2547" xr:uid="{83860BC6-BCB7-4DCB-B950-0D8F19FEF5D7}"/>
    <cellStyle name="Normal 10 2 9" xfId="1047" xr:uid="{F58479C2-9276-44ED-8FD5-8AB93213AD86}"/>
    <cellStyle name="Normal 10 3" xfId="50" xr:uid="{AC6400B3-D67F-48BF-88F5-0AEC5426568A}"/>
    <cellStyle name="Normal 10 3 10" xfId="2548" xr:uid="{F8ABEE60-0CF1-4288-AA35-241553A8100D}"/>
    <cellStyle name="Normal 10 3 11" xfId="2549" xr:uid="{534F9D4C-BF70-496E-A888-71849DAEEA22}"/>
    <cellStyle name="Normal 10 3 2" xfId="51" xr:uid="{0F0CAFB3-4CD9-4BDF-BAA5-BCB32D0C7478}"/>
    <cellStyle name="Normal 10 3 2 2" xfId="52" xr:uid="{55EB86AA-FF38-43C5-9090-39EFE179967C}"/>
    <cellStyle name="Normal 10 3 2 2 2" xfId="247" xr:uid="{90D3D07F-F5F6-4335-B48D-CDF4D49F50AA}"/>
    <cellStyle name="Normal 10 3 2 2 2 2" xfId="486" xr:uid="{CA1EC5A1-762E-4EBE-BAED-55C76AAF4CD2}"/>
    <cellStyle name="Normal 10 3 2 2 2 2 2" xfId="1048" xr:uid="{E67899DE-0812-463B-A343-D1718E67EA34}"/>
    <cellStyle name="Normal 10 3 2 2 2 2 2 2" xfId="1049" xr:uid="{3C4DB212-6667-4102-AF2B-875065C60D1A}"/>
    <cellStyle name="Normal 10 3 2 2 2 2 3" xfId="1050" xr:uid="{A066C779-94EB-4A4E-A8D8-7B6FD9E18ACC}"/>
    <cellStyle name="Normal 10 3 2 2 2 2 4" xfId="2550" xr:uid="{42B42112-AE7F-4FD8-9F31-15646D74D276}"/>
    <cellStyle name="Normal 10 3 2 2 2 3" xfId="1051" xr:uid="{1A770217-D353-4610-8D15-09A8717D62C1}"/>
    <cellStyle name="Normal 10 3 2 2 2 3 2" xfId="1052" xr:uid="{C39A0642-BDAF-45E6-BD12-0D72A3156F52}"/>
    <cellStyle name="Normal 10 3 2 2 2 3 3" xfId="2551" xr:uid="{804130CD-1137-4650-9EC3-5F7E3FF8A582}"/>
    <cellStyle name="Normal 10 3 2 2 2 3 4" xfId="2552" xr:uid="{AE60455C-4BBF-4A7F-8125-928328D6A0C1}"/>
    <cellStyle name="Normal 10 3 2 2 2 4" xfId="1053" xr:uid="{EB3613B2-C2DA-46D0-8D2D-17F75CE0B596}"/>
    <cellStyle name="Normal 10 3 2 2 2 5" xfId="2553" xr:uid="{60779130-0E52-48F4-858B-5740CDE6CF7D}"/>
    <cellStyle name="Normal 10 3 2 2 2 6" xfId="2554" xr:uid="{58AD4B22-45BD-4E38-BB34-6FB00B5AFA10}"/>
    <cellStyle name="Normal 10 3 2 2 3" xfId="487" xr:uid="{F9E4455C-DE20-449D-B838-B6B0C793E02C}"/>
    <cellStyle name="Normal 10 3 2 2 3 2" xfId="1054" xr:uid="{E3D0DBA2-698C-4984-98ED-FCE05F093C19}"/>
    <cellStyle name="Normal 10 3 2 2 3 2 2" xfId="1055" xr:uid="{ECF0D16B-3172-4A3F-B87A-3649EDFFA09F}"/>
    <cellStyle name="Normal 10 3 2 2 3 2 3" xfId="2555" xr:uid="{EFB3C1DE-6C91-4CA9-84FA-D3AEEBF219D1}"/>
    <cellStyle name="Normal 10 3 2 2 3 2 4" xfId="2556" xr:uid="{C956D1C6-AF6F-48BC-B93A-890F8F257F40}"/>
    <cellStyle name="Normal 10 3 2 2 3 3" xfId="1056" xr:uid="{ADC0A8FA-6908-49F2-ADA0-89CB79F9CA6D}"/>
    <cellStyle name="Normal 10 3 2 2 3 4" xfId="2557" xr:uid="{1F1933A7-6182-41DC-AB38-5798F7144774}"/>
    <cellStyle name="Normal 10 3 2 2 3 5" xfId="2558" xr:uid="{8468515C-099C-44AA-AA1E-F0A2D861940B}"/>
    <cellStyle name="Normal 10 3 2 2 4" xfId="1057" xr:uid="{3F90C7D3-D77E-4B07-86DA-B4A20D6EC290}"/>
    <cellStyle name="Normal 10 3 2 2 4 2" xfId="1058" xr:uid="{C3CC98D6-243B-49C1-9291-60302D4565CD}"/>
    <cellStyle name="Normal 10 3 2 2 4 3" xfId="2559" xr:uid="{9BE425A3-87ED-4179-9703-43E5E9F5CE2D}"/>
    <cellStyle name="Normal 10 3 2 2 4 4" xfId="2560" xr:uid="{92C97B51-FCAF-4E67-B4D3-4DBEAA7607D1}"/>
    <cellStyle name="Normal 10 3 2 2 5" xfId="1059" xr:uid="{62B8DE93-99E5-4D32-9DA0-EAE572DAEA39}"/>
    <cellStyle name="Normal 10 3 2 2 5 2" xfId="2561" xr:uid="{668324F4-F5D7-400D-A9C0-DB93A4143DC4}"/>
    <cellStyle name="Normal 10 3 2 2 5 3" xfId="2562" xr:uid="{54F31B5E-F334-48CD-B9B0-6D1C5D8528C7}"/>
    <cellStyle name="Normal 10 3 2 2 5 4" xfId="2563" xr:uid="{84FB1A95-9FEB-4E09-A5A3-3E795038F6B3}"/>
    <cellStyle name="Normal 10 3 2 2 6" xfId="2564" xr:uid="{AB79BB42-B2A2-4942-9F37-157F0688981F}"/>
    <cellStyle name="Normal 10 3 2 2 7" xfId="2565" xr:uid="{2547E5A2-A515-41E2-BE42-8D0963E361C5}"/>
    <cellStyle name="Normal 10 3 2 2 8" xfId="2566" xr:uid="{D11C2D61-F99C-4BAB-8D3F-626F4FCB8102}"/>
    <cellStyle name="Normal 10 3 2 3" xfId="248" xr:uid="{7B9AD9CC-6F2A-443F-87A1-2E818C47D389}"/>
    <cellStyle name="Normal 10 3 2 3 2" xfId="488" xr:uid="{16AB4978-D596-4A83-813A-52FD27A2BE66}"/>
    <cellStyle name="Normal 10 3 2 3 2 2" xfId="489" xr:uid="{A94E8761-22C7-4907-9CD1-E8069072E7F5}"/>
    <cellStyle name="Normal 10 3 2 3 2 2 2" xfId="1060" xr:uid="{237C3CC3-5234-462A-824F-740E5C46912D}"/>
    <cellStyle name="Normal 10 3 2 3 2 2 2 2" xfId="1061" xr:uid="{55D94BB4-ABBB-4939-BEC7-3A50F7259507}"/>
    <cellStyle name="Normal 10 3 2 3 2 2 3" xfId="1062" xr:uid="{453C54A1-BB50-4702-B07F-7AC4B02B4113}"/>
    <cellStyle name="Normal 10 3 2 3 2 3" xfId="1063" xr:uid="{1DFCCE08-0D0F-4481-8F77-0557D916489A}"/>
    <cellStyle name="Normal 10 3 2 3 2 3 2" xfId="1064" xr:uid="{709D2D29-8D9F-4925-8FA7-222409418206}"/>
    <cellStyle name="Normal 10 3 2 3 2 4" xfId="1065" xr:uid="{F7FF2337-9C77-4EEF-97FD-EC4294A8E319}"/>
    <cellStyle name="Normal 10 3 2 3 3" xfId="490" xr:uid="{E60B2F89-47D5-455C-9439-0EADBA18AF32}"/>
    <cellStyle name="Normal 10 3 2 3 3 2" xfId="1066" xr:uid="{E1CAF450-ADE0-4173-9374-C86656792FE5}"/>
    <cellStyle name="Normal 10 3 2 3 3 2 2" xfId="1067" xr:uid="{5D7890DC-E359-482E-B635-5ABF56277F3A}"/>
    <cellStyle name="Normal 10 3 2 3 3 3" xfId="1068" xr:uid="{325EE831-EE42-4A28-BF7A-31CF1C2A86B1}"/>
    <cellStyle name="Normal 10 3 2 3 3 4" xfId="2567" xr:uid="{1A9CF7D1-F916-41EB-8AB8-C5B29C809B3D}"/>
    <cellStyle name="Normal 10 3 2 3 4" xfId="1069" xr:uid="{4B864A8C-8361-453A-ACFE-1C44F22D26C3}"/>
    <cellStyle name="Normal 10 3 2 3 4 2" xfId="1070" xr:uid="{AACAD7B4-1C65-4424-978D-45C0F6641F3E}"/>
    <cellStyle name="Normal 10 3 2 3 5" xfId="1071" xr:uid="{8DCE0C58-4C85-4135-82BD-92AEF7DF31DC}"/>
    <cellStyle name="Normal 10 3 2 3 6" xfId="2568" xr:uid="{0F03A810-087A-4B3D-AE9B-773E555B137A}"/>
    <cellStyle name="Normal 10 3 2 4" xfId="249" xr:uid="{4C00EA86-9AC5-45D6-9108-A64ABB6B839B}"/>
    <cellStyle name="Normal 10 3 2 4 2" xfId="491" xr:uid="{08428272-5767-4A24-A906-C13603BB5BAF}"/>
    <cellStyle name="Normal 10 3 2 4 2 2" xfId="1072" xr:uid="{6AE5441E-C9F1-47CA-8A9C-DFBE4A101BC1}"/>
    <cellStyle name="Normal 10 3 2 4 2 2 2" xfId="1073" xr:uid="{4BB64CEF-9205-4561-BD25-0C215B363C4A}"/>
    <cellStyle name="Normal 10 3 2 4 2 3" xfId="1074" xr:uid="{5759631C-C9E6-4A86-929F-979C0A5513F6}"/>
    <cellStyle name="Normal 10 3 2 4 2 4" xfId="2569" xr:uid="{0D9B6B2B-32C0-4CA5-A4A2-72B88F353EE5}"/>
    <cellStyle name="Normal 10 3 2 4 3" xfId="1075" xr:uid="{AA92BD32-7B5D-4E16-AD1C-86B27AFC1CF3}"/>
    <cellStyle name="Normal 10 3 2 4 3 2" xfId="1076" xr:uid="{4FDEA955-7D3F-4DDA-BFEE-03F704787E60}"/>
    <cellStyle name="Normal 10 3 2 4 4" xfId="1077" xr:uid="{AB2E9091-5765-424E-A557-49021FE6241E}"/>
    <cellStyle name="Normal 10 3 2 4 5" xfId="2570" xr:uid="{3B23324F-C040-4696-9ACB-F34FD2A28891}"/>
    <cellStyle name="Normal 10 3 2 5" xfId="251" xr:uid="{D2132C90-1D57-44DE-BDE5-4285CFBA1F83}"/>
    <cellStyle name="Normal 10 3 2 5 2" xfId="1078" xr:uid="{310C1AE4-EBFF-40A9-A379-72C3AFF995E7}"/>
    <cellStyle name="Normal 10 3 2 5 2 2" xfId="1079" xr:uid="{9AA9E0F0-3C10-4972-B793-939432A3C1B0}"/>
    <cellStyle name="Normal 10 3 2 5 3" xfId="1080" xr:uid="{249AC7C5-FA1B-4651-8663-04DE738F61E1}"/>
    <cellStyle name="Normal 10 3 2 5 4" xfId="2571" xr:uid="{DE34B42B-0A3B-472D-92C6-D5B7755E8E39}"/>
    <cellStyle name="Normal 10 3 2 6" xfId="1081" xr:uid="{69E8549F-3A76-457D-9417-4EB11F43CE96}"/>
    <cellStyle name="Normal 10 3 2 6 2" xfId="1082" xr:uid="{552B767B-36AB-4229-BF84-821D5BB64ABB}"/>
    <cellStyle name="Normal 10 3 2 6 3" xfId="2572" xr:uid="{B7D73CF8-67F0-4466-BE70-B5B6A174CC12}"/>
    <cellStyle name="Normal 10 3 2 6 4" xfId="2573" xr:uid="{B8C5D38C-53CE-42D4-BECE-14868B93646A}"/>
    <cellStyle name="Normal 10 3 2 7" xfId="1083" xr:uid="{F9846544-8161-44CA-92EB-D460633585D4}"/>
    <cellStyle name="Normal 10 3 2 8" xfId="2574" xr:uid="{1CB57C6D-B208-4EFE-9F1A-E0563CB6E420}"/>
    <cellStyle name="Normal 10 3 2 9" xfId="2575" xr:uid="{54B5F768-5D83-4C89-9F1B-B95740DB66CB}"/>
    <cellStyle name="Normal 10 3 3" xfId="53" xr:uid="{94AE5BA8-5D8A-49DD-919B-518C1DEE3DCC}"/>
    <cellStyle name="Normal 10 3 3 2" xfId="54" xr:uid="{97C1472E-840C-4210-955B-A7EE7E7D9874}"/>
    <cellStyle name="Normal 10 3 3 2 2" xfId="492" xr:uid="{9CD73971-E7C8-4DFA-8525-B7A56D54875A}"/>
    <cellStyle name="Normal 10 3 3 2 2 2" xfId="1084" xr:uid="{1E00B926-C1DC-4203-AC3B-0A5A527FBA50}"/>
    <cellStyle name="Normal 10 3 3 2 2 2 2" xfId="1085" xr:uid="{BD6A23AD-6F15-46FD-A374-DE583467C057}"/>
    <cellStyle name="Normal 10 3 3 2 2 2 2 2" xfId="4445" xr:uid="{260C4948-97D4-4CB1-9B99-17DB499CC0A1}"/>
    <cellStyle name="Normal 10 3 3 2 2 2 3" xfId="4446" xr:uid="{4406B143-508E-47A4-B612-0FF56F6DE57E}"/>
    <cellStyle name="Normal 10 3 3 2 2 3" xfId="1086" xr:uid="{5C05BFB1-A647-4927-AB07-7D5A21A41E00}"/>
    <cellStyle name="Normal 10 3 3 2 2 3 2" xfId="4447" xr:uid="{DA0DDAB0-2FD1-428B-8F03-F57AB5CE7D4E}"/>
    <cellStyle name="Normal 10 3 3 2 2 4" xfId="2576" xr:uid="{EE72FB78-045E-475F-A9D3-7CE6CAAA7C82}"/>
    <cellStyle name="Normal 10 3 3 2 3" xfId="1087" xr:uid="{E70C53EB-B99D-4D97-87D8-00B56CD145C5}"/>
    <cellStyle name="Normal 10 3 3 2 3 2" xfId="1088" xr:uid="{04E8F1DA-142E-44EB-82F2-556B759C237B}"/>
    <cellStyle name="Normal 10 3 3 2 3 2 2" xfId="4448" xr:uid="{E9F5E1D3-F147-443B-86EE-69063400C4B0}"/>
    <cellStyle name="Normal 10 3 3 2 3 3" xfId="2577" xr:uid="{2E193DD3-6B07-4241-9D18-E119BBC27990}"/>
    <cellStyle name="Normal 10 3 3 2 3 4" xfId="2578" xr:uid="{DB8469DC-7388-4F8D-8B6D-869A45228460}"/>
    <cellStyle name="Normal 10 3 3 2 4" xfId="1089" xr:uid="{44459A54-6C4A-40D6-BE4F-2F7B731ADFE9}"/>
    <cellStyle name="Normal 10 3 3 2 4 2" xfId="4449" xr:uid="{A5455DF3-4DDC-4804-8324-250EE1FD243B}"/>
    <cellStyle name="Normal 10 3 3 2 5" xfId="2579" xr:uid="{F16C028B-35CE-4306-A356-BE807F061DBC}"/>
    <cellStyle name="Normal 10 3 3 2 6" xfId="2580" xr:uid="{112125AD-1240-4409-98C4-617D06C2AADC}"/>
    <cellStyle name="Normal 10 3 3 3" xfId="252" xr:uid="{D404D56C-D241-44E8-B961-F6564545A76C}"/>
    <cellStyle name="Normal 10 3 3 3 2" xfId="1090" xr:uid="{8114ABBD-1399-41D5-8957-5443F9E4C6A8}"/>
    <cellStyle name="Normal 10 3 3 3 2 2" xfId="1091" xr:uid="{786A3500-74E3-4241-BC9E-5DD21171E18D}"/>
    <cellStyle name="Normal 10 3 3 3 2 2 2" xfId="4450" xr:uid="{607935BC-6904-4BB6-8312-C657D85B3491}"/>
    <cellStyle name="Normal 10 3 3 3 2 3" xfId="2581" xr:uid="{C50EEF47-657A-4211-AF17-C97F781E3343}"/>
    <cellStyle name="Normal 10 3 3 3 2 4" xfId="2582" xr:uid="{D77FE9FD-E46C-4B52-9765-0E6F46D05AA1}"/>
    <cellStyle name="Normal 10 3 3 3 3" xfId="1092" xr:uid="{BF8D4ECC-B9F4-4ABC-8FDA-5F0201580846}"/>
    <cellStyle name="Normal 10 3 3 3 3 2" xfId="4451" xr:uid="{06F41D8B-AB63-4002-8B1A-2D463EF923BB}"/>
    <cellStyle name="Normal 10 3 3 3 4" xfId="2583" xr:uid="{85D4F165-52BE-4917-8EA7-43A5FA0E91F4}"/>
    <cellStyle name="Normal 10 3 3 3 5" xfId="2584" xr:uid="{091D2193-5214-4CE0-BB88-18581745E059}"/>
    <cellStyle name="Normal 10 3 3 4" xfId="1093" xr:uid="{CB3E3BC1-24B7-42B7-A665-21DFE7F81B73}"/>
    <cellStyle name="Normal 10 3 3 4 2" xfId="1094" xr:uid="{F3407634-41C8-426F-8A02-09F200DF0B64}"/>
    <cellStyle name="Normal 10 3 3 4 2 2" xfId="4452" xr:uid="{DD6352D0-2CEE-4184-A52C-D54A0FDC3486}"/>
    <cellStyle name="Normal 10 3 3 4 3" xfId="2585" xr:uid="{687E8ACE-85A9-4788-9E11-F11C446668DC}"/>
    <cellStyle name="Normal 10 3 3 4 4" xfId="2586" xr:uid="{B3A8634A-4FCA-42AE-882C-90D8B28C03F2}"/>
    <cellStyle name="Normal 10 3 3 5" xfId="1095" xr:uid="{C4C1AC9F-BD37-4A7E-B89E-BA79AA5B98B5}"/>
    <cellStyle name="Normal 10 3 3 5 2" xfId="2587" xr:uid="{B344AA71-13FC-4C13-A31D-6A6761C3DFD7}"/>
    <cellStyle name="Normal 10 3 3 5 3" xfId="2588" xr:uid="{F37A8BD2-846A-4791-97FE-7FF4C3242816}"/>
    <cellStyle name="Normal 10 3 3 5 4" xfId="2589" xr:uid="{546838D8-4DE5-45FB-8D2D-E5D0493BB95A}"/>
    <cellStyle name="Normal 10 3 3 6" xfId="2590" xr:uid="{EFCAB1AC-D164-4599-A3BD-0C47D6AACAC6}"/>
    <cellStyle name="Normal 10 3 3 7" xfId="2591" xr:uid="{9CDF0273-B806-4098-8DB6-BCC5E5D067BD}"/>
    <cellStyle name="Normal 10 3 3 8" xfId="2592" xr:uid="{E2A114FB-A2D3-43DE-BC50-85FDAB62F254}"/>
    <cellStyle name="Normal 10 3 4" xfId="55" xr:uid="{CF340845-9197-4E01-9C38-4ABE893D41F2}"/>
    <cellStyle name="Normal 10 3 4 2" xfId="493" xr:uid="{04377E62-6C9C-474D-9281-74D4683CAEB6}"/>
    <cellStyle name="Normal 10 3 4 2 2" xfId="494" xr:uid="{39808D90-31A3-4A60-894B-BB3E1F1A4AE5}"/>
    <cellStyle name="Normal 10 3 4 2 2 2" xfId="1096" xr:uid="{FFF2BFA3-4539-4074-BD2F-445B041B17AB}"/>
    <cellStyle name="Normal 10 3 4 2 2 2 2" xfId="1097" xr:uid="{7D248AD5-9836-49BA-A31D-85C2CACAA6A7}"/>
    <cellStyle name="Normal 10 3 4 2 2 3" xfId="1098" xr:uid="{9DF97125-24DE-40AF-9B91-FFA4B6554EC9}"/>
    <cellStyle name="Normal 10 3 4 2 2 4" xfId="2593" xr:uid="{AB4BDAC2-87E1-4DA5-B448-FCFCE9E6D9E3}"/>
    <cellStyle name="Normal 10 3 4 2 3" xfId="1099" xr:uid="{CE9B734A-D8BB-491D-AA91-03A344A7B279}"/>
    <cellStyle name="Normal 10 3 4 2 3 2" xfId="1100" xr:uid="{7CB81671-79E4-407D-A1D6-1C8D24A36142}"/>
    <cellStyle name="Normal 10 3 4 2 4" xfId="1101" xr:uid="{44D2A7BC-7057-4034-83C8-1A0DCFF1BB0E}"/>
    <cellStyle name="Normal 10 3 4 2 5" xfId="2594" xr:uid="{583258AA-F9DE-4FC7-9A8D-3E39E5470585}"/>
    <cellStyle name="Normal 10 3 4 3" xfId="495" xr:uid="{B1523688-CA4C-4085-AB47-57218E069E34}"/>
    <cellStyle name="Normal 10 3 4 3 2" xfId="1102" xr:uid="{9B6D3C84-D2AC-48F4-B17F-7AF810BC82C6}"/>
    <cellStyle name="Normal 10 3 4 3 2 2" xfId="1103" xr:uid="{90301D66-E0D8-4DFB-A0A2-FDCDB51A4AC6}"/>
    <cellStyle name="Normal 10 3 4 3 3" xfId="1104" xr:uid="{F03FB2E9-8DCC-4467-BB86-2B940C079A04}"/>
    <cellStyle name="Normal 10 3 4 3 4" xfId="2595" xr:uid="{8DC169F4-C8C3-4658-9640-DD2034020670}"/>
    <cellStyle name="Normal 10 3 4 4" xfId="1105" xr:uid="{02F42D99-118A-416D-8241-7C1D157A14A3}"/>
    <cellStyle name="Normal 10 3 4 4 2" xfId="1106" xr:uid="{81EF6A7E-238F-4A89-B102-77B9003A7909}"/>
    <cellStyle name="Normal 10 3 4 4 3" xfId="2596" xr:uid="{BB64FB63-CB81-4EEA-A48F-D9DB68F968B6}"/>
    <cellStyle name="Normal 10 3 4 4 4" xfId="2597" xr:uid="{27511818-DDB2-424D-827A-8527F0818CDC}"/>
    <cellStyle name="Normal 10 3 4 5" xfId="1107" xr:uid="{30510487-7E8D-4650-AB69-09E55A74164A}"/>
    <cellStyle name="Normal 10 3 4 6" xfId="2598" xr:uid="{124289E9-4E01-4028-85FF-33007B67F2DB}"/>
    <cellStyle name="Normal 10 3 4 7" xfId="2599" xr:uid="{72B6984A-81A0-47B6-A1D4-4EBF64AB47FF}"/>
    <cellStyle name="Normal 10 3 5" xfId="253" xr:uid="{140450D3-8113-46FA-A6F6-961AFEAC30AA}"/>
    <cellStyle name="Normal 10 3 5 2" xfId="496" xr:uid="{219C9BC8-4D74-424C-84A2-6811BDF14B2A}"/>
    <cellStyle name="Normal 10 3 5 2 2" xfId="1108" xr:uid="{DB30970D-77BF-4E23-8A42-572ED2078A54}"/>
    <cellStyle name="Normal 10 3 5 2 2 2" xfId="1109" xr:uid="{38FCEBF1-731D-45F6-84B7-04261755797E}"/>
    <cellStyle name="Normal 10 3 5 2 3" xfId="1110" xr:uid="{4A5B94F8-0AF3-4B67-ABC6-5CF83557EBF3}"/>
    <cellStyle name="Normal 10 3 5 2 4" xfId="2600" xr:uid="{E6A9EA7C-9594-4C3F-9E57-0E3CC3D50A80}"/>
    <cellStyle name="Normal 10 3 5 3" xfId="1111" xr:uid="{649E9A6A-9962-45D0-9194-1E5DB810BF77}"/>
    <cellStyle name="Normal 10 3 5 3 2" xfId="1112" xr:uid="{8C6B6EA4-C733-4D8C-8469-931DCCC0450F}"/>
    <cellStyle name="Normal 10 3 5 3 3" xfId="2601" xr:uid="{AD3DD89D-E6A9-4932-A71B-8E54841F65AD}"/>
    <cellStyle name="Normal 10 3 5 3 4" xfId="2602" xr:uid="{80BE9B7F-945B-4C79-8D4B-DA1AF43AAEB6}"/>
    <cellStyle name="Normal 10 3 5 4" xfId="1113" xr:uid="{ED9B554E-3564-4BD8-9075-4D6AAFA561E1}"/>
    <cellStyle name="Normal 10 3 5 5" xfId="2603" xr:uid="{9CF53354-EB4F-430F-8A59-F4458D3C4E84}"/>
    <cellStyle name="Normal 10 3 5 6" xfId="2604" xr:uid="{F124EADB-3A48-4C19-90BB-6ADEC979368E}"/>
    <cellStyle name="Normal 10 3 6" xfId="254" xr:uid="{C1144CE9-8964-494B-B906-749EAE2E97BE}"/>
    <cellStyle name="Normal 10 3 6 2" xfId="1114" xr:uid="{2BD5BB6F-E586-455F-A8DE-2FAA5A6707A3}"/>
    <cellStyle name="Normal 10 3 6 2 2" xfId="1115" xr:uid="{B27C632C-0FA2-4EEA-80C5-72C6933AA63F}"/>
    <cellStyle name="Normal 10 3 6 2 3" xfId="2605" xr:uid="{9F1DEC2E-D65A-43ED-8BB1-3A6D120AC2CA}"/>
    <cellStyle name="Normal 10 3 6 2 4" xfId="2606" xr:uid="{CA87B36C-E84A-4E6A-9FA4-0B5207D8AA3E}"/>
    <cellStyle name="Normal 10 3 6 3" xfId="1116" xr:uid="{C5AFB6C6-0EDD-486F-8A5C-0F01B41BE247}"/>
    <cellStyle name="Normal 10 3 6 4" xfId="2607" xr:uid="{3D9055AD-F395-44AD-ACFD-72859CFCCC24}"/>
    <cellStyle name="Normal 10 3 6 5" xfId="2608" xr:uid="{F0E47392-4F12-42D3-8647-B1A1347D4968}"/>
    <cellStyle name="Normal 10 3 7" xfId="1117" xr:uid="{EE5848D0-6218-4288-BF1B-5D467105303F}"/>
    <cellStyle name="Normal 10 3 7 2" xfId="1118" xr:uid="{70108532-16C0-4662-ADB0-9E3C9150EA7A}"/>
    <cellStyle name="Normal 10 3 7 3" xfId="2609" xr:uid="{BBF8EB10-78AC-4970-99CA-06A8414427C5}"/>
    <cellStyle name="Normal 10 3 7 4" xfId="2610" xr:uid="{91E0D899-00AB-474F-BD1D-EC459C61F1A3}"/>
    <cellStyle name="Normal 10 3 8" xfId="1119" xr:uid="{BBC323C7-32CE-4F52-88EF-096BF746C10C}"/>
    <cellStyle name="Normal 10 3 8 2" xfId="2611" xr:uid="{06BD4535-3904-4241-9376-AEC5A91FB541}"/>
    <cellStyle name="Normal 10 3 8 3" xfId="2612" xr:uid="{4881FADC-30D4-4361-88C5-6D522F4EDC6E}"/>
    <cellStyle name="Normal 10 3 8 4" xfId="2613" xr:uid="{25BE0AE9-207D-41AC-843B-CCB0BC2CE7F6}"/>
    <cellStyle name="Normal 10 3 9" xfId="2614" xr:uid="{CE6CEC22-9AAB-44D5-95CD-717B87EF414D}"/>
    <cellStyle name="Normal 10 4" xfId="56" xr:uid="{8D3BE27D-0CEB-4479-A111-77666C69B65A}"/>
    <cellStyle name="Normal 10 4 10" xfId="2615" xr:uid="{F82F3535-DF51-475A-944D-0F0F27663748}"/>
    <cellStyle name="Normal 10 4 11" xfId="2616" xr:uid="{BCEE8B53-8875-470B-9838-489BEB81C3CE}"/>
    <cellStyle name="Normal 10 4 2" xfId="57" xr:uid="{0B2ABE32-D701-48E6-94B9-87D0231EA9BD}"/>
    <cellStyle name="Normal 10 4 2 2" xfId="255" xr:uid="{DCE7A6F9-A4E1-4585-AFCB-C0D5B25C027E}"/>
    <cellStyle name="Normal 10 4 2 2 2" xfId="497" xr:uid="{686EA7D6-7A7E-4971-AE13-6FB624288EBE}"/>
    <cellStyle name="Normal 10 4 2 2 2 2" xfId="498" xr:uid="{FC326231-5BEA-477B-8E45-A8324CAEEAB9}"/>
    <cellStyle name="Normal 10 4 2 2 2 2 2" xfId="1120" xr:uid="{55A9EF7A-B8FD-47DD-AA09-C0C64EE9E9D2}"/>
    <cellStyle name="Normal 10 4 2 2 2 2 3" xfId="2617" xr:uid="{5329B747-3580-468E-A2FF-19CC111B4B54}"/>
    <cellStyle name="Normal 10 4 2 2 2 2 4" xfId="2618" xr:uid="{B49B345B-982E-4B51-B37E-1C2AE1D2DADB}"/>
    <cellStyle name="Normal 10 4 2 2 2 3" xfId="1121" xr:uid="{6B5FBADC-1DB3-4EC8-935E-48E250CEB260}"/>
    <cellStyle name="Normal 10 4 2 2 2 3 2" xfId="2619" xr:uid="{BD26303E-B2C9-413F-A365-7548C7951FE1}"/>
    <cellStyle name="Normal 10 4 2 2 2 3 3" xfId="2620" xr:uid="{4029CB61-A7D9-43C9-B427-803A579ADC4A}"/>
    <cellStyle name="Normal 10 4 2 2 2 3 4" xfId="2621" xr:uid="{4F840BC7-2787-49C4-AD3D-EBD01F9EBD55}"/>
    <cellStyle name="Normal 10 4 2 2 2 4" xfId="2622" xr:uid="{1F14FB5E-3295-4682-8CEC-88902038769C}"/>
    <cellStyle name="Normal 10 4 2 2 2 5" xfId="2623" xr:uid="{8DBE9E31-678B-4580-8105-ED0D92AB9713}"/>
    <cellStyle name="Normal 10 4 2 2 2 6" xfId="2624" xr:uid="{CF6B1CFF-7F55-4A49-9545-D1FF9F329E20}"/>
    <cellStyle name="Normal 10 4 2 2 3" xfId="499" xr:uid="{181F588E-2DF7-4549-A6A9-D6DEEC106013}"/>
    <cellStyle name="Normal 10 4 2 2 3 2" xfId="1122" xr:uid="{94677689-AE28-4D43-A5D3-352C63BD2A36}"/>
    <cellStyle name="Normal 10 4 2 2 3 2 2" xfId="2625" xr:uid="{66F69680-01A3-406D-96FA-03A5D0480245}"/>
    <cellStyle name="Normal 10 4 2 2 3 2 3" xfId="2626" xr:uid="{B4A12F9D-1C79-44BD-9631-04BCBB8D2D37}"/>
    <cellStyle name="Normal 10 4 2 2 3 2 4" xfId="2627" xr:uid="{9BCD153F-9F8E-4F74-B77B-9AD3F7FFDADC}"/>
    <cellStyle name="Normal 10 4 2 2 3 3" xfId="2628" xr:uid="{75CC835A-36BC-463A-80F6-FBB8B34B9EEC}"/>
    <cellStyle name="Normal 10 4 2 2 3 4" xfId="2629" xr:uid="{7DABEB98-2C53-4C4D-A15A-3C943433AF3D}"/>
    <cellStyle name="Normal 10 4 2 2 3 5" xfId="2630" xr:uid="{77C1E0ED-FE1A-4C9D-82B7-15E592DA8A52}"/>
    <cellStyle name="Normal 10 4 2 2 4" xfId="1123" xr:uid="{D64A9AB2-EAE3-4EB3-BED3-692BB052DC82}"/>
    <cellStyle name="Normal 10 4 2 2 4 2" xfId="2631" xr:uid="{AB73DEBF-F367-4548-B8D2-F0B1FE4F3EA2}"/>
    <cellStyle name="Normal 10 4 2 2 4 3" xfId="2632" xr:uid="{AD0F01BA-F24A-42B1-863C-2B36D790C012}"/>
    <cellStyle name="Normal 10 4 2 2 4 4" xfId="2633" xr:uid="{41D4AC4C-BB18-4AA7-B26F-B4D92728E55B}"/>
    <cellStyle name="Normal 10 4 2 2 5" xfId="2634" xr:uid="{4D760CA2-EF29-4BB0-AAD9-B89118B67093}"/>
    <cellStyle name="Normal 10 4 2 2 5 2" xfId="2635" xr:uid="{2CA37437-0C35-43A0-866D-93CF879BBA1E}"/>
    <cellStyle name="Normal 10 4 2 2 5 3" xfId="2636" xr:uid="{8A306220-0C4C-47A9-AFE4-D23DE89E9BFE}"/>
    <cellStyle name="Normal 10 4 2 2 5 4" xfId="2637" xr:uid="{4A1C307B-4A7D-4DD2-ADE3-DBFFC18F1C45}"/>
    <cellStyle name="Normal 10 4 2 2 6" xfId="2638" xr:uid="{C450392E-097A-4BB8-98FA-EE12FB048597}"/>
    <cellStyle name="Normal 10 4 2 2 7" xfId="2639" xr:uid="{8A6C8158-D59C-42FC-8AC8-FA807BF81A50}"/>
    <cellStyle name="Normal 10 4 2 2 8" xfId="2640" xr:uid="{11281FBB-77D1-4B58-905C-6FD3543FC1D8}"/>
    <cellStyle name="Normal 10 4 2 3" xfId="500" xr:uid="{FA537794-6D66-4B04-AD88-7FD6EBF0C742}"/>
    <cellStyle name="Normal 10 4 2 3 2" xfId="501" xr:uid="{964D460A-06F7-43C0-AED8-BC0CFFFCA78A}"/>
    <cellStyle name="Normal 10 4 2 3 2 2" xfId="502" xr:uid="{D95E9AF5-6E5C-4A0A-848E-41ECC928A54A}"/>
    <cellStyle name="Normal 10 4 2 3 2 3" xfId="2641" xr:uid="{595248BB-71F2-45F3-8374-AAA6B754A535}"/>
    <cellStyle name="Normal 10 4 2 3 2 4" xfId="2642" xr:uid="{66FDC1DC-C6A9-4D19-86BC-F8F1DA6B1336}"/>
    <cellStyle name="Normal 10 4 2 3 3" xfId="503" xr:uid="{D1EACA7A-3381-42B5-8607-1A3EE42FA0C2}"/>
    <cellStyle name="Normal 10 4 2 3 3 2" xfId="2643" xr:uid="{CC9ED57A-B809-4561-A5BA-2745F19068D1}"/>
    <cellStyle name="Normal 10 4 2 3 3 3" xfId="2644" xr:uid="{CC3284F8-553C-46E2-BFDB-5B041443E976}"/>
    <cellStyle name="Normal 10 4 2 3 3 4" xfId="2645" xr:uid="{E65A58FB-BE94-49AE-A405-2CEAAAC22FEF}"/>
    <cellStyle name="Normal 10 4 2 3 4" xfId="2646" xr:uid="{49D5EDC6-2575-4747-8A41-BE32094A2EF8}"/>
    <cellStyle name="Normal 10 4 2 3 5" xfId="2647" xr:uid="{0545C38C-8E22-4C5A-9399-EA163348883F}"/>
    <cellStyle name="Normal 10 4 2 3 6" xfId="2648" xr:uid="{1C57FBB3-A5DA-4467-9DCC-71A2B2B0C543}"/>
    <cellStyle name="Normal 10 4 2 4" xfId="504" xr:uid="{865ADA7B-8ED2-4C5A-AFCA-AC4288A20C9C}"/>
    <cellStyle name="Normal 10 4 2 4 2" xfId="505" xr:uid="{E06DB47A-E8B0-4ACC-B172-0CE66E240FF9}"/>
    <cellStyle name="Normal 10 4 2 4 2 2" xfId="2649" xr:uid="{CBDAC543-60FD-45B5-85A7-A42813126071}"/>
    <cellStyle name="Normal 10 4 2 4 2 3" xfId="2650" xr:uid="{42E80A0B-389C-40C1-89DD-8A58F350FF64}"/>
    <cellStyle name="Normal 10 4 2 4 2 4" xfId="2651" xr:uid="{A4805C02-19D1-4115-8540-1AA6CE8318AB}"/>
    <cellStyle name="Normal 10 4 2 4 3" xfId="2652" xr:uid="{5063B227-399B-4D9D-B07A-01B0AD824AB4}"/>
    <cellStyle name="Normal 10 4 2 4 4" xfId="2653" xr:uid="{9847F3AD-1A59-4F16-B298-A21411CFD5D5}"/>
    <cellStyle name="Normal 10 4 2 4 5" xfId="2654" xr:uid="{67ABC093-705B-4420-8F93-256F4B85C1C0}"/>
    <cellStyle name="Normal 10 4 2 5" xfId="506" xr:uid="{7325B566-C1AD-4B56-9EBF-259EF7C8E723}"/>
    <cellStyle name="Normal 10 4 2 5 2" xfId="2655" xr:uid="{D3A92516-5C3E-4906-989B-74CF9149A914}"/>
    <cellStyle name="Normal 10 4 2 5 3" xfId="2656" xr:uid="{AFFCFA7E-19A2-4D46-99CE-A0A3A3310AFC}"/>
    <cellStyle name="Normal 10 4 2 5 4" xfId="2657" xr:uid="{1776446C-90A2-4E3E-9017-B03AFA364E56}"/>
    <cellStyle name="Normal 10 4 2 6" xfId="2658" xr:uid="{A58E7E5E-7F24-458E-AFD4-1FA72A1B5972}"/>
    <cellStyle name="Normal 10 4 2 6 2" xfId="2659" xr:uid="{020F50B4-EB88-4C5D-A7D4-B071086B870C}"/>
    <cellStyle name="Normal 10 4 2 6 3" xfId="2660" xr:uid="{617E5EB0-151F-495E-B844-05D51693F2DF}"/>
    <cellStyle name="Normal 10 4 2 6 4" xfId="2661" xr:uid="{B0808513-050F-49F4-B0B4-130BCE13094A}"/>
    <cellStyle name="Normal 10 4 2 7" xfId="2662" xr:uid="{2751D043-68FA-43FB-96CD-C22649F91F83}"/>
    <cellStyle name="Normal 10 4 2 8" xfId="2663" xr:uid="{44A67214-2CA3-47CF-91AF-722512D481AB}"/>
    <cellStyle name="Normal 10 4 2 9" xfId="2664" xr:uid="{CDC112EC-864E-4558-979B-8C6B35C250E3}"/>
    <cellStyle name="Normal 10 4 3" xfId="256" xr:uid="{FA428999-193C-48C2-8761-E27155192884}"/>
    <cellStyle name="Normal 10 4 3 2" xfId="507" xr:uid="{590E58B0-FE93-464C-A2D8-F7B421F81E71}"/>
    <cellStyle name="Normal 10 4 3 2 2" xfId="508" xr:uid="{FD23C71F-0B6C-43FB-ACBA-0AD4489DA5AF}"/>
    <cellStyle name="Normal 10 4 3 2 2 2" xfId="1124" xr:uid="{1D024917-FC2C-467C-8C13-4F018DAE5663}"/>
    <cellStyle name="Normal 10 4 3 2 2 2 2" xfId="1125" xr:uid="{E9B5BADD-B8F2-45A4-9507-8CDC64F49E67}"/>
    <cellStyle name="Normal 10 4 3 2 2 3" xfId="1126" xr:uid="{5AB6C6D3-1D79-4A18-8098-7FCB800248D4}"/>
    <cellStyle name="Normal 10 4 3 2 2 4" xfId="2665" xr:uid="{15DD92FD-4E75-41D0-9823-BA01DAF32DA6}"/>
    <cellStyle name="Normal 10 4 3 2 3" xfId="1127" xr:uid="{3753DA34-BE29-4158-A78B-076AFAAEC951}"/>
    <cellStyle name="Normal 10 4 3 2 3 2" xfId="1128" xr:uid="{AE9DE6BF-633A-46F3-BC86-64B891D11FA3}"/>
    <cellStyle name="Normal 10 4 3 2 3 3" xfId="2666" xr:uid="{2FF0A2AC-C371-4107-A817-FCF9F57EAB53}"/>
    <cellStyle name="Normal 10 4 3 2 3 4" xfId="2667" xr:uid="{BF7C7564-36A0-427A-AEC6-B0547B4D85D2}"/>
    <cellStyle name="Normal 10 4 3 2 4" xfId="1129" xr:uid="{D6BDFF87-A0F4-4F30-A685-4F0A953DF827}"/>
    <cellStyle name="Normal 10 4 3 2 5" xfId="2668" xr:uid="{7134B0FE-021B-4F7F-970C-8C1EE4B70927}"/>
    <cellStyle name="Normal 10 4 3 2 6" xfId="2669" xr:uid="{8A863A7C-2F9D-400C-BA0B-FE053F83E22E}"/>
    <cellStyle name="Normal 10 4 3 3" xfId="509" xr:uid="{506DCA42-41D6-4B5F-882D-C7115F38D668}"/>
    <cellStyle name="Normal 10 4 3 3 2" xfId="1130" xr:uid="{E7885C51-46D6-4099-9BB8-317D2BD825CE}"/>
    <cellStyle name="Normal 10 4 3 3 2 2" xfId="1131" xr:uid="{91936FEE-DD28-4CF1-A5B7-ADADD5CF2D03}"/>
    <cellStyle name="Normal 10 4 3 3 2 3" xfId="2670" xr:uid="{5C5FB2AF-00BE-4867-992E-15C42B3F1524}"/>
    <cellStyle name="Normal 10 4 3 3 2 4" xfId="2671" xr:uid="{3BF453FB-F4CA-4597-A64A-F5B9DF255582}"/>
    <cellStyle name="Normal 10 4 3 3 3" xfId="1132" xr:uid="{F905412E-5FFE-4967-A411-82B7643F16D5}"/>
    <cellStyle name="Normal 10 4 3 3 4" xfId="2672" xr:uid="{26467113-F907-4DF2-8C70-762EB6572914}"/>
    <cellStyle name="Normal 10 4 3 3 5" xfId="2673" xr:uid="{0E80DBA0-913B-466B-B6CC-D4DF68DB4D22}"/>
    <cellStyle name="Normal 10 4 3 4" xfId="1133" xr:uid="{BA5679BA-8124-41D3-91FD-3E1C4CCBD323}"/>
    <cellStyle name="Normal 10 4 3 4 2" xfId="1134" xr:uid="{BEA920CC-F603-4E56-BEDA-19269774345D}"/>
    <cellStyle name="Normal 10 4 3 4 3" xfId="2674" xr:uid="{F5335E52-70C9-4B69-A805-57B96E30CA86}"/>
    <cellStyle name="Normal 10 4 3 4 4" xfId="2675" xr:uid="{A1401EE1-CD3E-4BED-9A7D-429718165442}"/>
    <cellStyle name="Normal 10 4 3 5" xfId="1135" xr:uid="{E8A17613-69BB-4D74-856C-427E0A167593}"/>
    <cellStyle name="Normal 10 4 3 5 2" xfId="2676" xr:uid="{74098E5A-08D2-46A5-B3C2-153D1134A4AC}"/>
    <cellStyle name="Normal 10 4 3 5 3" xfId="2677" xr:uid="{AA7C8A95-815D-4A56-8ECF-6EE4D712DE9A}"/>
    <cellStyle name="Normal 10 4 3 5 4" xfId="2678" xr:uid="{762F2E58-20D8-4DF6-A136-A502AA41D97F}"/>
    <cellStyle name="Normal 10 4 3 6" xfId="2679" xr:uid="{D50120E0-F71F-4251-838D-07666FFE3BC7}"/>
    <cellStyle name="Normal 10 4 3 7" xfId="2680" xr:uid="{04FA1B90-4F77-469D-BE46-1E947F2D1917}"/>
    <cellStyle name="Normal 10 4 3 8" xfId="2681" xr:uid="{C5080E54-3829-4B93-80C4-3F8C10077B10}"/>
    <cellStyle name="Normal 10 4 4" xfId="257" xr:uid="{957081CA-C00C-4BD9-BA72-2E92B2F3CFC8}"/>
    <cellStyle name="Normal 10 4 4 2" xfId="510" xr:uid="{EB28B01D-7A0C-4F80-98BB-0B05B3AB8BD8}"/>
    <cellStyle name="Normal 10 4 4 2 2" xfId="511" xr:uid="{E8EDCF27-D237-4F84-A7A7-76B5AC0EBADE}"/>
    <cellStyle name="Normal 10 4 4 2 2 2" xfId="1136" xr:uid="{6EAC0842-AE2D-4D37-B7A4-BFD60D00552F}"/>
    <cellStyle name="Normal 10 4 4 2 2 3" xfId="2682" xr:uid="{8C17DE21-4BA0-445B-84D1-E9F1961A127A}"/>
    <cellStyle name="Normal 10 4 4 2 2 4" xfId="2683" xr:uid="{67A9320B-4D4E-4AE3-B6E9-943F7D897FFB}"/>
    <cellStyle name="Normal 10 4 4 2 3" xfId="1137" xr:uid="{98EE155B-3C73-4171-A2CA-4F7C983D14C3}"/>
    <cellStyle name="Normal 10 4 4 2 4" xfId="2684" xr:uid="{AA723B8A-F87D-4276-BC6E-E0F8EC66D044}"/>
    <cellStyle name="Normal 10 4 4 2 5" xfId="2685" xr:uid="{6ADE39CA-E8D1-463B-9CA1-F1F29C463B9C}"/>
    <cellStyle name="Normal 10 4 4 3" xfId="512" xr:uid="{2793D88B-B249-4AD6-91D5-531765B07204}"/>
    <cellStyle name="Normal 10 4 4 3 2" xfId="1138" xr:uid="{D91BA8C4-C1BA-40AA-9850-E0A2102BD5D2}"/>
    <cellStyle name="Normal 10 4 4 3 3" xfId="2686" xr:uid="{803B975D-BDE5-46BE-B743-F8E77FB3F02D}"/>
    <cellStyle name="Normal 10 4 4 3 4" xfId="2687" xr:uid="{BC05A23B-9D27-4D2C-8694-4CE13B165FDD}"/>
    <cellStyle name="Normal 10 4 4 4" xfId="1139" xr:uid="{AE0C8B63-6B83-4EE7-866A-90CEA0234E15}"/>
    <cellStyle name="Normal 10 4 4 4 2" xfId="2688" xr:uid="{C33937A7-D45E-4A18-B77C-D5B4880641E7}"/>
    <cellStyle name="Normal 10 4 4 4 3" xfId="2689" xr:uid="{155C72BC-2075-4DF0-9CC0-AAEBF71C3291}"/>
    <cellStyle name="Normal 10 4 4 4 4" xfId="2690" xr:uid="{452F88AC-A12C-47C4-AA8C-CCCF65F428E7}"/>
    <cellStyle name="Normal 10 4 4 5" xfId="2691" xr:uid="{02200999-F07A-44B6-BFDC-185E693E6160}"/>
    <cellStyle name="Normal 10 4 4 6" xfId="2692" xr:uid="{A65AA68F-1944-4159-802E-731843C82281}"/>
    <cellStyle name="Normal 10 4 4 7" xfId="2693" xr:uid="{DC248E25-4D3C-406E-BA52-D2A2A03A8645}"/>
    <cellStyle name="Normal 10 4 5" xfId="258" xr:uid="{CF038965-828D-4C41-AB16-B23839C286B0}"/>
    <cellStyle name="Normal 10 4 5 2" xfId="513" xr:uid="{BFA816B7-CCE9-4F6C-8110-9052068F4076}"/>
    <cellStyle name="Normal 10 4 5 2 2" xfId="1140" xr:uid="{5DABD7F1-FC2D-4BF8-9FA8-38D1A2D6CC31}"/>
    <cellStyle name="Normal 10 4 5 2 3" xfId="2694" xr:uid="{B843558E-68B6-4389-B76F-0F7F12AAA2A7}"/>
    <cellStyle name="Normal 10 4 5 2 4" xfId="2695" xr:uid="{FE0A9E19-8B26-4933-A518-FDDFEB4C9CC3}"/>
    <cellStyle name="Normal 10 4 5 3" xfId="1141" xr:uid="{AB1CFC8E-15B9-4167-B49B-E27E205C586B}"/>
    <cellStyle name="Normal 10 4 5 3 2" xfId="2696" xr:uid="{B8929833-D784-4595-8B4C-7AE06EFFDB28}"/>
    <cellStyle name="Normal 10 4 5 3 3" xfId="2697" xr:uid="{51A31A07-F75E-4746-867D-0EA68836A695}"/>
    <cellStyle name="Normal 10 4 5 3 4" xfId="2698" xr:uid="{EEBC6B8D-6A6B-4390-86D0-0F194FE0BDCA}"/>
    <cellStyle name="Normal 10 4 5 4" xfId="2699" xr:uid="{0302DE64-CBB1-4D54-BD52-81AB6D2F7325}"/>
    <cellStyle name="Normal 10 4 5 5" xfId="2700" xr:uid="{E9757F13-116A-4915-9082-B453CE12A5D8}"/>
    <cellStyle name="Normal 10 4 5 6" xfId="2701" xr:uid="{FF2EBEF5-21AB-430E-9B3F-9FBF143B078C}"/>
    <cellStyle name="Normal 10 4 6" xfId="514" xr:uid="{84081486-58FE-4394-B3CB-581E8527AAD2}"/>
    <cellStyle name="Normal 10 4 6 2" xfId="1142" xr:uid="{19491AB3-269F-4BBF-941B-7A8239C10526}"/>
    <cellStyle name="Normal 10 4 6 2 2" xfId="2702" xr:uid="{850A1108-0D2D-49D1-B5AC-BC2D2EE256D7}"/>
    <cellStyle name="Normal 10 4 6 2 3" xfId="2703" xr:uid="{B1BBA663-19F7-4D0B-ACE2-51993EFBC1F4}"/>
    <cellStyle name="Normal 10 4 6 2 4" xfId="2704" xr:uid="{03357C71-9070-4143-AFC5-C16CAEE41482}"/>
    <cellStyle name="Normal 10 4 6 3" xfId="2705" xr:uid="{85450A5B-7306-4404-BCFF-9D92E84F5DC3}"/>
    <cellStyle name="Normal 10 4 6 4" xfId="2706" xr:uid="{84C7C7E4-A6B1-4EE5-9384-A0C0A7D60F4E}"/>
    <cellStyle name="Normal 10 4 6 5" xfId="2707" xr:uid="{EF0D7058-98CC-4433-9D14-AD73AB244555}"/>
    <cellStyle name="Normal 10 4 7" xfId="1143" xr:uid="{4DDEEEF0-77C3-4ECC-9BE0-5944233A1698}"/>
    <cellStyle name="Normal 10 4 7 2" xfId="2708" xr:uid="{F595D849-1D55-4C60-8F1E-B761BDD00499}"/>
    <cellStyle name="Normal 10 4 7 3" xfId="2709" xr:uid="{A6E531D9-D91A-4003-A00A-A7B7A0A61CA0}"/>
    <cellStyle name="Normal 10 4 7 4" xfId="2710" xr:uid="{847A5F90-E49A-4816-ABB0-E547A6534B00}"/>
    <cellStyle name="Normal 10 4 8" xfId="2711" xr:uid="{CCFF60AA-8393-4ED8-8938-5AB72BFF6723}"/>
    <cellStyle name="Normal 10 4 8 2" xfId="2712" xr:uid="{3ABA2E75-982D-4303-92EE-37F87953ACD0}"/>
    <cellStyle name="Normal 10 4 8 3" xfId="2713" xr:uid="{0936EEF9-1548-4AC6-94E2-757E8F7E5002}"/>
    <cellStyle name="Normal 10 4 8 4" xfId="2714" xr:uid="{EE7C39A0-F7D2-40A2-A5E0-9C79ACBF2D25}"/>
    <cellStyle name="Normal 10 4 9" xfId="2715" xr:uid="{1EF23FE6-001B-436C-8636-D7FE94F0D4A3}"/>
    <cellStyle name="Normal 10 5" xfId="58" xr:uid="{511618E7-7B81-4202-8554-8910850985D7}"/>
    <cellStyle name="Normal 10 5 2" xfId="59" xr:uid="{AF666727-064B-493A-B035-3AD952134D6A}"/>
    <cellStyle name="Normal 10 5 2 2" xfId="259" xr:uid="{A2F2D964-8C29-450D-8788-E7040A6CEFAD}"/>
    <cellStyle name="Normal 10 5 2 2 2" xfId="515" xr:uid="{F226BFDA-11E0-4065-9A85-1D1C1001AC6C}"/>
    <cellStyle name="Normal 10 5 2 2 2 2" xfId="1144" xr:uid="{FF4D3D8E-B82F-4006-8E5B-86787E8935C0}"/>
    <cellStyle name="Normal 10 5 2 2 2 3" xfId="2716" xr:uid="{1370C250-850E-448C-8AF1-EBC01F2D5C4A}"/>
    <cellStyle name="Normal 10 5 2 2 2 4" xfId="2717" xr:uid="{C8202088-BBD1-4440-807D-15034C4BEF8D}"/>
    <cellStyle name="Normal 10 5 2 2 3" xfId="1145" xr:uid="{033C56C5-1C5F-4AAE-B2C6-4BBB9FAD3938}"/>
    <cellStyle name="Normal 10 5 2 2 3 2" xfId="2718" xr:uid="{66FF2757-1095-4227-922C-8DC389787232}"/>
    <cellStyle name="Normal 10 5 2 2 3 3" xfId="2719" xr:uid="{CAC24438-57B2-49C4-8DCC-CC41BFF7A474}"/>
    <cellStyle name="Normal 10 5 2 2 3 4" xfId="2720" xr:uid="{08E97F03-253E-4911-9B12-0CA68C07E4AB}"/>
    <cellStyle name="Normal 10 5 2 2 4" xfId="2721" xr:uid="{4F9C74F7-8EE3-4183-8FCD-CCCE51140C4E}"/>
    <cellStyle name="Normal 10 5 2 2 5" xfId="2722" xr:uid="{3A933DE5-C537-4DD2-821B-5345D51D5472}"/>
    <cellStyle name="Normal 10 5 2 2 6" xfId="2723" xr:uid="{50382993-4A10-4389-AF05-BBB39024DCAE}"/>
    <cellStyle name="Normal 10 5 2 3" xfId="516" xr:uid="{379F9DE5-FAB5-4565-9795-E302CA103517}"/>
    <cellStyle name="Normal 10 5 2 3 2" xfId="1146" xr:uid="{AD23A2D9-96F5-4132-869C-720E0D496828}"/>
    <cellStyle name="Normal 10 5 2 3 2 2" xfId="2724" xr:uid="{5CCF92E3-9F8B-49F4-AF58-EAA70F7BA8BE}"/>
    <cellStyle name="Normal 10 5 2 3 2 3" xfId="2725" xr:uid="{45F20D6F-372A-4A12-B155-B82D504318DD}"/>
    <cellStyle name="Normal 10 5 2 3 2 4" xfId="2726" xr:uid="{E62CEEC7-EED4-40A8-A98F-09A9C9146CCC}"/>
    <cellStyle name="Normal 10 5 2 3 3" xfId="2727" xr:uid="{9510046E-2A64-48AC-948F-E6A86113D5E8}"/>
    <cellStyle name="Normal 10 5 2 3 4" xfId="2728" xr:uid="{702F34C8-51EF-4870-9D65-33403606D28C}"/>
    <cellStyle name="Normal 10 5 2 3 5" xfId="2729" xr:uid="{6DEE3FB3-FDD2-4A02-97EC-47E8B748C38C}"/>
    <cellStyle name="Normal 10 5 2 4" xfId="1147" xr:uid="{AE586219-33F2-47FA-AD0C-CFF328254E44}"/>
    <cellStyle name="Normal 10 5 2 4 2" xfId="2730" xr:uid="{4AD1E6D4-D297-438A-83C9-21585D9424C1}"/>
    <cellStyle name="Normal 10 5 2 4 3" xfId="2731" xr:uid="{43B7BFB4-9296-4DF6-9EFD-689902879C91}"/>
    <cellStyle name="Normal 10 5 2 4 4" xfId="2732" xr:uid="{BA6C926F-1E5A-48BE-8C43-2D060B4DD5F3}"/>
    <cellStyle name="Normal 10 5 2 5" xfId="2733" xr:uid="{CECCC3C4-FE09-44B7-A3E0-51FCA110AEE0}"/>
    <cellStyle name="Normal 10 5 2 5 2" xfId="2734" xr:uid="{B9691219-4B11-48D1-9CB3-82F7E2FA2362}"/>
    <cellStyle name="Normal 10 5 2 5 3" xfId="2735" xr:uid="{96FF3B65-29C1-4929-A4E0-4FAAFDECE43A}"/>
    <cellStyle name="Normal 10 5 2 5 4" xfId="2736" xr:uid="{50329ECE-18B8-45D9-B1CA-39E2A171C1DA}"/>
    <cellStyle name="Normal 10 5 2 6" xfId="2737" xr:uid="{23595902-CE70-4AA8-9391-46A4251C8BDF}"/>
    <cellStyle name="Normal 10 5 2 7" xfId="2738" xr:uid="{DDBCCBA3-AE4B-4315-BB22-3A1FEDD0E212}"/>
    <cellStyle name="Normal 10 5 2 8" xfId="2739" xr:uid="{FFBF2E6E-97B7-4B5D-8097-5B80E27994D5}"/>
    <cellStyle name="Normal 10 5 3" xfId="260" xr:uid="{134DC49A-B4E6-4AE8-BDC9-5F6B57512D30}"/>
    <cellStyle name="Normal 10 5 3 2" xfId="517" xr:uid="{B9D2BB7A-DCF2-48BF-BB46-949F681591E7}"/>
    <cellStyle name="Normal 10 5 3 2 2" xfId="518" xr:uid="{E8BCF52B-8976-4A8F-B765-AC7B2F091A3A}"/>
    <cellStyle name="Normal 10 5 3 2 3" xfId="2740" xr:uid="{CEE7C3DE-3EB8-49CF-B57D-9BC6F9BAE077}"/>
    <cellStyle name="Normal 10 5 3 2 4" xfId="2741" xr:uid="{DEA1ACED-E376-4A61-8331-8A5CA57B29A3}"/>
    <cellStyle name="Normal 10 5 3 3" xfId="519" xr:uid="{BB5F99B5-3881-45E4-AA82-7B3E663670A4}"/>
    <cellStyle name="Normal 10 5 3 3 2" xfId="2742" xr:uid="{296F62F7-DB45-4C5A-95C5-EB1398E55DE2}"/>
    <cellStyle name="Normal 10 5 3 3 3" xfId="2743" xr:uid="{A5AE1072-6147-4A6F-9E98-7A88AB275417}"/>
    <cellStyle name="Normal 10 5 3 3 4" xfId="2744" xr:uid="{660C4D56-746C-44BB-A4D6-11BD470FFE0F}"/>
    <cellStyle name="Normal 10 5 3 4" xfId="2745" xr:uid="{276ED923-3168-4E41-92BB-7AACA23B3912}"/>
    <cellStyle name="Normal 10 5 3 5" xfId="2746" xr:uid="{1518D171-0506-4520-9E0D-F1B6C47890AA}"/>
    <cellStyle name="Normal 10 5 3 6" xfId="2747" xr:uid="{6A60EFF3-DC3B-45FE-B818-A73F4905E84C}"/>
    <cellStyle name="Normal 10 5 4" xfId="261" xr:uid="{5257DB9E-4181-479C-BB37-34596A77E17C}"/>
    <cellStyle name="Normal 10 5 4 2" xfId="520" xr:uid="{3DCF827C-4173-4EB2-ABFC-3CEDE86A9ACE}"/>
    <cellStyle name="Normal 10 5 4 2 2" xfId="2748" xr:uid="{D43AA623-0B6F-4FE3-9C59-FC248FA37D24}"/>
    <cellStyle name="Normal 10 5 4 2 3" xfId="2749" xr:uid="{1962B041-B134-4DCD-B85F-859E2D6F6534}"/>
    <cellStyle name="Normal 10 5 4 2 4" xfId="2750" xr:uid="{003EDD25-5B8D-4C02-8D26-925E87D8ADA3}"/>
    <cellStyle name="Normal 10 5 4 3" xfId="2751" xr:uid="{B8C5A8E1-873C-428A-AC11-8833DD91A32F}"/>
    <cellStyle name="Normal 10 5 4 4" xfId="2752" xr:uid="{024415D3-6625-4320-934A-5FE427D0563F}"/>
    <cellStyle name="Normal 10 5 4 5" xfId="2753" xr:uid="{0E186199-F621-42FF-B33D-DBF51F87AAF4}"/>
    <cellStyle name="Normal 10 5 5" xfId="521" xr:uid="{5F663391-1044-490C-95B4-79957982E73D}"/>
    <cellStyle name="Normal 10 5 5 2" xfId="2754" xr:uid="{0823CC36-518A-40E9-8573-DB46B83906AD}"/>
    <cellStyle name="Normal 10 5 5 3" xfId="2755" xr:uid="{2EDA619B-B2B1-411A-8613-CEF10A7D2E77}"/>
    <cellStyle name="Normal 10 5 5 4" xfId="2756" xr:uid="{544A245F-7D17-40F1-9D0F-0925281E4328}"/>
    <cellStyle name="Normal 10 5 6" xfId="2757" xr:uid="{518634CA-F150-4001-9800-BB8DD04F0A75}"/>
    <cellStyle name="Normal 10 5 6 2" xfId="2758" xr:uid="{0AF94C37-27CD-43C0-AD27-6A4EDF43C4B1}"/>
    <cellStyle name="Normal 10 5 6 3" xfId="2759" xr:uid="{598628A3-5CD3-40F9-9F68-06D1E7D6EE66}"/>
    <cellStyle name="Normal 10 5 6 4" xfId="2760" xr:uid="{7E3BDDA3-845D-405C-885C-5C43104D8219}"/>
    <cellStyle name="Normal 10 5 7" xfId="2761" xr:uid="{E7D4B88B-88BF-4102-A75F-FC4008CBC6E7}"/>
    <cellStyle name="Normal 10 5 8" xfId="2762" xr:uid="{DD463F1B-2E8F-4838-BB33-E03BC3C8B729}"/>
    <cellStyle name="Normal 10 5 9" xfId="2763" xr:uid="{D24EBFE9-9A7B-4C80-89E0-AC486B8518BF}"/>
    <cellStyle name="Normal 10 6" xfId="60" xr:uid="{621CB4C2-4630-4345-AF64-C414F8E81EE0}"/>
    <cellStyle name="Normal 10 6 2" xfId="262" xr:uid="{61BF863D-3C84-47DF-BF1E-E7E80CFA6388}"/>
    <cellStyle name="Normal 10 6 2 2" xfId="522" xr:uid="{C5370CC9-6F34-4393-885C-AF208A0DC88A}"/>
    <cellStyle name="Normal 10 6 2 2 2" xfId="1148" xr:uid="{0A794FA6-DF20-44FA-BC24-2C749C2EAE27}"/>
    <cellStyle name="Normal 10 6 2 2 2 2" xfId="1149" xr:uid="{DCAC8D43-4C83-4580-9041-D543CB9DEF50}"/>
    <cellStyle name="Normal 10 6 2 2 3" xfId="1150" xr:uid="{9E1EF8C5-74FC-4A15-BDFC-0CA2F526043B}"/>
    <cellStyle name="Normal 10 6 2 2 4" xfId="2764" xr:uid="{9B1AA804-8E6F-4B91-967F-077900D91695}"/>
    <cellStyle name="Normal 10 6 2 3" xfId="1151" xr:uid="{C5467222-1E15-42C7-BD52-1BA7A7394B9E}"/>
    <cellStyle name="Normal 10 6 2 3 2" xfId="1152" xr:uid="{70A70487-9CD3-42EB-806B-8D107E19B27A}"/>
    <cellStyle name="Normal 10 6 2 3 3" xfId="2765" xr:uid="{F805601E-1B69-479C-AD54-72BC8EC53422}"/>
    <cellStyle name="Normal 10 6 2 3 4" xfId="2766" xr:uid="{1CDB4418-5A81-4C13-9F13-07029E755F96}"/>
    <cellStyle name="Normal 10 6 2 4" xfId="1153" xr:uid="{D8116EFF-BC9E-48A1-8E46-6A7B3AB8BF6D}"/>
    <cellStyle name="Normal 10 6 2 5" xfId="2767" xr:uid="{DFAA3406-97E5-4A0A-B61B-5067D17A8B7B}"/>
    <cellStyle name="Normal 10 6 2 6" xfId="2768" xr:uid="{1FA8C50A-FD26-4B20-AE48-98354C69E755}"/>
    <cellStyle name="Normal 10 6 3" xfId="523" xr:uid="{A5695A45-BEF1-4E56-AB24-DC07AD957CDE}"/>
    <cellStyle name="Normal 10 6 3 2" xfId="1154" xr:uid="{9A80185E-EFDB-43C6-87CB-FD5DE6331BBA}"/>
    <cellStyle name="Normal 10 6 3 2 2" xfId="1155" xr:uid="{E0BFBEA6-020D-46BF-9449-84D06C189D42}"/>
    <cellStyle name="Normal 10 6 3 2 3" xfId="2769" xr:uid="{E68BA734-3BD4-43E8-AF11-02AF0BD1978D}"/>
    <cellStyle name="Normal 10 6 3 2 4" xfId="2770" xr:uid="{A937DE06-068A-4246-8178-155D82913E36}"/>
    <cellStyle name="Normal 10 6 3 3" xfId="1156" xr:uid="{80DBFA1D-9C94-444B-93B9-A1ECAE5C738D}"/>
    <cellStyle name="Normal 10 6 3 4" xfId="2771" xr:uid="{82EC8972-4A5C-4426-AF70-0603A6626198}"/>
    <cellStyle name="Normal 10 6 3 5" xfId="2772" xr:uid="{6D02DE82-0808-4AC5-AF6F-EDFAD511CB44}"/>
    <cellStyle name="Normal 10 6 4" xfId="1157" xr:uid="{D6615CBF-F21A-4EF3-92D8-E09FC7423DAD}"/>
    <cellStyle name="Normal 10 6 4 2" xfId="1158" xr:uid="{778BA3BC-CB51-4988-A3ED-D09974BD279F}"/>
    <cellStyle name="Normal 10 6 4 3" xfId="2773" xr:uid="{05EAB452-4FA7-4460-94BC-1BFF408D2824}"/>
    <cellStyle name="Normal 10 6 4 4" xfId="2774" xr:uid="{7A62D8C1-E392-4AA6-AD3C-12EAD74543E6}"/>
    <cellStyle name="Normal 10 6 5" xfId="1159" xr:uid="{969308C8-2DD1-400A-882D-F458F46D2CA8}"/>
    <cellStyle name="Normal 10 6 5 2" xfId="2775" xr:uid="{8188BAA7-6EAC-4A46-99CC-AFF9AE51DFF0}"/>
    <cellStyle name="Normal 10 6 5 3" xfId="2776" xr:uid="{057BB9C1-45E7-4B58-B046-3C990B3D0A3F}"/>
    <cellStyle name="Normal 10 6 5 4" xfId="2777" xr:uid="{769884D8-52BD-4EC8-8F3D-689C96C427FA}"/>
    <cellStyle name="Normal 10 6 6" xfId="2778" xr:uid="{E468871C-9AD8-4378-A11E-39B7F4856D0B}"/>
    <cellStyle name="Normal 10 6 7" xfId="2779" xr:uid="{FAFBB71A-6976-413E-BEAC-FD0A3EFE11A5}"/>
    <cellStyle name="Normal 10 6 8" xfId="2780" xr:uid="{A532F1E4-910C-407E-85A6-75414FC6BA63}"/>
    <cellStyle name="Normal 10 7" xfId="263" xr:uid="{872EC13A-582B-4039-8140-0478BDB3AB9F}"/>
    <cellStyle name="Normal 10 7 2" xfId="524" xr:uid="{45E0C3A6-E878-46A1-AD47-F3992B4F6BD2}"/>
    <cellStyle name="Normal 10 7 2 2" xfId="525" xr:uid="{1F7AAB99-8925-4CDC-8B5B-F1B6A9913B61}"/>
    <cellStyle name="Normal 10 7 2 2 2" xfId="1160" xr:uid="{9079556C-1E0D-4018-A9C7-E588131C8AFB}"/>
    <cellStyle name="Normal 10 7 2 2 3" xfId="2781" xr:uid="{E4C71393-BD18-4661-8513-5FE5CE6AA066}"/>
    <cellStyle name="Normal 10 7 2 2 4" xfId="2782" xr:uid="{3E683034-C584-419E-BF3C-14838307279A}"/>
    <cellStyle name="Normal 10 7 2 3" xfId="1161" xr:uid="{97BB1E8B-BBED-4D4C-ADC8-F3AA2C5E7031}"/>
    <cellStyle name="Normal 10 7 2 4" xfId="2783" xr:uid="{8FB61EAF-A7DA-4BCE-9662-5B0D0412E6FA}"/>
    <cellStyle name="Normal 10 7 2 5" xfId="2784" xr:uid="{8DFD2CD1-2672-4A76-8EDB-7D3A9141AE42}"/>
    <cellStyle name="Normal 10 7 3" xfId="526" xr:uid="{C1EDD073-3E92-4397-B6A3-12D6DC753D85}"/>
    <cellStyle name="Normal 10 7 3 2" xfId="1162" xr:uid="{8FF3D501-CB39-4FAE-AE87-E60C15995A6D}"/>
    <cellStyle name="Normal 10 7 3 3" xfId="2785" xr:uid="{2AB534CF-7956-49DA-BC7D-EA71B62C6872}"/>
    <cellStyle name="Normal 10 7 3 4" xfId="2786" xr:uid="{98F1AD99-DF17-4BF5-852B-3B36381C4FC6}"/>
    <cellStyle name="Normal 10 7 4" xfId="1163" xr:uid="{0D88A0F5-DEDD-4706-ACA9-9D99EE0287FA}"/>
    <cellStyle name="Normal 10 7 4 2" xfId="2787" xr:uid="{0F0949E9-394E-45CF-AF07-A842808B0AEE}"/>
    <cellStyle name="Normal 10 7 4 3" xfId="2788" xr:uid="{AAD601D7-8C45-43F6-8FDA-808A90B8281D}"/>
    <cellStyle name="Normal 10 7 4 4" xfId="2789" xr:uid="{BAD4CF4C-4879-497B-9F4B-689942D89084}"/>
    <cellStyle name="Normal 10 7 5" xfId="2790" xr:uid="{B5983684-4F7D-4629-B9B9-756F1A02082B}"/>
    <cellStyle name="Normal 10 7 6" xfId="2791" xr:uid="{31625869-F53F-40FD-8C34-DCF12D8EE470}"/>
    <cellStyle name="Normal 10 7 7" xfId="2792" xr:uid="{BAE11EE2-6877-4D79-8025-408AC0CFB379}"/>
    <cellStyle name="Normal 10 8" xfId="264" xr:uid="{040623C0-37DF-417F-9BCB-98A551EC7CF9}"/>
    <cellStyle name="Normal 10 8 2" xfId="527" xr:uid="{68DBD8B6-E95C-47E5-9765-D9C036A3872F}"/>
    <cellStyle name="Normal 10 8 2 2" xfId="1164" xr:uid="{A6FB03C9-57C1-49EF-B22E-A70AB4E16C59}"/>
    <cellStyle name="Normal 10 8 2 3" xfId="2793" xr:uid="{826DCEFC-EF60-497A-90FA-01A1FE341999}"/>
    <cellStyle name="Normal 10 8 2 4" xfId="2794" xr:uid="{905AECFA-DF1D-4345-AD11-512441DB390D}"/>
    <cellStyle name="Normal 10 8 3" xfId="1165" xr:uid="{90B2465E-49E2-4637-A9E5-7E351FAD7D4E}"/>
    <cellStyle name="Normal 10 8 3 2" xfId="2795" xr:uid="{E5F6022C-4639-4A78-9BA2-3590F550EB4D}"/>
    <cellStyle name="Normal 10 8 3 3" xfId="2796" xr:uid="{EA45C217-5098-4FC0-BA16-9D7225811C69}"/>
    <cellStyle name="Normal 10 8 3 4" xfId="2797" xr:uid="{C940F673-382F-4CF7-9C11-79D0B025BC2D}"/>
    <cellStyle name="Normal 10 8 4" xfId="2798" xr:uid="{751BD503-C9F4-4266-A3FE-D66BFD0CC407}"/>
    <cellStyle name="Normal 10 8 5" xfId="2799" xr:uid="{A3411ACB-D3AE-47F1-9035-6ABECE4F9C12}"/>
    <cellStyle name="Normal 10 8 6" xfId="2800" xr:uid="{EE4544D0-DF78-4EA2-A100-9FC86C917FB2}"/>
    <cellStyle name="Normal 10 9" xfId="265" xr:uid="{EE2E295D-7813-496A-A5A4-AC0DEFBFA457}"/>
    <cellStyle name="Normal 10 9 2" xfId="1166" xr:uid="{8517A18B-174E-46B2-9E75-F900CC3C9DEC}"/>
    <cellStyle name="Normal 10 9 2 2" xfId="2801" xr:uid="{FB81A9F8-9BF0-4FE6-A8C2-CEED89F8F709}"/>
    <cellStyle name="Normal 10 9 2 2 2" xfId="4330" xr:uid="{D04F2D7B-5266-4D8C-9AF4-4CAC203CDF8A}"/>
    <cellStyle name="Normal 10 9 2 2 3" xfId="4679" xr:uid="{F4D3D69E-1CD6-41D9-95EF-26155D1ACEDD}"/>
    <cellStyle name="Normal 10 9 2 3" xfId="2802" xr:uid="{EDA3B518-50FA-4A64-BCD1-ACFC8E3613FC}"/>
    <cellStyle name="Normal 10 9 2 4" xfId="2803" xr:uid="{EBA14229-CC4E-47CC-8184-76141F10797C}"/>
    <cellStyle name="Normal 10 9 3" xfId="2804" xr:uid="{EC6ED235-4DC2-45C2-993C-78033EB26D61}"/>
    <cellStyle name="Normal 10 9 4" xfId="2805" xr:uid="{7CD14567-63A2-4A1F-B87B-BDEBA5367D7B}"/>
    <cellStyle name="Normal 10 9 4 2" xfId="4562" xr:uid="{66A0EA09-0A0B-49E8-93B0-4FDDCC66F7FF}"/>
    <cellStyle name="Normal 10 9 4 3" xfId="4680" xr:uid="{34A63CBC-BA34-4FC1-88E5-13E42BC84493}"/>
    <cellStyle name="Normal 10 9 4 4" xfId="4600" xr:uid="{7D61E4FB-4036-433E-92AE-53DA7C5AA208}"/>
    <cellStyle name="Normal 10 9 5" xfId="2806" xr:uid="{485775E0-D399-49E3-A84B-0D6EF36D9FAD}"/>
    <cellStyle name="Normal 11" xfId="61" xr:uid="{68EA0520-34E4-43A4-B761-2CCBFC4691E8}"/>
    <cellStyle name="Normal 11 2" xfId="266" xr:uid="{85F50670-8825-4326-B396-B8E3185964AA}"/>
    <cellStyle name="Normal 11 2 2" xfId="4647" xr:uid="{7195E812-BA35-4FC0-94C4-01BDA714218F}"/>
    <cellStyle name="Normal 11 3" xfId="4335" xr:uid="{9691B47E-500F-41A3-B522-83C896DB2D3E}"/>
    <cellStyle name="Normal 11 3 2" xfId="4541" xr:uid="{13DCB7DD-A9EE-4EB5-A999-AC7AD7BAE09E}"/>
    <cellStyle name="Normal 11 3 3" xfId="4724" xr:uid="{B8FFF7D5-7F9A-4AC9-88A0-E1632036A260}"/>
    <cellStyle name="Normal 11 3 4" xfId="4701" xr:uid="{98561F03-1C61-42D2-A882-489F39A2DBA9}"/>
    <cellStyle name="Normal 12" xfId="62" xr:uid="{69928AF8-2F66-4797-A350-19128A7CFFF9}"/>
    <cellStyle name="Normal 12 2" xfId="267" xr:uid="{77409C23-3817-417C-B8AA-1F6D0F8DF61C}"/>
    <cellStyle name="Normal 12 2 2" xfId="4648" xr:uid="{906CEF76-31E9-4673-A214-992984174816}"/>
    <cellStyle name="Normal 12 3" xfId="4542" xr:uid="{398EE5A5-D626-4952-9050-E676E044D7CA}"/>
    <cellStyle name="Normal 13" xfId="63" xr:uid="{7D6CABB0-EB26-4C83-AAC5-E25DEDA6A8F2}"/>
    <cellStyle name="Normal 13 2" xfId="64" xr:uid="{4D822DA5-44B8-4F3E-8227-3DDD1110EC0C}"/>
    <cellStyle name="Normal 13 2 2" xfId="268" xr:uid="{180CDE16-6B79-4FE4-BB01-1B90B13426C0}"/>
    <cellStyle name="Normal 13 2 2 2" xfId="4649" xr:uid="{9CB3712F-F066-4D95-8A33-60351B2A8363}"/>
    <cellStyle name="Normal 13 2 3" xfId="4337" xr:uid="{0E62CFAE-51B1-4B5D-AB32-2C42FC2AD800}"/>
    <cellStyle name="Normal 13 2 3 2" xfId="4543" xr:uid="{2CD26EC8-BBCB-419D-88D2-6EAD7803DACD}"/>
    <cellStyle name="Normal 13 2 3 3" xfId="4725" xr:uid="{D324A669-5C56-4E05-8355-D33DB29F97C9}"/>
    <cellStyle name="Normal 13 2 3 4" xfId="4702" xr:uid="{0551A1C0-1815-4B9E-BCF9-8AA4FF5ECC01}"/>
    <cellStyle name="Normal 13 3" xfId="269" xr:uid="{2C19651E-B884-45BD-8845-6C2CE9D3B4C5}"/>
    <cellStyle name="Normal 13 3 2" xfId="4421" xr:uid="{535B4526-4352-4F02-ABDC-4965F61FF942}"/>
    <cellStyle name="Normal 13 3 3" xfId="4338" xr:uid="{86FD2051-725A-427C-B4E8-930EE4C66814}"/>
    <cellStyle name="Normal 13 3 4" xfId="4566" xr:uid="{C4C7C678-FAFA-4F82-89F8-B8CEBA5A0647}"/>
    <cellStyle name="Normal 13 3 5" xfId="4726" xr:uid="{80545AD5-B66C-4C9A-B4BF-6B05AB22851D}"/>
    <cellStyle name="Normal 13 4" xfId="4339" xr:uid="{00E07D8F-D6A5-406A-8E92-2CAA7A74211F}"/>
    <cellStyle name="Normal 13 5" xfId="4336" xr:uid="{1589B406-55EE-4120-8C70-BBE86DEC9789}"/>
    <cellStyle name="Normal 14" xfId="65" xr:uid="{D529D0DF-F3C1-4CA6-BACA-7B263E027C63}"/>
    <cellStyle name="Normal 14 18" xfId="4341" xr:uid="{28F6C3AD-B04F-42B4-A50A-D8A6877DFFE8}"/>
    <cellStyle name="Normal 14 2" xfId="270" xr:uid="{47709E62-C5DE-4498-B987-7635CBD4ED55}"/>
    <cellStyle name="Normal 14 2 2" xfId="430" xr:uid="{7087C8E4-7F9E-4035-8CE1-ED242AC03CA1}"/>
    <cellStyle name="Normal 14 2 2 2" xfId="431" xr:uid="{9CE5726E-EC22-4CA4-9FA0-52FD685C4C07}"/>
    <cellStyle name="Normal 14 2 3" xfId="432" xr:uid="{A5830693-94AE-49BD-9953-A733F46B14E5}"/>
    <cellStyle name="Normal 14 3" xfId="433" xr:uid="{923B0D10-5CBC-4EA9-8C73-BC184503E32E}"/>
    <cellStyle name="Normal 14 3 2" xfId="4650" xr:uid="{438690E9-7C86-4F6F-87F6-AB3C6928FFF9}"/>
    <cellStyle name="Normal 14 4" xfId="4340" xr:uid="{9F217E82-531A-4292-BDE1-6FE8030510A5}"/>
    <cellStyle name="Normal 14 4 2" xfId="4544" xr:uid="{8D6CA5F5-974A-4877-BDC4-87070FF1AFA1}"/>
    <cellStyle name="Normal 14 4 3" xfId="4727" xr:uid="{DEAE7655-8DB8-4FAE-A5C2-179B7557D41F}"/>
    <cellStyle name="Normal 14 4 4" xfId="4703" xr:uid="{6EFB9C98-11A3-4D01-ACE9-398E08FE3FC5}"/>
    <cellStyle name="Normal 15" xfId="66" xr:uid="{4B003FFD-B8DE-4985-B7CD-530AE16AE0C7}"/>
    <cellStyle name="Normal 15 2" xfId="67" xr:uid="{7F3B8E9A-5C55-439D-AAEA-36D9B6C0DF60}"/>
    <cellStyle name="Normal 15 2 2" xfId="271" xr:uid="{9B52D0A9-94AF-4F24-B61D-8075D7BAA1FC}"/>
    <cellStyle name="Normal 15 2 2 2" xfId="4453" xr:uid="{A9432D28-1360-4AFF-977B-67C38AB07ACB}"/>
    <cellStyle name="Normal 15 2 3" xfId="4546" xr:uid="{4611ECEE-1689-480B-A00B-A745AA552F36}"/>
    <cellStyle name="Normal 15 3" xfId="272" xr:uid="{84EA3A4B-7294-4BFC-A07B-E97D63D9AFFF}"/>
    <cellStyle name="Normal 15 3 2" xfId="4422" xr:uid="{C9A42FB5-3666-4128-96B8-2C59B09ACEBF}"/>
    <cellStyle name="Normal 15 3 3" xfId="4343" xr:uid="{8737943A-5A43-4F8D-9874-1801E91104A2}"/>
    <cellStyle name="Normal 15 3 4" xfId="4567" xr:uid="{B723B3C3-25A0-4F21-A2A5-0F6DDD7D8BFE}"/>
    <cellStyle name="Normal 15 3 5" xfId="4729" xr:uid="{F86E076C-4FB5-40A5-A68A-9C76E130FB07}"/>
    <cellStyle name="Normal 15 4" xfId="4342" xr:uid="{98911C9A-20DE-4616-AF53-566582B3CD50}"/>
    <cellStyle name="Normal 15 4 2" xfId="4545" xr:uid="{2D8C5CC3-DA85-434B-9438-82BC35E0F67D}"/>
    <cellStyle name="Normal 15 4 3" xfId="4728" xr:uid="{7075992A-BFA9-4DA6-AF6E-4055934777AE}"/>
    <cellStyle name="Normal 15 4 4" xfId="4704" xr:uid="{D3995B0A-8893-4991-8A97-AE879FDA7901}"/>
    <cellStyle name="Normal 16" xfId="68" xr:uid="{05681118-73CC-48E5-A3C2-677F57C80E16}"/>
    <cellStyle name="Normal 16 2" xfId="273" xr:uid="{6E07DCC0-6F0A-458A-A791-784303E6220F}"/>
    <cellStyle name="Normal 16 2 2" xfId="4423" xr:uid="{278EBAE7-7ECC-4BCB-ABD6-FE33DB3CBF9B}"/>
    <cellStyle name="Normal 16 2 3" xfId="4344" xr:uid="{1BED6BB0-D909-4B34-8B6E-FFE6E38A5F87}"/>
    <cellStyle name="Normal 16 2 4" xfId="4568" xr:uid="{9803FC74-53F8-4926-9AD8-998936887744}"/>
    <cellStyle name="Normal 16 2 5" xfId="4730" xr:uid="{975BB889-3FBB-4F41-9A39-1A7C42F96ACB}"/>
    <cellStyle name="Normal 16 3" xfId="274" xr:uid="{53D760D0-958C-4938-B9A4-01E72DE73564}"/>
    <cellStyle name="Normal 17" xfId="69" xr:uid="{34A84A6C-C045-44A8-942A-FD006D48C96A}"/>
    <cellStyle name="Normal 17 2" xfId="275" xr:uid="{815E8F28-F9DE-442B-B986-9D3D4DF38E7C}"/>
    <cellStyle name="Normal 17 2 2" xfId="4424" xr:uid="{AF09ABD7-340C-4C72-8673-0ABB0A7BA0EC}"/>
    <cellStyle name="Normal 17 2 3" xfId="4346" xr:uid="{3A1B8C4E-D061-4490-BC27-082EBB74BB6D}"/>
    <cellStyle name="Normal 17 2 4" xfId="4569" xr:uid="{726E4384-A81E-4C2D-BC42-A3B774881CF0}"/>
    <cellStyle name="Normal 17 2 5" xfId="4731" xr:uid="{FA323106-1491-4ABB-8D86-B434ECAABCB9}"/>
    <cellStyle name="Normal 17 3" xfId="4347" xr:uid="{88E6D316-C1DA-4090-A033-1A9D1628C5B0}"/>
    <cellStyle name="Normal 17 4" xfId="4345" xr:uid="{385F91BB-115B-4981-B432-CB5A1762059A}"/>
    <cellStyle name="Normal 18" xfId="70" xr:uid="{9A2D3448-80E4-41FB-B4A6-854380D1DF70}"/>
    <cellStyle name="Normal 18 2" xfId="276" xr:uid="{F744DB16-A186-41EE-ABBB-9C690EFDEF7C}"/>
    <cellStyle name="Normal 18 2 2" xfId="4454" xr:uid="{39D08DDF-84E3-444F-B5D8-B4C12E105C71}"/>
    <cellStyle name="Normal 18 3" xfId="4348" xr:uid="{3F8E0275-5AD0-4925-8FA5-27392A1B3C32}"/>
    <cellStyle name="Normal 18 3 2" xfId="4547" xr:uid="{BD3E7C54-7285-47A1-9BF6-0F156265AEFB}"/>
    <cellStyle name="Normal 18 3 3" xfId="4732" xr:uid="{DD8C32F8-F293-460D-8035-2452AC35C685}"/>
    <cellStyle name="Normal 18 3 4" xfId="4705" xr:uid="{B2BAA44D-D311-480A-B4C4-32BDF08121B5}"/>
    <cellStyle name="Normal 19" xfId="71" xr:uid="{686CFF2F-AC3F-453E-A400-310215B2999C}"/>
    <cellStyle name="Normal 19 2" xfId="72" xr:uid="{617028A1-3E49-4FFA-ACD5-4593CEDB5A3A}"/>
    <cellStyle name="Normal 19 2 2" xfId="277" xr:uid="{FA8149D7-33D7-4B9D-93FB-15A66B8E752D}"/>
    <cellStyle name="Normal 19 2 2 2" xfId="4651" xr:uid="{A8674DDE-350E-4F2F-A5DF-5244EFAF7739}"/>
    <cellStyle name="Normal 19 2 3" xfId="4549" xr:uid="{D4D30BA8-5143-4804-87AC-A7653ED2D41B}"/>
    <cellStyle name="Normal 19 3" xfId="278" xr:uid="{F724DFD7-2127-4EED-9C4B-9E75E923EA2A}"/>
    <cellStyle name="Normal 19 3 2" xfId="4652" xr:uid="{733A2D48-7508-4B5A-A108-53DD121400FE}"/>
    <cellStyle name="Normal 19 4" xfId="4548" xr:uid="{98A8E0FF-F2B9-476E-8457-7A8B17B4E2B6}"/>
    <cellStyle name="Normal 2" xfId="3" xr:uid="{0035700C-F3A5-4A6F-B63A-5CE25669DEE2}"/>
    <cellStyle name="Normal 2 2" xfId="73" xr:uid="{F0954A94-45C7-4DFC-BC3C-22C24A914AA2}"/>
    <cellStyle name="Normal 2 2 2" xfId="74" xr:uid="{F2A1F99C-AB7C-4528-8C55-A9DBFBC257A4}"/>
    <cellStyle name="Normal 2 2 2 2" xfId="279" xr:uid="{ED6C6E78-B6E7-4C2D-941F-A78D4066B7FF}"/>
    <cellStyle name="Normal 2 2 2 2 2" xfId="4655" xr:uid="{F9846EF3-5D01-4017-B8DD-F653EE051386}"/>
    <cellStyle name="Normal 2 2 2 3" xfId="4551" xr:uid="{F10EFD6F-E169-416F-B1B9-2D61A49A253B}"/>
    <cellStyle name="Normal 2 2 3" xfId="280" xr:uid="{2F94B828-3DD1-4BE2-8648-822D0999DA4E}"/>
    <cellStyle name="Normal 2 2 3 2" xfId="4455" xr:uid="{EB0FC97F-62FE-4D16-9581-9DB11CE1FF90}"/>
    <cellStyle name="Normal 2 2 3 2 2" xfId="4585" xr:uid="{FC981CF8-7EC1-4C3E-A54C-22254D09D643}"/>
    <cellStyle name="Normal 2 2 3 2 2 2" xfId="4656" xr:uid="{F330296B-9907-4100-96F4-1817A6CB9E1D}"/>
    <cellStyle name="Normal 2 2 3 2 3" xfId="4750" xr:uid="{F1024032-26F8-44D5-A6FB-5789436E2268}"/>
    <cellStyle name="Normal 2 2 3 2 4" xfId="5305" xr:uid="{25C79351-882E-4B88-9B64-DBC773144C9A}"/>
    <cellStyle name="Normal 2 2 3 3" xfId="4435" xr:uid="{3074013C-F03E-4C5C-B807-B597245CA432}"/>
    <cellStyle name="Normal 2 2 3 4" xfId="4706" xr:uid="{ED5F9AF3-8DF4-4A3A-A6F5-D02750AE6C5C}"/>
    <cellStyle name="Normal 2 2 3 5" xfId="4695" xr:uid="{83D370E9-4499-4765-8A59-6119C4E85A69}"/>
    <cellStyle name="Normal 2 2 4" xfId="4349" xr:uid="{39C92F4C-C714-4E75-B7E9-662FD0A7A56D}"/>
    <cellStyle name="Normal 2 2 4 2" xfId="4550" xr:uid="{2FA3BBB3-DF90-4E98-83C8-92CC31985C2D}"/>
    <cellStyle name="Normal 2 2 4 3" xfId="4733" xr:uid="{369FA7EC-3EA3-4833-9F5B-A5A9C443D520}"/>
    <cellStyle name="Normal 2 2 4 4" xfId="4707" xr:uid="{5CDCB0E7-25A3-4F39-8E55-B9DCFB04F7F7}"/>
    <cellStyle name="Normal 2 2 5" xfId="4654" xr:uid="{7264C355-875D-470B-B5AB-BE24599427DA}"/>
    <cellStyle name="Normal 2 2 6" xfId="4753" xr:uid="{12A1A417-BA31-48B1-A7C8-275660082955}"/>
    <cellStyle name="Normal 2 3" xfId="75" xr:uid="{6FA0FF8E-DA15-4B99-B982-7B72E2E4BBB9}"/>
    <cellStyle name="Normal 2 3 2" xfId="76" xr:uid="{76FCE8ED-3802-44B8-A51D-8DC88FFCB199}"/>
    <cellStyle name="Normal 2 3 2 2" xfId="281" xr:uid="{61577AE1-F7C4-4749-8981-0D7EE14B87A4}"/>
    <cellStyle name="Normal 2 3 2 2 2" xfId="4657" xr:uid="{FF11BD5B-2C53-4256-8A27-7771D276C5A4}"/>
    <cellStyle name="Normal 2 3 2 3" xfId="4351" xr:uid="{2BC6AB90-9FDB-4544-A2FD-EA3E26D54AF2}"/>
    <cellStyle name="Normal 2 3 2 3 2" xfId="4553" xr:uid="{D075E410-0C0D-4328-8DD6-29612BA3CC13}"/>
    <cellStyle name="Normal 2 3 2 3 3" xfId="4735" xr:uid="{246C012B-7824-4855-8DDE-3CD0F514DAAF}"/>
    <cellStyle name="Normal 2 3 2 3 4" xfId="4708" xr:uid="{09FB3760-7E6C-45CA-BD3B-9FDFCAF153F2}"/>
    <cellStyle name="Normal 2 3 3" xfId="77" xr:uid="{1C46F109-C02C-408E-94CE-273D0C21BE43}"/>
    <cellStyle name="Normal 2 3 4" xfId="78" xr:uid="{E0FB338D-9D40-4A5D-83F0-B12CFC7F7BEC}"/>
    <cellStyle name="Normal 2 3 5" xfId="185" xr:uid="{3EAED2A1-6A6B-4A77-9BEB-B2772F7AA354}"/>
    <cellStyle name="Normal 2 3 5 2" xfId="4658" xr:uid="{6F7ECB74-0994-494A-AA70-CBCD162A35A0}"/>
    <cellStyle name="Normal 2 3 6" xfId="4350" xr:uid="{8F1D5E78-1246-4BEF-99D8-10BCBEB7E1D8}"/>
    <cellStyle name="Normal 2 3 6 2" xfId="4552" xr:uid="{389FF893-3742-4DB6-B4D2-37C1486E1289}"/>
    <cellStyle name="Normal 2 3 6 3" xfId="4734" xr:uid="{106734C7-4A8A-4C95-AAC6-4B4BFA29074C}"/>
    <cellStyle name="Normal 2 3 6 4" xfId="4709" xr:uid="{DD5C25FD-83ED-49C9-8A98-E1000157E4AE}"/>
    <cellStyle name="Normal 2 3 7" xfId="5318" xr:uid="{CDA90B05-6435-487A-9C41-D1B997AE1CE5}"/>
    <cellStyle name="Normal 2 4" xfId="79" xr:uid="{4EC1BD86-57DD-40B8-BC43-ECC9A27A3E7C}"/>
    <cellStyle name="Normal 2 4 2" xfId="80" xr:uid="{4E6FBD8B-F1BF-4888-8F31-00D2E831A82D}"/>
    <cellStyle name="Normal 2 4 3" xfId="282" xr:uid="{47229CDE-C6E1-446F-98A8-F17B7939BC89}"/>
    <cellStyle name="Normal 2 4 3 2" xfId="4659" xr:uid="{82B579C1-D822-443E-9C24-A40819E7FF97}"/>
    <cellStyle name="Normal 2 4 3 3" xfId="4673" xr:uid="{91DFED35-10E4-49AF-A6DC-98302F45ED83}"/>
    <cellStyle name="Normal 2 4 4" xfId="4554" xr:uid="{928C9FD1-051D-4DF4-88C4-7E97C6AF7EF1}"/>
    <cellStyle name="Normal 2 4 5" xfId="4754" xr:uid="{6332B41A-0488-4F9D-8292-3817FA6F0D4D}"/>
    <cellStyle name="Normal 2 4 6" xfId="4752" xr:uid="{F0A638E7-12E4-44A6-BE50-305499288CCB}"/>
    <cellStyle name="Normal 2 5" xfId="184" xr:uid="{21537CED-0F35-4CDB-BB59-36830CB56D2F}"/>
    <cellStyle name="Normal 2 5 2" xfId="284" xr:uid="{A73EC041-AC72-446F-8D2D-6A229A00F8F0}"/>
    <cellStyle name="Normal 2 5 2 2" xfId="2505" xr:uid="{83482F39-75A0-45D1-BD5C-D99D2728EDCD}"/>
    <cellStyle name="Normal 2 5 3" xfId="283" xr:uid="{9F6B08D6-5827-4B78-BD7D-E13802CF02F1}"/>
    <cellStyle name="Normal 2 5 3 2" xfId="4586" xr:uid="{E6544FFD-8FB8-4AD5-B704-BC76DF0B7242}"/>
    <cellStyle name="Normal 2 5 3 3" xfId="4746" xr:uid="{6E858185-33D0-4C35-B490-07BD8E1AE70C}"/>
    <cellStyle name="Normal 2 5 3 4" xfId="5302" xr:uid="{CA5C3C84-BC4A-47B7-9A44-00AB853AD04C}"/>
    <cellStyle name="Normal 2 5 4" xfId="4660" xr:uid="{69297BFE-0406-4FA4-A948-AC9AC5A009FE}"/>
    <cellStyle name="Normal 2 5 5" xfId="4615" xr:uid="{E866521A-7F10-442E-823F-B63AFD1B36EC}"/>
    <cellStyle name="Normal 2 5 6" xfId="4614" xr:uid="{07835AF2-5C8A-41FB-8390-C57D2BCB6BBA}"/>
    <cellStyle name="Normal 2 5 7" xfId="4749" xr:uid="{83304E1B-F39E-4BEC-BC01-02E7D58582DA}"/>
    <cellStyle name="Normal 2 5 8" xfId="4719" xr:uid="{0798545A-A271-45B2-B22C-2F2060BF5F92}"/>
    <cellStyle name="Normal 2 6" xfId="285" xr:uid="{51790929-DCF5-4F72-93C8-86CA674E047C}"/>
    <cellStyle name="Normal 2 6 2" xfId="286" xr:uid="{6515D5DF-A5E6-4D46-B305-ACAE78B52212}"/>
    <cellStyle name="Normal 2 6 3" xfId="452" xr:uid="{80C234F6-4B1F-485C-AF91-3206A7CBC791}"/>
    <cellStyle name="Normal 2 6 3 2" xfId="5335" xr:uid="{8B42CB78-B7A0-40E8-99CC-78BDAB8055E3}"/>
    <cellStyle name="Normal 2 6 4" xfId="4661" xr:uid="{476829D4-C25B-4996-A40B-47611DA6A254}"/>
    <cellStyle name="Normal 2 6 5" xfId="4612" xr:uid="{B1F0E3D0-C354-4BB5-955C-B1CF7F2AEE0D}"/>
    <cellStyle name="Normal 2 6 5 2" xfId="4710" xr:uid="{E3EBBDD4-A47D-48B0-9D67-FE8493B3BF41}"/>
    <cellStyle name="Normal 2 6 6" xfId="4598" xr:uid="{95A8D5C3-EB52-4EFA-8638-184490D066F2}"/>
    <cellStyle name="Normal 2 6 7" xfId="5322" xr:uid="{87FEF131-9EC0-42E8-BB69-B55C0948C4BE}"/>
    <cellStyle name="Normal 2 6 8" xfId="5331" xr:uid="{FF1F9943-A0F7-4CC7-A88C-7F7190F9EDFE}"/>
    <cellStyle name="Normal 2 7" xfId="287" xr:uid="{9EBA0AEB-BA6F-41DE-920B-29E0A6255E69}"/>
    <cellStyle name="Normal 2 7 2" xfId="4456" xr:uid="{3C4C5CCB-84CA-407B-8B5C-D566B83C9297}"/>
    <cellStyle name="Normal 2 7 3" xfId="4662" xr:uid="{6FEF771B-5EF0-4490-B393-1FFACAF00078}"/>
    <cellStyle name="Normal 2 7 4" xfId="5303" xr:uid="{3EFC734D-7A57-4EF8-B21F-D4FE1DE562D8}"/>
    <cellStyle name="Normal 2 8" xfId="4508" xr:uid="{86719154-3A4B-4245-B784-FA63EB84E6D6}"/>
    <cellStyle name="Normal 2 9" xfId="4653" xr:uid="{505CAB4E-E690-4D95-8F71-955B7BE1AC8B}"/>
    <cellStyle name="Normal 20" xfId="434" xr:uid="{A2FDA780-A6F0-43CE-8A69-3E06831F71AC}"/>
    <cellStyle name="Normal 20 2" xfId="435" xr:uid="{5C76600F-2734-4DAA-A06A-FE423FBF1B57}"/>
    <cellStyle name="Normal 20 2 2" xfId="436" xr:uid="{81BF3B41-C0B6-45A9-BE1A-801838382066}"/>
    <cellStyle name="Normal 20 2 2 2" xfId="4425" xr:uid="{E742BBE9-8605-4ACA-A46C-C3FE25E520FB}"/>
    <cellStyle name="Normal 20 2 2 3" xfId="4417" xr:uid="{16888AF2-D063-430D-8DE3-2701DF0E1F22}"/>
    <cellStyle name="Normal 20 2 2 4" xfId="4582" xr:uid="{63D98048-229F-49E3-84EF-58D23F6B9172}"/>
    <cellStyle name="Normal 20 2 2 5" xfId="4744" xr:uid="{291EF93C-F510-4B68-8EFE-2C968A4EB162}"/>
    <cellStyle name="Normal 20 2 3" xfId="4420" xr:uid="{DA13EF3F-4E47-468D-8691-CBA6312430CA}"/>
    <cellStyle name="Normal 20 2 4" xfId="4416" xr:uid="{84A83531-CCF2-4A25-88BE-DF596427A419}"/>
    <cellStyle name="Normal 20 2 5" xfId="4581" xr:uid="{5CE91E64-0294-495D-B6FF-BE7DA54AE0D4}"/>
    <cellStyle name="Normal 20 2 6" xfId="4743" xr:uid="{DD980E01-721B-4E41-88E6-0D72EBDF7645}"/>
    <cellStyle name="Normal 20 3" xfId="1167" xr:uid="{06A2CBE2-A973-432E-BEB0-D419A32241AA}"/>
    <cellStyle name="Normal 20 3 2" xfId="4457" xr:uid="{4B40ED04-C07D-4D88-A380-DC7468D221A9}"/>
    <cellStyle name="Normal 20 4" xfId="4352" xr:uid="{477B49A7-63AA-4BCD-9E54-C9F22DEE4FA9}"/>
    <cellStyle name="Normal 20 4 2" xfId="4555" xr:uid="{575F4B69-0AEA-479E-87D8-1798025D67C6}"/>
    <cellStyle name="Normal 20 4 3" xfId="4736" xr:uid="{76B24E8C-FFBA-4FA0-AB90-2FBDFCA40984}"/>
    <cellStyle name="Normal 20 4 4" xfId="4711" xr:uid="{37AE1B89-394D-4CCD-B4B6-DBAA62A93D0C}"/>
    <cellStyle name="Normal 20 5" xfId="4433" xr:uid="{2E7DE2E0-61C2-4C1A-B8D5-FEFD524197E3}"/>
    <cellStyle name="Normal 20 5 2" xfId="5328" xr:uid="{CBC2F5C9-9D11-4CA4-B8D3-0EA903551A1F}"/>
    <cellStyle name="Normal 20 6" xfId="4587" xr:uid="{A027AC86-0B3A-4C77-B042-29AE4EA49C54}"/>
    <cellStyle name="Normal 20 7" xfId="4696" xr:uid="{3509FD27-D245-4D4D-8687-861378085072}"/>
    <cellStyle name="Normal 20 8" xfId="4717" xr:uid="{09A44904-BBB0-48B4-9A31-EBCA55E0C649}"/>
    <cellStyle name="Normal 20 9" xfId="4716" xr:uid="{962ABA1A-11A5-41F6-AE6A-9E19F43AAFB6}"/>
    <cellStyle name="Normal 21" xfId="437" xr:uid="{811C19AE-1224-4926-AA42-FC4F553CAF17}"/>
    <cellStyle name="Normal 21 2" xfId="438" xr:uid="{81DF6B5D-E09E-4BBA-8A25-167CC3991F7F}"/>
    <cellStyle name="Normal 21 2 2" xfId="439" xr:uid="{C625B675-2C82-455F-AF37-FB44E82C5F57}"/>
    <cellStyle name="Normal 21 3" xfId="4353" xr:uid="{0C9FFA15-CF75-4A35-91EA-94CF75F2A58A}"/>
    <cellStyle name="Normal 21 3 2" xfId="4459" xr:uid="{1664C955-2041-4567-B4E4-D983706B65CA}"/>
    <cellStyle name="Normal 21 3 3" xfId="4458" xr:uid="{254941EA-8E53-41E8-A4DF-798515B14543}"/>
    <cellStyle name="Normal 21 4" xfId="4570" xr:uid="{430C193A-8177-4C25-BA53-0ABEE2201E98}"/>
    <cellStyle name="Normal 21 5" xfId="4737" xr:uid="{47CF0BA7-E892-4998-9E7A-07D7AD287D9D}"/>
    <cellStyle name="Normal 22" xfId="440" xr:uid="{F51FD018-0018-475F-93DC-4555F8DC7432}"/>
    <cellStyle name="Normal 22 2" xfId="441" xr:uid="{54C31452-DE8A-4F7B-898D-7B579C31D539}"/>
    <cellStyle name="Normal 22 3" xfId="4310" xr:uid="{348CF7DB-1C68-4890-8C23-BF67BB84D6F2}"/>
    <cellStyle name="Normal 22 3 2" xfId="4354" xr:uid="{0E126D0A-6AE5-4AD1-9FB2-ED895C173F82}"/>
    <cellStyle name="Normal 22 3 2 2" xfId="4461" xr:uid="{91E69DF5-CCBA-4A35-9CB9-D919432505F9}"/>
    <cellStyle name="Normal 22 3 3" xfId="4460" xr:uid="{CCF7BE3F-D3C4-442E-9796-4C8959C1F06E}"/>
    <cellStyle name="Normal 22 3 4" xfId="4691" xr:uid="{882A2EF9-E995-4FD6-B0CD-6732BEAFA12E}"/>
    <cellStyle name="Normal 22 4" xfId="4313" xr:uid="{A9FC9033-2256-4439-A89C-50C29C6AB9F5}"/>
    <cellStyle name="Normal 22 4 2" xfId="4431" xr:uid="{0C4CAEA6-D732-4DD8-9885-1A2171C5E75D}"/>
    <cellStyle name="Normal 22 4 3" xfId="4571" xr:uid="{F3619DC0-D593-4158-8ACD-F4F9B5CB759E}"/>
    <cellStyle name="Normal 22 4 3 2" xfId="4590" xr:uid="{42D1A7A2-9CC5-46D2-AC3E-0F8A94AE851F}"/>
    <cellStyle name="Normal 22 4 3 3" xfId="4748" xr:uid="{1FFEE7AE-394F-4E02-8290-4A372629DC31}"/>
    <cellStyle name="Normal 22 4 3 4" xfId="5338" xr:uid="{04E2E229-9A77-41B1-A2BC-AB0AF721EA74}"/>
    <cellStyle name="Normal 22 4 3 5" xfId="5334" xr:uid="{9BB4CC26-F54D-40CE-9BF2-42C759B46522}"/>
    <cellStyle name="Normal 22 4 4" xfId="4692" xr:uid="{691AA351-F278-4B71-9FFB-935DFC6A5AF0}"/>
    <cellStyle name="Normal 22 4 5" xfId="4604" xr:uid="{24838505-D886-42B6-992E-AE9D8015206E}"/>
    <cellStyle name="Normal 22 4 6" xfId="4595" xr:uid="{4CD221DE-8B34-4C40-8058-7AEB1056CBE0}"/>
    <cellStyle name="Normal 22 4 7" xfId="4594" xr:uid="{574AAC34-5257-4DC0-A777-4DE91055DCDA}"/>
    <cellStyle name="Normal 22 4 8" xfId="4593" xr:uid="{0B304CBC-387D-4B44-9835-0D66F5C08F16}"/>
    <cellStyle name="Normal 22 4 9" xfId="4592" xr:uid="{29D6CD21-F400-4FDC-AE60-4D32E13A2E5D}"/>
    <cellStyle name="Normal 22 5" xfId="4738" xr:uid="{EAFF198E-BC97-47C5-A81D-1D23C0E21E4C}"/>
    <cellStyle name="Normal 23" xfId="442" xr:uid="{83628672-007B-4500-8259-C563C9972033}"/>
    <cellStyle name="Normal 23 2" xfId="2500" xr:uid="{B0771A02-E192-4E22-B365-85F26B444467}"/>
    <cellStyle name="Normal 23 2 2" xfId="4356" xr:uid="{649047A1-A0A8-4493-B300-0BA6CA34DE8A}"/>
    <cellStyle name="Normal 23 2 2 2" xfId="4751" xr:uid="{0B507137-8370-4AB7-8691-61A32F591662}"/>
    <cellStyle name="Normal 23 2 2 3" xfId="4693" xr:uid="{A00B149E-ECEB-4F4D-BD63-84F0A15906F8}"/>
    <cellStyle name="Normal 23 2 2 4" xfId="4663" xr:uid="{9B6348A4-C310-4041-A6F8-E0D93EE878CE}"/>
    <cellStyle name="Normal 23 2 3" xfId="4605" xr:uid="{06178191-CCA7-48AD-BBB6-71248E7EC30D}"/>
    <cellStyle name="Normal 23 2 4" xfId="4712" xr:uid="{002AFB70-8CFF-422B-A624-D83BCF4A0F72}"/>
    <cellStyle name="Normal 23 3" xfId="4426" xr:uid="{A2B61988-69FD-48B1-A693-455B01674974}"/>
    <cellStyle name="Normal 23 4" xfId="4355" xr:uid="{2CA8AEE3-AE21-4C1D-908B-24CA93775F14}"/>
    <cellStyle name="Normal 23 5" xfId="4572" xr:uid="{88DD55AB-811F-4FFB-8406-6B8E5FFE20E4}"/>
    <cellStyle name="Normal 23 6" xfId="4739" xr:uid="{673CAB86-5619-4B82-B339-5FFAAD3E0E31}"/>
    <cellStyle name="Normal 24" xfId="443" xr:uid="{3204B68E-6389-4A89-BD4A-EC7B6DE47C3E}"/>
    <cellStyle name="Normal 24 2" xfId="444" xr:uid="{E749F074-46A3-4F5A-B74A-BAC2D69DA09F}"/>
    <cellStyle name="Normal 24 2 2" xfId="4428" xr:uid="{2BAA810C-E2BE-4399-B040-107179A73C59}"/>
    <cellStyle name="Normal 24 2 3" xfId="4358" xr:uid="{E494D8CC-DB5D-4DC2-ABE6-3C76BBC5D920}"/>
    <cellStyle name="Normal 24 2 4" xfId="4574" xr:uid="{9C728782-B1C7-44E3-8F20-9DD98DC333AE}"/>
    <cellStyle name="Normal 24 2 5" xfId="4741" xr:uid="{50E51936-2852-4480-89E5-37D250877FDA}"/>
    <cellStyle name="Normal 24 3" xfId="4427" xr:uid="{FBB7FA2C-01CF-4F4C-B08B-2F54E780400A}"/>
    <cellStyle name="Normal 24 4" xfId="4357" xr:uid="{F9562851-45C8-45DC-B034-C97B31D6B7F5}"/>
    <cellStyle name="Normal 24 5" xfId="4573" xr:uid="{DAD10903-66C7-4351-9BFF-8FA186C51849}"/>
    <cellStyle name="Normal 24 6" xfId="4740" xr:uid="{F131106B-B461-4B96-B1F7-E9199B509D1E}"/>
    <cellStyle name="Normal 25" xfId="451" xr:uid="{E1264CED-1840-4AFE-B253-5333D05D9064}"/>
    <cellStyle name="Normal 25 2" xfId="4360" xr:uid="{BF4133D7-4808-4B58-82FE-6A958E452FB4}"/>
    <cellStyle name="Normal 25 2 2" xfId="5337" xr:uid="{7E5C1BEF-9E38-4842-BD0C-9844E7DDF562}"/>
    <cellStyle name="Normal 25 3" xfId="4429" xr:uid="{1A1B4DBA-705C-4409-A8D5-C0B9A12B7375}"/>
    <cellStyle name="Normal 25 4" xfId="4359" xr:uid="{0B1BBF81-B781-4BFE-86C2-178B9DE795BF}"/>
    <cellStyle name="Normal 25 5" xfId="4575" xr:uid="{A7E44C25-A489-4B49-9B21-7988B8B3753A}"/>
    <cellStyle name="Normal 26" xfId="2498" xr:uid="{9BBAE789-1F63-4892-B146-39775B21D634}"/>
    <cellStyle name="Normal 26 2" xfId="2499" xr:uid="{A3F7D571-5B32-45E9-AEB7-42E09AEB7DB6}"/>
    <cellStyle name="Normal 26 2 2" xfId="4362" xr:uid="{522B2267-F9D1-4E62-9714-0AD7683D64E8}"/>
    <cellStyle name="Normal 26 3" xfId="4361" xr:uid="{5F792774-83AE-4827-BC3C-D33C22D14902}"/>
    <cellStyle name="Normal 26 3 2" xfId="4436" xr:uid="{692C8F1A-6CAE-44E3-B57A-1A6D43410B69}"/>
    <cellStyle name="Normal 27" xfId="2507" xr:uid="{3EDB3902-7A09-4164-BDD3-8A95093E4317}"/>
    <cellStyle name="Normal 27 2" xfId="4364" xr:uid="{0E940477-DFAD-486D-866B-CE9231DE231D}"/>
    <cellStyle name="Normal 27 3" xfId="4363" xr:uid="{4BD9C529-0531-4648-B06F-31F94E76575A}"/>
    <cellStyle name="Normal 27 4" xfId="4599" xr:uid="{7BA2473F-D46B-4713-B419-BF08AB851115}"/>
    <cellStyle name="Normal 27 5" xfId="5320" xr:uid="{8DECCFE4-62F6-41E6-B504-EA7C67B85880}"/>
    <cellStyle name="Normal 27 6" xfId="4589" xr:uid="{0F851602-492B-4000-B3F7-1DE108BA79FA}"/>
    <cellStyle name="Normal 27 7" xfId="5332" xr:uid="{F58CD519-FD54-4E81-98E2-BAC09650F68E}"/>
    <cellStyle name="Normal 28" xfId="4365" xr:uid="{115690C9-8725-40D8-987C-B48474C1F9AD}"/>
    <cellStyle name="Normal 28 2" xfId="4366" xr:uid="{5A23CB07-AE39-46E0-A266-100FB155270C}"/>
    <cellStyle name="Normal 28 3" xfId="4367" xr:uid="{F4B5D99E-D99F-48FA-927C-F829BE7AFC24}"/>
    <cellStyle name="Normal 29" xfId="4368" xr:uid="{429B5E71-0A68-4D6A-AAD6-3F343DFFE12E}"/>
    <cellStyle name="Normal 29 2" xfId="4369" xr:uid="{E6345AEE-AA88-4E14-8642-C6124A5C6519}"/>
    <cellStyle name="Normal 3" xfId="2" xr:uid="{665067A7-73F8-4B7E-BFD2-7BB3B9468366}"/>
    <cellStyle name="Normal 3 2" xfId="81" xr:uid="{CB860A1B-BD5E-4365-A4A0-8053F663D9B5}"/>
    <cellStyle name="Normal 3 2 2" xfId="82" xr:uid="{FB12E97E-924B-4FFC-BE7D-AC194D8A2512}"/>
    <cellStyle name="Normal 3 2 2 2" xfId="288" xr:uid="{C1F22A43-EFD6-4CAB-9C36-53FD6AB56B90}"/>
    <cellStyle name="Normal 3 2 2 2 2" xfId="4665" xr:uid="{70B55C03-2EC3-42E8-82CA-590AA85674A3}"/>
    <cellStyle name="Normal 3 2 2 3" xfId="4556" xr:uid="{AFFF44C0-0F5E-4CBC-8B61-9EDD9AE355E2}"/>
    <cellStyle name="Normal 3 2 3" xfId="83" xr:uid="{EC1866FB-55B8-4BDD-BAD4-46B59F9F4792}"/>
    <cellStyle name="Normal 3 2 4" xfId="289" xr:uid="{36585C54-5524-46DD-A51A-B32848306A3A}"/>
    <cellStyle name="Normal 3 2 4 2" xfId="4666" xr:uid="{8275C1C0-351A-4012-B356-734756D3F433}"/>
    <cellStyle name="Normal 3 2 5" xfId="2506" xr:uid="{3716978E-2F3B-43E7-A4EA-D9D5DE30D288}"/>
    <cellStyle name="Normal 3 2 5 2" xfId="4509" xr:uid="{86C2C9BF-905C-4840-9EDD-6196B3443B9C}"/>
    <cellStyle name="Normal 3 2 5 3" xfId="5304" xr:uid="{95C8CC37-C9AD-4AD4-A54F-B3A6ACABDB71}"/>
    <cellStyle name="Normal 3 3" xfId="84" xr:uid="{1F4FBC74-7B55-49FD-866A-DF2105DD883B}"/>
    <cellStyle name="Normal 3 3 2" xfId="290" xr:uid="{0BED027E-A191-468D-88E4-30C8F998E44C}"/>
    <cellStyle name="Normal 3 3 2 2" xfId="4667" xr:uid="{B91DAAC4-0C8D-484E-84D6-4464B22BA23D}"/>
    <cellStyle name="Normal 3 3 3" xfId="4557" xr:uid="{AF46D7C6-DC4F-49DB-94DD-3CAE23ECDE20}"/>
    <cellStyle name="Normal 3 4" xfId="85" xr:uid="{C6C2A912-059F-4BE5-AF34-1EE7ACB9CB86}"/>
    <cellStyle name="Normal 3 4 2" xfId="2502" xr:uid="{2BF4CF35-8A84-4F26-998E-576730B5FFC6}"/>
    <cellStyle name="Normal 3 4 2 2" xfId="4668" xr:uid="{96078204-0799-4E82-A623-93A2410DFA70}"/>
    <cellStyle name="Normal 3 5" xfId="2501" xr:uid="{2D001205-F696-4514-8DC2-083E756C737A}"/>
    <cellStyle name="Normal 3 5 2" xfId="4669" xr:uid="{A1E839AF-CF4D-44BA-97A6-D1CBA2857827}"/>
    <cellStyle name="Normal 3 5 3" xfId="4745" xr:uid="{65E3D491-0FF9-4D4C-BCDA-1FEE6C81DE12}"/>
    <cellStyle name="Normal 3 5 4" xfId="4713" xr:uid="{5FB1DD9B-5ECC-4F12-93EB-B7AB4ACCCF8B}"/>
    <cellStyle name="Normal 3 6" xfId="4664" xr:uid="{4A9F087A-E9BE-49E4-AEC4-FBB830E840A0}"/>
    <cellStyle name="Normal 3 6 2" xfId="5336" xr:uid="{4AE351C9-3B49-4437-A3CB-FC3F3817A745}"/>
    <cellStyle name="Normal 3 6 2 2" xfId="5333" xr:uid="{0E92B409-A19A-4F98-AEE4-CB14364A7613}"/>
    <cellStyle name="Normal 30" xfId="4370" xr:uid="{F3AC3FB3-A2AF-48BC-ABCE-5BE93A2A7A78}"/>
    <cellStyle name="Normal 30 2" xfId="4371" xr:uid="{A92BA0EF-FFAD-42F1-90E8-30C30C71177B}"/>
    <cellStyle name="Normal 31" xfId="4372" xr:uid="{037FAB24-0A60-493C-9202-5E9FA4025ACA}"/>
    <cellStyle name="Normal 31 2" xfId="4373" xr:uid="{830D00AE-AFC7-4CB6-B97C-5421B76871EA}"/>
    <cellStyle name="Normal 32" xfId="4374" xr:uid="{FBB0740E-3A8F-43C8-9C52-C4011A5F66AA}"/>
    <cellStyle name="Normal 33" xfId="4375" xr:uid="{347DCAE9-C8DD-444D-81E8-FE4FBEBCA1E9}"/>
    <cellStyle name="Normal 33 2" xfId="4376" xr:uid="{8AE7DDA8-1A56-4AB2-B110-4688E420D4BA}"/>
    <cellStyle name="Normal 34" xfId="4377" xr:uid="{20162905-D27E-41D3-B17E-746CCCBB1CB3}"/>
    <cellStyle name="Normal 34 2" xfId="4378" xr:uid="{259760D3-D321-4C60-9A08-F470C6ED519D}"/>
    <cellStyle name="Normal 35" xfId="4379" xr:uid="{6B512D74-D84A-4FD4-A99B-25B352C1001F}"/>
    <cellStyle name="Normal 35 2" xfId="4380" xr:uid="{F4A9A01B-FB84-4B68-969A-94514ADB382E}"/>
    <cellStyle name="Normal 36" xfId="4381" xr:uid="{6C37EC10-A507-48FB-9B05-02998006A217}"/>
    <cellStyle name="Normal 36 2" xfId="4382" xr:uid="{14DB9936-F924-42DE-A566-C777AA2798C5}"/>
    <cellStyle name="Normal 37" xfId="4383" xr:uid="{4060842B-C57C-41EE-8334-E8E9F3CB255C}"/>
    <cellStyle name="Normal 37 2" xfId="4384" xr:uid="{DB708F84-48EE-4166-A6FC-F8614F7B5A7B}"/>
    <cellStyle name="Normal 38" xfId="4385" xr:uid="{D0D16036-8C27-40BE-80E5-A5F51092F6FC}"/>
    <cellStyle name="Normal 38 2" xfId="4386" xr:uid="{AE0EC332-C596-4835-8C0C-BC97E9876B89}"/>
    <cellStyle name="Normal 39" xfId="4387" xr:uid="{5A3F4C49-B0C3-4C3F-906F-049ED495C401}"/>
    <cellStyle name="Normal 39 2" xfId="4388" xr:uid="{D36BF8FD-C4D8-469B-A899-7085B7523523}"/>
    <cellStyle name="Normal 39 2 2" xfId="4389" xr:uid="{011E7A69-3015-4B01-BF4E-EE62D6C05288}"/>
    <cellStyle name="Normal 39 3" xfId="4390" xr:uid="{6C4ECE7B-428A-4974-945B-DBA296E9637A}"/>
    <cellStyle name="Normal 4" xfId="86" xr:uid="{B15F80E7-23AE-4FF7-BFE4-D9B8A1F71FCD}"/>
    <cellStyle name="Normal 4 2" xfId="87" xr:uid="{195AC4C3-9818-4EB8-9541-82505F93DF46}"/>
    <cellStyle name="Normal 4 2 2" xfId="88" xr:uid="{DAE96713-285F-4D50-A888-7071CDD38290}"/>
    <cellStyle name="Normal 4 2 2 2" xfId="445" xr:uid="{522B0CB0-8433-46D4-A14C-D9AD58463310}"/>
    <cellStyle name="Normal 4 2 2 3" xfId="2807" xr:uid="{5EBD7725-28D3-43D0-929B-18007BF53506}"/>
    <cellStyle name="Normal 4 2 2 4" xfId="2808" xr:uid="{3CC47C39-B007-4709-8F07-E7F46618BFF3}"/>
    <cellStyle name="Normal 4 2 2 4 2" xfId="2809" xr:uid="{86BF206B-4DB7-4A8E-8EF6-56C2AF9936E6}"/>
    <cellStyle name="Normal 4 2 2 4 3" xfId="2810" xr:uid="{5F7A970D-AB45-4F50-BE97-1E1D16C26D10}"/>
    <cellStyle name="Normal 4 2 2 4 3 2" xfId="2811" xr:uid="{9DF4CE38-BA00-42D3-98F3-AB3AF41F470E}"/>
    <cellStyle name="Normal 4 2 2 4 3 3" xfId="4312" xr:uid="{481C3A47-9B46-47F9-A173-AF90A83ECAB9}"/>
    <cellStyle name="Normal 4 2 3" xfId="2493" xr:uid="{CC524387-CA51-484A-9843-136ED3D8FF9D}"/>
    <cellStyle name="Normal 4 2 3 2" xfId="2504" xr:uid="{C44B8865-6159-4475-97FA-04F0EB7A848D}"/>
    <cellStyle name="Normal 4 2 3 2 2" xfId="4462" xr:uid="{32E285FB-9394-4FD9-BEA5-B76A30B9AAB6}"/>
    <cellStyle name="Normal 4 2 3 3" xfId="4463" xr:uid="{77BF234B-3841-4757-9F7E-C0417DCC2770}"/>
    <cellStyle name="Normal 4 2 3 3 2" xfId="4464" xr:uid="{C581EFB4-176D-46F6-B574-9B9FE308EBD8}"/>
    <cellStyle name="Normal 4 2 3 4" xfId="4465" xr:uid="{9A358A05-E294-41BA-B558-40455C822E4A}"/>
    <cellStyle name="Normal 4 2 3 5" xfId="4466" xr:uid="{DB73ED6A-5537-47AE-90BD-9E91A8D27D1F}"/>
    <cellStyle name="Normal 4 2 4" xfId="2494" xr:uid="{2F33135B-9431-4C2C-88EB-AAF19E88FC70}"/>
    <cellStyle name="Normal 4 2 4 2" xfId="4392" xr:uid="{0CF695C8-7F12-486D-B5DD-944119E12D2E}"/>
    <cellStyle name="Normal 4 2 4 2 2" xfId="4467" xr:uid="{3ACB2790-A8F8-4DB5-8C19-55988F5FD0AE}"/>
    <cellStyle name="Normal 4 2 4 2 3" xfId="4694" xr:uid="{06884460-72B5-460B-8EDA-E2230FA90614}"/>
    <cellStyle name="Normal 4 2 4 2 4" xfId="4613" xr:uid="{D5EE30D5-7FE9-4DBF-A55B-3C82D93C5D7E}"/>
    <cellStyle name="Normal 4 2 4 3" xfId="4576" xr:uid="{EB64E36D-A754-4C7F-9151-F9358A410126}"/>
    <cellStyle name="Normal 4 2 4 4" xfId="4714" xr:uid="{44C46874-6592-46C5-B930-9348070A466C}"/>
    <cellStyle name="Normal 4 2 5" xfId="1168" xr:uid="{6DAEE80F-96B9-4C50-8B49-31B3ED05EAB3}"/>
    <cellStyle name="Normal 4 2 6" xfId="4558" xr:uid="{69646AAA-02C5-4492-B69D-B937C421B7CA}"/>
    <cellStyle name="Normal 4 2 7" xfId="5341" xr:uid="{22A87189-056E-4F9F-8905-91E2F0C1768C}"/>
    <cellStyle name="Normal 4 3" xfId="528" xr:uid="{74F476D1-CDE1-428E-A558-BAF96E6D53B1}"/>
    <cellStyle name="Normal 4 3 2" xfId="1170" xr:uid="{2804A286-54C4-4B0F-931C-1CBFF0234442}"/>
    <cellStyle name="Normal 4 3 2 2" xfId="1171" xr:uid="{B97BC1FC-1AC4-4A29-B298-A43FFA1950D2}"/>
    <cellStyle name="Normal 4 3 2 3" xfId="1172" xr:uid="{B342C7BC-5A1F-465F-8E55-E3E410C644A0}"/>
    <cellStyle name="Normal 4 3 3" xfId="1169" xr:uid="{470E7C07-5E73-4A06-9404-E0978A08BBAC}"/>
    <cellStyle name="Normal 4 3 3 2" xfId="4434" xr:uid="{C39129AC-176D-46C7-90E5-1A469D0D57FE}"/>
    <cellStyle name="Normal 4 3 4" xfId="2812" xr:uid="{0BE5B16C-CCBB-4508-BE4D-6731761C8B89}"/>
    <cellStyle name="Normal 4 3 5" xfId="2813" xr:uid="{F538332D-0EBD-4957-AFB0-2DE44AD6092D}"/>
    <cellStyle name="Normal 4 3 5 2" xfId="2814" xr:uid="{69EC739F-DC14-475C-9BB0-43D8C65307D9}"/>
    <cellStyle name="Normal 4 3 5 3" xfId="2815" xr:uid="{B102F5B2-F140-4162-B51E-017A771DBDD0}"/>
    <cellStyle name="Normal 4 3 5 3 2" xfId="2816" xr:uid="{B93BC187-3B0C-4179-A298-140709E00980}"/>
    <cellStyle name="Normal 4 3 5 3 3" xfId="4311" xr:uid="{3EDD318E-70F7-4E0E-8BBE-4F968C647218}"/>
    <cellStyle name="Normal 4 3 6" xfId="4314" xr:uid="{70451ECB-D785-4192-9E80-601F0032B299}"/>
    <cellStyle name="Normal 4 4" xfId="453" xr:uid="{BE896749-3DC8-4E5A-A19B-F7E3D0009B77}"/>
    <cellStyle name="Normal 4 4 2" xfId="2495" xr:uid="{BC5F7FBC-72C8-48F9-918D-A748AD01E0F3}"/>
    <cellStyle name="Normal 4 4 2 2" xfId="5339" xr:uid="{1DB32DBC-74AF-4EA6-823C-78AA1F9F4114}"/>
    <cellStyle name="Normal 4 4 3" xfId="2503" xr:uid="{B7BB9945-0B55-4B7A-8EF8-7AC19B17216D}"/>
    <cellStyle name="Normal 4 4 3 2" xfId="4317" xr:uid="{E0E29401-A308-4DBA-ACF7-BD2A0E6DDEC5}"/>
    <cellStyle name="Normal 4 4 3 3" xfId="4316" xr:uid="{49723790-918D-417C-A856-98689B125C3C}"/>
    <cellStyle name="Normal 4 4 4" xfId="4747" xr:uid="{285CA4D6-BB8F-4499-A1F1-204A89AF5CBB}"/>
    <cellStyle name="Normal 4 5" xfId="2496" xr:uid="{2E835D47-B982-4BFA-B0DF-C6F9942B8CFA}"/>
    <cellStyle name="Normal 4 5 2" xfId="4391" xr:uid="{8A3C793F-9843-43CF-9536-86820964470B}"/>
    <cellStyle name="Normal 4 6" xfId="2497" xr:uid="{B60DB984-9E1E-465C-85EF-A0BF7B5973EB}"/>
    <cellStyle name="Normal 4 7" xfId="900" xr:uid="{5FB29D74-74D2-4CB2-8133-6BC7FFDF0276}"/>
    <cellStyle name="Normal 4 8" xfId="5340" xr:uid="{59B1AD8B-643A-4954-A67B-476A4E30EC63}"/>
    <cellStyle name="Normal 40" xfId="4393" xr:uid="{5A31C03A-E0F6-4DDC-9CE1-3F12976DDF0A}"/>
    <cellStyle name="Normal 40 2" xfId="4394" xr:uid="{773879B3-23D7-477B-8007-954764E89372}"/>
    <cellStyle name="Normal 40 2 2" xfId="4395" xr:uid="{CEE19ACB-CD01-44B4-BF4E-EAA9300B2921}"/>
    <cellStyle name="Normal 40 3" xfId="4396" xr:uid="{A81BC6B6-BBBC-41ED-B72C-C0DBE892CB81}"/>
    <cellStyle name="Normal 41" xfId="4397" xr:uid="{C4915143-84B1-42DF-A635-CD40E1F62AA4}"/>
    <cellStyle name="Normal 41 2" xfId="4398" xr:uid="{B8BDAE4A-A88E-4296-A7FE-AE5412BABE3A}"/>
    <cellStyle name="Normal 42" xfId="4399" xr:uid="{DEF41F31-03F4-4F1A-9C4A-88F985DEFCB6}"/>
    <cellStyle name="Normal 42 2" xfId="4400" xr:uid="{9D1B9D55-C304-43FB-92B9-B8FD0EC3EDC9}"/>
    <cellStyle name="Normal 43" xfId="4401" xr:uid="{0E13121F-4536-4F9C-B21A-A42F4A4889CB}"/>
    <cellStyle name="Normal 43 2" xfId="4402" xr:uid="{57ABE6BE-20FD-40D3-B0E6-919C7561079B}"/>
    <cellStyle name="Normal 44" xfId="4412" xr:uid="{D4DB0C16-CEE7-4D8F-9FDE-DE1F55941A80}"/>
    <cellStyle name="Normal 44 2" xfId="4413" xr:uid="{EC9024C1-9EB9-4E2D-8B2A-6D8897B396CE}"/>
    <cellStyle name="Normal 45" xfId="4674" xr:uid="{AB0411F1-A8AD-4A2F-8FE4-A8AD21E2A19A}"/>
    <cellStyle name="Normal 45 2" xfId="5324" xr:uid="{4AE153F9-5714-4496-8040-3A427D4F1F86}"/>
    <cellStyle name="Normal 45 3" xfId="5323" xr:uid="{173664B6-D81B-466E-86E2-BB95EFBF0837}"/>
    <cellStyle name="Normal 5" xfId="89" xr:uid="{EB7011FF-CB6E-4DAB-A1FA-C389A77EE553}"/>
    <cellStyle name="Normal 5 10" xfId="291" xr:uid="{7EA3BE7A-A4E6-490B-BD81-423C3C41589C}"/>
    <cellStyle name="Normal 5 10 2" xfId="529" xr:uid="{EAD3A02B-3921-491A-975E-261AA52692ED}"/>
    <cellStyle name="Normal 5 10 2 2" xfId="1173" xr:uid="{150A692E-9C3A-4B8D-B8E0-EDA6C053A326}"/>
    <cellStyle name="Normal 5 10 2 3" xfId="2817" xr:uid="{9F7646C9-F9EB-4B3A-9F22-30BCA553008A}"/>
    <cellStyle name="Normal 5 10 2 4" xfId="2818" xr:uid="{1DE03849-4805-45B7-8814-9C466D24CB64}"/>
    <cellStyle name="Normal 5 10 3" xfId="1174" xr:uid="{BDDC34AB-C22E-4308-AD5F-4B7A4A2EC2FD}"/>
    <cellStyle name="Normal 5 10 3 2" xfId="2819" xr:uid="{633DC4E3-7089-4A5A-89B0-6871CFD9A725}"/>
    <cellStyle name="Normal 5 10 3 3" xfId="2820" xr:uid="{634DCA1B-B3DF-4CA3-884C-1B9B3D0E7337}"/>
    <cellStyle name="Normal 5 10 3 4" xfId="2821" xr:uid="{B45AAFBE-47A4-41DA-B0A8-9CA7034575FE}"/>
    <cellStyle name="Normal 5 10 4" xfId="2822" xr:uid="{44FE4A2A-48D7-4E56-A0A5-DCAD9EEF9DA7}"/>
    <cellStyle name="Normal 5 10 5" xfId="2823" xr:uid="{6E144F47-7AAF-45FD-925E-8C2B578C8DA9}"/>
    <cellStyle name="Normal 5 10 6" xfId="2824" xr:uid="{ABBF4AFA-8FEC-48BB-ADF2-CFD8E95E396A}"/>
    <cellStyle name="Normal 5 11" xfId="292" xr:uid="{993B59BB-5929-4D7A-A8EF-53DED26DE517}"/>
    <cellStyle name="Normal 5 11 2" xfId="1175" xr:uid="{C3D3D637-911D-42BB-94E9-550F490A7721}"/>
    <cellStyle name="Normal 5 11 2 2" xfId="2825" xr:uid="{23EF819E-7454-4584-83B7-AA8A956E254E}"/>
    <cellStyle name="Normal 5 11 2 2 2" xfId="4403" xr:uid="{849F1AAA-49E4-4754-A3E4-067EB6B487A2}"/>
    <cellStyle name="Normal 5 11 2 2 3" xfId="4681" xr:uid="{19A31F89-B4CD-4024-ABEF-D1BA8305D66C}"/>
    <cellStyle name="Normal 5 11 2 3" xfId="2826" xr:uid="{E048F841-827A-42D0-8ACA-E7A087472EF0}"/>
    <cellStyle name="Normal 5 11 2 4" xfId="2827" xr:uid="{A9D0A662-426A-4168-A8D1-2860DEA3BB78}"/>
    <cellStyle name="Normal 5 11 3" xfId="2828" xr:uid="{0EC7F1FC-7A66-4174-B411-9580B0ABBE8E}"/>
    <cellStyle name="Normal 5 11 4" xfId="2829" xr:uid="{5F0D5D44-B2CE-48DA-9B35-0DB56F4B487E}"/>
    <cellStyle name="Normal 5 11 4 2" xfId="4577" xr:uid="{5ECDBE61-4A44-434B-9D29-0F0A9CE85E0A}"/>
    <cellStyle name="Normal 5 11 4 3" xfId="4682" xr:uid="{3AA9B1A5-2E62-4218-A55F-6E3BA391CC55}"/>
    <cellStyle name="Normal 5 11 4 4" xfId="4606" xr:uid="{2E92AC51-A2BF-4F1A-9649-BF3488B5CA72}"/>
    <cellStyle name="Normal 5 11 5" xfId="2830" xr:uid="{109F6A4B-F896-4975-9B7F-750851EECE41}"/>
    <cellStyle name="Normal 5 12" xfId="1176" xr:uid="{79C4ACF7-07D6-4118-A6F2-657EB9583BAF}"/>
    <cellStyle name="Normal 5 12 2" xfId="2831" xr:uid="{B793C51B-2629-46E9-A9EF-DC5FBF05243D}"/>
    <cellStyle name="Normal 5 12 3" xfId="2832" xr:uid="{D69CE58A-6D66-4E27-A6EE-B079FC82BC47}"/>
    <cellStyle name="Normal 5 12 4" xfId="2833" xr:uid="{D51B5656-3CA4-41FA-8534-5EA7066A8E02}"/>
    <cellStyle name="Normal 5 13" xfId="901" xr:uid="{610C2ABA-EFB4-4531-9E50-2F68C889B504}"/>
    <cellStyle name="Normal 5 13 2" xfId="2834" xr:uid="{A0754AD0-5D2C-47BF-9080-E20B755370A7}"/>
    <cellStyle name="Normal 5 13 3" xfId="2835" xr:uid="{672E77B5-4A81-4B78-93FE-20BA842464C9}"/>
    <cellStyle name="Normal 5 13 4" xfId="2836" xr:uid="{1F59B5A1-070D-4EDE-A037-C73A7480E921}"/>
    <cellStyle name="Normal 5 14" xfId="2837" xr:uid="{291268B8-7B96-40D9-AD5D-E11C0F8E196D}"/>
    <cellStyle name="Normal 5 14 2" xfId="2838" xr:uid="{2729B29F-0D29-4590-ADC2-64F7D192CFF6}"/>
    <cellStyle name="Normal 5 15" xfId="2839" xr:uid="{2DBD4B4A-79FD-40CC-AD34-8C1D09055FCD}"/>
    <cellStyle name="Normal 5 16" xfId="2840" xr:uid="{A2CE16BC-173E-4A40-8852-66F2F09D062D}"/>
    <cellStyle name="Normal 5 17" xfId="2841" xr:uid="{82688338-772E-41AD-8677-934F8C527CF9}"/>
    <cellStyle name="Normal 5 2" xfId="90" xr:uid="{DA41BAA4-DC65-43C2-9134-A921EF8E7205}"/>
    <cellStyle name="Normal 5 2 2" xfId="187" xr:uid="{AD262362-62B9-4407-BBC6-D5B02BA24DA9}"/>
    <cellStyle name="Normal 5 2 2 2" xfId="188" xr:uid="{693443A1-484E-44CA-AC50-A655ED5991D4}"/>
    <cellStyle name="Normal 5 2 2 2 2" xfId="189" xr:uid="{318C161B-5D78-46F5-AF23-F63F4A40C904}"/>
    <cellStyle name="Normal 5 2 2 2 2 2" xfId="190" xr:uid="{840A5E47-F7F1-4F86-B45A-273930148E08}"/>
    <cellStyle name="Normal 5 2 2 2 3" xfId="191" xr:uid="{ED82275B-46E8-4084-8523-5BE0136A0F41}"/>
    <cellStyle name="Normal 5 2 2 2 4" xfId="4670" xr:uid="{0D72A753-233C-4F5B-A634-B1DC5A1003FE}"/>
    <cellStyle name="Normal 5 2 2 2 5" xfId="5300" xr:uid="{61417039-6B67-4C33-BC3F-69837DB18050}"/>
    <cellStyle name="Normal 5 2 2 3" xfId="192" xr:uid="{D069C29C-F9FF-47C0-8291-D3044751EF03}"/>
    <cellStyle name="Normal 5 2 2 3 2" xfId="193" xr:uid="{CC698F45-0923-4338-B3C3-7FBB044AD429}"/>
    <cellStyle name="Normal 5 2 2 4" xfId="194" xr:uid="{A9072716-2211-4165-A967-BCB69096A4B9}"/>
    <cellStyle name="Normal 5 2 2 5" xfId="293" xr:uid="{1D74A580-995C-446F-A5B5-4240B13F5ABD}"/>
    <cellStyle name="Normal 5 2 2 6" xfId="4596" xr:uid="{895DD30F-32D7-489E-97AB-BF4ECC817B21}"/>
    <cellStyle name="Normal 5 2 2 7" xfId="5329" xr:uid="{F5F365C5-D080-4441-8D85-EFF1C7F7048E}"/>
    <cellStyle name="Normal 5 2 3" xfId="195" xr:uid="{9089FE32-DDC3-4930-813A-559FE05ACDBC}"/>
    <cellStyle name="Normal 5 2 3 2" xfId="196" xr:uid="{1935AD61-2E42-4DF4-ADF6-A63DFD28B4C3}"/>
    <cellStyle name="Normal 5 2 3 2 2" xfId="197" xr:uid="{F37DC268-3700-4BB1-852F-AB979B29AACE}"/>
    <cellStyle name="Normal 5 2 3 2 3" xfId="4559" xr:uid="{11243F0F-74CA-4EF6-9E2C-3F1610D318E4}"/>
    <cellStyle name="Normal 5 2 3 2 4" xfId="5301" xr:uid="{17A1963F-4864-45B9-9E5E-49E4D82129F0}"/>
    <cellStyle name="Normal 5 2 3 3" xfId="198" xr:uid="{65573A36-F33E-470A-93F8-A101842018B9}"/>
    <cellStyle name="Normal 5 2 3 3 2" xfId="4742" xr:uid="{CDF9532A-1361-4790-BC95-7FE98D71C110}"/>
    <cellStyle name="Normal 5 2 3 4" xfId="4404" xr:uid="{6F0203E3-BE89-4B84-AFB8-4CDCF3987522}"/>
    <cellStyle name="Normal 5 2 3 4 2" xfId="4715" xr:uid="{1547328B-5262-49CF-987A-341E10DC5FA2}"/>
    <cellStyle name="Normal 5 2 3 5" xfId="4597" xr:uid="{BEE767DA-86BA-4E2A-ADAF-896DE1A2B402}"/>
    <cellStyle name="Normal 5 2 3 6" xfId="5321" xr:uid="{EC78EF37-2F9D-436E-A107-4DE41925ABFE}"/>
    <cellStyle name="Normal 5 2 3 7" xfId="5330" xr:uid="{5C26B9BD-BF14-40C2-B77B-AEFA6B62296B}"/>
    <cellStyle name="Normal 5 2 4" xfId="199" xr:uid="{EC281988-8605-4A66-9788-24ECF90BEC36}"/>
    <cellStyle name="Normal 5 2 4 2" xfId="200" xr:uid="{94CF25F1-429A-470D-95CE-C86BF1CD8317}"/>
    <cellStyle name="Normal 5 2 5" xfId="201" xr:uid="{2BA2920E-5011-4E66-8CB4-29639FC41F9A}"/>
    <cellStyle name="Normal 5 2 6" xfId="186" xr:uid="{62DB028C-A4B4-47F8-A2C9-EB56BEE9F650}"/>
    <cellStyle name="Normal 5 3" xfId="91" xr:uid="{2883D922-E54F-4FE3-8C2A-F9182F2FE238}"/>
    <cellStyle name="Normal 5 3 2" xfId="4406" xr:uid="{43F00166-3660-4423-A9DC-DE5603A6F96E}"/>
    <cellStyle name="Normal 5 3 3" xfId="4405" xr:uid="{6D34B0AC-59D9-4EBE-A321-0D40AD7A31F4}"/>
    <cellStyle name="Normal 5 4" xfId="92" xr:uid="{D5D0E42A-D351-44B4-A8F1-864E580FDCA9}"/>
    <cellStyle name="Normal 5 4 10" xfId="2842" xr:uid="{FB1C201E-7BE2-4EC1-B3C9-87D7058904E0}"/>
    <cellStyle name="Normal 5 4 11" xfId="2843" xr:uid="{6C3A27DE-3037-431B-923E-060685F7B228}"/>
    <cellStyle name="Normal 5 4 2" xfId="93" xr:uid="{9A73E25D-0C44-47A3-A32D-1614B359E4D7}"/>
    <cellStyle name="Normal 5 4 2 2" xfId="94" xr:uid="{C317B812-892E-4397-BFD4-E4E760626F55}"/>
    <cellStyle name="Normal 5 4 2 2 2" xfId="294" xr:uid="{1A9EE034-02CD-40B8-AC1E-BACC79F73CF9}"/>
    <cellStyle name="Normal 5 4 2 2 2 2" xfId="530" xr:uid="{F0750E5F-45CD-4EA2-8AC5-BDC4449A748B}"/>
    <cellStyle name="Normal 5 4 2 2 2 2 2" xfId="531" xr:uid="{B837CDA9-9163-4657-A572-3C92610007D3}"/>
    <cellStyle name="Normal 5 4 2 2 2 2 2 2" xfId="1177" xr:uid="{48526179-A0BA-4868-B51E-9908495D3E9C}"/>
    <cellStyle name="Normal 5 4 2 2 2 2 2 2 2" xfId="1178" xr:uid="{989C4C06-0CDB-49D4-893A-B5DFFCBB1265}"/>
    <cellStyle name="Normal 5 4 2 2 2 2 2 3" xfId="1179" xr:uid="{B23014EF-55B8-48E1-B3CE-ADCD4C1DE0EB}"/>
    <cellStyle name="Normal 5 4 2 2 2 2 3" xfId="1180" xr:uid="{6E12BD9B-DAAE-4616-B097-F5C16C9B8A57}"/>
    <cellStyle name="Normal 5 4 2 2 2 2 3 2" xfId="1181" xr:uid="{BA704231-FF2F-4181-BC12-8E6ADAC8A040}"/>
    <cellStyle name="Normal 5 4 2 2 2 2 4" xfId="1182" xr:uid="{4D0EE671-1E9A-4581-B5B1-E9F4F5410AAF}"/>
    <cellStyle name="Normal 5 4 2 2 2 3" xfId="532" xr:uid="{FCA9556B-9AD7-4602-B1A8-BC104AFB4526}"/>
    <cellStyle name="Normal 5 4 2 2 2 3 2" xfId="1183" xr:uid="{4F14003D-65AC-436D-A6D3-3282D93666FF}"/>
    <cellStyle name="Normal 5 4 2 2 2 3 2 2" xfId="1184" xr:uid="{E3AC6EC4-2E39-4DB5-BCD2-AA2A985B7186}"/>
    <cellStyle name="Normal 5 4 2 2 2 3 3" xfId="1185" xr:uid="{D8B1BD03-84D4-417C-8BB5-40DED80F0411}"/>
    <cellStyle name="Normal 5 4 2 2 2 3 4" xfId="2844" xr:uid="{BAD9DBE5-A6C2-44FC-96FC-F0B2D02655C2}"/>
    <cellStyle name="Normal 5 4 2 2 2 4" xfId="1186" xr:uid="{B793B208-C104-48D7-BD26-27DB354DD0CA}"/>
    <cellStyle name="Normal 5 4 2 2 2 4 2" xfId="1187" xr:uid="{40487B8F-72C7-4D2C-A2B6-1066A12D5C27}"/>
    <cellStyle name="Normal 5 4 2 2 2 5" xfId="1188" xr:uid="{B6B8D6CB-AF00-4B51-BA33-4FD0C59FF9AD}"/>
    <cellStyle name="Normal 5 4 2 2 2 6" xfId="2845" xr:uid="{625A2E57-EDA0-4D76-B1E2-EC494423C0DB}"/>
    <cellStyle name="Normal 5 4 2 2 3" xfId="295" xr:uid="{75BE49C3-B280-466E-8DA0-94474FAD5094}"/>
    <cellStyle name="Normal 5 4 2 2 3 2" xfId="533" xr:uid="{6D87D829-B902-49D8-8226-F50BDB7265E7}"/>
    <cellStyle name="Normal 5 4 2 2 3 2 2" xfId="534" xr:uid="{90E0D5C3-BEE4-497D-8D61-3F6D773D914B}"/>
    <cellStyle name="Normal 5 4 2 2 3 2 2 2" xfId="1189" xr:uid="{F3B430F6-09F5-40AD-861D-26FD78C72856}"/>
    <cellStyle name="Normal 5 4 2 2 3 2 2 2 2" xfId="1190" xr:uid="{409393C0-F500-4509-93D0-B8D3056E936F}"/>
    <cellStyle name="Normal 5 4 2 2 3 2 2 3" xfId="1191" xr:uid="{5FFFD83D-8CCB-4ABA-AEF3-B221977F1830}"/>
    <cellStyle name="Normal 5 4 2 2 3 2 3" xfId="1192" xr:uid="{E12C3F84-459D-4D87-816C-B107BB1C68D6}"/>
    <cellStyle name="Normal 5 4 2 2 3 2 3 2" xfId="1193" xr:uid="{D5DC75A1-2C3A-4C66-B84C-8B5763CC6962}"/>
    <cellStyle name="Normal 5 4 2 2 3 2 4" xfId="1194" xr:uid="{ED79840F-D77B-40C4-8E22-4D7E0D4C68DE}"/>
    <cellStyle name="Normal 5 4 2 2 3 3" xfId="535" xr:uid="{95EDEBDB-A6F2-49A6-9E6B-06B76029F38E}"/>
    <cellStyle name="Normal 5 4 2 2 3 3 2" xfId="1195" xr:uid="{B32FA308-5826-48B1-BE40-0294188790DD}"/>
    <cellStyle name="Normal 5 4 2 2 3 3 2 2" xfId="1196" xr:uid="{C767C5AF-63A2-426F-9FB3-61D3512555A1}"/>
    <cellStyle name="Normal 5 4 2 2 3 3 3" xfId="1197" xr:uid="{8DBFD327-5A44-4C17-9255-D294A2A9C753}"/>
    <cellStyle name="Normal 5 4 2 2 3 4" xfId="1198" xr:uid="{5354D9BE-1A2A-4FAE-87B1-6A438F12585C}"/>
    <cellStyle name="Normal 5 4 2 2 3 4 2" xfId="1199" xr:uid="{FD3D58ED-7636-4DC3-A8CF-A7854F1B6DBD}"/>
    <cellStyle name="Normal 5 4 2 2 3 5" xfId="1200" xr:uid="{0E6B81A7-7F04-4CA4-AC2D-79C2044AEEAD}"/>
    <cellStyle name="Normal 5 4 2 2 4" xfId="536" xr:uid="{4696CBFD-80B3-46F0-9E83-F4344066D1B5}"/>
    <cellStyle name="Normal 5 4 2 2 4 2" xfId="537" xr:uid="{C740A146-5661-43A5-88E5-A5EA3C537928}"/>
    <cellStyle name="Normal 5 4 2 2 4 2 2" xfId="1201" xr:uid="{A8C2A137-AB56-4D92-9FE5-4A11ED5B3EF7}"/>
    <cellStyle name="Normal 5 4 2 2 4 2 2 2" xfId="1202" xr:uid="{DF1023CA-8191-4039-81FE-986C28975175}"/>
    <cellStyle name="Normal 5 4 2 2 4 2 3" xfId="1203" xr:uid="{4D7B8A75-8B90-45C8-8BC7-3F082022403E}"/>
    <cellStyle name="Normal 5 4 2 2 4 3" xfId="1204" xr:uid="{47D189FA-B199-4F5B-8DAC-289B41D2D57B}"/>
    <cellStyle name="Normal 5 4 2 2 4 3 2" xfId="1205" xr:uid="{7692BE26-3B33-477A-810B-23CBD6E9C7A1}"/>
    <cellStyle name="Normal 5 4 2 2 4 4" xfId="1206" xr:uid="{EFFF2850-EA6B-43A0-8E21-8B7719ACC179}"/>
    <cellStyle name="Normal 5 4 2 2 5" xfId="538" xr:uid="{CA448352-BE36-4BFD-97F4-8700F5EDDD51}"/>
    <cellStyle name="Normal 5 4 2 2 5 2" xfId="1207" xr:uid="{F97FDCBF-8F0C-4AB3-99DC-E01F1A5F048B}"/>
    <cellStyle name="Normal 5 4 2 2 5 2 2" xfId="1208" xr:uid="{9B4F3745-1855-45C3-8031-67FE89BEFBD0}"/>
    <cellStyle name="Normal 5 4 2 2 5 3" xfId="1209" xr:uid="{2E6AFE37-FB1F-4172-9C19-00EF3825D9C7}"/>
    <cellStyle name="Normal 5 4 2 2 5 4" xfId="2846" xr:uid="{A6D4230E-205A-4799-A9E6-38CF9365DFA7}"/>
    <cellStyle name="Normal 5 4 2 2 6" xfId="1210" xr:uid="{30EA630F-FC84-447C-89D7-A014418CDF37}"/>
    <cellStyle name="Normal 5 4 2 2 6 2" xfId="1211" xr:uid="{7862E6FA-4E43-4B63-B73F-2226B692EE92}"/>
    <cellStyle name="Normal 5 4 2 2 7" xfId="1212" xr:uid="{4F378283-C4F7-4F03-8DC6-28FCF156C33B}"/>
    <cellStyle name="Normal 5 4 2 2 8" xfId="2847" xr:uid="{AC4023FF-9A00-4F52-AF40-0F8F3649D5B7}"/>
    <cellStyle name="Normal 5 4 2 3" xfId="296" xr:uid="{486DC26A-5A81-47D0-AA0B-8C16818A50CE}"/>
    <cellStyle name="Normal 5 4 2 3 2" xfId="539" xr:uid="{43B94B1F-32EA-47E7-AEF1-E9B52D727CFA}"/>
    <cellStyle name="Normal 5 4 2 3 2 2" xfId="540" xr:uid="{40B19833-3577-4CC9-90D1-472AF83FF8BA}"/>
    <cellStyle name="Normal 5 4 2 3 2 2 2" xfId="1213" xr:uid="{4D2A4B54-A439-4460-AF32-004B11320AD8}"/>
    <cellStyle name="Normal 5 4 2 3 2 2 2 2" xfId="1214" xr:uid="{41A00B27-E5E2-4C35-B5EF-2455353C1742}"/>
    <cellStyle name="Normal 5 4 2 3 2 2 3" xfId="1215" xr:uid="{8621BE7D-1C76-414A-A8C0-0C8D3D71FDEF}"/>
    <cellStyle name="Normal 5 4 2 3 2 3" xfId="1216" xr:uid="{2DCF5082-B886-4316-B612-37E564A0C908}"/>
    <cellStyle name="Normal 5 4 2 3 2 3 2" xfId="1217" xr:uid="{55EF05F5-DB88-468E-928F-65CF0DC6AA0E}"/>
    <cellStyle name="Normal 5 4 2 3 2 4" xfId="1218" xr:uid="{C37A791B-6735-4C18-9015-77133896053D}"/>
    <cellStyle name="Normal 5 4 2 3 3" xfId="541" xr:uid="{3F279955-5054-42CD-8971-727B71018864}"/>
    <cellStyle name="Normal 5 4 2 3 3 2" xfId="1219" xr:uid="{69EA21E1-DD32-4B07-AF71-858DB94A5DA0}"/>
    <cellStyle name="Normal 5 4 2 3 3 2 2" xfId="1220" xr:uid="{5E018B4E-C1F1-494C-A55E-7E7C12BA977C}"/>
    <cellStyle name="Normal 5 4 2 3 3 3" xfId="1221" xr:uid="{0B94A1B7-31D3-489E-8306-86E8709F6222}"/>
    <cellStyle name="Normal 5 4 2 3 3 4" xfId="2848" xr:uid="{E80C80FA-8DBE-47D3-BFB6-9E5BCE912F86}"/>
    <cellStyle name="Normal 5 4 2 3 4" xfId="1222" xr:uid="{E6312B9A-378B-46F1-B9D9-E38A0486F2BC}"/>
    <cellStyle name="Normal 5 4 2 3 4 2" xfId="1223" xr:uid="{9850D602-9B7D-447E-9F95-02FC6350A9E4}"/>
    <cellStyle name="Normal 5 4 2 3 5" xfId="1224" xr:uid="{00AFF984-CFD8-4EC5-847A-D2BA15582E7C}"/>
    <cellStyle name="Normal 5 4 2 3 6" xfId="2849" xr:uid="{DCAF104D-EFAD-47D1-9781-A27EEB459629}"/>
    <cellStyle name="Normal 5 4 2 4" xfId="297" xr:uid="{531E1E86-66FD-467A-A399-208AF232502C}"/>
    <cellStyle name="Normal 5 4 2 4 2" xfId="542" xr:uid="{4D930153-6783-407A-BD8A-1363A53A560B}"/>
    <cellStyle name="Normal 5 4 2 4 2 2" xfId="543" xr:uid="{76EBBA94-70C2-4578-A436-6B45D55EF1A2}"/>
    <cellStyle name="Normal 5 4 2 4 2 2 2" xfId="1225" xr:uid="{83A9D5C7-3E95-4903-8AE4-18AB0498007A}"/>
    <cellStyle name="Normal 5 4 2 4 2 2 2 2" xfId="1226" xr:uid="{5ECDA206-C533-4D3B-8FE3-15FE6D0E43C7}"/>
    <cellStyle name="Normal 5 4 2 4 2 2 3" xfId="1227" xr:uid="{5BFA2A48-927A-4A39-A414-45B3E71C20CD}"/>
    <cellStyle name="Normal 5 4 2 4 2 3" xfId="1228" xr:uid="{410AFA84-18EB-46B4-B1BC-27DCB6DADDC5}"/>
    <cellStyle name="Normal 5 4 2 4 2 3 2" xfId="1229" xr:uid="{C31FEFAF-7CEB-4B76-97DC-716056178334}"/>
    <cellStyle name="Normal 5 4 2 4 2 4" xfId="1230" xr:uid="{6B8D3395-756A-4A9B-A767-8F8485EA04A4}"/>
    <cellStyle name="Normal 5 4 2 4 3" xfId="544" xr:uid="{A34B918D-6552-4BA7-860C-FCEB7E31473F}"/>
    <cellStyle name="Normal 5 4 2 4 3 2" xfId="1231" xr:uid="{E26EC038-EDBE-4D2E-BCB1-5CCB55B4D692}"/>
    <cellStyle name="Normal 5 4 2 4 3 2 2" xfId="1232" xr:uid="{303F308C-BACA-4378-9A08-AB405AA6CB06}"/>
    <cellStyle name="Normal 5 4 2 4 3 3" xfId="1233" xr:uid="{C5C33A69-233D-4BF7-A363-CAA8246F872E}"/>
    <cellStyle name="Normal 5 4 2 4 4" xfId="1234" xr:uid="{FEA4B890-B27E-478D-9B30-1263A694BA16}"/>
    <cellStyle name="Normal 5 4 2 4 4 2" xfId="1235" xr:uid="{808CEAAA-58B4-4874-AD07-41C65CEFCA98}"/>
    <cellStyle name="Normal 5 4 2 4 5" xfId="1236" xr:uid="{C8DDA041-CF9E-4456-87CE-E26C863E8C98}"/>
    <cellStyle name="Normal 5 4 2 5" xfId="298" xr:uid="{6D4A9A8B-44EF-4280-9DD6-BE36AB992B0D}"/>
    <cellStyle name="Normal 5 4 2 5 2" xfId="545" xr:uid="{20A3E6BF-5A81-401B-95CD-2B0EAEF4754A}"/>
    <cellStyle name="Normal 5 4 2 5 2 2" xfId="1237" xr:uid="{0BCBA56A-3D24-471E-9470-4FC2F121A80F}"/>
    <cellStyle name="Normal 5 4 2 5 2 2 2" xfId="1238" xr:uid="{CB391C0C-64B3-4469-9CB3-D0BCFB3BF41A}"/>
    <cellStyle name="Normal 5 4 2 5 2 3" xfId="1239" xr:uid="{A765E5B2-FADD-4BCA-9934-BCD6DA2D23A0}"/>
    <cellStyle name="Normal 5 4 2 5 3" xfId="1240" xr:uid="{3B9EF598-28E9-4910-9A19-CC9489AB044C}"/>
    <cellStyle name="Normal 5 4 2 5 3 2" xfId="1241" xr:uid="{D2727E57-E891-4DD9-91D4-ECC9F25ADE26}"/>
    <cellStyle name="Normal 5 4 2 5 4" xfId="1242" xr:uid="{1CD7B747-9CD9-45F9-9C94-4E12AC78A523}"/>
    <cellStyle name="Normal 5 4 2 6" xfId="546" xr:uid="{111BFA21-CB84-4E56-BB85-074EEAB052E0}"/>
    <cellStyle name="Normal 5 4 2 6 2" xfId="1243" xr:uid="{E38234EA-F218-4D07-A215-9E79592ED6A5}"/>
    <cellStyle name="Normal 5 4 2 6 2 2" xfId="1244" xr:uid="{DC13CA66-2710-4E47-A001-6901005DC2A9}"/>
    <cellStyle name="Normal 5 4 2 6 2 3" xfId="4419" xr:uid="{890E96B3-BB87-4CAD-B12E-12468E6FD570}"/>
    <cellStyle name="Normal 5 4 2 6 3" xfId="1245" xr:uid="{F34DBFF9-3B4E-48DD-A8C3-DC51857FEDB4}"/>
    <cellStyle name="Normal 5 4 2 6 4" xfId="2850" xr:uid="{F357B045-B312-4ABB-A463-37D11C86DD78}"/>
    <cellStyle name="Normal 5 4 2 6 4 2" xfId="4584" xr:uid="{333181E3-5446-4F3D-A8E7-1752F8E177E0}"/>
    <cellStyle name="Normal 5 4 2 6 4 3" xfId="4683" xr:uid="{F8A3A0E8-9A98-4622-9152-C8BE606B9FD3}"/>
    <cellStyle name="Normal 5 4 2 6 4 4" xfId="4611" xr:uid="{AB9822D1-2613-42FD-906E-DAB083E31325}"/>
    <cellStyle name="Normal 5 4 2 7" xfId="1246" xr:uid="{959BAE98-FB26-49ED-9257-11AD15948F9C}"/>
    <cellStyle name="Normal 5 4 2 7 2" xfId="1247" xr:uid="{5D353209-6A2E-4CAC-BD88-5695ADD10961}"/>
    <cellStyle name="Normal 5 4 2 8" xfId="1248" xr:uid="{20AB2B51-C393-4259-84D1-379F82659257}"/>
    <cellStyle name="Normal 5 4 2 9" xfId="2851" xr:uid="{DF3FDB9B-9E88-418A-AC62-E00FD15298FA}"/>
    <cellStyle name="Normal 5 4 3" xfId="95" xr:uid="{868784E9-5FD9-4978-AC4B-CCCD7971FA1F}"/>
    <cellStyle name="Normal 5 4 3 2" xfId="96" xr:uid="{156A9D90-37F2-4EC8-B014-549ABA90928B}"/>
    <cellStyle name="Normal 5 4 3 2 2" xfId="547" xr:uid="{9813C2BD-F5AA-4AE5-A2EC-4CA95BED0533}"/>
    <cellStyle name="Normal 5 4 3 2 2 2" xfId="548" xr:uid="{62D9C240-A8C4-4D2A-A26F-2130C8C89191}"/>
    <cellStyle name="Normal 5 4 3 2 2 2 2" xfId="1249" xr:uid="{45BD2E0A-4011-4BEE-9E48-256EAFAE7732}"/>
    <cellStyle name="Normal 5 4 3 2 2 2 2 2" xfId="1250" xr:uid="{5643EA8F-AC23-4702-9EC3-5461C57DD668}"/>
    <cellStyle name="Normal 5 4 3 2 2 2 3" xfId="1251" xr:uid="{C8220CB6-084E-49E1-981E-EE5ACF32BC19}"/>
    <cellStyle name="Normal 5 4 3 2 2 3" xfId="1252" xr:uid="{D2472A33-8EF0-469D-B8E9-C68E9E0377D6}"/>
    <cellStyle name="Normal 5 4 3 2 2 3 2" xfId="1253" xr:uid="{0661DC24-F559-4F68-B8A5-94DD4DAEE732}"/>
    <cellStyle name="Normal 5 4 3 2 2 4" xfId="1254" xr:uid="{C1DAA641-F801-40DA-9712-5A199F068550}"/>
    <cellStyle name="Normal 5 4 3 2 3" xfId="549" xr:uid="{A5D97AAE-BD3B-4615-9780-B3C05AA18032}"/>
    <cellStyle name="Normal 5 4 3 2 3 2" xfId="1255" xr:uid="{6071A207-2BC2-401A-984A-AA4D9EF00792}"/>
    <cellStyle name="Normal 5 4 3 2 3 2 2" xfId="1256" xr:uid="{B600EFE0-26D9-45C5-BEC4-16342BB1660D}"/>
    <cellStyle name="Normal 5 4 3 2 3 3" xfId="1257" xr:uid="{9DCA158C-B865-4A56-982D-A7C2926B749A}"/>
    <cellStyle name="Normal 5 4 3 2 3 4" xfId="2852" xr:uid="{DC69A324-52CD-402F-AC2A-456CBE9D0FC0}"/>
    <cellStyle name="Normal 5 4 3 2 4" xfId="1258" xr:uid="{11FBB087-3A07-4E1E-9322-A41E0BD7B16C}"/>
    <cellStyle name="Normal 5 4 3 2 4 2" xfId="1259" xr:uid="{42BD7B4F-99A3-4DDF-AE8E-D8253E1CF96A}"/>
    <cellStyle name="Normal 5 4 3 2 5" xfId="1260" xr:uid="{BA85BFCD-1DF1-40E6-9DF3-650389932DDB}"/>
    <cellStyle name="Normal 5 4 3 2 6" xfId="2853" xr:uid="{FE418A13-E620-4001-9E27-F4870864D4ED}"/>
    <cellStyle name="Normal 5 4 3 3" xfId="299" xr:uid="{B7526306-C4A5-4CEA-A812-131533282FDC}"/>
    <cellStyle name="Normal 5 4 3 3 2" xfId="550" xr:uid="{F04AD4E5-D247-4773-812A-0A59007B993F}"/>
    <cellStyle name="Normal 5 4 3 3 2 2" xfId="551" xr:uid="{92FB9EBC-B7FA-4A40-B732-0161423A549C}"/>
    <cellStyle name="Normal 5 4 3 3 2 2 2" xfId="1261" xr:uid="{F853E9BF-1F9D-48B6-AB38-425FEB6FFC32}"/>
    <cellStyle name="Normal 5 4 3 3 2 2 2 2" xfId="1262" xr:uid="{F1C678AE-246F-45BF-8511-2D529FED675A}"/>
    <cellStyle name="Normal 5 4 3 3 2 2 3" xfId="1263" xr:uid="{7D04F078-C460-4FC0-B773-391357B94DEB}"/>
    <cellStyle name="Normal 5 4 3 3 2 3" xfId="1264" xr:uid="{3BD81BA2-E1AA-442B-84E1-4158E3B43022}"/>
    <cellStyle name="Normal 5 4 3 3 2 3 2" xfId="1265" xr:uid="{0C0BE683-3819-4B71-B3BC-717F75CBFD1D}"/>
    <cellStyle name="Normal 5 4 3 3 2 4" xfId="1266" xr:uid="{3F69CA9A-BAC1-44C0-957C-4FE989BF50A2}"/>
    <cellStyle name="Normal 5 4 3 3 3" xfId="552" xr:uid="{DD1DE55D-BCE5-4CE8-B5BF-67DBEE770A1C}"/>
    <cellStyle name="Normal 5 4 3 3 3 2" xfId="1267" xr:uid="{0DE5094A-6E19-4AE1-88AD-83481667799C}"/>
    <cellStyle name="Normal 5 4 3 3 3 2 2" xfId="1268" xr:uid="{E9E51503-693C-4202-920A-441F591453CA}"/>
    <cellStyle name="Normal 5 4 3 3 3 3" xfId="1269" xr:uid="{19512713-639E-43F1-925A-56E3388BF3AA}"/>
    <cellStyle name="Normal 5 4 3 3 4" xfId="1270" xr:uid="{759D8719-D072-489D-B844-25E48595277E}"/>
    <cellStyle name="Normal 5 4 3 3 4 2" xfId="1271" xr:uid="{966FF493-396C-43B9-91A9-385521849DDF}"/>
    <cellStyle name="Normal 5 4 3 3 5" xfId="1272" xr:uid="{41FEA72E-0FEA-4C03-B727-D61FFE1A5AAF}"/>
    <cellStyle name="Normal 5 4 3 4" xfId="300" xr:uid="{3D0E58B1-EBD7-43F3-B24A-881ED624D914}"/>
    <cellStyle name="Normal 5 4 3 4 2" xfId="553" xr:uid="{E53CC970-5EED-44A9-A188-D1534F8EB489}"/>
    <cellStyle name="Normal 5 4 3 4 2 2" xfId="1273" xr:uid="{4AE40357-2554-4BDF-B089-82079B85752F}"/>
    <cellStyle name="Normal 5 4 3 4 2 2 2" xfId="1274" xr:uid="{8F6DF463-08DA-4C64-BA08-32137A21F8F0}"/>
    <cellStyle name="Normal 5 4 3 4 2 3" xfId="1275" xr:uid="{A6A638E1-DD7C-4587-87FA-92B56876DDE9}"/>
    <cellStyle name="Normal 5 4 3 4 3" xfId="1276" xr:uid="{D1AD2706-17CD-4BA2-8323-38F0D2A412FE}"/>
    <cellStyle name="Normal 5 4 3 4 3 2" xfId="1277" xr:uid="{56546B53-AB8B-4B83-87D5-A65EBCDFE0AA}"/>
    <cellStyle name="Normal 5 4 3 4 4" xfId="1278" xr:uid="{195914EC-C69E-4180-B217-35E08DF3B2B2}"/>
    <cellStyle name="Normal 5 4 3 5" xfId="554" xr:uid="{0EB90352-77EB-439B-BE99-3C9214F3579D}"/>
    <cellStyle name="Normal 5 4 3 5 2" xfId="1279" xr:uid="{2ED91CFE-689B-4966-B677-DBC458D701C0}"/>
    <cellStyle name="Normal 5 4 3 5 2 2" xfId="1280" xr:uid="{B35679D5-5222-42DD-AF91-A37B2E6C4D57}"/>
    <cellStyle name="Normal 5 4 3 5 3" xfId="1281" xr:uid="{4BB8B7A4-4CD6-4763-83A9-6D881214CAFA}"/>
    <cellStyle name="Normal 5 4 3 5 4" xfId="2854" xr:uid="{153EE24E-2D2A-45AA-8B59-43CC1613EAB8}"/>
    <cellStyle name="Normal 5 4 3 6" xfId="1282" xr:uid="{01895EB2-416E-4D6C-A0CC-3B73D00EEBAA}"/>
    <cellStyle name="Normal 5 4 3 6 2" xfId="1283" xr:uid="{8A9D6BE1-CF9E-4CC3-ACAE-1010FC080E99}"/>
    <cellStyle name="Normal 5 4 3 7" xfId="1284" xr:uid="{4136DE25-9C2E-46D4-9256-884BE08359AC}"/>
    <cellStyle name="Normal 5 4 3 8" xfId="2855" xr:uid="{8F4BCF65-525A-462F-80C5-8D84083DDF59}"/>
    <cellStyle name="Normal 5 4 4" xfId="97" xr:uid="{B7C13B87-6A07-4C11-A752-FFB3D5498958}"/>
    <cellStyle name="Normal 5 4 4 2" xfId="446" xr:uid="{DBD79761-B61A-47AC-B13B-03931A7DCF61}"/>
    <cellStyle name="Normal 5 4 4 2 2" xfId="555" xr:uid="{F0C851B3-E982-4ECB-BDB0-CD600F677D7B}"/>
    <cellStyle name="Normal 5 4 4 2 2 2" xfId="1285" xr:uid="{BBCE6D17-48C2-46BD-BCB5-A98954C3380D}"/>
    <cellStyle name="Normal 5 4 4 2 2 2 2" xfId="1286" xr:uid="{A65FFFDF-3017-4D39-88A7-8D8138FCFB78}"/>
    <cellStyle name="Normal 5 4 4 2 2 3" xfId="1287" xr:uid="{F75A720D-D350-47AC-B205-105236A980EA}"/>
    <cellStyle name="Normal 5 4 4 2 2 4" xfId="2856" xr:uid="{C5615CE8-DC74-4FB6-86E1-EF2D0BA18F7F}"/>
    <cellStyle name="Normal 5 4 4 2 3" xfId="1288" xr:uid="{94BC3131-9F67-423A-A854-7B9BE19256C9}"/>
    <cellStyle name="Normal 5 4 4 2 3 2" xfId="1289" xr:uid="{F3D8823E-F0CC-4C0D-9306-E9DCDD304464}"/>
    <cellStyle name="Normal 5 4 4 2 4" xfId="1290" xr:uid="{A1656FA8-B5E0-4BEA-B94B-E6F6668ACD28}"/>
    <cellStyle name="Normal 5 4 4 2 5" xfId="2857" xr:uid="{D3175C93-565C-4F12-ABD8-0995980713C1}"/>
    <cellStyle name="Normal 5 4 4 3" xfId="556" xr:uid="{7191C094-DF14-4D11-938F-340AD660F285}"/>
    <cellStyle name="Normal 5 4 4 3 2" xfId="1291" xr:uid="{1B7AE13F-8E63-4DF5-9D7D-62C7219E26D0}"/>
    <cellStyle name="Normal 5 4 4 3 2 2" xfId="1292" xr:uid="{D61A7E42-DF27-47ED-A0B6-73A92279CF1B}"/>
    <cellStyle name="Normal 5 4 4 3 3" xfId="1293" xr:uid="{6C3989BA-654A-4F0C-9F98-7DCCD867733C}"/>
    <cellStyle name="Normal 5 4 4 3 4" xfId="2858" xr:uid="{D54E6177-29E2-4167-97B3-6E3D217C3DB8}"/>
    <cellStyle name="Normal 5 4 4 4" xfId="1294" xr:uid="{F46F61A3-409B-4838-B36E-CD3730030C76}"/>
    <cellStyle name="Normal 5 4 4 4 2" xfId="1295" xr:uid="{FB8D9402-6954-4205-980B-1A28F02A9F73}"/>
    <cellStyle name="Normal 5 4 4 4 3" xfId="2859" xr:uid="{B5D28966-3F7D-4712-A369-459B03AB724C}"/>
    <cellStyle name="Normal 5 4 4 4 4" xfId="2860" xr:uid="{199F53BA-FE77-4C06-99D8-3AF4741974C7}"/>
    <cellStyle name="Normal 5 4 4 5" xfId="1296" xr:uid="{1A612A0F-E8DE-4AAE-A6FA-B8599284F902}"/>
    <cellStyle name="Normal 5 4 4 6" xfId="2861" xr:uid="{A334078F-D780-4DE7-B193-691CC3A8D719}"/>
    <cellStyle name="Normal 5 4 4 7" xfId="2862" xr:uid="{F7AE59E2-85AE-49E6-97F4-D68555A45A4A}"/>
    <cellStyle name="Normal 5 4 5" xfId="301" xr:uid="{EF16AB9E-EBD9-4CC3-A4ED-063014B33EE5}"/>
    <cellStyle name="Normal 5 4 5 2" xfId="557" xr:uid="{90162991-FEA7-444C-8310-18199DFCAA8A}"/>
    <cellStyle name="Normal 5 4 5 2 2" xfId="558" xr:uid="{383A0D39-001C-4B71-8B43-51169808EA57}"/>
    <cellStyle name="Normal 5 4 5 2 2 2" xfId="1297" xr:uid="{DF863E7F-D6D9-46E3-9734-E5E336049F9A}"/>
    <cellStyle name="Normal 5 4 5 2 2 2 2" xfId="1298" xr:uid="{9A5ACCAB-2B8F-41DD-8EC9-08E4D11DBFD9}"/>
    <cellStyle name="Normal 5 4 5 2 2 3" xfId="1299" xr:uid="{3E9D7540-9122-4122-B5B1-852073E3F6C1}"/>
    <cellStyle name="Normal 5 4 5 2 3" xfId="1300" xr:uid="{3D2DC528-7BDB-49EA-AF36-B463C990DCE7}"/>
    <cellStyle name="Normal 5 4 5 2 3 2" xfId="1301" xr:uid="{AC1F7B3C-3692-43C9-BD9E-4A76A6D9E3BA}"/>
    <cellStyle name="Normal 5 4 5 2 4" xfId="1302" xr:uid="{0C2A3BAF-5C2F-4A35-B4A3-59F509952649}"/>
    <cellStyle name="Normal 5 4 5 3" xfId="559" xr:uid="{DC947252-5097-43F6-BEE6-09DDCA3308AA}"/>
    <cellStyle name="Normal 5 4 5 3 2" xfId="1303" xr:uid="{DB7A66E0-BA0D-41A2-BFC0-85879F80772B}"/>
    <cellStyle name="Normal 5 4 5 3 2 2" xfId="1304" xr:uid="{0C2C1F6E-D332-4B77-A8A0-CC8D7345CD8C}"/>
    <cellStyle name="Normal 5 4 5 3 3" xfId="1305" xr:uid="{1B72DEE3-FAB1-416E-A540-007909659711}"/>
    <cellStyle name="Normal 5 4 5 3 4" xfId="2863" xr:uid="{591E559D-EB82-4A2B-A776-7DE01CE82973}"/>
    <cellStyle name="Normal 5 4 5 4" xfId="1306" xr:uid="{A6D5EA2A-B716-4EBC-BAB0-7A8136A44F57}"/>
    <cellStyle name="Normal 5 4 5 4 2" xfId="1307" xr:uid="{422B6E2D-1ECC-4D3D-9C84-741089DE8FC2}"/>
    <cellStyle name="Normal 5 4 5 5" xfId="1308" xr:uid="{14DC56E0-88CB-47E5-A8C0-D18F41889C9C}"/>
    <cellStyle name="Normal 5 4 5 6" xfId="2864" xr:uid="{9C4B5F70-A291-485A-A6A7-27590B90120C}"/>
    <cellStyle name="Normal 5 4 6" xfId="302" xr:uid="{1E7A4637-F710-4B18-82D2-CC34BDFAC75D}"/>
    <cellStyle name="Normal 5 4 6 2" xfId="560" xr:uid="{DCE5E987-9421-4985-8125-F8301BE39626}"/>
    <cellStyle name="Normal 5 4 6 2 2" xfId="1309" xr:uid="{DD560145-C3AB-48AA-AE70-AA58629763F5}"/>
    <cellStyle name="Normal 5 4 6 2 2 2" xfId="1310" xr:uid="{92C482EB-7956-4616-AC47-81160A35E839}"/>
    <cellStyle name="Normal 5 4 6 2 3" xfId="1311" xr:uid="{8D22BFD9-8E60-4F1D-8178-8C359CC32C06}"/>
    <cellStyle name="Normal 5 4 6 2 4" xfId="2865" xr:uid="{BB3E6734-BA00-4A5F-ABB5-2F59E7D98A78}"/>
    <cellStyle name="Normal 5 4 6 3" xfId="1312" xr:uid="{6807F12D-846D-4781-B0A0-F7445EB238C2}"/>
    <cellStyle name="Normal 5 4 6 3 2" xfId="1313" xr:uid="{4B4DF282-A442-4038-BA10-B54A550DD902}"/>
    <cellStyle name="Normal 5 4 6 4" xfId="1314" xr:uid="{95935674-9ED1-439F-BEC4-07987E4D5EBF}"/>
    <cellStyle name="Normal 5 4 6 5" xfId="2866" xr:uid="{526C958C-02B4-434E-9436-D2D907998681}"/>
    <cellStyle name="Normal 5 4 7" xfId="561" xr:uid="{D5677A19-2060-49F4-A597-B3DE934E3B60}"/>
    <cellStyle name="Normal 5 4 7 2" xfId="1315" xr:uid="{81997451-C536-40AA-92E9-7BEF349FEDB6}"/>
    <cellStyle name="Normal 5 4 7 2 2" xfId="1316" xr:uid="{2DF0B485-D8E6-4209-B303-918DDEA25C83}"/>
    <cellStyle name="Normal 5 4 7 2 3" xfId="4418" xr:uid="{BF0800A0-FABF-46DB-ACA4-E0F095AD7A50}"/>
    <cellStyle name="Normal 5 4 7 3" xfId="1317" xr:uid="{0F7B9642-52EB-4ECE-80C8-25EC9D30020F}"/>
    <cellStyle name="Normal 5 4 7 4" xfId="2867" xr:uid="{C9962FC3-E938-4AB8-A309-500690B90679}"/>
    <cellStyle name="Normal 5 4 7 4 2" xfId="4583" xr:uid="{222D1FC2-15CA-44C1-90BD-5CF759C6B099}"/>
    <cellStyle name="Normal 5 4 7 4 3" xfId="4684" xr:uid="{0866516F-A6A2-4E6B-A295-431D56ADD973}"/>
    <cellStyle name="Normal 5 4 7 4 4" xfId="4610" xr:uid="{F613FD8D-4807-4775-9223-A46ABBBCC3B5}"/>
    <cellStyle name="Normal 5 4 8" xfId="1318" xr:uid="{CF27EBEC-DC31-4739-B960-E7CFB7A5F4CF}"/>
    <cellStyle name="Normal 5 4 8 2" xfId="1319" xr:uid="{3DDDCC61-00CB-42FC-AE0E-40BB9CEDFB05}"/>
    <cellStyle name="Normal 5 4 8 3" xfId="2868" xr:uid="{D63471B0-F56A-4471-AE9A-344B3E8CB8D9}"/>
    <cellStyle name="Normal 5 4 8 4" xfId="2869" xr:uid="{30CC349C-C984-4675-AE0E-3EB8971B0018}"/>
    <cellStyle name="Normal 5 4 9" xfId="1320" xr:uid="{F94BA8B7-B17F-4002-B74E-886AC43A797C}"/>
    <cellStyle name="Normal 5 5" xfId="98" xr:uid="{DD5F06ED-88EC-40F5-B98E-6EB23709D978}"/>
    <cellStyle name="Normal 5 5 10" xfId="2870" xr:uid="{37F086C9-663F-4F58-A2B8-6B3FD49FE35B}"/>
    <cellStyle name="Normal 5 5 11" xfId="2871" xr:uid="{96F4A063-33BF-41D4-AC5C-78948EBE7F7C}"/>
    <cellStyle name="Normal 5 5 2" xfId="99" xr:uid="{5D29EF33-7C51-43CB-B855-6E1DFA0105AE}"/>
    <cellStyle name="Normal 5 5 2 2" xfId="100" xr:uid="{A5D1C5A7-0B2A-465D-B1CA-FF30FD58CA76}"/>
    <cellStyle name="Normal 5 5 2 2 2" xfId="303" xr:uid="{CB638FB5-921D-488E-81BF-5D52E048CD30}"/>
    <cellStyle name="Normal 5 5 2 2 2 2" xfId="562" xr:uid="{50774671-5E11-4518-B2F0-EFD8031CCBB6}"/>
    <cellStyle name="Normal 5 5 2 2 2 2 2" xfId="1321" xr:uid="{A6152AEB-57EC-4D1C-AB5E-760BB066240B}"/>
    <cellStyle name="Normal 5 5 2 2 2 2 2 2" xfId="1322" xr:uid="{5A9EDE3B-B588-4C5D-83D7-467E764B019B}"/>
    <cellStyle name="Normal 5 5 2 2 2 2 3" xfId="1323" xr:uid="{1A6F6DC3-0B5A-4332-82C4-D5604ED7FE9D}"/>
    <cellStyle name="Normal 5 5 2 2 2 2 4" xfId="2872" xr:uid="{F9577440-E8DC-48AA-B548-DEB72F0C0F64}"/>
    <cellStyle name="Normal 5 5 2 2 2 3" xfId="1324" xr:uid="{C9D9410C-1FE3-4D84-9444-2C668EE40363}"/>
    <cellStyle name="Normal 5 5 2 2 2 3 2" xfId="1325" xr:uid="{80DE98A0-0FBA-40BF-8657-F9CB31BA47E8}"/>
    <cellStyle name="Normal 5 5 2 2 2 3 3" xfId="2873" xr:uid="{1152297C-797F-403A-A5D4-0E4BFBBE7031}"/>
    <cellStyle name="Normal 5 5 2 2 2 3 4" xfId="2874" xr:uid="{BD67B20B-982F-4E1A-B566-48D5AB911CF9}"/>
    <cellStyle name="Normal 5 5 2 2 2 4" xfId="1326" xr:uid="{9211FCDE-D5E9-44D8-AA1C-A8E0C80F33F6}"/>
    <cellStyle name="Normal 5 5 2 2 2 5" xfId="2875" xr:uid="{7DA06C4D-5919-42BF-868F-9C77A9F7C80D}"/>
    <cellStyle name="Normal 5 5 2 2 2 6" xfId="2876" xr:uid="{726B66D0-0C13-4F88-A5A2-B195C169A41F}"/>
    <cellStyle name="Normal 5 5 2 2 3" xfId="563" xr:uid="{9DA5FAAC-9841-4BCC-809A-B9DFA9503598}"/>
    <cellStyle name="Normal 5 5 2 2 3 2" xfId="1327" xr:uid="{C9DEA6A6-9E36-4403-92CD-8C7A320C74F0}"/>
    <cellStyle name="Normal 5 5 2 2 3 2 2" xfId="1328" xr:uid="{2466CBAE-B056-4DFB-92B6-211CCB6B0BAD}"/>
    <cellStyle name="Normal 5 5 2 2 3 2 3" xfId="2877" xr:uid="{8D7E47A0-48F0-4B45-ABBD-2D419FDE8685}"/>
    <cellStyle name="Normal 5 5 2 2 3 2 4" xfId="2878" xr:uid="{D7D24134-81E8-464F-B985-203A247C4866}"/>
    <cellStyle name="Normal 5 5 2 2 3 3" xfId="1329" xr:uid="{84F64487-6D57-4785-B5D2-A4960A18F354}"/>
    <cellStyle name="Normal 5 5 2 2 3 4" xfId="2879" xr:uid="{81444A91-B2EA-4FD2-B90C-B96FA3B89449}"/>
    <cellStyle name="Normal 5 5 2 2 3 5" xfId="2880" xr:uid="{9E244202-F1F4-417C-8CEB-9D6DA7009689}"/>
    <cellStyle name="Normal 5 5 2 2 4" xfId="1330" xr:uid="{C80F0AB7-4A40-45F3-8FC6-FDD301E4CB44}"/>
    <cellStyle name="Normal 5 5 2 2 4 2" xfId="1331" xr:uid="{0E4E453C-00FA-4AC2-9294-9EF53B6D4316}"/>
    <cellStyle name="Normal 5 5 2 2 4 3" xfId="2881" xr:uid="{98835643-8A12-47C4-B16D-D45A571B6556}"/>
    <cellStyle name="Normal 5 5 2 2 4 4" xfId="2882" xr:uid="{2F78AAD7-8756-4B8A-BF87-1EF77432F296}"/>
    <cellStyle name="Normal 5 5 2 2 5" xfId="1332" xr:uid="{2E671CD3-5E42-4F7F-B6C0-BD4204FFEB9D}"/>
    <cellStyle name="Normal 5 5 2 2 5 2" xfId="2883" xr:uid="{52F2D25B-37AE-4A20-9658-86AC39A46D44}"/>
    <cellStyle name="Normal 5 5 2 2 5 3" xfId="2884" xr:uid="{F7050CF1-CCCA-4F31-BD45-578D97A5D400}"/>
    <cellStyle name="Normal 5 5 2 2 5 4" xfId="2885" xr:uid="{78DF9E3D-B370-43F6-BD37-BB1B8212E98D}"/>
    <cellStyle name="Normal 5 5 2 2 6" xfId="2886" xr:uid="{157923CE-70E5-4A6D-B1F5-CB1ECF2A49F9}"/>
    <cellStyle name="Normal 5 5 2 2 7" xfId="2887" xr:uid="{9719FAFE-F2E6-4E70-AF33-3C733778E5E9}"/>
    <cellStyle name="Normal 5 5 2 2 8" xfId="2888" xr:uid="{7E365349-0080-48C3-938C-6AB8FFB094EC}"/>
    <cellStyle name="Normal 5 5 2 3" xfId="304" xr:uid="{E6FBBEE8-4AA6-4DB0-B2E9-91F5EBA15D9A}"/>
    <cellStyle name="Normal 5 5 2 3 2" xfId="564" xr:uid="{EB7A1CF0-B07E-41DE-B3F5-8EAADA68BE5A}"/>
    <cellStyle name="Normal 5 5 2 3 2 2" xfId="565" xr:uid="{57270F29-2882-4415-A36F-7ED153DF9930}"/>
    <cellStyle name="Normal 5 5 2 3 2 2 2" xfId="1333" xr:uid="{F8F52EBD-7B6C-4993-9B31-D8BC3707FE1A}"/>
    <cellStyle name="Normal 5 5 2 3 2 2 2 2" xfId="1334" xr:uid="{A51C2F8F-CF85-4E7A-B56E-FCC62D1AE5D2}"/>
    <cellStyle name="Normal 5 5 2 3 2 2 3" xfId="1335" xr:uid="{8AFB157C-ECB0-4C79-B4D4-639B0FD01887}"/>
    <cellStyle name="Normal 5 5 2 3 2 3" xfId="1336" xr:uid="{AC669524-4DB1-4721-8151-E3655B801FF5}"/>
    <cellStyle name="Normal 5 5 2 3 2 3 2" xfId="1337" xr:uid="{2D762A21-790C-4A9A-ADD2-12C469C1E391}"/>
    <cellStyle name="Normal 5 5 2 3 2 4" xfId="1338" xr:uid="{51BF67DA-91D4-4B05-A0D6-A51707F236E2}"/>
    <cellStyle name="Normal 5 5 2 3 3" xfId="566" xr:uid="{834847DD-5958-48E1-9214-EF278A397AA3}"/>
    <cellStyle name="Normal 5 5 2 3 3 2" xfId="1339" xr:uid="{D81692CB-7929-4B0C-BFDD-622DD314C656}"/>
    <cellStyle name="Normal 5 5 2 3 3 2 2" xfId="1340" xr:uid="{D0BE3372-031A-44BC-A01D-9D4444365D73}"/>
    <cellStyle name="Normal 5 5 2 3 3 3" xfId="1341" xr:uid="{42909919-A07E-4A8C-82D9-CB7D1B9FFE7D}"/>
    <cellStyle name="Normal 5 5 2 3 3 4" xfId="2889" xr:uid="{BFF44694-6870-4294-8DA6-9945B32E4FDC}"/>
    <cellStyle name="Normal 5 5 2 3 4" xfId="1342" xr:uid="{4E029D07-1B8E-429C-AF56-8AB0636F5827}"/>
    <cellStyle name="Normal 5 5 2 3 4 2" xfId="1343" xr:uid="{731BD71C-903F-48D7-92C4-87AEDDD3F8A2}"/>
    <cellStyle name="Normal 5 5 2 3 5" xfId="1344" xr:uid="{7C6FA485-A68A-4879-A912-944FE5315052}"/>
    <cellStyle name="Normal 5 5 2 3 6" xfId="2890" xr:uid="{39661A58-5F3A-4BF5-894C-375A4ED9F5E7}"/>
    <cellStyle name="Normal 5 5 2 4" xfId="305" xr:uid="{91E165E6-B579-463A-B548-DBC431EC1A67}"/>
    <cellStyle name="Normal 5 5 2 4 2" xfId="567" xr:uid="{A7E4D16A-FF2C-492D-86E5-DE3D8ED80369}"/>
    <cellStyle name="Normal 5 5 2 4 2 2" xfId="1345" xr:uid="{C05A5202-B172-4BAA-A084-C9C746B0B2A9}"/>
    <cellStyle name="Normal 5 5 2 4 2 2 2" xfId="1346" xr:uid="{AA40E3E6-D87C-4F64-A6EB-257C7CEB4E0A}"/>
    <cellStyle name="Normal 5 5 2 4 2 3" xfId="1347" xr:uid="{22B960A6-F748-4301-84A1-86956EA84F2C}"/>
    <cellStyle name="Normal 5 5 2 4 2 4" xfId="2891" xr:uid="{D6F52105-197F-4F8E-8496-ED0695FEF974}"/>
    <cellStyle name="Normal 5 5 2 4 3" xfId="1348" xr:uid="{028BED69-9804-4388-82E2-502C89E00482}"/>
    <cellStyle name="Normal 5 5 2 4 3 2" xfId="1349" xr:uid="{BF3A5254-8322-49E9-B040-811070C0F8A2}"/>
    <cellStyle name="Normal 5 5 2 4 4" xfId="1350" xr:uid="{E3B3FF68-878E-4966-9EE3-DE7B6D7A9A11}"/>
    <cellStyle name="Normal 5 5 2 4 5" xfId="2892" xr:uid="{E074E250-4D44-4AE3-81B6-05EEA6D7B336}"/>
    <cellStyle name="Normal 5 5 2 5" xfId="306" xr:uid="{D84438DB-A6E5-44D3-AB84-C58A65364ADF}"/>
    <cellStyle name="Normal 5 5 2 5 2" xfId="1351" xr:uid="{6835DE11-CF74-4034-BE10-BE1D906F317A}"/>
    <cellStyle name="Normal 5 5 2 5 2 2" xfId="1352" xr:uid="{16D21277-4159-473F-BB03-BDC8867F1A00}"/>
    <cellStyle name="Normal 5 5 2 5 3" xfId="1353" xr:uid="{C93D0FFF-48A8-4DC5-BC73-4138C3DBD624}"/>
    <cellStyle name="Normal 5 5 2 5 4" xfId="2893" xr:uid="{61883E03-5623-4821-B8BC-BF14525369FD}"/>
    <cellStyle name="Normal 5 5 2 6" xfId="1354" xr:uid="{6932E0DD-2718-4ED5-8C9E-6A9F6CB6E8E0}"/>
    <cellStyle name="Normal 5 5 2 6 2" xfId="1355" xr:uid="{5AE81B91-4EEE-4479-B07C-6FC7B45E44CF}"/>
    <cellStyle name="Normal 5 5 2 6 3" xfId="2894" xr:uid="{9EC48C70-4142-4E20-99E4-E95B8EB9C3A3}"/>
    <cellStyle name="Normal 5 5 2 6 4" xfId="2895" xr:uid="{09DFE452-0244-4BCB-A6FB-E7D7F1C6D529}"/>
    <cellStyle name="Normal 5 5 2 7" xfId="1356" xr:uid="{51418BE8-1A28-42CE-B00A-D609E43667B6}"/>
    <cellStyle name="Normal 5 5 2 8" xfId="2896" xr:uid="{A71D9FFF-332E-40B7-874B-0BC1BC4AC184}"/>
    <cellStyle name="Normal 5 5 2 9" xfId="2897" xr:uid="{FBC16042-7DDF-4AD0-90AE-98BD44998CAF}"/>
    <cellStyle name="Normal 5 5 3" xfId="101" xr:uid="{BD478B7B-C26A-4E63-8877-0D937B51A8EE}"/>
    <cellStyle name="Normal 5 5 3 2" xfId="102" xr:uid="{D2797780-890D-4CA0-A9F2-D8A65399C4EC}"/>
    <cellStyle name="Normal 5 5 3 2 2" xfId="568" xr:uid="{A13C2FF6-AF70-4BF0-AC60-049660C1EF15}"/>
    <cellStyle name="Normal 5 5 3 2 2 2" xfId="1357" xr:uid="{BFE0B1B7-305A-4E5A-87EE-9290FE7D545B}"/>
    <cellStyle name="Normal 5 5 3 2 2 2 2" xfId="1358" xr:uid="{8AAA91AB-3BA7-429C-90E7-5CD66D55683A}"/>
    <cellStyle name="Normal 5 5 3 2 2 2 2 2" xfId="4468" xr:uid="{9F66E613-8E6C-455A-AE91-BE5AC25717FD}"/>
    <cellStyle name="Normal 5 5 3 2 2 2 3" xfId="4469" xr:uid="{1EBD526A-8E23-49EC-9B4C-0DC16C76E22B}"/>
    <cellStyle name="Normal 5 5 3 2 2 3" xfId="1359" xr:uid="{47FE3191-216B-4978-B5F1-0ED9F8F3A2D9}"/>
    <cellStyle name="Normal 5 5 3 2 2 3 2" xfId="4470" xr:uid="{7D1D9BEA-8157-4A68-B752-05D2CB4B92C2}"/>
    <cellStyle name="Normal 5 5 3 2 2 4" xfId="2898" xr:uid="{1ED02099-947F-431D-B293-6FE0B00CCA2B}"/>
    <cellStyle name="Normal 5 5 3 2 3" xfId="1360" xr:uid="{B621B4F1-8509-4A64-A83C-75C43EE6590E}"/>
    <cellStyle name="Normal 5 5 3 2 3 2" xfId="1361" xr:uid="{49D53DAB-890D-4844-BB4F-A48A958A766E}"/>
    <cellStyle name="Normal 5 5 3 2 3 2 2" xfId="4471" xr:uid="{8067CB06-EFC3-41D5-B887-AB97337755CF}"/>
    <cellStyle name="Normal 5 5 3 2 3 3" xfId="2899" xr:uid="{EC7F6261-CBE8-4D48-8613-EDB368067FEF}"/>
    <cellStyle name="Normal 5 5 3 2 3 4" xfId="2900" xr:uid="{2602B2B5-3D4F-4637-829B-DCD394F9747D}"/>
    <cellStyle name="Normal 5 5 3 2 4" xfId="1362" xr:uid="{C3AF77B4-F027-457E-9A8E-C2193A0A686D}"/>
    <cellStyle name="Normal 5 5 3 2 4 2" xfId="4472" xr:uid="{E05EECDB-7B70-466B-823A-9A20E2FE9EB1}"/>
    <cellStyle name="Normal 5 5 3 2 5" xfId="2901" xr:uid="{2FA3D3C7-3B26-4A2D-B095-626370158FD1}"/>
    <cellStyle name="Normal 5 5 3 2 6" xfId="2902" xr:uid="{339D6EF8-4CC3-4278-9B09-B3D7327F259D}"/>
    <cellStyle name="Normal 5 5 3 3" xfId="307" xr:uid="{EB14B08D-E106-4FE7-BD81-68603A1DEF1A}"/>
    <cellStyle name="Normal 5 5 3 3 2" xfId="1363" xr:uid="{CF482CBC-84C1-404E-86B3-C10330BF5894}"/>
    <cellStyle name="Normal 5 5 3 3 2 2" xfId="1364" xr:uid="{3F1541E6-FC91-47A0-8108-DD03D71EEED7}"/>
    <cellStyle name="Normal 5 5 3 3 2 2 2" xfId="4473" xr:uid="{A007345B-3BEB-433B-A915-E4532BA74DAA}"/>
    <cellStyle name="Normal 5 5 3 3 2 3" xfId="2903" xr:uid="{6E7AC5DC-6851-41B5-A976-AB0D1AB8094F}"/>
    <cellStyle name="Normal 5 5 3 3 2 4" xfId="2904" xr:uid="{23ED0963-8CD0-4F04-A47C-03C12532D001}"/>
    <cellStyle name="Normal 5 5 3 3 3" xfId="1365" xr:uid="{3EAE81EA-52AA-41A0-A792-D5649FEA4043}"/>
    <cellStyle name="Normal 5 5 3 3 3 2" xfId="4474" xr:uid="{BE7EBCA8-7498-401F-B450-AD57815F2653}"/>
    <cellStyle name="Normal 5 5 3 3 4" xfId="2905" xr:uid="{BBC19EF3-6D02-4297-9A56-9D23239B8AE3}"/>
    <cellStyle name="Normal 5 5 3 3 5" xfId="2906" xr:uid="{F807C965-A350-457A-918A-ADC81CED7284}"/>
    <cellStyle name="Normal 5 5 3 4" xfId="1366" xr:uid="{7AE5EF13-01A8-4364-8095-2DFAB69BC32D}"/>
    <cellStyle name="Normal 5 5 3 4 2" xfId="1367" xr:uid="{7CD6A2E0-4D94-4D8A-A199-02FECD267AEB}"/>
    <cellStyle name="Normal 5 5 3 4 2 2" xfId="4475" xr:uid="{8CCCF1AB-973D-4391-8E6F-CAEB5BE14FC9}"/>
    <cellStyle name="Normal 5 5 3 4 3" xfId="2907" xr:uid="{759D9F25-4575-4A9E-A431-27A2CD8532E7}"/>
    <cellStyle name="Normal 5 5 3 4 4" xfId="2908" xr:uid="{5FC75869-6787-4EC6-882B-F58C1C63D16C}"/>
    <cellStyle name="Normal 5 5 3 5" xfId="1368" xr:uid="{B010D612-7AA5-4B38-AA02-38E4B904AD4C}"/>
    <cellStyle name="Normal 5 5 3 5 2" xfId="2909" xr:uid="{93E5DCA9-193E-4999-BED9-16F676A12C08}"/>
    <cellStyle name="Normal 5 5 3 5 3" xfId="2910" xr:uid="{07E92EC5-6FCF-45A3-90C0-660357ED0E7C}"/>
    <cellStyle name="Normal 5 5 3 5 4" xfId="2911" xr:uid="{89074891-014B-4B7F-8F86-C92109173650}"/>
    <cellStyle name="Normal 5 5 3 6" xfId="2912" xr:uid="{249980BB-DECA-4183-9F24-B4686B3797F3}"/>
    <cellStyle name="Normal 5 5 3 7" xfId="2913" xr:uid="{2513562E-17E7-4A5B-BC56-4E3E149A0579}"/>
    <cellStyle name="Normal 5 5 3 8" xfId="2914" xr:uid="{824C604C-E5DF-4E50-A915-DE41E739D5EF}"/>
    <cellStyle name="Normal 5 5 4" xfId="103" xr:uid="{23C9DD54-B7CF-46E0-A3E0-4419AE45FB83}"/>
    <cellStyle name="Normal 5 5 4 2" xfId="569" xr:uid="{FE4818C2-D693-4126-87C2-84C94945B6CC}"/>
    <cellStyle name="Normal 5 5 4 2 2" xfId="570" xr:uid="{4EDEEEA0-ACB8-4614-AD58-5B176AF7517A}"/>
    <cellStyle name="Normal 5 5 4 2 2 2" xfId="1369" xr:uid="{D62D7F3A-5C38-4503-BC7E-B4196949898A}"/>
    <cellStyle name="Normal 5 5 4 2 2 2 2" xfId="1370" xr:uid="{4F74C50E-7833-4EA8-B44D-A99040E35155}"/>
    <cellStyle name="Normal 5 5 4 2 2 3" xfId="1371" xr:uid="{5231A876-7F1A-4676-A9AE-4C64F6EA9DBE}"/>
    <cellStyle name="Normal 5 5 4 2 2 4" xfId="2915" xr:uid="{8F4B4306-49A3-4FBC-A9DF-570D3BE7215A}"/>
    <cellStyle name="Normal 5 5 4 2 3" xfId="1372" xr:uid="{B9C233B1-1FF5-4A32-A950-172BE76014AF}"/>
    <cellStyle name="Normal 5 5 4 2 3 2" xfId="1373" xr:uid="{F267B8F0-3A54-4FCB-8740-8768FC3B9525}"/>
    <cellStyle name="Normal 5 5 4 2 4" xfId="1374" xr:uid="{8ECB61E3-1A96-4B57-AAB3-0A7690CEDA7D}"/>
    <cellStyle name="Normal 5 5 4 2 5" xfId="2916" xr:uid="{8877DAB9-DE2A-4870-8B8A-317873E7F8A4}"/>
    <cellStyle name="Normal 5 5 4 3" xfId="571" xr:uid="{BA302F22-A4BF-4A10-B834-D0196446130B}"/>
    <cellStyle name="Normal 5 5 4 3 2" xfId="1375" xr:uid="{CF6046B2-C65B-43F6-A6F8-2E1CC51971E0}"/>
    <cellStyle name="Normal 5 5 4 3 2 2" xfId="1376" xr:uid="{246045A9-9BDF-4B3B-A276-C44256382464}"/>
    <cellStyle name="Normal 5 5 4 3 3" xfId="1377" xr:uid="{B4668ABF-759F-4D95-AA01-B61E6AF30E99}"/>
    <cellStyle name="Normal 5 5 4 3 4" xfId="2917" xr:uid="{AE8F3327-011A-420F-9B6B-6453B9EA9B59}"/>
    <cellStyle name="Normal 5 5 4 4" xfId="1378" xr:uid="{9F9742C7-ABDF-490A-937A-D06B34265265}"/>
    <cellStyle name="Normal 5 5 4 4 2" xfId="1379" xr:uid="{ADAF0006-BBF2-471A-9DCC-E2B129BA3B86}"/>
    <cellStyle name="Normal 5 5 4 4 3" xfId="2918" xr:uid="{508DE4FB-C331-4E14-B53C-2F6790B55F75}"/>
    <cellStyle name="Normal 5 5 4 4 4" xfId="2919" xr:uid="{1114624C-A100-4708-8498-92D8F01837F5}"/>
    <cellStyle name="Normal 5 5 4 5" xfId="1380" xr:uid="{FB766157-B9A2-4CA9-92CD-7B13BCEE640C}"/>
    <cellStyle name="Normal 5 5 4 6" xfId="2920" xr:uid="{E2E8A62B-C165-4C29-97EC-54E8EEE63D5E}"/>
    <cellStyle name="Normal 5 5 4 7" xfId="2921" xr:uid="{7845E211-CA6D-454A-9547-39CB2DFFCF4A}"/>
    <cellStyle name="Normal 5 5 5" xfId="308" xr:uid="{EE002EAA-C6D6-40FF-991F-EEB3414FACCC}"/>
    <cellStyle name="Normal 5 5 5 2" xfId="572" xr:uid="{7D9436D0-701A-4E9B-91F2-811E9F6BB8D3}"/>
    <cellStyle name="Normal 5 5 5 2 2" xfId="1381" xr:uid="{473C1C96-74F0-4D04-BB46-3C50CFBB245F}"/>
    <cellStyle name="Normal 5 5 5 2 2 2" xfId="1382" xr:uid="{7EFCFB2C-491B-4ADC-BB9C-70AD2F493107}"/>
    <cellStyle name="Normal 5 5 5 2 3" xfId="1383" xr:uid="{E90AB5D9-EBD7-41DB-9F00-87F49FBFF812}"/>
    <cellStyle name="Normal 5 5 5 2 4" xfId="2922" xr:uid="{0A4961D3-A353-4177-952F-73208D87A14A}"/>
    <cellStyle name="Normal 5 5 5 3" xfId="1384" xr:uid="{A944F1AD-9BD4-49A9-A4AD-C8453F3EFB17}"/>
    <cellStyle name="Normal 5 5 5 3 2" xfId="1385" xr:uid="{C7A61CA5-9718-4465-8D9A-25F5430810DD}"/>
    <cellStyle name="Normal 5 5 5 3 3" xfId="2923" xr:uid="{52022AAF-CD98-4C82-BE06-2899552B8026}"/>
    <cellStyle name="Normal 5 5 5 3 4" xfId="2924" xr:uid="{5FECF07E-D4A1-414C-9C7A-71BA18CDE2E1}"/>
    <cellStyle name="Normal 5 5 5 4" xfId="1386" xr:uid="{F34B1CBB-BEC8-4538-B5BC-ABDF492E205E}"/>
    <cellStyle name="Normal 5 5 5 5" xfId="2925" xr:uid="{9BCE055C-9246-4FC1-8D70-3771C55F7AF7}"/>
    <cellStyle name="Normal 5 5 5 6" xfId="2926" xr:uid="{6175B3AB-F0F6-42BA-8929-34E2C9E92456}"/>
    <cellStyle name="Normal 5 5 6" xfId="309" xr:uid="{6CB11082-E2F1-4BE7-A9AB-C16330E71802}"/>
    <cellStyle name="Normal 5 5 6 2" xfId="1387" xr:uid="{A46372C8-38E2-491D-BF32-6980DD4F0956}"/>
    <cellStyle name="Normal 5 5 6 2 2" xfId="1388" xr:uid="{E3FB3672-3DE8-4676-8353-F86DA2941575}"/>
    <cellStyle name="Normal 5 5 6 2 3" xfId="2927" xr:uid="{BE39DB7C-E508-49E1-9F38-67F9D0C510DF}"/>
    <cellStyle name="Normal 5 5 6 2 4" xfId="2928" xr:uid="{482162BB-4640-4F84-8DEE-216A04D85781}"/>
    <cellStyle name="Normal 5 5 6 3" xfId="1389" xr:uid="{74523103-5D04-47E2-B460-8313B579BCC4}"/>
    <cellStyle name="Normal 5 5 6 4" xfId="2929" xr:uid="{27A406A7-790A-4A07-875B-BDB90D789B6D}"/>
    <cellStyle name="Normal 5 5 6 5" xfId="2930" xr:uid="{1F978350-B75B-4D9B-A7E5-B4118857B2BB}"/>
    <cellStyle name="Normal 5 5 7" xfId="1390" xr:uid="{2EF436A0-BD9F-4C01-9FEC-0B05F5671A50}"/>
    <cellStyle name="Normal 5 5 7 2" xfId="1391" xr:uid="{7B446B5F-32F8-4B30-A307-8D380D12A4D0}"/>
    <cellStyle name="Normal 5 5 7 3" xfId="2931" xr:uid="{6FE1285C-7528-4979-9EDD-75A291A06F5D}"/>
    <cellStyle name="Normal 5 5 7 4" xfId="2932" xr:uid="{10F51E23-025D-4FE5-9C65-C0C5F52EF407}"/>
    <cellStyle name="Normal 5 5 8" xfId="1392" xr:uid="{F589160B-F9EF-46BA-94E7-94982A956286}"/>
    <cellStyle name="Normal 5 5 8 2" xfId="2933" xr:uid="{F019FBB8-F25B-4D2D-87A6-C58FF9A4AF8E}"/>
    <cellStyle name="Normal 5 5 8 3" xfId="2934" xr:uid="{7F8C918B-F0C7-406E-A5AF-26BEA4F477D2}"/>
    <cellStyle name="Normal 5 5 8 4" xfId="2935" xr:uid="{A46B356E-89E9-48C3-8A25-640770CCBCA0}"/>
    <cellStyle name="Normal 5 5 9" xfId="2936" xr:uid="{A2050E38-6123-449D-9082-4B69769D9DA7}"/>
    <cellStyle name="Normal 5 6" xfId="104" xr:uid="{C14D92C5-A9D3-4097-AEB0-49D6C8DF0DD0}"/>
    <cellStyle name="Normal 5 6 10" xfId="2937" xr:uid="{B16043E3-6424-48B7-BD24-9BA28098EED2}"/>
    <cellStyle name="Normal 5 6 11" xfId="2938" xr:uid="{ADD5664A-1477-4449-9D43-1BAD2C953A6F}"/>
    <cellStyle name="Normal 5 6 2" xfId="105" xr:uid="{BAA9C673-0F71-4F96-BD7E-9415CAEC3015}"/>
    <cellStyle name="Normal 5 6 2 2" xfId="310" xr:uid="{3A0952B1-EF1D-426E-B720-334F503B3B49}"/>
    <cellStyle name="Normal 5 6 2 2 2" xfId="573" xr:uid="{B6132F95-2290-454E-A2EF-FC14E0531457}"/>
    <cellStyle name="Normal 5 6 2 2 2 2" xfId="574" xr:uid="{23E78BB0-EFE0-405E-9F34-E06D5D200600}"/>
    <cellStyle name="Normal 5 6 2 2 2 2 2" xfId="1393" xr:uid="{414C61BB-DCF6-4C15-89F7-65A415260C4A}"/>
    <cellStyle name="Normal 5 6 2 2 2 2 3" xfId="2939" xr:uid="{F9FD1BFC-ABEE-454C-B5EE-3DB5435E4EFA}"/>
    <cellStyle name="Normal 5 6 2 2 2 2 4" xfId="2940" xr:uid="{C594E892-A926-4253-90A9-DBC86A1080D0}"/>
    <cellStyle name="Normal 5 6 2 2 2 3" xfId="1394" xr:uid="{FC10C0A5-B32B-4818-BA1D-21488BB8EFCA}"/>
    <cellStyle name="Normal 5 6 2 2 2 3 2" xfId="2941" xr:uid="{8B26E660-8A9E-41A7-B3AC-B3D819E1AF0D}"/>
    <cellStyle name="Normal 5 6 2 2 2 3 3" xfId="2942" xr:uid="{047E5026-742F-4CEA-BBD3-DB8E80BE17E1}"/>
    <cellStyle name="Normal 5 6 2 2 2 3 4" xfId="2943" xr:uid="{CCEC400B-324A-4DF4-B6FF-1002E68B3C23}"/>
    <cellStyle name="Normal 5 6 2 2 2 4" xfId="2944" xr:uid="{63A7B968-543D-453F-B0E4-3B36BFCAEC0D}"/>
    <cellStyle name="Normal 5 6 2 2 2 5" xfId="2945" xr:uid="{6E6C1BAB-D139-43D1-8B80-7D13F56F05B6}"/>
    <cellStyle name="Normal 5 6 2 2 2 6" xfId="2946" xr:uid="{3B0A9144-4E46-4421-8147-B98B4EF40913}"/>
    <cellStyle name="Normal 5 6 2 2 3" xfId="575" xr:uid="{C98DEE38-3B1D-43B9-BDA7-B4F3D3181B7F}"/>
    <cellStyle name="Normal 5 6 2 2 3 2" xfId="1395" xr:uid="{6527BEA0-4563-4B82-92E7-A2BCE9FC7602}"/>
    <cellStyle name="Normal 5 6 2 2 3 2 2" xfId="2947" xr:uid="{03474BC4-8F25-4D32-ACF8-F03FB3F392DC}"/>
    <cellStyle name="Normal 5 6 2 2 3 2 3" xfId="2948" xr:uid="{8381179C-405C-4C47-8BCC-3999DE2AF358}"/>
    <cellStyle name="Normal 5 6 2 2 3 2 4" xfId="2949" xr:uid="{2AD46839-6EDE-4634-BE77-19C4E9216A08}"/>
    <cellStyle name="Normal 5 6 2 2 3 3" xfId="2950" xr:uid="{1E4232B6-A034-4F1F-965E-64993558A293}"/>
    <cellStyle name="Normal 5 6 2 2 3 4" xfId="2951" xr:uid="{14B0D3AB-0E9B-4FB1-BD4E-22F50DC33ADB}"/>
    <cellStyle name="Normal 5 6 2 2 3 5" xfId="2952" xr:uid="{A8C60EC0-BEB5-473B-BB96-1B47A56BE9C3}"/>
    <cellStyle name="Normal 5 6 2 2 4" xfId="1396" xr:uid="{7266BA52-F4C7-4722-B3C6-A677821FA2DA}"/>
    <cellStyle name="Normal 5 6 2 2 4 2" xfId="2953" xr:uid="{44B13A5D-037B-43BF-A436-E604B6F1F25E}"/>
    <cellStyle name="Normal 5 6 2 2 4 3" xfId="2954" xr:uid="{53482181-740F-41F0-9C8C-210A7489C91F}"/>
    <cellStyle name="Normal 5 6 2 2 4 4" xfId="2955" xr:uid="{57AD9DB6-39D5-4F5B-B72A-B92ED8E90D34}"/>
    <cellStyle name="Normal 5 6 2 2 5" xfId="2956" xr:uid="{B76B4B15-A6D8-4F6F-9A98-D75D4C95D9E1}"/>
    <cellStyle name="Normal 5 6 2 2 5 2" xfId="2957" xr:uid="{2C24A27C-2254-4BD8-BF18-D2BCC93C8910}"/>
    <cellStyle name="Normal 5 6 2 2 5 3" xfId="2958" xr:uid="{6410A9BA-E8F8-4220-8BB9-455A9C521848}"/>
    <cellStyle name="Normal 5 6 2 2 5 4" xfId="2959" xr:uid="{8504B061-ED98-4E05-8462-17CF6C829318}"/>
    <cellStyle name="Normal 5 6 2 2 6" xfId="2960" xr:uid="{7CAAC61F-B690-4BA3-89B6-DA2C6D13242B}"/>
    <cellStyle name="Normal 5 6 2 2 7" xfId="2961" xr:uid="{344F9B54-CFAD-47B7-941A-5F18644EC3F6}"/>
    <cellStyle name="Normal 5 6 2 2 8" xfId="2962" xr:uid="{993EC5B1-68F3-463C-89EB-DE97C8BC5C36}"/>
    <cellStyle name="Normal 5 6 2 3" xfId="576" xr:uid="{673301EC-CF41-47D8-B186-6A751C2D4A64}"/>
    <cellStyle name="Normal 5 6 2 3 2" xfId="577" xr:uid="{ABD2F693-B0B3-4ABB-9FBF-ED1071D5FFA1}"/>
    <cellStyle name="Normal 5 6 2 3 2 2" xfId="578" xr:uid="{31543686-12BD-485B-BEAD-9D8841BC0853}"/>
    <cellStyle name="Normal 5 6 2 3 2 3" xfId="2963" xr:uid="{391C3D63-D464-4926-B71E-6790B8226C37}"/>
    <cellStyle name="Normal 5 6 2 3 2 4" xfId="2964" xr:uid="{3AB631BA-CA2F-4B95-B171-211A3B411104}"/>
    <cellStyle name="Normal 5 6 2 3 3" xfId="579" xr:uid="{DCC96DF3-BF37-4622-B3DB-9BC5275665AD}"/>
    <cellStyle name="Normal 5 6 2 3 3 2" xfId="2965" xr:uid="{DA171733-8CF6-4509-A457-4B7B9CB0FC14}"/>
    <cellStyle name="Normal 5 6 2 3 3 3" xfId="2966" xr:uid="{42E41237-B059-4661-8407-E5A938255DB8}"/>
    <cellStyle name="Normal 5 6 2 3 3 4" xfId="2967" xr:uid="{4746EDCC-2485-44B6-8E6F-DA739DAA61DE}"/>
    <cellStyle name="Normal 5 6 2 3 4" xfId="2968" xr:uid="{F3B20E65-ADBD-459C-B2C0-AF3C5EF1C34D}"/>
    <cellStyle name="Normal 5 6 2 3 5" xfId="2969" xr:uid="{FE6871F9-9673-4F56-930D-2E8B04763EE9}"/>
    <cellStyle name="Normal 5 6 2 3 6" xfId="2970" xr:uid="{59337E36-D368-4992-8F82-FCC82A87FFEB}"/>
    <cellStyle name="Normal 5 6 2 4" xfId="580" xr:uid="{318609C1-9F5C-409D-8C30-22DC598D08F6}"/>
    <cellStyle name="Normal 5 6 2 4 2" xfId="581" xr:uid="{F572F196-82D3-4025-93C2-57D3E7AA8117}"/>
    <cellStyle name="Normal 5 6 2 4 2 2" xfId="2971" xr:uid="{048B3EC8-FE36-4455-8956-231B71D9AD32}"/>
    <cellStyle name="Normal 5 6 2 4 2 3" xfId="2972" xr:uid="{BABAFE31-CCB8-4509-BC99-5EA5BC5E4319}"/>
    <cellStyle name="Normal 5 6 2 4 2 4" xfId="2973" xr:uid="{117D5D4C-CB84-45C5-8C44-B1BA66100E93}"/>
    <cellStyle name="Normal 5 6 2 4 3" xfId="2974" xr:uid="{00A88D70-7823-407F-87B0-3B86AFDAFEAC}"/>
    <cellStyle name="Normal 5 6 2 4 4" xfId="2975" xr:uid="{C6C8970A-6287-4862-A9C4-90B05FB8A970}"/>
    <cellStyle name="Normal 5 6 2 4 5" xfId="2976" xr:uid="{CA1BF250-34EE-4FCE-9B24-959CC219409C}"/>
    <cellStyle name="Normal 5 6 2 5" xfId="582" xr:uid="{011B462B-0940-4B94-A107-8B9F9AADA8AF}"/>
    <cellStyle name="Normal 5 6 2 5 2" xfId="2977" xr:uid="{ECA0633F-DB5E-48AF-B961-E7E4B9D5A776}"/>
    <cellStyle name="Normal 5 6 2 5 3" xfId="2978" xr:uid="{A2DABF33-89CD-4311-92D6-31BD9370F782}"/>
    <cellStyle name="Normal 5 6 2 5 4" xfId="2979" xr:uid="{9C905EC0-3D27-468A-BCFA-E0B78051C18F}"/>
    <cellStyle name="Normal 5 6 2 6" xfId="2980" xr:uid="{FD662D40-B401-4021-86E1-6C52D2EA6C97}"/>
    <cellStyle name="Normal 5 6 2 6 2" xfId="2981" xr:uid="{86A8CD31-4090-40E3-AF70-1CDA62857930}"/>
    <cellStyle name="Normal 5 6 2 6 3" xfId="2982" xr:uid="{14543C2D-8FFF-4B1D-BCA0-BD25A7DA7F8E}"/>
    <cellStyle name="Normal 5 6 2 6 4" xfId="2983" xr:uid="{D23E1558-718C-4D17-8852-AEB004F371BC}"/>
    <cellStyle name="Normal 5 6 2 7" xfId="2984" xr:uid="{7DA86448-03FC-4170-8B5B-AB5D678B19EA}"/>
    <cellStyle name="Normal 5 6 2 8" xfId="2985" xr:uid="{27C90DAE-1902-49D8-A98E-0624DBE34E38}"/>
    <cellStyle name="Normal 5 6 2 9" xfId="2986" xr:uid="{8C2C18A0-4CD7-4F56-AED7-A900B2814B82}"/>
    <cellStyle name="Normal 5 6 3" xfId="311" xr:uid="{9EDB868F-1942-43FD-8A60-DA48B94AEB8E}"/>
    <cellStyle name="Normal 5 6 3 2" xfId="583" xr:uid="{B25236FF-8656-41DA-B9E1-0E70B0865CF3}"/>
    <cellStyle name="Normal 5 6 3 2 2" xfId="584" xr:uid="{94228C3F-2B02-41B1-89AD-C18403A32B00}"/>
    <cellStyle name="Normal 5 6 3 2 2 2" xfId="1397" xr:uid="{51EDEE55-305A-4151-A6AC-C6C0377447C5}"/>
    <cellStyle name="Normal 5 6 3 2 2 2 2" xfId="1398" xr:uid="{68B35DD9-D763-4679-84E8-9BF2AE08A9F8}"/>
    <cellStyle name="Normal 5 6 3 2 2 3" xfId="1399" xr:uid="{59CD171D-BD83-466F-999D-85B94F96210E}"/>
    <cellStyle name="Normal 5 6 3 2 2 4" xfId="2987" xr:uid="{58FE6586-8A52-403B-A9F5-0134BB512DE5}"/>
    <cellStyle name="Normal 5 6 3 2 3" xfId="1400" xr:uid="{A241C4CA-0DFC-402D-B3BC-1184F4FB8C36}"/>
    <cellStyle name="Normal 5 6 3 2 3 2" xfId="1401" xr:uid="{447776B8-B666-4C1D-8541-AF43D106F3B1}"/>
    <cellStyle name="Normal 5 6 3 2 3 3" xfId="2988" xr:uid="{B7A3DB0F-6517-445A-AB51-474E31CC1CAA}"/>
    <cellStyle name="Normal 5 6 3 2 3 4" xfId="2989" xr:uid="{CC22A014-3880-4B85-B3B9-8E20A20A62A8}"/>
    <cellStyle name="Normal 5 6 3 2 4" xfId="1402" xr:uid="{38ECC980-2F07-42BE-9A2C-952A7384F6F3}"/>
    <cellStyle name="Normal 5 6 3 2 5" xfId="2990" xr:uid="{D7DF2714-2129-489B-AAE4-478DFB71A815}"/>
    <cellStyle name="Normal 5 6 3 2 6" xfId="2991" xr:uid="{34332A1C-EAAD-4E23-8D1A-F63F346A0E9F}"/>
    <cellStyle name="Normal 5 6 3 3" xfId="585" xr:uid="{6D85B1B3-13B6-4BEA-9BDB-537BD895A2D5}"/>
    <cellStyle name="Normal 5 6 3 3 2" xfId="1403" xr:uid="{7EF741C9-96EB-4651-B870-0577EF205FD7}"/>
    <cellStyle name="Normal 5 6 3 3 2 2" xfId="1404" xr:uid="{D71382A3-B4A0-4E18-834B-9F3D6C12695A}"/>
    <cellStyle name="Normal 5 6 3 3 2 3" xfId="2992" xr:uid="{60B54899-CCDC-42DF-8631-FAFCFC68569C}"/>
    <cellStyle name="Normal 5 6 3 3 2 4" xfId="2993" xr:uid="{900ED752-E57E-4996-BBAE-FBE0815E6D52}"/>
    <cellStyle name="Normal 5 6 3 3 3" xfId="1405" xr:uid="{A4D4BBA5-BFAC-4D58-88F7-BE615FEB3590}"/>
    <cellStyle name="Normal 5 6 3 3 4" xfId="2994" xr:uid="{6BC3D586-FA84-45CE-8C82-03340406F332}"/>
    <cellStyle name="Normal 5 6 3 3 5" xfId="2995" xr:uid="{2715EE0B-1A8B-4E6D-AE46-6854F948EDF7}"/>
    <cellStyle name="Normal 5 6 3 4" xfId="1406" xr:uid="{A57AF3A2-F6A9-4F30-A7F6-66D5FDC9F56F}"/>
    <cellStyle name="Normal 5 6 3 4 2" xfId="1407" xr:uid="{60DE474B-7200-4107-BBC9-7C525C40852F}"/>
    <cellStyle name="Normal 5 6 3 4 3" xfId="2996" xr:uid="{5968BE97-5D7F-476C-876E-1002DCCE5890}"/>
    <cellStyle name="Normal 5 6 3 4 4" xfId="2997" xr:uid="{A10BA3E5-648E-4CF2-862D-0840013D3182}"/>
    <cellStyle name="Normal 5 6 3 5" xfId="1408" xr:uid="{B343202D-3CE5-4990-BE47-D4ADB7FECC13}"/>
    <cellStyle name="Normal 5 6 3 5 2" xfId="2998" xr:uid="{CDF92A11-A468-4628-9B57-DA5CA6EC3F2E}"/>
    <cellStyle name="Normal 5 6 3 5 3" xfId="2999" xr:uid="{3B5E5EFB-6545-4F86-838C-6932244A64AD}"/>
    <cellStyle name="Normal 5 6 3 5 4" xfId="3000" xr:uid="{E6E528FC-B445-44E4-BF9C-EDBEE8D96A6D}"/>
    <cellStyle name="Normal 5 6 3 6" xfId="3001" xr:uid="{E810A6BE-6397-4CB3-9B9C-714B2120C309}"/>
    <cellStyle name="Normal 5 6 3 7" xfId="3002" xr:uid="{59653022-69E1-485F-9D23-1ABF4BDFC8E7}"/>
    <cellStyle name="Normal 5 6 3 8" xfId="3003" xr:uid="{946E954F-88AD-4129-92CF-50810D50ED15}"/>
    <cellStyle name="Normal 5 6 4" xfId="312" xr:uid="{36AF8B55-37AB-46CE-9D42-C154ECE6C343}"/>
    <cellStyle name="Normal 5 6 4 2" xfId="586" xr:uid="{FFF6D562-CBBD-4712-BE46-45E281F525E8}"/>
    <cellStyle name="Normal 5 6 4 2 2" xfId="587" xr:uid="{0BD9582D-EC05-4452-84B4-F2E9CC6F160F}"/>
    <cellStyle name="Normal 5 6 4 2 2 2" xfId="1409" xr:uid="{002AED71-1188-42F1-ADDB-1B55D369D870}"/>
    <cellStyle name="Normal 5 6 4 2 2 3" xfId="3004" xr:uid="{17311BC6-C4A5-4A4B-B0A8-17994D1242B2}"/>
    <cellStyle name="Normal 5 6 4 2 2 4" xfId="3005" xr:uid="{59562C34-F68D-4513-B70B-1162B9D74BAE}"/>
    <cellStyle name="Normal 5 6 4 2 3" xfId="1410" xr:uid="{F624E1C4-BF57-48C7-B804-0BDF25AC2980}"/>
    <cellStyle name="Normal 5 6 4 2 4" xfId="3006" xr:uid="{A1CD4F93-D16A-4B4E-92A6-B92D98EF50AE}"/>
    <cellStyle name="Normal 5 6 4 2 5" xfId="3007" xr:uid="{E267BA6D-EE6C-48B3-8D91-9698C4B48678}"/>
    <cellStyle name="Normal 5 6 4 3" xfId="588" xr:uid="{3B9030AC-E958-461A-A7C0-862D10A8F989}"/>
    <cellStyle name="Normal 5 6 4 3 2" xfId="1411" xr:uid="{8F4B813D-C1BC-4924-BCB3-0FB780959111}"/>
    <cellStyle name="Normal 5 6 4 3 3" xfId="3008" xr:uid="{317ADB36-00A4-413C-955D-35831DDC3BF8}"/>
    <cellStyle name="Normal 5 6 4 3 4" xfId="3009" xr:uid="{51B8FAA3-DD99-48FB-BCEA-27DCF329A9FB}"/>
    <cellStyle name="Normal 5 6 4 4" xfId="1412" xr:uid="{20E11106-A353-46C5-8A9E-109F316DCB9B}"/>
    <cellStyle name="Normal 5 6 4 4 2" xfId="3010" xr:uid="{40B64B89-F4E2-4775-8D2D-327D22A5EEA2}"/>
    <cellStyle name="Normal 5 6 4 4 3" xfId="3011" xr:uid="{232A6482-6640-45C6-AD02-D02FF69A708A}"/>
    <cellStyle name="Normal 5 6 4 4 4" xfId="3012" xr:uid="{2E39E95C-C28D-44B1-B880-1E578A7278E6}"/>
    <cellStyle name="Normal 5 6 4 5" xfId="3013" xr:uid="{475223C7-1D79-472B-A74F-E262FE237B3C}"/>
    <cellStyle name="Normal 5 6 4 6" xfId="3014" xr:uid="{55632255-018E-4CC0-AAB7-4D5AFC1CE65E}"/>
    <cellStyle name="Normal 5 6 4 7" xfId="3015" xr:uid="{846F6557-2413-44D5-862F-03FC977ED386}"/>
    <cellStyle name="Normal 5 6 5" xfId="313" xr:uid="{E4339D33-DF54-49BF-A401-A2F7BE7E5CC2}"/>
    <cellStyle name="Normal 5 6 5 2" xfId="589" xr:uid="{E5022C75-926F-4808-9FC9-6EC00E4E16A5}"/>
    <cellStyle name="Normal 5 6 5 2 2" xfId="1413" xr:uid="{7927407E-CAE6-49F7-B571-794E9DB126AD}"/>
    <cellStyle name="Normal 5 6 5 2 3" xfId="3016" xr:uid="{3B591704-72C2-4A71-9A1F-AF56E72D03AC}"/>
    <cellStyle name="Normal 5 6 5 2 4" xfId="3017" xr:uid="{A4A0A67C-ABF9-41E0-864D-DCC8BFC6C34E}"/>
    <cellStyle name="Normal 5 6 5 3" xfId="1414" xr:uid="{FA04CC86-C307-493E-9BB9-F401B72F8446}"/>
    <cellStyle name="Normal 5 6 5 3 2" xfId="3018" xr:uid="{4FAFB234-393D-46F5-B51B-43DA59BCEEE4}"/>
    <cellStyle name="Normal 5 6 5 3 3" xfId="3019" xr:uid="{A5C4AD96-4CFD-4971-BEFD-2648538C4AFF}"/>
    <cellStyle name="Normal 5 6 5 3 4" xfId="3020" xr:uid="{5E8D3296-FA9C-4662-9763-610D5FBA0E20}"/>
    <cellStyle name="Normal 5 6 5 4" xfId="3021" xr:uid="{167DD387-5ED9-4C1F-B3A3-920CC9033C59}"/>
    <cellStyle name="Normal 5 6 5 5" xfId="3022" xr:uid="{3CA2C2D5-5F40-40F7-BC08-2B7DC742BCD4}"/>
    <cellStyle name="Normal 5 6 5 6" xfId="3023" xr:uid="{EFDEAF41-070E-4143-A969-6A44EDEC53F1}"/>
    <cellStyle name="Normal 5 6 6" xfId="590" xr:uid="{D48D0835-A512-43F3-AB95-39FC3D4328D0}"/>
    <cellStyle name="Normal 5 6 6 2" xfId="1415" xr:uid="{9035305B-BCCE-449C-B8AD-410112813548}"/>
    <cellStyle name="Normal 5 6 6 2 2" xfId="3024" xr:uid="{E06074B0-551A-4371-966A-43005227C9A3}"/>
    <cellStyle name="Normal 5 6 6 2 3" xfId="3025" xr:uid="{24306FB0-D938-4FFE-9546-2D4B746AA544}"/>
    <cellStyle name="Normal 5 6 6 2 4" xfId="3026" xr:uid="{515D4958-3C91-4401-85D3-E47764E1CFE1}"/>
    <cellStyle name="Normal 5 6 6 3" xfId="3027" xr:uid="{E0BA306F-651B-446E-AE67-36F8D621BC85}"/>
    <cellStyle name="Normal 5 6 6 4" xfId="3028" xr:uid="{DCB1DB88-BB24-4841-8EE6-50015030747A}"/>
    <cellStyle name="Normal 5 6 6 5" xfId="3029" xr:uid="{93F9E4B6-4939-442A-A90B-D7C510D97477}"/>
    <cellStyle name="Normal 5 6 7" xfId="1416" xr:uid="{BA3633C9-06B1-4126-8E7D-0EF0F227968D}"/>
    <cellStyle name="Normal 5 6 7 2" xfId="3030" xr:uid="{A2A1E7B1-8D20-4892-B701-07ABF5A5B733}"/>
    <cellStyle name="Normal 5 6 7 3" xfId="3031" xr:uid="{2B5FCAD2-4ADB-4AD9-ADB8-301CFDFD3522}"/>
    <cellStyle name="Normal 5 6 7 4" xfId="3032" xr:uid="{578887B0-663A-4DD9-BFDD-E45C29350793}"/>
    <cellStyle name="Normal 5 6 8" xfId="3033" xr:uid="{9694FDDF-2684-402B-A82B-EF2F6EB532BE}"/>
    <cellStyle name="Normal 5 6 8 2" xfId="3034" xr:uid="{FA58CE43-5559-4422-A0DC-14C1577C95CE}"/>
    <cellStyle name="Normal 5 6 8 3" xfId="3035" xr:uid="{D42491F6-79B3-4052-94F8-8C1FA0152E88}"/>
    <cellStyle name="Normal 5 6 8 4" xfId="3036" xr:uid="{918F3FE2-F3EB-455E-8CE5-5A6F97B3DD0F}"/>
    <cellStyle name="Normal 5 6 9" xfId="3037" xr:uid="{0CAA9A76-429B-41DE-88DE-0D9F95806EB9}"/>
    <cellStyle name="Normal 5 7" xfId="106" xr:uid="{1601C6EC-D0F1-4787-A477-3EEB47FBADD7}"/>
    <cellStyle name="Normal 5 7 2" xfId="107" xr:uid="{C791A99F-FE3B-47F9-ACE6-4B5A39EFB741}"/>
    <cellStyle name="Normal 5 7 2 2" xfId="314" xr:uid="{C78BA152-295C-43B0-85E1-FB8B2EC23F60}"/>
    <cellStyle name="Normal 5 7 2 2 2" xfId="591" xr:uid="{53EA4DCB-9880-429D-8CC9-0E5533733455}"/>
    <cellStyle name="Normal 5 7 2 2 2 2" xfId="1417" xr:uid="{46FD2763-DD9B-4B4D-80E9-95BC5440CF68}"/>
    <cellStyle name="Normal 5 7 2 2 2 3" xfId="3038" xr:uid="{58FDEFA9-5871-41F9-9A70-138B8A1F9710}"/>
    <cellStyle name="Normal 5 7 2 2 2 4" xfId="3039" xr:uid="{FF30990A-B849-44A3-8915-9F99D7DF323B}"/>
    <cellStyle name="Normal 5 7 2 2 3" xfId="1418" xr:uid="{725BB025-C9E1-4EE8-AF0B-563AF0D13F09}"/>
    <cellStyle name="Normal 5 7 2 2 3 2" xfId="3040" xr:uid="{1D582E7C-0DE0-42FA-A2E1-7BFB6D74ABF4}"/>
    <cellStyle name="Normal 5 7 2 2 3 3" xfId="3041" xr:uid="{F8C4AA7E-6BC8-49BC-A815-72317785B373}"/>
    <cellStyle name="Normal 5 7 2 2 3 4" xfId="3042" xr:uid="{032C4532-E8DC-41FC-9319-13B0AACFD649}"/>
    <cellStyle name="Normal 5 7 2 2 4" xfId="3043" xr:uid="{13F7DF7B-8E27-4558-93E1-A3CB34586FA9}"/>
    <cellStyle name="Normal 5 7 2 2 5" xfId="3044" xr:uid="{B414FCCB-9AB5-4E91-B7AD-5657A72D265A}"/>
    <cellStyle name="Normal 5 7 2 2 6" xfId="3045" xr:uid="{1DB74FB0-7157-4ED5-A924-98CCDA4EED09}"/>
    <cellStyle name="Normal 5 7 2 3" xfId="592" xr:uid="{ED1EC115-7366-44BE-A6CA-B9FCAE086C7F}"/>
    <cellStyle name="Normal 5 7 2 3 2" xfId="1419" xr:uid="{B6384C76-C487-4AF3-8EBB-BBE6233042AF}"/>
    <cellStyle name="Normal 5 7 2 3 2 2" xfId="3046" xr:uid="{0BDA19F5-F6F1-4C33-A340-EC4AAA4D93D7}"/>
    <cellStyle name="Normal 5 7 2 3 2 3" xfId="3047" xr:uid="{CED2CC1F-C59B-4655-B213-0806E9BB6538}"/>
    <cellStyle name="Normal 5 7 2 3 2 4" xfId="3048" xr:uid="{86600DD3-B19E-4B5A-AD2C-8A07518ECF1E}"/>
    <cellStyle name="Normal 5 7 2 3 3" xfId="3049" xr:uid="{E0059095-C9CE-4CB2-A56F-6ABE97CFF138}"/>
    <cellStyle name="Normal 5 7 2 3 4" xfId="3050" xr:uid="{5E7099B9-8D64-45AB-A477-EB0C71395975}"/>
    <cellStyle name="Normal 5 7 2 3 5" xfId="3051" xr:uid="{83DD5C5A-B99D-4EA3-9FAF-E1B3C3A4C293}"/>
    <cellStyle name="Normal 5 7 2 4" xfId="1420" xr:uid="{A83D8173-354E-4434-B7E9-90C5B52FFB36}"/>
    <cellStyle name="Normal 5 7 2 4 2" xfId="3052" xr:uid="{2BC1DEB1-7407-4E17-AD6E-21B55D2B8CEC}"/>
    <cellStyle name="Normal 5 7 2 4 3" xfId="3053" xr:uid="{B82D77D3-1C53-4EEB-ACEF-CD3814EB3495}"/>
    <cellStyle name="Normal 5 7 2 4 4" xfId="3054" xr:uid="{781EC0A5-7E39-4C88-BEA9-EC265A532866}"/>
    <cellStyle name="Normal 5 7 2 5" xfId="3055" xr:uid="{65834FD3-6B9E-4C95-B0C0-341C3F470D8E}"/>
    <cellStyle name="Normal 5 7 2 5 2" xfId="3056" xr:uid="{FB833B1E-D853-4B2A-B89A-C02007E3DCA4}"/>
    <cellStyle name="Normal 5 7 2 5 3" xfId="3057" xr:uid="{E493647C-BE97-4676-BB01-97C36C3B202C}"/>
    <cellStyle name="Normal 5 7 2 5 4" xfId="3058" xr:uid="{73ECFDE8-E59F-4614-B26F-9D31E4DD41FB}"/>
    <cellStyle name="Normal 5 7 2 6" xfId="3059" xr:uid="{8EAA8C41-C41B-4AF1-857F-783A7D376B60}"/>
    <cellStyle name="Normal 5 7 2 7" xfId="3060" xr:uid="{76132B81-6C2A-46FB-9C7F-0D4A4436E7C4}"/>
    <cellStyle name="Normal 5 7 2 8" xfId="3061" xr:uid="{7427EA97-AE4E-40F1-A407-DF93BEADF34C}"/>
    <cellStyle name="Normal 5 7 3" xfId="315" xr:uid="{5813A6F9-DA4B-4CE3-BBB8-38C50BCF3960}"/>
    <cellStyle name="Normal 5 7 3 2" xfId="593" xr:uid="{3937736A-AC48-4E35-999E-3C8E18575F5E}"/>
    <cellStyle name="Normal 5 7 3 2 2" xfId="594" xr:uid="{EA0D69A0-9B6E-4AE9-85CD-BA2E99C044C7}"/>
    <cellStyle name="Normal 5 7 3 2 3" xfId="3062" xr:uid="{669E37F3-644D-464E-ABC6-353D88580819}"/>
    <cellStyle name="Normal 5 7 3 2 4" xfId="3063" xr:uid="{405F380B-DB89-4735-B363-D1124FB6F3BE}"/>
    <cellStyle name="Normal 5 7 3 3" xfId="595" xr:uid="{30DE4CEE-4B32-4B3F-ACCE-35353D741002}"/>
    <cellStyle name="Normal 5 7 3 3 2" xfId="3064" xr:uid="{16C51A26-C248-41B9-ACB1-894C0D6CEFCC}"/>
    <cellStyle name="Normal 5 7 3 3 3" xfId="3065" xr:uid="{7CFEA01A-E0DD-423A-8328-939CC2575A46}"/>
    <cellStyle name="Normal 5 7 3 3 4" xfId="3066" xr:uid="{FA535B31-9EB5-445F-9C0E-4DE594D57B14}"/>
    <cellStyle name="Normal 5 7 3 4" xfId="3067" xr:uid="{5FDA3770-2CA5-4404-A8DE-EE7C51E99034}"/>
    <cellStyle name="Normal 5 7 3 5" xfId="3068" xr:uid="{C5B193A9-74CA-4A42-A2BF-0D8BEFDE1E58}"/>
    <cellStyle name="Normal 5 7 3 6" xfId="3069" xr:uid="{E94EE96D-D3F5-4BF3-837C-712A8A619F06}"/>
    <cellStyle name="Normal 5 7 4" xfId="316" xr:uid="{B0E9697F-3DF3-41EB-895D-452E137B786B}"/>
    <cellStyle name="Normal 5 7 4 2" xfId="596" xr:uid="{7A58765E-04D2-4868-9995-74A717E38CCC}"/>
    <cellStyle name="Normal 5 7 4 2 2" xfId="3070" xr:uid="{F924915C-30F5-4DE9-A50A-A413FF7B64B7}"/>
    <cellStyle name="Normal 5 7 4 2 3" xfId="3071" xr:uid="{C0ED9AB9-093B-4AAD-9C1A-708D99946479}"/>
    <cellStyle name="Normal 5 7 4 2 4" xfId="3072" xr:uid="{22116435-56E2-47C2-B0B8-02996399E6C8}"/>
    <cellStyle name="Normal 5 7 4 3" xfId="3073" xr:uid="{4A8B25E1-0231-4B89-B4F3-67573ACD0073}"/>
    <cellStyle name="Normal 5 7 4 4" xfId="3074" xr:uid="{26D0029C-B25F-4B33-9775-88D342DACBDB}"/>
    <cellStyle name="Normal 5 7 4 5" xfId="3075" xr:uid="{510F86AD-9B67-46EA-B7DB-B96F99BFA56E}"/>
    <cellStyle name="Normal 5 7 5" xfId="597" xr:uid="{44514411-B222-4CB4-8797-A30455D46D09}"/>
    <cellStyle name="Normal 5 7 5 2" xfId="3076" xr:uid="{5A0D024B-78B1-4191-886A-B6633F741D37}"/>
    <cellStyle name="Normal 5 7 5 3" xfId="3077" xr:uid="{CE66B6D2-035D-48AF-B0A2-9BFECAFE493D}"/>
    <cellStyle name="Normal 5 7 5 4" xfId="3078" xr:uid="{43B3C564-4483-40F8-81A7-ADF53D44EC55}"/>
    <cellStyle name="Normal 5 7 6" xfId="3079" xr:uid="{23433401-A1EF-4C87-8A45-4D74EA15F4A4}"/>
    <cellStyle name="Normal 5 7 6 2" xfId="3080" xr:uid="{FF8F4983-05DA-4471-B02C-F3B21B0310F4}"/>
    <cellStyle name="Normal 5 7 6 3" xfId="3081" xr:uid="{6D32C1FA-0B4D-4EC4-B64B-08060E9443AE}"/>
    <cellStyle name="Normal 5 7 6 4" xfId="3082" xr:uid="{CF365DB1-5E85-4A2D-9A40-05F2D13D3605}"/>
    <cellStyle name="Normal 5 7 7" xfId="3083" xr:uid="{ACE043E3-BB79-4EC0-8B45-73590C177533}"/>
    <cellStyle name="Normal 5 7 8" xfId="3084" xr:uid="{728B5A77-6F2A-4C41-88EF-38BDB4D78D21}"/>
    <cellStyle name="Normal 5 7 9" xfId="3085" xr:uid="{10A0B3C8-29C9-423E-BF03-EB00467C9248}"/>
    <cellStyle name="Normal 5 8" xfId="108" xr:uid="{C06988C3-4C56-46CC-8B3E-88484623BB1E}"/>
    <cellStyle name="Normal 5 8 2" xfId="317" xr:uid="{E6874FD8-619A-4CFF-A98F-AFE012BFF418}"/>
    <cellStyle name="Normal 5 8 2 2" xfId="598" xr:uid="{4433CB7D-6EDA-49EB-9BFC-DD7841211325}"/>
    <cellStyle name="Normal 5 8 2 2 2" xfId="1421" xr:uid="{ED247D7F-0B2F-4102-92B6-549F796508D3}"/>
    <cellStyle name="Normal 5 8 2 2 2 2" xfId="1422" xr:uid="{83F10A43-0C01-4EEB-9C9A-381087532CF4}"/>
    <cellStyle name="Normal 5 8 2 2 3" xfId="1423" xr:uid="{2C8D121F-8AE3-466C-A7DE-617C693A63FE}"/>
    <cellStyle name="Normal 5 8 2 2 4" xfId="3086" xr:uid="{344783B0-5FD7-4D99-9C10-2A31C1D7B890}"/>
    <cellStyle name="Normal 5 8 2 3" xfId="1424" xr:uid="{DA9733C1-7CD2-4354-AB19-569A7CB90E48}"/>
    <cellStyle name="Normal 5 8 2 3 2" xfId="1425" xr:uid="{7D303AA4-E526-4703-88F6-0628A7A8B042}"/>
    <cellStyle name="Normal 5 8 2 3 3" xfId="3087" xr:uid="{F4CA7187-6145-4BB5-85A5-8CD05C5EE7DF}"/>
    <cellStyle name="Normal 5 8 2 3 4" xfId="3088" xr:uid="{62E30575-33FC-4B18-A0E9-FF2127378FD5}"/>
    <cellStyle name="Normal 5 8 2 4" xfId="1426" xr:uid="{C5B4C404-A47D-4002-AD97-C07464585D4D}"/>
    <cellStyle name="Normal 5 8 2 5" xfId="3089" xr:uid="{AB3BF12B-8D73-483F-8EBA-3B0D3284408C}"/>
    <cellStyle name="Normal 5 8 2 6" xfId="3090" xr:uid="{730B5AAD-F097-437D-BAED-B3AFF07E1635}"/>
    <cellStyle name="Normal 5 8 3" xfId="599" xr:uid="{7CA12D41-2B80-4A00-9D28-15976E823A0F}"/>
    <cellStyle name="Normal 5 8 3 2" xfId="1427" xr:uid="{5B0AFC8D-F3BD-4C03-B51B-4634050BD546}"/>
    <cellStyle name="Normal 5 8 3 2 2" xfId="1428" xr:uid="{115ABB35-C8AB-4E0C-9182-2E4F1931C81A}"/>
    <cellStyle name="Normal 5 8 3 2 3" xfId="3091" xr:uid="{E1706794-74BB-462A-B607-71E281C4FCC4}"/>
    <cellStyle name="Normal 5 8 3 2 4" xfId="3092" xr:uid="{0D2BC552-5830-4DEA-8EE2-F9AF346DDCBD}"/>
    <cellStyle name="Normal 5 8 3 3" xfId="1429" xr:uid="{1AB6B85B-8674-46C7-B221-E88377A92AE9}"/>
    <cellStyle name="Normal 5 8 3 4" xfId="3093" xr:uid="{D90173C7-B7F7-4ADA-90B2-1DA3C172AA2E}"/>
    <cellStyle name="Normal 5 8 3 5" xfId="3094" xr:uid="{18EAA71D-E187-4525-A0E2-F0DAD3868F35}"/>
    <cellStyle name="Normal 5 8 4" xfId="1430" xr:uid="{11CB3AA0-7FFF-498D-AF7C-7C1A72D59708}"/>
    <cellStyle name="Normal 5 8 4 2" xfId="1431" xr:uid="{587B106F-D325-4DB5-B928-03E9023CEB84}"/>
    <cellStyle name="Normal 5 8 4 3" xfId="3095" xr:uid="{156B24AD-190C-43CF-A75F-87E48ADF9A5F}"/>
    <cellStyle name="Normal 5 8 4 4" xfId="3096" xr:uid="{3A088B31-E073-4593-96FE-03EE66C66354}"/>
    <cellStyle name="Normal 5 8 5" xfId="1432" xr:uid="{37A9C4C7-1457-4FE7-A910-64F3306DD919}"/>
    <cellStyle name="Normal 5 8 5 2" xfId="3097" xr:uid="{1743A087-6497-4A30-8949-5B72E7B13E45}"/>
    <cellStyle name="Normal 5 8 5 3" xfId="3098" xr:uid="{CF9C0DA8-5BDC-4807-99D1-B729B5392737}"/>
    <cellStyle name="Normal 5 8 5 4" xfId="3099" xr:uid="{6F231763-7E44-428E-9F4A-A1634ED648F7}"/>
    <cellStyle name="Normal 5 8 6" xfId="3100" xr:uid="{EF045B24-0AA3-414B-BA56-FEDA59C5740C}"/>
    <cellStyle name="Normal 5 8 7" xfId="3101" xr:uid="{1879D29A-2E22-4747-BC77-989AE1210060}"/>
    <cellStyle name="Normal 5 8 8" xfId="3102" xr:uid="{1810E5C9-3822-4B4E-93FE-A9EAD804F1C9}"/>
    <cellStyle name="Normal 5 9" xfId="318" xr:uid="{CFB8E817-CB65-4509-AFC7-894AB41F8E3C}"/>
    <cellStyle name="Normal 5 9 2" xfId="600" xr:uid="{36454AFD-73BA-4942-AC38-2CEC6642E565}"/>
    <cellStyle name="Normal 5 9 2 2" xfId="601" xr:uid="{64F57F85-D500-4025-BDFE-A76217337048}"/>
    <cellStyle name="Normal 5 9 2 2 2" xfId="1433" xr:uid="{793CF2EF-1540-4971-9DB1-62D24F3D9BBF}"/>
    <cellStyle name="Normal 5 9 2 2 3" xfId="3103" xr:uid="{D9F6D386-1ED6-4630-A572-FEB01EA0DF9C}"/>
    <cellStyle name="Normal 5 9 2 2 4" xfId="3104" xr:uid="{836F7764-6806-4764-9CB9-29550FD9367A}"/>
    <cellStyle name="Normal 5 9 2 3" xfId="1434" xr:uid="{32BE9BE4-0AEB-4781-835E-F586EEAAF433}"/>
    <cellStyle name="Normal 5 9 2 4" xfId="3105" xr:uid="{8652F67D-0BE6-435B-A960-78A0564710D5}"/>
    <cellStyle name="Normal 5 9 2 5" xfId="3106" xr:uid="{B6210139-8C7B-4A97-9BC0-F12263EB9AB9}"/>
    <cellStyle name="Normal 5 9 3" xfId="602" xr:uid="{7599088C-CA27-446E-8204-88793721C466}"/>
    <cellStyle name="Normal 5 9 3 2" xfId="1435" xr:uid="{ECCB6297-FC1F-40E3-9490-BBC9A45CCA4E}"/>
    <cellStyle name="Normal 5 9 3 3" xfId="3107" xr:uid="{140E4281-4454-486F-B32B-22FA9169D6FA}"/>
    <cellStyle name="Normal 5 9 3 4" xfId="3108" xr:uid="{D82B4BE4-FCC9-47A7-9E20-F4114172D97B}"/>
    <cellStyle name="Normal 5 9 4" xfId="1436" xr:uid="{EDAC8DAF-B7FE-4D91-A81B-A42F34DA181D}"/>
    <cellStyle name="Normal 5 9 4 2" xfId="3109" xr:uid="{E6907719-7DC3-4919-AE71-514CC7EB32DB}"/>
    <cellStyle name="Normal 5 9 4 3" xfId="3110" xr:uid="{F6A25BEA-8438-48FD-ADED-A7BA934F88E3}"/>
    <cellStyle name="Normal 5 9 4 4" xfId="3111" xr:uid="{08740522-FD06-4918-8253-C26731D2C0DC}"/>
    <cellStyle name="Normal 5 9 5" xfId="3112" xr:uid="{DC49E3D6-4AC0-4981-A263-4126D7CCD88A}"/>
    <cellStyle name="Normal 5 9 6" xfId="3113" xr:uid="{E5F8FA28-B001-4058-96BD-9E0D407D19C5}"/>
    <cellStyle name="Normal 5 9 7" xfId="3114" xr:uid="{3BD1717E-58B2-4010-AC19-80265D56F323}"/>
    <cellStyle name="Normal 6" xfId="109" xr:uid="{992DE438-48B8-4C73-80C7-FD9DC19067F3}"/>
    <cellStyle name="Normal 6 10" xfId="319" xr:uid="{8BA3D99E-1E77-4ABB-A6F6-C437106647E4}"/>
    <cellStyle name="Normal 6 10 2" xfId="1437" xr:uid="{CC5CDF21-450D-461C-8852-FBFA15231A62}"/>
    <cellStyle name="Normal 6 10 2 2" xfId="3115" xr:uid="{8DD55D5B-5C49-43BB-8844-0031EDB47FB2}"/>
    <cellStyle name="Normal 6 10 2 2 2" xfId="4588" xr:uid="{8B1E763C-0D2E-4756-9A33-7220F7C16893}"/>
    <cellStyle name="Normal 6 10 2 3" xfId="3116" xr:uid="{2C1831E9-2662-48A9-AE96-B6DAA806A8CB}"/>
    <cellStyle name="Normal 6 10 2 4" xfId="3117" xr:uid="{19C668AA-0EFD-4C0D-87E0-66A9470D3427}"/>
    <cellStyle name="Normal 6 10 3" xfId="3118" xr:uid="{7568B396-0AF9-4E30-A352-F03787A054FE}"/>
    <cellStyle name="Normal 6 10 4" xfId="3119" xr:uid="{CFB5D66E-F002-4070-A0CF-4C117D368296}"/>
    <cellStyle name="Normal 6 10 5" xfId="3120" xr:uid="{57BE6ACB-3DE0-4185-A0F0-6F8DB74672FD}"/>
    <cellStyle name="Normal 6 11" xfId="1438" xr:uid="{DF18D67E-6C7B-409F-8F21-AEABB00D1CC6}"/>
    <cellStyle name="Normal 6 11 2" xfId="3121" xr:uid="{ACB729D5-9140-416E-AC5A-D46EB6EA60B9}"/>
    <cellStyle name="Normal 6 11 3" xfId="3122" xr:uid="{066BBAE7-0E51-4117-81C4-3A19C27E2487}"/>
    <cellStyle name="Normal 6 11 4" xfId="3123" xr:uid="{04ADB0B5-8A1D-4780-A5BC-BEBC70270C44}"/>
    <cellStyle name="Normal 6 12" xfId="902" xr:uid="{ECDB237E-0CA2-4023-BCB4-C4AAB11C96F7}"/>
    <cellStyle name="Normal 6 12 2" xfId="3124" xr:uid="{A344B504-1CEE-4DAD-B920-1422A0359D20}"/>
    <cellStyle name="Normal 6 12 3" xfId="3125" xr:uid="{E0B6E7CC-F70E-4653-B0F3-CF830FF73776}"/>
    <cellStyle name="Normal 6 12 4" xfId="3126" xr:uid="{ABE8D2F7-65A2-4576-AC9C-72ECFF2B63F1}"/>
    <cellStyle name="Normal 6 13" xfId="899" xr:uid="{6B93C1AC-DE5A-4711-A716-DFA7C8C1DCA9}"/>
    <cellStyle name="Normal 6 13 2" xfId="3128" xr:uid="{28444374-6B42-4842-813D-1A92D4E40655}"/>
    <cellStyle name="Normal 6 13 3" xfId="4315" xr:uid="{34E161EC-5E9D-4DD7-B878-DFEE3EB8E358}"/>
    <cellStyle name="Normal 6 13 4" xfId="3127" xr:uid="{1682FBB6-32FB-4157-995B-65B1B72F24B5}"/>
    <cellStyle name="Normal 6 13 5" xfId="5319" xr:uid="{D0D50D1D-F73E-467D-9E85-3409C49F1915}"/>
    <cellStyle name="Normal 6 14" xfId="3129" xr:uid="{9435FB1F-169B-49AE-BC2D-93362BC8AB68}"/>
    <cellStyle name="Normal 6 15" xfId="3130" xr:uid="{F2EF22FC-C696-4F46-8DFF-3A7D1FBF2256}"/>
    <cellStyle name="Normal 6 16" xfId="3131" xr:uid="{2FDFC303-2FC4-4F10-B998-3633983240DB}"/>
    <cellStyle name="Normal 6 2" xfId="110" xr:uid="{D4BD6872-A0E8-417D-951D-8D4029FBA710}"/>
    <cellStyle name="Normal 6 2 2" xfId="320" xr:uid="{EAA45BEB-CF8E-4757-B008-8465D0A52DA3}"/>
    <cellStyle name="Normal 6 2 2 2" xfId="4671" xr:uid="{4B5A9075-3A67-4159-AC2B-AA8C7FE64B61}"/>
    <cellStyle name="Normal 6 2 3" xfId="4560" xr:uid="{9691E964-F02B-49E9-AFCD-EDF061AC3FF0}"/>
    <cellStyle name="Normal 6 3" xfId="111" xr:uid="{6F85A31F-5044-4FAB-B16B-9457FE00D553}"/>
    <cellStyle name="Normal 6 3 10" xfId="3132" xr:uid="{01D4283F-CFFA-44EB-B93E-EF9D9270DF18}"/>
    <cellStyle name="Normal 6 3 11" xfId="3133" xr:uid="{8D978F4A-0702-44B2-AE0E-617E46933F45}"/>
    <cellStyle name="Normal 6 3 2" xfId="112" xr:uid="{F0490724-2062-4CA9-BFF1-EC2D724EA227}"/>
    <cellStyle name="Normal 6 3 2 2" xfId="113" xr:uid="{B30E365A-B03B-4B1B-B7C9-6AE5FE06E81A}"/>
    <cellStyle name="Normal 6 3 2 2 2" xfId="321" xr:uid="{9F9CD6B2-2937-4166-8FCF-27E99DB3835C}"/>
    <cellStyle name="Normal 6 3 2 2 2 2" xfId="603" xr:uid="{BF06115D-F621-4756-9B12-BD04D3CE5BBB}"/>
    <cellStyle name="Normal 6 3 2 2 2 2 2" xfId="604" xr:uid="{4B2F6BC9-CF2E-4E53-82F8-0B7331CF782B}"/>
    <cellStyle name="Normal 6 3 2 2 2 2 2 2" xfId="1439" xr:uid="{9299F01B-A156-4776-BD73-1E6D9977F404}"/>
    <cellStyle name="Normal 6 3 2 2 2 2 2 2 2" xfId="1440" xr:uid="{DC650AC5-42A3-4AA2-A0A5-C2AEAF0DB1E8}"/>
    <cellStyle name="Normal 6 3 2 2 2 2 2 3" xfId="1441" xr:uid="{1B833FD0-20AE-438F-BEAD-D46287338C4C}"/>
    <cellStyle name="Normal 6 3 2 2 2 2 3" xfId="1442" xr:uid="{49470BF0-5BD6-46DF-B578-EDA0D5F64D56}"/>
    <cellStyle name="Normal 6 3 2 2 2 2 3 2" xfId="1443" xr:uid="{E1FA9798-0F50-4A2F-A763-5EDC6410FD4B}"/>
    <cellStyle name="Normal 6 3 2 2 2 2 4" xfId="1444" xr:uid="{DDD98C16-03C9-4F38-BAFA-EF703B7270D2}"/>
    <cellStyle name="Normal 6 3 2 2 2 3" xfId="605" xr:uid="{159DCCCD-26BA-4A4F-BCE0-F2CB8E1C1E34}"/>
    <cellStyle name="Normal 6 3 2 2 2 3 2" xfId="1445" xr:uid="{22E9634A-21C9-4112-975F-2DB9A3C6D011}"/>
    <cellStyle name="Normal 6 3 2 2 2 3 2 2" xfId="1446" xr:uid="{1BFA46A5-9052-42CC-BF6B-C60598439400}"/>
    <cellStyle name="Normal 6 3 2 2 2 3 3" xfId="1447" xr:uid="{F1BC6D76-9AC4-404B-9C0D-9FA4A20A8956}"/>
    <cellStyle name="Normal 6 3 2 2 2 3 4" xfId="3134" xr:uid="{80F13F4E-F58D-4B82-A5E3-AF0853E818CB}"/>
    <cellStyle name="Normal 6 3 2 2 2 4" xfId="1448" xr:uid="{AF50F96D-0476-4BF9-A55B-BDE04D788C5C}"/>
    <cellStyle name="Normal 6 3 2 2 2 4 2" xfId="1449" xr:uid="{268FFA0E-3EF7-4B5B-9004-F72EC8E813B0}"/>
    <cellStyle name="Normal 6 3 2 2 2 5" xfId="1450" xr:uid="{66E72DB1-2D4D-4B20-B7FA-299D3F1905B8}"/>
    <cellStyle name="Normal 6 3 2 2 2 6" xfId="3135" xr:uid="{A1ECE828-7F5F-42B8-8DA5-9FEA5384380D}"/>
    <cellStyle name="Normal 6 3 2 2 3" xfId="322" xr:uid="{AE140C7B-628B-4EBE-9C7B-181093D76C8F}"/>
    <cellStyle name="Normal 6 3 2 2 3 2" xfId="606" xr:uid="{86D1836B-71F5-482A-B8D0-6F472A08F6A3}"/>
    <cellStyle name="Normal 6 3 2 2 3 2 2" xfId="607" xr:uid="{18799658-06F3-410A-A666-16E5885112E8}"/>
    <cellStyle name="Normal 6 3 2 2 3 2 2 2" xfId="1451" xr:uid="{16F79EF1-B6F1-4CDB-8ADF-FDCE203133CA}"/>
    <cellStyle name="Normal 6 3 2 2 3 2 2 2 2" xfId="1452" xr:uid="{E62437D0-ACD6-4050-9A59-37652AFBC1A1}"/>
    <cellStyle name="Normal 6 3 2 2 3 2 2 3" xfId="1453" xr:uid="{96A4AB4D-E605-4E40-90B1-901B412DBBA5}"/>
    <cellStyle name="Normal 6 3 2 2 3 2 3" xfId="1454" xr:uid="{0BA36E6E-6EA2-46D4-B8C3-FB6B978F4849}"/>
    <cellStyle name="Normal 6 3 2 2 3 2 3 2" xfId="1455" xr:uid="{377D7C41-7F42-4597-A25A-65D5E2406453}"/>
    <cellStyle name="Normal 6 3 2 2 3 2 4" xfId="1456" xr:uid="{A56D6DA3-7650-4A37-9F3E-85650ADB213A}"/>
    <cellStyle name="Normal 6 3 2 2 3 3" xfId="608" xr:uid="{28C31762-8DEC-4229-B717-ABFD16E5EF0A}"/>
    <cellStyle name="Normal 6 3 2 2 3 3 2" xfId="1457" xr:uid="{D5854250-7FAC-40B6-8FAE-8CD61E108993}"/>
    <cellStyle name="Normal 6 3 2 2 3 3 2 2" xfId="1458" xr:uid="{74ED8C50-B057-4003-844D-8623FB42DA83}"/>
    <cellStyle name="Normal 6 3 2 2 3 3 3" xfId="1459" xr:uid="{307A34BC-513B-4EF1-AAD9-BE0A1B1BE888}"/>
    <cellStyle name="Normal 6 3 2 2 3 4" xfId="1460" xr:uid="{09ED8077-AC89-42F2-8A75-CF888552C05A}"/>
    <cellStyle name="Normal 6 3 2 2 3 4 2" xfId="1461" xr:uid="{CDA036A7-FDE6-4BCF-95D2-E4C1D8F02507}"/>
    <cellStyle name="Normal 6 3 2 2 3 5" xfId="1462" xr:uid="{6E265203-0D2F-4478-89B2-4DBE251DDC6D}"/>
    <cellStyle name="Normal 6 3 2 2 4" xfId="609" xr:uid="{36394AB2-A485-4706-897D-21D7A090D62E}"/>
    <cellStyle name="Normal 6 3 2 2 4 2" xfId="610" xr:uid="{D5F2B43D-2B2A-4CDC-B483-985A7EBA9BC5}"/>
    <cellStyle name="Normal 6 3 2 2 4 2 2" xfId="1463" xr:uid="{C52AFE79-D79F-409A-965C-EF8886555CBE}"/>
    <cellStyle name="Normal 6 3 2 2 4 2 2 2" xfId="1464" xr:uid="{4E6EE1AE-C287-4C2B-B309-4E4692ADF329}"/>
    <cellStyle name="Normal 6 3 2 2 4 2 3" xfId="1465" xr:uid="{0F66046B-DFA1-43B1-B951-93C71DAC8157}"/>
    <cellStyle name="Normal 6 3 2 2 4 3" xfId="1466" xr:uid="{C132640B-EAE8-473F-9820-70279CE024CD}"/>
    <cellStyle name="Normal 6 3 2 2 4 3 2" xfId="1467" xr:uid="{E9AFB09E-0358-4D4F-A3FF-B2580370CBAC}"/>
    <cellStyle name="Normal 6 3 2 2 4 4" xfId="1468" xr:uid="{48F72E0F-DE5C-4E78-A362-C75FA7A28498}"/>
    <cellStyle name="Normal 6 3 2 2 5" xfId="611" xr:uid="{A744FC45-EB50-48BE-894E-731A55FC75DC}"/>
    <cellStyle name="Normal 6 3 2 2 5 2" xfId="1469" xr:uid="{F662B2B6-59C2-46F1-9BF2-AB6BF387620A}"/>
    <cellStyle name="Normal 6 3 2 2 5 2 2" xfId="1470" xr:uid="{2EFFDF12-41F7-42D8-A110-F5D497ECD363}"/>
    <cellStyle name="Normal 6 3 2 2 5 3" xfId="1471" xr:uid="{DBA4F0CE-0C71-404D-A967-D5BE1F1E5744}"/>
    <cellStyle name="Normal 6 3 2 2 5 4" xfId="3136" xr:uid="{6A26C9BD-5D36-4BFB-B877-0001EAFA33EB}"/>
    <cellStyle name="Normal 6 3 2 2 6" xfId="1472" xr:uid="{094F3C75-AC32-4A67-8EF6-FFE9CA77F039}"/>
    <cellStyle name="Normal 6 3 2 2 6 2" xfId="1473" xr:uid="{92D26785-B1E0-41E9-9F2F-BC6E743D66AB}"/>
    <cellStyle name="Normal 6 3 2 2 7" xfId="1474" xr:uid="{C8A963F1-0EA0-4901-93B8-961CBA8B88D1}"/>
    <cellStyle name="Normal 6 3 2 2 8" xfId="3137" xr:uid="{5D415A42-3E6B-452D-B2CF-EEAB36CC4F12}"/>
    <cellStyle name="Normal 6 3 2 3" xfId="323" xr:uid="{4A546824-2985-45C4-9F59-04615BF8C329}"/>
    <cellStyle name="Normal 6 3 2 3 2" xfId="612" xr:uid="{D8C97427-196C-49B3-8617-EC511FE7FD5D}"/>
    <cellStyle name="Normal 6 3 2 3 2 2" xfId="613" xr:uid="{AA59B98D-645A-4578-B089-A51F76A4D986}"/>
    <cellStyle name="Normal 6 3 2 3 2 2 2" xfId="1475" xr:uid="{8727DC24-EC73-4957-9A2E-2E0E6C826EA8}"/>
    <cellStyle name="Normal 6 3 2 3 2 2 2 2" xfId="1476" xr:uid="{CBE73EFC-432E-42D5-8586-2F9608682E57}"/>
    <cellStyle name="Normal 6 3 2 3 2 2 3" xfId="1477" xr:uid="{FA10680C-E209-41C1-B81F-C85E299483FD}"/>
    <cellStyle name="Normal 6 3 2 3 2 3" xfId="1478" xr:uid="{D1D68E0F-718C-417F-966F-A031030FC3C5}"/>
    <cellStyle name="Normal 6 3 2 3 2 3 2" xfId="1479" xr:uid="{680A96E7-5A3F-4FD5-9DE7-C0815A8C7CAC}"/>
    <cellStyle name="Normal 6 3 2 3 2 4" xfId="1480" xr:uid="{A644AFE2-187B-49A0-96BD-217563897CBD}"/>
    <cellStyle name="Normal 6 3 2 3 3" xfId="614" xr:uid="{9A6528B1-464B-4AB0-B9FC-CC97A0308B69}"/>
    <cellStyle name="Normal 6 3 2 3 3 2" xfId="1481" xr:uid="{2135CF0D-E6D3-4A01-8B3A-BA371802F16C}"/>
    <cellStyle name="Normal 6 3 2 3 3 2 2" xfId="1482" xr:uid="{8EA95C41-0A75-49A6-8BFE-CE03CA3C751D}"/>
    <cellStyle name="Normal 6 3 2 3 3 3" xfId="1483" xr:uid="{0CBD20AA-FBC9-476D-B6AD-D9A942606E1A}"/>
    <cellStyle name="Normal 6 3 2 3 3 4" xfId="3138" xr:uid="{8D3F1E8D-04C3-4173-A5BB-D73C4A808291}"/>
    <cellStyle name="Normal 6 3 2 3 4" xfId="1484" xr:uid="{E91CE4BE-D96C-4FE6-AEF6-F223D0EA55CB}"/>
    <cellStyle name="Normal 6 3 2 3 4 2" xfId="1485" xr:uid="{25464F6C-320B-46CD-A9D7-26C414ACED2B}"/>
    <cellStyle name="Normal 6 3 2 3 5" xfId="1486" xr:uid="{852A3F2B-427F-4A00-8604-E42856426915}"/>
    <cellStyle name="Normal 6 3 2 3 6" xfId="3139" xr:uid="{06D32BC3-8E08-488F-83F6-29F5F71D407A}"/>
    <cellStyle name="Normal 6 3 2 4" xfId="324" xr:uid="{B675C9D7-9CFC-45B8-929F-81922D6B2EBF}"/>
    <cellStyle name="Normal 6 3 2 4 2" xfId="615" xr:uid="{FADA153C-898C-49AC-A464-04D77F77B13E}"/>
    <cellStyle name="Normal 6 3 2 4 2 2" xfId="616" xr:uid="{A14CE884-4B60-4EE1-A108-7CBB0FCA3ED0}"/>
    <cellStyle name="Normal 6 3 2 4 2 2 2" xfId="1487" xr:uid="{F5166077-82AF-43C6-92EF-08761BD6E8D9}"/>
    <cellStyle name="Normal 6 3 2 4 2 2 2 2" xfId="1488" xr:uid="{728D2780-E505-4A7B-AFA5-3ACC6F7B27EC}"/>
    <cellStyle name="Normal 6 3 2 4 2 2 3" xfId="1489" xr:uid="{32E1B3EA-681C-4FE9-8743-8279947844B5}"/>
    <cellStyle name="Normal 6 3 2 4 2 3" xfId="1490" xr:uid="{56DB8181-0C1D-4AA8-83EE-3745045E23E8}"/>
    <cellStyle name="Normal 6 3 2 4 2 3 2" xfId="1491" xr:uid="{1DA81274-32BE-472A-9C08-805F93E5CD62}"/>
    <cellStyle name="Normal 6 3 2 4 2 4" xfId="1492" xr:uid="{7512249A-6FD5-4EE2-AAB7-2A75D55FCF91}"/>
    <cellStyle name="Normal 6 3 2 4 3" xfId="617" xr:uid="{6E1C3D6A-993F-431C-A06E-4C92D4D86D59}"/>
    <cellStyle name="Normal 6 3 2 4 3 2" xfId="1493" xr:uid="{B23F3627-C77F-404A-BEAE-35091B6D7A2E}"/>
    <cellStyle name="Normal 6 3 2 4 3 2 2" xfId="1494" xr:uid="{59880F30-BDA3-45B9-B79A-E40DF73CD2FB}"/>
    <cellStyle name="Normal 6 3 2 4 3 3" xfId="1495" xr:uid="{31B2EF2C-2A0B-4D5A-8C39-52C176A1251B}"/>
    <cellStyle name="Normal 6 3 2 4 4" xfId="1496" xr:uid="{E4317E08-3FEB-4D98-BC4F-9A13D76B1150}"/>
    <cellStyle name="Normal 6 3 2 4 4 2" xfId="1497" xr:uid="{40E95FDE-7FD3-491B-81CC-7AF1507580A1}"/>
    <cellStyle name="Normal 6 3 2 4 5" xfId="1498" xr:uid="{C48EC927-FDA9-47E6-ABAB-8B276CDB139D}"/>
    <cellStyle name="Normal 6 3 2 5" xfId="325" xr:uid="{5E70414E-5EF2-4A87-841E-18D75810451B}"/>
    <cellStyle name="Normal 6 3 2 5 2" xfId="618" xr:uid="{4CF90C88-B367-4388-BF21-CFD6E71E53BB}"/>
    <cellStyle name="Normal 6 3 2 5 2 2" xfId="1499" xr:uid="{8ED5FA0B-78F9-4848-BA94-E5C69DE28087}"/>
    <cellStyle name="Normal 6 3 2 5 2 2 2" xfId="1500" xr:uid="{DC41F556-B4AB-4AE9-B810-533270F5A7F3}"/>
    <cellStyle name="Normal 6 3 2 5 2 3" xfId="1501" xr:uid="{527CF2FE-1B86-4EEE-A7EB-4FE4908E79D3}"/>
    <cellStyle name="Normal 6 3 2 5 3" xfId="1502" xr:uid="{278EDBBB-4474-45A2-99CC-1D12D2434605}"/>
    <cellStyle name="Normal 6 3 2 5 3 2" xfId="1503" xr:uid="{AFC7B239-5B60-464A-AEE3-757E2FBF07C8}"/>
    <cellStyle name="Normal 6 3 2 5 4" xfId="1504" xr:uid="{A38A3FEB-6011-4E8E-B11B-3D21BF41827B}"/>
    <cellStyle name="Normal 6 3 2 6" xfId="619" xr:uid="{5FC3B56E-5C36-4786-B32F-050BCF70FDD0}"/>
    <cellStyle name="Normal 6 3 2 6 2" xfId="1505" xr:uid="{08CB38ED-6038-4AAD-A01D-009D24CB10B3}"/>
    <cellStyle name="Normal 6 3 2 6 2 2" xfId="1506" xr:uid="{D2BF2567-4B3E-4730-9AFB-AF93410775ED}"/>
    <cellStyle name="Normal 6 3 2 6 3" xfId="1507" xr:uid="{18BB2170-8EAD-4F17-9CB5-3D56AA080851}"/>
    <cellStyle name="Normal 6 3 2 6 4" xfId="3140" xr:uid="{36E551F6-BFA8-483D-9ADF-E6ACA567F734}"/>
    <cellStyle name="Normal 6 3 2 7" xfId="1508" xr:uid="{58A7E1C8-4D16-4E43-9BE0-7CC64D6F220C}"/>
    <cellStyle name="Normal 6 3 2 7 2" xfId="1509" xr:uid="{A75B3B77-E0FE-4FA0-95BF-36B0947F3522}"/>
    <cellStyle name="Normal 6 3 2 8" xfId="1510" xr:uid="{AA5E465C-E1BC-446C-9CCA-FA3253336778}"/>
    <cellStyle name="Normal 6 3 2 9" xfId="3141" xr:uid="{33CFCE38-50AA-46DF-BCC2-B2EA3413BA81}"/>
    <cellStyle name="Normal 6 3 3" xfId="114" xr:uid="{309589FE-3E89-437A-B171-494EE9F9EDD3}"/>
    <cellStyle name="Normal 6 3 3 2" xfId="115" xr:uid="{A7825D80-1955-48FE-8119-CD2CAD676F0F}"/>
    <cellStyle name="Normal 6 3 3 2 2" xfId="620" xr:uid="{40B318C0-A671-4225-95E5-5BF1CB3AF70B}"/>
    <cellStyle name="Normal 6 3 3 2 2 2" xfId="621" xr:uid="{440AB80C-223F-4993-A757-DEBE0F754F57}"/>
    <cellStyle name="Normal 6 3 3 2 2 2 2" xfId="1511" xr:uid="{3B2D14E8-156F-4DAC-8A17-F059C100DBEC}"/>
    <cellStyle name="Normal 6 3 3 2 2 2 2 2" xfId="1512" xr:uid="{950D396B-E16E-4A8B-B9EB-9AF9B3776A17}"/>
    <cellStyle name="Normal 6 3 3 2 2 2 3" xfId="1513" xr:uid="{3E4F791D-18D1-473E-8200-7755F5B5A906}"/>
    <cellStyle name="Normal 6 3 3 2 2 3" xfId="1514" xr:uid="{53B6C013-81C3-4E91-A9B0-2C2E089B7F54}"/>
    <cellStyle name="Normal 6 3 3 2 2 3 2" xfId="1515" xr:uid="{F693BBF1-711A-4C85-B4D5-DD13C671362B}"/>
    <cellStyle name="Normal 6 3 3 2 2 4" xfId="1516" xr:uid="{69E68E24-0E6A-4A4F-9BE3-5860BAE88F5C}"/>
    <cellStyle name="Normal 6 3 3 2 3" xfId="622" xr:uid="{D2009789-98B8-4749-8539-8C84BB4070A1}"/>
    <cellStyle name="Normal 6 3 3 2 3 2" xfId="1517" xr:uid="{D94A97B1-7390-4EB9-B918-A450CC9E1016}"/>
    <cellStyle name="Normal 6 3 3 2 3 2 2" xfId="1518" xr:uid="{6D1B6135-6A9F-4D0A-BC8D-A67D81F4A173}"/>
    <cellStyle name="Normal 6 3 3 2 3 3" xfId="1519" xr:uid="{A6021234-ADFC-450B-9028-695B72DEDA8B}"/>
    <cellStyle name="Normal 6 3 3 2 3 4" xfId="3142" xr:uid="{E51400C2-97A6-44D0-9B23-8A17D20550D7}"/>
    <cellStyle name="Normal 6 3 3 2 4" xfId="1520" xr:uid="{0DC4B5A3-F769-4E1D-8C72-F4426067EE75}"/>
    <cellStyle name="Normal 6 3 3 2 4 2" xfId="1521" xr:uid="{A15D03CF-F365-4404-9E79-4A0B5D1CF764}"/>
    <cellStyle name="Normal 6 3 3 2 5" xfId="1522" xr:uid="{F7FE12E0-012D-4BEF-B63F-F48A6EA84A96}"/>
    <cellStyle name="Normal 6 3 3 2 6" xfId="3143" xr:uid="{23CF3B39-D20A-47B0-9CB9-6D38474AFDB5}"/>
    <cellStyle name="Normal 6 3 3 3" xfId="326" xr:uid="{D6D9D38B-CF1E-4CE3-AE49-70BF0A49FA30}"/>
    <cellStyle name="Normal 6 3 3 3 2" xfId="623" xr:uid="{A2416547-1CEE-454C-8A58-8B94EDFE65F3}"/>
    <cellStyle name="Normal 6 3 3 3 2 2" xfId="624" xr:uid="{9C619E33-91B7-43D9-9718-B0A20E9C3F3F}"/>
    <cellStyle name="Normal 6 3 3 3 2 2 2" xfId="1523" xr:uid="{2B7F1F96-D793-4EB6-A7A8-3FBAF0190789}"/>
    <cellStyle name="Normal 6 3 3 3 2 2 2 2" xfId="1524" xr:uid="{D41238A2-11AF-43BD-BF6A-23C952F7EBD5}"/>
    <cellStyle name="Normal 6 3 3 3 2 2 3" xfId="1525" xr:uid="{C2A430F5-CD49-42F5-ACF6-6E067D4A75C3}"/>
    <cellStyle name="Normal 6 3 3 3 2 3" xfId="1526" xr:uid="{652E76C8-60DF-41D1-BEAE-432E190CF04C}"/>
    <cellStyle name="Normal 6 3 3 3 2 3 2" xfId="1527" xr:uid="{789B8746-46D3-4CC2-ADD3-2CB53C4201DF}"/>
    <cellStyle name="Normal 6 3 3 3 2 4" xfId="1528" xr:uid="{CDE3299A-6C7F-4A9A-91DB-21B97F0E6424}"/>
    <cellStyle name="Normal 6 3 3 3 3" xfId="625" xr:uid="{B16CC998-82E6-4C80-A985-1ECD078885A8}"/>
    <cellStyle name="Normal 6 3 3 3 3 2" xfId="1529" xr:uid="{BAAAFD46-95AD-4D47-8851-7D864958AFDF}"/>
    <cellStyle name="Normal 6 3 3 3 3 2 2" xfId="1530" xr:uid="{8E9F271A-8E76-43D1-A339-900CE4531DB2}"/>
    <cellStyle name="Normal 6 3 3 3 3 3" xfId="1531" xr:uid="{103047DE-424B-4E71-9C86-CCEBF646F656}"/>
    <cellStyle name="Normal 6 3 3 3 4" xfId="1532" xr:uid="{E03A9B0C-8CCD-4BD5-A09F-18E6E54DD4C1}"/>
    <cellStyle name="Normal 6 3 3 3 4 2" xfId="1533" xr:uid="{D9848BBE-C0F0-40EF-87A9-F9555483F9D0}"/>
    <cellStyle name="Normal 6 3 3 3 5" xfId="1534" xr:uid="{FA38098E-19D5-4547-AAAA-AE52CB38AA4B}"/>
    <cellStyle name="Normal 6 3 3 4" xfId="327" xr:uid="{0BCCF91E-2A90-4903-8D4A-9279D3879CE2}"/>
    <cellStyle name="Normal 6 3 3 4 2" xfId="626" xr:uid="{005D9CBF-BD22-4A3D-BD59-BC370F093C19}"/>
    <cellStyle name="Normal 6 3 3 4 2 2" xfId="1535" xr:uid="{B79B9094-ED6F-471C-9D14-4CEEADFD176A}"/>
    <cellStyle name="Normal 6 3 3 4 2 2 2" xfId="1536" xr:uid="{22CBD40A-AC17-48BF-8AB5-C423C05CE08E}"/>
    <cellStyle name="Normal 6 3 3 4 2 3" xfId="1537" xr:uid="{C48B76AE-5F97-4C3E-8FFF-0F7941D98002}"/>
    <cellStyle name="Normal 6 3 3 4 3" xfId="1538" xr:uid="{20DEFD71-F698-4A43-8339-ECFBD5DD5FB9}"/>
    <cellStyle name="Normal 6 3 3 4 3 2" xfId="1539" xr:uid="{1A9D11F0-4032-4AE5-9B05-A906287B3D8C}"/>
    <cellStyle name="Normal 6 3 3 4 4" xfId="1540" xr:uid="{C09DCE39-93E3-42CD-81FE-E36F22ECC7B1}"/>
    <cellStyle name="Normal 6 3 3 5" xfId="627" xr:uid="{0D738028-E70A-400D-95C0-FDCA84165BE0}"/>
    <cellStyle name="Normal 6 3 3 5 2" xfId="1541" xr:uid="{C17A991E-6DA1-4133-B284-A8185F9F50C1}"/>
    <cellStyle name="Normal 6 3 3 5 2 2" xfId="1542" xr:uid="{82C486BB-6365-4BEA-9008-D7289FF25468}"/>
    <cellStyle name="Normal 6 3 3 5 3" xfId="1543" xr:uid="{EF549EA7-7DC3-4094-8EA6-394589D5473D}"/>
    <cellStyle name="Normal 6 3 3 5 4" xfId="3144" xr:uid="{E8E33BC1-8653-44A5-B799-58AB19F0AAD6}"/>
    <cellStyle name="Normal 6 3 3 6" xfId="1544" xr:uid="{511A6EAB-35EA-4E05-8B2C-B842BEBD8D32}"/>
    <cellStyle name="Normal 6 3 3 6 2" xfId="1545" xr:uid="{43F20A44-9E1D-4EC8-8A20-95B8B11DDBE6}"/>
    <cellStyle name="Normal 6 3 3 7" xfId="1546" xr:uid="{BF19A6EB-6693-44EA-83E3-291C08CF6CEC}"/>
    <cellStyle name="Normal 6 3 3 8" xfId="3145" xr:uid="{635EDDF1-D143-4420-BA8F-E05FF9417B45}"/>
    <cellStyle name="Normal 6 3 4" xfId="116" xr:uid="{C2895611-38E5-4DB7-B839-961D778F0757}"/>
    <cellStyle name="Normal 6 3 4 2" xfId="447" xr:uid="{75121DBF-EF70-4C2D-A790-609073C38AC9}"/>
    <cellStyle name="Normal 6 3 4 2 2" xfId="628" xr:uid="{FED9719E-297C-4DEE-A0FA-2EEDDAE67CBE}"/>
    <cellStyle name="Normal 6 3 4 2 2 2" xfId="1547" xr:uid="{CCFD8F4E-2764-405A-88E8-FF3721AADB9C}"/>
    <cellStyle name="Normal 6 3 4 2 2 2 2" xfId="1548" xr:uid="{3014ED42-85D9-4644-B474-C3A83F9D0583}"/>
    <cellStyle name="Normal 6 3 4 2 2 3" xfId="1549" xr:uid="{D77750EF-02B3-4B3D-815D-38C1C10B1B7A}"/>
    <cellStyle name="Normal 6 3 4 2 2 4" xfId="3146" xr:uid="{3CD716BA-16E9-482A-89D7-9050FFE6D2B2}"/>
    <cellStyle name="Normal 6 3 4 2 3" xfId="1550" xr:uid="{1FB8F2AD-E9B8-491B-BD9D-128CA2712831}"/>
    <cellStyle name="Normal 6 3 4 2 3 2" xfId="1551" xr:uid="{8B784BDE-F957-4D98-AC6A-A1DE4B6AD2FB}"/>
    <cellStyle name="Normal 6 3 4 2 4" xfId="1552" xr:uid="{8E4E49F6-3292-45EF-B649-9E11592E7A67}"/>
    <cellStyle name="Normal 6 3 4 2 5" xfId="3147" xr:uid="{4B1B04FB-A5FF-4E4C-A932-B6591817FE59}"/>
    <cellStyle name="Normal 6 3 4 3" xfId="629" xr:uid="{9ADB3401-8B82-4303-9828-5A2148520143}"/>
    <cellStyle name="Normal 6 3 4 3 2" xfId="1553" xr:uid="{F314B786-467B-4C3D-B70E-0202F5F96CA7}"/>
    <cellStyle name="Normal 6 3 4 3 2 2" xfId="1554" xr:uid="{D74E6C46-A4E0-44FB-ABE0-4262CDD06062}"/>
    <cellStyle name="Normal 6 3 4 3 3" xfId="1555" xr:uid="{DBD32BA4-9041-497F-88FC-21CE26FA2D18}"/>
    <cellStyle name="Normal 6 3 4 3 4" xfId="3148" xr:uid="{96D600C2-3943-4635-9B1B-223FB1A5A679}"/>
    <cellStyle name="Normal 6 3 4 4" xfId="1556" xr:uid="{1A992418-D6F4-4865-80AB-BDF58A2F7616}"/>
    <cellStyle name="Normal 6 3 4 4 2" xfId="1557" xr:uid="{137513AA-940A-4AE4-BD68-C7FE96E6A2E6}"/>
    <cellStyle name="Normal 6 3 4 4 3" xfId="3149" xr:uid="{B1E1EF8A-3261-4B17-ADB1-E5263B390CF6}"/>
    <cellStyle name="Normal 6 3 4 4 4" xfId="3150" xr:uid="{C92BBE87-9472-4E7F-896D-96806467F71A}"/>
    <cellStyle name="Normal 6 3 4 5" xfId="1558" xr:uid="{9A883423-C5DA-4714-8B35-352262F14E95}"/>
    <cellStyle name="Normal 6 3 4 6" xfId="3151" xr:uid="{1D5CED54-DFBE-4ED2-B2B3-7DAAC432BDE3}"/>
    <cellStyle name="Normal 6 3 4 7" xfId="3152" xr:uid="{7B465FFE-E9AE-4B59-9C44-C5119BFF090B}"/>
    <cellStyle name="Normal 6 3 5" xfId="328" xr:uid="{CAA5A650-1606-4497-AA74-6182A64362AB}"/>
    <cellStyle name="Normal 6 3 5 2" xfId="630" xr:uid="{355BC971-E5EF-42E3-AEEA-06BCCBD384E0}"/>
    <cellStyle name="Normal 6 3 5 2 2" xfId="631" xr:uid="{F72DD949-AD6C-4566-84B5-EA7A577B99A1}"/>
    <cellStyle name="Normal 6 3 5 2 2 2" xfId="1559" xr:uid="{2A5A92E5-E031-4065-8A15-FDA172331D20}"/>
    <cellStyle name="Normal 6 3 5 2 2 2 2" xfId="1560" xr:uid="{2D868D37-ECC6-42B9-9B0A-698A030E6547}"/>
    <cellStyle name="Normal 6 3 5 2 2 3" xfId="1561" xr:uid="{1903A131-F2E0-4111-BED6-BE195BFD9F87}"/>
    <cellStyle name="Normal 6 3 5 2 3" xfId="1562" xr:uid="{1FD100FC-EAC2-44A7-A457-CE33EC7C5DF5}"/>
    <cellStyle name="Normal 6 3 5 2 3 2" xfId="1563" xr:uid="{0468C3C7-0644-4E32-A90D-5ED61AB53B63}"/>
    <cellStyle name="Normal 6 3 5 2 4" xfId="1564" xr:uid="{ED5872E1-99D6-4467-BA10-B5F3BCA601AA}"/>
    <cellStyle name="Normal 6 3 5 3" xfId="632" xr:uid="{110DFFA1-D181-4BE8-AE61-F095ADF4A491}"/>
    <cellStyle name="Normal 6 3 5 3 2" xfId="1565" xr:uid="{9CEDE6A5-00E5-4FEA-9D54-2815E9629395}"/>
    <cellStyle name="Normal 6 3 5 3 2 2" xfId="1566" xr:uid="{AA691B27-3AB1-41A1-A9BA-5E436F11BF4A}"/>
    <cellStyle name="Normal 6 3 5 3 3" xfId="1567" xr:uid="{CB3637C2-84AE-403B-ADAF-B584FE8A47B9}"/>
    <cellStyle name="Normal 6 3 5 3 4" xfId="3153" xr:uid="{FA6F4E30-B433-4140-8EEF-64DB9DE7F107}"/>
    <cellStyle name="Normal 6 3 5 4" xfId="1568" xr:uid="{A0991328-E368-4149-A95C-F9C41A8325DC}"/>
    <cellStyle name="Normal 6 3 5 4 2" xfId="1569" xr:uid="{D008F72C-5663-4AE2-A947-80C0AD3FD093}"/>
    <cellStyle name="Normal 6 3 5 5" xfId="1570" xr:uid="{130696FE-29BB-4AE3-9C91-C5F64BFBF3D0}"/>
    <cellStyle name="Normal 6 3 5 6" xfId="3154" xr:uid="{E4B1C660-66EB-4D91-97BF-0BD64912B145}"/>
    <cellStyle name="Normal 6 3 6" xfId="329" xr:uid="{55D8F61F-6892-4B8A-B01F-294B514005E5}"/>
    <cellStyle name="Normal 6 3 6 2" xfId="633" xr:uid="{919B9E4C-B420-4AA4-A5E9-3418AACBE1A7}"/>
    <cellStyle name="Normal 6 3 6 2 2" xfId="1571" xr:uid="{CF1B6585-2BF6-4A02-9E05-D96F5557AC56}"/>
    <cellStyle name="Normal 6 3 6 2 2 2" xfId="1572" xr:uid="{B71803A2-5345-428D-89A8-6587F4FF7AFA}"/>
    <cellStyle name="Normal 6 3 6 2 3" xfId="1573" xr:uid="{04DDBC88-87D4-4445-91E4-F74C0C028006}"/>
    <cellStyle name="Normal 6 3 6 2 4" xfId="3155" xr:uid="{D491C94D-C827-4A6C-B59B-22A08F5D5675}"/>
    <cellStyle name="Normal 6 3 6 3" xfId="1574" xr:uid="{8C77FDBF-B3BD-4F44-AC80-B6AFBC0BB374}"/>
    <cellStyle name="Normal 6 3 6 3 2" xfId="1575" xr:uid="{95A0F57A-0DB3-4D74-B248-778D4E2F61C4}"/>
    <cellStyle name="Normal 6 3 6 4" xfId="1576" xr:uid="{4E32DC67-AD34-40E7-A768-776DD936212A}"/>
    <cellStyle name="Normal 6 3 6 5" xfId="3156" xr:uid="{AC78B460-1023-4134-A5F0-0CEDE854F07A}"/>
    <cellStyle name="Normal 6 3 7" xfId="634" xr:uid="{281B7E1A-321E-499D-AA5E-7DEF915CD635}"/>
    <cellStyle name="Normal 6 3 7 2" xfId="1577" xr:uid="{4A0B6685-7DFF-4285-8B76-3AE57F4B2483}"/>
    <cellStyle name="Normal 6 3 7 2 2" xfId="1578" xr:uid="{3CFA18AD-BDC7-4916-86C4-4C69BDE6C6DC}"/>
    <cellStyle name="Normal 6 3 7 3" xfId="1579" xr:uid="{9B8AD46F-003A-49B4-A11C-F955445A9232}"/>
    <cellStyle name="Normal 6 3 7 4" xfId="3157" xr:uid="{C264C316-DCBA-4528-81E7-D64B3B8C03D4}"/>
    <cellStyle name="Normal 6 3 8" xfId="1580" xr:uid="{5E51FA82-49E7-4E97-A8BA-4BBBDB5E0641}"/>
    <cellStyle name="Normal 6 3 8 2" xfId="1581" xr:uid="{8685B386-785C-4CBB-A4BC-40ACED5B396F}"/>
    <cellStyle name="Normal 6 3 8 3" xfId="3158" xr:uid="{7DDBB293-F3D0-4344-801D-1F40FBD66987}"/>
    <cellStyle name="Normal 6 3 8 4" xfId="3159" xr:uid="{A220BF5F-DB5C-4B2F-8256-E9DEFA91474C}"/>
    <cellStyle name="Normal 6 3 9" xfId="1582" xr:uid="{B148BA98-7457-4B3B-93CD-DA24D7DAB436}"/>
    <cellStyle name="Normal 6 3 9 2" xfId="4718" xr:uid="{638F7E1A-B2A6-4EC1-8C2B-BB8E0BFE4A15}"/>
    <cellStyle name="Normal 6 4" xfId="117" xr:uid="{E419AD04-D6D0-4B34-81ED-8D5525E12652}"/>
    <cellStyle name="Normal 6 4 10" xfId="3160" xr:uid="{5897671E-B012-48AC-87B3-D6A676FA3A09}"/>
    <cellStyle name="Normal 6 4 11" xfId="3161" xr:uid="{919A0FD5-F3DC-41E1-AA90-1050D7D0C9B4}"/>
    <cellStyle name="Normal 6 4 2" xfId="118" xr:uid="{1E16D687-D984-42A9-B24A-8440DE81A1E6}"/>
    <cellStyle name="Normal 6 4 2 2" xfId="119" xr:uid="{56BDE569-5070-402B-A695-1C2BD0D390EC}"/>
    <cellStyle name="Normal 6 4 2 2 2" xfId="330" xr:uid="{1FE2E720-5C3F-41E8-8177-89F6076076D7}"/>
    <cellStyle name="Normal 6 4 2 2 2 2" xfId="635" xr:uid="{1D7AAD37-56DB-48A0-932F-1210473A9AE9}"/>
    <cellStyle name="Normal 6 4 2 2 2 2 2" xfId="1583" xr:uid="{E6E299E8-2094-484B-BFD7-13423222F3DF}"/>
    <cellStyle name="Normal 6 4 2 2 2 2 2 2" xfId="1584" xr:uid="{95D5B012-3059-46F5-BD4A-232C3EBC9CDE}"/>
    <cellStyle name="Normal 6 4 2 2 2 2 3" xfId="1585" xr:uid="{DBC27696-0ADF-46B8-B770-6C64A74A477B}"/>
    <cellStyle name="Normal 6 4 2 2 2 2 4" xfId="3162" xr:uid="{7682FAB8-6262-4601-9C36-BB79295A7B4C}"/>
    <cellStyle name="Normal 6 4 2 2 2 3" xfId="1586" xr:uid="{9324E7E7-6C1F-4AE3-B176-FB48C565684E}"/>
    <cellStyle name="Normal 6 4 2 2 2 3 2" xfId="1587" xr:uid="{9E157CB1-112C-40FB-B3EE-21FA028DA2A4}"/>
    <cellStyle name="Normal 6 4 2 2 2 3 3" xfId="3163" xr:uid="{89F3E3AB-9335-44E0-82FB-F9BF1B513EA8}"/>
    <cellStyle name="Normal 6 4 2 2 2 3 4" xfId="3164" xr:uid="{839CA4D2-F4F1-4144-A7D7-068FABD33F51}"/>
    <cellStyle name="Normal 6 4 2 2 2 4" xfId="1588" xr:uid="{7352CD86-2CA8-4BEE-B96C-6D5F39D7C0F8}"/>
    <cellStyle name="Normal 6 4 2 2 2 5" xfId="3165" xr:uid="{F882D57C-F7CC-4460-99C4-5468CCCAEC07}"/>
    <cellStyle name="Normal 6 4 2 2 2 6" xfId="3166" xr:uid="{A4408CF6-36C9-44D3-8CC9-85EBB0229492}"/>
    <cellStyle name="Normal 6 4 2 2 3" xfId="636" xr:uid="{027F77AA-C6C7-4C05-A0A9-1ADB57757CE1}"/>
    <cellStyle name="Normal 6 4 2 2 3 2" xfId="1589" xr:uid="{36BFC698-FC63-41E2-968D-B71C235116F1}"/>
    <cellStyle name="Normal 6 4 2 2 3 2 2" xfId="1590" xr:uid="{CD7A3FD2-D51A-42F6-B26F-380475ADE107}"/>
    <cellStyle name="Normal 6 4 2 2 3 2 3" xfId="3167" xr:uid="{FBF1C3D2-25D2-4C90-982A-66C3E7B19BAE}"/>
    <cellStyle name="Normal 6 4 2 2 3 2 4" xfId="3168" xr:uid="{E1F814B5-D3C0-4765-BE86-2DB56F40DB75}"/>
    <cellStyle name="Normal 6 4 2 2 3 3" xfId="1591" xr:uid="{3CD943B5-45A5-4B62-AC13-B42979927F28}"/>
    <cellStyle name="Normal 6 4 2 2 3 4" xfId="3169" xr:uid="{9A214ABD-3131-4B3B-8FD6-E291C15A79E3}"/>
    <cellStyle name="Normal 6 4 2 2 3 5" xfId="3170" xr:uid="{D0A547F5-07A6-4D39-9DC1-6A7F27B9EA60}"/>
    <cellStyle name="Normal 6 4 2 2 4" xfId="1592" xr:uid="{2F9F2D46-5D05-4AA5-AB6A-0C4E740EA673}"/>
    <cellStyle name="Normal 6 4 2 2 4 2" xfId="1593" xr:uid="{10E38267-DF28-4676-AC93-F1DAC92F34AF}"/>
    <cellStyle name="Normal 6 4 2 2 4 3" xfId="3171" xr:uid="{6520693C-CF12-43E5-86FB-DA6CB71C07A9}"/>
    <cellStyle name="Normal 6 4 2 2 4 4" xfId="3172" xr:uid="{B622654D-CA63-4179-A234-7035BEDB686B}"/>
    <cellStyle name="Normal 6 4 2 2 5" xfId="1594" xr:uid="{275D5C01-BC75-40E3-9A9B-DEA65B4CA5E9}"/>
    <cellStyle name="Normal 6 4 2 2 5 2" xfId="3173" xr:uid="{B493898E-4D0F-4826-88AA-AE9F0BE43970}"/>
    <cellStyle name="Normal 6 4 2 2 5 3" xfId="3174" xr:uid="{CC2BCAF2-4F04-420D-9B93-5963FF516D42}"/>
    <cellStyle name="Normal 6 4 2 2 5 4" xfId="3175" xr:uid="{F4460848-932D-45BF-ADC7-CA5CBDE22F20}"/>
    <cellStyle name="Normal 6 4 2 2 6" xfId="3176" xr:uid="{37010314-855F-49CD-AE69-C14AADB7EFFF}"/>
    <cellStyle name="Normal 6 4 2 2 7" xfId="3177" xr:uid="{87B2A2D1-E54E-4B9F-B906-0565AC10E655}"/>
    <cellStyle name="Normal 6 4 2 2 8" xfId="3178" xr:uid="{1FCAF034-D285-4F89-9F5C-1E43ECBA6C87}"/>
    <cellStyle name="Normal 6 4 2 3" xfId="331" xr:uid="{9B05405B-759F-4D1E-8B7B-BC68335953EB}"/>
    <cellStyle name="Normal 6 4 2 3 2" xfId="637" xr:uid="{B69EF31B-B725-4431-B64F-7040126F88ED}"/>
    <cellStyle name="Normal 6 4 2 3 2 2" xfId="638" xr:uid="{7292684D-85C6-4CFB-819B-ECBD8A65899A}"/>
    <cellStyle name="Normal 6 4 2 3 2 2 2" xfId="1595" xr:uid="{031BD20F-D98D-4FBC-BEB0-DEB0A23B932A}"/>
    <cellStyle name="Normal 6 4 2 3 2 2 2 2" xfId="1596" xr:uid="{C1496061-E97F-45B1-BC19-DA31122D5DD5}"/>
    <cellStyle name="Normal 6 4 2 3 2 2 3" xfId="1597" xr:uid="{0E7842B9-2FEB-4313-B4E6-6E5E51D48301}"/>
    <cellStyle name="Normal 6 4 2 3 2 3" xfId="1598" xr:uid="{DB260676-8B58-40E4-A256-CE5C6BCB8BE9}"/>
    <cellStyle name="Normal 6 4 2 3 2 3 2" xfId="1599" xr:uid="{9D7FD023-4EC1-41EF-8DC8-AA6F740AD2FF}"/>
    <cellStyle name="Normal 6 4 2 3 2 4" xfId="1600" xr:uid="{72E438F6-F12D-4C3A-8238-88F01832A23A}"/>
    <cellStyle name="Normal 6 4 2 3 3" xfId="639" xr:uid="{04FDEA90-BEAE-413C-890C-68EAD7DFAB2D}"/>
    <cellStyle name="Normal 6 4 2 3 3 2" xfId="1601" xr:uid="{0F54918D-3D5E-4294-BAB4-41F0EBE7CC3F}"/>
    <cellStyle name="Normal 6 4 2 3 3 2 2" xfId="1602" xr:uid="{47C3AD9D-4FD9-476E-BE7E-1ADCFCD684DA}"/>
    <cellStyle name="Normal 6 4 2 3 3 3" xfId="1603" xr:uid="{A267BFE9-CF54-4590-BE9E-9E27E33A4FF2}"/>
    <cellStyle name="Normal 6 4 2 3 3 4" xfId="3179" xr:uid="{65E690A0-7DAD-463D-8CDC-BF189F80C9E6}"/>
    <cellStyle name="Normal 6 4 2 3 4" xfId="1604" xr:uid="{A9EDE099-7006-4BD6-8D55-13531B2927EC}"/>
    <cellStyle name="Normal 6 4 2 3 4 2" xfId="1605" xr:uid="{996667B3-378A-4A72-B012-129BE14DD8FC}"/>
    <cellStyle name="Normal 6 4 2 3 5" xfId="1606" xr:uid="{A2C2C080-AC39-4171-9843-236D47C76F07}"/>
    <cellStyle name="Normal 6 4 2 3 6" xfId="3180" xr:uid="{2A90FCA4-E4D6-49DB-80AF-FA486275E97A}"/>
    <cellStyle name="Normal 6 4 2 4" xfId="332" xr:uid="{51C91FCB-7F27-48DE-B5BE-C932D3B3BBD2}"/>
    <cellStyle name="Normal 6 4 2 4 2" xfId="640" xr:uid="{C5D1D3FF-6645-4AEE-A0A1-F2B437244471}"/>
    <cellStyle name="Normal 6 4 2 4 2 2" xfId="1607" xr:uid="{360711EE-C588-4228-929A-899256B36DCF}"/>
    <cellStyle name="Normal 6 4 2 4 2 2 2" xfId="1608" xr:uid="{E7E3C16B-DD9C-4419-9E47-D4382EA47BAF}"/>
    <cellStyle name="Normal 6 4 2 4 2 3" xfId="1609" xr:uid="{32716EC0-63C3-4AA6-8A60-EA03A196A06A}"/>
    <cellStyle name="Normal 6 4 2 4 2 4" xfId="3181" xr:uid="{173A2A0D-F127-45AD-B8F8-2BE06124F4A8}"/>
    <cellStyle name="Normal 6 4 2 4 3" xfId="1610" xr:uid="{2D6A2CA4-5379-4D63-B00A-58F64423E4F3}"/>
    <cellStyle name="Normal 6 4 2 4 3 2" xfId="1611" xr:uid="{914875DE-44E5-4BF8-AFB3-12B1ECD8A1F5}"/>
    <cellStyle name="Normal 6 4 2 4 4" xfId="1612" xr:uid="{2476E62C-1B36-4BA9-B147-A4BDEFA24EAA}"/>
    <cellStyle name="Normal 6 4 2 4 5" xfId="3182" xr:uid="{3FC704C6-6DCB-4744-8497-A56456E88723}"/>
    <cellStyle name="Normal 6 4 2 5" xfId="333" xr:uid="{DBF25439-8F1A-4D96-8D78-572E9B187810}"/>
    <cellStyle name="Normal 6 4 2 5 2" xfId="1613" xr:uid="{618A3BFA-6CE6-442D-ADEA-B53A23F875B8}"/>
    <cellStyle name="Normal 6 4 2 5 2 2" xfId="1614" xr:uid="{B99A3F3C-F8F5-439D-A527-D2C48A7F62EA}"/>
    <cellStyle name="Normal 6 4 2 5 3" xfId="1615" xr:uid="{06D2B905-5255-4C77-8117-3333435FD1B9}"/>
    <cellStyle name="Normal 6 4 2 5 4" xfId="3183" xr:uid="{E51F1EEB-A6DE-4AE3-B978-D7FD66AC8C99}"/>
    <cellStyle name="Normal 6 4 2 6" xfId="1616" xr:uid="{8204A63E-3BC7-46E5-B7F6-CFEEE5417F61}"/>
    <cellStyle name="Normal 6 4 2 6 2" xfId="1617" xr:uid="{FC95C9E6-49AF-4922-8D2E-76DAFD410F81}"/>
    <cellStyle name="Normal 6 4 2 6 3" xfId="3184" xr:uid="{E04D43A5-B8CA-4EE8-A90A-803BE0428E26}"/>
    <cellStyle name="Normal 6 4 2 6 4" xfId="3185" xr:uid="{7ADCA474-9BA2-4B11-A9E6-E11C30426265}"/>
    <cellStyle name="Normal 6 4 2 7" xfId="1618" xr:uid="{D671A723-75E2-4454-94A5-67CE173E810F}"/>
    <cellStyle name="Normal 6 4 2 8" xfId="3186" xr:uid="{996D1D04-3069-46C1-8308-C9E2E59B91E2}"/>
    <cellStyle name="Normal 6 4 2 9" xfId="3187" xr:uid="{39F51718-B730-49A1-B96A-92D9B93FA2EB}"/>
    <cellStyle name="Normal 6 4 3" xfId="120" xr:uid="{BBBBA876-45EC-452A-8B3C-3E287EF750E8}"/>
    <cellStyle name="Normal 6 4 3 2" xfId="121" xr:uid="{2244EF36-A065-42D5-A752-7B6918E7D5A9}"/>
    <cellStyle name="Normal 6 4 3 2 2" xfId="641" xr:uid="{EB095BB2-A851-4A89-94A1-192D35DE55EC}"/>
    <cellStyle name="Normal 6 4 3 2 2 2" xfId="1619" xr:uid="{ACDB7584-1AB6-4732-A901-ED5253155030}"/>
    <cellStyle name="Normal 6 4 3 2 2 2 2" xfId="1620" xr:uid="{92A9F37B-0725-421B-910D-A32218D784AE}"/>
    <cellStyle name="Normal 6 4 3 2 2 2 2 2" xfId="4476" xr:uid="{6E956981-A82F-439D-B4F0-5DCC337E12B0}"/>
    <cellStyle name="Normal 6 4 3 2 2 2 3" xfId="4477" xr:uid="{14E32BC8-2C91-4891-9A5D-DB02DCC6FE38}"/>
    <cellStyle name="Normal 6 4 3 2 2 3" xfId="1621" xr:uid="{7FF3C779-E638-4D80-9096-890851FC48FB}"/>
    <cellStyle name="Normal 6 4 3 2 2 3 2" xfId="4478" xr:uid="{A9A0C72C-A10A-4EC2-8553-017A742D27C5}"/>
    <cellStyle name="Normal 6 4 3 2 2 4" xfId="3188" xr:uid="{9D5F79F1-2FA4-4826-AB6D-EBC3828F8A7A}"/>
    <cellStyle name="Normal 6 4 3 2 3" xfId="1622" xr:uid="{4EDCC257-96F1-4739-9039-CFB06B9922CD}"/>
    <cellStyle name="Normal 6 4 3 2 3 2" xfId="1623" xr:uid="{3ADB5669-9BE1-4EE8-9EAB-A280129B4F4B}"/>
    <cellStyle name="Normal 6 4 3 2 3 2 2" xfId="4479" xr:uid="{76273DA4-0FB9-4E80-841C-7BD543D286DD}"/>
    <cellStyle name="Normal 6 4 3 2 3 3" xfId="3189" xr:uid="{B0859B71-3B24-4E61-9B80-F0B1F80E9A35}"/>
    <cellStyle name="Normal 6 4 3 2 3 4" xfId="3190" xr:uid="{68CE7B1D-9F70-4DF3-9061-BA6410A18043}"/>
    <cellStyle name="Normal 6 4 3 2 4" xfId="1624" xr:uid="{F4A5962B-1563-4851-B790-3164F4539BA3}"/>
    <cellStyle name="Normal 6 4 3 2 4 2" xfId="4480" xr:uid="{8D75A0AC-CF8A-4141-B922-36C8C50BE20E}"/>
    <cellStyle name="Normal 6 4 3 2 5" xfId="3191" xr:uid="{F4A3DDA2-C15E-45D1-B913-5BCBBDE37AEF}"/>
    <cellStyle name="Normal 6 4 3 2 6" xfId="3192" xr:uid="{CEAB5DC7-5594-4896-8C0E-F856DE59505D}"/>
    <cellStyle name="Normal 6 4 3 3" xfId="334" xr:uid="{7A84293C-AE8F-47D2-9C4D-25DC3903CFDD}"/>
    <cellStyle name="Normal 6 4 3 3 2" xfId="1625" xr:uid="{3D443805-EEDF-46F9-AC92-EC4BC97062AC}"/>
    <cellStyle name="Normal 6 4 3 3 2 2" xfId="1626" xr:uid="{09036D44-D99E-4676-9FB8-2E6502B1BDF7}"/>
    <cellStyle name="Normal 6 4 3 3 2 2 2" xfId="4481" xr:uid="{84690FDA-4D3D-45DE-AC7B-DD6273492B3C}"/>
    <cellStyle name="Normal 6 4 3 3 2 3" xfId="3193" xr:uid="{4417AB6F-B430-46E5-A8D1-DF1F9B85E747}"/>
    <cellStyle name="Normal 6 4 3 3 2 4" xfId="3194" xr:uid="{34485A86-F5D0-4B3F-ABF3-F94F7945A6D1}"/>
    <cellStyle name="Normal 6 4 3 3 3" xfId="1627" xr:uid="{72FB11CD-2013-4E22-82CE-700EAB458697}"/>
    <cellStyle name="Normal 6 4 3 3 3 2" xfId="4482" xr:uid="{EED1F908-4C43-4FA9-89BA-5B290832AF1D}"/>
    <cellStyle name="Normal 6 4 3 3 4" xfId="3195" xr:uid="{4CBD3EB8-3022-4C01-B1BB-81E2EA026FE6}"/>
    <cellStyle name="Normal 6 4 3 3 5" xfId="3196" xr:uid="{5E5E23BF-7DB8-49D0-B7C4-CA76D7B39BAB}"/>
    <cellStyle name="Normal 6 4 3 4" xfId="1628" xr:uid="{B007C526-5E1D-4996-AB1F-4A6304DEBAEB}"/>
    <cellStyle name="Normal 6 4 3 4 2" xfId="1629" xr:uid="{3BAF78FE-E8F8-419C-8393-9A7C9211E3BB}"/>
    <cellStyle name="Normal 6 4 3 4 2 2" xfId="4483" xr:uid="{F7F8B15C-F1F2-43C5-B6DC-48AF2AEEAC09}"/>
    <cellStyle name="Normal 6 4 3 4 3" xfId="3197" xr:uid="{DC5CE2EE-5C85-4653-A1CB-2B383B041541}"/>
    <cellStyle name="Normal 6 4 3 4 4" xfId="3198" xr:uid="{360EA5FB-DA9A-43EA-BDA5-3C3A4D0D1B54}"/>
    <cellStyle name="Normal 6 4 3 5" xfId="1630" xr:uid="{1BAA1474-91FC-4676-BA11-67B3852F1334}"/>
    <cellStyle name="Normal 6 4 3 5 2" xfId="3199" xr:uid="{CC8BD59B-3AB3-4936-B7E3-E1101F745F16}"/>
    <cellStyle name="Normal 6 4 3 5 3" xfId="3200" xr:uid="{49709F07-95C1-4F2D-AA9A-65A0B5B0FE46}"/>
    <cellStyle name="Normal 6 4 3 5 4" xfId="3201" xr:uid="{74E27F88-5F2D-417F-A905-A3114CB09B0F}"/>
    <cellStyle name="Normal 6 4 3 6" xfId="3202" xr:uid="{133AE7B0-77AE-4EC8-B0B3-3B265CF9B717}"/>
    <cellStyle name="Normal 6 4 3 7" xfId="3203" xr:uid="{924D8C99-93B1-4B18-9598-63640029056B}"/>
    <cellStyle name="Normal 6 4 3 8" xfId="3204" xr:uid="{E8E7D5D9-259F-45CE-BE7B-7D3A688140EE}"/>
    <cellStyle name="Normal 6 4 4" xfId="122" xr:uid="{519B1670-F0DE-4CD4-88A8-BB82555D445D}"/>
    <cellStyle name="Normal 6 4 4 2" xfId="642" xr:uid="{E174BE4A-C986-40DA-B6BB-0471324C410F}"/>
    <cellStyle name="Normal 6 4 4 2 2" xfId="643" xr:uid="{62A88CC9-58D6-4C3D-954B-CE254A4B6186}"/>
    <cellStyle name="Normal 6 4 4 2 2 2" xfId="1631" xr:uid="{338CC80A-FCA2-492D-A63D-A20A08D13BD3}"/>
    <cellStyle name="Normal 6 4 4 2 2 2 2" xfId="1632" xr:uid="{B1E502D1-7FC9-4839-BDAF-7A2B938C3BDD}"/>
    <cellStyle name="Normal 6 4 4 2 2 3" xfId="1633" xr:uid="{BB85E3F4-13C8-425D-929C-36EB8081146A}"/>
    <cellStyle name="Normal 6 4 4 2 2 4" xfId="3205" xr:uid="{63A7B836-51B7-481A-940A-B7F257A807E5}"/>
    <cellStyle name="Normal 6 4 4 2 3" xfId="1634" xr:uid="{71FACBBD-2361-4E3C-8FAB-3DDA48950F7A}"/>
    <cellStyle name="Normal 6 4 4 2 3 2" xfId="1635" xr:uid="{A72F46C2-2A1F-407F-98FE-646E9511106D}"/>
    <cellStyle name="Normal 6 4 4 2 4" xfId="1636" xr:uid="{F4C9CDAD-7B43-494D-8A3A-060F4B0AB68C}"/>
    <cellStyle name="Normal 6 4 4 2 5" xfId="3206" xr:uid="{AF969B8C-4E32-4AFF-A508-CB4B3E7250CC}"/>
    <cellStyle name="Normal 6 4 4 3" xfId="644" xr:uid="{66905B71-87F0-4D27-A362-D97EA810D602}"/>
    <cellStyle name="Normal 6 4 4 3 2" xfId="1637" xr:uid="{B032CF2D-1CB3-43E8-B4C1-21088F7464BE}"/>
    <cellStyle name="Normal 6 4 4 3 2 2" xfId="1638" xr:uid="{D74323A2-46FE-4F01-8A08-FE8A4690B9C3}"/>
    <cellStyle name="Normal 6 4 4 3 3" xfId="1639" xr:uid="{E7CB6F7F-70F0-404E-9F24-3BAD4864A65C}"/>
    <cellStyle name="Normal 6 4 4 3 4" xfId="3207" xr:uid="{3FA560CF-BD21-46D8-9595-E2A6F6F2F5EB}"/>
    <cellStyle name="Normal 6 4 4 4" xfId="1640" xr:uid="{53C8C279-C2EA-4C09-B1CF-2860D7842778}"/>
    <cellStyle name="Normal 6 4 4 4 2" xfId="1641" xr:uid="{789BDE54-0663-447D-8497-AE71A48D8CA5}"/>
    <cellStyle name="Normal 6 4 4 4 3" xfId="3208" xr:uid="{A1A66260-669E-46DF-B126-959F3A0F754E}"/>
    <cellStyle name="Normal 6 4 4 4 4" xfId="3209" xr:uid="{E7BFAABB-D99F-4339-B2AD-80FAEBB9B1D4}"/>
    <cellStyle name="Normal 6 4 4 5" xfId="1642" xr:uid="{707EDEF2-4141-4822-B84B-7AD75E44E626}"/>
    <cellStyle name="Normal 6 4 4 6" xfId="3210" xr:uid="{DFE2F59C-D643-43C0-B0A4-58AB65FCF25F}"/>
    <cellStyle name="Normal 6 4 4 7" xfId="3211" xr:uid="{5E7F018C-054E-4B7E-95C8-C38613494AF1}"/>
    <cellStyle name="Normal 6 4 5" xfId="335" xr:uid="{C7C4DECF-E9B8-4DD5-B69D-825A3B5D5FA7}"/>
    <cellStyle name="Normal 6 4 5 2" xfId="645" xr:uid="{F94B77B0-A50D-4B64-8213-06792AE53FC6}"/>
    <cellStyle name="Normal 6 4 5 2 2" xfId="1643" xr:uid="{BFFE1F7A-3B06-4138-94B2-C206B7E877FE}"/>
    <cellStyle name="Normal 6 4 5 2 2 2" xfId="1644" xr:uid="{0A375032-DB58-4D78-A6F9-E5D9D31D9653}"/>
    <cellStyle name="Normal 6 4 5 2 3" xfId="1645" xr:uid="{A413E392-603F-40FE-A2DD-75E8F614CA97}"/>
    <cellStyle name="Normal 6 4 5 2 4" xfId="3212" xr:uid="{79E2E088-8186-4985-917A-AE8D3FEE2BEF}"/>
    <cellStyle name="Normal 6 4 5 3" xfId="1646" xr:uid="{2B180A1B-2472-40B6-9D0A-4DF0D0365C61}"/>
    <cellStyle name="Normal 6 4 5 3 2" xfId="1647" xr:uid="{15509B1B-4217-4A0F-8A75-8E35EDEDF155}"/>
    <cellStyle name="Normal 6 4 5 3 3" xfId="3213" xr:uid="{26CF1CE3-C1FC-4EEA-8134-814410E68E83}"/>
    <cellStyle name="Normal 6 4 5 3 4" xfId="3214" xr:uid="{7D3D6CDE-4D2E-4CBF-B0D1-BD732EC1F3B4}"/>
    <cellStyle name="Normal 6 4 5 4" xfId="1648" xr:uid="{E636B060-B856-4373-AF45-C97C5A1172B0}"/>
    <cellStyle name="Normal 6 4 5 5" xfId="3215" xr:uid="{F6E70C59-086A-41F5-9C5C-786B5A9C2BF7}"/>
    <cellStyle name="Normal 6 4 5 6" xfId="3216" xr:uid="{697D27E5-DFA8-4BB5-88D8-BF0D54394472}"/>
    <cellStyle name="Normal 6 4 6" xfId="336" xr:uid="{AA3D8B3A-D914-4EAA-A235-8E68C693AFF5}"/>
    <cellStyle name="Normal 6 4 6 2" xfId="1649" xr:uid="{51B967F3-7534-4200-A892-9813E486A647}"/>
    <cellStyle name="Normal 6 4 6 2 2" xfId="1650" xr:uid="{83BB747E-4F47-4F06-98B8-85A6C0F6F42D}"/>
    <cellStyle name="Normal 6 4 6 2 3" xfId="3217" xr:uid="{38F1218D-1340-4AE4-BBD2-269F422720C7}"/>
    <cellStyle name="Normal 6 4 6 2 4" xfId="3218" xr:uid="{1DD9CDF6-7154-4615-AF7F-458FEC923E8E}"/>
    <cellStyle name="Normal 6 4 6 3" xfId="1651" xr:uid="{A8D5F12D-8E30-492E-B0E1-D5EC509F9A2F}"/>
    <cellStyle name="Normal 6 4 6 4" xfId="3219" xr:uid="{8BB01753-A23E-4051-B63C-057AC2DDCC10}"/>
    <cellStyle name="Normal 6 4 6 5" xfId="3220" xr:uid="{A85B5115-E996-4423-9D0B-4054A41B8EDE}"/>
    <cellStyle name="Normal 6 4 7" xfId="1652" xr:uid="{33A815F6-606D-4188-AA26-13449B9F9262}"/>
    <cellStyle name="Normal 6 4 7 2" xfId="1653" xr:uid="{D8059F99-E576-4942-9A5D-FD6109D5D996}"/>
    <cellStyle name="Normal 6 4 7 3" xfId="3221" xr:uid="{892EF055-8BDC-4699-B2C6-F51115AC2058}"/>
    <cellStyle name="Normal 6 4 7 3 2" xfId="4407" xr:uid="{FA146B72-3AA6-4684-8AAE-C68084B17F12}"/>
    <cellStyle name="Normal 6 4 7 3 3" xfId="4685" xr:uid="{1CE66777-3977-4A0D-9917-F753DF5B20D9}"/>
    <cellStyle name="Normal 6 4 7 4" xfId="3222" xr:uid="{39C5182C-3A3F-4850-B387-2111A65B8FB5}"/>
    <cellStyle name="Normal 6 4 8" xfId="1654" xr:uid="{D2385C71-BC40-49F2-AEAD-FA4440689A6E}"/>
    <cellStyle name="Normal 6 4 8 2" xfId="3223" xr:uid="{A70793BA-D552-4A96-90E1-7130DDAB02B2}"/>
    <cellStyle name="Normal 6 4 8 3" xfId="3224" xr:uid="{BFBF44B3-BE47-49B5-8821-EF9B8D06EFB1}"/>
    <cellStyle name="Normal 6 4 8 4" xfId="3225" xr:uid="{E456D2CC-1AAE-4EC1-A82F-5208F21A0296}"/>
    <cellStyle name="Normal 6 4 9" xfId="3226" xr:uid="{1FD34374-4635-4C02-864F-26BBD8751D51}"/>
    <cellStyle name="Normal 6 5" xfId="123" xr:uid="{3A4E4021-3FC4-46C1-97B7-ED2364EBDDC1}"/>
    <cellStyle name="Normal 6 5 10" xfId="3227" xr:uid="{27688869-3DED-495C-AEDE-F01D0E1A0B4A}"/>
    <cellStyle name="Normal 6 5 11" xfId="3228" xr:uid="{CF7FB987-A17D-4245-B704-6CE90428872B}"/>
    <cellStyle name="Normal 6 5 2" xfId="124" xr:uid="{0B0A7D5F-2560-4AC8-A47B-A888E604EE92}"/>
    <cellStyle name="Normal 6 5 2 2" xfId="337" xr:uid="{CFAA4804-2B84-48A5-BD59-DA73FA7C5310}"/>
    <cellStyle name="Normal 6 5 2 2 2" xfId="646" xr:uid="{17D2ACEA-F51B-4C6A-AC0F-A2942C00E3AB}"/>
    <cellStyle name="Normal 6 5 2 2 2 2" xfId="647" xr:uid="{8725E4B1-6B26-400F-82BB-9A0F34AEFC33}"/>
    <cellStyle name="Normal 6 5 2 2 2 2 2" xfId="1655" xr:uid="{3E0F8432-A3C5-492D-A98E-061B1477875A}"/>
    <cellStyle name="Normal 6 5 2 2 2 2 3" xfId="3229" xr:uid="{A4042ACF-86A2-4D22-A1DC-A636506CC018}"/>
    <cellStyle name="Normal 6 5 2 2 2 2 4" xfId="3230" xr:uid="{88AE4A91-DBE1-4EF1-804C-6C4A4928B76F}"/>
    <cellStyle name="Normal 6 5 2 2 2 3" xfId="1656" xr:uid="{7F10C253-2BDD-4F37-96B5-68A643CC67B1}"/>
    <cellStyle name="Normal 6 5 2 2 2 3 2" xfId="3231" xr:uid="{D412868E-25CD-4349-A058-31876AB1C553}"/>
    <cellStyle name="Normal 6 5 2 2 2 3 3" xfId="3232" xr:uid="{333485A2-CE6F-4446-88FC-2097FAC6FBD7}"/>
    <cellStyle name="Normal 6 5 2 2 2 3 4" xfId="3233" xr:uid="{0C626BCA-1E81-4E8B-A034-481538ABD030}"/>
    <cellStyle name="Normal 6 5 2 2 2 4" xfId="3234" xr:uid="{8926702E-9C66-4252-814D-098A1FC26F81}"/>
    <cellStyle name="Normal 6 5 2 2 2 5" xfId="3235" xr:uid="{315958D5-9F8F-4B1D-86EE-870DC958A871}"/>
    <cellStyle name="Normal 6 5 2 2 2 6" xfId="3236" xr:uid="{2C851009-336B-4CEF-97C4-F1C370479A72}"/>
    <cellStyle name="Normal 6 5 2 2 3" xfId="648" xr:uid="{982FCD12-4B77-4A2C-B948-BFE41A792711}"/>
    <cellStyle name="Normal 6 5 2 2 3 2" xfId="1657" xr:uid="{BDAC1D0B-B44B-4405-B575-9758EDDAF337}"/>
    <cellStyle name="Normal 6 5 2 2 3 2 2" xfId="3237" xr:uid="{52890266-4CE1-49D0-8C93-4919DB323335}"/>
    <cellStyle name="Normal 6 5 2 2 3 2 3" xfId="3238" xr:uid="{82872AB7-1238-44F9-9DEB-D986B707FBCE}"/>
    <cellStyle name="Normal 6 5 2 2 3 2 4" xfId="3239" xr:uid="{54F43214-DDA8-4C8F-BDAC-9A70F8A356C1}"/>
    <cellStyle name="Normal 6 5 2 2 3 3" xfId="3240" xr:uid="{928C26D0-6CFB-4DEE-9F3E-03B25FC15DC8}"/>
    <cellStyle name="Normal 6 5 2 2 3 4" xfId="3241" xr:uid="{B1F449F4-9579-4B5D-AFB4-FCB59DB9EDA6}"/>
    <cellStyle name="Normal 6 5 2 2 3 5" xfId="3242" xr:uid="{9AED5AB8-DF27-48D4-844F-5799CFEC7599}"/>
    <cellStyle name="Normal 6 5 2 2 4" xfId="1658" xr:uid="{2968E44E-E167-4E05-9DA3-FA6DD61BEA33}"/>
    <cellStyle name="Normal 6 5 2 2 4 2" xfId="3243" xr:uid="{860AF6A8-6684-4D1A-A312-034DEA3EE470}"/>
    <cellStyle name="Normal 6 5 2 2 4 3" xfId="3244" xr:uid="{358C69C4-BFBA-4FC8-B460-EA65B97AD5DB}"/>
    <cellStyle name="Normal 6 5 2 2 4 4" xfId="3245" xr:uid="{3C7DF52C-2738-436B-AE8F-402AD6F65D46}"/>
    <cellStyle name="Normal 6 5 2 2 5" xfId="3246" xr:uid="{394CE8AD-B449-4CDD-AEC3-F239EE5EA902}"/>
    <cellStyle name="Normal 6 5 2 2 5 2" xfId="3247" xr:uid="{9F3E9B6C-12F5-4575-82E5-97DFA10F1216}"/>
    <cellStyle name="Normal 6 5 2 2 5 3" xfId="3248" xr:uid="{6AB6CB1A-90E0-4CE6-B4F3-2FB8C070F301}"/>
    <cellStyle name="Normal 6 5 2 2 5 4" xfId="3249" xr:uid="{72E83BBC-F36A-4356-93E4-AAD4E2D95097}"/>
    <cellStyle name="Normal 6 5 2 2 6" xfId="3250" xr:uid="{891063AA-F5AB-4A93-ACEE-D3F3F1CE328C}"/>
    <cellStyle name="Normal 6 5 2 2 7" xfId="3251" xr:uid="{EC96271F-C594-4AEC-9C71-BA3103917A61}"/>
    <cellStyle name="Normal 6 5 2 2 8" xfId="3252" xr:uid="{14B5B024-F4B3-4908-A709-04EF7B4E4F60}"/>
    <cellStyle name="Normal 6 5 2 3" xfId="649" xr:uid="{2B7EF0F5-7EF4-42CF-8865-929D0ECD1DB8}"/>
    <cellStyle name="Normal 6 5 2 3 2" xfId="650" xr:uid="{65EC3ECF-C484-4778-98F9-596ADBA5F867}"/>
    <cellStyle name="Normal 6 5 2 3 2 2" xfId="651" xr:uid="{36C52B6A-C4DE-4B02-A546-77A4C58EFE22}"/>
    <cellStyle name="Normal 6 5 2 3 2 3" xfId="3253" xr:uid="{D102BEBD-FC56-4654-B8C1-133EE2F065AA}"/>
    <cellStyle name="Normal 6 5 2 3 2 4" xfId="3254" xr:uid="{9CB9844C-FC1B-4400-93F4-F78A51C652CB}"/>
    <cellStyle name="Normal 6 5 2 3 3" xfId="652" xr:uid="{1A212695-48B9-464A-9ED2-2BEFB339029F}"/>
    <cellStyle name="Normal 6 5 2 3 3 2" xfId="3255" xr:uid="{DF142F41-1AD3-4E98-B891-3CB52D50B669}"/>
    <cellStyle name="Normal 6 5 2 3 3 3" xfId="3256" xr:uid="{C2471D8A-069E-430D-8349-0156AFD17A04}"/>
    <cellStyle name="Normal 6 5 2 3 3 4" xfId="3257" xr:uid="{CC2CC5C8-64C1-45F7-A829-3177EBE124D2}"/>
    <cellStyle name="Normal 6 5 2 3 4" xfId="3258" xr:uid="{F465CF22-1DB9-45C5-86FC-361980F17469}"/>
    <cellStyle name="Normal 6 5 2 3 5" xfId="3259" xr:uid="{6D69CFF8-4057-4AC3-BB32-91D8EE2EF213}"/>
    <cellStyle name="Normal 6 5 2 3 6" xfId="3260" xr:uid="{865DAFBA-8F5D-40B3-BEAB-12022F57D7F0}"/>
    <cellStyle name="Normal 6 5 2 4" xfId="653" xr:uid="{2EBF1F85-DE04-4911-B35F-26FE4CAF2423}"/>
    <cellStyle name="Normal 6 5 2 4 2" xfId="654" xr:uid="{2FE71D99-3F26-4AAA-BECC-1801D6DA6498}"/>
    <cellStyle name="Normal 6 5 2 4 2 2" xfId="3261" xr:uid="{B0DAD955-595E-4671-A9ED-7C26E7BDC3B4}"/>
    <cellStyle name="Normal 6 5 2 4 2 3" xfId="3262" xr:uid="{1ACBED05-B682-445F-996B-B3B39E63288E}"/>
    <cellStyle name="Normal 6 5 2 4 2 4" xfId="3263" xr:uid="{4345347F-BDE0-4FE1-9648-19AF8C6CF1BF}"/>
    <cellStyle name="Normal 6 5 2 4 3" xfId="3264" xr:uid="{4B68AEF3-EE60-4489-8F78-3E177895013F}"/>
    <cellStyle name="Normal 6 5 2 4 4" xfId="3265" xr:uid="{9E18AE70-C796-4722-95B5-5787E358949F}"/>
    <cellStyle name="Normal 6 5 2 4 5" xfId="3266" xr:uid="{5B89F85F-12A6-4644-B964-29F83942F4EB}"/>
    <cellStyle name="Normal 6 5 2 5" xfId="655" xr:uid="{F278EE1A-287B-4DF6-96A7-D5D5E6442A3F}"/>
    <cellStyle name="Normal 6 5 2 5 2" xfId="3267" xr:uid="{EAE95F1B-DDB6-4299-952F-D6B2366EFD64}"/>
    <cellStyle name="Normal 6 5 2 5 3" xfId="3268" xr:uid="{AF864BB4-0952-4CE7-867A-2D490C5E2A77}"/>
    <cellStyle name="Normal 6 5 2 5 4" xfId="3269" xr:uid="{66B62B58-C17B-4F1E-BD87-AD137D3331B1}"/>
    <cellStyle name="Normal 6 5 2 6" xfId="3270" xr:uid="{9720F73B-3B7D-4563-97EC-B805A3B3D836}"/>
    <cellStyle name="Normal 6 5 2 6 2" xfId="3271" xr:uid="{C982422F-499F-414B-ABF0-43809FA9C184}"/>
    <cellStyle name="Normal 6 5 2 6 3" xfId="3272" xr:uid="{ACA25DB8-6522-40DF-AECE-80988102F156}"/>
    <cellStyle name="Normal 6 5 2 6 4" xfId="3273" xr:uid="{BF9F7A45-1771-4B61-A459-D776771BA2C2}"/>
    <cellStyle name="Normal 6 5 2 7" xfId="3274" xr:uid="{6549D293-9143-4624-98B4-2A69344FAA88}"/>
    <cellStyle name="Normal 6 5 2 8" xfId="3275" xr:uid="{C6611152-7E5E-40CD-9B1B-0A32FE57CAE2}"/>
    <cellStyle name="Normal 6 5 2 9" xfId="3276" xr:uid="{90352F07-5E43-4EE7-9919-C9854F26DDA8}"/>
    <cellStyle name="Normal 6 5 3" xfId="338" xr:uid="{EF64BB98-069E-486E-A620-1DE5855686D1}"/>
    <cellStyle name="Normal 6 5 3 2" xfId="656" xr:uid="{3AC0E474-4C96-47EC-A765-E9EA2FAB0BC7}"/>
    <cellStyle name="Normal 6 5 3 2 2" xfId="657" xr:uid="{373E6AAB-4B26-4893-9D2D-53F2985D269C}"/>
    <cellStyle name="Normal 6 5 3 2 2 2" xfId="1659" xr:uid="{C04B4D20-85A1-47F6-882C-F8C1D94104FA}"/>
    <cellStyle name="Normal 6 5 3 2 2 2 2" xfId="1660" xr:uid="{E301C948-2754-4DAF-9C62-23F2274BCEA7}"/>
    <cellStyle name="Normal 6 5 3 2 2 3" xfId="1661" xr:uid="{F3EBE980-5A3A-4575-B7FD-DB41CD09C58B}"/>
    <cellStyle name="Normal 6 5 3 2 2 4" xfId="3277" xr:uid="{8D2777D3-7CBD-4A7F-BE07-15A8187E3D37}"/>
    <cellStyle name="Normal 6 5 3 2 3" xfId="1662" xr:uid="{B2E6AC45-DA8C-4AC4-AE88-860C12E87966}"/>
    <cellStyle name="Normal 6 5 3 2 3 2" xfId="1663" xr:uid="{3EA6FE2C-253A-4FB8-B473-56CB00064507}"/>
    <cellStyle name="Normal 6 5 3 2 3 3" xfId="3278" xr:uid="{5B88BE7D-CDAE-49A1-A500-50A39619704A}"/>
    <cellStyle name="Normal 6 5 3 2 3 4" xfId="3279" xr:uid="{247B5510-94B7-4ED9-9FFC-94B265FDFE8A}"/>
    <cellStyle name="Normal 6 5 3 2 4" xfId="1664" xr:uid="{5DDAD7D0-D69C-465E-83FC-16541E78AB3C}"/>
    <cellStyle name="Normal 6 5 3 2 5" xfId="3280" xr:uid="{CD833823-0F14-4C86-B123-5781251076AA}"/>
    <cellStyle name="Normal 6 5 3 2 6" xfId="3281" xr:uid="{0E19CD9F-D502-4F2C-8627-A117526EE848}"/>
    <cellStyle name="Normal 6 5 3 3" xfId="658" xr:uid="{BF46F622-A50F-4ABD-B86F-A7956ED4798A}"/>
    <cellStyle name="Normal 6 5 3 3 2" xfId="1665" xr:uid="{3A17CB4F-6FE9-46C6-8253-5D7BCAB1DA44}"/>
    <cellStyle name="Normal 6 5 3 3 2 2" xfId="1666" xr:uid="{5E97C24C-5141-40F6-BB85-534BF2BD0604}"/>
    <cellStyle name="Normal 6 5 3 3 2 3" xfId="3282" xr:uid="{B40F8A6B-13EF-4DDA-8B1A-3DDE35A7C900}"/>
    <cellStyle name="Normal 6 5 3 3 2 4" xfId="3283" xr:uid="{0892BBAC-4CF0-4A8A-8C72-4B641FC88582}"/>
    <cellStyle name="Normal 6 5 3 3 3" xfId="1667" xr:uid="{259B7E9B-AAA2-4748-A308-863CD9DAA094}"/>
    <cellStyle name="Normal 6 5 3 3 4" xfId="3284" xr:uid="{2764A473-5BD5-481D-BA4D-8AA5392B6B58}"/>
    <cellStyle name="Normal 6 5 3 3 5" xfId="3285" xr:uid="{4BDD9DA9-5569-4FFE-9CB3-ED963461DFFA}"/>
    <cellStyle name="Normal 6 5 3 4" xfId="1668" xr:uid="{2D86BB3E-3D6C-423D-8893-3AC57186CA4D}"/>
    <cellStyle name="Normal 6 5 3 4 2" xfId="1669" xr:uid="{3C5B14DF-76CF-4BBB-B60B-5DA50D4B6BA9}"/>
    <cellStyle name="Normal 6 5 3 4 3" xfId="3286" xr:uid="{A6CC78BE-21FF-46E5-B5BF-700E0AA4328C}"/>
    <cellStyle name="Normal 6 5 3 4 4" xfId="3287" xr:uid="{18B72FE5-E277-424F-8924-13BF13F7C21B}"/>
    <cellStyle name="Normal 6 5 3 5" xfId="1670" xr:uid="{01BB062A-835F-425D-A0B9-6847FB1DD81E}"/>
    <cellStyle name="Normal 6 5 3 5 2" xfId="3288" xr:uid="{AAE579C7-1AE4-44DE-A4B3-37E9DCC0A450}"/>
    <cellStyle name="Normal 6 5 3 5 3" xfId="3289" xr:uid="{C50BEE0D-5610-46BC-BC51-E0F74A8BF96D}"/>
    <cellStyle name="Normal 6 5 3 5 4" xfId="3290" xr:uid="{E34091DF-A0A7-4BA9-8689-99E08D6BA44A}"/>
    <cellStyle name="Normal 6 5 3 6" xfId="3291" xr:uid="{AEC43B13-BAE6-4D37-B50F-B90FAEEF18AA}"/>
    <cellStyle name="Normal 6 5 3 7" xfId="3292" xr:uid="{F94163E1-0121-4F19-857A-C30974FA14BA}"/>
    <cellStyle name="Normal 6 5 3 8" xfId="3293" xr:uid="{6900B263-CF0B-4B77-8D52-E5FA4FD573D8}"/>
    <cellStyle name="Normal 6 5 4" xfId="339" xr:uid="{D3FE4BA5-D977-4502-80DF-AD311C890608}"/>
    <cellStyle name="Normal 6 5 4 2" xfId="659" xr:uid="{1D579372-100C-4336-97AD-120968B86ECC}"/>
    <cellStyle name="Normal 6 5 4 2 2" xfId="660" xr:uid="{3AFB4689-047D-49CB-BCAD-F708FD56B6A8}"/>
    <cellStyle name="Normal 6 5 4 2 2 2" xfId="1671" xr:uid="{7BE34B59-C811-41D5-9247-82E0AD5E61AE}"/>
    <cellStyle name="Normal 6 5 4 2 2 3" xfId="3294" xr:uid="{BE891F16-DD34-4398-8025-DAD9FFE4DABB}"/>
    <cellStyle name="Normal 6 5 4 2 2 4" xfId="3295" xr:uid="{AB673F30-A878-45D8-8A82-E1C32B1299C3}"/>
    <cellStyle name="Normal 6 5 4 2 3" xfId="1672" xr:uid="{BE3395C2-91D2-4BCA-9ADF-913FFC5D2B1B}"/>
    <cellStyle name="Normal 6 5 4 2 4" xfId="3296" xr:uid="{D1D4D855-939A-4475-AF80-D4AF24DE9FE4}"/>
    <cellStyle name="Normal 6 5 4 2 5" xfId="3297" xr:uid="{3751859C-782F-4D36-BDAC-EA76B96981D8}"/>
    <cellStyle name="Normal 6 5 4 3" xfId="661" xr:uid="{AD73D06F-2E47-4CE5-9E54-4E57C176230B}"/>
    <cellStyle name="Normal 6 5 4 3 2" xfId="1673" xr:uid="{5C0EA8D7-D104-447B-85E6-F3D33FC54CCE}"/>
    <cellStyle name="Normal 6 5 4 3 3" xfId="3298" xr:uid="{03C87CEB-41CB-448B-820F-CA6BBA0F53CF}"/>
    <cellStyle name="Normal 6 5 4 3 4" xfId="3299" xr:uid="{EACC167D-665D-44F9-9972-0DD7028C9A3A}"/>
    <cellStyle name="Normal 6 5 4 4" xfId="1674" xr:uid="{08AFCB0B-E74F-4AF3-A681-4061E2689380}"/>
    <cellStyle name="Normal 6 5 4 4 2" xfId="3300" xr:uid="{DD703547-6B1D-4437-9B74-2C7846093095}"/>
    <cellStyle name="Normal 6 5 4 4 3" xfId="3301" xr:uid="{9B78B070-2189-4F34-BB23-C609DDBBEADA}"/>
    <cellStyle name="Normal 6 5 4 4 4" xfId="3302" xr:uid="{0D2A1B29-C5EF-491A-A01A-175050D16843}"/>
    <cellStyle name="Normal 6 5 4 5" xfId="3303" xr:uid="{491C5050-F40D-4AC8-BC3D-E68F132A3312}"/>
    <cellStyle name="Normal 6 5 4 6" xfId="3304" xr:uid="{FD7F14C8-0ABE-4BE1-964E-F19A4D498492}"/>
    <cellStyle name="Normal 6 5 4 7" xfId="3305" xr:uid="{CD5040A9-B008-4A46-9041-5382D62703DA}"/>
    <cellStyle name="Normal 6 5 5" xfId="340" xr:uid="{045D47E6-55D1-4781-B09C-113A448EA76A}"/>
    <cellStyle name="Normal 6 5 5 2" xfId="662" xr:uid="{349A9A36-7B71-4AD6-B89D-698475603A1C}"/>
    <cellStyle name="Normal 6 5 5 2 2" xfId="1675" xr:uid="{95874E39-D0F4-4D5B-BED8-D9F0B12F5831}"/>
    <cellStyle name="Normal 6 5 5 2 3" xfId="3306" xr:uid="{BF138B86-CB9E-4D2F-9DAC-F69B648F5ED2}"/>
    <cellStyle name="Normal 6 5 5 2 4" xfId="3307" xr:uid="{778C2680-74AE-4AEF-A763-B43945804611}"/>
    <cellStyle name="Normal 6 5 5 3" xfId="1676" xr:uid="{E883D4FA-7CA7-4D39-A06C-EAFF07880833}"/>
    <cellStyle name="Normal 6 5 5 3 2" xfId="3308" xr:uid="{898D4CC9-E7D5-4285-AC7E-9464B2DD1E54}"/>
    <cellStyle name="Normal 6 5 5 3 3" xfId="3309" xr:uid="{F1CD7F1C-DDB7-46A5-BA94-890B63742286}"/>
    <cellStyle name="Normal 6 5 5 3 4" xfId="3310" xr:uid="{4F7597B9-D825-4C90-9491-3262BC4BE968}"/>
    <cellStyle name="Normal 6 5 5 4" xfId="3311" xr:uid="{2C90EAF0-D592-437F-8DD3-C27546AAAF29}"/>
    <cellStyle name="Normal 6 5 5 5" xfId="3312" xr:uid="{7CA84A43-770B-4A43-B18D-5FF29EFA1B74}"/>
    <cellStyle name="Normal 6 5 5 6" xfId="3313" xr:uid="{A5B910D8-E53D-4025-82E0-21EC024CA860}"/>
    <cellStyle name="Normal 6 5 6" xfId="663" xr:uid="{D002CF61-3A8C-4629-9D77-031112917704}"/>
    <cellStyle name="Normal 6 5 6 2" xfId="1677" xr:uid="{78AE77E9-5421-4795-8498-0C44B0B3051B}"/>
    <cellStyle name="Normal 6 5 6 2 2" xfId="3314" xr:uid="{C6156377-8AC0-4D84-9E7C-58509C52D516}"/>
    <cellStyle name="Normal 6 5 6 2 3" xfId="3315" xr:uid="{76B367FF-324C-40DC-AACF-EA820B0E5033}"/>
    <cellStyle name="Normal 6 5 6 2 4" xfId="3316" xr:uid="{07548D49-87BB-449B-BD31-6E2F95E875E3}"/>
    <cellStyle name="Normal 6 5 6 3" xfId="3317" xr:uid="{D861456F-4757-43A6-A320-E35887512D6F}"/>
    <cellStyle name="Normal 6 5 6 4" xfId="3318" xr:uid="{DE604E72-B883-451C-B677-78EFDD4844CC}"/>
    <cellStyle name="Normal 6 5 6 5" xfId="3319" xr:uid="{C6E72D20-AAA8-4718-8CD1-AAC523746FBD}"/>
    <cellStyle name="Normal 6 5 7" xfId="1678" xr:uid="{7137D83C-3B81-4234-85A9-355D80B7D61A}"/>
    <cellStyle name="Normal 6 5 7 2" xfId="3320" xr:uid="{EA46756B-42A4-4584-9BAC-8455607A25FF}"/>
    <cellStyle name="Normal 6 5 7 3" xfId="3321" xr:uid="{6C1F9F45-2AAE-4082-8BB5-EF8954732740}"/>
    <cellStyle name="Normal 6 5 7 4" xfId="3322" xr:uid="{09053176-98DC-4C43-89CF-A8DFD370E31D}"/>
    <cellStyle name="Normal 6 5 8" xfId="3323" xr:uid="{250E6DBA-AF8E-489B-984B-73080FCA0754}"/>
    <cellStyle name="Normal 6 5 8 2" xfId="3324" xr:uid="{20C238B9-E39A-4095-954A-B8E766EEBB0B}"/>
    <cellStyle name="Normal 6 5 8 3" xfId="3325" xr:uid="{D28E458D-D07D-43E8-BA07-9254662BF980}"/>
    <cellStyle name="Normal 6 5 8 4" xfId="3326" xr:uid="{70A2552A-CFE9-48FC-BE76-E0934A923832}"/>
    <cellStyle name="Normal 6 5 9" xfId="3327" xr:uid="{0E8322C9-1946-474E-8940-CFAC07614F7F}"/>
    <cellStyle name="Normal 6 6" xfId="125" xr:uid="{6D409DA1-F4D2-42C8-944F-CFC16D7EA950}"/>
    <cellStyle name="Normal 6 6 2" xfId="126" xr:uid="{D76EA02A-DCC6-461C-8D65-52F9A949B17D}"/>
    <cellStyle name="Normal 6 6 2 2" xfId="341" xr:uid="{4530755E-90F8-4C82-8E59-D516245A86F4}"/>
    <cellStyle name="Normal 6 6 2 2 2" xfId="664" xr:uid="{6C6FD8EA-4DFA-48FC-8AED-5B93600CF019}"/>
    <cellStyle name="Normal 6 6 2 2 2 2" xfId="1679" xr:uid="{77875DFE-2602-402C-B91A-B09670121E9B}"/>
    <cellStyle name="Normal 6 6 2 2 2 3" xfId="3328" xr:uid="{A90D419F-D219-478A-9D11-C1AC9D1077B5}"/>
    <cellStyle name="Normal 6 6 2 2 2 4" xfId="3329" xr:uid="{62A76FFE-1AF0-42CB-BC5B-F721DDA4541B}"/>
    <cellStyle name="Normal 6 6 2 2 3" xfId="1680" xr:uid="{FA2D60C0-F4BB-40E8-85B8-AFFC51AED038}"/>
    <cellStyle name="Normal 6 6 2 2 3 2" xfId="3330" xr:uid="{7434A4FB-B732-43B5-B014-A305F545B137}"/>
    <cellStyle name="Normal 6 6 2 2 3 3" xfId="3331" xr:uid="{B1BF96FF-248E-433F-8B9A-41CA8AF601CA}"/>
    <cellStyle name="Normal 6 6 2 2 3 4" xfId="3332" xr:uid="{8B63F2F1-5CE9-496A-99A3-7C67A3F82449}"/>
    <cellStyle name="Normal 6 6 2 2 4" xfId="3333" xr:uid="{1DB290F0-AC4F-462D-A596-F8617DA88FD0}"/>
    <cellStyle name="Normal 6 6 2 2 5" xfId="3334" xr:uid="{A8CA304C-C29B-4035-95E2-B33C191CA74A}"/>
    <cellStyle name="Normal 6 6 2 2 6" xfId="3335" xr:uid="{6CF78643-47BF-49B0-9CE1-43C390C33230}"/>
    <cellStyle name="Normal 6 6 2 3" xfId="665" xr:uid="{7E2F4FF8-6FA6-488D-B219-71DA84F8ACC1}"/>
    <cellStyle name="Normal 6 6 2 3 2" xfId="1681" xr:uid="{9DB902E1-0FC1-464C-9829-5DE068515926}"/>
    <cellStyle name="Normal 6 6 2 3 2 2" xfId="3336" xr:uid="{8FDF48E9-3EBA-4707-A916-334F0520AB6B}"/>
    <cellStyle name="Normal 6 6 2 3 2 3" xfId="3337" xr:uid="{3E33E2DD-9F85-4F29-A579-5DB17E407D54}"/>
    <cellStyle name="Normal 6 6 2 3 2 4" xfId="3338" xr:uid="{9C0C7912-C679-44AA-844D-5971F03F7153}"/>
    <cellStyle name="Normal 6 6 2 3 3" xfId="3339" xr:uid="{C30A0F84-FB20-4BAC-AEE5-28206C88B7EC}"/>
    <cellStyle name="Normal 6 6 2 3 4" xfId="3340" xr:uid="{9EB1C5CE-FD7A-42C6-8A40-0267A48DDFBE}"/>
    <cellStyle name="Normal 6 6 2 3 5" xfId="3341" xr:uid="{CB9BACC7-ED79-4B44-8597-73F5C8585E56}"/>
    <cellStyle name="Normal 6 6 2 4" xfId="1682" xr:uid="{CEC5EA20-777C-4538-9DC5-47479D415BC1}"/>
    <cellStyle name="Normal 6 6 2 4 2" xfId="3342" xr:uid="{D99C7E4A-8003-46FE-BD76-4E7375645F67}"/>
    <cellStyle name="Normal 6 6 2 4 3" xfId="3343" xr:uid="{96FA14E6-8FA9-4794-BEAA-086021341907}"/>
    <cellStyle name="Normal 6 6 2 4 4" xfId="3344" xr:uid="{AB2F4CFF-0687-4D8C-888D-E14CF8EEEDBE}"/>
    <cellStyle name="Normal 6 6 2 5" xfId="3345" xr:uid="{B2376219-A29D-4E65-B75D-548172275A5A}"/>
    <cellStyle name="Normal 6 6 2 5 2" xfId="3346" xr:uid="{5826B5EC-8BC6-40A3-9FD8-17353042ADB8}"/>
    <cellStyle name="Normal 6 6 2 5 3" xfId="3347" xr:uid="{A197C00A-D3C7-4CA9-A450-D7831D233B3F}"/>
    <cellStyle name="Normal 6 6 2 5 4" xfId="3348" xr:uid="{A2610675-F8E5-433E-BE08-B3BF20647A0B}"/>
    <cellStyle name="Normal 6 6 2 6" xfId="3349" xr:uid="{96B3DCB6-ED7F-4319-9482-02E567C84749}"/>
    <cellStyle name="Normal 6 6 2 7" xfId="3350" xr:uid="{307D2325-F363-40E5-89DE-F293B4351275}"/>
    <cellStyle name="Normal 6 6 2 8" xfId="3351" xr:uid="{DFCFCB3C-2EF4-42F6-802B-3FBA36159B49}"/>
    <cellStyle name="Normal 6 6 3" xfId="342" xr:uid="{A8DF7278-6420-48FD-B0D9-A8AC81EC720A}"/>
    <cellStyle name="Normal 6 6 3 2" xfId="666" xr:uid="{91D0F233-02D1-4E92-86FC-27E17FB9DB19}"/>
    <cellStyle name="Normal 6 6 3 2 2" xfId="667" xr:uid="{DC006273-4DA2-487D-B637-DAB42243A521}"/>
    <cellStyle name="Normal 6 6 3 2 3" xfId="3352" xr:uid="{05CEEEB5-7A44-486F-A425-F3423DADBFA1}"/>
    <cellStyle name="Normal 6 6 3 2 4" xfId="3353" xr:uid="{CA51D957-5E63-4BDF-B1E4-0C20425532B9}"/>
    <cellStyle name="Normal 6 6 3 3" xfId="668" xr:uid="{E7F9CB12-F7C9-492A-A55C-8DB4AFDED7FA}"/>
    <cellStyle name="Normal 6 6 3 3 2" xfId="3354" xr:uid="{657A8455-B7C3-4679-B6EC-BC56F764CF84}"/>
    <cellStyle name="Normal 6 6 3 3 3" xfId="3355" xr:uid="{65C4F746-B218-4483-BB33-4C0F90E87AD7}"/>
    <cellStyle name="Normal 6 6 3 3 4" xfId="3356" xr:uid="{0D54FCB6-A473-402C-BDD2-A2E8C84E0206}"/>
    <cellStyle name="Normal 6 6 3 4" xfId="3357" xr:uid="{F255380C-2A7A-4429-A84E-3512FA6B5649}"/>
    <cellStyle name="Normal 6 6 3 5" xfId="3358" xr:uid="{3A540F41-7B27-4D2B-B62F-44CF280243A4}"/>
    <cellStyle name="Normal 6 6 3 6" xfId="3359" xr:uid="{A5747E2B-5470-4692-B5EE-CEBF562187F3}"/>
    <cellStyle name="Normal 6 6 4" xfId="343" xr:uid="{A75710C3-3AAD-4EE7-8AF0-8D4CE3ACB026}"/>
    <cellStyle name="Normal 6 6 4 2" xfId="669" xr:uid="{0343896B-A09C-4C7D-A99C-62D7C55F3F4B}"/>
    <cellStyle name="Normal 6 6 4 2 2" xfId="3360" xr:uid="{396F005F-24D6-4194-A626-773C143FEFB0}"/>
    <cellStyle name="Normal 6 6 4 2 3" xfId="3361" xr:uid="{995ADC05-309A-40AF-B922-D4FC0B0AE0FC}"/>
    <cellStyle name="Normal 6 6 4 2 4" xfId="3362" xr:uid="{B91EE3BA-DCFD-4AE1-A648-72423E36D11F}"/>
    <cellStyle name="Normal 6 6 4 3" xfId="3363" xr:uid="{A38D374F-75FD-47B0-8B65-8AAA183F3A61}"/>
    <cellStyle name="Normal 6 6 4 4" xfId="3364" xr:uid="{CB3CFBFC-FE0B-490A-9CB9-59DAA5A130A8}"/>
    <cellStyle name="Normal 6 6 4 5" xfId="3365" xr:uid="{BC01B066-0E4D-48FB-B4DA-3F31DC63D41C}"/>
    <cellStyle name="Normal 6 6 5" xfId="670" xr:uid="{80D1A55F-38C8-4810-A2BF-2CF31709134B}"/>
    <cellStyle name="Normal 6 6 5 2" xfId="3366" xr:uid="{EE6BA4BE-AE58-488B-B7C2-10D3862B5E3C}"/>
    <cellStyle name="Normal 6 6 5 3" xfId="3367" xr:uid="{9FE59AF2-DA05-4A86-99B9-B618CBCF63B6}"/>
    <cellStyle name="Normal 6 6 5 4" xfId="3368" xr:uid="{019BD5C3-7F68-4352-84D1-97A6A7260FFB}"/>
    <cellStyle name="Normal 6 6 6" xfId="3369" xr:uid="{E335FD8F-829C-466B-9F78-758CB628BBBF}"/>
    <cellStyle name="Normal 6 6 6 2" xfId="3370" xr:uid="{71E075BC-04E7-4BAD-B48B-9C3319C62274}"/>
    <cellStyle name="Normal 6 6 6 3" xfId="3371" xr:uid="{8A49797B-876D-470D-8176-40144E3CB34D}"/>
    <cellStyle name="Normal 6 6 6 4" xfId="3372" xr:uid="{E9EEB001-0284-4A4C-98B8-41E6526217AE}"/>
    <cellStyle name="Normal 6 6 7" xfId="3373" xr:uid="{AE6EAC4C-922D-40BC-ADF1-6F0E231FB96A}"/>
    <cellStyle name="Normal 6 6 8" xfId="3374" xr:uid="{3C1FC2C0-9241-49AD-A758-BCF4AEAC021D}"/>
    <cellStyle name="Normal 6 6 9" xfId="3375" xr:uid="{73141609-6BD8-49EE-B414-FEA649230F4D}"/>
    <cellStyle name="Normal 6 7" xfId="127" xr:uid="{0777523C-7638-44C2-9BDA-829540C19F41}"/>
    <cellStyle name="Normal 6 7 2" xfId="344" xr:uid="{962F93A7-ED6E-427F-A33A-C844302C0323}"/>
    <cellStyle name="Normal 6 7 2 2" xfId="671" xr:uid="{105A12F1-6C5F-485A-A8B0-539FF79DB718}"/>
    <cellStyle name="Normal 6 7 2 2 2" xfId="1683" xr:uid="{C240B928-AB95-4C33-A729-F73E6C4896BF}"/>
    <cellStyle name="Normal 6 7 2 2 2 2" xfId="1684" xr:uid="{0D93B986-672F-48C9-9E7B-A6BC9612D35F}"/>
    <cellStyle name="Normal 6 7 2 2 3" xfId="1685" xr:uid="{B244EFDE-F35E-4E19-8949-397D62855E2D}"/>
    <cellStyle name="Normal 6 7 2 2 4" xfId="3376" xr:uid="{1457AEEE-9078-456A-84B2-1D4C37004874}"/>
    <cellStyle name="Normal 6 7 2 3" xfId="1686" xr:uid="{DA3B6DB8-4408-49F1-B6D1-715C182DBBDA}"/>
    <cellStyle name="Normal 6 7 2 3 2" xfId="1687" xr:uid="{D6CE3EEC-F531-4231-B076-169A0464D71C}"/>
    <cellStyle name="Normal 6 7 2 3 3" xfId="3377" xr:uid="{305760C6-92A5-485D-B2C9-B5A385E4247C}"/>
    <cellStyle name="Normal 6 7 2 3 4" xfId="3378" xr:uid="{E4DA7F78-83C4-417A-8F1E-62C355B78708}"/>
    <cellStyle name="Normal 6 7 2 4" xfId="1688" xr:uid="{0B7641A5-B8AE-43D1-91DD-CBBEA5FCEC2A}"/>
    <cellStyle name="Normal 6 7 2 5" xfId="3379" xr:uid="{BB05C3A5-6ABB-46D5-83C5-000510CC1FA7}"/>
    <cellStyle name="Normal 6 7 2 6" xfId="3380" xr:uid="{2D8A88E7-B0A7-4306-94DB-5411C2A4E48E}"/>
    <cellStyle name="Normal 6 7 3" xfId="672" xr:uid="{43136D2A-9B1A-44B0-BB29-2569E8385E36}"/>
    <cellStyle name="Normal 6 7 3 2" xfId="1689" xr:uid="{FCB4FE9C-F6A8-414D-872E-6DA7B42AF73C}"/>
    <cellStyle name="Normal 6 7 3 2 2" xfId="1690" xr:uid="{787EBAE0-6C1A-4593-AFDC-FED62F43F68C}"/>
    <cellStyle name="Normal 6 7 3 2 3" xfId="3381" xr:uid="{7F907019-7434-4827-A779-3B201B330E22}"/>
    <cellStyle name="Normal 6 7 3 2 4" xfId="3382" xr:uid="{81B6735E-79D6-4057-AD84-92E24AB7610D}"/>
    <cellStyle name="Normal 6 7 3 3" xfId="1691" xr:uid="{F7F763CE-2F41-443F-A3D8-6842B0598508}"/>
    <cellStyle name="Normal 6 7 3 4" xfId="3383" xr:uid="{84597ACF-BECE-4B26-9417-3D0A7CEBB110}"/>
    <cellStyle name="Normal 6 7 3 5" xfId="3384" xr:uid="{BF15D580-B9A3-4F15-941B-6B1DA227FB09}"/>
    <cellStyle name="Normal 6 7 4" xfId="1692" xr:uid="{9D8CC363-396E-4BD7-9183-4426BABAE1B2}"/>
    <cellStyle name="Normal 6 7 4 2" xfId="1693" xr:uid="{AFAC2E70-B15A-4CD9-BCF3-BBAA59650894}"/>
    <cellStyle name="Normal 6 7 4 3" xfId="3385" xr:uid="{97934116-5699-4BBB-9AC2-00FD9880669C}"/>
    <cellStyle name="Normal 6 7 4 4" xfId="3386" xr:uid="{6E5DB1C2-DFBC-492D-9735-EE4E7FA630BF}"/>
    <cellStyle name="Normal 6 7 5" xfId="1694" xr:uid="{9ACD94F3-0C8E-443E-832F-F9E28ADF3C35}"/>
    <cellStyle name="Normal 6 7 5 2" xfId="3387" xr:uid="{01568EE2-08CF-4129-88F4-71C7423FD57F}"/>
    <cellStyle name="Normal 6 7 5 3" xfId="3388" xr:uid="{DF2C67CF-5D3A-498A-BC1C-471BF1082040}"/>
    <cellStyle name="Normal 6 7 5 4" xfId="3389" xr:uid="{2CD35063-5177-46F1-86CF-517CC77F6570}"/>
    <cellStyle name="Normal 6 7 6" xfId="3390" xr:uid="{EAEF956F-B5BE-46D7-B3B9-5F1EBF6FF4A9}"/>
    <cellStyle name="Normal 6 7 7" xfId="3391" xr:uid="{4DC81446-F137-4BF5-A108-806FDBC500E3}"/>
    <cellStyle name="Normal 6 7 8" xfId="3392" xr:uid="{046FF763-82DF-4F13-9CC5-E88118752BB2}"/>
    <cellStyle name="Normal 6 8" xfId="345" xr:uid="{EF5CAE07-C90D-4E12-99A4-9404819E5700}"/>
    <cellStyle name="Normal 6 8 2" xfId="673" xr:uid="{B213B725-E568-4A9F-A914-B2217FA041E7}"/>
    <cellStyle name="Normal 6 8 2 2" xfId="674" xr:uid="{7A630ADF-2BFB-40AF-9E03-56CED9094317}"/>
    <cellStyle name="Normal 6 8 2 2 2" xfId="1695" xr:uid="{6D0AEFE6-59BA-437C-9D98-1E3B364AF6E2}"/>
    <cellStyle name="Normal 6 8 2 2 3" xfId="3393" xr:uid="{E31A5CBB-BE37-4F7B-8BCA-B966CD9E6080}"/>
    <cellStyle name="Normal 6 8 2 2 4" xfId="3394" xr:uid="{E6A6B7C7-8EAF-43C0-A94A-078CB9AA20B7}"/>
    <cellStyle name="Normal 6 8 2 3" xfId="1696" xr:uid="{AE42FCD1-F02C-4EB9-870A-E26FEFC8FB9E}"/>
    <cellStyle name="Normal 6 8 2 4" xfId="3395" xr:uid="{CCF3BA96-CC3C-4E9A-889E-1A3AFECDA223}"/>
    <cellStyle name="Normal 6 8 2 5" xfId="3396" xr:uid="{8793325C-8744-4F2B-B208-B2872C4BDDE3}"/>
    <cellStyle name="Normal 6 8 3" xfId="675" xr:uid="{D6741ADE-04F5-4E06-9C7E-14EFA5414B24}"/>
    <cellStyle name="Normal 6 8 3 2" xfId="1697" xr:uid="{A094E561-AECE-43B8-86C7-C38BA8062700}"/>
    <cellStyle name="Normal 6 8 3 3" xfId="3397" xr:uid="{2B4A134E-D8C6-47A8-96A3-6FA02BFF1F10}"/>
    <cellStyle name="Normal 6 8 3 4" xfId="3398" xr:uid="{2A893492-4D27-4661-AD05-81395FE22969}"/>
    <cellStyle name="Normal 6 8 4" xfId="1698" xr:uid="{8A151243-AB1A-4C05-9826-309B973E4889}"/>
    <cellStyle name="Normal 6 8 4 2" xfId="3399" xr:uid="{6CB098B2-1F7E-4E89-B4F9-0F3A53134116}"/>
    <cellStyle name="Normal 6 8 4 3" xfId="3400" xr:uid="{5727A510-3964-4168-8EC4-A64CF16510B1}"/>
    <cellStyle name="Normal 6 8 4 4" xfId="3401" xr:uid="{696548F3-C804-47C9-A437-796C0259C921}"/>
    <cellStyle name="Normal 6 8 5" xfId="3402" xr:uid="{1C60F1C5-B794-476E-9E54-4CC0584EB795}"/>
    <cellStyle name="Normal 6 8 6" xfId="3403" xr:uid="{0C6B1047-BBA4-426B-A3CA-E921CCEFE3C7}"/>
    <cellStyle name="Normal 6 8 7" xfId="3404" xr:uid="{CDEA2B25-4B1F-49ED-A3E3-F32BECD8BA04}"/>
    <cellStyle name="Normal 6 9" xfId="346" xr:uid="{EE8BA8F9-3E60-40AC-A14C-CBD308C7295E}"/>
    <cellStyle name="Normal 6 9 2" xfId="676" xr:uid="{668E3E78-F3EF-4895-8CA9-8C16B1AD31C0}"/>
    <cellStyle name="Normal 6 9 2 2" xfId="1699" xr:uid="{AEEC623C-DE0C-4CE4-B484-49D310587B26}"/>
    <cellStyle name="Normal 6 9 2 3" xfId="3405" xr:uid="{B6C01B24-E533-4584-8D00-0FD560850C52}"/>
    <cellStyle name="Normal 6 9 2 4" xfId="3406" xr:uid="{823BDD3F-F127-4C2A-AF3F-D5D1AD48D374}"/>
    <cellStyle name="Normal 6 9 3" xfId="1700" xr:uid="{DB5BA523-654F-4499-9A47-30A71E3811D2}"/>
    <cellStyle name="Normal 6 9 3 2" xfId="3407" xr:uid="{B01D21C1-C84D-4B32-890F-228104022026}"/>
    <cellStyle name="Normal 6 9 3 3" xfId="3408" xr:uid="{C93339CC-B15C-4DA9-8DB1-F96659C11641}"/>
    <cellStyle name="Normal 6 9 3 4" xfId="3409" xr:uid="{0B366863-CA80-43CA-94B0-A2D89CB47ADA}"/>
    <cellStyle name="Normal 6 9 4" xfId="3410" xr:uid="{0BD7A539-A25F-4663-9B67-4491BD148EE9}"/>
    <cellStyle name="Normal 6 9 5" xfId="3411" xr:uid="{669145F1-4972-4F3C-B0F5-204E9C668C21}"/>
    <cellStyle name="Normal 6 9 6" xfId="3412" xr:uid="{2F0A78AF-35C1-44C7-BA0F-A75E7CB29989}"/>
    <cellStyle name="Normal 7" xfId="128" xr:uid="{2166BF08-E261-425D-BA42-0B7EC84110AC}"/>
    <cellStyle name="Normal 7 10" xfId="1701" xr:uid="{8CF6BABE-6779-4FE6-98E3-FCD622593215}"/>
    <cellStyle name="Normal 7 10 2" xfId="3413" xr:uid="{8C5014D8-8DF1-4014-9AC7-CA5E3EBC1686}"/>
    <cellStyle name="Normal 7 10 3" xfId="3414" xr:uid="{FE1EEA67-719D-4878-98A9-878F09378B40}"/>
    <cellStyle name="Normal 7 10 4" xfId="3415" xr:uid="{D1BC5A38-54A6-439F-BE67-62AC01986C14}"/>
    <cellStyle name="Normal 7 11" xfId="3416" xr:uid="{182CD882-7A8A-4A7B-A71C-D5F689B6E0BC}"/>
    <cellStyle name="Normal 7 11 2" xfId="3417" xr:uid="{5B971EE2-7069-47E6-B739-5BC4C8EF16E5}"/>
    <cellStyle name="Normal 7 11 3" xfId="3418" xr:uid="{76144B56-65E5-4253-AD28-91562683C35F}"/>
    <cellStyle name="Normal 7 11 4" xfId="3419" xr:uid="{4CA61088-97A3-4242-B58D-044D2925B65E}"/>
    <cellStyle name="Normal 7 12" xfId="3420" xr:uid="{17F30A76-58AC-44EB-9072-2C7EA33FE701}"/>
    <cellStyle name="Normal 7 12 2" xfId="3421" xr:uid="{82BD23ED-75AC-4E36-A81B-72BE1F8FDE6E}"/>
    <cellStyle name="Normal 7 13" xfId="3422" xr:uid="{1128DE82-0951-4593-8F12-D7A9F12B14FC}"/>
    <cellStyle name="Normal 7 14" xfId="3423" xr:uid="{613B297F-BD4C-4786-8844-7C71E2A933D0}"/>
    <cellStyle name="Normal 7 15" xfId="3424" xr:uid="{C41458E6-2E3E-4E0E-912E-EADC5F736AE8}"/>
    <cellStyle name="Normal 7 2" xfId="129" xr:uid="{3F48BD5C-CE09-4CC3-85FF-EF34853A4284}"/>
    <cellStyle name="Normal 7 2 10" xfId="3425" xr:uid="{2A3C1813-2E83-4EB8-A0FF-E4F5113F6796}"/>
    <cellStyle name="Normal 7 2 11" xfId="3426" xr:uid="{58A0032E-E5BB-4B74-BCF0-518CB1D98EE1}"/>
    <cellStyle name="Normal 7 2 2" xfId="130" xr:uid="{3EB9A855-29EC-48F3-BA1A-19DCEC363A11}"/>
    <cellStyle name="Normal 7 2 2 2" xfId="131" xr:uid="{129EC8AA-34BF-4386-9CA4-4E7A2F9016ED}"/>
    <cellStyle name="Normal 7 2 2 2 2" xfId="347" xr:uid="{9F322688-70B6-4600-9689-E30BE3DC14E7}"/>
    <cellStyle name="Normal 7 2 2 2 2 2" xfId="677" xr:uid="{F89B5590-4000-41ED-8E8E-7583321C7772}"/>
    <cellStyle name="Normal 7 2 2 2 2 2 2" xfId="678" xr:uid="{7894FDE1-2BB8-448C-BBAA-5724F5845D79}"/>
    <cellStyle name="Normal 7 2 2 2 2 2 2 2" xfId="1702" xr:uid="{E4521456-8210-41EA-AE51-79DBAEF08EA1}"/>
    <cellStyle name="Normal 7 2 2 2 2 2 2 2 2" xfId="1703" xr:uid="{DF1F5597-4794-4A17-8982-C6BADCA51BA0}"/>
    <cellStyle name="Normal 7 2 2 2 2 2 2 3" xfId="1704" xr:uid="{5FD84742-BCCE-4C6E-BE25-47E0731FE37E}"/>
    <cellStyle name="Normal 7 2 2 2 2 2 3" xfId="1705" xr:uid="{34D8EECE-EED8-4412-9426-BD3708657A5E}"/>
    <cellStyle name="Normal 7 2 2 2 2 2 3 2" xfId="1706" xr:uid="{AA5EB02B-D37F-481B-9D87-EDEFB74C11AC}"/>
    <cellStyle name="Normal 7 2 2 2 2 2 4" xfId="1707" xr:uid="{5EBFEEDA-D96C-46BF-92BD-F82806D78187}"/>
    <cellStyle name="Normal 7 2 2 2 2 3" xfId="679" xr:uid="{029786DA-8303-40DA-AD60-23C33E926957}"/>
    <cellStyle name="Normal 7 2 2 2 2 3 2" xfId="1708" xr:uid="{3915936D-D2CF-4E7F-9A20-A648741378AC}"/>
    <cellStyle name="Normal 7 2 2 2 2 3 2 2" xfId="1709" xr:uid="{B70D1CFC-94EB-49B7-86E7-2DEB1BF92129}"/>
    <cellStyle name="Normal 7 2 2 2 2 3 3" xfId="1710" xr:uid="{FD1296AB-D12F-4C51-9D94-999BFF75405F}"/>
    <cellStyle name="Normal 7 2 2 2 2 3 4" xfId="3427" xr:uid="{A0009D90-03AA-455A-B973-05D651759314}"/>
    <cellStyle name="Normal 7 2 2 2 2 4" xfId="1711" xr:uid="{8F988CB0-85BD-4892-B787-904AD2BCDFB9}"/>
    <cellStyle name="Normal 7 2 2 2 2 4 2" xfId="1712" xr:uid="{91A6784D-788D-441F-8B57-B3FD8C6F8566}"/>
    <cellStyle name="Normal 7 2 2 2 2 5" xfId="1713" xr:uid="{CFAB3648-1C80-46E6-920B-9A53B0F9C375}"/>
    <cellStyle name="Normal 7 2 2 2 2 6" xfId="3428" xr:uid="{64E4F865-6EC9-4520-99F0-F3AEAA48B5DB}"/>
    <cellStyle name="Normal 7 2 2 2 3" xfId="348" xr:uid="{696BCBD6-CE91-4196-B188-312593819B5A}"/>
    <cellStyle name="Normal 7 2 2 2 3 2" xfId="680" xr:uid="{7E3E0A88-5583-45B1-A63D-E47272540A30}"/>
    <cellStyle name="Normal 7 2 2 2 3 2 2" xfId="681" xr:uid="{F9E40F07-B843-4490-ADB6-8F7FF1394958}"/>
    <cellStyle name="Normal 7 2 2 2 3 2 2 2" xfId="1714" xr:uid="{C27DCD24-6AE1-4CCF-9A97-D86D350E94B2}"/>
    <cellStyle name="Normal 7 2 2 2 3 2 2 2 2" xfId="1715" xr:uid="{16B2B419-ED50-407E-901E-0A68A7E3C5FF}"/>
    <cellStyle name="Normal 7 2 2 2 3 2 2 3" xfId="1716" xr:uid="{A35C1065-6B68-453A-AEC7-210EE9C11C32}"/>
    <cellStyle name="Normal 7 2 2 2 3 2 3" xfId="1717" xr:uid="{B3C28B6E-9046-4100-A22D-3B74D821568D}"/>
    <cellStyle name="Normal 7 2 2 2 3 2 3 2" xfId="1718" xr:uid="{289575AF-2ED6-40D0-8F0D-540222BB7CBC}"/>
    <cellStyle name="Normal 7 2 2 2 3 2 4" xfId="1719" xr:uid="{85ABD18A-C3C6-4807-9CAE-6ECB9113F4D2}"/>
    <cellStyle name="Normal 7 2 2 2 3 3" xfId="682" xr:uid="{84FC5228-15FE-4CFD-A3E4-9392E6B40D11}"/>
    <cellStyle name="Normal 7 2 2 2 3 3 2" xfId="1720" xr:uid="{854D5167-7B53-4D70-BBA3-D3506AAB6024}"/>
    <cellStyle name="Normal 7 2 2 2 3 3 2 2" xfId="1721" xr:uid="{765F5544-AB49-4D8F-902E-33838066A995}"/>
    <cellStyle name="Normal 7 2 2 2 3 3 3" xfId="1722" xr:uid="{6057F413-2EC0-4059-A9C7-7BD5649E6DBB}"/>
    <cellStyle name="Normal 7 2 2 2 3 4" xfId="1723" xr:uid="{A7ECAA32-F09C-48B9-9C4F-F0DD69969DCA}"/>
    <cellStyle name="Normal 7 2 2 2 3 4 2" xfId="1724" xr:uid="{73F423A3-67D8-4F38-89B3-A818F997072B}"/>
    <cellStyle name="Normal 7 2 2 2 3 5" xfId="1725" xr:uid="{815E186D-983B-4C75-BE0E-5D13A4B98B51}"/>
    <cellStyle name="Normal 7 2 2 2 4" xfId="683" xr:uid="{2047834E-4B54-46B9-908D-F7FA5FA40368}"/>
    <cellStyle name="Normal 7 2 2 2 4 2" xfId="684" xr:uid="{C6E9A269-8B90-494F-9C8B-D71637A84AAB}"/>
    <cellStyle name="Normal 7 2 2 2 4 2 2" xfId="1726" xr:uid="{58DB3683-3DC5-4214-92D8-EF0827D064F6}"/>
    <cellStyle name="Normal 7 2 2 2 4 2 2 2" xfId="1727" xr:uid="{714BA8F5-FE0C-4DF7-8890-D8B72BD849B2}"/>
    <cellStyle name="Normal 7 2 2 2 4 2 3" xfId="1728" xr:uid="{186DDCA7-40E5-4FCF-94DF-6570E3FD6FAC}"/>
    <cellStyle name="Normal 7 2 2 2 4 3" xfId="1729" xr:uid="{46D7849D-1983-4090-B398-176CB6A6589E}"/>
    <cellStyle name="Normal 7 2 2 2 4 3 2" xfId="1730" xr:uid="{8B8FD1E4-2F55-4311-A94C-BE4BBC74227D}"/>
    <cellStyle name="Normal 7 2 2 2 4 4" xfId="1731" xr:uid="{1EDC7EF8-F2BA-4018-A5A5-DE1E5E921524}"/>
    <cellStyle name="Normal 7 2 2 2 5" xfId="685" xr:uid="{3372D5BE-F14E-4DC1-A335-F88B1965A38A}"/>
    <cellStyle name="Normal 7 2 2 2 5 2" xfId="1732" xr:uid="{673BAACD-6EF6-4F0E-80BD-4DC8B275E319}"/>
    <cellStyle name="Normal 7 2 2 2 5 2 2" xfId="1733" xr:uid="{FDB01092-51F2-4F99-A95F-8EC43CE68794}"/>
    <cellStyle name="Normal 7 2 2 2 5 3" xfId="1734" xr:uid="{7F0BA450-63DE-4052-B896-99B7B821D8DF}"/>
    <cellStyle name="Normal 7 2 2 2 5 4" xfId="3429" xr:uid="{E14FE84E-6925-42AB-9262-CE581AC82334}"/>
    <cellStyle name="Normal 7 2 2 2 6" xfId="1735" xr:uid="{E4F3EF1E-D196-4106-B1E1-62DE03991E70}"/>
    <cellStyle name="Normal 7 2 2 2 6 2" xfId="1736" xr:uid="{26E937ED-D33D-46D9-8EAE-51B1C50C0083}"/>
    <cellStyle name="Normal 7 2 2 2 7" xfId="1737" xr:uid="{8CB1F9CC-3C3F-4225-AE1C-1FDCE883260B}"/>
    <cellStyle name="Normal 7 2 2 2 8" xfId="3430" xr:uid="{0387EF29-69A8-4A55-BFEC-E2DC2ADC4B56}"/>
    <cellStyle name="Normal 7 2 2 3" xfId="349" xr:uid="{242629A6-763F-4447-8321-6DEBFF25D3A9}"/>
    <cellStyle name="Normal 7 2 2 3 2" xfId="686" xr:uid="{6EABAF42-F6E6-4D9F-8081-49DF86218569}"/>
    <cellStyle name="Normal 7 2 2 3 2 2" xfId="687" xr:uid="{8E485187-10CC-4E4A-9EE4-5208BBE77283}"/>
    <cellStyle name="Normal 7 2 2 3 2 2 2" xfId="1738" xr:uid="{94F0F0A3-289E-4757-8D7F-21D4FB1DB183}"/>
    <cellStyle name="Normal 7 2 2 3 2 2 2 2" xfId="1739" xr:uid="{516E3D41-C565-47B9-8021-8AE62109F0E6}"/>
    <cellStyle name="Normal 7 2 2 3 2 2 3" xfId="1740" xr:uid="{0611B1FD-E618-4A3B-A253-943921171CD6}"/>
    <cellStyle name="Normal 7 2 2 3 2 3" xfId="1741" xr:uid="{5D7BF65F-478E-4B55-B9C0-10C6880A4873}"/>
    <cellStyle name="Normal 7 2 2 3 2 3 2" xfId="1742" xr:uid="{83097DE8-967E-4F1E-8969-1747E542B03E}"/>
    <cellStyle name="Normal 7 2 2 3 2 4" xfId="1743" xr:uid="{58A518F6-AD5D-4938-B4E6-5E6ECB056C6D}"/>
    <cellStyle name="Normal 7 2 2 3 3" xfId="688" xr:uid="{D34A214E-1398-462A-879A-7716960A8795}"/>
    <cellStyle name="Normal 7 2 2 3 3 2" xfId="1744" xr:uid="{F27CC5B1-C4F5-4D5A-A93F-6234FDED0932}"/>
    <cellStyle name="Normal 7 2 2 3 3 2 2" xfId="1745" xr:uid="{5B09C5D4-3386-4301-9740-A41B26B6C2E3}"/>
    <cellStyle name="Normal 7 2 2 3 3 3" xfId="1746" xr:uid="{CFDEC653-DF7F-4CB2-92FF-921EC29444E1}"/>
    <cellStyle name="Normal 7 2 2 3 3 4" xfId="3431" xr:uid="{28468504-4A72-479B-B237-2A6891A678E6}"/>
    <cellStyle name="Normal 7 2 2 3 4" xfId="1747" xr:uid="{6174C5C0-8D0E-40BE-83C3-BBB9907AD7A7}"/>
    <cellStyle name="Normal 7 2 2 3 4 2" xfId="1748" xr:uid="{F21F2928-A4BA-4D49-99E9-2369A45F4984}"/>
    <cellStyle name="Normal 7 2 2 3 5" xfId="1749" xr:uid="{FCB24D6B-C9B8-4121-B2E8-686CC84F7970}"/>
    <cellStyle name="Normal 7 2 2 3 6" xfId="3432" xr:uid="{EC3DDAFF-54DD-4CC6-8ED3-DDD7A425430F}"/>
    <cellStyle name="Normal 7 2 2 4" xfId="350" xr:uid="{BE123F29-6D33-4BB3-B068-D46F6F6D145C}"/>
    <cellStyle name="Normal 7 2 2 4 2" xfId="689" xr:uid="{5782F83B-51EE-4006-91A1-C27116ABEBEC}"/>
    <cellStyle name="Normal 7 2 2 4 2 2" xfId="690" xr:uid="{2B3D34D7-CAEE-4C28-BD69-A39290B4A149}"/>
    <cellStyle name="Normal 7 2 2 4 2 2 2" xfId="1750" xr:uid="{4B1A7046-3C8B-46DB-9308-1E6203485E52}"/>
    <cellStyle name="Normal 7 2 2 4 2 2 2 2" xfId="1751" xr:uid="{28FC81CB-7C57-4691-A37B-EC01F350DEC9}"/>
    <cellStyle name="Normal 7 2 2 4 2 2 3" xfId="1752" xr:uid="{89DAB5E6-3F5B-4FDF-908C-842828294EA9}"/>
    <cellStyle name="Normal 7 2 2 4 2 3" xfId="1753" xr:uid="{C17C8FE2-FAFE-438F-BAF4-4C29BFFB5E37}"/>
    <cellStyle name="Normal 7 2 2 4 2 3 2" xfId="1754" xr:uid="{0777E0C6-F373-4A9C-955B-48C2242EDEC6}"/>
    <cellStyle name="Normal 7 2 2 4 2 4" xfId="1755" xr:uid="{D52AB0AB-7760-473F-A98D-6C35075E3BFE}"/>
    <cellStyle name="Normal 7 2 2 4 3" xfId="691" xr:uid="{684958C2-DC73-4A46-8FCA-3668006BCF74}"/>
    <cellStyle name="Normal 7 2 2 4 3 2" xfId="1756" xr:uid="{E73753FE-8AA3-4A14-A8CA-267E6CFBF8FD}"/>
    <cellStyle name="Normal 7 2 2 4 3 2 2" xfId="1757" xr:uid="{3FA45240-089B-435C-AB53-7F376819B7CF}"/>
    <cellStyle name="Normal 7 2 2 4 3 3" xfId="1758" xr:uid="{463CCB8F-6694-4090-BA45-ADB27323EA85}"/>
    <cellStyle name="Normal 7 2 2 4 4" xfId="1759" xr:uid="{9515FAD8-F4D8-4A0F-AEE3-D71C0743706B}"/>
    <cellStyle name="Normal 7 2 2 4 4 2" xfId="1760" xr:uid="{7BDB06DD-6958-4CF0-A755-0B26B1B4CB71}"/>
    <cellStyle name="Normal 7 2 2 4 5" xfId="1761" xr:uid="{97C1AE46-A56C-4925-90F5-5A12846AD245}"/>
    <cellStyle name="Normal 7 2 2 5" xfId="351" xr:uid="{416FE632-5CC4-4168-9B5E-AE0783A3C853}"/>
    <cellStyle name="Normal 7 2 2 5 2" xfId="692" xr:uid="{E224A599-3924-43E8-816D-02742578CA6F}"/>
    <cellStyle name="Normal 7 2 2 5 2 2" xfId="1762" xr:uid="{B84E06F0-0D99-4BA0-90C8-F4A8FC8EC53E}"/>
    <cellStyle name="Normal 7 2 2 5 2 2 2" xfId="1763" xr:uid="{8513B86D-8388-416B-AF96-36604DC5CF9E}"/>
    <cellStyle name="Normal 7 2 2 5 2 3" xfId="1764" xr:uid="{D2CBF6B8-B315-454F-8E02-94C3C8FBCDA9}"/>
    <cellStyle name="Normal 7 2 2 5 3" xfId="1765" xr:uid="{2E20D298-E442-458E-86F2-DE807625659F}"/>
    <cellStyle name="Normal 7 2 2 5 3 2" xfId="1766" xr:uid="{D8F00B82-5E47-4620-B439-564E6E5EB790}"/>
    <cellStyle name="Normal 7 2 2 5 4" xfId="1767" xr:uid="{8D468C56-D91B-4491-9183-1F2669BE2E71}"/>
    <cellStyle name="Normal 7 2 2 6" xfId="693" xr:uid="{A9559DC3-E99D-4685-ACFD-9495C0E3FF8B}"/>
    <cellStyle name="Normal 7 2 2 6 2" xfId="1768" xr:uid="{92E53177-B72C-43DD-A8D3-9C36BD39B799}"/>
    <cellStyle name="Normal 7 2 2 6 2 2" xfId="1769" xr:uid="{FA7010B3-8FF2-4355-8008-3A3602DDBB79}"/>
    <cellStyle name="Normal 7 2 2 6 3" xfId="1770" xr:uid="{E40417A0-83D1-4EF1-975B-4751C1804198}"/>
    <cellStyle name="Normal 7 2 2 6 4" xfId="3433" xr:uid="{4CDD6438-0C5A-431A-B5C7-EBA9942BB801}"/>
    <cellStyle name="Normal 7 2 2 7" xfId="1771" xr:uid="{9CDF37D1-59DF-4D29-92C1-44F11BAFF98A}"/>
    <cellStyle name="Normal 7 2 2 7 2" xfId="1772" xr:uid="{F8766D1B-90E2-4456-8C69-DC1D2D60D4F0}"/>
    <cellStyle name="Normal 7 2 2 8" xfId="1773" xr:uid="{C5A8C384-7B16-4D79-BDD0-02A7D4FDB4EB}"/>
    <cellStyle name="Normal 7 2 2 9" xfId="3434" xr:uid="{A09A1660-4600-4B8B-A429-24DDF0A08764}"/>
    <cellStyle name="Normal 7 2 3" xfId="132" xr:uid="{837EF97D-840F-4F5F-BC45-F7C31A2E304B}"/>
    <cellStyle name="Normal 7 2 3 2" xfId="133" xr:uid="{9B79721E-40DD-4D93-8CAD-04A79DEE6263}"/>
    <cellStyle name="Normal 7 2 3 2 2" xfId="694" xr:uid="{17530651-FE58-4C62-A439-932BFC1D7915}"/>
    <cellStyle name="Normal 7 2 3 2 2 2" xfId="695" xr:uid="{7A1165F5-C26D-4D5B-8097-142D571D8FFF}"/>
    <cellStyle name="Normal 7 2 3 2 2 2 2" xfId="1774" xr:uid="{790ACDB8-F11C-49F5-844D-02FD61B7ABEE}"/>
    <cellStyle name="Normal 7 2 3 2 2 2 2 2" xfId="1775" xr:uid="{A2DEBE80-5645-4F5A-BA4B-642A5FB21B02}"/>
    <cellStyle name="Normal 7 2 3 2 2 2 3" xfId="1776" xr:uid="{07900E8B-F552-453F-9A86-409E3F215095}"/>
    <cellStyle name="Normal 7 2 3 2 2 3" xfId="1777" xr:uid="{CD95AACE-71F1-4D00-926F-1870CA3709E5}"/>
    <cellStyle name="Normal 7 2 3 2 2 3 2" xfId="1778" xr:uid="{0692793E-29A3-4C72-8110-498015F8D7CF}"/>
    <cellStyle name="Normal 7 2 3 2 2 4" xfId="1779" xr:uid="{828736E0-1DC3-431D-8F60-E63EE3BC518A}"/>
    <cellStyle name="Normal 7 2 3 2 3" xfId="696" xr:uid="{4445B079-7E0B-4613-B3B2-B51B0B4A65CD}"/>
    <cellStyle name="Normal 7 2 3 2 3 2" xfId="1780" xr:uid="{D5060914-71D7-44E7-B377-FD16DE88F651}"/>
    <cellStyle name="Normal 7 2 3 2 3 2 2" xfId="1781" xr:uid="{0F69E10C-1540-41B2-8109-30EE288F1E8E}"/>
    <cellStyle name="Normal 7 2 3 2 3 3" xfId="1782" xr:uid="{1DE3AC9A-087A-46BC-96CC-47AED9D66583}"/>
    <cellStyle name="Normal 7 2 3 2 3 4" xfId="3435" xr:uid="{CDD358E5-79B2-436F-B011-371B505E38EB}"/>
    <cellStyle name="Normal 7 2 3 2 4" xfId="1783" xr:uid="{F89D3D68-9E8C-414D-80C1-D435C6F359B5}"/>
    <cellStyle name="Normal 7 2 3 2 4 2" xfId="1784" xr:uid="{607103AA-CCB8-4303-B35D-FB47D91E8C87}"/>
    <cellStyle name="Normal 7 2 3 2 5" xfId="1785" xr:uid="{F8564707-D8A6-4B6E-9FE3-AC61C7E12880}"/>
    <cellStyle name="Normal 7 2 3 2 6" xfId="3436" xr:uid="{1A9675EF-0EBE-4A80-BE64-D390DA9C85B7}"/>
    <cellStyle name="Normal 7 2 3 3" xfId="352" xr:uid="{B6E39F02-7D15-4693-81D2-0FAC7CF999DF}"/>
    <cellStyle name="Normal 7 2 3 3 2" xfId="697" xr:uid="{3D758087-B718-481C-AF77-11DE4103C14B}"/>
    <cellStyle name="Normal 7 2 3 3 2 2" xfId="698" xr:uid="{98D006F4-41F3-49CE-A589-E3FFB455A0F3}"/>
    <cellStyle name="Normal 7 2 3 3 2 2 2" xfId="1786" xr:uid="{39615DC7-CEA4-4422-AAEF-383256FE65A8}"/>
    <cellStyle name="Normal 7 2 3 3 2 2 2 2" xfId="1787" xr:uid="{670BD3B8-10C9-4A16-BAD8-7E4D7CFE4C07}"/>
    <cellStyle name="Normal 7 2 3 3 2 2 3" xfId="1788" xr:uid="{B7C85102-077A-4D00-BF11-38BB9FE3852A}"/>
    <cellStyle name="Normal 7 2 3 3 2 3" xfId="1789" xr:uid="{36964291-D171-4263-983D-11EE30855C96}"/>
    <cellStyle name="Normal 7 2 3 3 2 3 2" xfId="1790" xr:uid="{5F590057-826E-40C0-A47A-84AD4E4F288C}"/>
    <cellStyle name="Normal 7 2 3 3 2 4" xfId="1791" xr:uid="{72AE7F38-14EA-4B9F-94E5-8BA64137B4E2}"/>
    <cellStyle name="Normal 7 2 3 3 3" xfId="699" xr:uid="{B0626670-0028-4864-957D-8F9DECA750C9}"/>
    <cellStyle name="Normal 7 2 3 3 3 2" xfId="1792" xr:uid="{CDB7A49C-B4DD-47B3-9DC1-EF5519DD4C44}"/>
    <cellStyle name="Normal 7 2 3 3 3 2 2" xfId="1793" xr:uid="{A79037A0-536F-4146-9AB7-D075060B4DDB}"/>
    <cellStyle name="Normal 7 2 3 3 3 3" xfId="1794" xr:uid="{E48484A7-6EE2-415C-8645-9F666A8A7C97}"/>
    <cellStyle name="Normal 7 2 3 3 4" xfId="1795" xr:uid="{BAFAE08D-8070-402A-B2EC-4A79D1AE1E3B}"/>
    <cellStyle name="Normal 7 2 3 3 4 2" xfId="1796" xr:uid="{3AA44C03-C817-4B98-B40B-ECB68ABE19A6}"/>
    <cellStyle name="Normal 7 2 3 3 5" xfId="1797" xr:uid="{2F8DD227-D515-47BB-847C-7CC3C5FE42C0}"/>
    <cellStyle name="Normal 7 2 3 4" xfId="353" xr:uid="{CD80C965-CCE5-4713-B278-3D773707161E}"/>
    <cellStyle name="Normal 7 2 3 4 2" xfId="700" xr:uid="{019D8C86-9105-4995-82E7-B1973C4ED4ED}"/>
    <cellStyle name="Normal 7 2 3 4 2 2" xfId="1798" xr:uid="{70667510-FE75-4DE9-81A8-5070F0BC1E35}"/>
    <cellStyle name="Normal 7 2 3 4 2 2 2" xfId="1799" xr:uid="{F7E3D3EF-E08A-4963-9A1E-ACCCB1A2F4B8}"/>
    <cellStyle name="Normal 7 2 3 4 2 3" xfId="1800" xr:uid="{07867AB4-0FC9-4B78-B43B-476E1630655B}"/>
    <cellStyle name="Normal 7 2 3 4 3" xfId="1801" xr:uid="{9F3F26D9-369A-4404-B8FE-D2CD1F68F401}"/>
    <cellStyle name="Normal 7 2 3 4 3 2" xfId="1802" xr:uid="{3410BF8C-740D-4120-84A6-BAD68835EA03}"/>
    <cellStyle name="Normal 7 2 3 4 4" xfId="1803" xr:uid="{FE58A024-8135-4753-948C-FF0A163571A9}"/>
    <cellStyle name="Normal 7 2 3 5" xfId="701" xr:uid="{15BBE05E-81B8-404F-9E4E-5E2BAB202354}"/>
    <cellStyle name="Normal 7 2 3 5 2" xfId="1804" xr:uid="{97CC3565-EA44-4B7D-8A3E-98ED32DEB2D9}"/>
    <cellStyle name="Normal 7 2 3 5 2 2" xfId="1805" xr:uid="{0172442F-5196-419E-B22A-F14D324F590B}"/>
    <cellStyle name="Normal 7 2 3 5 3" xfId="1806" xr:uid="{9899DD61-E32D-46AB-AFA9-4D325827DFF1}"/>
    <cellStyle name="Normal 7 2 3 5 4" xfId="3437" xr:uid="{A2A7E630-3BA7-4428-B6C6-A1A61DE2FE4F}"/>
    <cellStyle name="Normal 7 2 3 6" xfId="1807" xr:uid="{460A22E5-A2A5-4DFA-82F7-1EDCE85A729F}"/>
    <cellStyle name="Normal 7 2 3 6 2" xfId="1808" xr:uid="{F7ACB5C8-E043-4FA1-A295-D718B49690AC}"/>
    <cellStyle name="Normal 7 2 3 7" xfId="1809" xr:uid="{E9F8EFD6-7DE2-453E-A905-B5ED7D89C275}"/>
    <cellStyle name="Normal 7 2 3 8" xfId="3438" xr:uid="{2DAEB1DE-27FE-409B-A687-6950048BF0E6}"/>
    <cellStyle name="Normal 7 2 4" xfId="134" xr:uid="{6792735A-A22A-41D5-A3E0-E5A28A27A0B7}"/>
    <cellStyle name="Normal 7 2 4 2" xfId="448" xr:uid="{D7EEB38E-FF09-4D27-AF09-57C25F5455D3}"/>
    <cellStyle name="Normal 7 2 4 2 2" xfId="702" xr:uid="{F821E709-998B-4E18-80E1-D9B121EF67D0}"/>
    <cellStyle name="Normal 7 2 4 2 2 2" xfId="1810" xr:uid="{97046EA4-F23B-44B2-B21D-88F30A114637}"/>
    <cellStyle name="Normal 7 2 4 2 2 2 2" xfId="1811" xr:uid="{0145D56D-BFBE-494D-A27D-E1FF7AB53975}"/>
    <cellStyle name="Normal 7 2 4 2 2 3" xfId="1812" xr:uid="{445798CF-EB7A-451C-9396-CE2DF3802F4D}"/>
    <cellStyle name="Normal 7 2 4 2 2 4" xfId="3439" xr:uid="{7941F03D-DD24-473D-B088-F07062286F21}"/>
    <cellStyle name="Normal 7 2 4 2 3" xfId="1813" xr:uid="{7FA52E46-48C2-4204-8FDB-470C3A901428}"/>
    <cellStyle name="Normal 7 2 4 2 3 2" xfId="1814" xr:uid="{0E6143EE-4B2F-448F-9AB5-E0D747DAB1C2}"/>
    <cellStyle name="Normal 7 2 4 2 4" xfId="1815" xr:uid="{2E645650-00DC-4D26-A9FC-FBB9EB29A3CD}"/>
    <cellStyle name="Normal 7 2 4 2 5" xfId="3440" xr:uid="{05D5ED1E-BC46-4A77-8702-0DC0093A8273}"/>
    <cellStyle name="Normal 7 2 4 3" xfId="703" xr:uid="{6B1AA895-B513-438A-A477-161AF7605677}"/>
    <cellStyle name="Normal 7 2 4 3 2" xfId="1816" xr:uid="{80B4D416-063B-4CCA-948A-85E66E07A985}"/>
    <cellStyle name="Normal 7 2 4 3 2 2" xfId="1817" xr:uid="{AE6B9860-6AA7-47FB-A681-4F110040DA22}"/>
    <cellStyle name="Normal 7 2 4 3 3" xfId="1818" xr:uid="{44F2DFAF-AFD6-440F-BA64-D334B89DC475}"/>
    <cellStyle name="Normal 7 2 4 3 4" xfId="3441" xr:uid="{AA449788-857E-4A83-9426-9599447C88DF}"/>
    <cellStyle name="Normal 7 2 4 4" xfId="1819" xr:uid="{C0774CAA-15C6-4487-874A-4946DE2C1B91}"/>
    <cellStyle name="Normal 7 2 4 4 2" xfId="1820" xr:uid="{13075798-D23B-4562-B21E-E4BAE6A93964}"/>
    <cellStyle name="Normal 7 2 4 4 3" xfId="3442" xr:uid="{D16A4977-D701-4AEA-83C8-F673809E17F2}"/>
    <cellStyle name="Normal 7 2 4 4 4" xfId="3443" xr:uid="{FC6EC96C-5681-435D-84E1-D601D6E62017}"/>
    <cellStyle name="Normal 7 2 4 5" xfId="1821" xr:uid="{CEE3578B-BD47-475F-9D8A-CC9F31224647}"/>
    <cellStyle name="Normal 7 2 4 6" xfId="3444" xr:uid="{73C015F3-82E5-4514-86BB-B33C904CC5E1}"/>
    <cellStyle name="Normal 7 2 4 7" xfId="3445" xr:uid="{CD6B418E-5789-4605-9AF6-77F3132D81B4}"/>
    <cellStyle name="Normal 7 2 5" xfId="354" xr:uid="{AAABB39F-B4CF-42D0-83B8-BE45020F277A}"/>
    <cellStyle name="Normal 7 2 5 2" xfId="704" xr:uid="{001D7E3A-6ED6-4D94-AE97-0BB06C42B4D2}"/>
    <cellStyle name="Normal 7 2 5 2 2" xfId="705" xr:uid="{791EEE90-B16E-4B6A-828B-FCA45BB78371}"/>
    <cellStyle name="Normal 7 2 5 2 2 2" xfId="1822" xr:uid="{655D057E-3C10-4E88-8ADC-145DDA8C9346}"/>
    <cellStyle name="Normal 7 2 5 2 2 2 2" xfId="1823" xr:uid="{3CCFA070-EF9A-4991-9C4C-8C0A69DAC06B}"/>
    <cellStyle name="Normal 7 2 5 2 2 3" xfId="1824" xr:uid="{0C0B40B5-58C4-49A4-A8E2-E78AAD7F70DC}"/>
    <cellStyle name="Normal 7 2 5 2 3" xfId="1825" xr:uid="{BB82FE1A-CE1A-4FB5-8202-27625AA6EB49}"/>
    <cellStyle name="Normal 7 2 5 2 3 2" xfId="1826" xr:uid="{40A26309-36E8-4A81-ACEC-5B7C63793C36}"/>
    <cellStyle name="Normal 7 2 5 2 4" xfId="1827" xr:uid="{2752F590-96DE-42A0-8A42-FEA2F32FC892}"/>
    <cellStyle name="Normal 7 2 5 3" xfId="706" xr:uid="{9B61394E-1A9E-4415-A576-C01B279B9378}"/>
    <cellStyle name="Normal 7 2 5 3 2" xfId="1828" xr:uid="{4C11A0B9-98F8-4BB0-AEDB-45A50A3C91B4}"/>
    <cellStyle name="Normal 7 2 5 3 2 2" xfId="1829" xr:uid="{A5C1C929-6F7D-4AA6-8C85-8ADB23A78247}"/>
    <cellStyle name="Normal 7 2 5 3 3" xfId="1830" xr:uid="{3F322DBD-E586-471B-A2A3-FA98629AF51A}"/>
    <cellStyle name="Normal 7 2 5 3 4" xfId="3446" xr:uid="{0FC2F3E6-B05C-419D-9D84-9AF5B2B6125D}"/>
    <cellStyle name="Normal 7 2 5 4" xfId="1831" xr:uid="{0C47777A-1B5B-48A1-BF15-03444B9E1782}"/>
    <cellStyle name="Normal 7 2 5 4 2" xfId="1832" xr:uid="{9692A8C3-3FD9-4871-A502-8CC04D978B03}"/>
    <cellStyle name="Normal 7 2 5 5" xfId="1833" xr:uid="{2EB02AC9-1ED1-42AC-844B-7FF9B2942D46}"/>
    <cellStyle name="Normal 7 2 5 6" xfId="3447" xr:uid="{9A3555AA-B46B-4E3B-A14A-ACF14BC7781F}"/>
    <cellStyle name="Normal 7 2 6" xfId="355" xr:uid="{EFAF0283-EB7C-4E07-91D2-171C70880332}"/>
    <cellStyle name="Normal 7 2 6 2" xfId="707" xr:uid="{F724D7EC-6BDA-4734-8D56-519143C9BB0B}"/>
    <cellStyle name="Normal 7 2 6 2 2" xfId="1834" xr:uid="{BB0F46EE-548E-45FA-8A30-49A447FC1221}"/>
    <cellStyle name="Normal 7 2 6 2 2 2" xfId="1835" xr:uid="{74A5E72E-D607-408F-BC45-5B6B9D9961AC}"/>
    <cellStyle name="Normal 7 2 6 2 3" xfId="1836" xr:uid="{41C015FB-D16D-43C6-BF34-75C4B86CC6A7}"/>
    <cellStyle name="Normal 7 2 6 2 4" xfId="3448" xr:uid="{BDA242DE-B0E3-4ADC-8A07-124E0FD510A4}"/>
    <cellStyle name="Normal 7 2 6 3" xfId="1837" xr:uid="{10CE3614-0424-49CA-8E89-3E8084098C02}"/>
    <cellStyle name="Normal 7 2 6 3 2" xfId="1838" xr:uid="{F8DB848E-CD5E-4325-AF9C-E148F73DEA9D}"/>
    <cellStyle name="Normal 7 2 6 4" xfId="1839" xr:uid="{57BF2D68-BC58-4085-9BF5-425475D8137A}"/>
    <cellStyle name="Normal 7 2 6 5" xfId="3449" xr:uid="{CDE97B30-093F-48EB-A56A-2C0AAA045062}"/>
    <cellStyle name="Normal 7 2 7" xfId="708" xr:uid="{325D2E25-4F97-4C43-A567-7B4FE346E584}"/>
    <cellStyle name="Normal 7 2 7 2" xfId="1840" xr:uid="{9D8B5966-3590-4901-9BD5-C40022DE55CF}"/>
    <cellStyle name="Normal 7 2 7 2 2" xfId="1841" xr:uid="{0B799326-E636-4F69-865A-ABC3440A2CDD}"/>
    <cellStyle name="Normal 7 2 7 2 3" xfId="4409" xr:uid="{58B3F255-14A0-4291-BBDA-1F91777C9862}"/>
    <cellStyle name="Normal 7 2 7 3" xfId="1842" xr:uid="{8BED3B2C-ACB6-4E15-B41C-3E4695D321FD}"/>
    <cellStyle name="Normal 7 2 7 4" xfId="3450" xr:uid="{664E0675-4FF5-4CEE-8B43-61A3D547508C}"/>
    <cellStyle name="Normal 7 2 7 4 2" xfId="4579" xr:uid="{EC8D615A-7225-435A-ACC1-626861BB68C7}"/>
    <cellStyle name="Normal 7 2 7 4 3" xfId="4686" xr:uid="{54BAB6D1-5AB1-499A-8B02-9D3187E47887}"/>
    <cellStyle name="Normal 7 2 7 4 4" xfId="4608" xr:uid="{AF5B95DC-E350-4AC6-9042-F94A7F6324A9}"/>
    <cellStyle name="Normal 7 2 8" xfId="1843" xr:uid="{09AD6A1C-3EF1-4BFA-8CD1-6B1C741C3C0F}"/>
    <cellStyle name="Normal 7 2 8 2" xfId="1844" xr:uid="{A5BF117D-1940-4E1E-BF80-B1FE2A6D69D0}"/>
    <cellStyle name="Normal 7 2 8 3" xfId="3451" xr:uid="{DDAC1881-051E-46FC-973E-C94CCF7BBEB3}"/>
    <cellStyle name="Normal 7 2 8 4" xfId="3452" xr:uid="{F60CDE1D-5D90-4EBA-A314-B92E0BBEFFD0}"/>
    <cellStyle name="Normal 7 2 9" xfId="1845" xr:uid="{201F9487-304B-432D-B4E7-BE01A3D8E910}"/>
    <cellStyle name="Normal 7 3" xfId="135" xr:uid="{DE89A4F1-6FA5-47CD-94AC-9DF30004B7C7}"/>
    <cellStyle name="Normal 7 3 10" xfId="3453" xr:uid="{4AAC73E9-4A5A-4775-9358-000BF172F59A}"/>
    <cellStyle name="Normal 7 3 11" xfId="3454" xr:uid="{534BF2E5-42B5-4D44-9E48-CD5C777DCD8C}"/>
    <cellStyle name="Normal 7 3 2" xfId="136" xr:uid="{8F98FD82-B539-44E9-90CE-54EC6B01DC56}"/>
    <cellStyle name="Normal 7 3 2 2" xfId="137" xr:uid="{98E7FFF9-3E3D-4293-B220-4C071BD26682}"/>
    <cellStyle name="Normal 7 3 2 2 2" xfId="356" xr:uid="{2CC44989-42BE-4D07-BA23-AB0338DFCFA3}"/>
    <cellStyle name="Normal 7 3 2 2 2 2" xfId="709" xr:uid="{C91C6215-12D4-447E-A46F-5AC9A4ECBA59}"/>
    <cellStyle name="Normal 7 3 2 2 2 2 2" xfId="1846" xr:uid="{4C1608F2-2926-4635-B66D-961172CBAC74}"/>
    <cellStyle name="Normal 7 3 2 2 2 2 2 2" xfId="1847" xr:uid="{ADF4BB03-C102-4354-8CEB-B59BA9960D7A}"/>
    <cellStyle name="Normal 7 3 2 2 2 2 3" xfId="1848" xr:uid="{52498798-3738-44BA-A7C0-C93BD6FAE587}"/>
    <cellStyle name="Normal 7 3 2 2 2 2 4" xfId="3455" xr:uid="{7660A9D6-7845-4911-8E97-7F4E7FB7C409}"/>
    <cellStyle name="Normal 7 3 2 2 2 3" xfId="1849" xr:uid="{4DB2378B-DEFE-4B76-982D-39F5864EF7D1}"/>
    <cellStyle name="Normal 7 3 2 2 2 3 2" xfId="1850" xr:uid="{DB85FCE7-C09D-4B9D-BD41-84BDAC7B3D5E}"/>
    <cellStyle name="Normal 7 3 2 2 2 3 3" xfId="3456" xr:uid="{87854396-2D0E-4A82-9D1D-AEB85A0D010B}"/>
    <cellStyle name="Normal 7 3 2 2 2 3 4" xfId="3457" xr:uid="{2CBABEDE-7CC8-4A6A-82C9-D9F488F087EC}"/>
    <cellStyle name="Normal 7 3 2 2 2 4" xfId="1851" xr:uid="{76098287-CC39-4B71-BFFD-42120E82C426}"/>
    <cellStyle name="Normal 7 3 2 2 2 5" xfId="3458" xr:uid="{7726AF52-DCC6-40F8-BEB9-8886CC3E2FCE}"/>
    <cellStyle name="Normal 7 3 2 2 2 6" xfId="3459" xr:uid="{D11A8776-8EE7-44F0-A357-184E804B5F4B}"/>
    <cellStyle name="Normal 7 3 2 2 3" xfId="710" xr:uid="{8522D25A-4125-4AB5-95F9-3DA8FB25E20B}"/>
    <cellStyle name="Normal 7 3 2 2 3 2" xfId="1852" xr:uid="{7113E1A9-B997-402A-A022-DB94A0CF5FD5}"/>
    <cellStyle name="Normal 7 3 2 2 3 2 2" xfId="1853" xr:uid="{1331C8D8-A7B1-4DA1-BBF1-F209FF9206E1}"/>
    <cellStyle name="Normal 7 3 2 2 3 2 3" xfId="3460" xr:uid="{3468C804-A676-46EC-B410-014FABF7F0F0}"/>
    <cellStyle name="Normal 7 3 2 2 3 2 4" xfId="3461" xr:uid="{E4E10D39-0DCE-4F8E-9144-9E9A756CA4F2}"/>
    <cellStyle name="Normal 7 3 2 2 3 3" xfId="1854" xr:uid="{04BB68A5-9573-49D2-A81B-82DF7BCAF3E0}"/>
    <cellStyle name="Normal 7 3 2 2 3 4" xfId="3462" xr:uid="{52160C87-89AC-48A1-9908-A3F2CB9568A0}"/>
    <cellStyle name="Normal 7 3 2 2 3 5" xfId="3463" xr:uid="{D0575490-B9A5-4F5C-A1EA-D1210DCCD977}"/>
    <cellStyle name="Normal 7 3 2 2 4" xfId="1855" xr:uid="{230A9230-5CBF-425C-BA46-CB33D5CC1013}"/>
    <cellStyle name="Normal 7 3 2 2 4 2" xfId="1856" xr:uid="{3298BFC9-94FC-43DA-AFD8-DA845FAE915B}"/>
    <cellStyle name="Normal 7 3 2 2 4 3" xfId="3464" xr:uid="{9DAE39B8-936E-4A4D-9853-57BBA0A41B9C}"/>
    <cellStyle name="Normal 7 3 2 2 4 4" xfId="3465" xr:uid="{0FC29AF7-5BBD-4394-A4ED-76935A48975D}"/>
    <cellStyle name="Normal 7 3 2 2 5" xfId="1857" xr:uid="{1EC1C273-AACA-4DC5-9CC3-1DED7B2D18E4}"/>
    <cellStyle name="Normal 7 3 2 2 5 2" xfId="3466" xr:uid="{D9B6231E-250F-4352-9A12-DFC399536280}"/>
    <cellStyle name="Normal 7 3 2 2 5 3" xfId="3467" xr:uid="{42276235-CB23-4058-AF65-12E0DF1113ED}"/>
    <cellStyle name="Normal 7 3 2 2 5 4" xfId="3468" xr:uid="{FEB3C96C-DA49-471C-A1C0-281A79831F33}"/>
    <cellStyle name="Normal 7 3 2 2 6" xfId="3469" xr:uid="{BCC15808-CF05-4844-9FA0-A47978F48568}"/>
    <cellStyle name="Normal 7 3 2 2 7" xfId="3470" xr:uid="{B481D573-A618-44B0-ACAA-E28BF9008C28}"/>
    <cellStyle name="Normal 7 3 2 2 8" xfId="3471" xr:uid="{209F5030-9126-4316-9C7D-379B82D3E9E1}"/>
    <cellStyle name="Normal 7 3 2 3" xfId="357" xr:uid="{5D964450-912F-4CAC-81BB-27FDA76EA216}"/>
    <cellStyle name="Normal 7 3 2 3 2" xfId="711" xr:uid="{3966987B-3B25-4235-A58B-74C1A7A83489}"/>
    <cellStyle name="Normal 7 3 2 3 2 2" xfId="712" xr:uid="{1AAA10ED-C12C-4102-BA36-ED59CBE1D61F}"/>
    <cellStyle name="Normal 7 3 2 3 2 2 2" xfId="1858" xr:uid="{07473EAF-7725-46E0-807F-1A0457C0CBD2}"/>
    <cellStyle name="Normal 7 3 2 3 2 2 2 2" xfId="1859" xr:uid="{E56E475A-3430-4410-8D46-CA4A97F9F447}"/>
    <cellStyle name="Normal 7 3 2 3 2 2 3" xfId="1860" xr:uid="{9AFA320D-D004-4A26-8EAF-11A760F89E2E}"/>
    <cellStyle name="Normal 7 3 2 3 2 3" xfId="1861" xr:uid="{2F5214EF-B92F-4E87-B39A-FA7A40508D41}"/>
    <cellStyle name="Normal 7 3 2 3 2 3 2" xfId="1862" xr:uid="{3CED3B7E-D065-4D68-AD69-106FC7F03637}"/>
    <cellStyle name="Normal 7 3 2 3 2 4" xfId="1863" xr:uid="{9828DDB3-22F2-4569-8FBA-9863613F6802}"/>
    <cellStyle name="Normal 7 3 2 3 3" xfId="713" xr:uid="{4F2B35E8-11D0-4292-9FD9-58AA8FF9F119}"/>
    <cellStyle name="Normal 7 3 2 3 3 2" xfId="1864" xr:uid="{F7787873-2E9A-400D-8E5F-8868540BEB5F}"/>
    <cellStyle name="Normal 7 3 2 3 3 2 2" xfId="1865" xr:uid="{3BA8664C-72DC-4572-B3A3-159F7A9D6D4B}"/>
    <cellStyle name="Normal 7 3 2 3 3 3" xfId="1866" xr:uid="{8447C301-4E4B-4BD3-83DB-32BFC34A5757}"/>
    <cellStyle name="Normal 7 3 2 3 3 4" xfId="3472" xr:uid="{277AC173-0382-4050-81A9-5F95331FF970}"/>
    <cellStyle name="Normal 7 3 2 3 4" xfId="1867" xr:uid="{F3169681-3234-458B-8EB3-802D474B865E}"/>
    <cellStyle name="Normal 7 3 2 3 4 2" xfId="1868" xr:uid="{6658EB4A-4855-43AB-A99A-BE6E8B7052DF}"/>
    <cellStyle name="Normal 7 3 2 3 5" xfId="1869" xr:uid="{03289A76-88B5-4700-9F63-F4FD50FBEFD2}"/>
    <cellStyle name="Normal 7 3 2 3 6" xfId="3473" xr:uid="{F7FB199D-23FF-41EE-9ED8-9628D886AC0B}"/>
    <cellStyle name="Normal 7 3 2 4" xfId="358" xr:uid="{43530EE9-16CE-4E27-B5FD-4351D6983544}"/>
    <cellStyle name="Normal 7 3 2 4 2" xfId="714" xr:uid="{40599F42-88BD-47CD-B28A-7B326CBF21FE}"/>
    <cellStyle name="Normal 7 3 2 4 2 2" xfId="1870" xr:uid="{AF350696-EECC-4458-BEFB-FD5609C71FAA}"/>
    <cellStyle name="Normal 7 3 2 4 2 2 2" xfId="1871" xr:uid="{2BD3AC66-2A1D-4F3F-93D2-4076FCBE5346}"/>
    <cellStyle name="Normal 7 3 2 4 2 3" xfId="1872" xr:uid="{9DB353AB-9DA1-47D9-BE11-F2978C854272}"/>
    <cellStyle name="Normal 7 3 2 4 2 4" xfId="3474" xr:uid="{E43697A0-40B7-4C32-A856-401899A8792A}"/>
    <cellStyle name="Normal 7 3 2 4 3" xfId="1873" xr:uid="{6643DE68-FB89-400A-BA6A-597265FF3B2D}"/>
    <cellStyle name="Normal 7 3 2 4 3 2" xfId="1874" xr:uid="{FF274438-6F46-4CE0-9498-94A3B85540F2}"/>
    <cellStyle name="Normal 7 3 2 4 4" xfId="1875" xr:uid="{420DF2E3-0558-437C-8C81-F15118DEB303}"/>
    <cellStyle name="Normal 7 3 2 4 5" xfId="3475" xr:uid="{D5A30850-5B6E-4538-81A8-EE248CF8D418}"/>
    <cellStyle name="Normal 7 3 2 5" xfId="359" xr:uid="{B68ACCBE-664F-40B3-82D9-6C7E2BD7CB09}"/>
    <cellStyle name="Normal 7 3 2 5 2" xfId="1876" xr:uid="{BF3A5EC5-2777-466F-81F1-5F25B7A8C659}"/>
    <cellStyle name="Normal 7 3 2 5 2 2" xfId="1877" xr:uid="{5E44D92B-A613-40C7-AB80-59C274B15745}"/>
    <cellStyle name="Normal 7 3 2 5 3" xfId="1878" xr:uid="{D486AFC9-7B64-4776-BAF5-71ABBED67460}"/>
    <cellStyle name="Normal 7 3 2 5 4" xfId="3476" xr:uid="{92EEBC47-72BC-4543-B48A-6AE9C1D4C52F}"/>
    <cellStyle name="Normal 7 3 2 6" xfId="1879" xr:uid="{FF197B8A-EBD9-466A-BC5F-59FCB5F888E3}"/>
    <cellStyle name="Normal 7 3 2 6 2" xfId="1880" xr:uid="{4890D5B0-CBB4-40A6-A0E7-FB8CFFA65514}"/>
    <cellStyle name="Normal 7 3 2 6 3" xfId="3477" xr:uid="{B2BC1A08-42F8-40EF-9B9D-8973DE6C0CA2}"/>
    <cellStyle name="Normal 7 3 2 6 4" xfId="3478" xr:uid="{3B6CD282-D1F9-4765-8B34-6635969F826C}"/>
    <cellStyle name="Normal 7 3 2 7" xfId="1881" xr:uid="{A646BCF1-D5EC-42CC-9560-FB28CEE01EA0}"/>
    <cellStyle name="Normal 7 3 2 8" xfId="3479" xr:uid="{2ABC6C0F-7E30-4395-9EA3-782DA3150EE0}"/>
    <cellStyle name="Normal 7 3 2 9" xfId="3480" xr:uid="{72E2BAB4-1680-4E88-919E-2C053AA299ED}"/>
    <cellStyle name="Normal 7 3 3" xfId="138" xr:uid="{282F0D63-D6CE-45E0-810F-3A7421B3ED06}"/>
    <cellStyle name="Normal 7 3 3 2" xfId="139" xr:uid="{3F91851D-3224-4E89-9234-F055F617BAAF}"/>
    <cellStyle name="Normal 7 3 3 2 2" xfId="715" xr:uid="{46D24A41-76C4-40D7-BB9A-0421B259B69E}"/>
    <cellStyle name="Normal 7 3 3 2 2 2" xfId="1882" xr:uid="{C409FD4A-18AA-4316-9A88-023D034B02A7}"/>
    <cellStyle name="Normal 7 3 3 2 2 2 2" xfId="1883" xr:uid="{0CC6764B-21FA-43A7-87CA-7C126A009195}"/>
    <cellStyle name="Normal 7 3 3 2 2 2 2 2" xfId="4484" xr:uid="{C9161D09-4BDF-4F82-BF24-C7D61617CB4F}"/>
    <cellStyle name="Normal 7 3 3 2 2 2 3" xfId="4485" xr:uid="{2712BAD9-7800-46BC-B70F-0630A923C5E7}"/>
    <cellStyle name="Normal 7 3 3 2 2 3" xfId="1884" xr:uid="{C84123DC-9720-463D-95C6-24CFA280415B}"/>
    <cellStyle name="Normal 7 3 3 2 2 3 2" xfId="4486" xr:uid="{0C88D91F-0639-4AEE-8784-F391FE829335}"/>
    <cellStyle name="Normal 7 3 3 2 2 4" xfId="3481" xr:uid="{CEF83E63-4FC9-4C12-AD4C-C3DBF5CA9C31}"/>
    <cellStyle name="Normal 7 3 3 2 3" xfId="1885" xr:uid="{2D5AF9D8-769C-4B6E-BE64-01FB557EBD5D}"/>
    <cellStyle name="Normal 7 3 3 2 3 2" xfId="1886" xr:uid="{6D12A1FA-DBD0-4F78-9DA5-234C7F0B6A22}"/>
    <cellStyle name="Normal 7 3 3 2 3 2 2" xfId="4487" xr:uid="{961932FA-4022-4534-AA0F-8BDD9315C8A9}"/>
    <cellStyle name="Normal 7 3 3 2 3 3" xfId="3482" xr:uid="{503414A1-4DB8-488E-9882-BCC7A78983A1}"/>
    <cellStyle name="Normal 7 3 3 2 3 4" xfId="3483" xr:uid="{46296760-97CA-44F4-B657-934E63218AFC}"/>
    <cellStyle name="Normal 7 3 3 2 4" xfId="1887" xr:uid="{F74954DF-0DC7-4BAC-A721-F33F56BD2E9E}"/>
    <cellStyle name="Normal 7 3 3 2 4 2" xfId="4488" xr:uid="{9E223AF8-8A0A-4855-9391-81CB0FE78284}"/>
    <cellStyle name="Normal 7 3 3 2 5" xfId="3484" xr:uid="{A3281403-6BFB-41C0-A6E0-28AAD95AA651}"/>
    <cellStyle name="Normal 7 3 3 2 6" xfId="3485" xr:uid="{4DD7188A-E8D4-4D87-8F08-DFEAD1C1850A}"/>
    <cellStyle name="Normal 7 3 3 3" xfId="360" xr:uid="{AF1A566C-9D5D-4221-8B79-2268968F4F7D}"/>
    <cellStyle name="Normal 7 3 3 3 2" xfId="1888" xr:uid="{D75D6F36-6016-419D-B80B-746B84CF4EF0}"/>
    <cellStyle name="Normal 7 3 3 3 2 2" xfId="1889" xr:uid="{9C25F66E-74D4-4DC9-9912-EE55BA652D26}"/>
    <cellStyle name="Normal 7 3 3 3 2 2 2" xfId="4489" xr:uid="{0C436339-32FD-4356-AC77-E636AEFC90B4}"/>
    <cellStyle name="Normal 7 3 3 3 2 3" xfId="3486" xr:uid="{5A0D0289-B3BB-479A-A66C-93C227FF861B}"/>
    <cellStyle name="Normal 7 3 3 3 2 4" xfId="3487" xr:uid="{AF5606E0-7787-4953-A8C3-A2BEBFD222AB}"/>
    <cellStyle name="Normal 7 3 3 3 3" xfId="1890" xr:uid="{E647AF5C-C3C9-48F6-8E49-E644C4836043}"/>
    <cellStyle name="Normal 7 3 3 3 3 2" xfId="4490" xr:uid="{050A874A-158B-41DF-A574-19D30F22DA50}"/>
    <cellStyle name="Normal 7 3 3 3 4" xfId="3488" xr:uid="{DF132E46-1763-4AB2-9A6B-499B9AA4AB68}"/>
    <cellStyle name="Normal 7 3 3 3 5" xfId="3489" xr:uid="{0431A2F1-47D0-4438-ABF5-8CD2F36C7BB1}"/>
    <cellStyle name="Normal 7 3 3 4" xfId="1891" xr:uid="{3671FEE1-3582-4545-BF1E-368B0A473A2E}"/>
    <cellStyle name="Normal 7 3 3 4 2" xfId="1892" xr:uid="{CA14834D-DA41-454E-BD4B-0F64F5D531FA}"/>
    <cellStyle name="Normal 7 3 3 4 2 2" xfId="4491" xr:uid="{14E4C4F4-DD0A-4B2D-96C6-CC6130481D80}"/>
    <cellStyle name="Normal 7 3 3 4 3" xfId="3490" xr:uid="{6ED980CB-B249-4E1C-99AE-0C3094B0755E}"/>
    <cellStyle name="Normal 7 3 3 4 4" xfId="3491" xr:uid="{7AEC392A-6E0B-46B3-9D27-DDDEC1E34ECE}"/>
    <cellStyle name="Normal 7 3 3 5" xfId="1893" xr:uid="{E98D88F2-F68F-4A9B-B9C3-851EF436C868}"/>
    <cellStyle name="Normal 7 3 3 5 2" xfId="3492" xr:uid="{737A7827-6610-4A08-8EF6-B753B5FDC68E}"/>
    <cellStyle name="Normal 7 3 3 5 3" xfId="3493" xr:uid="{73E516F5-2A2F-46CE-B7CF-CEF3B25327B4}"/>
    <cellStyle name="Normal 7 3 3 5 4" xfId="3494" xr:uid="{BE6B5982-E014-4AD9-B09B-CF6AB952D435}"/>
    <cellStyle name="Normal 7 3 3 6" xfId="3495" xr:uid="{686AECFC-7147-4B72-B90E-B58326CD049D}"/>
    <cellStyle name="Normal 7 3 3 7" xfId="3496" xr:uid="{2779BAAE-4F10-4453-BD84-14DE62BF62C4}"/>
    <cellStyle name="Normal 7 3 3 8" xfId="3497" xr:uid="{A971D3BF-B6DD-495F-8CE2-0C209D25D349}"/>
    <cellStyle name="Normal 7 3 4" xfId="140" xr:uid="{F1233E97-4F80-4B8A-801D-2A62C08D0BA6}"/>
    <cellStyle name="Normal 7 3 4 2" xfId="716" xr:uid="{7FFC1696-9368-4A3E-879D-31694FDFBA10}"/>
    <cellStyle name="Normal 7 3 4 2 2" xfId="717" xr:uid="{CF8E08EA-1D6C-4635-B23F-16538FD5729B}"/>
    <cellStyle name="Normal 7 3 4 2 2 2" xfId="1894" xr:uid="{7DDBD171-E973-4E2D-8E41-A52A6A7DF6DF}"/>
    <cellStyle name="Normal 7 3 4 2 2 2 2" xfId="1895" xr:uid="{3574A495-797C-431A-9749-016B9BE2E5DC}"/>
    <cellStyle name="Normal 7 3 4 2 2 3" xfId="1896" xr:uid="{193DD71A-EE18-40B7-A1CA-C53816E85C6A}"/>
    <cellStyle name="Normal 7 3 4 2 2 4" xfId="3498" xr:uid="{E5BDD979-B381-4319-9405-384304ED59B6}"/>
    <cellStyle name="Normal 7 3 4 2 3" xfId="1897" xr:uid="{35FD711D-25F9-4511-A405-F02C585BFCDC}"/>
    <cellStyle name="Normal 7 3 4 2 3 2" xfId="1898" xr:uid="{BFCEB65C-F606-4588-980F-4ABD3C1206DF}"/>
    <cellStyle name="Normal 7 3 4 2 4" xfId="1899" xr:uid="{88F90EA3-ADA4-4AF1-BE09-725D39F054DC}"/>
    <cellStyle name="Normal 7 3 4 2 5" xfId="3499" xr:uid="{D10608FD-157F-4DB0-B265-C8BF398853C3}"/>
    <cellStyle name="Normal 7 3 4 3" xfId="718" xr:uid="{77BBDFBB-51A2-4C10-841A-FF13840A12D5}"/>
    <cellStyle name="Normal 7 3 4 3 2" xfId="1900" xr:uid="{79974CF3-15E2-4C1C-A0D3-0CD4E23799BA}"/>
    <cellStyle name="Normal 7 3 4 3 2 2" xfId="1901" xr:uid="{FDF8DD60-CC7D-4125-8D3A-126400CB7D9D}"/>
    <cellStyle name="Normal 7 3 4 3 3" xfId="1902" xr:uid="{60CFB353-03B3-4E71-8461-8E6FA33EBB95}"/>
    <cellStyle name="Normal 7 3 4 3 4" xfId="3500" xr:uid="{2F52A53E-E0B2-4DF3-A11F-BA257D2DC43C}"/>
    <cellStyle name="Normal 7 3 4 4" xfId="1903" xr:uid="{F06BA462-72FB-4AA2-B1F6-CE375CFE4922}"/>
    <cellStyle name="Normal 7 3 4 4 2" xfId="1904" xr:uid="{26548F00-23D3-42A7-AA1B-84C8F2687D07}"/>
    <cellStyle name="Normal 7 3 4 4 3" xfId="3501" xr:uid="{17724C57-6C02-45E0-BDCE-87D8C8F50664}"/>
    <cellStyle name="Normal 7 3 4 4 4" xfId="3502" xr:uid="{5F7D4D23-DF7D-4E99-A5F1-C78FF9E11D6E}"/>
    <cellStyle name="Normal 7 3 4 5" xfId="1905" xr:uid="{5CB05C52-A47F-4A2F-9887-600D53379E91}"/>
    <cellStyle name="Normal 7 3 4 6" xfId="3503" xr:uid="{075B2A03-1B5F-40F4-B9C1-B440EF6A7FC4}"/>
    <cellStyle name="Normal 7 3 4 7" xfId="3504" xr:uid="{41789747-ADE0-4E7A-BBD7-EE1E3B7DBAFA}"/>
    <cellStyle name="Normal 7 3 5" xfId="361" xr:uid="{4D1F2B0F-D914-4035-8DF0-CDEA73B80545}"/>
    <cellStyle name="Normal 7 3 5 2" xfId="719" xr:uid="{8A79A3C1-2893-4DC6-99F4-5E17180EE57C}"/>
    <cellStyle name="Normal 7 3 5 2 2" xfId="1906" xr:uid="{176C920F-AAFD-45F3-898B-7F6C7608D043}"/>
    <cellStyle name="Normal 7 3 5 2 2 2" xfId="1907" xr:uid="{15EAD489-D0C8-4036-94DF-A2D6DB456706}"/>
    <cellStyle name="Normal 7 3 5 2 3" xfId="1908" xr:uid="{A7574E82-4707-4F94-B3D6-B9E9BD29C853}"/>
    <cellStyle name="Normal 7 3 5 2 4" xfId="3505" xr:uid="{BC6297CE-54B5-40D9-9EBF-D6FF64FEE4D3}"/>
    <cellStyle name="Normal 7 3 5 3" xfId="1909" xr:uid="{64D5CBD1-67AA-4C2D-8680-84EFC05CCFDF}"/>
    <cellStyle name="Normal 7 3 5 3 2" xfId="1910" xr:uid="{A9A27411-8C7A-436A-AB98-D1DF1C302BD4}"/>
    <cellStyle name="Normal 7 3 5 3 3" xfId="3506" xr:uid="{70265A09-4FE3-4FFE-9EDD-D25FF60C5131}"/>
    <cellStyle name="Normal 7 3 5 3 4" xfId="3507" xr:uid="{D905FA31-D16F-4697-804B-296EF2515528}"/>
    <cellStyle name="Normal 7 3 5 4" xfId="1911" xr:uid="{481CEBA1-6C08-4D43-B14A-CB678BE28E79}"/>
    <cellStyle name="Normal 7 3 5 5" xfId="3508" xr:uid="{4B11C0CC-A311-476A-B643-0DA8E8B14878}"/>
    <cellStyle name="Normal 7 3 5 6" xfId="3509" xr:uid="{93082EF4-BD4D-46DC-9D77-84C7E17D24E1}"/>
    <cellStyle name="Normal 7 3 6" xfId="362" xr:uid="{531695A6-DF7E-44AD-8E7D-897FA89DCEB4}"/>
    <cellStyle name="Normal 7 3 6 2" xfId="1912" xr:uid="{0B0C6153-44AF-473E-BF6A-B3BF0B3510A4}"/>
    <cellStyle name="Normal 7 3 6 2 2" xfId="1913" xr:uid="{34E9F316-2535-45F3-A0EC-5CA9A05903F4}"/>
    <cellStyle name="Normal 7 3 6 2 3" xfId="3510" xr:uid="{3A735D82-FC20-467C-A550-4120F4B2004D}"/>
    <cellStyle name="Normal 7 3 6 2 4" xfId="3511" xr:uid="{EBBE3753-857B-4AEE-AFFF-E709BE5AF114}"/>
    <cellStyle name="Normal 7 3 6 3" xfId="1914" xr:uid="{B54BF602-C65A-4923-9A41-A385E60AAD13}"/>
    <cellStyle name="Normal 7 3 6 4" xfId="3512" xr:uid="{854A6DB9-0E13-4E60-BC0A-E75CCB9FF99C}"/>
    <cellStyle name="Normal 7 3 6 5" xfId="3513" xr:uid="{6708BAF8-209B-43BC-9869-EBF6DAAF91F4}"/>
    <cellStyle name="Normal 7 3 7" xfId="1915" xr:uid="{09337C24-28A7-477C-B18C-6918786C8EB5}"/>
    <cellStyle name="Normal 7 3 7 2" xfId="1916" xr:uid="{6A057673-9BA1-4BDC-90CB-4D4B563475AD}"/>
    <cellStyle name="Normal 7 3 7 3" xfId="3514" xr:uid="{A2CF3BF7-1626-45F8-973D-CDA9238D0E9E}"/>
    <cellStyle name="Normal 7 3 7 4" xfId="3515" xr:uid="{5E9A53EA-B49B-4233-8C3A-D3AEF85370D2}"/>
    <cellStyle name="Normal 7 3 8" xfId="1917" xr:uid="{AC981987-6CD7-4878-8C52-4AC16FD19888}"/>
    <cellStyle name="Normal 7 3 8 2" xfId="3516" xr:uid="{BE2D9504-1BF0-4AE5-8108-3C9B81F00B5A}"/>
    <cellStyle name="Normal 7 3 8 3" xfId="3517" xr:uid="{FF3E8915-1D6C-4A6F-AEFB-DC3A02E8C59A}"/>
    <cellStyle name="Normal 7 3 8 4" xfId="3518" xr:uid="{1BB48A9D-CE48-44C3-90D5-3417BBD91CC4}"/>
    <cellStyle name="Normal 7 3 9" xfId="3519" xr:uid="{468B76D0-A304-4E04-8A92-22A4C624C7FA}"/>
    <cellStyle name="Normal 7 4" xfId="141" xr:uid="{AC344793-8A9F-4179-8643-430105D36FDA}"/>
    <cellStyle name="Normal 7 4 10" xfId="3520" xr:uid="{136EB40C-B058-4F31-AD13-9D05FD459136}"/>
    <cellStyle name="Normal 7 4 11" xfId="3521" xr:uid="{D4E103E0-CDD9-4071-8ADB-CB59DA1D4C63}"/>
    <cellStyle name="Normal 7 4 2" xfId="142" xr:uid="{1AE50970-1737-401D-8609-42243366D73B}"/>
    <cellStyle name="Normal 7 4 2 2" xfId="363" xr:uid="{369BAEB9-82D7-47F3-82B9-39BACA0DD9A2}"/>
    <cellStyle name="Normal 7 4 2 2 2" xfId="720" xr:uid="{9AF0C917-FA15-4C8B-BE07-976FC72261CD}"/>
    <cellStyle name="Normal 7 4 2 2 2 2" xfId="721" xr:uid="{DA7D12C2-E6BF-4B71-A886-D3AFC9740DAE}"/>
    <cellStyle name="Normal 7 4 2 2 2 2 2" xfId="1918" xr:uid="{4866BBA2-E8A0-49ED-9864-965EEBF84170}"/>
    <cellStyle name="Normal 7 4 2 2 2 2 3" xfId="3522" xr:uid="{DE5C18D3-849C-4550-AAE0-A340145B572C}"/>
    <cellStyle name="Normal 7 4 2 2 2 2 4" xfId="3523" xr:uid="{2884C571-A979-459E-9308-3C2647958E55}"/>
    <cellStyle name="Normal 7 4 2 2 2 3" xfId="1919" xr:uid="{1170CD83-8B67-43A0-871A-C8B8C1B6A88E}"/>
    <cellStyle name="Normal 7 4 2 2 2 3 2" xfId="3524" xr:uid="{EE82D884-3722-48B0-BFF9-86B99F798F86}"/>
    <cellStyle name="Normal 7 4 2 2 2 3 3" xfId="3525" xr:uid="{0CA83794-E524-4D7B-954C-1FE285F280F8}"/>
    <cellStyle name="Normal 7 4 2 2 2 3 4" xfId="3526" xr:uid="{CCA7DD10-2951-4634-BC20-B3D5AA195878}"/>
    <cellStyle name="Normal 7 4 2 2 2 4" xfId="3527" xr:uid="{5DBC181B-ADEA-4688-B74D-7791C611EBA3}"/>
    <cellStyle name="Normal 7 4 2 2 2 5" xfId="3528" xr:uid="{B2DE2314-F71F-48D0-A6B7-A693C86F2C06}"/>
    <cellStyle name="Normal 7 4 2 2 2 6" xfId="3529" xr:uid="{1932F399-9EA2-432F-8BFE-DA06F76781EC}"/>
    <cellStyle name="Normal 7 4 2 2 3" xfId="722" xr:uid="{CDEAEB59-42C4-4279-9786-AFB2B3735347}"/>
    <cellStyle name="Normal 7 4 2 2 3 2" xfId="1920" xr:uid="{8810A0F5-FFB9-4040-B4BC-13C893B8AEEF}"/>
    <cellStyle name="Normal 7 4 2 2 3 2 2" xfId="3530" xr:uid="{69E7E3C1-982A-4A36-9D77-B54FCF0411AF}"/>
    <cellStyle name="Normal 7 4 2 2 3 2 3" xfId="3531" xr:uid="{F27B7833-FA96-49CD-9324-951EDDA16852}"/>
    <cellStyle name="Normal 7 4 2 2 3 2 4" xfId="3532" xr:uid="{EA4CA504-22BE-4D3C-BF5A-EED3224B78F1}"/>
    <cellStyle name="Normal 7 4 2 2 3 3" xfId="3533" xr:uid="{BD85DC60-5045-4ED0-8721-B37911B8D1CB}"/>
    <cellStyle name="Normal 7 4 2 2 3 4" xfId="3534" xr:uid="{4A049BFD-5CFB-445C-A996-ADDE249C4DD8}"/>
    <cellStyle name="Normal 7 4 2 2 3 5" xfId="3535" xr:uid="{B0D674A4-9E3B-47D1-9F6A-0DF861967146}"/>
    <cellStyle name="Normal 7 4 2 2 4" xfId="1921" xr:uid="{BCB352DD-7654-42C7-8FE2-FE3B19270AF6}"/>
    <cellStyle name="Normal 7 4 2 2 4 2" xfId="3536" xr:uid="{FE7E0AD1-E079-49A5-A173-174E60F8F97B}"/>
    <cellStyle name="Normal 7 4 2 2 4 3" xfId="3537" xr:uid="{EA7CE320-9D74-4B0A-BED0-DFFADA6257D6}"/>
    <cellStyle name="Normal 7 4 2 2 4 4" xfId="3538" xr:uid="{1A2146AC-16DD-4BA1-9B8D-5D4D11B4D23F}"/>
    <cellStyle name="Normal 7 4 2 2 5" xfId="3539" xr:uid="{BFAC20C4-C5DC-4D88-AECF-0273E6CEC916}"/>
    <cellStyle name="Normal 7 4 2 2 5 2" xfId="3540" xr:uid="{F1A79949-6DD8-40B5-A065-97A7BF9739B4}"/>
    <cellStyle name="Normal 7 4 2 2 5 3" xfId="3541" xr:uid="{547BA212-455C-4E97-93E3-D07AE936296E}"/>
    <cellStyle name="Normal 7 4 2 2 5 4" xfId="3542" xr:uid="{2667C09E-3ED4-48B4-83CE-11A8047D14E1}"/>
    <cellStyle name="Normal 7 4 2 2 6" xfId="3543" xr:uid="{EAB76F49-A82A-4F2A-877A-774848DB06B7}"/>
    <cellStyle name="Normal 7 4 2 2 7" xfId="3544" xr:uid="{C5A75E7D-72CB-4544-97A8-11FC73534035}"/>
    <cellStyle name="Normal 7 4 2 2 8" xfId="3545" xr:uid="{A6D9C852-EE6E-4834-B055-36D8F7A77A88}"/>
    <cellStyle name="Normal 7 4 2 3" xfId="723" xr:uid="{AA56A94C-08A5-4883-A955-280AF121E705}"/>
    <cellStyle name="Normal 7 4 2 3 2" xfId="724" xr:uid="{F9919AE2-9920-46B0-9E76-2C5C5E1BB885}"/>
    <cellStyle name="Normal 7 4 2 3 2 2" xfId="725" xr:uid="{58B12B82-E1A2-447B-B5AC-F1262BF94629}"/>
    <cellStyle name="Normal 7 4 2 3 2 3" xfId="3546" xr:uid="{2E628E6B-6F2A-4C19-B2AF-E03B49EA6071}"/>
    <cellStyle name="Normal 7 4 2 3 2 4" xfId="3547" xr:uid="{CB4A6D23-798B-4853-A871-E320BF0A1594}"/>
    <cellStyle name="Normal 7 4 2 3 3" xfId="726" xr:uid="{DC842AFF-2F98-4BB3-883B-ECE7C7ABA56D}"/>
    <cellStyle name="Normal 7 4 2 3 3 2" xfId="3548" xr:uid="{8235E1B0-6042-48C3-BFC0-24D0143595AE}"/>
    <cellStyle name="Normal 7 4 2 3 3 3" xfId="3549" xr:uid="{4C70CCEF-3BDC-4329-8DCB-418C6AE54689}"/>
    <cellStyle name="Normal 7 4 2 3 3 4" xfId="3550" xr:uid="{8FA40393-EEB7-48F9-9E11-60781B93D5FC}"/>
    <cellStyle name="Normal 7 4 2 3 4" xfId="3551" xr:uid="{2DAFC37F-7599-4328-86AC-F098D47E8CBA}"/>
    <cellStyle name="Normal 7 4 2 3 5" xfId="3552" xr:uid="{41C3052D-8487-4D1F-AF07-39E7845017D3}"/>
    <cellStyle name="Normal 7 4 2 3 6" xfId="3553" xr:uid="{840CED02-E7E2-400A-9875-AA0DC7A0E36B}"/>
    <cellStyle name="Normal 7 4 2 4" xfId="727" xr:uid="{A54FE5D4-A94E-4366-8430-561CA47FDD04}"/>
    <cellStyle name="Normal 7 4 2 4 2" xfId="728" xr:uid="{A47C793C-9BCD-4AEA-8729-26132BD592D1}"/>
    <cellStyle name="Normal 7 4 2 4 2 2" xfId="3554" xr:uid="{393D7B6E-1C15-43D1-B70F-7D107F0AF15A}"/>
    <cellStyle name="Normal 7 4 2 4 2 3" xfId="3555" xr:uid="{1A16A1C6-FDBD-498F-B811-8DFEF0DEA7EB}"/>
    <cellStyle name="Normal 7 4 2 4 2 4" xfId="3556" xr:uid="{CD1C19DE-7C1D-4E8D-B6FA-8F5992216170}"/>
    <cellStyle name="Normal 7 4 2 4 3" xfId="3557" xr:uid="{9F7D9FD1-4FAE-42BF-BA17-70F0B49DD4D7}"/>
    <cellStyle name="Normal 7 4 2 4 4" xfId="3558" xr:uid="{677362E1-6DE9-4BFB-93A0-24EC5EB0CD3E}"/>
    <cellStyle name="Normal 7 4 2 4 5" xfId="3559" xr:uid="{C614481E-6B26-4FA9-BCA9-7BC75FD886E5}"/>
    <cellStyle name="Normal 7 4 2 5" xfId="729" xr:uid="{B5033F8C-1A1F-4D16-BE41-64EC3B7709AD}"/>
    <cellStyle name="Normal 7 4 2 5 2" xfId="3560" xr:uid="{31D63071-80AB-4728-95B3-DE9F4925FFAB}"/>
    <cellStyle name="Normal 7 4 2 5 3" xfId="3561" xr:uid="{A2DC013E-7F37-4F15-B10E-A147DA6F349A}"/>
    <cellStyle name="Normal 7 4 2 5 4" xfId="3562" xr:uid="{462BD977-AAA1-4059-B1A6-AD7CC940A426}"/>
    <cellStyle name="Normal 7 4 2 6" xfId="3563" xr:uid="{84623B92-0960-48CE-A0AB-F54D219DD0E3}"/>
    <cellStyle name="Normal 7 4 2 6 2" xfId="3564" xr:uid="{0B5422AB-EE89-4AC2-B025-4584BE3947CD}"/>
    <cellStyle name="Normal 7 4 2 6 3" xfId="3565" xr:uid="{BACCEE99-85A4-4506-B32D-0DDA974543AC}"/>
    <cellStyle name="Normal 7 4 2 6 4" xfId="3566" xr:uid="{E4271878-BF18-4C1B-9D27-50EBCD781B51}"/>
    <cellStyle name="Normal 7 4 2 7" xfId="3567" xr:uid="{548F6B85-86A0-43B4-98E3-8C64CA360C0E}"/>
    <cellStyle name="Normal 7 4 2 8" xfId="3568" xr:uid="{AE80530D-DF50-4F80-BA24-91D27D382E48}"/>
    <cellStyle name="Normal 7 4 2 9" xfId="3569" xr:uid="{8B503ED0-FA44-42B7-A609-446D9534F335}"/>
    <cellStyle name="Normal 7 4 3" xfId="364" xr:uid="{DC82E080-11ED-4C86-9578-575647041322}"/>
    <cellStyle name="Normal 7 4 3 2" xfId="730" xr:uid="{1CD4E261-F0A9-4DD5-A789-D7F72A2F7417}"/>
    <cellStyle name="Normal 7 4 3 2 2" xfId="731" xr:uid="{C0B59F82-E383-4063-8583-92FBE71D9415}"/>
    <cellStyle name="Normal 7 4 3 2 2 2" xfId="1922" xr:uid="{CB52D7C7-5EE5-46AD-B22E-FB6F6A51DD0A}"/>
    <cellStyle name="Normal 7 4 3 2 2 2 2" xfId="1923" xr:uid="{AEB1FEB1-F58D-4E2D-B2AF-C9687B9118BC}"/>
    <cellStyle name="Normal 7 4 3 2 2 3" xfId="1924" xr:uid="{6C5FC310-A164-4CCE-AC0D-FE6EDC2C06AF}"/>
    <cellStyle name="Normal 7 4 3 2 2 4" xfId="3570" xr:uid="{A572A6BC-655E-428F-81F0-BED557E1A2F0}"/>
    <cellStyle name="Normal 7 4 3 2 3" xfId="1925" xr:uid="{178FCD12-10E4-462A-822F-5C41D913B7CD}"/>
    <cellStyle name="Normal 7 4 3 2 3 2" xfId="1926" xr:uid="{178F5C13-83BD-4225-B3DD-C3C48B754035}"/>
    <cellStyle name="Normal 7 4 3 2 3 3" xfId="3571" xr:uid="{247585C0-A378-437C-B54B-230934CF3A43}"/>
    <cellStyle name="Normal 7 4 3 2 3 4" xfId="3572" xr:uid="{F1E6DBC7-1C46-4F97-9289-BFE388C469ED}"/>
    <cellStyle name="Normal 7 4 3 2 4" xfId="1927" xr:uid="{5E9857F7-B32C-421E-9277-3BE6F9DDD5BD}"/>
    <cellStyle name="Normal 7 4 3 2 5" xfId="3573" xr:uid="{03D6ED65-D41D-4D23-BFF8-7D2FAD58F0AF}"/>
    <cellStyle name="Normal 7 4 3 2 6" xfId="3574" xr:uid="{3C49B4AE-CB19-4CD1-9C8E-5E25244DCFBC}"/>
    <cellStyle name="Normal 7 4 3 3" xfId="732" xr:uid="{143BD066-9BC3-43DB-A78A-F9F26D38ACF6}"/>
    <cellStyle name="Normal 7 4 3 3 2" xfId="1928" xr:uid="{994B5A76-D44E-4915-8092-DE4E4C9CB6AE}"/>
    <cellStyle name="Normal 7 4 3 3 2 2" xfId="1929" xr:uid="{1A6819D6-91ED-4C99-87F0-CC2954EC1EB1}"/>
    <cellStyle name="Normal 7 4 3 3 2 3" xfId="3575" xr:uid="{544B1EF1-E5AA-4A49-9DF4-1AB6F5437C4D}"/>
    <cellStyle name="Normal 7 4 3 3 2 4" xfId="3576" xr:uid="{015AA6CE-A999-435D-AB3B-306AB1F9821A}"/>
    <cellStyle name="Normal 7 4 3 3 3" xfId="1930" xr:uid="{83E5E7F9-E5C5-46E3-9F30-83FE73D19D8E}"/>
    <cellStyle name="Normal 7 4 3 3 4" xfId="3577" xr:uid="{24BD5D07-ED85-4702-95B3-A49359FB76A5}"/>
    <cellStyle name="Normal 7 4 3 3 5" xfId="3578" xr:uid="{CB43F390-0FB2-498D-9519-CA177861773E}"/>
    <cellStyle name="Normal 7 4 3 4" xfId="1931" xr:uid="{6501666C-E329-4333-88B3-745A2715823E}"/>
    <cellStyle name="Normal 7 4 3 4 2" xfId="1932" xr:uid="{04FAAD59-FF9F-4B8B-AFE5-FCAAE370C835}"/>
    <cellStyle name="Normal 7 4 3 4 3" xfId="3579" xr:uid="{32B80823-23AF-43EC-946C-74AD06DC06F4}"/>
    <cellStyle name="Normal 7 4 3 4 4" xfId="3580" xr:uid="{F9B7C238-7D8E-41D6-8B7E-D3828A134164}"/>
    <cellStyle name="Normal 7 4 3 5" xfId="1933" xr:uid="{9865A9E4-FC82-423D-8743-2A8282898BF2}"/>
    <cellStyle name="Normal 7 4 3 5 2" xfId="3581" xr:uid="{EAA66CB6-A5C1-45FF-ABF1-904B3DC64D7E}"/>
    <cellStyle name="Normal 7 4 3 5 3" xfId="3582" xr:uid="{EA13F361-2DF7-41A3-947B-904B149F80D3}"/>
    <cellStyle name="Normal 7 4 3 5 4" xfId="3583" xr:uid="{AE5CB9AB-D78B-42F1-8280-FE92FC4E5D09}"/>
    <cellStyle name="Normal 7 4 3 6" xfId="3584" xr:uid="{EDC9A742-73F4-4958-9AC7-D1EB0C438FFF}"/>
    <cellStyle name="Normal 7 4 3 7" xfId="3585" xr:uid="{2D80953C-A1EE-4586-8219-354DF430CCAC}"/>
    <cellStyle name="Normal 7 4 3 8" xfId="3586" xr:uid="{8AEB03AB-C207-4D68-A9E3-E882E4FC48A2}"/>
    <cellStyle name="Normal 7 4 4" xfId="365" xr:uid="{EE00F5B1-42B4-4D76-B01D-486F3E402D5C}"/>
    <cellStyle name="Normal 7 4 4 2" xfId="733" xr:uid="{FDDCDCAD-0FA7-43BB-9376-27A07F7BC0D0}"/>
    <cellStyle name="Normal 7 4 4 2 2" xfId="734" xr:uid="{8FB91214-C59F-45C0-9F9D-8F8549634C01}"/>
    <cellStyle name="Normal 7 4 4 2 2 2" xfId="1934" xr:uid="{7C5EB9A3-AABB-40A0-BD40-E0E9EF682C74}"/>
    <cellStyle name="Normal 7 4 4 2 2 3" xfId="3587" xr:uid="{D16F7542-8F4B-461B-9489-B7B4E8A55413}"/>
    <cellStyle name="Normal 7 4 4 2 2 4" xfId="3588" xr:uid="{C95272AB-AF35-487B-B468-57EC5FA8EEA0}"/>
    <cellStyle name="Normal 7 4 4 2 3" xfId="1935" xr:uid="{5112BDBB-F619-4B8F-A813-63DC5567A81D}"/>
    <cellStyle name="Normal 7 4 4 2 4" xfId="3589" xr:uid="{B5692761-62E8-49DD-9662-D8192767C978}"/>
    <cellStyle name="Normal 7 4 4 2 5" xfId="3590" xr:uid="{02825E1F-2A92-4FCF-85D7-98F636631233}"/>
    <cellStyle name="Normal 7 4 4 3" xfId="735" xr:uid="{8984053C-68E1-4B3F-8643-B787EFDAB8BD}"/>
    <cellStyle name="Normal 7 4 4 3 2" xfId="1936" xr:uid="{62A2AC23-22DF-40C8-A877-A8E65974BD99}"/>
    <cellStyle name="Normal 7 4 4 3 3" xfId="3591" xr:uid="{755BBEB8-4DF1-48E9-B519-8238F8CAF82D}"/>
    <cellStyle name="Normal 7 4 4 3 4" xfId="3592" xr:uid="{952F50A0-BC67-42C1-95B9-7EA023F559E8}"/>
    <cellStyle name="Normal 7 4 4 4" xfId="1937" xr:uid="{222A5E4E-CC77-441A-B7AC-EF86CDF868A7}"/>
    <cellStyle name="Normal 7 4 4 4 2" xfId="3593" xr:uid="{3C89DDD2-5C8F-4A56-9934-BE7DE7EE5527}"/>
    <cellStyle name="Normal 7 4 4 4 3" xfId="3594" xr:uid="{1F1680D8-C159-43C6-9635-1B7DDCB5E488}"/>
    <cellStyle name="Normal 7 4 4 4 4" xfId="3595" xr:uid="{89DBDB8A-F295-4352-A103-F9C6D914BB1C}"/>
    <cellStyle name="Normal 7 4 4 5" xfId="3596" xr:uid="{041A70EE-72F6-43F6-A6F1-AF1DEB3C0282}"/>
    <cellStyle name="Normal 7 4 4 6" xfId="3597" xr:uid="{C369D88F-BA26-491B-9285-13D5BD735207}"/>
    <cellStyle name="Normal 7 4 4 7" xfId="3598" xr:uid="{8219F7FA-BE76-4DAA-9F67-CBAAFF786698}"/>
    <cellStyle name="Normal 7 4 5" xfId="366" xr:uid="{D48A8E05-0B8B-4052-B982-9EC9147D4A59}"/>
    <cellStyle name="Normal 7 4 5 2" xfId="736" xr:uid="{D68BA073-DB3C-4F7F-8EB7-01D8E6F789CB}"/>
    <cellStyle name="Normal 7 4 5 2 2" xfId="1938" xr:uid="{855993AF-8AA9-4BAE-AA4D-407736E4DBE6}"/>
    <cellStyle name="Normal 7 4 5 2 3" xfId="3599" xr:uid="{93F2C412-E432-4005-B2D8-1CECED5AC8DE}"/>
    <cellStyle name="Normal 7 4 5 2 4" xfId="3600" xr:uid="{777861F8-7A42-4DA3-83DF-A2F403831D5F}"/>
    <cellStyle name="Normal 7 4 5 3" xfId="1939" xr:uid="{BE320D49-A2C7-4002-A769-7C2F1A021717}"/>
    <cellStyle name="Normal 7 4 5 3 2" xfId="3601" xr:uid="{80950C70-5D8B-4E03-8CE7-3FC22D105696}"/>
    <cellStyle name="Normal 7 4 5 3 3" xfId="3602" xr:uid="{9B3449DA-8B47-49F1-8AE6-4D8DE214A38E}"/>
    <cellStyle name="Normal 7 4 5 3 4" xfId="3603" xr:uid="{F8099099-00DB-45F6-B5BD-B3B526BEDF40}"/>
    <cellStyle name="Normal 7 4 5 4" xfId="3604" xr:uid="{2CABAF18-5495-4116-A94D-6A047CC4E05F}"/>
    <cellStyle name="Normal 7 4 5 5" xfId="3605" xr:uid="{1E702598-11C6-4C0A-A621-57C8E14F91C2}"/>
    <cellStyle name="Normal 7 4 5 6" xfId="3606" xr:uid="{FD6337F9-C136-412B-947B-422750437F24}"/>
    <cellStyle name="Normal 7 4 6" xfId="737" xr:uid="{E20033AB-43A0-490B-A333-01C22490D459}"/>
    <cellStyle name="Normal 7 4 6 2" xfId="1940" xr:uid="{3325D64C-4D7B-465F-9F8B-04C515183098}"/>
    <cellStyle name="Normal 7 4 6 2 2" xfId="3607" xr:uid="{B842126F-3F61-42C2-9CA7-E333EF68B94A}"/>
    <cellStyle name="Normal 7 4 6 2 3" xfId="3608" xr:uid="{B538C140-3F25-46A3-9E46-B8A8726E611C}"/>
    <cellStyle name="Normal 7 4 6 2 4" xfId="3609" xr:uid="{636083DD-218A-4CA9-8BAE-388D07457ECF}"/>
    <cellStyle name="Normal 7 4 6 3" xfId="3610" xr:uid="{5854E870-23DE-4286-8258-596120322258}"/>
    <cellStyle name="Normal 7 4 6 4" xfId="3611" xr:uid="{E8DB5125-CA6B-4531-8018-A0F7EDE531CC}"/>
    <cellStyle name="Normal 7 4 6 5" xfId="3612" xr:uid="{F8B87329-9C40-4ABA-AAD7-C61B2835B284}"/>
    <cellStyle name="Normal 7 4 7" xfId="1941" xr:uid="{E5FA8050-E2B5-4336-AF2C-26E90245FC19}"/>
    <cellStyle name="Normal 7 4 7 2" xfId="3613" xr:uid="{2F29B469-5911-481D-8906-460EA61961F8}"/>
    <cellStyle name="Normal 7 4 7 3" xfId="3614" xr:uid="{F71F64B5-4FA5-486E-81F3-3C72AD349A4A}"/>
    <cellStyle name="Normal 7 4 7 4" xfId="3615" xr:uid="{85080048-A929-4E3C-AB93-63271524FD57}"/>
    <cellStyle name="Normal 7 4 8" xfId="3616" xr:uid="{48C50DB8-D496-4629-B4D9-568D6BF9FF6F}"/>
    <cellStyle name="Normal 7 4 8 2" xfId="3617" xr:uid="{03320859-9462-416A-AB91-5C444F85D303}"/>
    <cellStyle name="Normal 7 4 8 3" xfId="3618" xr:uid="{A522A6EA-24E2-455A-AC2C-0B14EDC99998}"/>
    <cellStyle name="Normal 7 4 8 4" xfId="3619" xr:uid="{112E65EA-635D-47D5-A1D1-FFE1B39660FE}"/>
    <cellStyle name="Normal 7 4 9" xfId="3620" xr:uid="{44967386-240B-47DA-9FC4-F5125A599BB5}"/>
    <cellStyle name="Normal 7 5" xfId="143" xr:uid="{B7AF6436-2265-429E-BF99-8FC6F72414C9}"/>
    <cellStyle name="Normal 7 5 2" xfId="144" xr:uid="{154E2AC0-FF25-4F46-B301-1960863EF4CA}"/>
    <cellStyle name="Normal 7 5 2 2" xfId="367" xr:uid="{13E06159-E354-44C4-871A-8737B2B84762}"/>
    <cellStyle name="Normal 7 5 2 2 2" xfId="738" xr:uid="{88C2010D-B5A4-4A8F-AF55-60DFCC122FF8}"/>
    <cellStyle name="Normal 7 5 2 2 2 2" xfId="1942" xr:uid="{A95043C1-29E6-48B2-9D63-679D0485FA1D}"/>
    <cellStyle name="Normal 7 5 2 2 2 3" xfId="3621" xr:uid="{0ED43F1E-436D-41F8-A659-657DAC7F67EB}"/>
    <cellStyle name="Normal 7 5 2 2 2 4" xfId="3622" xr:uid="{F2ADCA80-6C18-4B1B-96D1-BF3C062185E0}"/>
    <cellStyle name="Normal 7 5 2 2 3" xfId="1943" xr:uid="{4DC2E2B9-6AA9-401F-A877-BD780B1B7C33}"/>
    <cellStyle name="Normal 7 5 2 2 3 2" xfId="3623" xr:uid="{B2ACF0B7-923F-4AD8-B2E3-743ACA90476C}"/>
    <cellStyle name="Normal 7 5 2 2 3 3" xfId="3624" xr:uid="{E973321A-7BCD-4A8F-A8D8-C4B8EB3974B1}"/>
    <cellStyle name="Normal 7 5 2 2 3 4" xfId="3625" xr:uid="{211FCD45-C1EC-4072-BE37-E4FC179B560C}"/>
    <cellStyle name="Normal 7 5 2 2 4" xfId="3626" xr:uid="{7B5BE2D2-E2D4-431F-A7F6-F376A1D5228E}"/>
    <cellStyle name="Normal 7 5 2 2 5" xfId="3627" xr:uid="{57A1B1E8-153F-4ED6-88BC-A98761E16166}"/>
    <cellStyle name="Normal 7 5 2 2 6" xfId="3628" xr:uid="{0939FB8E-9065-4E62-BF4B-E1D1343F0670}"/>
    <cellStyle name="Normal 7 5 2 3" xfId="739" xr:uid="{48EEDF7F-1E41-45F0-8C06-F9B620648A35}"/>
    <cellStyle name="Normal 7 5 2 3 2" xfId="1944" xr:uid="{85E65792-6753-481C-AD36-CFCFC6AF71E4}"/>
    <cellStyle name="Normal 7 5 2 3 2 2" xfId="3629" xr:uid="{984BCB02-9CE7-4F73-8832-89549C91EFAF}"/>
    <cellStyle name="Normal 7 5 2 3 2 3" xfId="3630" xr:uid="{EBDA0479-7674-4B1F-A10C-2DD126061B32}"/>
    <cellStyle name="Normal 7 5 2 3 2 4" xfId="3631" xr:uid="{4039B634-3ED0-444E-809F-BE2AA182009B}"/>
    <cellStyle name="Normal 7 5 2 3 3" xfId="3632" xr:uid="{55E140E5-CA4C-4D27-AFF8-6C519605EE2D}"/>
    <cellStyle name="Normal 7 5 2 3 4" xfId="3633" xr:uid="{8FA30A1B-B152-4479-B152-6ECFFDF6A2EE}"/>
    <cellStyle name="Normal 7 5 2 3 5" xfId="3634" xr:uid="{C15C663F-05B7-4CDE-8B3E-8FAD6AEBD1BD}"/>
    <cellStyle name="Normal 7 5 2 4" xfId="1945" xr:uid="{63248A8F-DFA7-491E-BEC7-EFB378E58DCD}"/>
    <cellStyle name="Normal 7 5 2 4 2" xfId="3635" xr:uid="{79C8EBC2-99CA-44D4-AA4C-70797FA7B490}"/>
    <cellStyle name="Normal 7 5 2 4 3" xfId="3636" xr:uid="{082C8F1A-8CD4-4186-A463-A706CBA2D40A}"/>
    <cellStyle name="Normal 7 5 2 4 4" xfId="3637" xr:uid="{737861B1-5B93-4E90-A3F8-DAC80C731D4F}"/>
    <cellStyle name="Normal 7 5 2 5" xfId="3638" xr:uid="{B6E84A16-14AE-42F0-9EF6-DD1C0F72EFA1}"/>
    <cellStyle name="Normal 7 5 2 5 2" xfId="3639" xr:uid="{4E0600CB-8E50-458D-A226-AD564474B380}"/>
    <cellStyle name="Normal 7 5 2 5 3" xfId="3640" xr:uid="{C9356C42-05BA-4D0B-AD63-342BEE2595BB}"/>
    <cellStyle name="Normal 7 5 2 5 4" xfId="3641" xr:uid="{34F8C79C-0131-482A-AABF-3858F0C5C5F8}"/>
    <cellStyle name="Normal 7 5 2 6" xfId="3642" xr:uid="{39FF64DE-B0EF-4F3A-91E7-DE615DC31FFC}"/>
    <cellStyle name="Normal 7 5 2 7" xfId="3643" xr:uid="{1867C07E-CE1F-4FD2-ADE7-A4153328CC89}"/>
    <cellStyle name="Normal 7 5 2 8" xfId="3644" xr:uid="{0852826B-F777-4EC1-81A9-72E7847C4888}"/>
    <cellStyle name="Normal 7 5 3" xfId="368" xr:uid="{A2B3C899-15BB-49B6-9005-12C650BC4AEA}"/>
    <cellStyle name="Normal 7 5 3 2" xfId="740" xr:uid="{8659E925-CE9A-47DC-B55B-F82A22EA4224}"/>
    <cellStyle name="Normal 7 5 3 2 2" xfId="741" xr:uid="{2019168E-B849-432C-B4EE-708ACA458572}"/>
    <cellStyle name="Normal 7 5 3 2 3" xfId="3645" xr:uid="{55FCBAEA-47E4-4CBF-A5BB-47CCCCF16A28}"/>
    <cellStyle name="Normal 7 5 3 2 4" xfId="3646" xr:uid="{5E4FDFB7-A1EB-4505-B9A2-BD47385351B9}"/>
    <cellStyle name="Normal 7 5 3 3" xfId="742" xr:uid="{3838C355-D57E-4DC5-B7E1-A17D40CB1519}"/>
    <cellStyle name="Normal 7 5 3 3 2" xfId="3647" xr:uid="{5475E381-C1ED-4A64-A0AA-857FC0E06A30}"/>
    <cellStyle name="Normal 7 5 3 3 3" xfId="3648" xr:uid="{8720134D-21C7-4EDE-B715-7B0232FB7DAD}"/>
    <cellStyle name="Normal 7 5 3 3 4" xfId="3649" xr:uid="{4226440D-B9EF-430F-95E8-2140BC30BF82}"/>
    <cellStyle name="Normal 7 5 3 4" xfId="3650" xr:uid="{A8C1A11F-2855-490C-AB4C-35A1279A4E56}"/>
    <cellStyle name="Normal 7 5 3 5" xfId="3651" xr:uid="{10CBEA88-D0A8-4811-B6BF-7C2F51A75460}"/>
    <cellStyle name="Normal 7 5 3 6" xfId="3652" xr:uid="{AE6DEF4F-8EC8-4C03-8290-9F03F3D5E152}"/>
    <cellStyle name="Normal 7 5 4" xfId="369" xr:uid="{0CA729CE-D0A0-4AA4-9648-61B0F19EB363}"/>
    <cellStyle name="Normal 7 5 4 2" xfId="743" xr:uid="{08B2B4F2-715F-400A-B35B-CEB4AE9A927F}"/>
    <cellStyle name="Normal 7 5 4 2 2" xfId="3653" xr:uid="{84ED681F-F0D4-4C7E-BA69-5EB0508DC8B2}"/>
    <cellStyle name="Normal 7 5 4 2 3" xfId="3654" xr:uid="{27333307-A14D-408F-8768-B5F618C69DC6}"/>
    <cellStyle name="Normal 7 5 4 2 4" xfId="3655" xr:uid="{A70F0D30-D996-477E-A7D0-11B3E6AD2AEC}"/>
    <cellStyle name="Normal 7 5 4 3" xfId="3656" xr:uid="{CBF038B9-D5B5-4214-A80B-428F9F6983A9}"/>
    <cellStyle name="Normal 7 5 4 4" xfId="3657" xr:uid="{9551DF9A-95B7-48C2-8040-D9D0A9E4A5C0}"/>
    <cellStyle name="Normal 7 5 4 5" xfId="3658" xr:uid="{3D586EE3-7D40-4229-AC1E-8201C5E87FDC}"/>
    <cellStyle name="Normal 7 5 5" xfId="744" xr:uid="{2F177207-5910-4253-8AAD-B8D8C31CD5C2}"/>
    <cellStyle name="Normal 7 5 5 2" xfId="3659" xr:uid="{CC9E7D23-6160-4384-98BD-934CE1C97AAD}"/>
    <cellStyle name="Normal 7 5 5 3" xfId="3660" xr:uid="{3BADFF84-6DF7-4B4E-BA34-11BC9BFA0B30}"/>
    <cellStyle name="Normal 7 5 5 4" xfId="3661" xr:uid="{D93DDACD-EDDB-4734-A8FE-A48B9016EDB7}"/>
    <cellStyle name="Normal 7 5 6" xfId="3662" xr:uid="{A56349A7-A1A8-4C35-B0AA-33F3F1D10D52}"/>
    <cellStyle name="Normal 7 5 6 2" xfId="3663" xr:uid="{72C6700B-28EA-4DFB-BE44-1AC2EE0700EB}"/>
    <cellStyle name="Normal 7 5 6 3" xfId="3664" xr:uid="{711421AD-C1D2-4A66-9B32-E93F17D004D9}"/>
    <cellStyle name="Normal 7 5 6 4" xfId="3665" xr:uid="{C5ECB8D6-FEAB-4D26-8D86-1B4ED644C18F}"/>
    <cellStyle name="Normal 7 5 7" xfId="3666" xr:uid="{B9138F25-5554-41DD-9AEC-D9F9B8975633}"/>
    <cellStyle name="Normal 7 5 8" xfId="3667" xr:uid="{D0B2ABB8-31A8-49BE-8CB9-B9504451C336}"/>
    <cellStyle name="Normal 7 5 9" xfId="3668" xr:uid="{048D65AB-0D15-4892-AADE-ADEF3DBAC5C4}"/>
    <cellStyle name="Normal 7 6" xfId="145" xr:uid="{7BF2E706-005D-4C90-81DB-A4F7723A6C78}"/>
    <cellStyle name="Normal 7 6 2" xfId="370" xr:uid="{29F90E10-6296-4790-80C8-1579BFDD262E}"/>
    <cellStyle name="Normal 7 6 2 2" xfId="745" xr:uid="{913D43A8-F14C-46C9-858E-BEBBDC7BC6AE}"/>
    <cellStyle name="Normal 7 6 2 2 2" xfId="1946" xr:uid="{1E4BB7B2-05FF-4FF1-AA45-4515D482BC29}"/>
    <cellStyle name="Normal 7 6 2 2 2 2" xfId="1947" xr:uid="{6F3DB21E-E921-44F6-9679-401F2FA0B38B}"/>
    <cellStyle name="Normal 7 6 2 2 3" xfId="1948" xr:uid="{A5F1694F-EC8E-46BA-8A69-B1D251ACADB9}"/>
    <cellStyle name="Normal 7 6 2 2 4" xfId="3669" xr:uid="{07365CB5-4710-4B7E-8AF5-7D029E159DC2}"/>
    <cellStyle name="Normal 7 6 2 3" xfId="1949" xr:uid="{2473D42A-ADD0-4B5C-9A5A-C0CBD0CB83A8}"/>
    <cellStyle name="Normal 7 6 2 3 2" xfId="1950" xr:uid="{C7716476-5D83-421B-9881-5CAC370CC4EA}"/>
    <cellStyle name="Normal 7 6 2 3 3" xfId="3670" xr:uid="{FC7400D9-6975-468C-B91C-F4BDEF878973}"/>
    <cellStyle name="Normal 7 6 2 3 4" xfId="3671" xr:uid="{08059C8F-6D23-411D-8DD8-449631A04359}"/>
    <cellStyle name="Normal 7 6 2 4" xfId="1951" xr:uid="{EF68F1D3-1DDA-417A-B348-E0EECB2A7C4B}"/>
    <cellStyle name="Normal 7 6 2 5" xfId="3672" xr:uid="{A1E73BE9-8C1E-4B9A-BF00-EE53B8500A30}"/>
    <cellStyle name="Normal 7 6 2 6" xfId="3673" xr:uid="{3F69C85C-2466-45A0-8E5A-A74690D70F3D}"/>
    <cellStyle name="Normal 7 6 3" xfId="746" xr:uid="{46EAC9A8-55AE-46EB-A3E3-3460A2FB2192}"/>
    <cellStyle name="Normal 7 6 3 2" xfId="1952" xr:uid="{AFE87563-FEBC-4823-B84D-1F884289E4CC}"/>
    <cellStyle name="Normal 7 6 3 2 2" xfId="1953" xr:uid="{1B91E076-7AD1-44F1-A70C-E6839466F6FE}"/>
    <cellStyle name="Normal 7 6 3 2 3" xfId="3674" xr:uid="{2A890471-C004-4DB7-AE2F-AB3BA37957D8}"/>
    <cellStyle name="Normal 7 6 3 2 4" xfId="3675" xr:uid="{51DCA293-9FEC-425C-8336-EB9D367509FB}"/>
    <cellStyle name="Normal 7 6 3 3" xfId="1954" xr:uid="{88FC60B6-13C2-4B43-954A-8367E9DBD4C2}"/>
    <cellStyle name="Normal 7 6 3 4" xfId="3676" xr:uid="{AE998ED9-35CB-4BBC-B3BE-F2BCEAD34030}"/>
    <cellStyle name="Normal 7 6 3 5" xfId="3677" xr:uid="{7CC579C2-1B70-4D2D-AC71-5E4D96B8783F}"/>
    <cellStyle name="Normal 7 6 4" xfId="1955" xr:uid="{C118A5BA-EBD7-4330-9D0A-6AA31D590354}"/>
    <cellStyle name="Normal 7 6 4 2" xfId="1956" xr:uid="{30CFAD18-8586-46B3-B345-EB73F84B3EC6}"/>
    <cellStyle name="Normal 7 6 4 3" xfId="3678" xr:uid="{C600C43C-FF24-4EDE-B631-19E4C27F10A1}"/>
    <cellStyle name="Normal 7 6 4 4" xfId="3679" xr:uid="{AC575628-9B35-469F-AE7C-C040B7657697}"/>
    <cellStyle name="Normal 7 6 5" xfId="1957" xr:uid="{55AE5399-04D1-404F-B84F-67ECE4644231}"/>
    <cellStyle name="Normal 7 6 5 2" xfId="3680" xr:uid="{A601AF53-C113-4416-BA9E-EFF853BDD1D9}"/>
    <cellStyle name="Normal 7 6 5 3" xfId="3681" xr:uid="{B391C089-BAA7-43C0-BE3F-7C9110F44D71}"/>
    <cellStyle name="Normal 7 6 5 4" xfId="3682" xr:uid="{7A6AD48D-D239-4B7A-9AC5-01ED47F21B78}"/>
    <cellStyle name="Normal 7 6 6" xfId="3683" xr:uid="{4469359D-FA96-4994-8E46-DD8C9F420C5F}"/>
    <cellStyle name="Normal 7 6 7" xfId="3684" xr:uid="{5F732835-B551-4BA1-8CEE-4D379E9BA501}"/>
    <cellStyle name="Normal 7 6 8" xfId="3685" xr:uid="{F9A73BAD-39E3-407B-849A-9C5FFA5D9D09}"/>
    <cellStyle name="Normal 7 7" xfId="371" xr:uid="{0FEBC053-4AE2-431A-B1EB-F81094476378}"/>
    <cellStyle name="Normal 7 7 2" xfId="747" xr:uid="{85A85440-A795-4F9D-8A08-4A3B008AB7DF}"/>
    <cellStyle name="Normal 7 7 2 2" xfId="748" xr:uid="{56A976D8-3134-446A-A99C-F7D613C11C1F}"/>
    <cellStyle name="Normal 7 7 2 2 2" xfId="1958" xr:uid="{4864C9FA-9938-431B-BD3B-BE7B2DF48A77}"/>
    <cellStyle name="Normal 7 7 2 2 3" xfId="3686" xr:uid="{202511CE-4D8B-43B3-A358-B53A4993AD5A}"/>
    <cellStyle name="Normal 7 7 2 2 4" xfId="3687" xr:uid="{A8FA1715-B6BA-4A03-8B25-C0AB46730A69}"/>
    <cellStyle name="Normal 7 7 2 3" xfId="1959" xr:uid="{DB51A937-A57C-479A-965E-15CA6B04E1F1}"/>
    <cellStyle name="Normal 7 7 2 4" xfId="3688" xr:uid="{0D284948-3D44-4C4D-87E6-C578435AEEFD}"/>
    <cellStyle name="Normal 7 7 2 5" xfId="3689" xr:uid="{57A48FA3-CAFA-4D69-95EF-2808BD800F98}"/>
    <cellStyle name="Normal 7 7 3" xfId="749" xr:uid="{62993294-00CB-478B-B4BF-D43FB76D0C42}"/>
    <cellStyle name="Normal 7 7 3 2" xfId="1960" xr:uid="{669B7A09-206C-49A4-9347-543D214FEA7D}"/>
    <cellStyle name="Normal 7 7 3 3" xfId="3690" xr:uid="{38B35B34-9311-462C-A569-A288FE6D3C93}"/>
    <cellStyle name="Normal 7 7 3 4" xfId="3691" xr:uid="{A58210B4-5374-45E6-81CF-8E924E2A8F73}"/>
    <cellStyle name="Normal 7 7 4" xfId="1961" xr:uid="{D66723CC-62F8-43C4-8205-A388EDEB89F6}"/>
    <cellStyle name="Normal 7 7 4 2" xfId="3692" xr:uid="{16C58879-48B3-42DD-B9ED-B2FA4F092C7A}"/>
    <cellStyle name="Normal 7 7 4 3" xfId="3693" xr:uid="{5D1004E8-81B8-4909-8D54-2E3D3A2834A9}"/>
    <cellStyle name="Normal 7 7 4 4" xfId="3694" xr:uid="{C3D324FE-D508-4250-B3CF-E2AB31C1705F}"/>
    <cellStyle name="Normal 7 7 5" xfId="3695" xr:uid="{BAC0EFFA-A5F4-44F3-9CBC-5BDC460D518A}"/>
    <cellStyle name="Normal 7 7 6" xfId="3696" xr:uid="{09ABAE4F-2A45-48A6-A0C9-12F4FF2F9AB0}"/>
    <cellStyle name="Normal 7 7 7" xfId="3697" xr:uid="{F131D1F6-AF64-409D-A492-63C5484EFF7B}"/>
    <cellStyle name="Normal 7 8" xfId="372" xr:uid="{66E41EB4-6F93-484C-A979-2C759A3F6844}"/>
    <cellStyle name="Normal 7 8 2" xfId="750" xr:uid="{5B31DEEC-DA06-4F77-A807-90E544AE3F99}"/>
    <cellStyle name="Normal 7 8 2 2" xfId="1962" xr:uid="{C543A854-48A5-43DE-AA78-88212A163407}"/>
    <cellStyle name="Normal 7 8 2 3" xfId="3698" xr:uid="{2E25E21D-1B16-4B1E-9103-5C8A2D3C9C69}"/>
    <cellStyle name="Normal 7 8 2 4" xfId="3699" xr:uid="{7D4313A4-D645-49E3-9D24-EEE02555C4A5}"/>
    <cellStyle name="Normal 7 8 3" xfId="1963" xr:uid="{B4923EA1-4869-4F9D-87AB-280F438667E0}"/>
    <cellStyle name="Normal 7 8 3 2" xfId="3700" xr:uid="{2D1280C9-8705-4C17-98FA-F038516B6933}"/>
    <cellStyle name="Normal 7 8 3 3" xfId="3701" xr:uid="{95A45E1D-E4DB-480A-AE9E-4A7A4ECFC95A}"/>
    <cellStyle name="Normal 7 8 3 4" xfId="3702" xr:uid="{C08C5BD8-E471-4563-9379-25E99CCEE472}"/>
    <cellStyle name="Normal 7 8 4" xfId="3703" xr:uid="{F898FEB1-45E8-4378-8A6F-55BF05D3CFEB}"/>
    <cellStyle name="Normal 7 8 5" xfId="3704" xr:uid="{2386E63A-BE06-4B00-824B-1D75337BDEFF}"/>
    <cellStyle name="Normal 7 8 6" xfId="3705" xr:uid="{B131E83D-A454-4E17-B899-1DF58405DA4F}"/>
    <cellStyle name="Normal 7 9" xfId="373" xr:uid="{B154CDBD-2E7F-4B82-8908-631503C9B951}"/>
    <cellStyle name="Normal 7 9 2" xfId="1964" xr:uid="{AA74FC87-1CBB-4CA1-B976-5CE5E0359730}"/>
    <cellStyle name="Normal 7 9 2 2" xfId="3706" xr:uid="{68B9D716-049B-4B97-99D8-2E53D3741398}"/>
    <cellStyle name="Normal 7 9 2 2 2" xfId="4408" xr:uid="{C0829624-B3A1-407E-B782-9CBA90EEC823}"/>
    <cellStyle name="Normal 7 9 2 2 3" xfId="4687" xr:uid="{5604FB24-A843-4A52-8173-AD032BA391E6}"/>
    <cellStyle name="Normal 7 9 2 3" xfId="3707" xr:uid="{2CA60B7B-9427-40C7-ACCB-ACB1B004BABF}"/>
    <cellStyle name="Normal 7 9 2 4" xfId="3708" xr:uid="{EF9AD643-ECD0-4730-B7D6-227F0F437E6C}"/>
    <cellStyle name="Normal 7 9 3" xfId="3709" xr:uid="{454E85D4-22AB-4E8F-BA8B-E8BDE52DA194}"/>
    <cellStyle name="Normal 7 9 4" xfId="3710" xr:uid="{0575BC78-5F2C-4BC3-939A-93BCF0F7E5D1}"/>
    <cellStyle name="Normal 7 9 4 2" xfId="4578" xr:uid="{257ED8B0-F68C-4449-9A48-4B6B3B0D8337}"/>
    <cellStyle name="Normal 7 9 4 3" xfId="4688" xr:uid="{C9866131-488F-46D8-8F44-3E50C88C6D57}"/>
    <cellStyle name="Normal 7 9 4 4" xfId="4607" xr:uid="{0446996B-FC43-4496-B96E-4524F659F245}"/>
    <cellStyle name="Normal 7 9 5" xfId="3711" xr:uid="{C640F56C-E16F-45CC-8B0D-50C4C63B2BB8}"/>
    <cellStyle name="Normal 8" xfId="146" xr:uid="{E0AA8B64-6F2E-4617-8ECC-326E94AFEB68}"/>
    <cellStyle name="Normal 8 10" xfId="1965" xr:uid="{76B1C71D-3255-4E14-95A1-01E3450F0BB9}"/>
    <cellStyle name="Normal 8 10 2" xfId="3712" xr:uid="{3FE88E74-572A-498D-B347-5008B4130BE4}"/>
    <cellStyle name="Normal 8 10 3" xfId="3713" xr:uid="{92D2906C-EE73-47AB-9F7A-27FAA23C3D8F}"/>
    <cellStyle name="Normal 8 10 4" xfId="3714" xr:uid="{0A62F371-3058-45F5-8F72-1BFEE6292A4D}"/>
    <cellStyle name="Normal 8 11" xfId="3715" xr:uid="{7E855E25-BA2D-4004-B46A-34936EE38A2C}"/>
    <cellStyle name="Normal 8 11 2" xfId="3716" xr:uid="{3C0486FD-6E7A-4481-859D-9C25F22B0DAA}"/>
    <cellStyle name="Normal 8 11 3" xfId="3717" xr:uid="{E1042FB4-604F-417B-967C-23D5C5500CCF}"/>
    <cellStyle name="Normal 8 11 4" xfId="3718" xr:uid="{A3D0D147-084A-47D5-ACFF-017D0694688D}"/>
    <cellStyle name="Normal 8 12" xfId="3719" xr:uid="{33EBA860-A587-4814-BACD-62152308D35F}"/>
    <cellStyle name="Normal 8 12 2" xfId="3720" xr:uid="{8361C267-FD6E-4774-8B89-083B989F86AF}"/>
    <cellStyle name="Normal 8 13" xfId="3721" xr:uid="{321FFD48-6B71-45C6-84AA-1EB02AFC597B}"/>
    <cellStyle name="Normal 8 14" xfId="3722" xr:uid="{678226A5-D9F8-4833-A51D-2DE41340E89E}"/>
    <cellStyle name="Normal 8 15" xfId="3723" xr:uid="{E4F569A2-37D7-4C9C-B1D6-60DF699E385B}"/>
    <cellStyle name="Normal 8 2" xfId="147" xr:uid="{3ED1667D-D7EB-4F3F-A2F0-A3E9A5C7E2C9}"/>
    <cellStyle name="Normal 8 2 10" xfId="3724" xr:uid="{9937FC44-05BF-4EF7-9B6C-2C1258C173E9}"/>
    <cellStyle name="Normal 8 2 11" xfId="3725" xr:uid="{EE89F587-C701-438B-989D-A77DEC5E2BF7}"/>
    <cellStyle name="Normal 8 2 2" xfId="148" xr:uid="{E4B09638-578A-42C3-A552-DB19D1E7D4E1}"/>
    <cellStyle name="Normal 8 2 2 2" xfId="149" xr:uid="{861A7041-0A64-4E92-8C7F-76020265D1AD}"/>
    <cellStyle name="Normal 8 2 2 2 2" xfId="374" xr:uid="{E1B3C4D1-02BD-4336-9B20-846F7A031E9F}"/>
    <cellStyle name="Normal 8 2 2 2 2 2" xfId="751" xr:uid="{6FD226D6-0A1A-4AF1-A5EF-F8B3A73972E1}"/>
    <cellStyle name="Normal 8 2 2 2 2 2 2" xfId="752" xr:uid="{0B2A5E55-F6AC-48C9-9E4A-BDEA952DAD3F}"/>
    <cellStyle name="Normal 8 2 2 2 2 2 2 2" xfId="1966" xr:uid="{1212C368-AC4D-4FE8-BE92-BD8EFAE781AC}"/>
    <cellStyle name="Normal 8 2 2 2 2 2 2 2 2" xfId="1967" xr:uid="{A33048CF-800F-46DA-A2CC-9C58BADD91A3}"/>
    <cellStyle name="Normal 8 2 2 2 2 2 2 3" xfId="1968" xr:uid="{8D37FB9D-744C-4A88-BADD-CE1FBBEB3067}"/>
    <cellStyle name="Normal 8 2 2 2 2 2 3" xfId="1969" xr:uid="{A5B1F72B-FF5A-4F44-8406-19FB36DD0AB2}"/>
    <cellStyle name="Normal 8 2 2 2 2 2 3 2" xfId="1970" xr:uid="{73C7F221-C832-4F3E-B9D9-ADBCC1F15466}"/>
    <cellStyle name="Normal 8 2 2 2 2 2 4" xfId="1971" xr:uid="{812EB0CD-1C7E-4371-82AC-B493F713A5DA}"/>
    <cellStyle name="Normal 8 2 2 2 2 3" xfId="753" xr:uid="{0F089775-2C30-49D3-91D9-7771A7081A99}"/>
    <cellStyle name="Normal 8 2 2 2 2 3 2" xfId="1972" xr:uid="{42483344-F15A-43C3-AACB-A4BB5239E941}"/>
    <cellStyle name="Normal 8 2 2 2 2 3 2 2" xfId="1973" xr:uid="{1849FD11-200A-48C3-8E66-0BBC618FA00B}"/>
    <cellStyle name="Normal 8 2 2 2 2 3 3" xfId="1974" xr:uid="{8C4991B1-E063-4464-959C-DED27D7C0455}"/>
    <cellStyle name="Normal 8 2 2 2 2 3 4" xfId="3726" xr:uid="{F90413ED-0510-4880-BA81-D40818B56D96}"/>
    <cellStyle name="Normal 8 2 2 2 2 4" xfId="1975" xr:uid="{B41E10B5-F47B-44B8-9D81-33B9D65FAF0D}"/>
    <cellStyle name="Normal 8 2 2 2 2 4 2" xfId="1976" xr:uid="{9021EA5B-5A5A-43DD-9A19-CBCA09061877}"/>
    <cellStyle name="Normal 8 2 2 2 2 5" xfId="1977" xr:uid="{9BABB444-9EEB-41AE-85E0-2C70BE7D6EC6}"/>
    <cellStyle name="Normal 8 2 2 2 2 6" xfId="3727" xr:uid="{DE4DA3BA-7894-45D9-B523-02E1640BF7AE}"/>
    <cellStyle name="Normal 8 2 2 2 3" xfId="375" xr:uid="{84344A13-CC2A-4D23-BEF9-84F9415FE43F}"/>
    <cellStyle name="Normal 8 2 2 2 3 2" xfId="754" xr:uid="{6648C898-22C1-4354-9FD4-E2A0905EFB05}"/>
    <cellStyle name="Normal 8 2 2 2 3 2 2" xfId="755" xr:uid="{BB2BDDF2-6B79-4EEC-AD18-9BC7DB802138}"/>
    <cellStyle name="Normal 8 2 2 2 3 2 2 2" xfId="1978" xr:uid="{E97B8CDD-A989-4395-8AD6-5192E485856D}"/>
    <cellStyle name="Normal 8 2 2 2 3 2 2 2 2" xfId="1979" xr:uid="{F9EDBD0B-2DD7-42B6-847E-0DAC42810BB0}"/>
    <cellStyle name="Normal 8 2 2 2 3 2 2 3" xfId="1980" xr:uid="{5E5D3388-2D88-418A-83B9-8AA5C071C751}"/>
    <cellStyle name="Normal 8 2 2 2 3 2 3" xfId="1981" xr:uid="{8AA31C1A-A90D-460A-B475-C6F95FE773AC}"/>
    <cellStyle name="Normal 8 2 2 2 3 2 3 2" xfId="1982" xr:uid="{90E21998-D8D5-4B73-9909-E2E7524AC0B6}"/>
    <cellStyle name="Normal 8 2 2 2 3 2 4" xfId="1983" xr:uid="{FCA025DC-78FD-45E8-9E02-70263CABDE88}"/>
    <cellStyle name="Normal 8 2 2 2 3 3" xfId="756" xr:uid="{D99527BA-5415-4A56-B76F-C47C1D775293}"/>
    <cellStyle name="Normal 8 2 2 2 3 3 2" xfId="1984" xr:uid="{831848F2-CCA5-46EB-91E1-6E60455BECEB}"/>
    <cellStyle name="Normal 8 2 2 2 3 3 2 2" xfId="1985" xr:uid="{66856045-0422-48F5-9516-D71DD8ED3409}"/>
    <cellStyle name="Normal 8 2 2 2 3 3 3" xfId="1986" xr:uid="{D1AAAB71-A8D1-4FD9-90CD-96B97BC0D218}"/>
    <cellStyle name="Normal 8 2 2 2 3 4" xfId="1987" xr:uid="{74A0437A-F654-4EC6-9E94-F53C0A50C972}"/>
    <cellStyle name="Normal 8 2 2 2 3 4 2" xfId="1988" xr:uid="{CF62144F-D5DE-4DAB-815F-D79C8A45B241}"/>
    <cellStyle name="Normal 8 2 2 2 3 5" xfId="1989" xr:uid="{78E19CF5-486D-4A7C-9F97-6E516524A7CB}"/>
    <cellStyle name="Normal 8 2 2 2 4" xfId="757" xr:uid="{A91B0260-B676-478A-82CE-B555F479D4AB}"/>
    <cellStyle name="Normal 8 2 2 2 4 2" xfId="758" xr:uid="{BE1B1B61-2C05-4E80-BE3B-EF324E23824B}"/>
    <cellStyle name="Normal 8 2 2 2 4 2 2" xfId="1990" xr:uid="{8FADC096-903A-4E58-A701-C403DA5CCB3F}"/>
    <cellStyle name="Normal 8 2 2 2 4 2 2 2" xfId="1991" xr:uid="{B7808FF8-F0BA-4C48-B8A7-D38684CEE5D0}"/>
    <cellStyle name="Normal 8 2 2 2 4 2 3" xfId="1992" xr:uid="{292F54CE-A91F-4A89-A865-6F703A52C7F6}"/>
    <cellStyle name="Normal 8 2 2 2 4 3" xfId="1993" xr:uid="{2A82C8D9-F4F6-4B14-9A00-EE0C34232254}"/>
    <cellStyle name="Normal 8 2 2 2 4 3 2" xfId="1994" xr:uid="{72A0C9B5-B52D-4D37-A40B-1956FD964307}"/>
    <cellStyle name="Normal 8 2 2 2 4 4" xfId="1995" xr:uid="{F91424B0-C08B-4037-A3A9-EAB97CCA9968}"/>
    <cellStyle name="Normal 8 2 2 2 5" xfId="759" xr:uid="{BD3A24F1-2E23-4A68-8C9D-D44E905DF21F}"/>
    <cellStyle name="Normal 8 2 2 2 5 2" xfId="1996" xr:uid="{CE4501B0-5753-4606-8E58-981E39DCD855}"/>
    <cellStyle name="Normal 8 2 2 2 5 2 2" xfId="1997" xr:uid="{A742054E-99EC-40FF-B9D3-9C3C73A86CEC}"/>
    <cellStyle name="Normal 8 2 2 2 5 3" xfId="1998" xr:uid="{F5390421-D055-474E-913B-127147A42799}"/>
    <cellStyle name="Normal 8 2 2 2 5 4" xfId="3728" xr:uid="{6E5E31E5-F67B-446A-877B-7DFABE9C932D}"/>
    <cellStyle name="Normal 8 2 2 2 6" xfId="1999" xr:uid="{A5BEBAD0-62FF-4EFF-851F-1260E9BC3E3A}"/>
    <cellStyle name="Normal 8 2 2 2 6 2" xfId="2000" xr:uid="{C552FA81-B7FC-4B54-85FE-5EC9EA210520}"/>
    <cellStyle name="Normal 8 2 2 2 7" xfId="2001" xr:uid="{A8BD38B5-D1DF-4E3C-9A82-03C7A63016AF}"/>
    <cellStyle name="Normal 8 2 2 2 8" xfId="3729" xr:uid="{25FFBC89-4166-4C63-83EF-66F4AB4FE53E}"/>
    <cellStyle name="Normal 8 2 2 3" xfId="376" xr:uid="{840B0077-6240-4C17-9463-21FB8AA94E28}"/>
    <cellStyle name="Normal 8 2 2 3 2" xfId="760" xr:uid="{88DBE210-FB7C-498A-92DD-28BEE836F9AC}"/>
    <cellStyle name="Normal 8 2 2 3 2 2" xfId="761" xr:uid="{098AEE26-2919-4ABB-AF2D-EB19D422062D}"/>
    <cellStyle name="Normal 8 2 2 3 2 2 2" xfId="2002" xr:uid="{7F874D42-2FDB-457A-9276-663E01D5D5C2}"/>
    <cellStyle name="Normal 8 2 2 3 2 2 2 2" xfId="2003" xr:uid="{7446B8D0-CB2D-4954-B2FA-8D184668B3B1}"/>
    <cellStyle name="Normal 8 2 2 3 2 2 3" xfId="2004" xr:uid="{D8942CDC-84B4-43B9-931A-0A325E2A5429}"/>
    <cellStyle name="Normal 8 2 2 3 2 3" xfId="2005" xr:uid="{368868E9-8735-4841-A606-90906EE9E4AE}"/>
    <cellStyle name="Normal 8 2 2 3 2 3 2" xfId="2006" xr:uid="{73688B10-7F3D-4A44-875F-65AD0B6FA0C8}"/>
    <cellStyle name="Normal 8 2 2 3 2 4" xfId="2007" xr:uid="{40E6FF48-BABC-4D23-B270-4FA1CA8F2D51}"/>
    <cellStyle name="Normal 8 2 2 3 3" xfId="762" xr:uid="{2148E830-4DFD-43F1-ADBA-3363843BAF9C}"/>
    <cellStyle name="Normal 8 2 2 3 3 2" xfId="2008" xr:uid="{434E89BC-5E6A-4958-A792-3096298A43E7}"/>
    <cellStyle name="Normal 8 2 2 3 3 2 2" xfId="2009" xr:uid="{6EAB27F6-F182-4197-883B-F32FEA0233E9}"/>
    <cellStyle name="Normal 8 2 2 3 3 3" xfId="2010" xr:uid="{F59EF53A-7A7D-4119-BBC2-5714E0DBF32D}"/>
    <cellStyle name="Normal 8 2 2 3 3 4" xfId="3730" xr:uid="{0A7BC13A-317C-411F-875D-2F07EA08BF72}"/>
    <cellStyle name="Normal 8 2 2 3 4" xfId="2011" xr:uid="{A626E188-D061-49E5-BBDC-4AB4B98B096D}"/>
    <cellStyle name="Normal 8 2 2 3 4 2" xfId="2012" xr:uid="{5DEF3CF0-601E-4FFC-ABF0-C648B3D28744}"/>
    <cellStyle name="Normal 8 2 2 3 5" xfId="2013" xr:uid="{E0249FB9-469A-4FA4-ADD8-555023C38979}"/>
    <cellStyle name="Normal 8 2 2 3 6" xfId="3731" xr:uid="{5DA0BCFB-FD66-4F82-B729-9E7B46A3939F}"/>
    <cellStyle name="Normal 8 2 2 4" xfId="377" xr:uid="{5859BEC3-8555-4CC3-AC4E-C84E7D6CBDBF}"/>
    <cellStyle name="Normal 8 2 2 4 2" xfId="763" xr:uid="{4F790C72-9181-4BE9-A433-40B8A9251622}"/>
    <cellStyle name="Normal 8 2 2 4 2 2" xfId="764" xr:uid="{7D1ABFB1-9F95-4059-89BC-1017DF34510B}"/>
    <cellStyle name="Normal 8 2 2 4 2 2 2" xfId="2014" xr:uid="{BF493A0B-6DE3-4641-B2F8-F000302E995B}"/>
    <cellStyle name="Normal 8 2 2 4 2 2 2 2" xfId="2015" xr:uid="{68808964-7A66-4BA9-A855-A7D0072B2CA7}"/>
    <cellStyle name="Normal 8 2 2 4 2 2 3" xfId="2016" xr:uid="{27D587D7-406F-4640-B61B-2794DD546258}"/>
    <cellStyle name="Normal 8 2 2 4 2 3" xfId="2017" xr:uid="{102F9488-5FA1-409F-B3D8-3CCE7EC74AA1}"/>
    <cellStyle name="Normal 8 2 2 4 2 3 2" xfId="2018" xr:uid="{8D26AEBD-3CA5-4C6B-8837-62A87F278843}"/>
    <cellStyle name="Normal 8 2 2 4 2 4" xfId="2019" xr:uid="{39A9CCC4-B698-4D48-8639-BBD282A354EB}"/>
    <cellStyle name="Normal 8 2 2 4 3" xfId="765" xr:uid="{6DAF839B-967C-41F9-AEC4-EE1906A90386}"/>
    <cellStyle name="Normal 8 2 2 4 3 2" xfId="2020" xr:uid="{EAE1B517-0DE7-4298-929E-4B324619B9A8}"/>
    <cellStyle name="Normal 8 2 2 4 3 2 2" xfId="2021" xr:uid="{D2176155-24D2-4F51-AB7C-5ECF19A77398}"/>
    <cellStyle name="Normal 8 2 2 4 3 3" xfId="2022" xr:uid="{065B44F3-E2F0-4E16-8B16-A409528B7B16}"/>
    <cellStyle name="Normal 8 2 2 4 4" xfId="2023" xr:uid="{35417AC8-F1A1-49C6-821C-D0FEE0B670C7}"/>
    <cellStyle name="Normal 8 2 2 4 4 2" xfId="2024" xr:uid="{AA6DEEB1-16E3-47FA-A9ED-55A35F32F14B}"/>
    <cellStyle name="Normal 8 2 2 4 5" xfId="2025" xr:uid="{E9B73CAB-6CA4-4217-8BC4-F252279B991C}"/>
    <cellStyle name="Normal 8 2 2 5" xfId="378" xr:uid="{51DFFBF2-1E7C-40E0-B65F-2751E2C11E65}"/>
    <cellStyle name="Normal 8 2 2 5 2" xfId="766" xr:uid="{C3410926-4F13-4594-A467-D8B3CACA88ED}"/>
    <cellStyle name="Normal 8 2 2 5 2 2" xfId="2026" xr:uid="{3F3549DA-C374-491C-9304-694D60BCA7C3}"/>
    <cellStyle name="Normal 8 2 2 5 2 2 2" xfId="2027" xr:uid="{62C05AA0-BFAE-4981-A2D7-2950BE50D009}"/>
    <cellStyle name="Normal 8 2 2 5 2 3" xfId="2028" xr:uid="{23AADDE2-EAFA-4C54-A17B-3A13D5BD05F8}"/>
    <cellStyle name="Normal 8 2 2 5 3" xfId="2029" xr:uid="{7B494412-10A2-4F5D-B412-BBCC4757C847}"/>
    <cellStyle name="Normal 8 2 2 5 3 2" xfId="2030" xr:uid="{631D72EC-EFD2-442A-A961-F4D7F779F935}"/>
    <cellStyle name="Normal 8 2 2 5 4" xfId="2031" xr:uid="{68745F53-9C3E-41DF-BE3F-4A9C99C9BD0F}"/>
    <cellStyle name="Normal 8 2 2 6" xfId="767" xr:uid="{DC2EB4D8-1E56-4821-A5A5-F2B295C242E1}"/>
    <cellStyle name="Normal 8 2 2 6 2" xfId="2032" xr:uid="{608BA076-3846-4687-BB60-4CF66FA51FBB}"/>
    <cellStyle name="Normal 8 2 2 6 2 2" xfId="2033" xr:uid="{7F06B28C-B2B7-4798-BB38-D18530045125}"/>
    <cellStyle name="Normal 8 2 2 6 3" xfId="2034" xr:uid="{DB652AE9-2BE3-4DE8-9069-6716EF34DC62}"/>
    <cellStyle name="Normal 8 2 2 6 4" xfId="3732" xr:uid="{8E6DADCD-C86A-4104-A511-8DFA9781F526}"/>
    <cellStyle name="Normal 8 2 2 7" xfId="2035" xr:uid="{32E0BD2D-5509-47AB-966D-18943E341006}"/>
    <cellStyle name="Normal 8 2 2 7 2" xfId="2036" xr:uid="{317AF67D-0345-4561-BA70-315CB3B9E3AC}"/>
    <cellStyle name="Normal 8 2 2 8" xfId="2037" xr:uid="{78553F27-38AD-42CB-AD56-AE9DDF20D7A2}"/>
    <cellStyle name="Normal 8 2 2 9" xfId="3733" xr:uid="{35EEB6DC-B189-4827-90C1-8C49997F0648}"/>
    <cellStyle name="Normal 8 2 3" xfId="150" xr:uid="{B837742F-866E-4CE0-AB82-B8B2BDB94E89}"/>
    <cellStyle name="Normal 8 2 3 2" xfId="151" xr:uid="{26657D11-34C4-461A-ABBC-9856CE48D2F7}"/>
    <cellStyle name="Normal 8 2 3 2 2" xfId="768" xr:uid="{CAABA02F-3ECF-4B51-957F-71786518A93F}"/>
    <cellStyle name="Normal 8 2 3 2 2 2" xfId="769" xr:uid="{27657512-B657-434D-BA12-EB46EF9FAB1F}"/>
    <cellStyle name="Normal 8 2 3 2 2 2 2" xfId="2038" xr:uid="{F125285E-D07E-43D7-BC85-F3E844D441F7}"/>
    <cellStyle name="Normal 8 2 3 2 2 2 2 2" xfId="2039" xr:uid="{D9A6E10B-DBF2-4A21-B9C4-59271A5723C3}"/>
    <cellStyle name="Normal 8 2 3 2 2 2 3" xfId="2040" xr:uid="{755B5E09-014C-40FB-B39A-03EA157615F1}"/>
    <cellStyle name="Normal 8 2 3 2 2 3" xfId="2041" xr:uid="{7E696574-E856-4FC4-91E3-A19FC6F8554B}"/>
    <cellStyle name="Normal 8 2 3 2 2 3 2" xfId="2042" xr:uid="{E4E7D75A-DA58-4112-A0E3-BEDB86E93A93}"/>
    <cellStyle name="Normal 8 2 3 2 2 4" xfId="2043" xr:uid="{F533B655-EC1A-4E56-A1D5-69FE2713AADB}"/>
    <cellStyle name="Normal 8 2 3 2 3" xfId="770" xr:uid="{75A7C616-1588-4EA2-A700-E9C3AFF8C06C}"/>
    <cellStyle name="Normal 8 2 3 2 3 2" xfId="2044" xr:uid="{09B11582-F575-48A7-A373-76D2838350C6}"/>
    <cellStyle name="Normal 8 2 3 2 3 2 2" xfId="2045" xr:uid="{77089780-2C73-4851-BF90-72C4AB3E5DC6}"/>
    <cellStyle name="Normal 8 2 3 2 3 3" xfId="2046" xr:uid="{6F1AA35D-ACDC-4A40-90E5-33016EEC529E}"/>
    <cellStyle name="Normal 8 2 3 2 3 4" xfId="3734" xr:uid="{277E5BDF-F707-4B34-912C-0D660D469407}"/>
    <cellStyle name="Normal 8 2 3 2 4" xfId="2047" xr:uid="{014E2C03-EA19-45E0-A311-5313A462D8F2}"/>
    <cellStyle name="Normal 8 2 3 2 4 2" xfId="2048" xr:uid="{261E11A6-3304-467E-A627-52016F7B1197}"/>
    <cellStyle name="Normal 8 2 3 2 5" xfId="2049" xr:uid="{AE0E848E-5B29-4DDE-9703-B9DD82F2D173}"/>
    <cellStyle name="Normal 8 2 3 2 6" xfId="3735" xr:uid="{56145B7F-39F1-49FE-A917-DC7DEE667E0F}"/>
    <cellStyle name="Normal 8 2 3 3" xfId="379" xr:uid="{551352A2-F051-40D8-A8F8-A25EF4FFF515}"/>
    <cellStyle name="Normal 8 2 3 3 2" xfId="771" xr:uid="{06F45C9E-C7D1-4585-8E19-8819AACEC475}"/>
    <cellStyle name="Normal 8 2 3 3 2 2" xfId="772" xr:uid="{BA9D908C-EEDC-4A85-A427-DA00E15C4F4C}"/>
    <cellStyle name="Normal 8 2 3 3 2 2 2" xfId="2050" xr:uid="{40E7F53A-6D48-479A-B81C-4DC86426F638}"/>
    <cellStyle name="Normal 8 2 3 3 2 2 2 2" xfId="2051" xr:uid="{03828FA2-99B2-495F-8C80-F4BC77306068}"/>
    <cellStyle name="Normal 8 2 3 3 2 2 3" xfId="2052" xr:uid="{98027908-FDD9-432F-9D39-4F76D2F088F9}"/>
    <cellStyle name="Normal 8 2 3 3 2 3" xfId="2053" xr:uid="{8BE80D66-1EB1-415F-84E7-C877B8D5AEF4}"/>
    <cellStyle name="Normal 8 2 3 3 2 3 2" xfId="2054" xr:uid="{A12B884A-2E9C-4F8C-AF55-8F4B461F7C64}"/>
    <cellStyle name="Normal 8 2 3 3 2 4" xfId="2055" xr:uid="{C580B257-419B-4B2E-86A6-7A6275DC6322}"/>
    <cellStyle name="Normal 8 2 3 3 3" xfId="773" xr:uid="{BFA404E4-47BD-46AF-BF76-22441DEA40ED}"/>
    <cellStyle name="Normal 8 2 3 3 3 2" xfId="2056" xr:uid="{DFF0C241-4927-49FF-BF7E-BB108B3D5CA0}"/>
    <cellStyle name="Normal 8 2 3 3 3 2 2" xfId="2057" xr:uid="{406CF40F-4688-49A2-B8A2-DF1CDD6D1EA3}"/>
    <cellStyle name="Normal 8 2 3 3 3 3" xfId="2058" xr:uid="{468B6572-35C9-4E21-B126-9BE390A627F5}"/>
    <cellStyle name="Normal 8 2 3 3 4" xfId="2059" xr:uid="{38D5333A-5776-49DE-820B-49F4C3B13A5B}"/>
    <cellStyle name="Normal 8 2 3 3 4 2" xfId="2060" xr:uid="{3DC4BD14-A63F-4488-AA20-2E808E90E7F6}"/>
    <cellStyle name="Normal 8 2 3 3 5" xfId="2061" xr:uid="{E7E16F5C-284D-4F87-A627-3D6AD7C609BC}"/>
    <cellStyle name="Normal 8 2 3 4" xfId="380" xr:uid="{FB079EF7-77D3-42EC-90B8-153641CAA40D}"/>
    <cellStyle name="Normal 8 2 3 4 2" xfId="774" xr:uid="{8697C226-B5D9-4759-8318-E0C2456D025B}"/>
    <cellStyle name="Normal 8 2 3 4 2 2" xfId="2062" xr:uid="{A1107FD7-8861-40F0-B9FB-96CDCD6D4B5C}"/>
    <cellStyle name="Normal 8 2 3 4 2 2 2" xfId="2063" xr:uid="{BBC0E63F-5E97-4D26-BFEC-5FABCE82C394}"/>
    <cellStyle name="Normal 8 2 3 4 2 3" xfId="2064" xr:uid="{033EFA92-9077-4E32-AF11-DF33CDD184BC}"/>
    <cellStyle name="Normal 8 2 3 4 3" xfId="2065" xr:uid="{A9A6D2B4-9532-4FDD-A749-5191BF98CA1F}"/>
    <cellStyle name="Normal 8 2 3 4 3 2" xfId="2066" xr:uid="{A097B84E-95DB-4969-B53D-2932C4CBDFC1}"/>
    <cellStyle name="Normal 8 2 3 4 4" xfId="2067" xr:uid="{EE12C49A-FC9A-42D2-85E9-A6DD39EDAB76}"/>
    <cellStyle name="Normal 8 2 3 5" xfId="775" xr:uid="{6E6F895C-30FF-4A7D-8C8E-A2BDC5359874}"/>
    <cellStyle name="Normal 8 2 3 5 2" xfId="2068" xr:uid="{9719A5CE-C2A7-4F1F-8AC8-ECC961B98F2C}"/>
    <cellStyle name="Normal 8 2 3 5 2 2" xfId="2069" xr:uid="{E3EAC83A-FD48-4493-99DD-6D3D2A46A251}"/>
    <cellStyle name="Normal 8 2 3 5 3" xfId="2070" xr:uid="{427E0F40-C7F3-47AE-B03B-308D7C433812}"/>
    <cellStyle name="Normal 8 2 3 5 4" xfId="3736" xr:uid="{11435553-9D61-4333-BF67-A7957200A53C}"/>
    <cellStyle name="Normal 8 2 3 6" xfId="2071" xr:uid="{5D1FB484-A4C1-44F3-8EEA-50AEBA0921BF}"/>
    <cellStyle name="Normal 8 2 3 6 2" xfId="2072" xr:uid="{70676CAA-1919-46A4-9100-709E05DE9DD9}"/>
    <cellStyle name="Normal 8 2 3 7" xfId="2073" xr:uid="{EF265A6E-6F81-42A7-8399-0EBFD23A3A8F}"/>
    <cellStyle name="Normal 8 2 3 8" xfId="3737" xr:uid="{6ABA39F3-A5F8-4901-A530-B398CF9AC3F3}"/>
    <cellStyle name="Normal 8 2 4" xfId="152" xr:uid="{EE0C8C22-A122-4ECE-B1B2-B75CEA8AFEC8}"/>
    <cellStyle name="Normal 8 2 4 2" xfId="449" xr:uid="{903399DB-0DA2-4D95-A610-FBBF265DA495}"/>
    <cellStyle name="Normal 8 2 4 2 2" xfId="776" xr:uid="{32CF7258-CC80-40F6-891B-1423DDB1267C}"/>
    <cellStyle name="Normal 8 2 4 2 2 2" xfId="2074" xr:uid="{DD5D030E-0D8F-4DED-9527-5D039C15191E}"/>
    <cellStyle name="Normal 8 2 4 2 2 2 2" xfId="2075" xr:uid="{B452E241-696E-4BCE-A04C-ED0748E57708}"/>
    <cellStyle name="Normal 8 2 4 2 2 3" xfId="2076" xr:uid="{441B5814-D19B-41F0-9D53-6353C993AA0D}"/>
    <cellStyle name="Normal 8 2 4 2 2 4" xfId="3738" xr:uid="{7E761C91-62AF-4D90-BBFA-F7D7F9139F83}"/>
    <cellStyle name="Normal 8 2 4 2 3" xfId="2077" xr:uid="{617F770A-A6DD-4CF0-8BCA-F501A898733B}"/>
    <cellStyle name="Normal 8 2 4 2 3 2" xfId="2078" xr:uid="{CD77545E-96B6-4594-8F10-1D84DF402A55}"/>
    <cellStyle name="Normal 8 2 4 2 4" xfId="2079" xr:uid="{71C0CAF5-401E-4FA7-8391-87F99F3D03F5}"/>
    <cellStyle name="Normal 8 2 4 2 5" xfId="3739" xr:uid="{6FB03962-4C01-43F5-ABB7-07AEFB0F5870}"/>
    <cellStyle name="Normal 8 2 4 3" xfId="777" xr:uid="{27241A64-1BD4-4E5F-9D25-015B947342B0}"/>
    <cellStyle name="Normal 8 2 4 3 2" xfId="2080" xr:uid="{BB1C679E-B75B-45A9-B4D1-0B83C14CC7CE}"/>
    <cellStyle name="Normal 8 2 4 3 2 2" xfId="2081" xr:uid="{9604CC1B-3ADA-4C28-8E05-D06CDCEFDD20}"/>
    <cellStyle name="Normal 8 2 4 3 3" xfId="2082" xr:uid="{AF6B796E-14A6-44F8-BA44-B6BEF1F3C43D}"/>
    <cellStyle name="Normal 8 2 4 3 4" xfId="3740" xr:uid="{26B42EE0-ED4A-4195-B0CD-170B0CD66943}"/>
    <cellStyle name="Normal 8 2 4 4" xfId="2083" xr:uid="{488F31CF-320A-4B62-AAB0-03EEF962AC39}"/>
    <cellStyle name="Normal 8 2 4 4 2" xfId="2084" xr:uid="{DA2BEEDA-2202-4816-9229-9530166E7667}"/>
    <cellStyle name="Normal 8 2 4 4 3" xfId="3741" xr:uid="{421D4F2A-96D0-40B4-BA82-FA07FCF95B25}"/>
    <cellStyle name="Normal 8 2 4 4 4" xfId="3742" xr:uid="{0DB0B423-A108-41AC-B970-0FF39EBE84EC}"/>
    <cellStyle name="Normal 8 2 4 5" xfId="2085" xr:uid="{CDB33332-47DC-4A06-B896-1EAA4CBA4BB1}"/>
    <cellStyle name="Normal 8 2 4 6" xfId="3743" xr:uid="{18B32E3F-ABAD-4B36-9F58-5D26FCC30254}"/>
    <cellStyle name="Normal 8 2 4 7" xfId="3744" xr:uid="{5657FAFF-50F4-4752-9201-9A727390FEAC}"/>
    <cellStyle name="Normal 8 2 5" xfId="381" xr:uid="{E24D0DC0-62AB-442F-9577-79DCB853B71C}"/>
    <cellStyle name="Normal 8 2 5 2" xfId="778" xr:uid="{728C6BC4-1F7A-4882-BE8F-0D0DA2B7B8BC}"/>
    <cellStyle name="Normal 8 2 5 2 2" xfId="779" xr:uid="{EE7D0701-6169-4A29-8DCF-121F56F801FA}"/>
    <cellStyle name="Normal 8 2 5 2 2 2" xfId="2086" xr:uid="{719818C9-BA5E-4880-99D4-922B7A282B3B}"/>
    <cellStyle name="Normal 8 2 5 2 2 2 2" xfId="2087" xr:uid="{6B614A18-C289-44B3-9F38-F00062D882C8}"/>
    <cellStyle name="Normal 8 2 5 2 2 3" xfId="2088" xr:uid="{C0D9AB88-E15C-4F64-B09C-F35FAC944580}"/>
    <cellStyle name="Normal 8 2 5 2 3" xfId="2089" xr:uid="{07507749-9284-42AE-879F-3F00275640F6}"/>
    <cellStyle name="Normal 8 2 5 2 3 2" xfId="2090" xr:uid="{FA65E330-3B9A-47A9-BF17-21294813B1E8}"/>
    <cellStyle name="Normal 8 2 5 2 4" xfId="2091" xr:uid="{7B8168D2-C5A7-46C6-B7B4-5BDC580AC23D}"/>
    <cellStyle name="Normal 8 2 5 3" xfId="780" xr:uid="{2DB282F4-FF25-4AB0-AC84-B3FFA94ABDF1}"/>
    <cellStyle name="Normal 8 2 5 3 2" xfId="2092" xr:uid="{F20382A1-A318-47E6-806E-283F7F8E4C26}"/>
    <cellStyle name="Normal 8 2 5 3 2 2" xfId="2093" xr:uid="{792A7E6D-EAD1-4140-A658-8C0501452E4D}"/>
    <cellStyle name="Normal 8 2 5 3 3" xfId="2094" xr:uid="{1A695B16-A5B1-43E6-9E03-9DCFA2D06F52}"/>
    <cellStyle name="Normal 8 2 5 3 4" xfId="3745" xr:uid="{0BECE2AD-8BA2-4FD6-AFA7-045002AA8BBC}"/>
    <cellStyle name="Normal 8 2 5 4" xfId="2095" xr:uid="{A833D28B-9948-4528-8FCB-13C90C5DB178}"/>
    <cellStyle name="Normal 8 2 5 4 2" xfId="2096" xr:uid="{B41AA87F-F6F6-46C0-8F6C-2A958C42298A}"/>
    <cellStyle name="Normal 8 2 5 5" xfId="2097" xr:uid="{7AB2655F-372D-4B4A-BC35-BE24E67ECE3C}"/>
    <cellStyle name="Normal 8 2 5 6" xfId="3746" xr:uid="{92ED28DC-46D7-463D-AA29-67822553D600}"/>
    <cellStyle name="Normal 8 2 6" xfId="382" xr:uid="{1A082224-F7BA-4107-BFA3-906DCCA836AD}"/>
    <cellStyle name="Normal 8 2 6 2" xfId="781" xr:uid="{79070DF5-780F-4276-8A23-3380540B5911}"/>
    <cellStyle name="Normal 8 2 6 2 2" xfId="2098" xr:uid="{CB18F6EF-134C-4DBD-9F7F-2C6E46EE691E}"/>
    <cellStyle name="Normal 8 2 6 2 2 2" xfId="2099" xr:uid="{541F41CA-5ADD-4D1B-A102-E43445D47442}"/>
    <cellStyle name="Normal 8 2 6 2 3" xfId="2100" xr:uid="{A39D34A2-6035-421B-AE44-0AC99384E7F0}"/>
    <cellStyle name="Normal 8 2 6 2 4" xfId="3747" xr:uid="{3AA4C37C-917B-4A7C-AA3B-19A45624BEA5}"/>
    <cellStyle name="Normal 8 2 6 3" xfId="2101" xr:uid="{36A5D18B-D5DD-4C8D-B14B-857DB084C22E}"/>
    <cellStyle name="Normal 8 2 6 3 2" xfId="2102" xr:uid="{559C49F4-1B7E-4E58-88A1-E57E0E7DC3D5}"/>
    <cellStyle name="Normal 8 2 6 4" xfId="2103" xr:uid="{8E7EEC61-2AB4-42BC-8C1F-4D33F1A6523D}"/>
    <cellStyle name="Normal 8 2 6 5" xfId="3748" xr:uid="{293BE284-11D1-4885-B8FD-D2F855D73C71}"/>
    <cellStyle name="Normal 8 2 7" xfId="782" xr:uid="{C5BAA8B4-BD9B-4F72-ACEF-CDC9731C55F8}"/>
    <cellStyle name="Normal 8 2 7 2" xfId="2104" xr:uid="{D504F5C7-C10C-490A-9B94-0908EAF1A70A}"/>
    <cellStyle name="Normal 8 2 7 2 2" xfId="2105" xr:uid="{1BB06B30-8471-46DC-8262-6B0778F0CCF6}"/>
    <cellStyle name="Normal 8 2 7 3" xfId="2106" xr:uid="{AD4D6D43-8107-4C70-81CD-CCBB940A527E}"/>
    <cellStyle name="Normal 8 2 7 4" xfId="3749" xr:uid="{848659E8-C5D8-49DF-8077-62AD2E9897BA}"/>
    <cellStyle name="Normal 8 2 8" xfId="2107" xr:uid="{E46C338B-A188-46CD-87A4-86F48CDEB4D4}"/>
    <cellStyle name="Normal 8 2 8 2" xfId="2108" xr:uid="{AD24CD6B-21BF-4E7B-85E6-F390F1EE8DA7}"/>
    <cellStyle name="Normal 8 2 8 3" xfId="3750" xr:uid="{EA6CD87B-57F5-49C8-B9E1-7592FAED8E64}"/>
    <cellStyle name="Normal 8 2 8 4" xfId="3751" xr:uid="{A05F68A7-9924-4336-AAD6-7CEFB06A23FC}"/>
    <cellStyle name="Normal 8 2 9" xfId="2109" xr:uid="{60E24E00-5C75-4514-B5A6-87C7DD15ECC8}"/>
    <cellStyle name="Normal 8 3" xfId="153" xr:uid="{7D0BC214-F354-4A17-9458-47AF4414083E}"/>
    <cellStyle name="Normal 8 3 10" xfId="3752" xr:uid="{90959DFA-85B5-4D78-B68D-6F5322A7A63B}"/>
    <cellStyle name="Normal 8 3 11" xfId="3753" xr:uid="{AB5A0B18-E0D7-48C7-9ED5-BF23552DDCD7}"/>
    <cellStyle name="Normal 8 3 2" xfId="154" xr:uid="{05A04B28-1558-4AFE-BCF6-188986194E84}"/>
    <cellStyle name="Normal 8 3 2 2" xfId="155" xr:uid="{067AFCD5-3EEF-4480-805E-DF5EFAB8739E}"/>
    <cellStyle name="Normal 8 3 2 2 2" xfId="383" xr:uid="{210E14B0-1F7E-4203-A493-820406404472}"/>
    <cellStyle name="Normal 8 3 2 2 2 2" xfId="783" xr:uid="{2354E31E-8764-445A-A820-6BC9F3CE0BF3}"/>
    <cellStyle name="Normal 8 3 2 2 2 2 2" xfId="2110" xr:uid="{83DFC381-BA68-4FD5-A665-0BD55449096D}"/>
    <cellStyle name="Normal 8 3 2 2 2 2 2 2" xfId="2111" xr:uid="{ECE53A9F-9414-4630-9C48-BBC51E014CC7}"/>
    <cellStyle name="Normal 8 3 2 2 2 2 3" xfId="2112" xr:uid="{E33AE28C-10A9-4DDC-9F2B-487B27BB779D}"/>
    <cellStyle name="Normal 8 3 2 2 2 2 4" xfId="3754" xr:uid="{E6F88DBD-1C10-4F30-8AD3-7AF7C24804C5}"/>
    <cellStyle name="Normal 8 3 2 2 2 3" xfId="2113" xr:uid="{F887E217-4406-4835-9A2D-7E99E9DE7D3B}"/>
    <cellStyle name="Normal 8 3 2 2 2 3 2" xfId="2114" xr:uid="{2D9E2FA5-71B7-4922-9F62-4857304726D2}"/>
    <cellStyle name="Normal 8 3 2 2 2 3 3" xfId="3755" xr:uid="{13FDB46A-EFA1-4F5C-B7A0-A14E3CE05302}"/>
    <cellStyle name="Normal 8 3 2 2 2 3 4" xfId="3756" xr:uid="{781D9000-C72C-4FB4-B8BE-6B5F3D518935}"/>
    <cellStyle name="Normal 8 3 2 2 2 4" xfId="2115" xr:uid="{03D94527-567B-4704-BFD6-DAE7003300DE}"/>
    <cellStyle name="Normal 8 3 2 2 2 5" xfId="3757" xr:uid="{04686CAC-B421-4222-8042-58097DC12638}"/>
    <cellStyle name="Normal 8 3 2 2 2 6" xfId="3758" xr:uid="{8A01BAEA-8180-4834-9A7B-8FBA6D54E922}"/>
    <cellStyle name="Normal 8 3 2 2 3" xfId="784" xr:uid="{04AB1349-7EAE-4934-A023-DCB135210F58}"/>
    <cellStyle name="Normal 8 3 2 2 3 2" xfId="2116" xr:uid="{D54E0F36-61A0-49FF-8624-D24282C2B11F}"/>
    <cellStyle name="Normal 8 3 2 2 3 2 2" xfId="2117" xr:uid="{01AA0CE6-CB19-4C3F-AF27-8761B002F2D5}"/>
    <cellStyle name="Normal 8 3 2 2 3 2 3" xfId="3759" xr:uid="{2F934078-A100-4C3E-9E07-EA7607BA3BC3}"/>
    <cellStyle name="Normal 8 3 2 2 3 2 4" xfId="3760" xr:uid="{5E91D3FD-5420-4205-953C-6A8673D17EF1}"/>
    <cellStyle name="Normal 8 3 2 2 3 3" xfId="2118" xr:uid="{438C6A24-7BC2-43F8-8FD7-FDAD7A031E2F}"/>
    <cellStyle name="Normal 8 3 2 2 3 4" xfId="3761" xr:uid="{4B50E9FB-731A-4558-9E41-42E1718219BE}"/>
    <cellStyle name="Normal 8 3 2 2 3 5" xfId="3762" xr:uid="{211CC4F7-7D39-4E82-8250-02E2C7501A39}"/>
    <cellStyle name="Normal 8 3 2 2 4" xfId="2119" xr:uid="{480F7463-AD71-4CCF-86DF-D78549ACB453}"/>
    <cellStyle name="Normal 8 3 2 2 4 2" xfId="2120" xr:uid="{3800383F-C4CD-4D12-92F0-FFD53AA9DF0A}"/>
    <cellStyle name="Normal 8 3 2 2 4 3" xfId="3763" xr:uid="{BCF8DF35-399B-4ED0-A495-3776089A7ADF}"/>
    <cellStyle name="Normal 8 3 2 2 4 4" xfId="3764" xr:uid="{2E1D6AD5-4F30-4DD3-9117-BF79143401CA}"/>
    <cellStyle name="Normal 8 3 2 2 5" xfId="2121" xr:uid="{E512E49A-FC18-4B06-90EE-BC9E6843FC66}"/>
    <cellStyle name="Normal 8 3 2 2 5 2" xfId="3765" xr:uid="{96BAED2F-06E1-4FC5-A275-2927E0291680}"/>
    <cellStyle name="Normal 8 3 2 2 5 3" xfId="3766" xr:uid="{3758552C-13EF-4628-9249-961653E44AA2}"/>
    <cellStyle name="Normal 8 3 2 2 5 4" xfId="3767" xr:uid="{AF40E7AF-C86C-425B-A7AA-A61382BA2CED}"/>
    <cellStyle name="Normal 8 3 2 2 6" xfId="3768" xr:uid="{EDBE0F7C-E658-4787-8C3C-D340830EDDE3}"/>
    <cellStyle name="Normal 8 3 2 2 7" xfId="3769" xr:uid="{341D6C6D-1485-4ED3-86D3-B65AA335E1EE}"/>
    <cellStyle name="Normal 8 3 2 2 8" xfId="3770" xr:uid="{595971C3-4D81-4304-8990-BC0219E31BEE}"/>
    <cellStyle name="Normal 8 3 2 3" xfId="384" xr:uid="{DDFF1BD6-261E-4E51-9479-2585C50E7A8F}"/>
    <cellStyle name="Normal 8 3 2 3 2" xfId="785" xr:uid="{9DAD20D6-BE35-4B96-B10B-9ADB9BE98AB3}"/>
    <cellStyle name="Normal 8 3 2 3 2 2" xfId="786" xr:uid="{411B6026-E38A-4AE5-8695-4886B2CD898D}"/>
    <cellStyle name="Normal 8 3 2 3 2 2 2" xfId="2122" xr:uid="{F91DE07A-B595-4A37-A808-04D657B543B8}"/>
    <cellStyle name="Normal 8 3 2 3 2 2 2 2" xfId="2123" xr:uid="{28FD4C7D-7F78-474E-B467-C456399D140E}"/>
    <cellStyle name="Normal 8 3 2 3 2 2 3" xfId="2124" xr:uid="{45DC6604-7049-4549-B22B-C3A57811C1AC}"/>
    <cellStyle name="Normal 8 3 2 3 2 3" xfId="2125" xr:uid="{0395B03B-5D97-4E7D-9076-B1AD39566BCD}"/>
    <cellStyle name="Normal 8 3 2 3 2 3 2" xfId="2126" xr:uid="{04DBA63A-0A88-4377-A149-F512DD1DCA77}"/>
    <cellStyle name="Normal 8 3 2 3 2 4" xfId="2127" xr:uid="{3F804722-EC8E-4578-8CC6-CF1DDB1D3A9A}"/>
    <cellStyle name="Normal 8 3 2 3 3" xfId="787" xr:uid="{D03C00AB-8650-4605-A800-37ED6B3C058C}"/>
    <cellStyle name="Normal 8 3 2 3 3 2" xfId="2128" xr:uid="{D77C32F5-C924-4BA9-9DE4-C4B6FE013D99}"/>
    <cellStyle name="Normal 8 3 2 3 3 2 2" xfId="2129" xr:uid="{F501FFA2-3769-4407-B276-C81F1708AEC5}"/>
    <cellStyle name="Normal 8 3 2 3 3 3" xfId="2130" xr:uid="{8F00C40D-F436-40CD-9F3F-613BBF77BBAB}"/>
    <cellStyle name="Normal 8 3 2 3 3 4" xfId="3771" xr:uid="{D4B2139A-F992-4663-B570-2119540117C4}"/>
    <cellStyle name="Normal 8 3 2 3 4" xfId="2131" xr:uid="{BC9860C0-BCCF-4322-B08D-F5279FD1363C}"/>
    <cellStyle name="Normal 8 3 2 3 4 2" xfId="2132" xr:uid="{5A9891FE-3A35-4B28-89E5-3AD128306340}"/>
    <cellStyle name="Normal 8 3 2 3 5" xfId="2133" xr:uid="{A46287B7-0C8D-42D2-BD1B-5D12BE856092}"/>
    <cellStyle name="Normal 8 3 2 3 6" xfId="3772" xr:uid="{CE374B1E-9196-406E-B92B-2786FD724C09}"/>
    <cellStyle name="Normal 8 3 2 4" xfId="385" xr:uid="{113FC65E-0B94-46C3-A174-F91A18020953}"/>
    <cellStyle name="Normal 8 3 2 4 2" xfId="788" xr:uid="{F7C0DF8C-0CDF-499F-B953-1E3B36764DE0}"/>
    <cellStyle name="Normal 8 3 2 4 2 2" xfId="2134" xr:uid="{991DA961-47D6-4EF5-8A46-0F803A4C01E5}"/>
    <cellStyle name="Normal 8 3 2 4 2 2 2" xfId="2135" xr:uid="{3DF099EB-8C7B-450F-8BA8-116A690DF921}"/>
    <cellStyle name="Normal 8 3 2 4 2 3" xfId="2136" xr:uid="{8364F890-A5C1-4A2F-8F9A-A2150AE9DEA5}"/>
    <cellStyle name="Normal 8 3 2 4 2 4" xfId="3773" xr:uid="{466B14E7-C318-43FF-A25A-DE1F64FA3CFA}"/>
    <cellStyle name="Normal 8 3 2 4 3" xfId="2137" xr:uid="{37A67F8C-767B-422B-9B60-287E1E918A91}"/>
    <cellStyle name="Normal 8 3 2 4 3 2" xfId="2138" xr:uid="{A886DEBC-4CEB-4E83-8012-E718474B90D0}"/>
    <cellStyle name="Normal 8 3 2 4 4" xfId="2139" xr:uid="{DEB17E51-2A4A-4101-9EEB-6DA6966CD590}"/>
    <cellStyle name="Normal 8 3 2 4 5" xfId="3774" xr:uid="{51F4B3E3-8F97-47C9-9B3B-8046A7A31AEA}"/>
    <cellStyle name="Normal 8 3 2 5" xfId="386" xr:uid="{E95708CE-8E3C-436B-AC4F-D3DAE34AF4FC}"/>
    <cellStyle name="Normal 8 3 2 5 2" xfId="2140" xr:uid="{CBAAA590-A7B0-4907-8506-2E564A1790E9}"/>
    <cellStyle name="Normal 8 3 2 5 2 2" xfId="2141" xr:uid="{A3F26D37-EFD4-4E40-9053-9A4626A9E7EC}"/>
    <cellStyle name="Normal 8 3 2 5 3" xfId="2142" xr:uid="{D6345B4E-0576-4166-9759-D0D62FAF07B5}"/>
    <cellStyle name="Normal 8 3 2 5 4" xfId="3775" xr:uid="{71E56734-C8FC-4F51-8FE3-425522D37333}"/>
    <cellStyle name="Normal 8 3 2 6" xfId="2143" xr:uid="{5AA8E457-350E-48CF-9A02-56918E1769B4}"/>
    <cellStyle name="Normal 8 3 2 6 2" xfId="2144" xr:uid="{6578D844-1BC7-4AD6-BA48-38FF6623595F}"/>
    <cellStyle name="Normal 8 3 2 6 3" xfId="3776" xr:uid="{1B7719A5-A4E3-4BE5-A453-F18645F80F4A}"/>
    <cellStyle name="Normal 8 3 2 6 4" xfId="3777" xr:uid="{BB3AE4F2-42A8-4959-A853-F8E8F8BFBCE6}"/>
    <cellStyle name="Normal 8 3 2 7" xfId="2145" xr:uid="{50B77EEA-2562-4B9E-AE04-75C801074930}"/>
    <cellStyle name="Normal 8 3 2 8" xfId="3778" xr:uid="{483FE7FE-E08C-4F2C-A4E1-962C989510B8}"/>
    <cellStyle name="Normal 8 3 2 9" xfId="3779" xr:uid="{CC42D91C-8B83-49C7-A1E3-470EB6119DA9}"/>
    <cellStyle name="Normal 8 3 3" xfId="156" xr:uid="{5535476A-CEF2-4FAC-9493-923AD3E48674}"/>
    <cellStyle name="Normal 8 3 3 2" xfId="157" xr:uid="{0F738C12-3887-42A9-86E3-5A29171152A4}"/>
    <cellStyle name="Normal 8 3 3 2 2" xfId="789" xr:uid="{2F242783-C727-45CC-ADCA-0007DB618BC8}"/>
    <cellStyle name="Normal 8 3 3 2 2 2" xfId="2146" xr:uid="{FEA9830A-74D3-40AA-8C39-12DC1A9A42EA}"/>
    <cellStyle name="Normal 8 3 3 2 2 2 2" xfId="2147" xr:uid="{E1081F73-CB71-4DDC-8C77-9922B887CF22}"/>
    <cellStyle name="Normal 8 3 3 2 2 2 2 2" xfId="4492" xr:uid="{2D91D9AA-8442-4599-A9E2-3898F6489FF3}"/>
    <cellStyle name="Normal 8 3 3 2 2 2 3" xfId="4493" xr:uid="{A6FB45AD-D0C9-4412-B0FF-0ED0C82734F7}"/>
    <cellStyle name="Normal 8 3 3 2 2 3" xfId="2148" xr:uid="{810D25D4-23FA-4D9C-BF9D-D493C18EA260}"/>
    <cellStyle name="Normal 8 3 3 2 2 3 2" xfId="4494" xr:uid="{6969E719-51C5-4CA4-B22E-34A7A2E00285}"/>
    <cellStyle name="Normal 8 3 3 2 2 4" xfId="3780" xr:uid="{20E4193A-1353-4244-8A45-504808644E5B}"/>
    <cellStyle name="Normal 8 3 3 2 3" xfId="2149" xr:uid="{14CCC5F2-9846-48CD-9EF3-25F56E1DED85}"/>
    <cellStyle name="Normal 8 3 3 2 3 2" xfId="2150" xr:uid="{5F6C89E8-41B4-425A-B8CC-C15689B68916}"/>
    <cellStyle name="Normal 8 3 3 2 3 2 2" xfId="4495" xr:uid="{CEB3C5F9-001E-4499-9323-A89B9545B3F4}"/>
    <cellStyle name="Normal 8 3 3 2 3 3" xfId="3781" xr:uid="{B9FB1D4C-F0A2-43B0-976E-4C355CBCC003}"/>
    <cellStyle name="Normal 8 3 3 2 3 4" xfId="3782" xr:uid="{1E53BD2D-6A1B-4A09-9606-F66BA7F10423}"/>
    <cellStyle name="Normal 8 3 3 2 4" xfId="2151" xr:uid="{34476625-AB1D-47D9-A201-1023357ABF7F}"/>
    <cellStyle name="Normal 8 3 3 2 4 2" xfId="4496" xr:uid="{169AAA36-70E1-458F-AC82-4F838C95CD33}"/>
    <cellStyle name="Normal 8 3 3 2 5" xfId="3783" xr:uid="{78AA8F5A-30C8-45C4-AFFD-C10CA5E3605C}"/>
    <cellStyle name="Normal 8 3 3 2 6" xfId="3784" xr:uid="{0220923F-11AC-439E-8C3E-1194A2BBB582}"/>
    <cellStyle name="Normal 8 3 3 3" xfId="387" xr:uid="{BFEED990-9C49-4E7D-B625-4D8EE596318E}"/>
    <cellStyle name="Normal 8 3 3 3 2" xfId="2152" xr:uid="{A26C3353-6C0B-477E-9A75-1C35EE62051A}"/>
    <cellStyle name="Normal 8 3 3 3 2 2" xfId="2153" xr:uid="{38E3909C-D5FF-4AEB-B5BB-DCDD0B8BCA99}"/>
    <cellStyle name="Normal 8 3 3 3 2 2 2" xfId="4497" xr:uid="{CF70A4BF-2C66-4842-B958-C67C37CF6739}"/>
    <cellStyle name="Normal 8 3 3 3 2 3" xfId="3785" xr:uid="{BA1F69D0-0715-439D-8EB8-3228206E9091}"/>
    <cellStyle name="Normal 8 3 3 3 2 4" xfId="3786" xr:uid="{2BBFCCD0-B767-4691-A10F-FE5097CEB072}"/>
    <cellStyle name="Normal 8 3 3 3 3" xfId="2154" xr:uid="{98EBC0C9-9C0C-4D8A-B724-D08152A2ADEB}"/>
    <cellStyle name="Normal 8 3 3 3 3 2" xfId="4498" xr:uid="{B23F5396-41EB-4DCE-9C82-59962FBACB04}"/>
    <cellStyle name="Normal 8 3 3 3 4" xfId="3787" xr:uid="{EC135FC6-2665-4F0C-90D1-4247C0D2EA29}"/>
    <cellStyle name="Normal 8 3 3 3 5" xfId="3788" xr:uid="{9EFA4E3E-A928-4C54-8F6A-91F62B8595DC}"/>
    <cellStyle name="Normal 8 3 3 4" xfId="2155" xr:uid="{3F63DAC9-9F81-4535-9CEF-4A7511117F61}"/>
    <cellStyle name="Normal 8 3 3 4 2" xfId="2156" xr:uid="{D0FA939F-9F93-4ABB-9917-3054533D35B0}"/>
    <cellStyle name="Normal 8 3 3 4 2 2" xfId="4499" xr:uid="{BFDF86F4-7B20-4D2B-A3E9-8D4F0D5C519C}"/>
    <cellStyle name="Normal 8 3 3 4 3" xfId="3789" xr:uid="{87710050-A26F-42FC-8CF8-2A9798E889BB}"/>
    <cellStyle name="Normal 8 3 3 4 4" xfId="3790" xr:uid="{CC960BDA-229C-4EF5-9CED-CC00E7D9E50B}"/>
    <cellStyle name="Normal 8 3 3 5" xfId="2157" xr:uid="{E9D81BB3-BCD2-465B-8E1A-2B49BE1527E6}"/>
    <cellStyle name="Normal 8 3 3 5 2" xfId="3791" xr:uid="{0F681D14-AB82-4F0C-8F67-99076573A47C}"/>
    <cellStyle name="Normal 8 3 3 5 3" xfId="3792" xr:uid="{F8C432C8-B766-4130-AADD-1BE9DFAD7C9F}"/>
    <cellStyle name="Normal 8 3 3 5 4" xfId="3793" xr:uid="{17C507BC-D9EB-4216-A5DE-3DA731D07B9B}"/>
    <cellStyle name="Normal 8 3 3 6" xfId="3794" xr:uid="{047BB199-8BDD-4794-940A-5958272C8705}"/>
    <cellStyle name="Normal 8 3 3 7" xfId="3795" xr:uid="{07113AFB-0FC8-48B6-94AC-D52E735ECEBC}"/>
    <cellStyle name="Normal 8 3 3 8" xfId="3796" xr:uid="{0E53EF91-2ADB-4059-BC1D-6ACA7FA7136A}"/>
    <cellStyle name="Normal 8 3 4" xfId="158" xr:uid="{580D550C-3993-447D-9B8F-8D65F0D86CEF}"/>
    <cellStyle name="Normal 8 3 4 2" xfId="790" xr:uid="{B86725C0-F929-4F29-B318-FFADEF174BFD}"/>
    <cellStyle name="Normal 8 3 4 2 2" xfId="791" xr:uid="{D5B3CADB-28A5-49D4-B241-3C12617696DB}"/>
    <cellStyle name="Normal 8 3 4 2 2 2" xfId="2158" xr:uid="{50BE0C22-FA30-4C7E-8DA5-FEFB94EEFC1B}"/>
    <cellStyle name="Normal 8 3 4 2 2 2 2" xfId="2159" xr:uid="{B47C3DBB-1219-4AE8-8C5C-981A1827F0C7}"/>
    <cellStyle name="Normal 8 3 4 2 2 3" xfId="2160" xr:uid="{FAB55BA7-8F63-4B12-975B-4799FFD15377}"/>
    <cellStyle name="Normal 8 3 4 2 2 4" xfId="3797" xr:uid="{80437EB5-CB4A-49A7-998C-B9FEA301AF0E}"/>
    <cellStyle name="Normal 8 3 4 2 3" xfId="2161" xr:uid="{06B9123D-04C0-42D3-AE83-FFAF60BAFA41}"/>
    <cellStyle name="Normal 8 3 4 2 3 2" xfId="2162" xr:uid="{AC7E5E28-781D-4046-A887-B1D9ED71E87A}"/>
    <cellStyle name="Normal 8 3 4 2 4" xfId="2163" xr:uid="{44C22924-27C7-4FC1-9C4B-62119603D2B0}"/>
    <cellStyle name="Normal 8 3 4 2 5" xfId="3798" xr:uid="{2ECB0708-87AA-4162-9222-4B2127ABB237}"/>
    <cellStyle name="Normal 8 3 4 3" xfId="792" xr:uid="{88B7986B-D251-432A-BDEE-9BBB794B5303}"/>
    <cellStyle name="Normal 8 3 4 3 2" xfId="2164" xr:uid="{0B978310-0BB1-4A58-B9EB-FB89E05E94DE}"/>
    <cellStyle name="Normal 8 3 4 3 2 2" xfId="2165" xr:uid="{5A264903-412F-4BD8-99A3-8F9D78BBA4CF}"/>
    <cellStyle name="Normal 8 3 4 3 3" xfId="2166" xr:uid="{DB54A921-B0EF-436E-A310-E6DECEA971C2}"/>
    <cellStyle name="Normal 8 3 4 3 4" xfId="3799" xr:uid="{FF5997DF-D7F1-4D6F-8FC1-E36DD0307025}"/>
    <cellStyle name="Normal 8 3 4 4" xfId="2167" xr:uid="{1881DAE5-B803-45C1-9B52-72413C5BA309}"/>
    <cellStyle name="Normal 8 3 4 4 2" xfId="2168" xr:uid="{B63A6E46-1DBB-4193-BF0F-7199DC140762}"/>
    <cellStyle name="Normal 8 3 4 4 3" xfId="3800" xr:uid="{BCC2A5C0-BBA8-4A50-800B-FD5764764CF5}"/>
    <cellStyle name="Normal 8 3 4 4 4" xfId="3801" xr:uid="{56CB3129-5EB2-4478-B5C8-9EC10D4A3093}"/>
    <cellStyle name="Normal 8 3 4 5" xfId="2169" xr:uid="{D7190FED-DDFA-4404-8814-6D28BFE454AF}"/>
    <cellStyle name="Normal 8 3 4 6" xfId="3802" xr:uid="{F0C2835A-3968-41BF-93B3-4798D5E6A860}"/>
    <cellStyle name="Normal 8 3 4 7" xfId="3803" xr:uid="{EFD9D5C6-629B-42BF-B0C1-BFEEAAAC0BA0}"/>
    <cellStyle name="Normal 8 3 5" xfId="388" xr:uid="{F131B162-88B8-4D5F-912A-0454ED8C3730}"/>
    <cellStyle name="Normal 8 3 5 2" xfId="793" xr:uid="{D6119900-0AF2-4E26-A188-B77B859F6162}"/>
    <cellStyle name="Normal 8 3 5 2 2" xfId="2170" xr:uid="{32BCA285-2FBA-44D5-8AC2-150C9BE0A2EE}"/>
    <cellStyle name="Normal 8 3 5 2 2 2" xfId="2171" xr:uid="{334AE0FB-7AC2-483F-9D23-61FE1BF034AF}"/>
    <cellStyle name="Normal 8 3 5 2 3" xfId="2172" xr:uid="{5095272D-698E-4994-8613-894C764D469A}"/>
    <cellStyle name="Normal 8 3 5 2 4" xfId="3804" xr:uid="{678F64E6-E464-4C88-9AF0-DD4900231923}"/>
    <cellStyle name="Normal 8 3 5 3" xfId="2173" xr:uid="{717473F4-546A-4AE1-958C-C06501510A6D}"/>
    <cellStyle name="Normal 8 3 5 3 2" xfId="2174" xr:uid="{AD6ADB13-883A-4067-B498-112E8CBB9861}"/>
    <cellStyle name="Normal 8 3 5 3 3" xfId="3805" xr:uid="{5CB4CFA0-E092-4845-B76E-5F4026BC6BD6}"/>
    <cellStyle name="Normal 8 3 5 3 4" xfId="3806" xr:uid="{47B31D1C-E391-41EF-94A4-AA28483B902C}"/>
    <cellStyle name="Normal 8 3 5 4" xfId="2175" xr:uid="{29903074-239B-4AA9-A8CE-C43E3DC6AA08}"/>
    <cellStyle name="Normal 8 3 5 5" xfId="3807" xr:uid="{8934A0B7-5F9C-48FA-AFC5-A70FED4E4F37}"/>
    <cellStyle name="Normal 8 3 5 6" xfId="3808" xr:uid="{B8941912-6615-479B-A5EC-84E89E9DBB3A}"/>
    <cellStyle name="Normal 8 3 6" xfId="389" xr:uid="{6CDFA7A3-089D-4015-8917-39F023BF7576}"/>
    <cellStyle name="Normal 8 3 6 2" xfId="2176" xr:uid="{782EB209-6C33-4B2E-B315-1455FA4D2D2E}"/>
    <cellStyle name="Normal 8 3 6 2 2" xfId="2177" xr:uid="{6CA2DDB2-E6C4-4D7A-A1F1-FA8C9FD4D9B6}"/>
    <cellStyle name="Normal 8 3 6 2 3" xfId="3809" xr:uid="{33E8E627-F8D8-4E00-AD5F-3EBC008E84D2}"/>
    <cellStyle name="Normal 8 3 6 2 4" xfId="3810" xr:uid="{E59EE7E2-864E-49D6-A15F-012D661E67B0}"/>
    <cellStyle name="Normal 8 3 6 3" xfId="2178" xr:uid="{74F685C9-DBED-44E1-B937-31B5E5988A8A}"/>
    <cellStyle name="Normal 8 3 6 4" xfId="3811" xr:uid="{E420D537-7691-4449-8369-4B5BB702CA05}"/>
    <cellStyle name="Normal 8 3 6 5" xfId="3812" xr:uid="{9A785000-8061-49A3-BB3D-9A1B1C4861BE}"/>
    <cellStyle name="Normal 8 3 7" xfId="2179" xr:uid="{2C1C4D7C-2454-4B2F-BC4F-E268F6CBFAF2}"/>
    <cellStyle name="Normal 8 3 7 2" xfId="2180" xr:uid="{4767121F-D9B7-4499-ADB5-15D402B7884C}"/>
    <cellStyle name="Normal 8 3 7 3" xfId="3813" xr:uid="{5FD3F644-07E2-4399-9863-FF22314537E0}"/>
    <cellStyle name="Normal 8 3 7 4" xfId="3814" xr:uid="{22B9F211-EFA9-44E3-84E5-67D08DE9EEC7}"/>
    <cellStyle name="Normal 8 3 8" xfId="2181" xr:uid="{D912306A-D9E8-4BB3-AAA7-DA6194F47898}"/>
    <cellStyle name="Normal 8 3 8 2" xfId="3815" xr:uid="{FEFE279F-8199-4E44-9645-298BC24449C8}"/>
    <cellStyle name="Normal 8 3 8 3" xfId="3816" xr:uid="{FA799A9F-745E-46F3-9758-0DAADB6C0A22}"/>
    <cellStyle name="Normal 8 3 8 4" xfId="3817" xr:uid="{2A1931DA-EBF1-4DDC-BA86-ADC0E1972854}"/>
    <cellStyle name="Normal 8 3 9" xfId="3818" xr:uid="{BA7BA069-779C-4774-ACEB-C131AA15E4EA}"/>
    <cellStyle name="Normal 8 4" xfId="159" xr:uid="{43D9F564-F303-4A65-8627-26036BFD95E2}"/>
    <cellStyle name="Normal 8 4 10" xfId="3819" xr:uid="{21AC1E67-25B4-4F8F-882E-079F18EDACB1}"/>
    <cellStyle name="Normal 8 4 11" xfId="3820" xr:uid="{5067DD72-BB31-4206-99C9-ADD9DDE3A359}"/>
    <cellStyle name="Normal 8 4 2" xfId="160" xr:uid="{EA202C07-A9F4-42AD-A884-CDF18E44CB25}"/>
    <cellStyle name="Normal 8 4 2 2" xfId="390" xr:uid="{D3147077-0A82-493E-9451-D28801CD8FA7}"/>
    <cellStyle name="Normal 8 4 2 2 2" xfId="794" xr:uid="{DE7F0A16-2FCB-4F94-959B-F88B2730C255}"/>
    <cellStyle name="Normal 8 4 2 2 2 2" xfId="795" xr:uid="{A2FA0D26-1024-4C10-958D-247035E05EF1}"/>
    <cellStyle name="Normal 8 4 2 2 2 2 2" xfId="2182" xr:uid="{32158A88-9239-4901-B74F-1DA62ACFEDA3}"/>
    <cellStyle name="Normal 8 4 2 2 2 2 3" xfId="3821" xr:uid="{4BE0076A-4BF2-4855-8ADF-7A03D8E10536}"/>
    <cellStyle name="Normal 8 4 2 2 2 2 4" xfId="3822" xr:uid="{1ABF76B2-A721-477A-98DE-C2AE695EF022}"/>
    <cellStyle name="Normal 8 4 2 2 2 3" xfId="2183" xr:uid="{10A260D5-5550-452D-A6E1-2ACE1249B44F}"/>
    <cellStyle name="Normal 8 4 2 2 2 3 2" xfId="3823" xr:uid="{4611A6AB-857C-456D-917E-B32C0931300A}"/>
    <cellStyle name="Normal 8 4 2 2 2 3 3" xfId="3824" xr:uid="{DEEEEED5-0F46-4A0F-9411-AC3FE7134EB2}"/>
    <cellStyle name="Normal 8 4 2 2 2 3 4" xfId="3825" xr:uid="{E39A6137-07F0-4E22-99D1-A0A17E429AF6}"/>
    <cellStyle name="Normal 8 4 2 2 2 4" xfId="3826" xr:uid="{AB85EB81-9B4A-4F3E-BE1A-4917E1DA76F8}"/>
    <cellStyle name="Normal 8 4 2 2 2 5" xfId="3827" xr:uid="{CBB13086-C78C-429F-934B-7FD4F5B4B497}"/>
    <cellStyle name="Normal 8 4 2 2 2 6" xfId="3828" xr:uid="{58B142CF-0DF0-4A0E-9F25-A8415D49BE72}"/>
    <cellStyle name="Normal 8 4 2 2 3" xfId="796" xr:uid="{3A64DD25-6E9C-4E52-A0A4-A8D07DB384E9}"/>
    <cellStyle name="Normal 8 4 2 2 3 2" xfId="2184" xr:uid="{89451216-2139-40A1-A532-173D36EACE7C}"/>
    <cellStyle name="Normal 8 4 2 2 3 2 2" xfId="3829" xr:uid="{D7167AA7-5A54-4E70-A5B1-121D402FB2F9}"/>
    <cellStyle name="Normal 8 4 2 2 3 2 3" xfId="3830" xr:uid="{7891A5BF-93DB-4FC8-B4D0-C10B46BA0064}"/>
    <cellStyle name="Normal 8 4 2 2 3 2 4" xfId="3831" xr:uid="{FFBA45AF-DC1C-4072-8E4F-A1C483FCECA5}"/>
    <cellStyle name="Normal 8 4 2 2 3 3" xfId="3832" xr:uid="{C5AA0E58-E864-4CF8-870F-2240CD667833}"/>
    <cellStyle name="Normal 8 4 2 2 3 4" xfId="3833" xr:uid="{C9C43E65-4A8D-490A-ACBF-3E68BD4558BF}"/>
    <cellStyle name="Normal 8 4 2 2 3 5" xfId="3834" xr:uid="{492CEA1D-9782-4343-8064-30B42D57D259}"/>
    <cellStyle name="Normal 8 4 2 2 4" xfId="2185" xr:uid="{DFB19250-8C37-45FE-A88A-D550D8C05FE7}"/>
    <cellStyle name="Normal 8 4 2 2 4 2" xfId="3835" xr:uid="{E49AD690-C1D8-4D6A-85CF-96DB84438BB1}"/>
    <cellStyle name="Normal 8 4 2 2 4 3" xfId="3836" xr:uid="{6FC183F5-31D1-4525-9A6D-CB3C0955DB8B}"/>
    <cellStyle name="Normal 8 4 2 2 4 4" xfId="3837" xr:uid="{571E4E66-5A80-4805-9C3C-A137E9A6D70C}"/>
    <cellStyle name="Normal 8 4 2 2 5" xfId="3838" xr:uid="{47309866-6D2E-40AE-B30B-22A98EBD360D}"/>
    <cellStyle name="Normal 8 4 2 2 5 2" xfId="3839" xr:uid="{704AA34B-DF27-4C73-9D39-668798D639FF}"/>
    <cellStyle name="Normal 8 4 2 2 5 3" xfId="3840" xr:uid="{46CF104F-BE98-4925-8F5B-FD99798E48D8}"/>
    <cellStyle name="Normal 8 4 2 2 5 4" xfId="3841" xr:uid="{0D617E2C-2131-4EEE-8A15-42C5B84D1B63}"/>
    <cellStyle name="Normal 8 4 2 2 6" xfId="3842" xr:uid="{FA57C027-AA15-41E4-820C-B6A778EA9FF1}"/>
    <cellStyle name="Normal 8 4 2 2 7" xfId="3843" xr:uid="{EFEBA774-1CAB-4142-A61C-DB71235BED2B}"/>
    <cellStyle name="Normal 8 4 2 2 8" xfId="3844" xr:uid="{584710AB-AB07-429D-9C85-7C04B69B19C3}"/>
    <cellStyle name="Normal 8 4 2 3" xfId="797" xr:uid="{64A29788-EF88-4288-A0E3-E73720884A45}"/>
    <cellStyle name="Normal 8 4 2 3 2" xfId="798" xr:uid="{7193CD7F-ACCD-42BC-909A-B427A87593E8}"/>
    <cellStyle name="Normal 8 4 2 3 2 2" xfId="799" xr:uid="{073CFED3-5305-4D64-A9E8-821A81642290}"/>
    <cellStyle name="Normal 8 4 2 3 2 3" xfId="3845" xr:uid="{9092A179-F527-499B-9030-97F523F0A3B5}"/>
    <cellStyle name="Normal 8 4 2 3 2 4" xfId="3846" xr:uid="{BD9845BE-4467-4ABE-8250-B0B9A782D12E}"/>
    <cellStyle name="Normal 8 4 2 3 3" xfId="800" xr:uid="{4E2E7834-9235-405F-A654-C1DD8F42E8FE}"/>
    <cellStyle name="Normal 8 4 2 3 3 2" xfId="3847" xr:uid="{8ABE317A-157B-4A1B-A70A-EB62C1EBAFC7}"/>
    <cellStyle name="Normal 8 4 2 3 3 3" xfId="3848" xr:uid="{3A03F0C7-33CD-48A9-B1F9-6760A019E5FD}"/>
    <cellStyle name="Normal 8 4 2 3 3 4" xfId="3849" xr:uid="{20EEB824-6A37-4E3A-B191-5CDE501A16F9}"/>
    <cellStyle name="Normal 8 4 2 3 4" xfId="3850" xr:uid="{3FDF63FC-660B-4532-9B5E-4EFAB1AB043D}"/>
    <cellStyle name="Normal 8 4 2 3 5" xfId="3851" xr:uid="{CE34F7A2-28DC-49F5-B9B3-F1FDC0700F32}"/>
    <cellStyle name="Normal 8 4 2 3 6" xfId="3852" xr:uid="{3DFFCA2C-F6DF-48F6-9A75-1D6B341013FF}"/>
    <cellStyle name="Normal 8 4 2 4" xfId="801" xr:uid="{F942566C-FB24-4FBF-A2A7-0EAC07E15714}"/>
    <cellStyle name="Normal 8 4 2 4 2" xfId="802" xr:uid="{A404199E-12D7-4D37-94A2-7D1B50D21F6B}"/>
    <cellStyle name="Normal 8 4 2 4 2 2" xfId="3853" xr:uid="{30D89E15-43C1-4DE7-B1F2-EEC10617B72F}"/>
    <cellStyle name="Normal 8 4 2 4 2 3" xfId="3854" xr:uid="{F2D42E7C-8524-4E58-A037-5C4FA0700669}"/>
    <cellStyle name="Normal 8 4 2 4 2 4" xfId="3855" xr:uid="{C836BB4B-5453-496B-982D-83975F8F8876}"/>
    <cellStyle name="Normal 8 4 2 4 3" xfId="3856" xr:uid="{CF93CDF0-D184-49D7-BCA8-6EFAFD0A9EB6}"/>
    <cellStyle name="Normal 8 4 2 4 4" xfId="3857" xr:uid="{4763B83C-9E56-48A8-BD52-A6A3320F4C83}"/>
    <cellStyle name="Normal 8 4 2 4 5" xfId="3858" xr:uid="{8B1D05EC-AA5D-40E5-9D8A-8AB1AB17CD78}"/>
    <cellStyle name="Normal 8 4 2 5" xfId="803" xr:uid="{CB74EBD1-3AE4-427B-B9CF-B0FC9C09B738}"/>
    <cellStyle name="Normal 8 4 2 5 2" xfId="3859" xr:uid="{A41E1AA5-0B15-45FC-8A65-EA208E23F241}"/>
    <cellStyle name="Normal 8 4 2 5 3" xfId="3860" xr:uid="{53851FC5-FDA4-472D-9012-AAA66F5003C6}"/>
    <cellStyle name="Normal 8 4 2 5 4" xfId="3861" xr:uid="{2C85D525-4EF7-4621-8460-703A9CB96E85}"/>
    <cellStyle name="Normal 8 4 2 6" xfId="3862" xr:uid="{B6CAAB5E-BB5B-44B0-95B6-BB158376A502}"/>
    <cellStyle name="Normal 8 4 2 6 2" xfId="3863" xr:uid="{9EF580A8-2731-4F7E-8ED1-D960E9840E57}"/>
    <cellStyle name="Normal 8 4 2 6 3" xfId="3864" xr:uid="{C863F9F3-11BA-4A59-B285-0487111148A5}"/>
    <cellStyle name="Normal 8 4 2 6 4" xfId="3865" xr:uid="{FCEA15F1-9261-4FFC-9E9F-2C0320642889}"/>
    <cellStyle name="Normal 8 4 2 7" xfId="3866" xr:uid="{83A649FF-81F4-42B4-9DF4-4E3593BCF575}"/>
    <cellStyle name="Normal 8 4 2 8" xfId="3867" xr:uid="{E0128C8E-E889-43EE-90CC-8AF4FB5A93E8}"/>
    <cellStyle name="Normal 8 4 2 9" xfId="3868" xr:uid="{E921D743-002C-4BA0-8A90-B731FE0226F8}"/>
    <cellStyle name="Normal 8 4 3" xfId="391" xr:uid="{FB70A34E-0779-4472-BE6D-548405085F61}"/>
    <cellStyle name="Normal 8 4 3 2" xfId="804" xr:uid="{4C6158EE-106A-405D-B07F-BD2239F6F8F9}"/>
    <cellStyle name="Normal 8 4 3 2 2" xfId="805" xr:uid="{81A949D2-90CB-4A20-8AB9-F9EFA52811D0}"/>
    <cellStyle name="Normal 8 4 3 2 2 2" xfId="2186" xr:uid="{4C5BE9D8-1168-4A1B-B059-15807A16E8F0}"/>
    <cellStyle name="Normal 8 4 3 2 2 2 2" xfId="2187" xr:uid="{0F3DCA3D-EA6D-4109-8522-55A516C861F0}"/>
    <cellStyle name="Normal 8 4 3 2 2 3" xfId="2188" xr:uid="{F24B54B7-8788-4FBF-A4BF-AB7FFD28A301}"/>
    <cellStyle name="Normal 8 4 3 2 2 4" xfId="3869" xr:uid="{70994F26-A70E-43E5-B3C4-D9A5BCEA52CD}"/>
    <cellStyle name="Normal 8 4 3 2 3" xfId="2189" xr:uid="{CB746601-C24A-4DD2-AAF7-2641B0F1FFC3}"/>
    <cellStyle name="Normal 8 4 3 2 3 2" xfId="2190" xr:uid="{7B0441CD-D5E6-451D-87E0-CC0FEF38ACA9}"/>
    <cellStyle name="Normal 8 4 3 2 3 3" xfId="3870" xr:uid="{5B66F1D7-6F73-4326-B53B-07AC5CA235F1}"/>
    <cellStyle name="Normal 8 4 3 2 3 4" xfId="3871" xr:uid="{2BA7A9B5-2E9A-4398-9D88-5547406DA70A}"/>
    <cellStyle name="Normal 8 4 3 2 4" xfId="2191" xr:uid="{C6243A92-3A71-46D3-B827-67D0B12A6DCD}"/>
    <cellStyle name="Normal 8 4 3 2 5" xfId="3872" xr:uid="{371DB7F0-631F-47B8-B332-089EA358291B}"/>
    <cellStyle name="Normal 8 4 3 2 6" xfId="3873" xr:uid="{0B1D3423-F8C1-4A41-AE02-A43ED9C1712D}"/>
    <cellStyle name="Normal 8 4 3 3" xfId="806" xr:uid="{A4D711AC-94E7-460E-9604-E133486F3CEF}"/>
    <cellStyle name="Normal 8 4 3 3 2" xfId="2192" xr:uid="{2290DE5C-68EB-4808-B2CB-FAD47C8C3E45}"/>
    <cellStyle name="Normal 8 4 3 3 2 2" xfId="2193" xr:uid="{9189B261-8731-472B-B677-782E9D158A58}"/>
    <cellStyle name="Normal 8 4 3 3 2 3" xfId="3874" xr:uid="{C6FE4D5B-7528-445D-BC8B-5E75C6CFEF93}"/>
    <cellStyle name="Normal 8 4 3 3 2 4" xfId="3875" xr:uid="{CECE9B99-E6E5-40DA-8FCC-97384DEAF88F}"/>
    <cellStyle name="Normal 8 4 3 3 3" xfId="2194" xr:uid="{67189928-D112-4262-B5E5-95804580C7F7}"/>
    <cellStyle name="Normal 8 4 3 3 4" xfId="3876" xr:uid="{35390843-7FD4-46A3-B46D-E61162145993}"/>
    <cellStyle name="Normal 8 4 3 3 5" xfId="3877" xr:uid="{91B4BF4E-81B7-4D48-AC01-8E90A989E868}"/>
    <cellStyle name="Normal 8 4 3 4" xfId="2195" xr:uid="{0746EE22-CC6A-4EA2-893C-7EA38D0DB836}"/>
    <cellStyle name="Normal 8 4 3 4 2" xfId="2196" xr:uid="{3F9A3766-968A-49F4-98DE-6DBD131BEF25}"/>
    <cellStyle name="Normal 8 4 3 4 3" xfId="3878" xr:uid="{B3224895-C7BE-446E-B7B4-AC32D280B228}"/>
    <cellStyle name="Normal 8 4 3 4 4" xfId="3879" xr:uid="{CA32AD10-7A28-4144-912E-7F341D0E56BA}"/>
    <cellStyle name="Normal 8 4 3 5" xfId="2197" xr:uid="{1C96B1B2-1A0F-4E60-BB2E-26E9E3348D54}"/>
    <cellStyle name="Normal 8 4 3 5 2" xfId="3880" xr:uid="{513A0745-372F-4D07-A08F-6F9FC7CF0381}"/>
    <cellStyle name="Normal 8 4 3 5 3" xfId="3881" xr:uid="{369395A0-A35E-47B8-8822-18E470772685}"/>
    <cellStyle name="Normal 8 4 3 5 4" xfId="3882" xr:uid="{6E0BB0BE-AA4C-4292-B6DA-10E66F079023}"/>
    <cellStyle name="Normal 8 4 3 6" xfId="3883" xr:uid="{9CE02C97-61C0-4893-8814-24973C9AB40D}"/>
    <cellStyle name="Normal 8 4 3 7" xfId="3884" xr:uid="{B0B007C4-A2C0-4E41-A8B8-A48CA056E802}"/>
    <cellStyle name="Normal 8 4 3 8" xfId="3885" xr:uid="{83BE63F1-F531-4547-B5D7-6DC89F3C551D}"/>
    <cellStyle name="Normal 8 4 4" xfId="392" xr:uid="{F731DE66-C529-417A-9252-823FAB2F3212}"/>
    <cellStyle name="Normal 8 4 4 2" xfId="807" xr:uid="{0F2CCF7D-AEC3-4100-AE48-A43BFC533F72}"/>
    <cellStyle name="Normal 8 4 4 2 2" xfId="808" xr:uid="{7EEE94E8-61A1-4FA9-95B8-20190B28D5F2}"/>
    <cellStyle name="Normal 8 4 4 2 2 2" xfId="2198" xr:uid="{AC01F934-A5A5-4B85-B947-0FE31EABFA8C}"/>
    <cellStyle name="Normal 8 4 4 2 2 3" xfId="3886" xr:uid="{CC934F23-A809-4644-847F-7D65C0241BE1}"/>
    <cellStyle name="Normal 8 4 4 2 2 4" xfId="3887" xr:uid="{EAE96844-07F5-4EB6-90DB-F92CA3728EF8}"/>
    <cellStyle name="Normal 8 4 4 2 3" xfId="2199" xr:uid="{18AE95EB-148A-47E5-9D5A-5787A4BACAEE}"/>
    <cellStyle name="Normal 8 4 4 2 4" xfId="3888" xr:uid="{3A0E4EFB-7E23-498C-B62E-2D7494DB7C77}"/>
    <cellStyle name="Normal 8 4 4 2 5" xfId="3889" xr:uid="{9A20E942-7FF2-4EDE-8772-5DEEB6F95280}"/>
    <cellStyle name="Normal 8 4 4 3" xfId="809" xr:uid="{B6FD4D5D-50F7-4A4D-92C9-8FE9AFCA44C6}"/>
    <cellStyle name="Normal 8 4 4 3 2" xfId="2200" xr:uid="{F7623497-2789-4C92-8F0B-98A769026AB9}"/>
    <cellStyle name="Normal 8 4 4 3 3" xfId="3890" xr:uid="{463D031E-00B2-4A86-AD4F-BE0ACAB18D38}"/>
    <cellStyle name="Normal 8 4 4 3 4" xfId="3891" xr:uid="{59477111-D1D4-4763-9EAA-7F35728788ED}"/>
    <cellStyle name="Normal 8 4 4 4" xfId="2201" xr:uid="{54120C07-D5CE-4CBC-9D1D-8FC463312F35}"/>
    <cellStyle name="Normal 8 4 4 4 2" xfId="3892" xr:uid="{A3C6DAD7-A671-48B7-9CA2-C2C96A39CA8B}"/>
    <cellStyle name="Normal 8 4 4 4 3" xfId="3893" xr:uid="{4E5355E9-3B67-4188-821D-3591ACA74F21}"/>
    <cellStyle name="Normal 8 4 4 4 4" xfId="3894" xr:uid="{D4F00603-BE7A-4210-A54F-A3C9E9CF9A65}"/>
    <cellStyle name="Normal 8 4 4 5" xfId="3895" xr:uid="{CB8A773D-3F4E-48E9-8D3B-61B8F96A32D8}"/>
    <cellStyle name="Normal 8 4 4 6" xfId="3896" xr:uid="{FBCD4FDA-FC26-413E-ADA3-9AD325723F2E}"/>
    <cellStyle name="Normal 8 4 4 7" xfId="3897" xr:uid="{62C83A45-77C0-42AB-BE70-B05993092C1E}"/>
    <cellStyle name="Normal 8 4 5" xfId="393" xr:uid="{E149335F-3244-492B-8313-64CDDE1522F1}"/>
    <cellStyle name="Normal 8 4 5 2" xfId="810" xr:uid="{E2371CDA-8E46-4B57-90B4-E739AFA89A02}"/>
    <cellStyle name="Normal 8 4 5 2 2" xfId="2202" xr:uid="{C04DDD77-2E6A-4C92-ADAF-068F1E3B8CEA}"/>
    <cellStyle name="Normal 8 4 5 2 3" xfId="3898" xr:uid="{4EFFFC1C-2094-46D1-8504-AE7915BEAB5B}"/>
    <cellStyle name="Normal 8 4 5 2 4" xfId="3899" xr:uid="{DE01DA6C-528D-481F-B31B-041AA9A98ABF}"/>
    <cellStyle name="Normal 8 4 5 3" xfId="2203" xr:uid="{DAC3C6BC-7B27-489A-BCCB-C1FED7EA8F90}"/>
    <cellStyle name="Normal 8 4 5 3 2" xfId="3900" xr:uid="{6366D40D-A68A-4C0C-95D8-34A4FFC466CE}"/>
    <cellStyle name="Normal 8 4 5 3 3" xfId="3901" xr:uid="{18956893-530B-4B86-8585-FC0FD65AB03A}"/>
    <cellStyle name="Normal 8 4 5 3 4" xfId="3902" xr:uid="{97B2B3D0-D08E-4239-8A8D-F73B085D4CA9}"/>
    <cellStyle name="Normal 8 4 5 4" xfId="3903" xr:uid="{08AAFB53-6823-4BE9-932C-1D5BE2C0C04A}"/>
    <cellStyle name="Normal 8 4 5 5" xfId="3904" xr:uid="{D76022F6-71F8-4B4A-A4F8-5ED316B55771}"/>
    <cellStyle name="Normal 8 4 5 6" xfId="3905" xr:uid="{9895FF5B-8366-4A00-A15F-79695D7F0CE9}"/>
    <cellStyle name="Normal 8 4 6" xfId="811" xr:uid="{92C89B58-3D4F-45D9-BA40-7F55ED95103E}"/>
    <cellStyle name="Normal 8 4 6 2" xfId="2204" xr:uid="{CCC400FF-55D6-4A8A-957A-B490C308B988}"/>
    <cellStyle name="Normal 8 4 6 2 2" xfId="3906" xr:uid="{0930DFEA-851F-43F7-B722-58697D9D7ADC}"/>
    <cellStyle name="Normal 8 4 6 2 3" xfId="3907" xr:uid="{76A77358-E03C-45CD-979A-B4804306C674}"/>
    <cellStyle name="Normal 8 4 6 2 4" xfId="3908" xr:uid="{CC9B7D37-5BF5-4B2F-B2E1-DCEB57CC8CB2}"/>
    <cellStyle name="Normal 8 4 6 3" xfId="3909" xr:uid="{BAF60100-AE4B-4BCD-A216-ED9BA4AFBD29}"/>
    <cellStyle name="Normal 8 4 6 4" xfId="3910" xr:uid="{BE951606-0DF7-48BC-AF8F-ABE74CA54E3B}"/>
    <cellStyle name="Normal 8 4 6 5" xfId="3911" xr:uid="{8433F636-8580-40C0-A0B4-0C9AE47B1949}"/>
    <cellStyle name="Normal 8 4 7" xfId="2205" xr:uid="{259E5DB7-A69D-4A62-A39D-330511B8EAE7}"/>
    <cellStyle name="Normal 8 4 7 2" xfId="3912" xr:uid="{D19B7493-A238-4841-80FF-4B2BA22D77F9}"/>
    <cellStyle name="Normal 8 4 7 3" xfId="3913" xr:uid="{AF187B5C-EA63-4CE9-B01E-F8C4AA6F0FC0}"/>
    <cellStyle name="Normal 8 4 7 4" xfId="3914" xr:uid="{822A6F06-CCE3-4FE5-9F31-508042BBF3A2}"/>
    <cellStyle name="Normal 8 4 8" xfId="3915" xr:uid="{DD828997-8760-4949-A8EC-3B5F7110FDED}"/>
    <cellStyle name="Normal 8 4 8 2" xfId="3916" xr:uid="{888A2E73-6646-49B4-9A05-83E96BC20E12}"/>
    <cellStyle name="Normal 8 4 8 3" xfId="3917" xr:uid="{90C64C5A-06DA-4876-971B-3CE12667B7E6}"/>
    <cellStyle name="Normal 8 4 8 4" xfId="3918" xr:uid="{D5123F88-5024-4B54-B9E2-38EF6500AC99}"/>
    <cellStyle name="Normal 8 4 9" xfId="3919" xr:uid="{322901DD-D06D-4781-A051-14D20529341D}"/>
    <cellStyle name="Normal 8 5" xfId="161" xr:uid="{19F80609-72CC-4CEA-9D06-7EE5061E6F02}"/>
    <cellStyle name="Normal 8 5 2" xfId="162" xr:uid="{F72826E6-F32D-4F88-AD3A-6E4EBD03F506}"/>
    <cellStyle name="Normal 8 5 2 2" xfId="394" xr:uid="{6288FF0E-919C-4A8B-9215-ADF8BDC86DC2}"/>
    <cellStyle name="Normal 8 5 2 2 2" xfId="812" xr:uid="{C365A545-3594-4D71-AD02-709C1C4D9EA5}"/>
    <cellStyle name="Normal 8 5 2 2 2 2" xfId="2206" xr:uid="{4B20A7DC-63F8-44B1-B0CA-1E7C2A20779E}"/>
    <cellStyle name="Normal 8 5 2 2 2 3" xfId="3920" xr:uid="{F15F2BBE-B729-4931-BC5C-A7E0F1C8D044}"/>
    <cellStyle name="Normal 8 5 2 2 2 4" xfId="3921" xr:uid="{75786529-91D6-4664-8841-DC5517C8055A}"/>
    <cellStyle name="Normal 8 5 2 2 3" xfId="2207" xr:uid="{49F4D4C3-9F42-454D-B95F-5252EAE8F9FE}"/>
    <cellStyle name="Normal 8 5 2 2 3 2" xfId="3922" xr:uid="{F464D988-4833-4B9A-99C3-15210E10614B}"/>
    <cellStyle name="Normal 8 5 2 2 3 3" xfId="3923" xr:uid="{A9235E75-E77F-448E-8080-763D079AA176}"/>
    <cellStyle name="Normal 8 5 2 2 3 4" xfId="3924" xr:uid="{05DB1CA0-EE28-49D0-A848-C625BEABA403}"/>
    <cellStyle name="Normal 8 5 2 2 4" xfId="3925" xr:uid="{F836687A-00A5-43F2-95C7-09ED66156C64}"/>
    <cellStyle name="Normal 8 5 2 2 5" xfId="3926" xr:uid="{C0383D60-D881-4DFC-8DD4-1C4B4D1276CC}"/>
    <cellStyle name="Normal 8 5 2 2 6" xfId="3927" xr:uid="{2FAC5736-EDDB-41B7-8CE9-BFE37BDAFE51}"/>
    <cellStyle name="Normal 8 5 2 3" xfId="813" xr:uid="{0F225DDA-BBB1-40FD-B06C-51B5002A3292}"/>
    <cellStyle name="Normal 8 5 2 3 2" xfId="2208" xr:uid="{49774EBB-0742-4F75-B8D5-F635E1C2E0A3}"/>
    <cellStyle name="Normal 8 5 2 3 2 2" xfId="3928" xr:uid="{28A53D28-4397-40CC-8B1C-C786D648699B}"/>
    <cellStyle name="Normal 8 5 2 3 2 3" xfId="3929" xr:uid="{3BBEF821-7238-48B9-8F69-30AEDBFC8D2D}"/>
    <cellStyle name="Normal 8 5 2 3 2 4" xfId="3930" xr:uid="{B18058FE-E6F0-4CBB-86CA-224AAA54C8A3}"/>
    <cellStyle name="Normal 8 5 2 3 3" xfId="3931" xr:uid="{8030F149-3E61-46F4-BD8C-5429B000495C}"/>
    <cellStyle name="Normal 8 5 2 3 4" xfId="3932" xr:uid="{063C3864-0C30-4899-A358-7BBB7D9005F6}"/>
    <cellStyle name="Normal 8 5 2 3 5" xfId="3933" xr:uid="{60EC88D9-1A52-4D4C-8793-8116E1398768}"/>
    <cellStyle name="Normal 8 5 2 4" xfId="2209" xr:uid="{39A0FE63-762D-4330-8232-1AEA57666C61}"/>
    <cellStyle name="Normal 8 5 2 4 2" xfId="3934" xr:uid="{1286FC86-065F-4326-9FE6-C3DB967067F9}"/>
    <cellStyle name="Normal 8 5 2 4 3" xfId="3935" xr:uid="{6C97E7E0-4AB0-41A1-B037-B9F0C7CF9A6E}"/>
    <cellStyle name="Normal 8 5 2 4 4" xfId="3936" xr:uid="{B9B35F0F-0D81-481D-ADA6-BB27E014194B}"/>
    <cellStyle name="Normal 8 5 2 5" xfId="3937" xr:uid="{33E17279-C5CF-48E1-8319-C20496435111}"/>
    <cellStyle name="Normal 8 5 2 5 2" xfId="3938" xr:uid="{A7A9A0DC-849A-4334-AA79-3B2345B4EAC8}"/>
    <cellStyle name="Normal 8 5 2 5 3" xfId="3939" xr:uid="{0994A53A-4A94-41FE-8544-0074B30F55C2}"/>
    <cellStyle name="Normal 8 5 2 5 4" xfId="3940" xr:uid="{B382832E-2243-4B89-A581-C77A262C1774}"/>
    <cellStyle name="Normal 8 5 2 6" xfId="3941" xr:uid="{90531FB5-FCFD-4ADC-A50C-2BC0004D06AD}"/>
    <cellStyle name="Normal 8 5 2 7" xfId="3942" xr:uid="{660BA2B1-D904-43AB-9400-DCECBC0BA028}"/>
    <cellStyle name="Normal 8 5 2 8" xfId="3943" xr:uid="{BE523162-23E6-4AE4-A727-D35E9026881B}"/>
    <cellStyle name="Normal 8 5 3" xfId="395" xr:uid="{7A025D79-3653-45A3-99E5-4B5F6DF2D28E}"/>
    <cellStyle name="Normal 8 5 3 2" xfId="814" xr:uid="{CD7C1A93-9636-44DE-A499-2C7777DAFC4C}"/>
    <cellStyle name="Normal 8 5 3 2 2" xfId="815" xr:uid="{AAB0AF18-630E-44DC-BF9F-464C99D067C1}"/>
    <cellStyle name="Normal 8 5 3 2 3" xfId="3944" xr:uid="{E8317315-C8F0-4521-B2D9-5681A9F49706}"/>
    <cellStyle name="Normal 8 5 3 2 4" xfId="3945" xr:uid="{CB8AD191-EE79-4969-A775-BC264199DBE2}"/>
    <cellStyle name="Normal 8 5 3 3" xfId="816" xr:uid="{0FC72347-781E-4E6C-B4CE-E2DDD208CAD4}"/>
    <cellStyle name="Normal 8 5 3 3 2" xfId="3946" xr:uid="{4FF172A2-3E55-4701-B586-799D5F8692D8}"/>
    <cellStyle name="Normal 8 5 3 3 3" xfId="3947" xr:uid="{B828DEF1-6B63-49A9-BB77-727CE2D889F5}"/>
    <cellStyle name="Normal 8 5 3 3 4" xfId="3948" xr:uid="{C87695C6-6657-4907-97AD-CCAA93F42D21}"/>
    <cellStyle name="Normal 8 5 3 4" xfId="3949" xr:uid="{12520790-57D5-4EE3-A559-0D79990670DF}"/>
    <cellStyle name="Normal 8 5 3 5" xfId="3950" xr:uid="{63C810F0-77E3-4EEE-9CBC-9A0F33123AB5}"/>
    <cellStyle name="Normal 8 5 3 6" xfId="3951" xr:uid="{9E205556-A895-4A66-99B2-E2FAC47E31B3}"/>
    <cellStyle name="Normal 8 5 4" xfId="396" xr:uid="{06AC3738-2F4D-4D49-8CED-5527C2704B1F}"/>
    <cellStyle name="Normal 8 5 4 2" xfId="817" xr:uid="{BFE43DB6-BBF6-4E86-ABA4-B960822C9459}"/>
    <cellStyle name="Normal 8 5 4 2 2" xfId="3952" xr:uid="{4FBB230A-B2C3-48D3-B85B-24E0A2CCD782}"/>
    <cellStyle name="Normal 8 5 4 2 3" xfId="3953" xr:uid="{7842A065-45CC-4F6C-B3A1-0439CD49BC77}"/>
    <cellStyle name="Normal 8 5 4 2 4" xfId="3954" xr:uid="{A3D86A85-4589-4364-B963-AB64D00B0DFB}"/>
    <cellStyle name="Normal 8 5 4 3" xfId="3955" xr:uid="{E2ED2073-FF14-4057-9D8D-9B442F4514BC}"/>
    <cellStyle name="Normal 8 5 4 4" xfId="3956" xr:uid="{AE0AF561-75F7-411F-AF89-C904A5DEA41B}"/>
    <cellStyle name="Normal 8 5 4 5" xfId="3957" xr:uid="{74D985C0-F785-45D2-A1BF-F1A3AE0049D5}"/>
    <cellStyle name="Normal 8 5 5" xfId="818" xr:uid="{6B26527F-1AE7-48D9-9A61-0B88703EC31C}"/>
    <cellStyle name="Normal 8 5 5 2" xfId="3958" xr:uid="{C44B57A7-8F40-4270-94B6-7AC6D5225DC0}"/>
    <cellStyle name="Normal 8 5 5 3" xfId="3959" xr:uid="{EAFE24F0-5BFC-4A24-911A-84D70F9B7BC6}"/>
    <cellStyle name="Normal 8 5 5 4" xfId="3960" xr:uid="{B3983553-7364-48BE-A5C1-BCE9E66B5C21}"/>
    <cellStyle name="Normal 8 5 6" xfId="3961" xr:uid="{CB072DB1-A254-44BB-B508-1A2ED2CA0DB0}"/>
    <cellStyle name="Normal 8 5 6 2" xfId="3962" xr:uid="{ECFB0830-56DC-4840-8CB9-A6F4F2EADCBD}"/>
    <cellStyle name="Normal 8 5 6 3" xfId="3963" xr:uid="{BF24A260-5C22-4D08-8697-ACC9C885CC5A}"/>
    <cellStyle name="Normal 8 5 6 4" xfId="3964" xr:uid="{2BB0E587-6C46-43A6-8357-5B26C1A7E990}"/>
    <cellStyle name="Normal 8 5 7" xfId="3965" xr:uid="{4D839654-748C-4378-876A-A8154DFD7797}"/>
    <cellStyle name="Normal 8 5 8" xfId="3966" xr:uid="{5BD13AD9-5DD3-4ADB-8EDD-AFD5359B5285}"/>
    <cellStyle name="Normal 8 5 9" xfId="3967" xr:uid="{A722A0C7-88FC-44D4-901E-F7C1409FF927}"/>
    <cellStyle name="Normal 8 6" xfId="163" xr:uid="{ED09582E-7B77-47F3-A76B-6E871212AEDA}"/>
    <cellStyle name="Normal 8 6 2" xfId="397" xr:uid="{7019BFB1-F21C-4403-8E41-C91F90EEAAFD}"/>
    <cellStyle name="Normal 8 6 2 2" xfId="819" xr:uid="{CDB1827F-C7E2-456E-BE3A-02860CEED08A}"/>
    <cellStyle name="Normal 8 6 2 2 2" xfId="2210" xr:uid="{57CDFCE0-4AF5-4F88-A145-2EE84E7A9FB3}"/>
    <cellStyle name="Normal 8 6 2 2 2 2" xfId="2211" xr:uid="{1B448D78-9D17-46A8-B719-5027AD98780B}"/>
    <cellStyle name="Normal 8 6 2 2 3" xfId="2212" xr:uid="{59E40B0A-A13E-4EB8-BCD4-6CFAA3093A87}"/>
    <cellStyle name="Normal 8 6 2 2 4" xfId="3968" xr:uid="{F67EAF01-9F3F-4842-A389-D373AB8A515B}"/>
    <cellStyle name="Normal 8 6 2 3" xfId="2213" xr:uid="{2C60867F-E26A-4596-BD08-3ACCF495F972}"/>
    <cellStyle name="Normal 8 6 2 3 2" xfId="2214" xr:uid="{B2E11E0A-670B-4B69-BF8D-DE78724CA71E}"/>
    <cellStyle name="Normal 8 6 2 3 3" xfId="3969" xr:uid="{C1DE80F1-06DB-4926-9A73-F5E4254E127E}"/>
    <cellStyle name="Normal 8 6 2 3 4" xfId="3970" xr:uid="{7CD1A8E2-46BC-4473-8674-46C7FC20D7FF}"/>
    <cellStyle name="Normal 8 6 2 4" xfId="2215" xr:uid="{D21EDECA-581C-496A-B427-F5FE5E244927}"/>
    <cellStyle name="Normal 8 6 2 5" xfId="3971" xr:uid="{9DC308A9-C943-4A9C-9535-0F71C11ADC83}"/>
    <cellStyle name="Normal 8 6 2 6" xfId="3972" xr:uid="{633D14A7-9DA4-4112-ADF5-030F245BA9F8}"/>
    <cellStyle name="Normal 8 6 3" xfId="820" xr:uid="{D4BC1A10-D608-4547-A606-78FFF3CDAF4A}"/>
    <cellStyle name="Normal 8 6 3 2" xfId="2216" xr:uid="{F975745A-DAD6-46AE-BB98-E2541CB20E74}"/>
    <cellStyle name="Normal 8 6 3 2 2" xfId="2217" xr:uid="{02F550B9-A587-4F61-BAAC-D8B04717D8CF}"/>
    <cellStyle name="Normal 8 6 3 2 3" xfId="3973" xr:uid="{2B5D7204-7774-417B-ABD9-9C768AA6D1A3}"/>
    <cellStyle name="Normal 8 6 3 2 4" xfId="3974" xr:uid="{D9FB9A35-0F81-4A49-9D87-D39E25DF2153}"/>
    <cellStyle name="Normal 8 6 3 3" xfId="2218" xr:uid="{9BA96ABC-AC6F-4691-9B94-54FF5A65445D}"/>
    <cellStyle name="Normal 8 6 3 4" xfId="3975" xr:uid="{144341CF-4763-4F2C-9B08-12B18092FC6B}"/>
    <cellStyle name="Normal 8 6 3 5" xfId="3976" xr:uid="{4AEA4FDF-8F11-4053-980C-4E0CDE14356E}"/>
    <cellStyle name="Normal 8 6 4" xfId="2219" xr:uid="{3200C951-EE63-4584-B59D-5DE2CB436183}"/>
    <cellStyle name="Normal 8 6 4 2" xfId="2220" xr:uid="{55C97904-39FD-41A8-8F97-960DAB44D53E}"/>
    <cellStyle name="Normal 8 6 4 3" xfId="3977" xr:uid="{32EA76F6-BC17-482E-BAA4-26644011256C}"/>
    <cellStyle name="Normal 8 6 4 4" xfId="3978" xr:uid="{DB843EAC-D0EB-4197-9D65-879617286A87}"/>
    <cellStyle name="Normal 8 6 5" xfId="2221" xr:uid="{BD7B3A59-1219-4E3F-8D8C-34EF8973F197}"/>
    <cellStyle name="Normal 8 6 5 2" xfId="3979" xr:uid="{B5F18BBC-438D-4828-B7DC-EDC3ED911B0B}"/>
    <cellStyle name="Normal 8 6 5 3" xfId="3980" xr:uid="{F0BE10B2-AD5E-41E2-9342-57639638E0B1}"/>
    <cellStyle name="Normal 8 6 5 4" xfId="3981" xr:uid="{D5D82E56-5E76-404D-A65E-2BD12633A331}"/>
    <cellStyle name="Normal 8 6 6" xfId="3982" xr:uid="{FB889234-39F1-4120-98BB-334ADAF426ED}"/>
    <cellStyle name="Normal 8 6 7" xfId="3983" xr:uid="{F97548C9-A0CC-4BCB-A402-11902E7966A6}"/>
    <cellStyle name="Normal 8 6 8" xfId="3984" xr:uid="{A3CD63F2-12A8-4AD1-A90D-8B83E737917D}"/>
    <cellStyle name="Normal 8 7" xfId="398" xr:uid="{76093230-6B79-4736-907A-B74591BF8265}"/>
    <cellStyle name="Normal 8 7 2" xfId="821" xr:uid="{68B07694-C41C-4A96-A987-63E3FE9FD04A}"/>
    <cellStyle name="Normal 8 7 2 2" xfId="822" xr:uid="{7F9EBC6B-14C3-4964-9337-4930454A8E14}"/>
    <cellStyle name="Normal 8 7 2 2 2" xfId="2222" xr:uid="{5DA5F96D-4CEC-4883-B4ED-A7C6C94FBCE2}"/>
    <cellStyle name="Normal 8 7 2 2 3" xfId="3985" xr:uid="{1B3D73FD-126A-4F42-8DF2-D4E1344D6BD3}"/>
    <cellStyle name="Normal 8 7 2 2 4" xfId="3986" xr:uid="{C9F5752D-DBED-4942-9356-E7E35B3C951C}"/>
    <cellStyle name="Normal 8 7 2 3" xfId="2223" xr:uid="{7C1E2234-42AA-4EBE-827F-64029D567211}"/>
    <cellStyle name="Normal 8 7 2 4" xfId="3987" xr:uid="{BE46B3F4-C534-4D39-BA01-E78DBFA86893}"/>
    <cellStyle name="Normal 8 7 2 5" xfId="3988" xr:uid="{BE73767D-2B4A-4EA6-A0BB-21F5DB06C1F2}"/>
    <cellStyle name="Normal 8 7 3" xfId="823" xr:uid="{AAA2B606-9287-4189-9B7C-F6EDC498BC19}"/>
    <cellStyle name="Normal 8 7 3 2" xfId="2224" xr:uid="{D62B6E82-04AE-4757-8725-41CF98FFB792}"/>
    <cellStyle name="Normal 8 7 3 3" xfId="3989" xr:uid="{D4D903F6-BC80-4BA7-ADB6-BCB6DF002FB6}"/>
    <cellStyle name="Normal 8 7 3 4" xfId="3990" xr:uid="{85C6F36E-EE65-46A2-910C-BE45AA9BA8E9}"/>
    <cellStyle name="Normal 8 7 4" xfId="2225" xr:uid="{8B8E6DF4-6742-4FF8-A835-11B56B4945B7}"/>
    <cellStyle name="Normal 8 7 4 2" xfId="3991" xr:uid="{5143283F-403E-4AA7-9CC2-3281603BB4AD}"/>
    <cellStyle name="Normal 8 7 4 3" xfId="3992" xr:uid="{BFE327B3-2100-4F29-9361-CD1CB5A1F469}"/>
    <cellStyle name="Normal 8 7 4 4" xfId="3993" xr:uid="{FA1E2EB4-5B44-46EF-92FD-1F49BB2E0311}"/>
    <cellStyle name="Normal 8 7 5" xfId="3994" xr:uid="{8AD0A11A-604C-4D63-9A49-88213272D3B2}"/>
    <cellStyle name="Normal 8 7 6" xfId="3995" xr:uid="{915B118D-2D0B-4180-ACA1-4ECC9AF261DC}"/>
    <cellStyle name="Normal 8 7 7" xfId="3996" xr:uid="{87845182-D4CC-4266-9315-B917A7BE43E2}"/>
    <cellStyle name="Normal 8 8" xfId="399" xr:uid="{2B5E4DE9-8F0C-4C66-A2EA-FC136E6F04D9}"/>
    <cellStyle name="Normal 8 8 2" xfId="824" xr:uid="{A15F492C-4CD4-4507-B1E4-EAF7B1BF825A}"/>
    <cellStyle name="Normal 8 8 2 2" xfId="2226" xr:uid="{2BF1B842-5C6E-4EA9-8139-B806194D36A7}"/>
    <cellStyle name="Normal 8 8 2 3" xfId="3997" xr:uid="{DFDD4B6C-857E-4B2B-B73D-CC1D4D41746C}"/>
    <cellStyle name="Normal 8 8 2 4" xfId="3998" xr:uid="{F1704F64-E1DD-48A4-88FE-23ACA693ED04}"/>
    <cellStyle name="Normal 8 8 3" xfId="2227" xr:uid="{FE329196-3796-4678-9F01-0917A8431AD2}"/>
    <cellStyle name="Normal 8 8 3 2" xfId="3999" xr:uid="{8D9608E7-2956-44BD-999C-9B2A25E124C4}"/>
    <cellStyle name="Normal 8 8 3 3" xfId="4000" xr:uid="{751E5236-2E40-4BAE-81E2-F38D2923F546}"/>
    <cellStyle name="Normal 8 8 3 4" xfId="4001" xr:uid="{5301A4F5-E8A0-4B57-AC78-F034EBC63F74}"/>
    <cellStyle name="Normal 8 8 4" xfId="4002" xr:uid="{80B13900-CF4C-466D-9E35-4F933AFE9C07}"/>
    <cellStyle name="Normal 8 8 5" xfId="4003" xr:uid="{B331B72E-3DF3-4B9F-A4A1-F36FDF178D80}"/>
    <cellStyle name="Normal 8 8 6" xfId="4004" xr:uid="{EFA79127-C435-4C04-B7BD-7F2E44F5A2B8}"/>
    <cellStyle name="Normal 8 9" xfId="400" xr:uid="{FFF27D25-C487-4A4E-BEBB-B9FCFE4D5A86}"/>
    <cellStyle name="Normal 8 9 2" xfId="2228" xr:uid="{7CD09B78-A03A-404B-B79F-166BE8538275}"/>
    <cellStyle name="Normal 8 9 2 2" xfId="4005" xr:uid="{F97A3889-0472-43D1-8256-B0DF914D9710}"/>
    <cellStyle name="Normal 8 9 2 2 2" xfId="4410" xr:uid="{89D1C272-FCFC-42AB-9D4D-4E22E62B1B46}"/>
    <cellStyle name="Normal 8 9 2 2 3" xfId="4689" xr:uid="{B9DDF173-6D98-4D24-88F9-2688CDC77F5F}"/>
    <cellStyle name="Normal 8 9 2 3" xfId="4006" xr:uid="{CF629501-7FEB-46E8-8C68-D948C265306B}"/>
    <cellStyle name="Normal 8 9 2 4" xfId="4007" xr:uid="{97EE4B9B-E3FA-4EE4-96AF-CAFA3E9C5522}"/>
    <cellStyle name="Normal 8 9 3" xfId="4008" xr:uid="{DF6A846A-3760-4D2C-9CAB-75C88361FE73}"/>
    <cellStyle name="Normal 8 9 4" xfId="4009" xr:uid="{93213394-F11B-4298-BB93-70DFD14BF812}"/>
    <cellStyle name="Normal 8 9 4 2" xfId="4580" xr:uid="{3EE65476-A91C-472E-B230-4AB2B98CB3F7}"/>
    <cellStyle name="Normal 8 9 4 3" xfId="4690" xr:uid="{D2436E9F-14DC-4966-BE07-E97CF305A857}"/>
    <cellStyle name="Normal 8 9 4 4" xfId="4609" xr:uid="{29F249CB-E2A4-4D21-9840-B27F933F436B}"/>
    <cellStyle name="Normal 8 9 5" xfId="4010" xr:uid="{B8107B39-2FC1-4BE6-80A4-D4DA2485AF7A}"/>
    <cellStyle name="Normal 9" xfId="164" xr:uid="{77149FD2-3F76-4F1A-9B5B-40AB507C40BB}"/>
    <cellStyle name="Normal 9 10" xfId="401" xr:uid="{C5514DFC-7F7F-4873-B954-2E6793BB6F4A}"/>
    <cellStyle name="Normal 9 10 2" xfId="2229" xr:uid="{393E4623-4012-45FD-A152-4AE1D6BD5CB3}"/>
    <cellStyle name="Normal 9 10 2 2" xfId="4011" xr:uid="{33035E25-0761-4D8E-9429-5C960919223C}"/>
    <cellStyle name="Normal 9 10 2 3" xfId="4012" xr:uid="{51CD7374-75D7-41CA-AA6D-0B5E92879073}"/>
    <cellStyle name="Normal 9 10 2 4" xfId="4013" xr:uid="{CA783B8E-85BA-4EC2-900A-7D278B3ECC5B}"/>
    <cellStyle name="Normal 9 10 3" xfId="4014" xr:uid="{B7758FFA-B3D3-420F-BB29-354B5AA6744E}"/>
    <cellStyle name="Normal 9 10 4" xfId="4015" xr:uid="{5379F895-A2BA-4A67-944B-F5F7FEC7E4AC}"/>
    <cellStyle name="Normal 9 10 5" xfId="4016" xr:uid="{31AC5E07-61E6-414F-BEFF-26D36AD28B00}"/>
    <cellStyle name="Normal 9 11" xfId="2230" xr:uid="{50C78974-20E1-47E3-910C-528043E31AC5}"/>
    <cellStyle name="Normal 9 11 2" xfId="4017" xr:uid="{F9298534-31C7-48F5-B8E0-E4AF3CE6C842}"/>
    <cellStyle name="Normal 9 11 3" xfId="4018" xr:uid="{99C30F10-2D79-46B7-949B-DAAB2834C3E4}"/>
    <cellStyle name="Normal 9 11 4" xfId="4019" xr:uid="{0209C4F7-623A-4E5A-9B30-A6593C9C0253}"/>
    <cellStyle name="Normal 9 12" xfId="4020" xr:uid="{B658FB70-634A-4E6A-8BE9-F9E370775316}"/>
    <cellStyle name="Normal 9 12 2" xfId="4021" xr:uid="{78FF5B77-9DB0-42B4-AF21-A5996798BC2F}"/>
    <cellStyle name="Normal 9 12 3" xfId="4022" xr:uid="{5C83DE06-9761-4777-837E-0ACCA387ADC4}"/>
    <cellStyle name="Normal 9 12 4" xfId="4023" xr:uid="{3976C4AD-B76F-4FED-A973-E173D1DF165C}"/>
    <cellStyle name="Normal 9 13" xfId="4024" xr:uid="{BE68E950-F07C-4E65-8901-00B2DF93EA6F}"/>
    <cellStyle name="Normal 9 13 2" xfId="4025" xr:uid="{4E7DF38A-BE98-47E6-AC51-008A618E5DA7}"/>
    <cellStyle name="Normal 9 14" xfId="4026" xr:uid="{2170D2AE-8F5D-4D5C-88DB-51AAB3F62F53}"/>
    <cellStyle name="Normal 9 15" xfId="4027" xr:uid="{01A4A07B-0C98-430E-916B-4B1C5383FA3B}"/>
    <cellStyle name="Normal 9 16" xfId="4028" xr:uid="{E2DE74B7-0908-4C57-B820-A931509E5169}"/>
    <cellStyle name="Normal 9 2" xfId="165" xr:uid="{EB90D19F-C6F4-4EB7-A2E9-B256CC55DE1E}"/>
    <cellStyle name="Normal 9 2 2" xfId="402" xr:uid="{2AA66EF8-1F0F-487A-A1F4-E4B2B7C70DFF}"/>
    <cellStyle name="Normal 9 2 2 2" xfId="4672" xr:uid="{BE774EFD-D170-48EC-BE30-7010E17521B0}"/>
    <cellStyle name="Normal 9 2 3" xfId="4561" xr:uid="{54380DE0-4ACE-4D1F-9418-50217792F77A}"/>
    <cellStyle name="Normal 9 3" xfId="166" xr:uid="{F4C71EE0-DD3A-4984-9696-5DB77BBAF531}"/>
    <cellStyle name="Normal 9 3 10" xfId="4029" xr:uid="{42D4ADDA-58E4-47CE-92A4-F5895C597C5C}"/>
    <cellStyle name="Normal 9 3 11" xfId="4030" xr:uid="{D183F624-5F31-4C7B-9C35-87496A864F3F}"/>
    <cellStyle name="Normal 9 3 2" xfId="167" xr:uid="{BA26370B-923D-4F8B-BD6F-21C7E43761D9}"/>
    <cellStyle name="Normal 9 3 2 2" xfId="168" xr:uid="{BD1D4453-B65A-46E2-82E5-396064FDAA56}"/>
    <cellStyle name="Normal 9 3 2 2 2" xfId="403" xr:uid="{B2D2CF83-4439-4B90-9EFF-0143B14117CF}"/>
    <cellStyle name="Normal 9 3 2 2 2 2" xfId="825" xr:uid="{27D7115C-BCA3-424A-B94A-90D2AB1EFCE5}"/>
    <cellStyle name="Normal 9 3 2 2 2 2 2" xfId="826" xr:uid="{FF609D8E-CEE9-4B6E-8F9E-DB20753C62A6}"/>
    <cellStyle name="Normal 9 3 2 2 2 2 2 2" xfId="2231" xr:uid="{D543936B-ABA0-4289-91BD-4728C10F837C}"/>
    <cellStyle name="Normal 9 3 2 2 2 2 2 2 2" xfId="2232" xr:uid="{2C746762-0C65-45D7-9856-77BA41E78D1B}"/>
    <cellStyle name="Normal 9 3 2 2 2 2 2 3" xfId="2233" xr:uid="{FC0B6E51-F907-4C4C-A899-BE7103A7536D}"/>
    <cellStyle name="Normal 9 3 2 2 2 2 3" xfId="2234" xr:uid="{227B4D24-90C8-4E0C-BD98-8596480DED67}"/>
    <cellStyle name="Normal 9 3 2 2 2 2 3 2" xfId="2235" xr:uid="{39BC0F2E-94EE-44BA-89A0-0CC4BA89B736}"/>
    <cellStyle name="Normal 9 3 2 2 2 2 4" xfId="2236" xr:uid="{1137EB92-2914-4A7C-B9AB-EBA99A38ED9F}"/>
    <cellStyle name="Normal 9 3 2 2 2 3" xfId="827" xr:uid="{8BBE2B97-61F8-462D-BE70-49001C4652B0}"/>
    <cellStyle name="Normal 9 3 2 2 2 3 2" xfId="2237" xr:uid="{9248CA18-CE17-41A9-B2EF-0589ABF98CBE}"/>
    <cellStyle name="Normal 9 3 2 2 2 3 2 2" xfId="2238" xr:uid="{ABE7A963-65EC-4F50-87A8-7314C83F819D}"/>
    <cellStyle name="Normal 9 3 2 2 2 3 3" xfId="2239" xr:uid="{52428333-C2ED-4CF9-8B3A-2EA5A3FF7754}"/>
    <cellStyle name="Normal 9 3 2 2 2 3 4" xfId="4031" xr:uid="{74887F87-728F-4C4F-838F-148D7E78D0A5}"/>
    <cellStyle name="Normal 9 3 2 2 2 4" xfId="2240" xr:uid="{91827697-204B-4420-9B90-4F6165D9150A}"/>
    <cellStyle name="Normal 9 3 2 2 2 4 2" xfId="2241" xr:uid="{82D9797B-FB9A-47B6-92DB-B6B0964226E4}"/>
    <cellStyle name="Normal 9 3 2 2 2 5" xfId="2242" xr:uid="{EBBAD7C9-1EF4-4712-95CB-EC3C8591F681}"/>
    <cellStyle name="Normal 9 3 2 2 2 6" xfId="4032" xr:uid="{B58F549E-EE21-447D-9805-9D85369EFD71}"/>
    <cellStyle name="Normal 9 3 2 2 3" xfId="404" xr:uid="{0D111D70-BBFB-4E0F-ABA1-342D4F35F0D9}"/>
    <cellStyle name="Normal 9 3 2 2 3 2" xfId="828" xr:uid="{85C8684D-559E-4187-9E5B-4F794754DBBC}"/>
    <cellStyle name="Normal 9 3 2 2 3 2 2" xfId="829" xr:uid="{DB564AEA-0341-47E7-8575-B127198AEA44}"/>
    <cellStyle name="Normal 9 3 2 2 3 2 2 2" xfId="2243" xr:uid="{FB2183F1-4939-4CEC-ABB3-86D4FD57CFB1}"/>
    <cellStyle name="Normal 9 3 2 2 3 2 2 2 2" xfId="2244" xr:uid="{6FB76800-18CC-4BAC-9B76-B972734F2541}"/>
    <cellStyle name="Normal 9 3 2 2 3 2 2 3" xfId="2245" xr:uid="{06F61010-2A22-414E-9896-AF34B8E9A7AE}"/>
    <cellStyle name="Normal 9 3 2 2 3 2 3" xfId="2246" xr:uid="{65BE24FC-BB62-4BA5-BAE2-FB5A8E5B44C1}"/>
    <cellStyle name="Normal 9 3 2 2 3 2 3 2" xfId="2247" xr:uid="{BFA2DFC5-A0A7-4A0C-BBF7-345658E59C88}"/>
    <cellStyle name="Normal 9 3 2 2 3 2 4" xfId="2248" xr:uid="{D0D6ED02-0624-434F-B920-13911AA122F4}"/>
    <cellStyle name="Normal 9 3 2 2 3 3" xfId="830" xr:uid="{57FA7012-45BA-46F5-BFB4-11522B419D07}"/>
    <cellStyle name="Normal 9 3 2 2 3 3 2" xfId="2249" xr:uid="{41A3C6EC-5B62-4242-B46D-1254BEE1EBD5}"/>
    <cellStyle name="Normal 9 3 2 2 3 3 2 2" xfId="2250" xr:uid="{7CAAE061-30E3-43CC-815E-58A0BBECA84F}"/>
    <cellStyle name="Normal 9 3 2 2 3 3 3" xfId="2251" xr:uid="{5EC58BE4-A5FE-4C07-9E96-F6B3EA7CF865}"/>
    <cellStyle name="Normal 9 3 2 2 3 4" xfId="2252" xr:uid="{7066C73B-3D9F-4CCA-A841-FD95C04694EC}"/>
    <cellStyle name="Normal 9 3 2 2 3 4 2" xfId="2253" xr:uid="{32D89765-9F9E-42AA-AC15-8DEC6D90A131}"/>
    <cellStyle name="Normal 9 3 2 2 3 5" xfId="2254" xr:uid="{C96C1800-07E1-4B3F-ABA7-F3DFC77C8B4D}"/>
    <cellStyle name="Normal 9 3 2 2 4" xfId="831" xr:uid="{24783463-F120-41B6-A9D6-5DBD13EEB2D3}"/>
    <cellStyle name="Normal 9 3 2 2 4 2" xfId="832" xr:uid="{E414032B-18AE-460D-BCA7-9AAB64A7E7D4}"/>
    <cellStyle name="Normal 9 3 2 2 4 2 2" xfId="2255" xr:uid="{BEAB4A92-4D26-4C8B-842E-76B50794839C}"/>
    <cellStyle name="Normal 9 3 2 2 4 2 2 2" xfId="2256" xr:uid="{E4AB5D2F-2B29-47A0-AEE0-B3DFDA0D9F28}"/>
    <cellStyle name="Normal 9 3 2 2 4 2 3" xfId="2257" xr:uid="{B28C95D0-E155-42C3-A5A4-3CC8981445DB}"/>
    <cellStyle name="Normal 9 3 2 2 4 3" xfId="2258" xr:uid="{F238BC0D-F14C-43F9-BE21-1ED806002A2E}"/>
    <cellStyle name="Normal 9 3 2 2 4 3 2" xfId="2259" xr:uid="{534AE014-E8B4-4F71-B026-85EF6CA6FAA7}"/>
    <cellStyle name="Normal 9 3 2 2 4 4" xfId="2260" xr:uid="{87033504-FAC5-408C-86C0-B3940145C25B}"/>
    <cellStyle name="Normal 9 3 2 2 5" xfId="833" xr:uid="{D76F2B91-CEDC-428F-B8C3-EC2F09933E5C}"/>
    <cellStyle name="Normal 9 3 2 2 5 2" xfId="2261" xr:uid="{AA6C3CB4-8D1A-471C-96EE-A4F5F612A86D}"/>
    <cellStyle name="Normal 9 3 2 2 5 2 2" xfId="2262" xr:uid="{13AAF7C3-E7FB-4B4C-94BE-F7A080112A14}"/>
    <cellStyle name="Normal 9 3 2 2 5 3" xfId="2263" xr:uid="{2391768F-D644-4B58-98D8-7BC8FB75289A}"/>
    <cellStyle name="Normal 9 3 2 2 5 4" xfId="4033" xr:uid="{CAC7303F-522B-4ED2-824A-F657139B12FA}"/>
    <cellStyle name="Normal 9 3 2 2 6" xfId="2264" xr:uid="{5AF65F43-BD78-4A73-AF72-7EAEA96E47F3}"/>
    <cellStyle name="Normal 9 3 2 2 6 2" xfId="2265" xr:uid="{2FB9965A-D08E-434A-9195-F62CE55826E0}"/>
    <cellStyle name="Normal 9 3 2 2 7" xfId="2266" xr:uid="{DF005473-2506-4ACD-A1DB-50832246229E}"/>
    <cellStyle name="Normal 9 3 2 2 8" xfId="4034" xr:uid="{37F42221-26EE-43A5-8132-FA902D197042}"/>
    <cellStyle name="Normal 9 3 2 3" xfId="405" xr:uid="{ED825F21-85AD-4254-A90E-53402F2D53D9}"/>
    <cellStyle name="Normal 9 3 2 3 2" xfId="834" xr:uid="{487B3350-56DE-4AB8-8877-378899D81AB0}"/>
    <cellStyle name="Normal 9 3 2 3 2 2" xfId="835" xr:uid="{48EAF33C-3041-4DF8-82F6-BB676F60B003}"/>
    <cellStyle name="Normal 9 3 2 3 2 2 2" xfId="2267" xr:uid="{D5CA3A39-B183-4BEB-AD62-F9E93F816B8C}"/>
    <cellStyle name="Normal 9 3 2 3 2 2 2 2" xfId="2268" xr:uid="{88582056-D74D-4632-9894-DBD0324FFFB8}"/>
    <cellStyle name="Normal 9 3 2 3 2 2 3" xfId="2269" xr:uid="{585F652E-3294-423C-AA51-E50F0A2BD9CC}"/>
    <cellStyle name="Normal 9 3 2 3 2 3" xfId="2270" xr:uid="{1D33D449-D006-46F8-949A-64294AB28E41}"/>
    <cellStyle name="Normal 9 3 2 3 2 3 2" xfId="2271" xr:uid="{3CF9FC10-1848-4225-B6AD-B0B6B5295999}"/>
    <cellStyle name="Normal 9 3 2 3 2 4" xfId="2272" xr:uid="{E1F437D2-FE56-446E-9CC8-45D666398E1A}"/>
    <cellStyle name="Normal 9 3 2 3 3" xfId="836" xr:uid="{663EB180-5131-446B-B4B4-3B6127FAAE64}"/>
    <cellStyle name="Normal 9 3 2 3 3 2" xfId="2273" xr:uid="{1D327A82-06EA-47A5-A987-492A7CB200D6}"/>
    <cellStyle name="Normal 9 3 2 3 3 2 2" xfId="2274" xr:uid="{7931833A-F629-4164-A119-8E84D3FA97AD}"/>
    <cellStyle name="Normal 9 3 2 3 3 3" xfId="2275" xr:uid="{75BCD67A-D76F-4D7D-A767-C59F2BCABD20}"/>
    <cellStyle name="Normal 9 3 2 3 3 4" xfId="4035" xr:uid="{DDB48235-2AEC-4312-B3AC-90B60C4A0C3B}"/>
    <cellStyle name="Normal 9 3 2 3 4" xfId="2276" xr:uid="{8709FF93-A55D-4D17-A4E4-5DC228A81FBD}"/>
    <cellStyle name="Normal 9 3 2 3 4 2" xfId="2277" xr:uid="{4CA8221C-D2D9-42E5-8C87-C8225C754569}"/>
    <cellStyle name="Normal 9 3 2 3 5" xfId="2278" xr:uid="{B02082F6-E4B4-4CA9-8AEB-33EBF2F03D97}"/>
    <cellStyle name="Normal 9 3 2 3 6" xfId="4036" xr:uid="{9C630DD9-3895-470F-B395-F02850F35B31}"/>
    <cellStyle name="Normal 9 3 2 4" xfId="406" xr:uid="{4838F2E6-6505-4350-9286-450DA928DFC2}"/>
    <cellStyle name="Normal 9 3 2 4 2" xfId="837" xr:uid="{87B5E74A-70D1-4F1E-80F6-F3879562E472}"/>
    <cellStyle name="Normal 9 3 2 4 2 2" xfId="838" xr:uid="{C0F545D8-E7E1-490D-A375-14BC2EFAA3FE}"/>
    <cellStyle name="Normal 9 3 2 4 2 2 2" xfId="2279" xr:uid="{9FA99202-41CF-4295-9305-ECDDE04866C5}"/>
    <cellStyle name="Normal 9 3 2 4 2 2 2 2" xfId="2280" xr:uid="{A599E4C6-0DFD-44AD-8F60-E1CA03D92015}"/>
    <cellStyle name="Normal 9 3 2 4 2 2 3" xfId="2281" xr:uid="{D2FCBC40-AE25-4EE3-9FFB-5DC4544FC335}"/>
    <cellStyle name="Normal 9 3 2 4 2 3" xfId="2282" xr:uid="{2FFE4C58-943C-49FC-B9E2-4CE16FCAC2B9}"/>
    <cellStyle name="Normal 9 3 2 4 2 3 2" xfId="2283" xr:uid="{BE23D44A-36C9-4BF6-AB4D-77B4A793B7FB}"/>
    <cellStyle name="Normal 9 3 2 4 2 4" xfId="2284" xr:uid="{26FE30DD-6904-47F9-9D42-6BC3B663A700}"/>
    <cellStyle name="Normal 9 3 2 4 3" xfId="839" xr:uid="{DA74CECB-4DA4-4EAE-8901-B24FEACA066B}"/>
    <cellStyle name="Normal 9 3 2 4 3 2" xfId="2285" xr:uid="{51895ED1-911E-4A2C-8ECC-E6CB0E3C3753}"/>
    <cellStyle name="Normal 9 3 2 4 3 2 2" xfId="2286" xr:uid="{E03786BC-942E-4B70-A1D4-812E13A3AF12}"/>
    <cellStyle name="Normal 9 3 2 4 3 3" xfId="2287" xr:uid="{6C075528-C0E1-4C80-94E8-9EFB004C0904}"/>
    <cellStyle name="Normal 9 3 2 4 4" xfId="2288" xr:uid="{5E5869CC-EDA6-4FE1-8211-8C175DE491F6}"/>
    <cellStyle name="Normal 9 3 2 4 4 2" xfId="2289" xr:uid="{C282A476-2609-4569-8645-D81F6F7A5B8C}"/>
    <cellStyle name="Normal 9 3 2 4 5" xfId="2290" xr:uid="{85F0C3C2-2262-4D2A-85BC-301BB4093574}"/>
    <cellStyle name="Normal 9 3 2 5" xfId="407" xr:uid="{BB1872A3-3E70-4A51-87C1-6A74025A1427}"/>
    <cellStyle name="Normal 9 3 2 5 2" xfId="840" xr:uid="{E411F330-9AB5-4AA4-B6B9-934408882528}"/>
    <cellStyle name="Normal 9 3 2 5 2 2" xfId="2291" xr:uid="{E531717B-8BE0-423F-8A56-BEB04B1883A4}"/>
    <cellStyle name="Normal 9 3 2 5 2 2 2" xfId="2292" xr:uid="{8F57A634-8514-4D57-B5F2-4A3F7CEF753E}"/>
    <cellStyle name="Normal 9 3 2 5 2 3" xfId="2293" xr:uid="{823ECD9F-66C5-4D95-BFE5-407AF2FA3557}"/>
    <cellStyle name="Normal 9 3 2 5 3" xfId="2294" xr:uid="{F1353382-FA08-4875-934A-43FB92BDEF4C}"/>
    <cellStyle name="Normal 9 3 2 5 3 2" xfId="2295" xr:uid="{6A7E0BD0-0EDF-4228-8FED-73C781099F85}"/>
    <cellStyle name="Normal 9 3 2 5 4" xfId="2296" xr:uid="{A3C5B0FA-276C-463D-BA75-751241D9D179}"/>
    <cellStyle name="Normal 9 3 2 6" xfId="841" xr:uid="{372F4F5F-1B1D-4610-9C0E-03C209597857}"/>
    <cellStyle name="Normal 9 3 2 6 2" xfId="2297" xr:uid="{E9D045A3-E5E7-49EA-B52B-9FEA172EB2D6}"/>
    <cellStyle name="Normal 9 3 2 6 2 2" xfId="2298" xr:uid="{2150DFB4-9945-40E0-8005-207FE6FE3CC5}"/>
    <cellStyle name="Normal 9 3 2 6 3" xfId="2299" xr:uid="{ABB74598-216A-4135-80A4-D713AC30E722}"/>
    <cellStyle name="Normal 9 3 2 6 4" xfId="4037" xr:uid="{2FAD97FE-A277-43FD-85D8-EBF453BA1174}"/>
    <cellStyle name="Normal 9 3 2 7" xfId="2300" xr:uid="{76481DB8-4E72-48E5-95CB-7FADDA885EF0}"/>
    <cellStyle name="Normal 9 3 2 7 2" xfId="2301" xr:uid="{B0033A54-FE02-4CEF-A5BE-35B1E9157FF2}"/>
    <cellStyle name="Normal 9 3 2 8" xfId="2302" xr:uid="{C72B54F2-8502-4669-AC2E-6C791838196F}"/>
    <cellStyle name="Normal 9 3 2 9" xfId="4038" xr:uid="{53482D64-A4BB-43BB-9BE5-7B77312B549C}"/>
    <cellStyle name="Normal 9 3 3" xfId="169" xr:uid="{F19F13BA-B029-4A9D-8A5A-A215537D37F5}"/>
    <cellStyle name="Normal 9 3 3 2" xfId="170" xr:uid="{320721A8-69A3-4B53-B10F-FC7F695B917C}"/>
    <cellStyle name="Normal 9 3 3 2 2" xfId="842" xr:uid="{699E2541-4FDB-427E-973E-DD592EA605D1}"/>
    <cellStyle name="Normal 9 3 3 2 2 2" xfId="843" xr:uid="{57727618-89DA-4471-97D1-045DD5B71807}"/>
    <cellStyle name="Normal 9 3 3 2 2 2 2" xfId="2303" xr:uid="{2BF37383-FC4C-4AB2-9D1D-3234827DD46C}"/>
    <cellStyle name="Normal 9 3 3 2 2 2 2 2" xfId="2304" xr:uid="{3701F08B-ABB4-4928-BBDD-6B20602B2AEA}"/>
    <cellStyle name="Normal 9 3 3 2 2 2 3" xfId="2305" xr:uid="{294DEDED-1B10-4D6E-83E8-17436EEF7F8C}"/>
    <cellStyle name="Normal 9 3 3 2 2 3" xfId="2306" xr:uid="{687B2F91-25DD-4621-8612-65DA226DD166}"/>
    <cellStyle name="Normal 9 3 3 2 2 3 2" xfId="2307" xr:uid="{3CEC1293-DCB2-40A5-AF3C-AE45183B8374}"/>
    <cellStyle name="Normal 9 3 3 2 2 4" xfId="2308" xr:uid="{EB80365F-EF8B-4B82-9492-1221F48107A5}"/>
    <cellStyle name="Normal 9 3 3 2 3" xfId="844" xr:uid="{4EBFF0E7-62D1-42AD-872F-33A996BBAFF5}"/>
    <cellStyle name="Normal 9 3 3 2 3 2" xfId="2309" xr:uid="{0DC6488C-978A-478D-B28A-8183EE18117E}"/>
    <cellStyle name="Normal 9 3 3 2 3 2 2" xfId="2310" xr:uid="{14E1279C-029A-4E05-AAD1-525E8685B49E}"/>
    <cellStyle name="Normal 9 3 3 2 3 3" xfId="2311" xr:uid="{81EFF766-591A-4B22-8C1E-8BA27F6EE427}"/>
    <cellStyle name="Normal 9 3 3 2 3 4" xfId="4039" xr:uid="{C0D5F154-684F-4B08-B920-1A0310070F72}"/>
    <cellStyle name="Normal 9 3 3 2 4" xfId="2312" xr:uid="{049315BF-17A2-448F-93B1-6005F5F82F06}"/>
    <cellStyle name="Normal 9 3 3 2 4 2" xfId="2313" xr:uid="{7D34D170-E6A5-4696-B575-DE7E5769F59E}"/>
    <cellStyle name="Normal 9 3 3 2 5" xfId="2314" xr:uid="{CB24F141-8C08-4015-9EA8-80C4D577B4D2}"/>
    <cellStyle name="Normal 9 3 3 2 6" xfId="4040" xr:uid="{85A139B1-1872-4C5F-9D51-0C1C6EB3FA62}"/>
    <cellStyle name="Normal 9 3 3 3" xfId="408" xr:uid="{9570A32F-0927-4523-A8B2-54DA1B19A178}"/>
    <cellStyle name="Normal 9 3 3 3 2" xfId="845" xr:uid="{48F4CFB3-62A8-46B0-B485-9315D125F576}"/>
    <cellStyle name="Normal 9 3 3 3 2 2" xfId="846" xr:uid="{C866E345-EF51-431B-BBB2-A1886C7946E3}"/>
    <cellStyle name="Normal 9 3 3 3 2 2 2" xfId="2315" xr:uid="{30C8B26E-D59E-4E5D-ACF2-68232B1D4038}"/>
    <cellStyle name="Normal 9 3 3 3 2 2 2 2" xfId="2316" xr:uid="{87DE2AF4-9173-4A23-BF88-DD634D47FEAA}"/>
    <cellStyle name="Normal 9 3 3 3 2 2 2 2 2" xfId="4765" xr:uid="{15A334B1-C957-4EF1-9254-9C45BA293270}"/>
    <cellStyle name="Normal 9 3 3 3 2 2 3" xfId="2317" xr:uid="{428F124A-DA7D-4E31-BC7B-133BB2E9F116}"/>
    <cellStyle name="Normal 9 3 3 3 2 2 3 2" xfId="4766" xr:uid="{343FC7DE-4BE2-450F-BE18-6A65D9AF0982}"/>
    <cellStyle name="Normal 9 3 3 3 2 3" xfId="2318" xr:uid="{8F6156C8-696D-4B89-8BE3-6253EC6834B4}"/>
    <cellStyle name="Normal 9 3 3 3 2 3 2" xfId="2319" xr:uid="{F6542DD4-D638-4C85-91C8-B7C6FAEB4D47}"/>
    <cellStyle name="Normal 9 3 3 3 2 3 2 2" xfId="4768" xr:uid="{F15222ED-D44C-44D5-84AF-0E305CDE32E1}"/>
    <cellStyle name="Normal 9 3 3 3 2 3 3" xfId="4767" xr:uid="{D6BBC9DD-A744-4FD6-8FE4-EFD7A17CA95D}"/>
    <cellStyle name="Normal 9 3 3 3 2 4" xfId="2320" xr:uid="{8490E73F-A965-46A0-854F-A3B2F2BF1D5D}"/>
    <cellStyle name="Normal 9 3 3 3 2 4 2" xfId="4769" xr:uid="{028AA9AC-79B3-446C-A44F-D15440422742}"/>
    <cellStyle name="Normal 9 3 3 3 3" xfId="847" xr:uid="{89977E79-E252-4810-B866-ECBE32793E08}"/>
    <cellStyle name="Normal 9 3 3 3 3 2" xfId="2321" xr:uid="{290E69F3-77D1-410D-8FB7-CB5181FD802C}"/>
    <cellStyle name="Normal 9 3 3 3 3 2 2" xfId="2322" xr:uid="{0C789F02-CFE2-4CB0-9939-07B3D41A2E8D}"/>
    <cellStyle name="Normal 9 3 3 3 3 2 2 2" xfId="4772" xr:uid="{0FE140C2-D3E7-426D-BB42-EF1AEAE249C1}"/>
    <cellStyle name="Normal 9 3 3 3 3 2 3" xfId="4771" xr:uid="{DC58BB5F-E3F1-4B94-887C-A474D55B3888}"/>
    <cellStyle name="Normal 9 3 3 3 3 3" xfId="2323" xr:uid="{D8AAC772-2EE0-4303-A576-427211D251F5}"/>
    <cellStyle name="Normal 9 3 3 3 3 3 2" xfId="4773" xr:uid="{485A625F-2527-42E7-84D2-4AB0BDFFD626}"/>
    <cellStyle name="Normal 9 3 3 3 3 4" xfId="4770" xr:uid="{843F75EA-224F-44D7-A354-B24EED6F692E}"/>
    <cellStyle name="Normal 9 3 3 3 4" xfId="2324" xr:uid="{32784851-A788-4E37-B60A-8E0FBD1D68F2}"/>
    <cellStyle name="Normal 9 3 3 3 4 2" xfId="2325" xr:uid="{88AF5B8B-91AC-43D2-9105-B3F2F413F8AA}"/>
    <cellStyle name="Normal 9 3 3 3 4 2 2" xfId="4775" xr:uid="{2515FA77-CA42-4AC1-849E-EB90B78780BD}"/>
    <cellStyle name="Normal 9 3 3 3 4 3" xfId="4774" xr:uid="{6F0F78ED-CB92-4EAA-B651-5B23A8046189}"/>
    <cellStyle name="Normal 9 3 3 3 5" xfId="2326" xr:uid="{82FA7B4B-B4AA-439B-A91F-E66C52B37121}"/>
    <cellStyle name="Normal 9 3 3 3 5 2" xfId="4776" xr:uid="{2F9A10C7-F795-4199-9FD9-D8795A758803}"/>
    <cellStyle name="Normal 9 3 3 4" xfId="409" xr:uid="{6EF900C4-CFAA-427D-95A5-DA1A0A0E93B7}"/>
    <cellStyle name="Normal 9 3 3 4 2" xfId="848" xr:uid="{C16E905B-D4C9-4880-A9F0-44724C26D877}"/>
    <cellStyle name="Normal 9 3 3 4 2 2" xfId="2327" xr:uid="{063CCAD1-4A47-4E2C-B974-119D5CD9EE1C}"/>
    <cellStyle name="Normal 9 3 3 4 2 2 2" xfId="2328" xr:uid="{7ACD8E81-243A-4941-9B8A-B621FC244F90}"/>
    <cellStyle name="Normal 9 3 3 4 2 2 2 2" xfId="4780" xr:uid="{0122C3C1-8DFB-4545-ACF7-A5F389AA4F48}"/>
    <cellStyle name="Normal 9 3 3 4 2 2 3" xfId="4779" xr:uid="{7AE5A8DC-1BE3-4852-8A84-11BFBAAA295D}"/>
    <cellStyle name="Normal 9 3 3 4 2 3" xfId="2329" xr:uid="{77632477-BBB7-4C51-963A-1B0E4F3A77BA}"/>
    <cellStyle name="Normal 9 3 3 4 2 3 2" xfId="4781" xr:uid="{B73717F7-08C2-4102-82E5-7CBA94626422}"/>
    <cellStyle name="Normal 9 3 3 4 2 4" xfId="4778" xr:uid="{1F908989-53F8-4125-A6FA-6F76F1649E91}"/>
    <cellStyle name="Normal 9 3 3 4 3" xfId="2330" xr:uid="{F75C3681-BE1E-4933-A079-FA7E54D99549}"/>
    <cellStyle name="Normal 9 3 3 4 3 2" xfId="2331" xr:uid="{CC7484CA-5962-44D9-B68D-0F69D6661ED2}"/>
    <cellStyle name="Normal 9 3 3 4 3 2 2" xfId="4783" xr:uid="{C0C8589E-B4D6-497E-9FEB-34E3D1B9F41D}"/>
    <cellStyle name="Normal 9 3 3 4 3 3" xfId="4782" xr:uid="{9C5F442D-39ED-4340-A1F8-2CC2CBCD5E79}"/>
    <cellStyle name="Normal 9 3 3 4 4" xfId="2332" xr:uid="{A36CF51F-5ECE-47BA-A2DF-4A4EBE151001}"/>
    <cellStyle name="Normal 9 3 3 4 4 2" xfId="4784" xr:uid="{481D6B69-6C5F-4FED-AEE0-FF5F93A6164B}"/>
    <cellStyle name="Normal 9 3 3 4 5" xfId="4777" xr:uid="{3DB2EE9A-50E0-486F-AB7D-938FF9B6155E}"/>
    <cellStyle name="Normal 9 3 3 5" xfId="849" xr:uid="{9A2254B9-1B42-41D3-A482-8F61AD96BA58}"/>
    <cellStyle name="Normal 9 3 3 5 2" xfId="2333" xr:uid="{8DB85DE5-A136-4697-B372-40708B36DB7B}"/>
    <cellStyle name="Normal 9 3 3 5 2 2" xfId="2334" xr:uid="{30F6DF39-C036-4EA0-AB7E-0CC674F23877}"/>
    <cellStyle name="Normal 9 3 3 5 2 2 2" xfId="4787" xr:uid="{CACD6446-57D2-4017-8A86-9F1B48B7B9EB}"/>
    <cellStyle name="Normal 9 3 3 5 2 3" xfId="4786" xr:uid="{C6920A1C-30BB-4D97-9D36-C821310C31B1}"/>
    <cellStyle name="Normal 9 3 3 5 3" xfId="2335" xr:uid="{2C385BF9-7E5C-4396-B67A-A47A98B5F8E9}"/>
    <cellStyle name="Normal 9 3 3 5 3 2" xfId="4788" xr:uid="{40DA21CC-EFC7-4B63-9666-61EE30F19684}"/>
    <cellStyle name="Normal 9 3 3 5 4" xfId="4041" xr:uid="{B506D1AE-14E0-4B70-B190-B4E0977BF128}"/>
    <cellStyle name="Normal 9 3 3 5 4 2" xfId="4789" xr:uid="{08C468C7-CBC8-4994-8ABE-BF1484D860BA}"/>
    <cellStyle name="Normal 9 3 3 5 5" xfId="4785" xr:uid="{91358E37-2552-4CF3-A66E-EF9B8C26F35F}"/>
    <cellStyle name="Normal 9 3 3 6" xfId="2336" xr:uid="{A9F0ADEF-E381-4591-A5A0-942FD5B0617E}"/>
    <cellStyle name="Normal 9 3 3 6 2" xfId="2337" xr:uid="{5567CB6A-34B4-41E9-9852-6A80777A08D9}"/>
    <cellStyle name="Normal 9 3 3 6 2 2" xfId="4791" xr:uid="{22A88784-CF70-4D6B-9603-70B9D0E89107}"/>
    <cellStyle name="Normal 9 3 3 6 3" xfId="4790" xr:uid="{60B053A1-9ED9-4CBB-972B-B0A57D96A748}"/>
    <cellStyle name="Normal 9 3 3 7" xfId="2338" xr:uid="{C3D749EA-3D92-4E1C-9F4A-CA8B1D88AFAD}"/>
    <cellStyle name="Normal 9 3 3 7 2" xfId="4792" xr:uid="{D440DD0D-AC0F-48D5-9306-0E51944DCF3B}"/>
    <cellStyle name="Normal 9 3 3 8" xfId="4042" xr:uid="{7C9E7D02-446E-4137-9AA5-984FB9679AE6}"/>
    <cellStyle name="Normal 9 3 3 8 2" xfId="4793" xr:uid="{C2817D24-A5F0-4046-8FE2-6FE6CE0B21FA}"/>
    <cellStyle name="Normal 9 3 4" xfId="171" xr:uid="{24BE2790-9525-41DF-8B88-0FB965EE049C}"/>
    <cellStyle name="Normal 9 3 4 2" xfId="450" xr:uid="{519E7CE8-E8D1-4473-8DF9-982DFFF8771F}"/>
    <cellStyle name="Normal 9 3 4 2 2" xfId="850" xr:uid="{82D9D9C8-C1F3-4989-81DD-8C40AC71FD52}"/>
    <cellStyle name="Normal 9 3 4 2 2 2" xfId="2339" xr:uid="{E6D0006D-8831-4BB5-AB6F-C39CC544737C}"/>
    <cellStyle name="Normal 9 3 4 2 2 2 2" xfId="2340" xr:uid="{BC4D309D-5BE3-450B-96CA-4A819259C3D7}"/>
    <cellStyle name="Normal 9 3 4 2 2 2 2 2" xfId="4798" xr:uid="{4BE06ADF-8DDF-4C8B-B504-B6772C80AA10}"/>
    <cellStyle name="Normal 9 3 4 2 2 2 3" xfId="4797" xr:uid="{70CAB7AB-DEC1-4975-9FCF-C1E5BF32FFBB}"/>
    <cellStyle name="Normal 9 3 4 2 2 3" xfId="2341" xr:uid="{7E32A68B-9BE4-4E42-8A00-BA9BFB17216C}"/>
    <cellStyle name="Normal 9 3 4 2 2 3 2" xfId="4799" xr:uid="{83F14C55-9B02-4E08-A352-D4FCB3AC4331}"/>
    <cellStyle name="Normal 9 3 4 2 2 4" xfId="4043" xr:uid="{60B54376-9B3F-45AC-9154-E6D187F0295F}"/>
    <cellStyle name="Normal 9 3 4 2 2 4 2" xfId="4800" xr:uid="{0691D219-7BD3-4CFA-982E-5A0E6110AA88}"/>
    <cellStyle name="Normal 9 3 4 2 2 5" xfId="4796" xr:uid="{A02CADA3-D4A9-4817-BE77-080D2E750A15}"/>
    <cellStyle name="Normal 9 3 4 2 3" xfId="2342" xr:uid="{415BFD33-1E3B-4557-8139-3AFBCBFE438F}"/>
    <cellStyle name="Normal 9 3 4 2 3 2" xfId="2343" xr:uid="{A1F4DF10-112C-46C6-83FC-47EEA524644C}"/>
    <cellStyle name="Normal 9 3 4 2 3 2 2" xfId="4802" xr:uid="{982F6B12-B750-47F2-91A3-867D808ADB99}"/>
    <cellStyle name="Normal 9 3 4 2 3 3" xfId="4801" xr:uid="{89FBF60F-6B8F-488F-BCFF-D9D53015729B}"/>
    <cellStyle name="Normal 9 3 4 2 4" xfId="2344" xr:uid="{7B3E2361-F1EB-436C-9031-8897D2A681E6}"/>
    <cellStyle name="Normal 9 3 4 2 4 2" xfId="4803" xr:uid="{634A802F-BE57-4737-9A89-6B79AAFCB074}"/>
    <cellStyle name="Normal 9 3 4 2 5" xfId="4044" xr:uid="{BD829622-FF01-4418-AEC9-F9EA4196CAC2}"/>
    <cellStyle name="Normal 9 3 4 2 5 2" xfId="4804" xr:uid="{E2F48BD5-62B6-49A8-8A1D-907A40DFB74A}"/>
    <cellStyle name="Normal 9 3 4 2 6" xfId="4795" xr:uid="{CD975B38-689F-4579-9465-DC1F1B2E68DA}"/>
    <cellStyle name="Normal 9 3 4 3" xfId="851" xr:uid="{65220575-C5C5-43BE-B4E2-B2052632401A}"/>
    <cellStyle name="Normal 9 3 4 3 2" xfId="2345" xr:uid="{5114BAD1-4D08-4A11-9455-C1C7E43E7EEC}"/>
    <cellStyle name="Normal 9 3 4 3 2 2" xfId="2346" xr:uid="{1D8A7276-E9F9-4885-92F6-E1C4F4CC1156}"/>
    <cellStyle name="Normal 9 3 4 3 2 2 2" xfId="4807" xr:uid="{1B54B94B-4895-4056-9E50-FEB783961D3F}"/>
    <cellStyle name="Normal 9 3 4 3 2 3" xfId="4806" xr:uid="{8A1B7BA3-0134-4621-9463-7087D06A8336}"/>
    <cellStyle name="Normal 9 3 4 3 3" xfId="2347" xr:uid="{9911ACD9-0606-458F-ACA4-19EBCED37DA5}"/>
    <cellStyle name="Normal 9 3 4 3 3 2" xfId="4808" xr:uid="{89E02B6F-44DE-4A3A-AB42-21386F2530FA}"/>
    <cellStyle name="Normal 9 3 4 3 4" xfId="4045" xr:uid="{F71FA28B-F36D-47DF-BEFC-30D25EC37FD5}"/>
    <cellStyle name="Normal 9 3 4 3 4 2" xfId="4809" xr:uid="{08F69C66-7412-41F6-A770-D010D4A29359}"/>
    <cellStyle name="Normal 9 3 4 3 5" xfId="4805" xr:uid="{2D8FC09D-D2B0-46B1-AF99-4CBA6C7CF8D9}"/>
    <cellStyle name="Normal 9 3 4 4" xfId="2348" xr:uid="{E972912C-EE9C-4CFF-82D1-1AAE4905EC25}"/>
    <cellStyle name="Normal 9 3 4 4 2" xfId="2349" xr:uid="{BCD741F7-D08D-4E03-9E04-7CBEADF63834}"/>
    <cellStyle name="Normal 9 3 4 4 2 2" xfId="4811" xr:uid="{40ACAD8C-E62F-41EF-9EDB-02F3D3DB6889}"/>
    <cellStyle name="Normal 9 3 4 4 3" xfId="4046" xr:uid="{FAC3D30C-D159-461F-A55F-D7697A477A40}"/>
    <cellStyle name="Normal 9 3 4 4 3 2" xfId="4812" xr:uid="{E4C53A53-D328-4143-814E-283465A413BF}"/>
    <cellStyle name="Normal 9 3 4 4 4" xfId="4047" xr:uid="{5F577B25-16D3-47B5-A405-17082DA005A8}"/>
    <cellStyle name="Normal 9 3 4 4 4 2" xfId="4813" xr:uid="{8AEEB744-8BBF-4FE4-9693-4F81CBDCCA03}"/>
    <cellStyle name="Normal 9 3 4 4 5" xfId="4810" xr:uid="{A3DD15E8-F7BE-4CB8-B74E-A014AA87B334}"/>
    <cellStyle name="Normal 9 3 4 5" xfId="2350" xr:uid="{571E4630-4E91-4F72-9615-FEA10D1257A3}"/>
    <cellStyle name="Normal 9 3 4 5 2" xfId="4814" xr:uid="{35402318-65D9-4845-9CD3-C99A047228AF}"/>
    <cellStyle name="Normal 9 3 4 6" xfId="4048" xr:uid="{4E20E972-F6E8-4D2B-BA0A-C17E64F959C8}"/>
    <cellStyle name="Normal 9 3 4 6 2" xfId="4815" xr:uid="{FB3FD75B-0DE9-4F81-8DB8-E4993D21FB03}"/>
    <cellStyle name="Normal 9 3 4 7" xfId="4049" xr:uid="{3791D0C4-7DD0-45A7-95E8-4CCA835EFC57}"/>
    <cellStyle name="Normal 9 3 4 7 2" xfId="4816" xr:uid="{273A64DF-8AF6-4FB1-92BC-4A7E5B7DA4FC}"/>
    <cellStyle name="Normal 9 3 4 8" xfId="4794" xr:uid="{F7797822-E4B8-4F67-BE81-761B81721FDD}"/>
    <cellStyle name="Normal 9 3 5" xfId="410" xr:uid="{2FB15FC7-62AA-4458-BCEE-FB68AB3F8D5F}"/>
    <cellStyle name="Normal 9 3 5 2" xfId="852" xr:uid="{DE15871A-FE0E-49C1-A076-6E2EC76A9657}"/>
    <cellStyle name="Normal 9 3 5 2 2" xfId="853" xr:uid="{D9B48914-91CE-4EC7-893F-8BF17EA52DB2}"/>
    <cellStyle name="Normal 9 3 5 2 2 2" xfId="2351" xr:uid="{D412891D-8F3E-4687-AB15-01EDBC18817C}"/>
    <cellStyle name="Normal 9 3 5 2 2 2 2" xfId="2352" xr:uid="{2F52BA38-5A1A-4546-BEC6-AC4F2DE12F74}"/>
    <cellStyle name="Normal 9 3 5 2 2 2 2 2" xfId="4821" xr:uid="{60127601-CDFA-4782-89A8-DAF474C74EB4}"/>
    <cellStyle name="Normal 9 3 5 2 2 2 3" xfId="4820" xr:uid="{7CF5387B-DB96-4421-8D4B-FCE2E18BF0E4}"/>
    <cellStyle name="Normal 9 3 5 2 2 3" xfId="2353" xr:uid="{189D0DA6-475C-48D6-9509-B810D35E7ADF}"/>
    <cellStyle name="Normal 9 3 5 2 2 3 2" xfId="4822" xr:uid="{5857FA40-0D33-44AC-B9F8-4F5C6C003798}"/>
    <cellStyle name="Normal 9 3 5 2 2 4" xfId="4819" xr:uid="{7A7DDA65-8B51-4E86-8704-B868CBAB0FF1}"/>
    <cellStyle name="Normal 9 3 5 2 3" xfId="2354" xr:uid="{C4B53C1F-48B3-476D-83AA-A8828EF68702}"/>
    <cellStyle name="Normal 9 3 5 2 3 2" xfId="2355" xr:uid="{079FDA8A-5553-4FD2-AEEF-316DC1FC6D14}"/>
    <cellStyle name="Normal 9 3 5 2 3 2 2" xfId="4824" xr:uid="{A06A3595-5371-468C-949A-5E2CFC03866A}"/>
    <cellStyle name="Normal 9 3 5 2 3 3" xfId="4823" xr:uid="{09A3E905-2E91-49A8-9D7A-7B321713CE68}"/>
    <cellStyle name="Normal 9 3 5 2 4" xfId="2356" xr:uid="{AAC8BB20-BA69-45AF-B926-04B4F05D552F}"/>
    <cellStyle name="Normal 9 3 5 2 4 2" xfId="4825" xr:uid="{A8865DDA-9026-41DF-8B32-46EE05A4EA22}"/>
    <cellStyle name="Normal 9 3 5 2 5" xfId="4818" xr:uid="{127E3330-5636-4727-BACD-8637C2925189}"/>
    <cellStyle name="Normal 9 3 5 3" xfId="854" xr:uid="{59A4306E-AB21-4E4A-9875-C5566D17C60D}"/>
    <cellStyle name="Normal 9 3 5 3 2" xfId="2357" xr:uid="{8E0FBFCA-8948-4D56-B1B7-CC11260B5913}"/>
    <cellStyle name="Normal 9 3 5 3 2 2" xfId="2358" xr:uid="{8C62D84B-AE95-4F9F-A5A9-D407CDE715F1}"/>
    <cellStyle name="Normal 9 3 5 3 2 2 2" xfId="4828" xr:uid="{EDC060DD-32BE-43ED-B4CE-46108ABBEB5D}"/>
    <cellStyle name="Normal 9 3 5 3 2 3" xfId="4827" xr:uid="{2796D5EF-F3C3-4C45-8399-9CB10AEEB4B1}"/>
    <cellStyle name="Normal 9 3 5 3 3" xfId="2359" xr:uid="{985D5300-8298-4D14-A331-5698A939B112}"/>
    <cellStyle name="Normal 9 3 5 3 3 2" xfId="4829" xr:uid="{5A1A6591-1D45-4018-9588-4802A84CB1B7}"/>
    <cellStyle name="Normal 9 3 5 3 4" xfId="4050" xr:uid="{0338DDDD-E1AF-40D7-971C-154A785E0605}"/>
    <cellStyle name="Normal 9 3 5 3 4 2" xfId="4830" xr:uid="{CC233703-88B5-4D52-8FD1-33C6F93BC242}"/>
    <cellStyle name="Normal 9 3 5 3 5" xfId="4826" xr:uid="{4B4D47F1-115A-49FC-BD15-D606FD66CD96}"/>
    <cellStyle name="Normal 9 3 5 4" xfId="2360" xr:uid="{C009B395-963A-4265-9C07-6E4062DD3780}"/>
    <cellStyle name="Normal 9 3 5 4 2" xfId="2361" xr:uid="{63D0A109-2228-4264-BB5B-43A92EC341F0}"/>
    <cellStyle name="Normal 9 3 5 4 2 2" xfId="4832" xr:uid="{174A74EB-96B5-4F3E-AC0D-A54F2A8035C8}"/>
    <cellStyle name="Normal 9 3 5 4 3" xfId="4831" xr:uid="{95967C49-7FCC-4F1C-A9A6-D13BA007D338}"/>
    <cellStyle name="Normal 9 3 5 5" xfId="2362" xr:uid="{3B7DC386-4178-442D-B47A-6D61D50FC8B8}"/>
    <cellStyle name="Normal 9 3 5 5 2" xfId="4833" xr:uid="{9E653AAA-64A1-4487-BA92-377DB6137196}"/>
    <cellStyle name="Normal 9 3 5 6" xfId="4051" xr:uid="{799CEF91-BCF1-429F-8348-5C938A277EE5}"/>
    <cellStyle name="Normal 9 3 5 6 2" xfId="4834" xr:uid="{6D88DF9C-3E80-45E2-9F56-CB19ED7D90CD}"/>
    <cellStyle name="Normal 9 3 5 7" xfId="4817" xr:uid="{064F77B7-F4DD-40CD-83D6-81408D76C7F8}"/>
    <cellStyle name="Normal 9 3 6" xfId="411" xr:uid="{AC419BBA-E875-48A0-A611-C37E29FB340D}"/>
    <cellStyle name="Normal 9 3 6 2" xfId="855" xr:uid="{E4CDCD87-2BAE-41AA-8AE1-9DA31CB31A86}"/>
    <cellStyle name="Normal 9 3 6 2 2" xfId="2363" xr:uid="{2550FB66-CF98-4095-A63B-06FE3D1E1E7B}"/>
    <cellStyle name="Normal 9 3 6 2 2 2" xfId="2364" xr:uid="{AB4EC977-DB48-45DC-99F3-7D98AC607E02}"/>
    <cellStyle name="Normal 9 3 6 2 2 2 2" xfId="4838" xr:uid="{596C9024-4C57-4302-AD27-57292124F52A}"/>
    <cellStyle name="Normal 9 3 6 2 2 3" xfId="4837" xr:uid="{DA2DD247-BF6C-4EF5-9A86-C5A0CA7595BB}"/>
    <cellStyle name="Normal 9 3 6 2 3" xfId="2365" xr:uid="{D4BB1BF3-3A9E-4B14-BB83-F1BD33558C76}"/>
    <cellStyle name="Normal 9 3 6 2 3 2" xfId="4839" xr:uid="{96A49AEA-8F6B-44A3-AB2B-1CCBBA860D6B}"/>
    <cellStyle name="Normal 9 3 6 2 4" xfId="4052" xr:uid="{B2C390AE-0C1D-41F9-8538-E94BCA7F8EFE}"/>
    <cellStyle name="Normal 9 3 6 2 4 2" xfId="4840" xr:uid="{D13C7FFE-F272-42B6-932D-A8CAC125F424}"/>
    <cellStyle name="Normal 9 3 6 2 5" xfId="4836" xr:uid="{6FF25654-42E2-4BEE-A58D-CDE416D86047}"/>
    <cellStyle name="Normal 9 3 6 3" xfId="2366" xr:uid="{A9165AF1-D7B6-44F2-B994-29575ED59DE4}"/>
    <cellStyle name="Normal 9 3 6 3 2" xfId="2367" xr:uid="{D599EEC8-221B-48C0-9DB1-3E0E424D0A88}"/>
    <cellStyle name="Normal 9 3 6 3 2 2" xfId="4842" xr:uid="{01CE3F12-0559-4D81-ADA4-B5F243934410}"/>
    <cellStyle name="Normal 9 3 6 3 3" xfId="4841" xr:uid="{01F80C52-1402-41BA-BBDD-9F3F4277A10C}"/>
    <cellStyle name="Normal 9 3 6 4" xfId="2368" xr:uid="{C15EF0E2-7139-46AA-8D21-E84D1D73C428}"/>
    <cellStyle name="Normal 9 3 6 4 2" xfId="4843" xr:uid="{C7C2D9F0-AC4C-4D60-B05D-027EED82395B}"/>
    <cellStyle name="Normal 9 3 6 5" xfId="4053" xr:uid="{714BCCF0-C54E-4F0A-A239-1C3688625BDE}"/>
    <cellStyle name="Normal 9 3 6 5 2" xfId="4844" xr:uid="{C024F66B-4DE1-4461-A2A9-0C46017D0EA1}"/>
    <cellStyle name="Normal 9 3 6 6" xfId="4835" xr:uid="{9DD32704-C012-4F54-B492-46C7922C09CB}"/>
    <cellStyle name="Normal 9 3 7" xfId="856" xr:uid="{3FC9BE1B-7C46-47E7-BEC4-5FDCA3B03924}"/>
    <cellStyle name="Normal 9 3 7 2" xfId="2369" xr:uid="{CA62ECCD-1ED8-4B48-A715-A5E86E1C9B09}"/>
    <cellStyle name="Normal 9 3 7 2 2" xfId="2370" xr:uid="{6EB1E731-790A-4572-966F-1F19C713F575}"/>
    <cellStyle name="Normal 9 3 7 2 2 2" xfId="4847" xr:uid="{7839F0EC-E4AE-4F27-BE40-64E2282218C8}"/>
    <cellStyle name="Normal 9 3 7 2 3" xfId="4846" xr:uid="{E9409390-BD00-425E-AD0D-788F4E071C2A}"/>
    <cellStyle name="Normal 9 3 7 3" xfId="2371" xr:uid="{26E93D3A-AF02-48FB-9C02-6CD643DC7F93}"/>
    <cellStyle name="Normal 9 3 7 3 2" xfId="4848" xr:uid="{B4AFD682-DFB8-4EA4-97C9-8233CF1408D1}"/>
    <cellStyle name="Normal 9 3 7 4" xfId="4054" xr:uid="{BB5CF499-B2FC-44D0-8DFB-1F1EDF31F7EB}"/>
    <cellStyle name="Normal 9 3 7 4 2" xfId="4849" xr:uid="{D9E738F3-C0F6-4682-84FC-300A06DD2DDB}"/>
    <cellStyle name="Normal 9 3 7 5" xfId="4845" xr:uid="{214E5C41-B04A-496A-B6B9-EE7D07361722}"/>
    <cellStyle name="Normal 9 3 8" xfId="2372" xr:uid="{D8EE173E-2DC3-4AA6-AE4A-5143534D1C62}"/>
    <cellStyle name="Normal 9 3 8 2" xfId="2373" xr:uid="{2DD84997-4D33-4980-9D4A-E56098547F4A}"/>
    <cellStyle name="Normal 9 3 8 2 2" xfId="4851" xr:uid="{4C0FF09A-B0BE-443D-9224-822B5040784C}"/>
    <cellStyle name="Normal 9 3 8 3" xfId="4055" xr:uid="{4A45B8FE-5582-4A33-9266-38F5BB1C584F}"/>
    <cellStyle name="Normal 9 3 8 3 2" xfId="4852" xr:uid="{F728EF91-EC98-4D90-915A-126329F26B8D}"/>
    <cellStyle name="Normal 9 3 8 4" xfId="4056" xr:uid="{9846B806-A3BF-4197-8A94-D3E0F6904A67}"/>
    <cellStyle name="Normal 9 3 8 4 2" xfId="4853" xr:uid="{5A9B3451-E35D-4A23-91B8-55C0CAEC5C35}"/>
    <cellStyle name="Normal 9 3 8 5" xfId="4850" xr:uid="{023B4763-A1CF-4497-804C-B57E01DF3CFE}"/>
    <cellStyle name="Normal 9 3 9" xfId="2374" xr:uid="{A397CC9E-F1EF-47C7-B54A-74B480ABDDD9}"/>
    <cellStyle name="Normal 9 3 9 2" xfId="4854" xr:uid="{1C10F482-EB4C-48F3-9772-8F575F7BF3E2}"/>
    <cellStyle name="Normal 9 4" xfId="172" xr:uid="{BF31A76B-BFB1-437C-90B2-4A7F4B20CF83}"/>
    <cellStyle name="Normal 9 4 10" xfId="4057" xr:uid="{B4BCD38C-9E23-4325-85E4-2B0EBB9D54C2}"/>
    <cellStyle name="Normal 9 4 10 2" xfId="4856" xr:uid="{2BB095AE-94CA-4B80-A0E4-41BC0BCAF6D1}"/>
    <cellStyle name="Normal 9 4 11" xfId="4058" xr:uid="{A9D25BCA-2D72-48C3-BE35-2605E04D2BD4}"/>
    <cellStyle name="Normal 9 4 11 2" xfId="4857" xr:uid="{FA75A05A-103D-4616-87ED-DFAC0CCE71CB}"/>
    <cellStyle name="Normal 9 4 12" xfId="4855" xr:uid="{685C2BD4-21A8-4A7D-AD2F-1ECFBE55B2A5}"/>
    <cellStyle name="Normal 9 4 2" xfId="173" xr:uid="{7EF52346-9A96-40E1-911C-2EB1ACBB8895}"/>
    <cellStyle name="Normal 9 4 2 10" xfId="4858" xr:uid="{5B33BADA-3CFA-452C-BB6F-29E520DB4690}"/>
    <cellStyle name="Normal 9 4 2 2" xfId="174" xr:uid="{13CAFA89-1E80-496B-91E3-A5B0BEE949A8}"/>
    <cellStyle name="Normal 9 4 2 2 2" xfId="412" xr:uid="{A2DB7237-3DF7-47C4-9625-0EF7B2D0A6D9}"/>
    <cellStyle name="Normal 9 4 2 2 2 2" xfId="857" xr:uid="{7940DC9B-4D82-4865-A3A2-C566615F7C66}"/>
    <cellStyle name="Normal 9 4 2 2 2 2 2" xfId="2375" xr:uid="{2EA06EA5-42BB-4202-86B1-939C7E833F00}"/>
    <cellStyle name="Normal 9 4 2 2 2 2 2 2" xfId="2376" xr:uid="{B9D67B85-AB96-4050-9E37-82479A0D86AF}"/>
    <cellStyle name="Normal 9 4 2 2 2 2 2 2 2" xfId="4863" xr:uid="{306783AE-7FA6-4C60-8E65-6D01954153E7}"/>
    <cellStyle name="Normal 9 4 2 2 2 2 2 3" xfId="4862" xr:uid="{72A09FEF-8B98-4CCC-BB3E-B5A665B1D2E4}"/>
    <cellStyle name="Normal 9 4 2 2 2 2 3" xfId="2377" xr:uid="{93CFE63D-3B84-4B92-BDE9-32790C3755FF}"/>
    <cellStyle name="Normal 9 4 2 2 2 2 3 2" xfId="4864" xr:uid="{205116C4-1FC6-44FA-B0A2-D2E137349F95}"/>
    <cellStyle name="Normal 9 4 2 2 2 2 4" xfId="4059" xr:uid="{80E30BD8-69FB-4800-BAFD-21564601B57E}"/>
    <cellStyle name="Normal 9 4 2 2 2 2 4 2" xfId="4865" xr:uid="{97AC614C-12C9-408F-BC73-6DA2CF78DEDF}"/>
    <cellStyle name="Normal 9 4 2 2 2 2 5" xfId="4861" xr:uid="{AE86E0F5-62C1-48D5-B2CE-685621BB187C}"/>
    <cellStyle name="Normal 9 4 2 2 2 3" xfId="2378" xr:uid="{7AC4AAFB-5F6D-4F7D-8C7C-82465D92267B}"/>
    <cellStyle name="Normal 9 4 2 2 2 3 2" xfId="2379" xr:uid="{348A1C95-138F-4CD8-B011-F6781F36374C}"/>
    <cellStyle name="Normal 9 4 2 2 2 3 2 2" xfId="4867" xr:uid="{79BC2EA1-CC87-4D33-B212-5D52FB256634}"/>
    <cellStyle name="Normal 9 4 2 2 2 3 3" xfId="4060" xr:uid="{44B7651F-A354-4BBF-B5E7-4BCAA3198789}"/>
    <cellStyle name="Normal 9 4 2 2 2 3 3 2" xfId="4868" xr:uid="{CE32F578-58B6-4B1C-94D2-6D840C275722}"/>
    <cellStyle name="Normal 9 4 2 2 2 3 4" xfId="4061" xr:uid="{E2993F03-9DA5-4C76-BEF4-4EE928872881}"/>
    <cellStyle name="Normal 9 4 2 2 2 3 4 2" xfId="4869" xr:uid="{9C6B28C9-6E9B-4BAB-B0E1-E6916C217ADC}"/>
    <cellStyle name="Normal 9 4 2 2 2 3 5" xfId="4866" xr:uid="{BD4350F6-EE6D-4972-857B-8D5D13ACA21F}"/>
    <cellStyle name="Normal 9 4 2 2 2 4" xfId="2380" xr:uid="{F4A98341-9D95-40DB-AD9C-C1424847DBCF}"/>
    <cellStyle name="Normal 9 4 2 2 2 4 2" xfId="4870" xr:uid="{21C315BE-1721-4280-A623-36D897AB9B38}"/>
    <cellStyle name="Normal 9 4 2 2 2 5" xfId="4062" xr:uid="{6CA4BABF-3464-4CA3-B904-99BFB380D3AF}"/>
    <cellStyle name="Normal 9 4 2 2 2 5 2" xfId="4871" xr:uid="{18849E2C-4A55-421D-A753-5D24EE73687E}"/>
    <cellStyle name="Normal 9 4 2 2 2 6" xfId="4063" xr:uid="{D91F4412-46B4-4F7B-BE04-F15003104EA4}"/>
    <cellStyle name="Normal 9 4 2 2 2 6 2" xfId="4872" xr:uid="{279A0663-FF83-4D2D-ADFE-3159ECB556AF}"/>
    <cellStyle name="Normal 9 4 2 2 2 7" xfId="4860" xr:uid="{8208A0AA-E75D-4C69-BFE3-E06DD8A77356}"/>
    <cellStyle name="Normal 9 4 2 2 3" xfId="858" xr:uid="{266DD180-93A7-4FAB-807E-66DEDA4174A0}"/>
    <cellStyle name="Normal 9 4 2 2 3 2" xfId="2381" xr:uid="{D4CADEB6-715F-4C4E-AC28-53B325D47606}"/>
    <cellStyle name="Normal 9 4 2 2 3 2 2" xfId="2382" xr:uid="{B56349B3-759A-4EEC-8E09-6EEFC2A4D2A9}"/>
    <cellStyle name="Normal 9 4 2 2 3 2 2 2" xfId="4875" xr:uid="{3A758A14-DD45-4719-9ADB-E19B6F7FEB0F}"/>
    <cellStyle name="Normal 9 4 2 2 3 2 3" xfId="4064" xr:uid="{945C6CD7-4197-4D57-9D54-701F214D8163}"/>
    <cellStyle name="Normal 9 4 2 2 3 2 3 2" xfId="4876" xr:uid="{B7991794-DFB9-4C07-9B46-F0546E35E5FE}"/>
    <cellStyle name="Normal 9 4 2 2 3 2 4" xfId="4065" xr:uid="{7560BB93-7260-4C07-8CFA-B1AC7A443BE2}"/>
    <cellStyle name="Normal 9 4 2 2 3 2 4 2" xfId="4877" xr:uid="{C5273886-BBC8-464A-9B41-0F38E29C8C82}"/>
    <cellStyle name="Normal 9 4 2 2 3 2 5" xfId="4874" xr:uid="{CC87A5F8-738A-466F-B787-B2066A1421B0}"/>
    <cellStyle name="Normal 9 4 2 2 3 3" xfId="2383" xr:uid="{18D2E62C-1841-4A65-992A-EBEE499E9483}"/>
    <cellStyle name="Normal 9 4 2 2 3 3 2" xfId="4878" xr:uid="{47C546A5-9B43-4BFF-93B4-60415F71834E}"/>
    <cellStyle name="Normal 9 4 2 2 3 4" xfId="4066" xr:uid="{565914DD-E5D9-410A-BD67-34F11C0E37E2}"/>
    <cellStyle name="Normal 9 4 2 2 3 4 2" xfId="4879" xr:uid="{B2D71460-5B51-45BC-9FD1-CCB629697B72}"/>
    <cellStyle name="Normal 9 4 2 2 3 5" xfId="4067" xr:uid="{60D82125-D35E-480A-9F29-B32940F0B841}"/>
    <cellStyle name="Normal 9 4 2 2 3 5 2" xfId="4880" xr:uid="{1B3DBACC-2B36-4A0E-9677-7AE57DBDFDD7}"/>
    <cellStyle name="Normal 9 4 2 2 3 6" xfId="4873" xr:uid="{60B5CA50-9CCE-4D0F-A9B6-29F72BA1B143}"/>
    <cellStyle name="Normal 9 4 2 2 4" xfId="2384" xr:uid="{C8220A31-D832-4047-9B33-DC12C863DCEB}"/>
    <cellStyle name="Normal 9 4 2 2 4 2" xfId="2385" xr:uid="{4A67E21E-3815-46D6-B335-E9C83D3CAE7D}"/>
    <cellStyle name="Normal 9 4 2 2 4 2 2" xfId="4882" xr:uid="{A0BC02D7-1545-4293-8396-0B48DC4DE0FA}"/>
    <cellStyle name="Normal 9 4 2 2 4 3" xfId="4068" xr:uid="{D930DF33-D955-483C-B2BF-C38C825BE333}"/>
    <cellStyle name="Normal 9 4 2 2 4 3 2" xfId="4883" xr:uid="{18777727-C9D3-4E0C-A765-0317B0E16454}"/>
    <cellStyle name="Normal 9 4 2 2 4 4" xfId="4069" xr:uid="{3DE32D34-D9FF-45A8-AED0-7CF7F33832D6}"/>
    <cellStyle name="Normal 9 4 2 2 4 4 2" xfId="4884" xr:uid="{C03E25C5-31CC-4FEA-BC6A-B9717456AE1A}"/>
    <cellStyle name="Normal 9 4 2 2 4 5" xfId="4881" xr:uid="{300195F0-1611-4E4E-AB4F-55702F7D20FA}"/>
    <cellStyle name="Normal 9 4 2 2 5" xfId="2386" xr:uid="{E7864AC8-B6FE-4FE6-9C20-3072D9AF0736}"/>
    <cellStyle name="Normal 9 4 2 2 5 2" xfId="4070" xr:uid="{3A958943-A8DF-4C9F-AE03-A5E1C8EC74C4}"/>
    <cellStyle name="Normal 9 4 2 2 5 2 2" xfId="4886" xr:uid="{AFCD3BE9-BED3-454F-A2D1-BF35424736EC}"/>
    <cellStyle name="Normal 9 4 2 2 5 3" xfId="4071" xr:uid="{E4D0EBA1-AD74-430C-AC29-3BB6B2CAF74E}"/>
    <cellStyle name="Normal 9 4 2 2 5 3 2" xfId="4887" xr:uid="{157D3D07-67CF-4BD5-A774-794B0D013F01}"/>
    <cellStyle name="Normal 9 4 2 2 5 4" xfId="4072" xr:uid="{D3ACB43B-048D-47B6-B7CC-8622A68C16AD}"/>
    <cellStyle name="Normal 9 4 2 2 5 4 2" xfId="4888" xr:uid="{9ECA6C97-6C5A-4FE3-A883-6777C157BE15}"/>
    <cellStyle name="Normal 9 4 2 2 5 5" xfId="4885" xr:uid="{82CF8383-7F48-44E6-8ADE-9657A360EEEA}"/>
    <cellStyle name="Normal 9 4 2 2 6" xfId="4073" xr:uid="{700942FB-0D31-4BF5-928C-0A52475ABCFB}"/>
    <cellStyle name="Normal 9 4 2 2 6 2" xfId="4889" xr:uid="{34626DE9-3ED4-4403-8DE8-190B5BDF5503}"/>
    <cellStyle name="Normal 9 4 2 2 7" xfId="4074" xr:uid="{BCD723A6-575F-4076-B57B-0271B7E49991}"/>
    <cellStyle name="Normal 9 4 2 2 7 2" xfId="4890" xr:uid="{56AD1A00-AD51-41EC-A472-646B29D9C78A}"/>
    <cellStyle name="Normal 9 4 2 2 8" xfId="4075" xr:uid="{C8F24EC7-34CE-4D3D-ACF6-C3E10A715FC4}"/>
    <cellStyle name="Normal 9 4 2 2 8 2" xfId="4891" xr:uid="{2043E356-86DE-4F9E-A2FE-23653B2A1DB3}"/>
    <cellStyle name="Normal 9 4 2 2 9" xfId="4859" xr:uid="{C2A85F5D-693F-46AF-9F06-100FA031C875}"/>
    <cellStyle name="Normal 9 4 2 3" xfId="413" xr:uid="{514D5980-5DE2-4F5D-8251-4EB99F5A63CA}"/>
    <cellStyle name="Normal 9 4 2 3 2" xfId="859" xr:uid="{2574CE64-A169-4712-9C7C-0E1965726115}"/>
    <cellStyle name="Normal 9 4 2 3 2 2" xfId="860" xr:uid="{A8D80599-6525-40EF-8827-F05437D93237}"/>
    <cellStyle name="Normal 9 4 2 3 2 2 2" xfId="2387" xr:uid="{CF0E7860-179D-4D00-A33C-B62DD4BF4AB6}"/>
    <cellStyle name="Normal 9 4 2 3 2 2 2 2" xfId="2388" xr:uid="{2B18FC02-00B4-4022-A9C2-6495788651A5}"/>
    <cellStyle name="Normal 9 4 2 3 2 2 2 2 2" xfId="4896" xr:uid="{FC285DE8-7B4C-4E54-B7D0-1996633F9EC3}"/>
    <cellStyle name="Normal 9 4 2 3 2 2 2 3" xfId="4895" xr:uid="{BC952B22-5B0B-4117-A5DB-EE8D69A08919}"/>
    <cellStyle name="Normal 9 4 2 3 2 2 3" xfId="2389" xr:uid="{9D432CC0-880F-40FD-8F18-6197CB08B4BB}"/>
    <cellStyle name="Normal 9 4 2 3 2 2 3 2" xfId="4897" xr:uid="{C5B1064D-C639-4A1E-BD22-385F59E05EED}"/>
    <cellStyle name="Normal 9 4 2 3 2 2 4" xfId="4894" xr:uid="{6DCC000E-1AF2-4B11-AEEB-7D71154F1095}"/>
    <cellStyle name="Normal 9 4 2 3 2 3" xfId="2390" xr:uid="{9944971B-EBCE-4027-A197-26060978A725}"/>
    <cellStyle name="Normal 9 4 2 3 2 3 2" xfId="2391" xr:uid="{66F2C8FF-AB9C-4B12-AAC2-66C1DD45D4BB}"/>
    <cellStyle name="Normal 9 4 2 3 2 3 2 2" xfId="4899" xr:uid="{113D88B6-EA4A-467E-893F-E19A029FC1FF}"/>
    <cellStyle name="Normal 9 4 2 3 2 3 3" xfId="4898" xr:uid="{1415D4EF-4C74-41D2-AE5F-7F3B456B2D56}"/>
    <cellStyle name="Normal 9 4 2 3 2 4" xfId="2392" xr:uid="{6AB299DA-2A99-4A36-AE04-28CE9033F427}"/>
    <cellStyle name="Normal 9 4 2 3 2 4 2" xfId="4900" xr:uid="{C90F61AC-4C92-4856-B1ED-727D6E2E941B}"/>
    <cellStyle name="Normal 9 4 2 3 2 5" xfId="4893" xr:uid="{E6E34ADE-3006-4D0E-B166-B536F0A3EB37}"/>
    <cellStyle name="Normal 9 4 2 3 3" xfId="861" xr:uid="{E07268F2-BD54-4ACF-A9B7-32B37B458821}"/>
    <cellStyle name="Normal 9 4 2 3 3 2" xfId="2393" xr:uid="{2C74F3D0-B916-47F6-9081-6D9CB1DB37BE}"/>
    <cellStyle name="Normal 9 4 2 3 3 2 2" xfId="2394" xr:uid="{471613F9-D6C0-40EB-8611-D7687B74EAFE}"/>
    <cellStyle name="Normal 9 4 2 3 3 2 2 2" xfId="4903" xr:uid="{D47E1955-6C45-4BF2-AFE4-03C4942AB4ED}"/>
    <cellStyle name="Normal 9 4 2 3 3 2 3" xfId="4902" xr:uid="{DB722D25-ABE5-4F89-82A7-8F2F1C653B37}"/>
    <cellStyle name="Normal 9 4 2 3 3 3" xfId="2395" xr:uid="{D1A0B006-BF55-4CBB-9E69-F4F58BDC8A1F}"/>
    <cellStyle name="Normal 9 4 2 3 3 3 2" xfId="4904" xr:uid="{BFCEE6F5-EC78-495F-BD73-AC4E1625F1CC}"/>
    <cellStyle name="Normal 9 4 2 3 3 4" xfId="4076" xr:uid="{D1B83506-A435-421D-8FBC-2CF8B8B4100D}"/>
    <cellStyle name="Normal 9 4 2 3 3 4 2" xfId="4905" xr:uid="{74DDEEC9-1708-4D0B-955D-07B24E65C4B2}"/>
    <cellStyle name="Normal 9 4 2 3 3 5" xfId="4901" xr:uid="{B0DF398F-318B-4E5F-83D5-EF44E50B1C1D}"/>
    <cellStyle name="Normal 9 4 2 3 4" xfId="2396" xr:uid="{E696197A-BA39-4BDF-9C5A-39154493CE60}"/>
    <cellStyle name="Normal 9 4 2 3 4 2" xfId="2397" xr:uid="{1E5D0EE7-EEE1-414A-8F41-2FB82C0BB8A9}"/>
    <cellStyle name="Normal 9 4 2 3 4 2 2" xfId="4907" xr:uid="{1F2E74FB-B550-482A-BB1B-A1B708430804}"/>
    <cellStyle name="Normal 9 4 2 3 4 3" xfId="4906" xr:uid="{B5F43B24-69A4-4D44-B10A-26F36AF41C8E}"/>
    <cellStyle name="Normal 9 4 2 3 5" xfId="2398" xr:uid="{ACF94F9C-1235-4938-A038-B10DF6325F74}"/>
    <cellStyle name="Normal 9 4 2 3 5 2" xfId="4908" xr:uid="{7F44C7AA-72B3-4C2D-83C7-7445D1BDFE9B}"/>
    <cellStyle name="Normal 9 4 2 3 6" xfId="4077" xr:uid="{70BAC985-BF1D-4E9A-9365-37D5E644F3C2}"/>
    <cellStyle name="Normal 9 4 2 3 6 2" xfId="4909" xr:uid="{706289B0-601B-407A-A6B3-BA1FA4DB8EC2}"/>
    <cellStyle name="Normal 9 4 2 3 7" xfId="4892" xr:uid="{62B8829C-4189-4B68-9B82-5E9347E3AF2C}"/>
    <cellStyle name="Normal 9 4 2 4" xfId="414" xr:uid="{5B7A03FC-E4C2-4374-B2B0-860D11BECC10}"/>
    <cellStyle name="Normal 9 4 2 4 2" xfId="862" xr:uid="{79B42D36-8890-473A-A343-1D98269472B7}"/>
    <cellStyle name="Normal 9 4 2 4 2 2" xfId="2399" xr:uid="{D0F085D0-285E-4B56-8F59-D27B6BE15651}"/>
    <cellStyle name="Normal 9 4 2 4 2 2 2" xfId="2400" xr:uid="{936B8D74-5C95-49E8-B289-B06296B1D6B0}"/>
    <cellStyle name="Normal 9 4 2 4 2 2 2 2" xfId="4913" xr:uid="{B36B3956-7857-46F3-8938-22E6C259F49E}"/>
    <cellStyle name="Normal 9 4 2 4 2 2 3" xfId="4912" xr:uid="{6DC2F87B-87B7-4B25-B5A0-893C5F9600A2}"/>
    <cellStyle name="Normal 9 4 2 4 2 3" xfId="2401" xr:uid="{247D6AAC-1EFE-4546-B04F-BF4CC8538130}"/>
    <cellStyle name="Normal 9 4 2 4 2 3 2" xfId="4914" xr:uid="{A137D589-EA47-421F-AF67-1B65879EBA87}"/>
    <cellStyle name="Normal 9 4 2 4 2 4" xfId="4078" xr:uid="{44C1B4AE-9A77-43D9-B361-D4CE6A64F4C6}"/>
    <cellStyle name="Normal 9 4 2 4 2 4 2" xfId="4915" xr:uid="{8F2E7008-3142-4E4F-A198-A78D056A5558}"/>
    <cellStyle name="Normal 9 4 2 4 2 5" xfId="4911" xr:uid="{C82790AF-59D6-4FF4-8BA0-C74B1EB39405}"/>
    <cellStyle name="Normal 9 4 2 4 3" xfId="2402" xr:uid="{B18F6B95-F96F-4245-AAE9-81A087349784}"/>
    <cellStyle name="Normal 9 4 2 4 3 2" xfId="2403" xr:uid="{AFD7488D-0A9A-4097-9290-8C64D3D4C0E7}"/>
    <cellStyle name="Normal 9 4 2 4 3 2 2" xfId="4917" xr:uid="{4B5639CC-42F9-45F1-BF0E-629BE6CE29BD}"/>
    <cellStyle name="Normal 9 4 2 4 3 3" xfId="4916" xr:uid="{164EC9A9-AD49-46BE-9D56-6C67E8AFE2EC}"/>
    <cellStyle name="Normal 9 4 2 4 4" xfId="2404" xr:uid="{F751C966-2329-4FE5-A0F6-32224551CCCB}"/>
    <cellStyle name="Normal 9 4 2 4 4 2" xfId="4918" xr:uid="{B6DA56C7-9181-42F4-884F-6DEA8FDFD7F4}"/>
    <cellStyle name="Normal 9 4 2 4 5" xfId="4079" xr:uid="{F3B7C032-6EF0-43D7-A049-555A9E4AD996}"/>
    <cellStyle name="Normal 9 4 2 4 5 2" xfId="4919" xr:uid="{0C03928B-A6AC-46D3-80A7-20A454C46FD1}"/>
    <cellStyle name="Normal 9 4 2 4 6" xfId="4910" xr:uid="{30549BFA-DC5B-465B-8F03-1646C2EF98CA}"/>
    <cellStyle name="Normal 9 4 2 5" xfId="415" xr:uid="{638BF629-5973-4413-8496-46B4841DA2FD}"/>
    <cellStyle name="Normal 9 4 2 5 2" xfId="2405" xr:uid="{4FB5F1C3-6472-4055-81A8-A5F72956CC3C}"/>
    <cellStyle name="Normal 9 4 2 5 2 2" xfId="2406" xr:uid="{8BDCAE89-57B1-4ADA-AA7B-469B2CC53CB0}"/>
    <cellStyle name="Normal 9 4 2 5 2 2 2" xfId="4922" xr:uid="{EAE50DBB-D5CB-44EC-BFB3-DDC3C01BB9F9}"/>
    <cellStyle name="Normal 9 4 2 5 2 3" xfId="4921" xr:uid="{8F4D0CD6-886C-46BC-96C9-C955A787A9CA}"/>
    <cellStyle name="Normal 9 4 2 5 3" xfId="2407" xr:uid="{C43EF031-41A3-4595-BA91-25D7090D67A5}"/>
    <cellStyle name="Normal 9 4 2 5 3 2" xfId="4923" xr:uid="{DC1C1A0A-3F53-4BFB-8BCA-71CD57F231B1}"/>
    <cellStyle name="Normal 9 4 2 5 4" xfId="4080" xr:uid="{E664536D-B596-4416-B78A-3DCFCDA4AC9D}"/>
    <cellStyle name="Normal 9 4 2 5 4 2" xfId="4924" xr:uid="{B3C76A51-708D-4DA3-BA38-530802A49DDB}"/>
    <cellStyle name="Normal 9 4 2 5 5" xfId="4920" xr:uid="{96CB00DB-CDFF-4B50-9D2F-E83634098550}"/>
    <cellStyle name="Normal 9 4 2 6" xfId="2408" xr:uid="{FC348B1C-42B7-4F12-B9C2-70FEA74BEF7A}"/>
    <cellStyle name="Normal 9 4 2 6 2" xfId="2409" xr:uid="{379CF58A-13A9-428D-BE4F-314983E0D990}"/>
    <cellStyle name="Normal 9 4 2 6 2 2" xfId="4926" xr:uid="{E66D3330-5D19-434E-A327-166D8D382AF7}"/>
    <cellStyle name="Normal 9 4 2 6 3" xfId="4081" xr:uid="{B5F028D7-2628-4643-BF62-26530586D8E3}"/>
    <cellStyle name="Normal 9 4 2 6 3 2" xfId="4927" xr:uid="{FF0E44A6-6FB9-401A-86C3-1E740AC89B93}"/>
    <cellStyle name="Normal 9 4 2 6 4" xfId="4082" xr:uid="{13655092-F800-47D0-935C-556A2049D958}"/>
    <cellStyle name="Normal 9 4 2 6 4 2" xfId="4928" xr:uid="{336F5818-43C6-42FB-A5D2-1E35971E7829}"/>
    <cellStyle name="Normal 9 4 2 6 5" xfId="4925" xr:uid="{07C0B3BA-22D1-45D1-BF96-0CF223656E6B}"/>
    <cellStyle name="Normal 9 4 2 7" xfId="2410" xr:uid="{4B1CAE39-3EE6-4233-8C3E-EC9EC1BEA297}"/>
    <cellStyle name="Normal 9 4 2 7 2" xfId="4929" xr:uid="{A1478D9D-34BE-4A94-A287-4AB36D0FB5E2}"/>
    <cellStyle name="Normal 9 4 2 8" xfId="4083" xr:uid="{297FA94C-374B-4565-8507-B0AF51C002F6}"/>
    <cellStyle name="Normal 9 4 2 8 2" xfId="4930" xr:uid="{D44D0FE9-FB03-4B1B-8E18-5E911516683B}"/>
    <cellStyle name="Normal 9 4 2 9" xfId="4084" xr:uid="{409651DF-FAA4-4505-BF57-D0F6B5ABEB17}"/>
    <cellStyle name="Normal 9 4 2 9 2" xfId="4931" xr:uid="{B4DD3392-F6D8-4BD8-8087-9D434642DAEC}"/>
    <cellStyle name="Normal 9 4 3" xfId="175" xr:uid="{F1A5A8CE-7618-4D0E-BB7C-7BB6C2305AC6}"/>
    <cellStyle name="Normal 9 4 3 2" xfId="176" xr:uid="{EA05B33E-D5F4-4678-A9F5-4C6C0D226E56}"/>
    <cellStyle name="Normal 9 4 3 2 2" xfId="863" xr:uid="{2185BCA6-F8D5-40F8-B02F-D5854B4FDB6D}"/>
    <cellStyle name="Normal 9 4 3 2 2 2" xfId="2411" xr:uid="{20396BEC-AEC4-43AC-91FF-033DF23DEC43}"/>
    <cellStyle name="Normal 9 4 3 2 2 2 2" xfId="2412" xr:uid="{9E8E5000-7D98-4BF8-9102-A51E9DD1F171}"/>
    <cellStyle name="Normal 9 4 3 2 2 2 2 2" xfId="4500" xr:uid="{746D745F-4498-4160-9299-EEC8C8898EB3}"/>
    <cellStyle name="Normal 9 4 3 2 2 2 2 2 2" xfId="5307" xr:uid="{DFE9B391-EC50-49D2-BF93-B8CDB6D9A232}"/>
    <cellStyle name="Normal 9 4 3 2 2 2 2 2 3" xfId="4936" xr:uid="{9CAC3C33-94EE-45EA-B825-E84D52E4D58B}"/>
    <cellStyle name="Normal 9 4 3 2 2 2 3" xfId="4501" xr:uid="{8D5AF36F-0210-409A-9E9B-162056BE2579}"/>
    <cellStyle name="Normal 9 4 3 2 2 2 3 2" xfId="5308" xr:uid="{567B78C9-D0FA-43E6-9C7A-73A74EBC3BBE}"/>
    <cellStyle name="Normal 9 4 3 2 2 2 3 3" xfId="4935" xr:uid="{9CA5D8DB-6C44-4A12-9437-E4524D418F5D}"/>
    <cellStyle name="Normal 9 4 3 2 2 3" xfId="2413" xr:uid="{7285CB49-595E-4F59-8EAA-1CED24F1017F}"/>
    <cellStyle name="Normal 9 4 3 2 2 3 2" xfId="4502" xr:uid="{09EDE19C-F0E2-415E-B0EE-866EF3B5BE47}"/>
    <cellStyle name="Normal 9 4 3 2 2 3 2 2" xfId="5309" xr:uid="{9D8F7133-77F6-4ACC-A56A-D0C4C84C3477}"/>
    <cellStyle name="Normal 9 4 3 2 2 3 2 3" xfId="4937" xr:uid="{C16E7F6E-4FF1-4BB5-8C6E-ADEDF240F3E5}"/>
    <cellStyle name="Normal 9 4 3 2 2 4" xfId="4085" xr:uid="{27D83B2C-7EAE-41E5-A53D-AB29B6CB427F}"/>
    <cellStyle name="Normal 9 4 3 2 2 4 2" xfId="4938" xr:uid="{0BCDA7BC-B345-4323-95ED-DD516A93CFBC}"/>
    <cellStyle name="Normal 9 4 3 2 2 5" xfId="4934" xr:uid="{5D6BD1ED-B652-41A8-9EB5-1487EB44BD4F}"/>
    <cellStyle name="Normal 9 4 3 2 3" xfId="2414" xr:uid="{29C6B378-162E-4605-9810-F4ADC95FB679}"/>
    <cellStyle name="Normal 9 4 3 2 3 2" xfId="2415" xr:uid="{2E81758F-453C-4E31-BFD6-B2EEE40AAFE1}"/>
    <cellStyle name="Normal 9 4 3 2 3 2 2" xfId="4503" xr:uid="{C8FE46A1-2A18-422D-B6FB-FD4108BE7A90}"/>
    <cellStyle name="Normal 9 4 3 2 3 2 2 2" xfId="5310" xr:uid="{44E49DB9-F712-4A4E-BD66-0200E0E7185A}"/>
    <cellStyle name="Normal 9 4 3 2 3 2 2 3" xfId="4940" xr:uid="{5E68112B-C988-41D1-B5B8-A1FF8C8BD529}"/>
    <cellStyle name="Normal 9 4 3 2 3 3" xfId="4086" xr:uid="{B4069403-5EDD-4FB3-9423-8F7E0E3B3117}"/>
    <cellStyle name="Normal 9 4 3 2 3 3 2" xfId="4941" xr:uid="{72264961-FA99-4EA4-B49C-8BD8E433D0E4}"/>
    <cellStyle name="Normal 9 4 3 2 3 4" xfId="4087" xr:uid="{22DB5BA0-524B-42CD-AF57-0FF4BEF3F822}"/>
    <cellStyle name="Normal 9 4 3 2 3 4 2" xfId="4942" xr:uid="{C75CD4FA-4564-48FB-B63A-EEC40EE0567F}"/>
    <cellStyle name="Normal 9 4 3 2 3 5" xfId="4939" xr:uid="{C339C98A-2093-48BD-B96D-4161D7E0AB6F}"/>
    <cellStyle name="Normal 9 4 3 2 4" xfId="2416" xr:uid="{D73F42A3-D315-4220-B3FC-9F8841727C90}"/>
    <cellStyle name="Normal 9 4 3 2 4 2" xfId="4504" xr:uid="{B7415483-F970-4D35-8039-6E8BD426CE83}"/>
    <cellStyle name="Normal 9 4 3 2 4 2 2" xfId="5311" xr:uid="{7CE59C89-A24C-4E14-AFB2-11BB221E6B55}"/>
    <cellStyle name="Normal 9 4 3 2 4 2 3" xfId="4943" xr:uid="{368DA313-CF88-46F0-A6DE-2D33D628B664}"/>
    <cellStyle name="Normal 9 4 3 2 5" xfId="4088" xr:uid="{4381436F-C3B4-43F0-AE7A-66D79870D758}"/>
    <cellStyle name="Normal 9 4 3 2 5 2" xfId="4944" xr:uid="{4B563D7C-31AF-4EEB-83B8-3AFBAB52DB1D}"/>
    <cellStyle name="Normal 9 4 3 2 6" xfId="4089" xr:uid="{ADAF340A-58BF-49D3-AF65-FE9D4E76FADC}"/>
    <cellStyle name="Normal 9 4 3 2 6 2" xfId="4945" xr:uid="{AF13FAD0-EE5B-4C18-B952-9341A5DE18D5}"/>
    <cellStyle name="Normal 9 4 3 2 7" xfId="4933" xr:uid="{E49D8A3E-F262-4CA2-B492-35D6DFD70009}"/>
    <cellStyle name="Normal 9 4 3 3" xfId="416" xr:uid="{CD9D3C65-DD0C-40F2-A147-CA0352B668A6}"/>
    <cellStyle name="Normal 9 4 3 3 2" xfId="2417" xr:uid="{0CE9C84F-0449-4117-A715-65A756A082AB}"/>
    <cellStyle name="Normal 9 4 3 3 2 2" xfId="2418" xr:uid="{201C5503-875A-4386-9635-4EC01C40CC64}"/>
    <cellStyle name="Normal 9 4 3 3 2 2 2" xfId="4505" xr:uid="{17B0A182-46BB-4C40-8675-DC5AEC4E59D3}"/>
    <cellStyle name="Normal 9 4 3 3 2 2 2 2" xfId="5312" xr:uid="{9D5B5235-5CBA-48DF-B219-EC880AB7EF07}"/>
    <cellStyle name="Normal 9 4 3 3 2 2 2 3" xfId="4948" xr:uid="{89C6F523-C27B-4C10-997F-D232CCB8A709}"/>
    <cellStyle name="Normal 9 4 3 3 2 3" xfId="4090" xr:uid="{D715BA19-2D43-4C91-80AF-B6F020CC53CC}"/>
    <cellStyle name="Normal 9 4 3 3 2 3 2" xfId="4949" xr:uid="{D183BC7D-0668-4455-AEAB-6754A9FAB61E}"/>
    <cellStyle name="Normal 9 4 3 3 2 4" xfId="4091" xr:uid="{765F486D-15E5-4084-A123-0DCABB4755DC}"/>
    <cellStyle name="Normal 9 4 3 3 2 4 2" xfId="4950" xr:uid="{1F104B65-F3E1-48AC-B414-7C1E0C26D45F}"/>
    <cellStyle name="Normal 9 4 3 3 2 5" xfId="4947" xr:uid="{2E4673A6-C1E6-4457-9D3D-A52817135088}"/>
    <cellStyle name="Normal 9 4 3 3 3" xfId="2419" xr:uid="{749CC8FE-77E1-41F6-8519-0D2B3AA7D7F8}"/>
    <cellStyle name="Normal 9 4 3 3 3 2" xfId="4506" xr:uid="{07ED02DC-56C0-4A70-86B8-E2727DFE79A9}"/>
    <cellStyle name="Normal 9 4 3 3 3 2 2" xfId="5313" xr:uid="{69F23A9B-5CF4-49C8-994B-122986D6C245}"/>
    <cellStyle name="Normal 9 4 3 3 3 2 3" xfId="4951" xr:uid="{890FA2E3-D5B2-4711-9209-A04ED1ADB078}"/>
    <cellStyle name="Normal 9 4 3 3 4" xfId="4092" xr:uid="{FA149AE7-1776-4464-ABA6-DA32C6B11823}"/>
    <cellStyle name="Normal 9 4 3 3 4 2" xfId="4952" xr:uid="{71CC1B5F-ECBD-47B3-A46D-5BDA5A2F4949}"/>
    <cellStyle name="Normal 9 4 3 3 5" xfId="4093" xr:uid="{F7EC6385-996F-4415-906B-929DDCD75554}"/>
    <cellStyle name="Normal 9 4 3 3 5 2" xfId="4953" xr:uid="{5BFC5DA1-4239-4762-9A01-5336C123A97D}"/>
    <cellStyle name="Normal 9 4 3 3 6" xfId="4946" xr:uid="{8B0A1C4B-3D4B-4A71-9296-E60EFF119003}"/>
    <cellStyle name="Normal 9 4 3 4" xfId="2420" xr:uid="{4F7E9C54-0985-40D1-A8C6-789AB5004591}"/>
    <cellStyle name="Normal 9 4 3 4 2" xfId="2421" xr:uid="{5A47C8EB-F2DF-4E73-9C06-51EC6CC15483}"/>
    <cellStyle name="Normal 9 4 3 4 2 2" xfId="4507" xr:uid="{2153A380-1DEF-4A4C-92E7-CEC8817AF059}"/>
    <cellStyle name="Normal 9 4 3 4 2 2 2" xfId="5314" xr:uid="{A73DD07B-1D72-4416-92AF-922A762CBFC4}"/>
    <cellStyle name="Normal 9 4 3 4 2 2 3" xfId="4955" xr:uid="{D522A451-CD58-4DE0-8A6F-A2C3BA70BEB1}"/>
    <cellStyle name="Normal 9 4 3 4 3" xfId="4094" xr:uid="{7F8B4285-399D-4868-ACBE-3DC2298F86DD}"/>
    <cellStyle name="Normal 9 4 3 4 3 2" xfId="4956" xr:uid="{FA607099-CA9A-4199-BBFA-863039B78AC4}"/>
    <cellStyle name="Normal 9 4 3 4 4" xfId="4095" xr:uid="{70A24804-85BD-47BB-B38F-F17BF9E2FD61}"/>
    <cellStyle name="Normal 9 4 3 4 4 2" xfId="4957" xr:uid="{62BE7D34-023B-4A64-BEEC-BC66750F145D}"/>
    <cellStyle name="Normal 9 4 3 4 5" xfId="4954" xr:uid="{95BEB542-0966-4D2C-852A-AA729AB6C6BB}"/>
    <cellStyle name="Normal 9 4 3 5" xfId="2422" xr:uid="{CB08D831-652F-4228-9F3C-D2CD468D00CA}"/>
    <cellStyle name="Normal 9 4 3 5 2" xfId="4096" xr:uid="{41E97BDF-7FAD-4CC5-A222-43C506769393}"/>
    <cellStyle name="Normal 9 4 3 5 2 2" xfId="4959" xr:uid="{C981ACEB-4496-4B27-80C8-BCE63E94AB42}"/>
    <cellStyle name="Normal 9 4 3 5 3" xfId="4097" xr:uid="{0913487B-B28A-46D3-9E87-4C4E93D4D89F}"/>
    <cellStyle name="Normal 9 4 3 5 3 2" xfId="4960" xr:uid="{0E78D466-C008-47CA-939A-CD38DE6AF515}"/>
    <cellStyle name="Normal 9 4 3 5 4" xfId="4098" xr:uid="{FF846B6A-C642-4B53-8739-59FF05D8FB2A}"/>
    <cellStyle name="Normal 9 4 3 5 4 2" xfId="4961" xr:uid="{20423A8D-C008-4BCD-A63F-39997C33186F}"/>
    <cellStyle name="Normal 9 4 3 5 5" xfId="4958" xr:uid="{CA3356FE-A6C4-4915-A0B8-4228232B8208}"/>
    <cellStyle name="Normal 9 4 3 6" xfId="4099" xr:uid="{A26EDDF7-13F3-43EF-8555-804848224457}"/>
    <cellStyle name="Normal 9 4 3 6 2" xfId="4962" xr:uid="{29DF1E92-7AD9-4597-AE18-41CE0A829130}"/>
    <cellStyle name="Normal 9 4 3 7" xfId="4100" xr:uid="{1E1FFAAB-2722-4D00-A9EF-C399AF108BC0}"/>
    <cellStyle name="Normal 9 4 3 7 2" xfId="4963" xr:uid="{B000A2A3-D304-46BD-B67C-31565A0AF98D}"/>
    <cellStyle name="Normal 9 4 3 8" xfId="4101" xr:uid="{280A4F3D-A7ED-4846-98CB-564363AA80CE}"/>
    <cellStyle name="Normal 9 4 3 8 2" xfId="4964" xr:uid="{4BE3DB70-68DC-470A-8449-19E91F2310A3}"/>
    <cellStyle name="Normal 9 4 3 9" xfId="4932" xr:uid="{352F29C1-A864-442A-93B4-C7EFD84F3D3A}"/>
    <cellStyle name="Normal 9 4 4" xfId="177" xr:uid="{3EAACD41-C6D2-4F21-A92E-E6E3C7CCDB92}"/>
    <cellStyle name="Normal 9 4 4 2" xfId="864" xr:uid="{A729480D-8FAE-4244-97AB-55A6974D1D6A}"/>
    <cellStyle name="Normal 9 4 4 2 2" xfId="865" xr:uid="{272AF8C1-A777-4C16-AF10-954C65289AE3}"/>
    <cellStyle name="Normal 9 4 4 2 2 2" xfId="2423" xr:uid="{D09FAD5F-674F-4CE4-A94D-A660A26016F9}"/>
    <cellStyle name="Normal 9 4 4 2 2 2 2" xfId="2424" xr:uid="{33D129DA-05DB-4061-B9DE-6CBF0E50DCBF}"/>
    <cellStyle name="Normal 9 4 4 2 2 2 2 2" xfId="4969" xr:uid="{2279BCE6-3D25-4EB6-98DE-AC7961B83123}"/>
    <cellStyle name="Normal 9 4 4 2 2 2 3" xfId="4968" xr:uid="{469BB61E-58DA-415D-9EA5-15560602A235}"/>
    <cellStyle name="Normal 9 4 4 2 2 3" xfId="2425" xr:uid="{DD52B193-94BA-4BBF-90F1-E895AD1DBD74}"/>
    <cellStyle name="Normal 9 4 4 2 2 3 2" xfId="4970" xr:uid="{C8DAB400-A128-4180-92D0-8997347CBE2C}"/>
    <cellStyle name="Normal 9 4 4 2 2 4" xfId="4102" xr:uid="{900BA949-BAA6-47C4-965F-2751C4FCCDF6}"/>
    <cellStyle name="Normal 9 4 4 2 2 4 2" xfId="4971" xr:uid="{366A28C6-F687-4136-82A7-C3A7A846E927}"/>
    <cellStyle name="Normal 9 4 4 2 2 5" xfId="4967" xr:uid="{4B2A0222-7DAA-4901-9F32-3F0D1ABB2ED3}"/>
    <cellStyle name="Normal 9 4 4 2 3" xfId="2426" xr:uid="{C93FAF26-F8FE-4414-A4C9-1102A0C04DBC}"/>
    <cellStyle name="Normal 9 4 4 2 3 2" xfId="2427" xr:uid="{E89D8F56-67F7-4360-BAA6-63E4DDCCD9BC}"/>
    <cellStyle name="Normal 9 4 4 2 3 2 2" xfId="4973" xr:uid="{03A2F97F-ABCE-44ED-A501-EFB6EC73A539}"/>
    <cellStyle name="Normal 9 4 4 2 3 3" xfId="4972" xr:uid="{FC8F68CD-A571-47E5-9493-A82822C88FEC}"/>
    <cellStyle name="Normal 9 4 4 2 4" xfId="2428" xr:uid="{C5470EBD-49B4-4B01-9A9D-4918A9D2409A}"/>
    <cellStyle name="Normal 9 4 4 2 4 2" xfId="4974" xr:uid="{744B6C2E-B028-400C-B563-E889443839BA}"/>
    <cellStyle name="Normal 9 4 4 2 5" xfId="4103" xr:uid="{CB4754B7-496D-44B9-83D7-E9197023741D}"/>
    <cellStyle name="Normal 9 4 4 2 5 2" xfId="4975" xr:uid="{082FA442-2603-43EA-A082-BA8C80EB662E}"/>
    <cellStyle name="Normal 9 4 4 2 6" xfId="4966" xr:uid="{D85B2638-C84D-4492-9987-B82204B2DF44}"/>
    <cellStyle name="Normal 9 4 4 3" xfId="866" xr:uid="{40EB803B-E3B8-4055-BA93-6014492161F3}"/>
    <cellStyle name="Normal 9 4 4 3 2" xfId="2429" xr:uid="{9C600DA7-DD17-4CCB-830A-5BFBCF042B9D}"/>
    <cellStyle name="Normal 9 4 4 3 2 2" xfId="2430" xr:uid="{32BDF6C5-3717-4AEB-9B08-2966EB78436D}"/>
    <cellStyle name="Normal 9 4 4 3 2 2 2" xfId="4978" xr:uid="{1EF66EE5-996C-4125-AAA1-198C8E060F5C}"/>
    <cellStyle name="Normal 9 4 4 3 2 3" xfId="4977" xr:uid="{280778C2-6A01-48AC-B615-2C2304DB83C9}"/>
    <cellStyle name="Normal 9 4 4 3 3" xfId="2431" xr:uid="{5D875B2F-D222-4984-9884-B8B737403535}"/>
    <cellStyle name="Normal 9 4 4 3 3 2" xfId="4979" xr:uid="{B7FE7B94-593D-4A5E-927C-418105269F85}"/>
    <cellStyle name="Normal 9 4 4 3 4" xfId="4104" xr:uid="{7326A52B-2BE4-4B14-AD7A-9D0BCC9A1D41}"/>
    <cellStyle name="Normal 9 4 4 3 4 2" xfId="4980" xr:uid="{2F8BF008-1649-455E-AE5F-556E4E0D7B27}"/>
    <cellStyle name="Normal 9 4 4 3 5" xfId="4976" xr:uid="{2E19859D-BD3E-41D0-BC94-E730C8A570E3}"/>
    <cellStyle name="Normal 9 4 4 4" xfId="2432" xr:uid="{F1DBC343-3B9D-4407-84F7-000611940248}"/>
    <cellStyle name="Normal 9 4 4 4 2" xfId="2433" xr:uid="{FE987090-55BC-487F-BA8A-0DEB8DA03896}"/>
    <cellStyle name="Normal 9 4 4 4 2 2" xfId="4982" xr:uid="{5245A040-3CB7-4512-8DF2-0F2FA35E341C}"/>
    <cellStyle name="Normal 9 4 4 4 3" xfId="4105" xr:uid="{8FC701A3-990D-40A3-BF11-4DCD3CE57CA6}"/>
    <cellStyle name="Normal 9 4 4 4 3 2" xfId="4983" xr:uid="{08E1FCFE-C547-4D84-A708-706265059946}"/>
    <cellStyle name="Normal 9 4 4 4 4" xfId="4106" xr:uid="{0C6B7A57-FCBF-49F1-823F-C4624DA29574}"/>
    <cellStyle name="Normal 9 4 4 4 4 2" xfId="4984" xr:uid="{134BBE9E-B3D2-44DE-999D-1FE4ABADFF45}"/>
    <cellStyle name="Normal 9 4 4 4 5" xfId="4981" xr:uid="{D05C5447-6CD0-49D9-8386-52C16AB6CEDF}"/>
    <cellStyle name="Normal 9 4 4 5" xfId="2434" xr:uid="{38EEACED-614E-42BC-BFE3-09AFE0A2C391}"/>
    <cellStyle name="Normal 9 4 4 5 2" xfId="4985" xr:uid="{C60C31CE-4440-41E3-BBCC-5A7B8AA79E1B}"/>
    <cellStyle name="Normal 9 4 4 6" xfId="4107" xr:uid="{D369D424-9CD6-4CDB-B353-C6928A7B4A95}"/>
    <cellStyle name="Normal 9 4 4 6 2" xfId="4986" xr:uid="{C9E02E53-4AFE-4903-99C6-0F067782450F}"/>
    <cellStyle name="Normal 9 4 4 7" xfId="4108" xr:uid="{5B2EAC9B-23DD-40C0-A076-F01DDAFEBCA8}"/>
    <cellStyle name="Normal 9 4 4 7 2" xfId="4987" xr:uid="{F9C5601A-5C61-424C-B4B0-8481BABED707}"/>
    <cellStyle name="Normal 9 4 4 8" xfId="4965" xr:uid="{61051F33-40F1-4A2B-BDF3-B6553746C4E2}"/>
    <cellStyle name="Normal 9 4 5" xfId="417" xr:uid="{9423F69B-A4FB-44B1-BFBA-B04C500B0D6F}"/>
    <cellStyle name="Normal 9 4 5 2" xfId="867" xr:uid="{77C778AD-737D-46F1-92C7-2D9E589879A5}"/>
    <cellStyle name="Normal 9 4 5 2 2" xfId="2435" xr:uid="{C0028E5E-D695-49E2-B994-2168D8868AD2}"/>
    <cellStyle name="Normal 9 4 5 2 2 2" xfId="2436" xr:uid="{2983DA1A-ACB9-478F-A67A-697F141F0A72}"/>
    <cellStyle name="Normal 9 4 5 2 2 2 2" xfId="4991" xr:uid="{B56B40EB-95D2-4892-8720-0C9B1FFB70A1}"/>
    <cellStyle name="Normal 9 4 5 2 2 3" xfId="4990" xr:uid="{B6657F60-5D23-4B51-8CE9-1F8D65CB203F}"/>
    <cellStyle name="Normal 9 4 5 2 3" xfId="2437" xr:uid="{15775EE7-139B-4C77-A41B-3F7C328AB869}"/>
    <cellStyle name="Normal 9 4 5 2 3 2" xfId="4992" xr:uid="{18A5B0C1-1ECC-4EDB-9B4C-F2C3EB26D649}"/>
    <cellStyle name="Normal 9 4 5 2 4" xfId="4109" xr:uid="{432C9881-2F56-4F97-9FB4-1C79F427F405}"/>
    <cellStyle name="Normal 9 4 5 2 4 2" xfId="4993" xr:uid="{16F18005-9DBD-49A8-AA70-B3D25C1C2BA6}"/>
    <cellStyle name="Normal 9 4 5 2 5" xfId="4989" xr:uid="{307BA32F-596B-404E-A7CC-2B9E28FF397A}"/>
    <cellStyle name="Normal 9 4 5 3" xfId="2438" xr:uid="{2524B3F4-D7AF-4C10-AE8E-70A2BC0E417A}"/>
    <cellStyle name="Normal 9 4 5 3 2" xfId="2439" xr:uid="{1844C3E3-DB58-437B-A910-C61919492B05}"/>
    <cellStyle name="Normal 9 4 5 3 2 2" xfId="4995" xr:uid="{0E93F14F-5F62-4359-A42C-938B18386800}"/>
    <cellStyle name="Normal 9 4 5 3 3" xfId="4110" xr:uid="{587239D3-FB01-4012-9AEF-6E79DDEDE906}"/>
    <cellStyle name="Normal 9 4 5 3 3 2" xfId="4996" xr:uid="{0576C305-B1AC-4A0B-948B-FADA35C13862}"/>
    <cellStyle name="Normal 9 4 5 3 4" xfId="4111" xr:uid="{1AAA2F22-28FE-4CF0-8FDB-C73963AF3451}"/>
    <cellStyle name="Normal 9 4 5 3 4 2" xfId="4997" xr:uid="{EF916180-B84A-4161-A35E-8F5EE32D7900}"/>
    <cellStyle name="Normal 9 4 5 3 5" xfId="4994" xr:uid="{FD68C46D-9A51-4C9F-9E9D-91206A0E705B}"/>
    <cellStyle name="Normal 9 4 5 4" xfId="2440" xr:uid="{F0BA3EEE-5FFF-4DBE-9BD7-F1BCD7A74A96}"/>
    <cellStyle name="Normal 9 4 5 4 2" xfId="4998" xr:uid="{0E2810BB-EACF-4427-BFDD-9EB97EBC760F}"/>
    <cellStyle name="Normal 9 4 5 5" xfId="4112" xr:uid="{35B80AC2-8F40-423E-BEA3-73367A9E8CE4}"/>
    <cellStyle name="Normal 9 4 5 5 2" xfId="4999" xr:uid="{50E02FEB-77FD-42A7-A1E1-8ABD804FBDE8}"/>
    <cellStyle name="Normal 9 4 5 6" xfId="4113" xr:uid="{3389CB99-48EF-4395-B4B2-9269F9601A55}"/>
    <cellStyle name="Normal 9 4 5 6 2" xfId="5000" xr:uid="{517E8788-5D3C-4533-8B0A-8B1CD1D6C130}"/>
    <cellStyle name="Normal 9 4 5 7" xfId="4988" xr:uid="{08CA3DD5-6AE7-4EBC-9C53-35240DC44A8B}"/>
    <cellStyle name="Normal 9 4 6" xfId="418" xr:uid="{5DF57D66-3FDE-4CDB-ABB5-5A65B25A5A68}"/>
    <cellStyle name="Normal 9 4 6 2" xfId="2441" xr:uid="{419D820A-E4B3-4350-824C-AE8C9BF9F44F}"/>
    <cellStyle name="Normal 9 4 6 2 2" xfId="2442" xr:uid="{ADA53688-2476-4594-8C29-D390DDD9C514}"/>
    <cellStyle name="Normal 9 4 6 2 2 2" xfId="5003" xr:uid="{9619EAB5-2D89-4E94-B611-A398361CF6D8}"/>
    <cellStyle name="Normal 9 4 6 2 3" xfId="4114" xr:uid="{3A4B259F-19D2-46B7-95B4-4B353A2DB7C7}"/>
    <cellStyle name="Normal 9 4 6 2 3 2" xfId="5004" xr:uid="{DD2B251A-A081-40FC-B102-C4E38F49E758}"/>
    <cellStyle name="Normal 9 4 6 2 4" xfId="4115" xr:uid="{F7F6422E-8760-441F-92C9-5458E806608B}"/>
    <cellStyle name="Normal 9 4 6 2 4 2" xfId="5005" xr:uid="{D378E635-E6C6-4E19-8672-B1757B4A7464}"/>
    <cellStyle name="Normal 9 4 6 2 5" xfId="5002" xr:uid="{AE4B7D8D-8A32-4599-9054-AF48B0E61ACC}"/>
    <cellStyle name="Normal 9 4 6 3" xfId="2443" xr:uid="{C9FB0CB9-8C61-4726-8A5A-22FCAEA92760}"/>
    <cellStyle name="Normal 9 4 6 3 2" xfId="5006" xr:uid="{2D572D10-81F8-4725-9F33-D080143FDCE4}"/>
    <cellStyle name="Normal 9 4 6 4" xfId="4116" xr:uid="{9B4F15DA-CCCC-44C7-9DAC-6D34BD521983}"/>
    <cellStyle name="Normal 9 4 6 4 2" xfId="5007" xr:uid="{16A9AF0F-2D19-4D1F-B108-43F8EB4E7286}"/>
    <cellStyle name="Normal 9 4 6 5" xfId="4117" xr:uid="{C71B1C7C-698F-4641-970E-00E9C3362B5E}"/>
    <cellStyle name="Normal 9 4 6 5 2" xfId="5008" xr:uid="{E5D53693-A67C-41C3-BCBD-B282BBC20120}"/>
    <cellStyle name="Normal 9 4 6 6" xfId="5001" xr:uid="{5FFA94EA-116C-4117-9F27-7A6C9739ED5B}"/>
    <cellStyle name="Normal 9 4 7" xfId="2444" xr:uid="{B00D368A-FCB2-43A6-A66F-87EDB534318E}"/>
    <cellStyle name="Normal 9 4 7 2" xfId="2445" xr:uid="{0325789C-91E7-4558-B7E0-5938618A1A5F}"/>
    <cellStyle name="Normal 9 4 7 2 2" xfId="5010" xr:uid="{F63B95AC-6D93-4964-B659-36C442FF432A}"/>
    <cellStyle name="Normal 9 4 7 3" xfId="4118" xr:uid="{390F2654-F975-4DA5-AC73-28233ED02B7F}"/>
    <cellStyle name="Normal 9 4 7 3 2" xfId="5011" xr:uid="{0CC73922-1A77-4996-9BAC-2AF757229C92}"/>
    <cellStyle name="Normal 9 4 7 4" xfId="4119" xr:uid="{FBA6722B-FFCE-42D3-A41F-2F9A30E49F4D}"/>
    <cellStyle name="Normal 9 4 7 4 2" xfId="5012" xr:uid="{60421589-1A9E-4FA5-8A34-81F87EE35EB3}"/>
    <cellStyle name="Normal 9 4 7 5" xfId="5009" xr:uid="{403B3DBE-70DD-4482-83F7-35A36B93A2C7}"/>
    <cellStyle name="Normal 9 4 8" xfId="2446" xr:uid="{E1AC717B-FD63-4F04-99BC-CA559DE793F0}"/>
    <cellStyle name="Normal 9 4 8 2" xfId="4120" xr:uid="{8EA104EE-96F9-4503-A5B5-FE2CC156C0D4}"/>
    <cellStyle name="Normal 9 4 8 2 2" xfId="5014" xr:uid="{887953BD-9444-42F2-89F8-E8465C92C971}"/>
    <cellStyle name="Normal 9 4 8 3" xfId="4121" xr:uid="{8F9A5517-3B68-4807-9E2E-60DDE57CE0B9}"/>
    <cellStyle name="Normal 9 4 8 3 2" xfId="5015" xr:uid="{2A8B233F-B019-4DB3-873D-E83CD86E0AD7}"/>
    <cellStyle name="Normal 9 4 8 4" xfId="4122" xr:uid="{E5CF98AB-478A-48D9-8A7F-D703968C19BF}"/>
    <cellStyle name="Normal 9 4 8 4 2" xfId="5016" xr:uid="{2F9FB8C4-3F8A-4FC4-BD3E-7613F46B797D}"/>
    <cellStyle name="Normal 9 4 8 5" xfId="5013" xr:uid="{06977003-66CC-4FA6-ABEF-6ADBC1A37231}"/>
    <cellStyle name="Normal 9 4 9" xfId="4123" xr:uid="{5FE02019-2C62-4CC6-9490-909BE839448A}"/>
    <cellStyle name="Normal 9 4 9 2" xfId="5017" xr:uid="{BEB5E5D5-EDE9-465C-8594-E1C7E3EE5D1C}"/>
    <cellStyle name="Normal 9 5" xfId="178" xr:uid="{A0CE686B-70E3-4CC4-9B71-BAFC9F542D44}"/>
    <cellStyle name="Normal 9 5 10" xfId="4124" xr:uid="{3BA95137-3826-4FB6-99BE-CAC3D9286D07}"/>
    <cellStyle name="Normal 9 5 10 2" xfId="5019" xr:uid="{CD875B1E-4537-452F-A40A-A403904260EB}"/>
    <cellStyle name="Normal 9 5 11" xfId="4125" xr:uid="{2D196B6F-53D6-4DDD-A44E-87892B032471}"/>
    <cellStyle name="Normal 9 5 11 2" xfId="5020" xr:uid="{58923360-29A7-45F5-BD5E-ED1EBBC71C95}"/>
    <cellStyle name="Normal 9 5 12" xfId="5018" xr:uid="{614142FC-EBCE-4E01-96B7-7F2B4861B65C}"/>
    <cellStyle name="Normal 9 5 2" xfId="179" xr:uid="{3954277F-C0F5-401D-9BAC-E846414DBB51}"/>
    <cellStyle name="Normal 9 5 2 10" xfId="5021" xr:uid="{7E67A729-214E-405E-8E07-E28E3EDC26A9}"/>
    <cellStyle name="Normal 9 5 2 2" xfId="419" xr:uid="{D99AF577-B426-4CEC-B36D-D3A407A15B21}"/>
    <cellStyle name="Normal 9 5 2 2 2" xfId="868" xr:uid="{1BAA9D68-1EEC-4F98-89C0-EF7B8AC0FCCA}"/>
    <cellStyle name="Normal 9 5 2 2 2 2" xfId="869" xr:uid="{22D09440-54D6-4B15-95CB-86B1D706D1C7}"/>
    <cellStyle name="Normal 9 5 2 2 2 2 2" xfId="2447" xr:uid="{2F1945B3-E3FB-43F3-8C24-01D3029E7474}"/>
    <cellStyle name="Normal 9 5 2 2 2 2 2 2" xfId="5025" xr:uid="{94C8B4A5-9EBE-4292-9D57-8F84E8956A96}"/>
    <cellStyle name="Normal 9 5 2 2 2 2 3" xfId="4126" xr:uid="{5B41E28C-3FB7-410F-B94B-B4FF6932C7A3}"/>
    <cellStyle name="Normal 9 5 2 2 2 2 3 2" xfId="5026" xr:uid="{D9BAD205-74E8-4508-84D2-63CE83CA3921}"/>
    <cellStyle name="Normal 9 5 2 2 2 2 4" xfId="4127" xr:uid="{DCDA4CA2-DAFC-4DBB-8B1F-EB7DA2A6FB89}"/>
    <cellStyle name="Normal 9 5 2 2 2 2 4 2" xfId="5027" xr:uid="{62769BBC-B525-465C-9603-3BD30B703565}"/>
    <cellStyle name="Normal 9 5 2 2 2 2 5" xfId="5024" xr:uid="{C12E2BE5-3225-4DAD-80B3-13C274F91619}"/>
    <cellStyle name="Normal 9 5 2 2 2 3" xfId="2448" xr:uid="{47BE71E0-3EAC-4D0E-B73F-47893B9C51FC}"/>
    <cellStyle name="Normal 9 5 2 2 2 3 2" xfId="4128" xr:uid="{B7D92B82-4C60-4227-999A-88C02EE779E5}"/>
    <cellStyle name="Normal 9 5 2 2 2 3 2 2" xfId="5029" xr:uid="{F2F025D5-E678-490D-90A3-547276CAC371}"/>
    <cellStyle name="Normal 9 5 2 2 2 3 3" xfId="4129" xr:uid="{99DD2991-7DCA-4FF5-B5AC-8EB66C921CBE}"/>
    <cellStyle name="Normal 9 5 2 2 2 3 3 2" xfId="5030" xr:uid="{B94D272D-FE5D-4E16-9994-AE2C11DE09AA}"/>
    <cellStyle name="Normal 9 5 2 2 2 3 4" xfId="4130" xr:uid="{FCFCA84B-D7A3-4C1E-93BE-DAC214E3CC39}"/>
    <cellStyle name="Normal 9 5 2 2 2 3 4 2" xfId="5031" xr:uid="{E7F3B25C-7E7D-4FB2-8F17-68DC94561DED}"/>
    <cellStyle name="Normal 9 5 2 2 2 3 5" xfId="5028" xr:uid="{CAA23CFB-CEFA-4D5C-9E14-58479BD92466}"/>
    <cellStyle name="Normal 9 5 2 2 2 4" xfId="4131" xr:uid="{551849E4-FEDF-485A-846C-8D4C48A35610}"/>
    <cellStyle name="Normal 9 5 2 2 2 4 2" xfId="5032" xr:uid="{3CDAFBEE-62B3-4D75-B134-7F5FFE892671}"/>
    <cellStyle name="Normal 9 5 2 2 2 5" xfId="4132" xr:uid="{A26D5624-B2F4-4FF5-B7F6-0C630A7F669B}"/>
    <cellStyle name="Normal 9 5 2 2 2 5 2" xfId="5033" xr:uid="{0E8393E3-5638-438B-A893-D6E326CB76DD}"/>
    <cellStyle name="Normal 9 5 2 2 2 6" xfId="4133" xr:uid="{EEA610A4-16FA-4C72-A2E1-63302C4B0CD6}"/>
    <cellStyle name="Normal 9 5 2 2 2 6 2" xfId="5034" xr:uid="{18D4A2FB-C62E-4BD8-8CED-C8AEDFC36358}"/>
    <cellStyle name="Normal 9 5 2 2 2 7" xfId="5023" xr:uid="{36AF6C37-8A20-4E13-B268-5D84E4F0451D}"/>
    <cellStyle name="Normal 9 5 2 2 3" xfId="870" xr:uid="{A0D310E5-3008-4289-968F-9BFC1393AE43}"/>
    <cellStyle name="Normal 9 5 2 2 3 2" xfId="2449" xr:uid="{114677AC-3BF7-404D-934C-650A3410689F}"/>
    <cellStyle name="Normal 9 5 2 2 3 2 2" xfId="4134" xr:uid="{8E5151BC-935A-403F-BDD3-DB202E70630D}"/>
    <cellStyle name="Normal 9 5 2 2 3 2 2 2" xfId="5037" xr:uid="{F07CB6E6-9E88-4FE6-BA6C-872735ED94D1}"/>
    <cellStyle name="Normal 9 5 2 2 3 2 3" xfId="4135" xr:uid="{4D537743-015F-45AB-96DC-9CB1E79DB8B2}"/>
    <cellStyle name="Normal 9 5 2 2 3 2 3 2" xfId="5038" xr:uid="{0E8A0033-F9B2-4979-9CDC-DE0D27878AD6}"/>
    <cellStyle name="Normal 9 5 2 2 3 2 4" xfId="4136" xr:uid="{8CEA6709-043B-4F8F-A1D1-D3E59EB75461}"/>
    <cellStyle name="Normal 9 5 2 2 3 2 4 2" xfId="5039" xr:uid="{7C72BCE4-D004-4410-9944-41F0C5FDB9DC}"/>
    <cellStyle name="Normal 9 5 2 2 3 2 5" xfId="5036" xr:uid="{0F2BA444-0C12-4089-829C-23983AE4EC4D}"/>
    <cellStyle name="Normal 9 5 2 2 3 3" xfId="4137" xr:uid="{18E8E866-6A8E-47C5-9863-666DF3F702F4}"/>
    <cellStyle name="Normal 9 5 2 2 3 3 2" xfId="5040" xr:uid="{DB730A75-9633-4DE4-81AD-095B601B5960}"/>
    <cellStyle name="Normal 9 5 2 2 3 4" xfId="4138" xr:uid="{5E6E6312-2445-4A72-992E-566537FFA1E8}"/>
    <cellStyle name="Normal 9 5 2 2 3 4 2" xfId="5041" xr:uid="{A1D13D08-1749-4719-91B2-4C0F68AE739C}"/>
    <cellStyle name="Normal 9 5 2 2 3 5" xfId="4139" xr:uid="{E00DE2FA-0AA7-40DA-BA7A-3215097A7FE5}"/>
    <cellStyle name="Normal 9 5 2 2 3 5 2" xfId="5042" xr:uid="{4984410A-28C2-41F1-B1D6-641D5D42C9FD}"/>
    <cellStyle name="Normal 9 5 2 2 3 6" xfId="5035" xr:uid="{BAFB7BEB-C44B-442D-9D53-39E4619182B1}"/>
    <cellStyle name="Normal 9 5 2 2 4" xfId="2450" xr:uid="{85A45BCE-41B7-4DE8-8AAF-F4C4BB77FEBD}"/>
    <cellStyle name="Normal 9 5 2 2 4 2" xfId="4140" xr:uid="{6D4C4AEE-0CC7-45A4-B743-F20DC08A4755}"/>
    <cellStyle name="Normal 9 5 2 2 4 2 2" xfId="5044" xr:uid="{A85D8B11-6AD0-4631-A764-559D4237DB41}"/>
    <cellStyle name="Normal 9 5 2 2 4 3" xfId="4141" xr:uid="{22C31252-C0A5-4BF9-AD82-FEC275947AE9}"/>
    <cellStyle name="Normal 9 5 2 2 4 3 2" xfId="5045" xr:uid="{A67E2D00-4494-4A45-9B2F-4A71E8C1671A}"/>
    <cellStyle name="Normal 9 5 2 2 4 4" xfId="4142" xr:uid="{4789DAF7-5D36-435C-8435-FD1EB41D7CA2}"/>
    <cellStyle name="Normal 9 5 2 2 4 4 2" xfId="5046" xr:uid="{75AD2673-F262-4E81-9D65-58AC848A23D6}"/>
    <cellStyle name="Normal 9 5 2 2 4 5" xfId="5043" xr:uid="{ED10C7D1-72A5-44EF-923E-E6769FE01A3C}"/>
    <cellStyle name="Normal 9 5 2 2 5" xfId="4143" xr:uid="{8C1A5126-B496-44FC-BF78-4F48BBD825BE}"/>
    <cellStyle name="Normal 9 5 2 2 5 2" xfId="4144" xr:uid="{E3F983E0-15F6-42A4-ACEF-D608390B610E}"/>
    <cellStyle name="Normal 9 5 2 2 5 2 2" xfId="5048" xr:uid="{4F8AB1A8-F4E0-4286-BF1E-5F1BFBEAF62F}"/>
    <cellStyle name="Normal 9 5 2 2 5 3" xfId="4145" xr:uid="{1D522556-0E66-4A7C-AB60-EDE87FC26C4F}"/>
    <cellStyle name="Normal 9 5 2 2 5 3 2" xfId="5049" xr:uid="{BC20BBD7-AE1E-4B9D-BF93-92BE4E38B4AE}"/>
    <cellStyle name="Normal 9 5 2 2 5 4" xfId="4146" xr:uid="{5707BB76-29E8-41E0-8AB4-4B2E019FA3C9}"/>
    <cellStyle name="Normal 9 5 2 2 5 4 2" xfId="5050" xr:uid="{F7262766-7F13-4393-AC28-48569A7574FE}"/>
    <cellStyle name="Normal 9 5 2 2 5 5" xfId="5047" xr:uid="{4F1A2AAC-B047-4A50-8748-78F6F71B6E17}"/>
    <cellStyle name="Normal 9 5 2 2 6" xfId="4147" xr:uid="{4E7E3344-FCE7-44BF-9344-B3DE1302EEB0}"/>
    <cellStyle name="Normal 9 5 2 2 6 2" xfId="5051" xr:uid="{61BDC1D8-3B39-409E-90C3-9B8F9D16AE0E}"/>
    <cellStyle name="Normal 9 5 2 2 7" xfId="4148" xr:uid="{A0D7CB2A-9E8E-4C40-AD50-D259C739D06B}"/>
    <cellStyle name="Normal 9 5 2 2 7 2" xfId="5052" xr:uid="{C33CB70E-9C3D-4D0D-914E-A0FB1CBEBE4A}"/>
    <cellStyle name="Normal 9 5 2 2 8" xfId="4149" xr:uid="{0DF35BC9-D9E6-4D6C-B413-E0BDF42DFCFB}"/>
    <cellStyle name="Normal 9 5 2 2 8 2" xfId="5053" xr:uid="{7ACC0A20-F152-409A-A5C4-46705F738974}"/>
    <cellStyle name="Normal 9 5 2 2 9" xfId="5022" xr:uid="{C6DF9877-D1E0-46ED-AF1B-6F11F2C4388F}"/>
    <cellStyle name="Normal 9 5 2 3" xfId="871" xr:uid="{20E258BA-3F1B-4982-998A-034583C10854}"/>
    <cellStyle name="Normal 9 5 2 3 2" xfId="872" xr:uid="{65615DB2-86D7-4E61-A064-C4B675E4052D}"/>
    <cellStyle name="Normal 9 5 2 3 2 2" xfId="873" xr:uid="{BB4E4EF3-CBFE-4A28-A838-432DBB237BDC}"/>
    <cellStyle name="Normal 9 5 2 3 2 2 2" xfId="5056" xr:uid="{CDC7C48F-60B0-4730-AE94-6EF1A936C74A}"/>
    <cellStyle name="Normal 9 5 2 3 2 3" xfId="4150" xr:uid="{CD225D83-CE37-4500-8764-5A34E4BBB19D}"/>
    <cellStyle name="Normal 9 5 2 3 2 3 2" xfId="5057" xr:uid="{DA24ACA9-5729-4827-8DE8-E08915A88C9F}"/>
    <cellStyle name="Normal 9 5 2 3 2 4" xfId="4151" xr:uid="{097AE847-28E1-4EF8-9052-F297298F7413}"/>
    <cellStyle name="Normal 9 5 2 3 2 4 2" xfId="5058" xr:uid="{B742FC64-6CAC-40A4-9528-01D2E3C14BC8}"/>
    <cellStyle name="Normal 9 5 2 3 2 5" xfId="5055" xr:uid="{9A2D990D-7F7D-47BC-B279-CA2804EF736B}"/>
    <cellStyle name="Normal 9 5 2 3 3" xfId="874" xr:uid="{F142F8DE-A93E-4A6E-8F62-5902DEA84C6B}"/>
    <cellStyle name="Normal 9 5 2 3 3 2" xfId="4152" xr:uid="{92B6291B-A323-43D1-B240-8E14F63F1243}"/>
    <cellStyle name="Normal 9 5 2 3 3 2 2" xfId="5060" xr:uid="{C47E0342-3AD5-4A30-8EBD-A195D481ADE8}"/>
    <cellStyle name="Normal 9 5 2 3 3 3" xfId="4153" xr:uid="{6F279425-8F6D-47CE-8A27-57903542F8E0}"/>
    <cellStyle name="Normal 9 5 2 3 3 3 2" xfId="5061" xr:uid="{956255E9-AD0F-4071-9727-DA21C9F08124}"/>
    <cellStyle name="Normal 9 5 2 3 3 4" xfId="4154" xr:uid="{AEA9FC54-A7DC-4566-9B08-6A49BF7E7FE9}"/>
    <cellStyle name="Normal 9 5 2 3 3 4 2" xfId="5062" xr:uid="{F659BA85-584C-4B4A-87D4-5EC48BDE25DE}"/>
    <cellStyle name="Normal 9 5 2 3 3 5" xfId="5059" xr:uid="{FC5F6071-B9C1-4F99-91AD-56D39B734C9D}"/>
    <cellStyle name="Normal 9 5 2 3 4" xfId="4155" xr:uid="{C334831E-8FD5-426B-960C-CEE8EEB37CB6}"/>
    <cellStyle name="Normal 9 5 2 3 4 2" xfId="5063" xr:uid="{64C9356F-D383-43E9-8051-8703AD202969}"/>
    <cellStyle name="Normal 9 5 2 3 5" xfId="4156" xr:uid="{12E71B72-BB66-45EC-B604-33DE2440E50C}"/>
    <cellStyle name="Normal 9 5 2 3 5 2" xfId="5064" xr:uid="{1C0DDEBC-8065-49CF-ABBA-F329C6AFE373}"/>
    <cellStyle name="Normal 9 5 2 3 6" xfId="4157" xr:uid="{ABEBDE3B-B8C5-439D-92F7-F47A7F40A780}"/>
    <cellStyle name="Normal 9 5 2 3 6 2" xfId="5065" xr:uid="{445D0911-7EA0-4BF9-B02C-8C0711436941}"/>
    <cellStyle name="Normal 9 5 2 3 7" xfId="5054" xr:uid="{C7496559-7FEF-4A5D-BFAD-376309BD4B25}"/>
    <cellStyle name="Normal 9 5 2 4" xfId="875" xr:uid="{D66E52A7-A46D-4AB0-B011-0BEC04F0D64C}"/>
    <cellStyle name="Normal 9 5 2 4 2" xfId="876" xr:uid="{79C92D28-8988-4FD1-B823-46C918AB1BFF}"/>
    <cellStyle name="Normal 9 5 2 4 2 2" xfId="4158" xr:uid="{DFE13D73-6002-4985-9498-849E622A2C92}"/>
    <cellStyle name="Normal 9 5 2 4 2 2 2" xfId="5068" xr:uid="{2044CFAB-3CAC-448C-8FFB-608D4BE0B5FD}"/>
    <cellStyle name="Normal 9 5 2 4 2 3" xfId="4159" xr:uid="{708A9A69-71D7-4E9C-9120-FDE2767DD11D}"/>
    <cellStyle name="Normal 9 5 2 4 2 3 2" xfId="5069" xr:uid="{028BBE55-9ED7-4FC8-AC35-BA9DC9DA776A}"/>
    <cellStyle name="Normal 9 5 2 4 2 4" xfId="4160" xr:uid="{DB9FFFFB-A206-4B55-8B6D-562743FC3C61}"/>
    <cellStyle name="Normal 9 5 2 4 2 4 2" xfId="5070" xr:uid="{AD976074-CEE2-4352-9F68-7916021F50B0}"/>
    <cellStyle name="Normal 9 5 2 4 2 5" xfId="5067" xr:uid="{355F09E5-EAD7-4736-9BAE-32DDB078BF63}"/>
    <cellStyle name="Normal 9 5 2 4 3" xfId="4161" xr:uid="{82BEF197-8D64-4463-BE56-F3D75481488B}"/>
    <cellStyle name="Normal 9 5 2 4 3 2" xfId="5071" xr:uid="{9C1387A5-5386-4573-A076-09C1F530FF8B}"/>
    <cellStyle name="Normal 9 5 2 4 4" xfId="4162" xr:uid="{2441F03E-2A59-49F6-ABA1-3580400B7336}"/>
    <cellStyle name="Normal 9 5 2 4 4 2" xfId="5072" xr:uid="{BB5874B5-EA8F-42E5-A88A-14292A90BF2B}"/>
    <cellStyle name="Normal 9 5 2 4 5" xfId="4163" xr:uid="{5DEBA2EB-51D9-4F9F-A071-48D1C9912FFA}"/>
    <cellStyle name="Normal 9 5 2 4 5 2" xfId="5073" xr:uid="{55B560A0-F8D8-4717-BE7B-773DC6ED4170}"/>
    <cellStyle name="Normal 9 5 2 4 6" xfId="5066" xr:uid="{5130040E-4D66-4457-942D-82D335D61717}"/>
    <cellStyle name="Normal 9 5 2 5" xfId="877" xr:uid="{B9A4B3B8-234B-4A3D-978E-D38F85D03DB4}"/>
    <cellStyle name="Normal 9 5 2 5 2" xfId="4164" xr:uid="{8E328DF7-0BFB-48EE-89DB-675F5AD270F2}"/>
    <cellStyle name="Normal 9 5 2 5 2 2" xfId="5075" xr:uid="{224EB006-0971-454D-9CE6-033ECFBDE3C3}"/>
    <cellStyle name="Normal 9 5 2 5 3" xfId="4165" xr:uid="{EC99A3DE-6CBA-4F52-A1BD-A29321BF92F0}"/>
    <cellStyle name="Normal 9 5 2 5 3 2" xfId="5076" xr:uid="{0AC0053C-43D3-463D-AC63-004D6EAA861C}"/>
    <cellStyle name="Normal 9 5 2 5 4" xfId="4166" xr:uid="{AC730992-6247-4245-963C-2D263EEE70B7}"/>
    <cellStyle name="Normal 9 5 2 5 4 2" xfId="5077" xr:uid="{5E28797E-074E-47FE-B6E1-1A42AAFEA9B6}"/>
    <cellStyle name="Normal 9 5 2 5 5" xfId="5074" xr:uid="{9BE6D67D-CAA2-4AE8-A2CC-C56CA19C7DA7}"/>
    <cellStyle name="Normal 9 5 2 6" xfId="4167" xr:uid="{82EFB526-8CE5-446E-B4BB-2AD0F54E946A}"/>
    <cellStyle name="Normal 9 5 2 6 2" xfId="4168" xr:uid="{8A768D0C-BE46-4475-B7B7-FB3D8F5CE3FB}"/>
    <cellStyle name="Normal 9 5 2 6 2 2" xfId="5079" xr:uid="{F09A32AA-B6AB-47E4-B946-A7B911B248E5}"/>
    <cellStyle name="Normal 9 5 2 6 3" xfId="4169" xr:uid="{191C2B9E-FD96-46D8-87DE-9E41CB5BE84A}"/>
    <cellStyle name="Normal 9 5 2 6 3 2" xfId="5080" xr:uid="{0D7465B5-4B5C-46D3-949D-1160D8A78AE6}"/>
    <cellStyle name="Normal 9 5 2 6 4" xfId="4170" xr:uid="{2CB83538-C0F1-439B-BDEF-295A035033D3}"/>
    <cellStyle name="Normal 9 5 2 6 4 2" xfId="5081" xr:uid="{CC3652CC-1B5F-4C5E-9C93-F21B72F1DB5C}"/>
    <cellStyle name="Normal 9 5 2 6 5" xfId="5078" xr:uid="{E51442E2-054D-4CA4-86E1-0B80F7D5648B}"/>
    <cellStyle name="Normal 9 5 2 7" xfId="4171" xr:uid="{BCF0D0F8-2133-4593-9A31-168777ADE4CB}"/>
    <cellStyle name="Normal 9 5 2 7 2" xfId="5082" xr:uid="{69ABCF71-A555-4D94-8B22-792B552763F1}"/>
    <cellStyle name="Normal 9 5 2 8" xfId="4172" xr:uid="{E72B5432-B98B-4097-AA43-A901EEF0BC29}"/>
    <cellStyle name="Normal 9 5 2 8 2" xfId="5083" xr:uid="{4244D187-1052-4289-A1D3-2BA5C8FF2585}"/>
    <cellStyle name="Normal 9 5 2 9" xfId="4173" xr:uid="{44399E25-EAB3-484C-B057-B15AB8EEEC2E}"/>
    <cellStyle name="Normal 9 5 2 9 2" xfId="5084" xr:uid="{865F0048-D6C4-43ED-AD95-F7AED99792F5}"/>
    <cellStyle name="Normal 9 5 3" xfId="420" xr:uid="{311749B4-CEB1-402D-A920-DE3372C51475}"/>
    <cellStyle name="Normal 9 5 3 2" xfId="878" xr:uid="{C72E90AA-6552-4298-A714-0BC8D47598C3}"/>
    <cellStyle name="Normal 9 5 3 2 2" xfId="879" xr:uid="{C7947CE0-B758-46D0-B7FE-5B06AA323BEF}"/>
    <cellStyle name="Normal 9 5 3 2 2 2" xfId="2451" xr:uid="{347E4C9C-0F3F-4945-9714-AB9557E24A63}"/>
    <cellStyle name="Normal 9 5 3 2 2 2 2" xfId="2452" xr:uid="{5B82D9DE-A574-47B0-9AE1-A33A877EED1E}"/>
    <cellStyle name="Normal 9 5 3 2 2 2 2 2" xfId="5089" xr:uid="{DCBF68B2-BC64-4A25-A720-E20C52A87FBD}"/>
    <cellStyle name="Normal 9 5 3 2 2 2 3" xfId="5088" xr:uid="{6BCE2933-6DA1-4300-AF12-A2CB0C98E7A8}"/>
    <cellStyle name="Normal 9 5 3 2 2 3" xfId="2453" xr:uid="{07246D6F-7D1D-4AC0-B6F2-74C9A6D8C2D8}"/>
    <cellStyle name="Normal 9 5 3 2 2 3 2" xfId="5090" xr:uid="{2DFB1DEC-1AB2-4FBD-A60C-9B8CADD92A06}"/>
    <cellStyle name="Normal 9 5 3 2 2 4" xfId="4174" xr:uid="{4892A184-D464-42C9-AD1A-E5AE7A4E040F}"/>
    <cellStyle name="Normal 9 5 3 2 2 4 2" xfId="5091" xr:uid="{7F0E2B7B-FACC-43C2-9609-8B6BF6B3929B}"/>
    <cellStyle name="Normal 9 5 3 2 2 5" xfId="5087" xr:uid="{E4A094E2-FFE6-4B4E-AD5A-FBE606EFF909}"/>
    <cellStyle name="Normal 9 5 3 2 3" xfId="2454" xr:uid="{841AA571-281D-42BE-9C2C-257AC0E73315}"/>
    <cellStyle name="Normal 9 5 3 2 3 2" xfId="2455" xr:uid="{888457E3-B858-494C-B1A2-7C65B7C0E8AC}"/>
    <cellStyle name="Normal 9 5 3 2 3 2 2" xfId="5093" xr:uid="{8AFC22E7-7DB4-41B5-A8B4-815F28251709}"/>
    <cellStyle name="Normal 9 5 3 2 3 3" xfId="4175" xr:uid="{C5214C96-2B1F-429B-875A-98D203014BA3}"/>
    <cellStyle name="Normal 9 5 3 2 3 3 2" xfId="5094" xr:uid="{30981D10-75D8-4512-AB35-F0B36ACF1D23}"/>
    <cellStyle name="Normal 9 5 3 2 3 4" xfId="4176" xr:uid="{E89E1F31-DF51-47FE-BA99-F2475454A0E6}"/>
    <cellStyle name="Normal 9 5 3 2 3 4 2" xfId="5095" xr:uid="{57C42471-8030-4294-9091-74EF6D230426}"/>
    <cellStyle name="Normal 9 5 3 2 3 5" xfId="5092" xr:uid="{36C620D6-4AF9-48E4-A0FB-248ED902C0B8}"/>
    <cellStyle name="Normal 9 5 3 2 4" xfId="2456" xr:uid="{E449D733-51F8-4F76-9164-C51ECD786426}"/>
    <cellStyle name="Normal 9 5 3 2 4 2" xfId="5096" xr:uid="{1E739573-5170-4923-8608-1FF4A0D331B1}"/>
    <cellStyle name="Normal 9 5 3 2 5" xfId="4177" xr:uid="{985DAE24-2459-4C83-BEA2-B915FD28353D}"/>
    <cellStyle name="Normal 9 5 3 2 5 2" xfId="5097" xr:uid="{00525466-FE1F-48D6-9E7A-47BD28EE4713}"/>
    <cellStyle name="Normal 9 5 3 2 6" xfId="4178" xr:uid="{49C41FCD-D8F9-44B0-A89E-1A3A29F8077D}"/>
    <cellStyle name="Normal 9 5 3 2 6 2" xfId="5098" xr:uid="{655172C6-F943-448A-920A-2756D50460DC}"/>
    <cellStyle name="Normal 9 5 3 2 7" xfId="5086" xr:uid="{C68BC177-0CD5-4E05-9F6A-4FFBDBD8D407}"/>
    <cellStyle name="Normal 9 5 3 3" xfId="880" xr:uid="{96A9B52B-9787-4AD0-8D83-2DE7DF657307}"/>
    <cellStyle name="Normal 9 5 3 3 2" xfId="2457" xr:uid="{D955B756-22EF-4AB7-A176-F8936F9F3DF2}"/>
    <cellStyle name="Normal 9 5 3 3 2 2" xfId="2458" xr:uid="{5A4A0645-EBA8-41C3-88ED-F8A96A0216A5}"/>
    <cellStyle name="Normal 9 5 3 3 2 2 2" xfId="5101" xr:uid="{5DDA379C-40B2-41FC-A818-3741B09B3C95}"/>
    <cellStyle name="Normal 9 5 3 3 2 3" xfId="4179" xr:uid="{54A139DC-2654-4123-894D-DAE4D61EF073}"/>
    <cellStyle name="Normal 9 5 3 3 2 3 2" xfId="5102" xr:uid="{0B2E964C-7B08-4AD5-8B19-6C34E0C88F5B}"/>
    <cellStyle name="Normal 9 5 3 3 2 4" xfId="4180" xr:uid="{C2D4A9DC-9958-4E78-BB35-574F0D7C77EA}"/>
    <cellStyle name="Normal 9 5 3 3 2 4 2" xfId="5103" xr:uid="{2B451472-C27E-4BCB-A4B3-8C5582E94834}"/>
    <cellStyle name="Normal 9 5 3 3 2 5" xfId="5100" xr:uid="{E94C5CFE-15EF-4F55-82FA-44D0F33F0CAD}"/>
    <cellStyle name="Normal 9 5 3 3 3" xfId="2459" xr:uid="{B74062F9-0F7B-45AE-9087-C5CA28F5D990}"/>
    <cellStyle name="Normal 9 5 3 3 3 2" xfId="5104" xr:uid="{333D1539-4C5B-4FF6-9E31-490F626EB3D3}"/>
    <cellStyle name="Normal 9 5 3 3 4" xfId="4181" xr:uid="{8A04E9BE-A1E0-4841-B2C0-5C0A78B4A5D9}"/>
    <cellStyle name="Normal 9 5 3 3 4 2" xfId="5105" xr:uid="{712C299E-8D18-4F03-807F-1A69C57B02CD}"/>
    <cellStyle name="Normal 9 5 3 3 5" xfId="4182" xr:uid="{77DAD23D-0BE9-4BE6-BC7C-A5B8E734E40E}"/>
    <cellStyle name="Normal 9 5 3 3 5 2" xfId="5106" xr:uid="{24EA87AB-BF41-4FF1-BEF9-D297E09372EA}"/>
    <cellStyle name="Normal 9 5 3 3 6" xfId="5099" xr:uid="{A2178E60-11B7-4B83-9AE3-5BFF577EC6AF}"/>
    <cellStyle name="Normal 9 5 3 4" xfId="2460" xr:uid="{C8402E02-C2C3-401C-A3C4-4344F75CEB08}"/>
    <cellStyle name="Normal 9 5 3 4 2" xfId="2461" xr:uid="{1378628D-CDA0-48A4-A565-02BC6CB8D955}"/>
    <cellStyle name="Normal 9 5 3 4 2 2" xfId="5108" xr:uid="{F79DAD6C-6225-4950-86E2-A1FCB38F0BB8}"/>
    <cellStyle name="Normal 9 5 3 4 3" xfId="4183" xr:uid="{B91B79EB-F8E6-4DDA-9226-D8057ABA50A7}"/>
    <cellStyle name="Normal 9 5 3 4 3 2" xfId="5109" xr:uid="{24A7BF7A-DC60-4F93-BED1-98FAB3FD5B0E}"/>
    <cellStyle name="Normal 9 5 3 4 4" xfId="4184" xr:uid="{22F98944-4FD4-4086-B31D-33EF63E4DB83}"/>
    <cellStyle name="Normal 9 5 3 4 4 2" xfId="5110" xr:uid="{DE489741-C844-4A07-8DE8-4F862670EC2A}"/>
    <cellStyle name="Normal 9 5 3 4 5" xfId="5107" xr:uid="{F919D95E-C06C-4D53-8358-4F12E77C3322}"/>
    <cellStyle name="Normal 9 5 3 5" xfId="2462" xr:uid="{1FDBABD5-E91D-4713-87A2-F3F204C18464}"/>
    <cellStyle name="Normal 9 5 3 5 2" xfId="4185" xr:uid="{14A153CC-A15D-41AC-877B-3A68F6EA7185}"/>
    <cellStyle name="Normal 9 5 3 5 2 2" xfId="5112" xr:uid="{08292D26-607C-4A1C-BD43-764851952D56}"/>
    <cellStyle name="Normal 9 5 3 5 3" xfId="4186" xr:uid="{E1D5B539-4CAE-47FB-93F7-F60708800A5B}"/>
    <cellStyle name="Normal 9 5 3 5 3 2" xfId="5113" xr:uid="{2C3EC855-2721-4E9A-B736-3212C09867D7}"/>
    <cellStyle name="Normal 9 5 3 5 4" xfId="4187" xr:uid="{A4FC7F70-24FA-4DD5-A3D2-956676368415}"/>
    <cellStyle name="Normal 9 5 3 5 4 2" xfId="5114" xr:uid="{79B47BE9-9A10-4AA4-BB68-9DA82366F41B}"/>
    <cellStyle name="Normal 9 5 3 5 5" xfId="5111" xr:uid="{AEAAB337-FE36-431A-B548-4C27C1AC675D}"/>
    <cellStyle name="Normal 9 5 3 6" xfId="4188" xr:uid="{0E739A8C-6FA7-4C31-8594-86E4B9EDBB80}"/>
    <cellStyle name="Normal 9 5 3 6 2" xfId="5115" xr:uid="{CE6F08FC-C658-45CF-9033-753822C396CE}"/>
    <cellStyle name="Normal 9 5 3 7" xfId="4189" xr:uid="{CBA6790B-239F-4BAF-B413-205C23410591}"/>
    <cellStyle name="Normal 9 5 3 7 2" xfId="5116" xr:uid="{8D746088-FCEB-43E3-9092-144B7603D85E}"/>
    <cellStyle name="Normal 9 5 3 8" xfId="4190" xr:uid="{355E8A94-8915-4C1A-AD71-B62C3FFFC92B}"/>
    <cellStyle name="Normal 9 5 3 8 2" xfId="5117" xr:uid="{08F95F0A-65A5-4142-9866-46DB53DADC02}"/>
    <cellStyle name="Normal 9 5 3 9" xfId="5085" xr:uid="{189BB721-22A7-4E0A-83E7-5A6BA9F9749B}"/>
    <cellStyle name="Normal 9 5 4" xfId="421" xr:uid="{8B5574E9-0929-4642-9DC0-B9D406976BEC}"/>
    <cellStyle name="Normal 9 5 4 2" xfId="881" xr:uid="{4A9118C7-FBAE-4C2B-BB98-634640DF494B}"/>
    <cellStyle name="Normal 9 5 4 2 2" xfId="882" xr:uid="{3B01D077-7C5B-4859-A19E-429A36E7DB3C}"/>
    <cellStyle name="Normal 9 5 4 2 2 2" xfId="2463" xr:uid="{6B8C4BBD-8186-4D95-BE59-9D8B02EE9C6D}"/>
    <cellStyle name="Normal 9 5 4 2 2 2 2" xfId="5121" xr:uid="{3349702B-EBF9-4B42-B312-A8ECD6E07C49}"/>
    <cellStyle name="Normal 9 5 4 2 2 3" xfId="4191" xr:uid="{F996BB81-47E6-4C9A-AE51-8D4510276BE3}"/>
    <cellStyle name="Normal 9 5 4 2 2 3 2" xfId="5122" xr:uid="{A1E72D88-B66F-404E-88BC-FFB8516FEAFD}"/>
    <cellStyle name="Normal 9 5 4 2 2 4" xfId="4192" xr:uid="{BA7650BE-3A49-4AE4-B7FE-B15683FAE8B5}"/>
    <cellStyle name="Normal 9 5 4 2 2 4 2" xfId="5123" xr:uid="{FEF51D85-B7BC-4A5A-9443-174CBB2F0A34}"/>
    <cellStyle name="Normal 9 5 4 2 2 5" xfId="5120" xr:uid="{D5006C7E-F414-436E-AF14-C338EA0EB1B4}"/>
    <cellStyle name="Normal 9 5 4 2 3" xfId="2464" xr:uid="{1DCF71B6-73C6-441A-B2C2-DCB0C39E6F81}"/>
    <cellStyle name="Normal 9 5 4 2 3 2" xfId="5124" xr:uid="{7372519F-F90E-4FA5-A5D9-BCA87A1756E3}"/>
    <cellStyle name="Normal 9 5 4 2 4" xfId="4193" xr:uid="{DAB27FF9-7DB8-47A0-BA7D-C243B4201CDF}"/>
    <cellStyle name="Normal 9 5 4 2 4 2" xfId="5125" xr:uid="{EF513B6B-6826-4CF4-B4BE-27C19A4C8FB3}"/>
    <cellStyle name="Normal 9 5 4 2 5" xfId="4194" xr:uid="{C1D8A836-78AB-4A4E-A3C1-FC5885051A29}"/>
    <cellStyle name="Normal 9 5 4 2 5 2" xfId="5126" xr:uid="{9F546A2D-5B8B-44D4-A35D-31B52E5A2844}"/>
    <cellStyle name="Normal 9 5 4 2 6" xfId="5119" xr:uid="{7D8D6592-B900-4448-B8BC-A142E581BEAD}"/>
    <cellStyle name="Normal 9 5 4 3" xfId="883" xr:uid="{AF7E3CF3-8BCB-4C18-850B-25197391B815}"/>
    <cellStyle name="Normal 9 5 4 3 2" xfId="2465" xr:uid="{0DF0CC79-47C1-402F-A924-1695ACFC2860}"/>
    <cellStyle name="Normal 9 5 4 3 2 2" xfId="5128" xr:uid="{C313330B-06F4-4E34-9E67-9CDC297F9FC7}"/>
    <cellStyle name="Normal 9 5 4 3 3" xfId="4195" xr:uid="{08EE663B-59A0-4518-937A-AD684B58689A}"/>
    <cellStyle name="Normal 9 5 4 3 3 2" xfId="5129" xr:uid="{07ABC83D-94A0-4DAA-A6C1-D882AF1B3EFF}"/>
    <cellStyle name="Normal 9 5 4 3 4" xfId="4196" xr:uid="{C609CE1B-CBDC-4EE6-BE3F-DE8D5F53E2FF}"/>
    <cellStyle name="Normal 9 5 4 3 4 2" xfId="5130" xr:uid="{7BB88F70-2860-4513-9603-B4F4C6B2506F}"/>
    <cellStyle name="Normal 9 5 4 3 5" xfId="5127" xr:uid="{6B9F57B2-5BDB-4E2D-840D-13D6EF41DBE4}"/>
    <cellStyle name="Normal 9 5 4 4" xfId="2466" xr:uid="{C5A74D3D-82E2-404E-85D7-4BC21163CA44}"/>
    <cellStyle name="Normal 9 5 4 4 2" xfId="4197" xr:uid="{A753A89A-178C-4A43-9CBE-8B6F2B9C1FD1}"/>
    <cellStyle name="Normal 9 5 4 4 2 2" xfId="5132" xr:uid="{0A70E487-43D7-4D6B-9706-7781939BE188}"/>
    <cellStyle name="Normal 9 5 4 4 3" xfId="4198" xr:uid="{342A0BA5-1B6F-4405-9820-9D93B419D12B}"/>
    <cellStyle name="Normal 9 5 4 4 3 2" xfId="5133" xr:uid="{DA880344-D3FB-4047-BC23-A3FC350B1779}"/>
    <cellStyle name="Normal 9 5 4 4 4" xfId="4199" xr:uid="{086B3048-DAAF-4698-BFF1-6309CC4BC216}"/>
    <cellStyle name="Normal 9 5 4 4 4 2" xfId="5134" xr:uid="{C62102C2-9B32-4462-B738-D1267EF01776}"/>
    <cellStyle name="Normal 9 5 4 4 5" xfId="5131" xr:uid="{B8D0DDD4-80FA-4EEC-A516-B11B02565434}"/>
    <cellStyle name="Normal 9 5 4 5" xfId="4200" xr:uid="{AE2C6CB1-1BEE-491B-939C-213E5969FF26}"/>
    <cellStyle name="Normal 9 5 4 5 2" xfId="5135" xr:uid="{3433FEA6-AA45-4B7C-8CB7-CE7550C1244D}"/>
    <cellStyle name="Normal 9 5 4 6" xfId="4201" xr:uid="{A18A25D9-7FCD-4EDF-AF6F-A41D5606DD62}"/>
    <cellStyle name="Normal 9 5 4 6 2" xfId="5136" xr:uid="{427BCA5C-10B8-423A-9792-5763071D4C97}"/>
    <cellStyle name="Normal 9 5 4 7" xfId="4202" xr:uid="{92D41FF2-8628-4373-BB61-C20D8C661133}"/>
    <cellStyle name="Normal 9 5 4 7 2" xfId="5137" xr:uid="{9949BA3E-BAC0-4076-85F6-302EDBF30ED1}"/>
    <cellStyle name="Normal 9 5 4 8" xfId="5118" xr:uid="{A8305FFB-F221-4B3A-A4EB-03BC700104B8}"/>
    <cellStyle name="Normal 9 5 5" xfId="422" xr:uid="{FE7ED8B6-7178-4830-986E-8BFD5E5E30E4}"/>
    <cellStyle name="Normal 9 5 5 2" xfId="884" xr:uid="{9F4AF0CA-9E4E-43F9-AA06-AD20B326A3E6}"/>
    <cellStyle name="Normal 9 5 5 2 2" xfId="2467" xr:uid="{67C807FC-128C-446E-8487-09FC2BD20894}"/>
    <cellStyle name="Normal 9 5 5 2 2 2" xfId="5140" xr:uid="{F6738ECD-307A-4335-9755-A422FF0766FF}"/>
    <cellStyle name="Normal 9 5 5 2 3" xfId="4203" xr:uid="{AA89548A-0158-4451-A4A2-EC49938C234A}"/>
    <cellStyle name="Normal 9 5 5 2 3 2" xfId="5141" xr:uid="{3B2A92D2-D23F-4518-8F3B-2F4E520F84C7}"/>
    <cellStyle name="Normal 9 5 5 2 4" xfId="4204" xr:uid="{D6272875-73A0-4EE7-8143-ABF6A45372C9}"/>
    <cellStyle name="Normal 9 5 5 2 4 2" xfId="5142" xr:uid="{EB81612C-A923-414C-896D-F69D346C37A3}"/>
    <cellStyle name="Normal 9 5 5 2 5" xfId="5139" xr:uid="{A6632171-60BC-486C-ABB2-DCE2CA4F9A64}"/>
    <cellStyle name="Normal 9 5 5 3" xfId="2468" xr:uid="{DE8A8C21-4582-4D1B-B821-18E20560BB15}"/>
    <cellStyle name="Normal 9 5 5 3 2" xfId="4205" xr:uid="{C92959CB-B09F-43E3-9D4A-F1D5321D8037}"/>
    <cellStyle name="Normal 9 5 5 3 2 2" xfId="5144" xr:uid="{44CCE58E-F4AB-4C66-A4F8-4BF7409D8EDF}"/>
    <cellStyle name="Normal 9 5 5 3 3" xfId="4206" xr:uid="{2000AABD-7A05-4708-A641-6C9BC8B16976}"/>
    <cellStyle name="Normal 9 5 5 3 3 2" xfId="5145" xr:uid="{C08FFDFF-AA80-405A-BF7F-47875827A4BF}"/>
    <cellStyle name="Normal 9 5 5 3 4" xfId="4207" xr:uid="{37B4CF6F-6F20-4A69-80E9-033651831078}"/>
    <cellStyle name="Normal 9 5 5 3 4 2" xfId="5146" xr:uid="{14A12BED-8D57-426D-94D7-F131DDF5D487}"/>
    <cellStyle name="Normal 9 5 5 3 5" xfId="5143" xr:uid="{708ECA82-C5C5-459D-A145-EFC617BA6B16}"/>
    <cellStyle name="Normal 9 5 5 4" xfId="4208" xr:uid="{805C4BF6-1C3F-4004-BF5A-ACB6667969D9}"/>
    <cellStyle name="Normal 9 5 5 4 2" xfId="5147" xr:uid="{9CD92E94-7487-41F6-89C8-2477EE86CBB5}"/>
    <cellStyle name="Normal 9 5 5 5" xfId="4209" xr:uid="{3AB112B4-C133-42F2-889B-DC302743D720}"/>
    <cellStyle name="Normal 9 5 5 5 2" xfId="5148" xr:uid="{313FA4B5-F3F2-4821-A72E-9F1615E1B61A}"/>
    <cellStyle name="Normal 9 5 5 6" xfId="4210" xr:uid="{391AF60C-BDEA-4916-AE9B-AB65AEA0DCDB}"/>
    <cellStyle name="Normal 9 5 5 6 2" xfId="5149" xr:uid="{936532D0-A11C-4300-8192-3D90CBB39589}"/>
    <cellStyle name="Normal 9 5 5 7" xfId="5138" xr:uid="{A5E42CC4-EA62-4713-B0D1-99116366F9A8}"/>
    <cellStyle name="Normal 9 5 6" xfId="885" xr:uid="{C6C282C4-BFCB-409C-8F79-D0C4FC35271E}"/>
    <cellStyle name="Normal 9 5 6 2" xfId="2469" xr:uid="{23A2C7ED-C86A-48E1-A924-1E24F0898944}"/>
    <cellStyle name="Normal 9 5 6 2 2" xfId="4211" xr:uid="{C8AF97E5-D168-4A04-89F3-E1E50EA4CF77}"/>
    <cellStyle name="Normal 9 5 6 2 2 2" xfId="5152" xr:uid="{2C73715D-0442-48BC-B66D-0D8A58492966}"/>
    <cellStyle name="Normal 9 5 6 2 3" xfId="4212" xr:uid="{334AD5E8-BA13-4393-848A-64C8CF2DA0A9}"/>
    <cellStyle name="Normal 9 5 6 2 3 2" xfId="5153" xr:uid="{69C1CFCD-7224-4CF2-A1E6-EAE2C4A6FFD0}"/>
    <cellStyle name="Normal 9 5 6 2 4" xfId="4213" xr:uid="{D1BC26D6-2E44-443C-98EF-1E6D335CA2F1}"/>
    <cellStyle name="Normal 9 5 6 2 4 2" xfId="5154" xr:uid="{5570253D-086F-4E19-9E0D-C8C638754CF7}"/>
    <cellStyle name="Normal 9 5 6 2 5" xfId="5151" xr:uid="{145F03FA-F44E-4CCB-9458-5789DB4B7CE5}"/>
    <cellStyle name="Normal 9 5 6 3" xfId="4214" xr:uid="{D569A5D7-7A23-4E5F-A6CB-0F51BC12020F}"/>
    <cellStyle name="Normal 9 5 6 3 2" xfId="5155" xr:uid="{7DB1A5BC-7774-4DDF-A623-F40EE6D8F93B}"/>
    <cellStyle name="Normal 9 5 6 4" xfId="4215" xr:uid="{BC40E9DA-54D5-481A-B7C3-BB21A03D945B}"/>
    <cellStyle name="Normal 9 5 6 4 2" xfId="5156" xr:uid="{B1758694-2D97-453E-8832-36D1115815B8}"/>
    <cellStyle name="Normal 9 5 6 5" xfId="4216" xr:uid="{A0AFFFF7-09ED-4F9F-A1D0-74761E05A278}"/>
    <cellStyle name="Normal 9 5 6 5 2" xfId="5157" xr:uid="{2B339EB6-369B-4CAB-B38E-F8BDF1E43380}"/>
    <cellStyle name="Normal 9 5 6 6" xfId="5150" xr:uid="{9CA983AF-D46B-4910-9CCA-F2B6D0C42101}"/>
    <cellStyle name="Normal 9 5 7" xfId="2470" xr:uid="{E40A86C0-38CC-4F7C-B958-EC665E9BCA3D}"/>
    <cellStyle name="Normal 9 5 7 2" xfId="4217" xr:uid="{095492D9-E68E-43FE-BCE8-8C3E03CB4E70}"/>
    <cellStyle name="Normal 9 5 7 2 2" xfId="5159" xr:uid="{11F2F7CF-EDDA-43F2-8829-2272CA57A5C8}"/>
    <cellStyle name="Normal 9 5 7 3" xfId="4218" xr:uid="{468763CC-A5FE-4B7E-B555-F1204D34989E}"/>
    <cellStyle name="Normal 9 5 7 3 2" xfId="5160" xr:uid="{54947419-63C6-4F32-9ED5-07DB8E2AAC2C}"/>
    <cellStyle name="Normal 9 5 7 4" xfId="4219" xr:uid="{14B20DB2-1B82-49E1-BC62-4DF3A2178D21}"/>
    <cellStyle name="Normal 9 5 7 4 2" xfId="5161" xr:uid="{CA993A8C-645E-468E-A58E-7F681FEB3777}"/>
    <cellStyle name="Normal 9 5 7 5" xfId="5158" xr:uid="{7681C590-B082-4E85-8180-04971782E50D}"/>
    <cellStyle name="Normal 9 5 8" xfId="4220" xr:uid="{FE4822B0-F0A8-41CB-9344-A6022C3F43A7}"/>
    <cellStyle name="Normal 9 5 8 2" xfId="4221" xr:uid="{F1021F67-E91B-487D-AFA7-C58F8288D6FB}"/>
    <cellStyle name="Normal 9 5 8 2 2" xfId="5163" xr:uid="{23F9E71D-F018-43C3-B122-1D518EDCD69F}"/>
    <cellStyle name="Normal 9 5 8 3" xfId="4222" xr:uid="{33A04E2C-030B-497B-8220-EA0A23536EFB}"/>
    <cellStyle name="Normal 9 5 8 3 2" xfId="5164" xr:uid="{3E539CB3-6B10-47E2-9429-D05A5B174722}"/>
    <cellStyle name="Normal 9 5 8 4" xfId="4223" xr:uid="{F4DBEA30-64AB-4FF6-BD9C-27E028A59EB7}"/>
    <cellStyle name="Normal 9 5 8 4 2" xfId="5165" xr:uid="{72ADAEA7-F2AA-41AC-ADAF-C936FA1F422F}"/>
    <cellStyle name="Normal 9 5 8 5" xfId="5162" xr:uid="{15A75FB2-3649-4519-A437-595470A7CAD7}"/>
    <cellStyle name="Normal 9 5 9" xfId="4224" xr:uid="{15E51013-7888-4D36-8F6C-976B476D39B9}"/>
    <cellStyle name="Normal 9 5 9 2" xfId="5166" xr:uid="{CEC71B86-7962-4C4A-AF3B-6FB04E460F94}"/>
    <cellStyle name="Normal 9 6" xfId="180" xr:uid="{1C7D50F2-6458-40E7-AB66-33E5FE8CB804}"/>
    <cellStyle name="Normal 9 6 10" xfId="5167" xr:uid="{9AEEA9CD-417A-4E5B-A24C-668F620E59B3}"/>
    <cellStyle name="Normal 9 6 2" xfId="181" xr:uid="{3F6C0E89-B8C3-4BC4-895C-6060D830B76A}"/>
    <cellStyle name="Normal 9 6 2 2" xfId="423" xr:uid="{DD970A3A-BDAA-4B08-A84A-AAAE45EB6259}"/>
    <cellStyle name="Normal 9 6 2 2 2" xfId="886" xr:uid="{69BB8292-6808-498E-93FA-8125F6AD23DA}"/>
    <cellStyle name="Normal 9 6 2 2 2 2" xfId="2471" xr:uid="{C644AF21-7017-4F2C-BB0B-58D4952450CE}"/>
    <cellStyle name="Normal 9 6 2 2 2 2 2" xfId="5171" xr:uid="{4B54ED7D-7047-4949-87A1-80D481C5D69B}"/>
    <cellStyle name="Normal 9 6 2 2 2 3" xfId="4225" xr:uid="{D2B28FE7-3D83-47B3-B0A1-7E20068288D1}"/>
    <cellStyle name="Normal 9 6 2 2 2 3 2" xfId="5172" xr:uid="{7437C178-E8AB-4ADB-976F-04EDABB4ADCB}"/>
    <cellStyle name="Normal 9 6 2 2 2 4" xfId="4226" xr:uid="{C7035FDA-ACE6-40A8-9711-3B46481CABE7}"/>
    <cellStyle name="Normal 9 6 2 2 2 4 2" xfId="5173" xr:uid="{92A54754-B40F-4E3D-B7AD-E46BA384994F}"/>
    <cellStyle name="Normal 9 6 2 2 2 5" xfId="5170" xr:uid="{F3EC9CE0-55A9-43C9-A724-01F6A4DF2258}"/>
    <cellStyle name="Normal 9 6 2 2 3" xfId="2472" xr:uid="{02C5550E-EF4C-4814-81C5-C2BED41D50EA}"/>
    <cellStyle name="Normal 9 6 2 2 3 2" xfId="4227" xr:uid="{C6E0D1B6-4A66-4D25-A86A-8E8E62ACC8F9}"/>
    <cellStyle name="Normal 9 6 2 2 3 2 2" xfId="5175" xr:uid="{CE23E0F4-330D-44CF-961A-F664D8E6BF6D}"/>
    <cellStyle name="Normal 9 6 2 2 3 3" xfId="4228" xr:uid="{B105C0E9-2298-4E4C-AFA2-FC19E4061ACC}"/>
    <cellStyle name="Normal 9 6 2 2 3 3 2" xfId="5176" xr:uid="{2D3E8C25-77A7-4AE1-888E-94F9D7C0BEAD}"/>
    <cellStyle name="Normal 9 6 2 2 3 4" xfId="4229" xr:uid="{EA04787A-E79A-4BAF-B02A-C4F7B630F86B}"/>
    <cellStyle name="Normal 9 6 2 2 3 4 2" xfId="5177" xr:uid="{4088E24B-630F-42B4-8185-FFCC5D0DB328}"/>
    <cellStyle name="Normal 9 6 2 2 3 5" xfId="5174" xr:uid="{5EC62A5E-1472-4B88-8036-63157FD8E777}"/>
    <cellStyle name="Normal 9 6 2 2 4" xfId="4230" xr:uid="{61D27847-823B-468E-BFAD-3981148854E9}"/>
    <cellStyle name="Normal 9 6 2 2 4 2" xfId="5178" xr:uid="{0AC3ACFA-BA45-44C1-B16F-2AAF21939068}"/>
    <cellStyle name="Normal 9 6 2 2 5" xfId="4231" xr:uid="{ED48BBE2-D15F-47B2-8BFB-1B0D861C5E86}"/>
    <cellStyle name="Normal 9 6 2 2 5 2" xfId="5179" xr:uid="{D0514419-289F-468A-8C43-AF8E1C17BEA8}"/>
    <cellStyle name="Normal 9 6 2 2 6" xfId="4232" xr:uid="{6621D447-7074-4747-AD8E-D298A52513E7}"/>
    <cellStyle name="Normal 9 6 2 2 6 2" xfId="5180" xr:uid="{9E1FE6D7-552D-4DAA-ABDE-DFF6B9605ACA}"/>
    <cellStyle name="Normal 9 6 2 2 7" xfId="5169" xr:uid="{E4FE5B88-1E0B-4698-90C0-F0D49F7E252E}"/>
    <cellStyle name="Normal 9 6 2 3" xfId="887" xr:uid="{EB61C1BF-1677-49C9-BC9C-C13D45C00F99}"/>
    <cellStyle name="Normal 9 6 2 3 2" xfId="2473" xr:uid="{5C02C59E-8854-461C-9818-D05AAE0C3137}"/>
    <cellStyle name="Normal 9 6 2 3 2 2" xfId="4233" xr:uid="{C631DE6D-1524-46D8-BF60-8A8033684607}"/>
    <cellStyle name="Normal 9 6 2 3 2 2 2" xfId="5183" xr:uid="{3B364942-451B-42A0-B20F-E9B858428644}"/>
    <cellStyle name="Normal 9 6 2 3 2 3" xfId="4234" xr:uid="{5A273653-B3AD-4D5B-8ED1-2418563E2D1E}"/>
    <cellStyle name="Normal 9 6 2 3 2 3 2" xfId="5184" xr:uid="{B56E6C28-1A14-4D98-8D3F-1BDF4248C8F6}"/>
    <cellStyle name="Normal 9 6 2 3 2 4" xfId="4235" xr:uid="{9A9DD802-2277-474F-8846-3DB96D9195A3}"/>
    <cellStyle name="Normal 9 6 2 3 2 4 2" xfId="5185" xr:uid="{15C99C8F-51F6-45E7-80DC-1B98D52957CD}"/>
    <cellStyle name="Normal 9 6 2 3 2 5" xfId="5182" xr:uid="{19D8E925-9990-4AEC-B355-BB620B28D030}"/>
    <cellStyle name="Normal 9 6 2 3 3" xfId="4236" xr:uid="{D54FA5AF-FAF3-42BB-AB66-FD2DF8C60BAA}"/>
    <cellStyle name="Normal 9 6 2 3 3 2" xfId="5186" xr:uid="{D380ECD0-767E-44F4-A6BA-E68D527F9EA8}"/>
    <cellStyle name="Normal 9 6 2 3 4" xfId="4237" xr:uid="{3E166495-6A8F-4CB0-A68E-FE073BC90EE4}"/>
    <cellStyle name="Normal 9 6 2 3 4 2" xfId="5187" xr:uid="{E0A27147-D8EE-4600-9D15-145784EC0564}"/>
    <cellStyle name="Normal 9 6 2 3 5" xfId="4238" xr:uid="{19A98404-D2C7-49D5-B569-7592D7EC45F2}"/>
    <cellStyle name="Normal 9 6 2 3 5 2" xfId="5188" xr:uid="{7F091136-F3AB-4538-B17E-56775CD2BF6D}"/>
    <cellStyle name="Normal 9 6 2 3 6" xfId="5181" xr:uid="{FB23F9CC-72CC-4BC8-B0EB-EFFD0805F3BE}"/>
    <cellStyle name="Normal 9 6 2 4" xfId="2474" xr:uid="{7E1EBD01-17A4-47ED-B2AF-A854F41B62EA}"/>
    <cellStyle name="Normal 9 6 2 4 2" xfId="4239" xr:uid="{D32540FF-F15E-45D1-92A2-98E85EC9C7C1}"/>
    <cellStyle name="Normal 9 6 2 4 2 2" xfId="5190" xr:uid="{7FAA673F-294D-4456-8818-C4575D653F5C}"/>
    <cellStyle name="Normal 9 6 2 4 3" xfId="4240" xr:uid="{06AF37EF-3A74-419C-91AD-5049E8700171}"/>
    <cellStyle name="Normal 9 6 2 4 3 2" xfId="5191" xr:uid="{9C711CBB-47A5-4D74-8C73-17B628974959}"/>
    <cellStyle name="Normal 9 6 2 4 4" xfId="4241" xr:uid="{EEC03C4C-2BD5-4D43-8CF9-F5F0B0024490}"/>
    <cellStyle name="Normal 9 6 2 4 4 2" xfId="5192" xr:uid="{45E8E888-F6E3-4171-8A07-9CB8C82E23A1}"/>
    <cellStyle name="Normal 9 6 2 4 5" xfId="5189" xr:uid="{1D86789B-543A-4F8C-82B3-87A1A6B3E546}"/>
    <cellStyle name="Normal 9 6 2 5" xfId="4242" xr:uid="{6103AF73-4958-4E1B-A24A-90446476AC90}"/>
    <cellStyle name="Normal 9 6 2 5 2" xfId="4243" xr:uid="{87EA069C-4E77-479F-9D2D-3C41F09287D3}"/>
    <cellStyle name="Normal 9 6 2 5 2 2" xfId="5194" xr:uid="{BF0BF1DF-0DAA-4109-92F2-C73CD92C7CCD}"/>
    <cellStyle name="Normal 9 6 2 5 3" xfId="4244" xr:uid="{186F6342-4F8F-4321-BF7A-E4C19EA2D61A}"/>
    <cellStyle name="Normal 9 6 2 5 3 2" xfId="5195" xr:uid="{33C04722-0ABE-4F49-B734-B0B7432715FC}"/>
    <cellStyle name="Normal 9 6 2 5 4" xfId="4245" xr:uid="{3DA4DCCA-818F-47B7-8A0C-60F372F3D572}"/>
    <cellStyle name="Normal 9 6 2 5 4 2" xfId="5196" xr:uid="{96DEFAA5-B76B-49AD-A90C-E6B243B6EA41}"/>
    <cellStyle name="Normal 9 6 2 5 5" xfId="5193" xr:uid="{1EE2EBEA-90F0-4573-BCC3-4422EE333B0D}"/>
    <cellStyle name="Normal 9 6 2 6" xfId="4246" xr:uid="{A35FEFF4-337A-4E9F-8563-D1140A51C2B7}"/>
    <cellStyle name="Normal 9 6 2 6 2" xfId="5197" xr:uid="{351C5874-E4D5-4801-9C02-D62B2C013C80}"/>
    <cellStyle name="Normal 9 6 2 7" xfId="4247" xr:uid="{8E8A2DFA-F105-4834-8472-198649210B77}"/>
    <cellStyle name="Normal 9 6 2 7 2" xfId="5198" xr:uid="{3E578549-BBA2-4B0D-88D0-0F075F6F1478}"/>
    <cellStyle name="Normal 9 6 2 8" xfId="4248" xr:uid="{8E3648DC-044A-4AFC-9CE4-7410CE56438A}"/>
    <cellStyle name="Normal 9 6 2 8 2" xfId="5199" xr:uid="{BC3C34CA-A0D5-44CF-9197-122C9FA006AA}"/>
    <cellStyle name="Normal 9 6 2 9" xfId="5168" xr:uid="{B26B7EC6-4CF3-4DE9-A7DF-928A1C23A77E}"/>
    <cellStyle name="Normal 9 6 3" xfId="424" xr:uid="{14885220-A9A9-4329-A4CA-A8C5920B7A0C}"/>
    <cellStyle name="Normal 9 6 3 2" xfId="888" xr:uid="{AA9D7270-7382-4BF2-95E0-145A8CFEECF5}"/>
    <cellStyle name="Normal 9 6 3 2 2" xfId="889" xr:uid="{3683BF6B-2F50-4C72-AE30-8DD2144287F9}"/>
    <cellStyle name="Normal 9 6 3 2 2 2" xfId="5202" xr:uid="{6D31DDEC-EA20-43AC-A7CB-926548822ECC}"/>
    <cellStyle name="Normal 9 6 3 2 3" xfId="4249" xr:uid="{0A7AA3E5-7376-4F3F-9687-143336D7A3E3}"/>
    <cellStyle name="Normal 9 6 3 2 3 2" xfId="5203" xr:uid="{27A7E3E1-E6BB-4D0C-9411-7987B9BDA15D}"/>
    <cellStyle name="Normal 9 6 3 2 4" xfId="4250" xr:uid="{D4FC8C30-B5A7-48E6-957D-49B427F258E4}"/>
    <cellStyle name="Normal 9 6 3 2 4 2" xfId="5204" xr:uid="{8D81A19B-5A63-4D72-9851-A4681389D0B3}"/>
    <cellStyle name="Normal 9 6 3 2 5" xfId="5201" xr:uid="{A7633F08-584E-4361-8859-97CF8EEC2E4D}"/>
    <cellStyle name="Normal 9 6 3 3" xfId="890" xr:uid="{E2C76F33-BB2A-4A38-A0A4-0D8CCFF4706C}"/>
    <cellStyle name="Normal 9 6 3 3 2" xfId="4251" xr:uid="{4938AFC6-AF94-4CB9-9472-11A9837298DE}"/>
    <cellStyle name="Normal 9 6 3 3 2 2" xfId="5206" xr:uid="{837E7C6A-9C04-45C6-8F03-175CC74C9205}"/>
    <cellStyle name="Normal 9 6 3 3 3" xfId="4252" xr:uid="{C834DC62-B31F-4C5C-9356-6627D86BFCF5}"/>
    <cellStyle name="Normal 9 6 3 3 3 2" xfId="5207" xr:uid="{78BBC2BE-0E8C-456B-A7B1-8F93905EEE65}"/>
    <cellStyle name="Normal 9 6 3 3 4" xfId="4253" xr:uid="{C87A897F-E819-460C-8F2C-642C30D68AA0}"/>
    <cellStyle name="Normal 9 6 3 3 4 2" xfId="5208" xr:uid="{8AB74AE7-B5C2-48A8-AED0-B1FE136FCD55}"/>
    <cellStyle name="Normal 9 6 3 3 5" xfId="5205" xr:uid="{CF6F634A-4683-45A6-82B6-885093384660}"/>
    <cellStyle name="Normal 9 6 3 4" xfId="4254" xr:uid="{D7D0FC0D-C026-4144-8349-5F981C18E3D2}"/>
    <cellStyle name="Normal 9 6 3 4 2" xfId="5209" xr:uid="{BFAA81A4-342F-4A56-8221-796DEB02EBF2}"/>
    <cellStyle name="Normal 9 6 3 5" xfId="4255" xr:uid="{22B62AE5-A574-499B-B3AD-5A226D9E1238}"/>
    <cellStyle name="Normal 9 6 3 5 2" xfId="5210" xr:uid="{628AD180-01D7-4EF0-AF54-3994A2A12180}"/>
    <cellStyle name="Normal 9 6 3 6" xfId="4256" xr:uid="{10B6CCB0-E7D8-42FE-8F0C-1503EED173B7}"/>
    <cellStyle name="Normal 9 6 3 6 2" xfId="5211" xr:uid="{DFEE88D6-1C42-4B2E-B87E-8C2B959A9D07}"/>
    <cellStyle name="Normal 9 6 3 7" xfId="5200" xr:uid="{B0A2B5AB-4F63-4749-91D4-137626CC5736}"/>
    <cellStyle name="Normal 9 6 4" xfId="425" xr:uid="{9FBC46B7-A2C3-4AF6-A4C3-A2C060216C6E}"/>
    <cellStyle name="Normal 9 6 4 2" xfId="891" xr:uid="{672436B2-4DF0-4B48-BE6B-261F2786DD4B}"/>
    <cellStyle name="Normal 9 6 4 2 2" xfId="4257" xr:uid="{B8AF2FC8-5DAA-4DC0-809B-FF36797DCDB1}"/>
    <cellStyle name="Normal 9 6 4 2 2 2" xfId="5214" xr:uid="{487CAC5B-D259-408B-AE68-4BB64F19E859}"/>
    <cellStyle name="Normal 9 6 4 2 3" xfId="4258" xr:uid="{4C45AF02-56CE-47D6-876C-34DCA68158AF}"/>
    <cellStyle name="Normal 9 6 4 2 3 2" xfId="5215" xr:uid="{9CBD8B36-E71D-4029-A53E-5B7804C01EA8}"/>
    <cellStyle name="Normal 9 6 4 2 4" xfId="4259" xr:uid="{D9DC8542-6588-4AFB-9321-AC83971AEC08}"/>
    <cellStyle name="Normal 9 6 4 2 4 2" xfId="5216" xr:uid="{DCE72608-54B2-48EC-9323-20CC240E7678}"/>
    <cellStyle name="Normal 9 6 4 2 5" xfId="5213" xr:uid="{FAD0624D-5D22-4C14-84A5-8F6C3091C82F}"/>
    <cellStyle name="Normal 9 6 4 3" xfId="4260" xr:uid="{236E4891-5DF2-4931-808D-2CFCC68E8B5C}"/>
    <cellStyle name="Normal 9 6 4 3 2" xfId="5217" xr:uid="{22C471B6-3882-4E41-BD70-93178FD33DDE}"/>
    <cellStyle name="Normal 9 6 4 4" xfId="4261" xr:uid="{4108FE9E-E183-479C-8259-7DD88CC848A2}"/>
    <cellStyle name="Normal 9 6 4 4 2" xfId="5218" xr:uid="{DE12D027-819E-4744-A220-52D93D2680A1}"/>
    <cellStyle name="Normal 9 6 4 5" xfId="4262" xr:uid="{38DA7CEA-2767-4244-A002-5131DDD9519E}"/>
    <cellStyle name="Normal 9 6 4 5 2" xfId="5219" xr:uid="{A70E27CA-D2B3-48B7-A4DB-409E486E6600}"/>
    <cellStyle name="Normal 9 6 4 6" xfId="5212" xr:uid="{D86FEC5B-8690-4163-8E21-F651D59C65BA}"/>
    <cellStyle name="Normal 9 6 5" xfId="892" xr:uid="{5A03E27F-5AAB-4BBC-90BE-2A663140BA01}"/>
    <cellStyle name="Normal 9 6 5 2" xfId="4263" xr:uid="{25F8B87A-70CF-4C6F-97CF-5BB4875720F0}"/>
    <cellStyle name="Normal 9 6 5 2 2" xfId="5221" xr:uid="{ED553CD4-55D2-4B65-BE24-6FE6F6F4E32F}"/>
    <cellStyle name="Normal 9 6 5 3" xfId="4264" xr:uid="{378210FF-1CE6-4378-92D6-5FCD3C82A2F9}"/>
    <cellStyle name="Normal 9 6 5 3 2" xfId="5222" xr:uid="{FBF6D6A1-6504-4B17-A139-9DEF8D77FCD3}"/>
    <cellStyle name="Normal 9 6 5 4" xfId="4265" xr:uid="{4CAB958E-300F-40C4-AC35-FCA8E3B93312}"/>
    <cellStyle name="Normal 9 6 5 4 2" xfId="5223" xr:uid="{40D5EA36-8593-4600-81B1-DE6493D55D3F}"/>
    <cellStyle name="Normal 9 6 5 5" xfId="5220" xr:uid="{4FD0F85A-9FC1-4580-8A34-EAE34D3396E8}"/>
    <cellStyle name="Normal 9 6 6" xfId="4266" xr:uid="{F79788A0-193E-4D1F-8277-D5D6C15C14AC}"/>
    <cellStyle name="Normal 9 6 6 2" xfId="4267" xr:uid="{6C93D4AC-24E0-40D8-8865-0211E162742A}"/>
    <cellStyle name="Normal 9 6 6 2 2" xfId="5225" xr:uid="{3C580EC2-197E-427C-8BC5-AC134CDF7AE8}"/>
    <cellStyle name="Normal 9 6 6 3" xfId="4268" xr:uid="{9E8FDDDF-11BE-4241-8645-825E70AE41E5}"/>
    <cellStyle name="Normal 9 6 6 3 2" xfId="5226" xr:uid="{5901B910-2484-4BFC-9D98-C6B672C484E3}"/>
    <cellStyle name="Normal 9 6 6 4" xfId="4269" xr:uid="{0704747D-7269-4ED5-8A5A-F797E32E97CF}"/>
    <cellStyle name="Normal 9 6 6 4 2" xfId="5227" xr:uid="{7E9F8E7D-0098-4311-9382-82918C532AEA}"/>
    <cellStyle name="Normal 9 6 6 5" xfId="5224" xr:uid="{A689B019-4502-4110-9C20-E234E74101E2}"/>
    <cellStyle name="Normal 9 6 7" xfId="4270" xr:uid="{14A82723-6BE5-4F03-81FA-01E15A29C80D}"/>
    <cellStyle name="Normal 9 6 7 2" xfId="5228" xr:uid="{CEAE3895-F6CD-400B-8203-85D147FBD387}"/>
    <cellStyle name="Normal 9 6 8" xfId="4271" xr:uid="{2C8D2483-9FDD-4AA4-82B4-CC1C0A12CAE5}"/>
    <cellStyle name="Normal 9 6 8 2" xfId="5229" xr:uid="{42B17527-B08D-42C2-8DED-BDE3941EF887}"/>
    <cellStyle name="Normal 9 6 9" xfId="4272" xr:uid="{35805E0F-7785-4DEA-9F76-22AE400EC696}"/>
    <cellStyle name="Normal 9 6 9 2" xfId="5230" xr:uid="{0E5D2642-42E5-4C8D-852A-DDF5E01216F7}"/>
    <cellStyle name="Normal 9 7" xfId="182" xr:uid="{9EB94169-3427-4C02-9515-33FD4743D9D5}"/>
    <cellStyle name="Normal 9 7 2" xfId="426" xr:uid="{E02A291A-BF61-40C1-BB3F-A29F7C84001A}"/>
    <cellStyle name="Normal 9 7 2 2" xfId="893" xr:uid="{099DED27-63E8-41AE-A021-9A2BFE9C2E8D}"/>
    <cellStyle name="Normal 9 7 2 2 2" xfId="2475" xr:uid="{762A14B2-29F7-493A-90D3-6967011A2A48}"/>
    <cellStyle name="Normal 9 7 2 2 2 2" xfId="2476" xr:uid="{F018950B-9647-44A6-BF90-8F2B73C41364}"/>
    <cellStyle name="Normal 9 7 2 2 2 2 2" xfId="5235" xr:uid="{8F4BCE0A-63CB-421A-BEAF-8A3A8B98BDF7}"/>
    <cellStyle name="Normal 9 7 2 2 2 3" xfId="5234" xr:uid="{6F380BFB-AC21-49B5-BFCE-14DD73C7AFE9}"/>
    <cellStyle name="Normal 9 7 2 2 3" xfId="2477" xr:uid="{FD19B840-A17B-49DE-A6ED-8409CE24D19D}"/>
    <cellStyle name="Normal 9 7 2 2 3 2" xfId="5236" xr:uid="{BC79F500-F52A-4FCF-835C-BAD395ABE446}"/>
    <cellStyle name="Normal 9 7 2 2 4" xfId="4273" xr:uid="{F1D7AEBF-0D12-4F45-8E29-F740D25E7D40}"/>
    <cellStyle name="Normal 9 7 2 2 4 2" xfId="5237" xr:uid="{C433CE0D-59C2-42BF-B27B-0384B05FB786}"/>
    <cellStyle name="Normal 9 7 2 2 5" xfId="5233" xr:uid="{4C3C0CA0-A5DF-4BEA-853A-8AA67BFE9D9F}"/>
    <cellStyle name="Normal 9 7 2 3" xfId="2478" xr:uid="{E333616A-785F-45F7-B498-E90371A38853}"/>
    <cellStyle name="Normal 9 7 2 3 2" xfId="2479" xr:uid="{AB33B689-350C-4FB5-996E-446FDE6A3AD6}"/>
    <cellStyle name="Normal 9 7 2 3 2 2" xfId="5239" xr:uid="{6BEEF65E-0260-4CFB-B13B-1A94768200F0}"/>
    <cellStyle name="Normal 9 7 2 3 3" xfId="4274" xr:uid="{EFC4BE9A-E1BA-42CF-BDEF-818E04A7C0FC}"/>
    <cellStyle name="Normal 9 7 2 3 3 2" xfId="5240" xr:uid="{8723E082-3052-4390-B7DD-1C79783997AE}"/>
    <cellStyle name="Normal 9 7 2 3 4" xfId="4275" xr:uid="{2E4E2F78-7E26-4909-8F86-D9A1AC1BF790}"/>
    <cellStyle name="Normal 9 7 2 3 4 2" xfId="5241" xr:uid="{004CC738-8655-4F15-88F1-8F46D4838A86}"/>
    <cellStyle name="Normal 9 7 2 3 5" xfId="5238" xr:uid="{3814F60E-A30B-4933-8A7F-121C51FBA295}"/>
    <cellStyle name="Normal 9 7 2 4" xfId="2480" xr:uid="{BA1262E3-0C91-4B4D-AA93-9E0C8EE74D2F}"/>
    <cellStyle name="Normal 9 7 2 4 2" xfId="5242" xr:uid="{B60C8F5A-791C-4D6C-80A4-1B2D04F291EB}"/>
    <cellStyle name="Normal 9 7 2 5" xfId="4276" xr:uid="{FEEDC5D7-8855-42B5-A038-D5C0EFA81F1A}"/>
    <cellStyle name="Normal 9 7 2 5 2" xfId="5243" xr:uid="{1C2542BA-BEA8-4B3A-9356-0CC559445D11}"/>
    <cellStyle name="Normal 9 7 2 6" xfId="4277" xr:uid="{FC960349-EEFE-4D1F-BAB8-036CF7ACAEAF}"/>
    <cellStyle name="Normal 9 7 2 6 2" xfId="5244" xr:uid="{0BDEAE6D-392C-4FBA-A6C9-BC54E451F2D7}"/>
    <cellStyle name="Normal 9 7 2 7" xfId="5232" xr:uid="{B1F832B8-6778-4A67-A93F-5AB8B123C384}"/>
    <cellStyle name="Normal 9 7 3" xfId="894" xr:uid="{CA747CF1-345D-4B11-A8E3-2BFC6D011AFB}"/>
    <cellStyle name="Normal 9 7 3 2" xfId="2481" xr:uid="{63729E25-9ADB-4C06-8A30-1675ABE6D0AD}"/>
    <cellStyle name="Normal 9 7 3 2 2" xfId="2482" xr:uid="{59B537E0-0730-422B-81D9-D97E5D1678AD}"/>
    <cellStyle name="Normal 9 7 3 2 2 2" xfId="5247" xr:uid="{699184B0-4A87-419A-9AA1-5684AE74679F}"/>
    <cellStyle name="Normal 9 7 3 2 3" xfId="4278" xr:uid="{F8BEE6A4-60CD-453B-95BF-E376C77F3C5E}"/>
    <cellStyle name="Normal 9 7 3 2 3 2" xfId="5248" xr:uid="{669D3F4A-E846-4D52-AF2A-3E36818DCB56}"/>
    <cellStyle name="Normal 9 7 3 2 4" xfId="4279" xr:uid="{D3EA625A-C597-4C01-8A4A-AD9D0A755CD4}"/>
    <cellStyle name="Normal 9 7 3 2 4 2" xfId="5249" xr:uid="{085784A5-E2FD-4578-AA9C-5D8228ECE398}"/>
    <cellStyle name="Normal 9 7 3 2 5" xfId="5246" xr:uid="{4DF6EE69-3282-48F6-A9D6-7B37E19D4D7D}"/>
    <cellStyle name="Normal 9 7 3 3" xfId="2483" xr:uid="{C6B1EA14-8571-4707-814F-07938F10131A}"/>
    <cellStyle name="Normal 9 7 3 3 2" xfId="5250" xr:uid="{38617255-6F83-4FCD-B651-0AACAE3A378F}"/>
    <cellStyle name="Normal 9 7 3 4" xfId="4280" xr:uid="{6CF547C2-5876-4A5D-A3BE-2AB6DDEDAAE2}"/>
    <cellStyle name="Normal 9 7 3 4 2" xfId="5251" xr:uid="{91F6775A-7D00-4882-AA3E-64460F01C3D3}"/>
    <cellStyle name="Normal 9 7 3 5" xfId="4281" xr:uid="{45B1B9F8-21BD-4A60-B435-4D263EBCF38E}"/>
    <cellStyle name="Normal 9 7 3 5 2" xfId="5252" xr:uid="{93E51E8B-5F97-4EBD-AD19-0DEAF63BCC0E}"/>
    <cellStyle name="Normal 9 7 3 6" xfId="5245" xr:uid="{F82BAFE6-6052-41AF-87D2-A010A5E56627}"/>
    <cellStyle name="Normal 9 7 4" xfId="2484" xr:uid="{A43E7BD1-F57B-47E4-9A10-C33DB10B801D}"/>
    <cellStyle name="Normal 9 7 4 2" xfId="2485" xr:uid="{762C6A6C-23A0-4F17-9B62-AD5DC14B05E3}"/>
    <cellStyle name="Normal 9 7 4 2 2" xfId="5254" xr:uid="{5D80D293-C32B-4364-962B-AAB6CF20103B}"/>
    <cellStyle name="Normal 9 7 4 3" xfId="4282" xr:uid="{EE36C6EA-7D42-4D61-BACF-2C19148FDF91}"/>
    <cellStyle name="Normal 9 7 4 3 2" xfId="5255" xr:uid="{1609646E-EDF1-4857-9B04-1402F3A0DF22}"/>
    <cellStyle name="Normal 9 7 4 4" xfId="4283" xr:uid="{5EF70D46-99CD-4D3A-BDD1-4E0CDA9E9610}"/>
    <cellStyle name="Normal 9 7 4 4 2" xfId="5256" xr:uid="{BF597F5F-DA29-4692-88B0-26A064EB557D}"/>
    <cellStyle name="Normal 9 7 4 5" xfId="5253" xr:uid="{36BC9816-24EF-489E-80A4-555EE0C0F438}"/>
    <cellStyle name="Normal 9 7 5" xfId="2486" xr:uid="{54E91138-DB93-4FCC-AF47-FF7DB2F2394C}"/>
    <cellStyle name="Normal 9 7 5 2" xfId="4284" xr:uid="{1D1E7F5A-B3B1-4945-8D85-D8F4D36CCB73}"/>
    <cellStyle name="Normal 9 7 5 2 2" xfId="5258" xr:uid="{77C3170F-92F1-4224-8CF2-E8B93B1E243E}"/>
    <cellStyle name="Normal 9 7 5 3" xfId="4285" xr:uid="{30B2383B-4A5D-4854-B59D-A7C09BF1B87F}"/>
    <cellStyle name="Normal 9 7 5 3 2" xfId="5259" xr:uid="{76A7D442-C27D-4E2B-BA54-3FBA8D10C3AB}"/>
    <cellStyle name="Normal 9 7 5 4" xfId="4286" xr:uid="{06BEE5A9-4A1B-475B-8325-C5E00385494D}"/>
    <cellStyle name="Normal 9 7 5 4 2" xfId="5260" xr:uid="{9333C4AB-7CAA-4442-B6FF-265D427C48E4}"/>
    <cellStyle name="Normal 9 7 5 5" xfId="5257" xr:uid="{37D7D23A-807D-4C9A-AD69-D1E2FC0DBA76}"/>
    <cellStyle name="Normal 9 7 6" xfId="4287" xr:uid="{ACE24290-8109-4001-9C0F-54175143330D}"/>
    <cellStyle name="Normal 9 7 6 2" xfId="5261" xr:uid="{08641D71-AF61-4BD9-AEEE-677652452846}"/>
    <cellStyle name="Normal 9 7 7" xfId="4288" xr:uid="{27B2B0B0-A318-47FE-ACC0-2F6DD754512B}"/>
    <cellStyle name="Normal 9 7 7 2" xfId="5262" xr:uid="{5A559B8A-300C-4687-8285-6F57D4BF5592}"/>
    <cellStyle name="Normal 9 7 8" xfId="4289" xr:uid="{39B758EC-9240-474F-AC5D-9A78461D7910}"/>
    <cellStyle name="Normal 9 7 8 2" xfId="5263" xr:uid="{8B010F9C-B35D-46D6-AB05-3619D49AB901}"/>
    <cellStyle name="Normal 9 7 9" xfId="5231" xr:uid="{8B998566-AF81-4A1C-B06C-568EE1B3B0B0}"/>
    <cellStyle name="Normal 9 8" xfId="427" xr:uid="{3F488178-DA44-496D-8F71-29C54B8BF3C1}"/>
    <cellStyle name="Normal 9 8 2" xfId="895" xr:uid="{2E4196EB-A2A2-423E-A80E-6BDFB120367E}"/>
    <cellStyle name="Normal 9 8 2 2" xfId="896" xr:uid="{4E91D179-6FD8-42B5-A044-0B928D8E572D}"/>
    <cellStyle name="Normal 9 8 2 2 2" xfId="2487" xr:uid="{5CD50EBD-BFAC-4DCD-8AFA-DFC54E64C6F2}"/>
    <cellStyle name="Normal 9 8 2 2 2 2" xfId="5267" xr:uid="{CE5477CE-434B-40E5-B72B-AE97A1DA6580}"/>
    <cellStyle name="Normal 9 8 2 2 3" xfId="4290" xr:uid="{CBF109BF-7FD5-4BD6-A5A2-A1092C46C578}"/>
    <cellStyle name="Normal 9 8 2 2 3 2" xfId="5268" xr:uid="{D09A9B7B-C604-4850-A6E5-F52FE146B365}"/>
    <cellStyle name="Normal 9 8 2 2 4" xfId="4291" xr:uid="{BF12A435-0342-4758-BE1E-FA3E42C30B27}"/>
    <cellStyle name="Normal 9 8 2 2 4 2" xfId="5269" xr:uid="{53424F8B-6A48-4881-A6FD-7873AB4BF89E}"/>
    <cellStyle name="Normal 9 8 2 2 5" xfId="5266" xr:uid="{31E6CFA5-88F6-4F38-B8C3-AF1A225466EF}"/>
    <cellStyle name="Normal 9 8 2 3" xfId="2488" xr:uid="{9C7AE710-5DDF-4ACF-AC70-87EF3F33E50E}"/>
    <cellStyle name="Normal 9 8 2 3 2" xfId="5270" xr:uid="{B21E0F49-6629-4120-BFC5-05D5215F31F7}"/>
    <cellStyle name="Normal 9 8 2 4" xfId="4292" xr:uid="{6E2EA41F-34E3-4077-84D8-FE8E8E55E62D}"/>
    <cellStyle name="Normal 9 8 2 4 2" xfId="5271" xr:uid="{469DD3EE-5B51-4F5E-B9A5-CFAE22748788}"/>
    <cellStyle name="Normal 9 8 2 5" xfId="4293" xr:uid="{CCD57525-397D-4E3A-9253-8AB4291F82E1}"/>
    <cellStyle name="Normal 9 8 2 5 2" xfId="5272" xr:uid="{9BE19B58-9F95-4770-BF41-A14194710FFD}"/>
    <cellStyle name="Normal 9 8 2 6" xfId="5265" xr:uid="{56410B8F-D45B-4F9E-A8F1-B225AA4C8788}"/>
    <cellStyle name="Normal 9 8 3" xfId="897" xr:uid="{6C67E072-BB63-4FA8-90BA-31F510EAFF49}"/>
    <cellStyle name="Normal 9 8 3 2" xfId="2489" xr:uid="{C009B78A-68C3-43E9-8451-BC5AAE0CC1D2}"/>
    <cellStyle name="Normal 9 8 3 2 2" xfId="5274" xr:uid="{256359EE-95D4-4284-BCFB-48BB009B2EED}"/>
    <cellStyle name="Normal 9 8 3 3" xfId="4294" xr:uid="{24CB6C34-5092-4DE8-BB17-D8FFFBCBB422}"/>
    <cellStyle name="Normal 9 8 3 3 2" xfId="5275" xr:uid="{14706B76-206E-49C8-9D43-FF593870D6E5}"/>
    <cellStyle name="Normal 9 8 3 4" xfId="4295" xr:uid="{6032DDA9-E3D8-4C13-8D10-E8520E41E57C}"/>
    <cellStyle name="Normal 9 8 3 4 2" xfId="5276" xr:uid="{B66721E5-F74E-4580-BB0F-E50AFF66236F}"/>
    <cellStyle name="Normal 9 8 3 5" xfId="5273" xr:uid="{775DA714-64ED-4DB4-A469-B492FE5AE530}"/>
    <cellStyle name="Normal 9 8 4" xfId="2490" xr:uid="{356EE802-EFF7-4D57-9F04-BEFF952AC97D}"/>
    <cellStyle name="Normal 9 8 4 2" xfId="4296" xr:uid="{551ECF9E-0D44-4500-87AF-46DF023B7EA7}"/>
    <cellStyle name="Normal 9 8 4 2 2" xfId="5278" xr:uid="{6A9A5914-A8D9-4F4F-82BD-A6FAE4A17F2B}"/>
    <cellStyle name="Normal 9 8 4 3" xfId="4297" xr:uid="{5735226D-77F0-412A-93B2-BB34A1B7FAE2}"/>
    <cellStyle name="Normal 9 8 4 3 2" xfId="5279" xr:uid="{B8AFCD4B-AC43-4F10-A172-2AE68774F8D5}"/>
    <cellStyle name="Normal 9 8 4 4" xfId="4298" xr:uid="{4563ABDD-85E9-41EC-975C-4E6930E89AEE}"/>
    <cellStyle name="Normal 9 8 4 4 2" xfId="5280" xr:uid="{FFFCC2FC-B60A-4E7D-844B-BFB315775E2A}"/>
    <cellStyle name="Normal 9 8 4 5" xfId="5277" xr:uid="{210E8051-7819-4A4F-AB70-816A147B034C}"/>
    <cellStyle name="Normal 9 8 5" xfId="4299" xr:uid="{B7C1A878-3CB3-43DC-9FB7-9995D2AA47D4}"/>
    <cellStyle name="Normal 9 8 5 2" xfId="5281" xr:uid="{34EEF2E1-15DB-48E5-8261-C1EABD10DA59}"/>
    <cellStyle name="Normal 9 8 6" xfId="4300" xr:uid="{7EA69E82-655D-4DF5-9A6C-D965A21DE3C4}"/>
    <cellStyle name="Normal 9 8 6 2" xfId="5282" xr:uid="{B4866248-D444-4DD4-931A-9497B6621F8D}"/>
    <cellStyle name="Normal 9 8 7" xfId="4301" xr:uid="{B887A0F7-8959-496D-90D2-9711422EA3DD}"/>
    <cellStyle name="Normal 9 8 7 2" xfId="5283" xr:uid="{A8031739-6043-4269-AC01-7AAA4021B918}"/>
    <cellStyle name="Normal 9 8 8" xfId="5264" xr:uid="{B12DAF9B-7113-4170-A715-19C9BA0003AB}"/>
    <cellStyle name="Normal 9 9" xfId="428" xr:uid="{D883FA51-845D-49A8-9586-3CCC86201385}"/>
    <cellStyle name="Normal 9 9 2" xfId="898" xr:uid="{819D050A-FF91-46F9-AF8F-82D5CDF97016}"/>
    <cellStyle name="Normal 9 9 2 2" xfId="2491" xr:uid="{94CEF0E5-9419-4AB8-92DD-38BCA8D626FD}"/>
    <cellStyle name="Normal 9 9 2 2 2" xfId="5286" xr:uid="{C4626740-46A6-47F0-B107-BEDC7F9DF0AD}"/>
    <cellStyle name="Normal 9 9 2 3" xfId="4302" xr:uid="{90A677CC-7652-4800-A04E-789834148AAD}"/>
    <cellStyle name="Normal 9 9 2 3 2" xfId="5287" xr:uid="{16DCA8AA-E376-4394-A01E-61CB9B6EA28D}"/>
    <cellStyle name="Normal 9 9 2 4" xfId="4303" xr:uid="{B153AA13-8327-431C-9679-332DCE577FFE}"/>
    <cellStyle name="Normal 9 9 2 4 2" xfId="5288" xr:uid="{2ACD275C-89D8-4902-98CC-2E976FD171E5}"/>
    <cellStyle name="Normal 9 9 2 5" xfId="5285" xr:uid="{62D51655-1E38-4A8F-A9A5-D22955886F42}"/>
    <cellStyle name="Normal 9 9 3" xfId="2492" xr:uid="{55D3E858-5224-43CC-8D47-B8080D57FF03}"/>
    <cellStyle name="Normal 9 9 3 2" xfId="4304" xr:uid="{4A6F8653-1E06-473E-88A8-6073CACD264D}"/>
    <cellStyle name="Normal 9 9 3 2 2" xfId="5290" xr:uid="{7E89FEF0-5096-4032-8699-17411A298F39}"/>
    <cellStyle name="Normal 9 9 3 3" xfId="4305" xr:uid="{F84A9780-3678-4FB9-9A96-0F2CAE257708}"/>
    <cellStyle name="Normal 9 9 3 3 2" xfId="5291" xr:uid="{5A98F80D-ED78-427A-9328-03D48AA0EE11}"/>
    <cellStyle name="Normal 9 9 3 4" xfId="4306" xr:uid="{2E893EE8-B185-4FA2-B63D-10710CC0504D}"/>
    <cellStyle name="Normal 9 9 3 4 2" xfId="5292" xr:uid="{BF345941-FC3A-4270-88AD-BB6357C312C9}"/>
    <cellStyle name="Normal 9 9 3 5" xfId="5289" xr:uid="{052A2016-F41B-4AB9-97B6-5D3533BEA75E}"/>
    <cellStyle name="Normal 9 9 4" xfId="4307" xr:uid="{7215BD77-2F03-49E1-820A-2C7A4CECC69C}"/>
    <cellStyle name="Normal 9 9 4 2" xfId="5293" xr:uid="{9235EDDB-ECCC-4BF5-B743-8585E14D850E}"/>
    <cellStyle name="Normal 9 9 5" xfId="4308" xr:uid="{A1E49F9C-6612-4E1E-B8EA-2832539B4DE8}"/>
    <cellStyle name="Normal 9 9 5 2" xfId="5294" xr:uid="{C29789A4-ECE0-4C3E-B0BA-EC7825C10AA1}"/>
    <cellStyle name="Normal 9 9 6" xfId="4309" xr:uid="{39744E67-4798-44C1-86CD-9FA4D0A2AFF8}"/>
    <cellStyle name="Normal 9 9 6 2" xfId="5295" xr:uid="{130A2D1B-4201-4DB1-8F93-40D93C3EE6B7}"/>
    <cellStyle name="Normal 9 9 7" xfId="5284" xr:uid="{1C864560-26BB-4FFB-9782-220E648EDE66}"/>
    <cellStyle name="Percent 2" xfId="183" xr:uid="{89597EA0-4821-4B6B-AE18-A986E16A4D18}"/>
    <cellStyle name="Percent 2 2" xfId="5296" xr:uid="{DB13BD3E-7C21-4719-B42E-E769040198D0}"/>
    <cellStyle name="Гиперссылка 2" xfId="4" xr:uid="{49BAA0F8-B3D3-41B5-87DD-435502328B29}"/>
    <cellStyle name="Гиперссылка 2 2" xfId="5297" xr:uid="{07954911-958F-42E4-984A-D4D72E9C2357}"/>
    <cellStyle name="Обычный 2" xfId="1" xr:uid="{A3CD5D5E-4502-4158-8112-08CDD679ACF5}"/>
    <cellStyle name="Обычный 2 2" xfId="5" xr:uid="{D19F253E-EE9B-4476-9D91-2EE3A6D7A3DC}"/>
    <cellStyle name="Обычный 2 2 2" xfId="5299" xr:uid="{2D0A8796-D4D1-42AF-A8A0-C6270C5ABECB}"/>
    <cellStyle name="Обычный 2 3" xfId="5298" xr:uid="{CA65A47A-0AD4-4755-AC48-A132842372C0}"/>
    <cellStyle name="常规_Sheet1_1" xfId="4411" xr:uid="{C6C4CC29-29B4-400F-AA92-EA4EE8A69737}"/>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74"/>
  <sheetViews>
    <sheetView tabSelected="1" topLeftCell="A53" zoomScale="90" zoomScaleNormal="90" workbookViewId="0">
      <selection activeCell="K71" sqref="A1:K71"/>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708</v>
      </c>
      <c r="I10" s="120"/>
      <c r="J10" s="142">
        <v>51306</v>
      </c>
      <c r="K10" s="115"/>
    </row>
    <row r="11" spans="1:11">
      <c r="A11" s="114"/>
      <c r="B11" s="114" t="s">
        <v>709</v>
      </c>
      <c r="C11" s="120"/>
      <c r="D11" s="120"/>
      <c r="E11" s="120"/>
      <c r="F11" s="115"/>
      <c r="G11" s="116"/>
      <c r="H11" s="116" t="s">
        <v>709</v>
      </c>
      <c r="I11" s="120"/>
      <c r="J11" s="143"/>
      <c r="K11" s="115"/>
    </row>
    <row r="12" spans="1:11">
      <c r="A12" s="114"/>
      <c r="B12" s="114" t="s">
        <v>777</v>
      </c>
      <c r="C12" s="120"/>
      <c r="D12" s="120"/>
      <c r="E12" s="120"/>
      <c r="F12" s="115"/>
      <c r="G12" s="116"/>
      <c r="H12" s="116" t="s">
        <v>710</v>
      </c>
      <c r="I12" s="120"/>
      <c r="J12" s="120"/>
      <c r="K12" s="115"/>
    </row>
    <row r="13" spans="1:11">
      <c r="A13" s="114"/>
      <c r="B13" s="114" t="s">
        <v>711</v>
      </c>
      <c r="C13" s="120"/>
      <c r="D13" s="120"/>
      <c r="E13" s="120"/>
      <c r="F13" s="115"/>
      <c r="G13" s="116"/>
      <c r="H13" s="116" t="s">
        <v>711</v>
      </c>
      <c r="I13" s="120"/>
      <c r="J13" s="99" t="s">
        <v>11</v>
      </c>
      <c r="K13" s="115"/>
    </row>
    <row r="14" spans="1:11" ht="15" customHeight="1">
      <c r="A14" s="114"/>
      <c r="B14" s="114" t="s">
        <v>712</v>
      </c>
      <c r="C14" s="120"/>
      <c r="D14" s="120"/>
      <c r="E14" s="120"/>
      <c r="F14" s="115"/>
      <c r="G14" s="116"/>
      <c r="H14" s="116" t="s">
        <v>712</v>
      </c>
      <c r="I14" s="120"/>
      <c r="J14" s="144">
        <v>45174</v>
      </c>
      <c r="K14" s="115"/>
    </row>
    <row r="15" spans="1:11" ht="15" customHeight="1">
      <c r="A15" s="114"/>
      <c r="B15" s="130" t="s">
        <v>778</v>
      </c>
      <c r="C15" s="7"/>
      <c r="D15" s="7"/>
      <c r="E15" s="7"/>
      <c r="F15" s="8"/>
      <c r="G15" s="116"/>
      <c r="H15" s="131" t="s">
        <v>778</v>
      </c>
      <c r="I15" s="120"/>
      <c r="J15" s="145"/>
      <c r="K15" s="115"/>
    </row>
    <row r="16" spans="1:11" ht="15" customHeight="1">
      <c r="A16" s="114"/>
      <c r="B16" s="120"/>
      <c r="C16" s="120"/>
      <c r="D16" s="120"/>
      <c r="E16" s="120"/>
      <c r="F16" s="120"/>
      <c r="G16" s="120"/>
      <c r="H16" s="120"/>
      <c r="I16" s="123" t="s">
        <v>142</v>
      </c>
      <c r="J16" s="129">
        <v>39857</v>
      </c>
      <c r="K16" s="115"/>
    </row>
    <row r="17" spans="1:11">
      <c r="A17" s="114"/>
      <c r="B17" s="120" t="s">
        <v>713</v>
      </c>
      <c r="C17" s="120"/>
      <c r="D17" s="120"/>
      <c r="E17" s="120"/>
      <c r="F17" s="120"/>
      <c r="G17" s="120"/>
      <c r="H17" s="120"/>
      <c r="I17" s="123" t="s">
        <v>143</v>
      </c>
      <c r="J17" s="129" t="s">
        <v>776</v>
      </c>
      <c r="K17" s="115"/>
    </row>
    <row r="18" spans="1:11" ht="18">
      <c r="A18" s="114"/>
      <c r="B18" s="120" t="s">
        <v>714</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6" t="s">
        <v>201</v>
      </c>
      <c r="G20" s="147"/>
      <c r="H20" s="100" t="s">
        <v>169</v>
      </c>
      <c r="I20" s="100" t="s">
        <v>202</v>
      </c>
      <c r="J20" s="100" t="s">
        <v>21</v>
      </c>
      <c r="K20" s="115"/>
    </row>
    <row r="21" spans="1:11">
      <c r="A21" s="114"/>
      <c r="B21" s="105"/>
      <c r="C21" s="105"/>
      <c r="D21" s="106"/>
      <c r="E21" s="106"/>
      <c r="F21" s="148"/>
      <c r="G21" s="149"/>
      <c r="H21" s="105" t="s">
        <v>141</v>
      </c>
      <c r="I21" s="105"/>
      <c r="J21" s="105"/>
      <c r="K21" s="115"/>
    </row>
    <row r="22" spans="1:11" ht="36">
      <c r="A22" s="114"/>
      <c r="B22" s="107">
        <v>4</v>
      </c>
      <c r="C22" s="10" t="s">
        <v>715</v>
      </c>
      <c r="D22" s="118" t="s">
        <v>767</v>
      </c>
      <c r="E22" s="118" t="s">
        <v>614</v>
      </c>
      <c r="F22" s="138"/>
      <c r="G22" s="139"/>
      <c r="H22" s="11" t="s">
        <v>716</v>
      </c>
      <c r="I22" s="14">
        <v>16</v>
      </c>
      <c r="J22" s="109">
        <f t="shared" ref="J22:J59" si="0">I22*B22</f>
        <v>64</v>
      </c>
      <c r="K22" s="115"/>
    </row>
    <row r="23" spans="1:11" ht="12.95" customHeight="1">
      <c r="A23" s="114"/>
      <c r="B23" s="107">
        <v>5</v>
      </c>
      <c r="C23" s="10" t="s">
        <v>65</v>
      </c>
      <c r="D23" s="118" t="s">
        <v>65</v>
      </c>
      <c r="E23" s="118" t="s">
        <v>651</v>
      </c>
      <c r="F23" s="138"/>
      <c r="G23" s="139"/>
      <c r="H23" s="11" t="s">
        <v>717</v>
      </c>
      <c r="I23" s="14">
        <v>1.59</v>
      </c>
      <c r="J23" s="109">
        <f t="shared" si="0"/>
        <v>7.95</v>
      </c>
      <c r="K23" s="115"/>
    </row>
    <row r="24" spans="1:11" ht="12.95" customHeight="1">
      <c r="A24" s="114"/>
      <c r="B24" s="107">
        <v>5</v>
      </c>
      <c r="C24" s="10" t="s">
        <v>65</v>
      </c>
      <c r="D24" s="118" t="s">
        <v>65</v>
      </c>
      <c r="E24" s="118" t="s">
        <v>25</v>
      </c>
      <c r="F24" s="138"/>
      <c r="G24" s="139"/>
      <c r="H24" s="11" t="s">
        <v>717</v>
      </c>
      <c r="I24" s="14">
        <v>1.59</v>
      </c>
      <c r="J24" s="109">
        <f t="shared" si="0"/>
        <v>7.95</v>
      </c>
      <c r="K24" s="115"/>
    </row>
    <row r="25" spans="1:11" ht="12.95" customHeight="1">
      <c r="A25" s="114"/>
      <c r="B25" s="107">
        <v>5</v>
      </c>
      <c r="C25" s="10" t="s">
        <v>718</v>
      </c>
      <c r="D25" s="118" t="s">
        <v>718</v>
      </c>
      <c r="E25" s="118" t="s">
        <v>651</v>
      </c>
      <c r="F25" s="138"/>
      <c r="G25" s="139"/>
      <c r="H25" s="11" t="s">
        <v>719</v>
      </c>
      <c r="I25" s="14">
        <v>1.69</v>
      </c>
      <c r="J25" s="109">
        <f t="shared" si="0"/>
        <v>8.4499999999999993</v>
      </c>
      <c r="K25" s="115"/>
    </row>
    <row r="26" spans="1:11" ht="12.95" customHeight="1">
      <c r="A26" s="114"/>
      <c r="B26" s="107">
        <v>5</v>
      </c>
      <c r="C26" s="10" t="s">
        <v>718</v>
      </c>
      <c r="D26" s="118" t="s">
        <v>718</v>
      </c>
      <c r="E26" s="118" t="s">
        <v>25</v>
      </c>
      <c r="F26" s="138"/>
      <c r="G26" s="139"/>
      <c r="H26" s="11" t="s">
        <v>719</v>
      </c>
      <c r="I26" s="14">
        <v>1.69</v>
      </c>
      <c r="J26" s="109">
        <f t="shared" si="0"/>
        <v>8.4499999999999993</v>
      </c>
      <c r="K26" s="115"/>
    </row>
    <row r="27" spans="1:11" ht="12.95" customHeight="1">
      <c r="A27" s="114"/>
      <c r="B27" s="107">
        <v>5</v>
      </c>
      <c r="C27" s="10" t="s">
        <v>720</v>
      </c>
      <c r="D27" s="118" t="s">
        <v>720</v>
      </c>
      <c r="E27" s="118" t="s">
        <v>25</v>
      </c>
      <c r="F27" s="138"/>
      <c r="G27" s="139"/>
      <c r="H27" s="11" t="s">
        <v>721</v>
      </c>
      <c r="I27" s="14">
        <v>2.09</v>
      </c>
      <c r="J27" s="109">
        <f t="shared" si="0"/>
        <v>10.45</v>
      </c>
      <c r="K27" s="115"/>
    </row>
    <row r="28" spans="1:11">
      <c r="A28" s="114"/>
      <c r="B28" s="107">
        <v>2</v>
      </c>
      <c r="C28" s="10" t="s">
        <v>722</v>
      </c>
      <c r="D28" s="118" t="s">
        <v>722</v>
      </c>
      <c r="E28" s="118" t="s">
        <v>26</v>
      </c>
      <c r="F28" s="138"/>
      <c r="G28" s="139"/>
      <c r="H28" s="11" t="s">
        <v>723</v>
      </c>
      <c r="I28" s="14">
        <v>3.29</v>
      </c>
      <c r="J28" s="109">
        <f t="shared" si="0"/>
        <v>6.58</v>
      </c>
      <c r="K28" s="115"/>
    </row>
    <row r="29" spans="1:11">
      <c r="A29" s="114"/>
      <c r="B29" s="107">
        <v>4</v>
      </c>
      <c r="C29" s="10" t="s">
        <v>724</v>
      </c>
      <c r="D29" s="118" t="s">
        <v>724</v>
      </c>
      <c r="E29" s="118" t="s">
        <v>23</v>
      </c>
      <c r="F29" s="138" t="s">
        <v>272</v>
      </c>
      <c r="G29" s="139"/>
      <c r="H29" s="11" t="s">
        <v>725</v>
      </c>
      <c r="I29" s="14">
        <v>2.09</v>
      </c>
      <c r="J29" s="109">
        <f t="shared" si="0"/>
        <v>8.36</v>
      </c>
      <c r="K29" s="115"/>
    </row>
    <row r="30" spans="1:11">
      <c r="A30" s="114"/>
      <c r="B30" s="107">
        <v>4</v>
      </c>
      <c r="C30" s="10" t="s">
        <v>724</v>
      </c>
      <c r="D30" s="118" t="s">
        <v>724</v>
      </c>
      <c r="E30" s="118" t="s">
        <v>25</v>
      </c>
      <c r="F30" s="138" t="s">
        <v>272</v>
      </c>
      <c r="G30" s="139"/>
      <c r="H30" s="11" t="s">
        <v>725</v>
      </c>
      <c r="I30" s="14">
        <v>2.09</v>
      </c>
      <c r="J30" s="109">
        <f t="shared" si="0"/>
        <v>8.36</v>
      </c>
      <c r="K30" s="115"/>
    </row>
    <row r="31" spans="1:11" ht="36">
      <c r="A31" s="114"/>
      <c r="B31" s="107">
        <v>4</v>
      </c>
      <c r="C31" s="10" t="s">
        <v>726</v>
      </c>
      <c r="D31" s="118" t="s">
        <v>768</v>
      </c>
      <c r="E31" s="118" t="s">
        <v>28</v>
      </c>
      <c r="F31" s="138" t="s">
        <v>239</v>
      </c>
      <c r="G31" s="139"/>
      <c r="H31" s="11" t="s">
        <v>727</v>
      </c>
      <c r="I31" s="14">
        <v>9.89</v>
      </c>
      <c r="J31" s="109">
        <f t="shared" si="0"/>
        <v>39.56</v>
      </c>
      <c r="K31" s="115"/>
    </row>
    <row r="32" spans="1:11" ht="36">
      <c r="A32" s="114"/>
      <c r="B32" s="107">
        <v>6</v>
      </c>
      <c r="C32" s="10" t="s">
        <v>728</v>
      </c>
      <c r="D32" s="118" t="s">
        <v>769</v>
      </c>
      <c r="E32" s="118" t="s">
        <v>27</v>
      </c>
      <c r="F32" s="138" t="s">
        <v>729</v>
      </c>
      <c r="G32" s="139"/>
      <c r="H32" s="11" t="s">
        <v>730</v>
      </c>
      <c r="I32" s="14">
        <v>8.99</v>
      </c>
      <c r="J32" s="109">
        <f t="shared" si="0"/>
        <v>53.94</v>
      </c>
      <c r="K32" s="115"/>
    </row>
    <row r="33" spans="1:11" ht="24">
      <c r="A33" s="114"/>
      <c r="B33" s="107">
        <v>2</v>
      </c>
      <c r="C33" s="10" t="s">
        <v>731</v>
      </c>
      <c r="D33" s="118" t="s">
        <v>770</v>
      </c>
      <c r="E33" s="118" t="s">
        <v>732</v>
      </c>
      <c r="F33" s="138"/>
      <c r="G33" s="139"/>
      <c r="H33" s="11" t="s">
        <v>733</v>
      </c>
      <c r="I33" s="14">
        <v>4.7699999999999996</v>
      </c>
      <c r="J33" s="109">
        <f t="shared" si="0"/>
        <v>9.5399999999999991</v>
      </c>
      <c r="K33" s="115"/>
    </row>
    <row r="34" spans="1:11" ht="24">
      <c r="A34" s="114"/>
      <c r="B34" s="107">
        <v>2</v>
      </c>
      <c r="C34" s="10" t="s">
        <v>731</v>
      </c>
      <c r="D34" s="118" t="s">
        <v>771</v>
      </c>
      <c r="E34" s="118" t="s">
        <v>734</v>
      </c>
      <c r="F34" s="138"/>
      <c r="G34" s="139"/>
      <c r="H34" s="11" t="s">
        <v>733</v>
      </c>
      <c r="I34" s="14">
        <v>4.7699999999999996</v>
      </c>
      <c r="J34" s="109">
        <f t="shared" si="0"/>
        <v>9.5399999999999991</v>
      </c>
      <c r="K34" s="115"/>
    </row>
    <row r="35" spans="1:11" ht="24">
      <c r="A35" s="114"/>
      <c r="B35" s="107">
        <v>2</v>
      </c>
      <c r="C35" s="10" t="s">
        <v>735</v>
      </c>
      <c r="D35" s="118" t="s">
        <v>772</v>
      </c>
      <c r="E35" s="118" t="s">
        <v>25</v>
      </c>
      <c r="F35" s="138"/>
      <c r="G35" s="139"/>
      <c r="H35" s="11" t="s">
        <v>736</v>
      </c>
      <c r="I35" s="14">
        <v>4.29</v>
      </c>
      <c r="J35" s="109">
        <f t="shared" si="0"/>
        <v>8.58</v>
      </c>
      <c r="K35" s="115"/>
    </row>
    <row r="36" spans="1:11" ht="24" customHeight="1">
      <c r="A36" s="114"/>
      <c r="B36" s="107">
        <v>2</v>
      </c>
      <c r="C36" s="10" t="s">
        <v>737</v>
      </c>
      <c r="D36" s="118" t="s">
        <v>773</v>
      </c>
      <c r="E36" s="118" t="s">
        <v>25</v>
      </c>
      <c r="F36" s="138" t="s">
        <v>272</v>
      </c>
      <c r="G36" s="139"/>
      <c r="H36" s="11" t="s">
        <v>738</v>
      </c>
      <c r="I36" s="14">
        <v>2.29</v>
      </c>
      <c r="J36" s="109">
        <f t="shared" si="0"/>
        <v>4.58</v>
      </c>
      <c r="K36" s="115"/>
    </row>
    <row r="37" spans="1:11" ht="12.95" customHeight="1">
      <c r="A37" s="114"/>
      <c r="B37" s="107">
        <v>20</v>
      </c>
      <c r="C37" s="10" t="s">
        <v>739</v>
      </c>
      <c r="D37" s="118" t="s">
        <v>739</v>
      </c>
      <c r="E37" s="118" t="s">
        <v>25</v>
      </c>
      <c r="F37" s="138"/>
      <c r="G37" s="139"/>
      <c r="H37" s="11" t="s">
        <v>740</v>
      </c>
      <c r="I37" s="14">
        <v>1.17</v>
      </c>
      <c r="J37" s="109">
        <f t="shared" si="0"/>
        <v>23.4</v>
      </c>
      <c r="K37" s="115"/>
    </row>
    <row r="38" spans="1:11" ht="12.95" customHeight="1">
      <c r="A38" s="114"/>
      <c r="B38" s="107">
        <v>4</v>
      </c>
      <c r="C38" s="10" t="s">
        <v>741</v>
      </c>
      <c r="D38" s="118" t="s">
        <v>741</v>
      </c>
      <c r="E38" s="118" t="s">
        <v>34</v>
      </c>
      <c r="F38" s="138"/>
      <c r="G38" s="139"/>
      <c r="H38" s="11" t="s">
        <v>742</v>
      </c>
      <c r="I38" s="14">
        <v>1.47</v>
      </c>
      <c r="J38" s="109">
        <f t="shared" si="0"/>
        <v>5.88</v>
      </c>
      <c r="K38" s="115"/>
    </row>
    <row r="39" spans="1:11" ht="12.95" customHeight="1">
      <c r="A39" s="114"/>
      <c r="B39" s="107">
        <v>4</v>
      </c>
      <c r="C39" s="10" t="s">
        <v>741</v>
      </c>
      <c r="D39" s="118" t="s">
        <v>741</v>
      </c>
      <c r="E39" s="118" t="s">
        <v>35</v>
      </c>
      <c r="F39" s="138"/>
      <c r="G39" s="139"/>
      <c r="H39" s="11" t="s">
        <v>742</v>
      </c>
      <c r="I39" s="14">
        <v>1.47</v>
      </c>
      <c r="J39" s="109">
        <f t="shared" si="0"/>
        <v>5.88</v>
      </c>
      <c r="K39" s="115"/>
    </row>
    <row r="40" spans="1:11">
      <c r="A40" s="114"/>
      <c r="B40" s="107">
        <v>10</v>
      </c>
      <c r="C40" s="10" t="s">
        <v>743</v>
      </c>
      <c r="D40" s="118" t="s">
        <v>743</v>
      </c>
      <c r="E40" s="118" t="s">
        <v>25</v>
      </c>
      <c r="F40" s="138"/>
      <c r="G40" s="139"/>
      <c r="H40" s="11" t="s">
        <v>744</v>
      </c>
      <c r="I40" s="14">
        <v>1.04</v>
      </c>
      <c r="J40" s="109">
        <f t="shared" si="0"/>
        <v>10.4</v>
      </c>
      <c r="K40" s="115"/>
    </row>
    <row r="41" spans="1:11">
      <c r="A41" s="114"/>
      <c r="B41" s="107">
        <v>10</v>
      </c>
      <c r="C41" s="10" t="s">
        <v>743</v>
      </c>
      <c r="D41" s="118" t="s">
        <v>743</v>
      </c>
      <c r="E41" s="118" t="s">
        <v>26</v>
      </c>
      <c r="F41" s="138"/>
      <c r="G41" s="139"/>
      <c r="H41" s="11" t="s">
        <v>744</v>
      </c>
      <c r="I41" s="14">
        <v>1.04</v>
      </c>
      <c r="J41" s="109">
        <f t="shared" si="0"/>
        <v>10.4</v>
      </c>
      <c r="K41" s="115"/>
    </row>
    <row r="42" spans="1:11">
      <c r="A42" s="114"/>
      <c r="B42" s="107">
        <v>10</v>
      </c>
      <c r="C42" s="10" t="s">
        <v>743</v>
      </c>
      <c r="D42" s="118" t="s">
        <v>743</v>
      </c>
      <c r="E42" s="118" t="s">
        <v>27</v>
      </c>
      <c r="F42" s="138"/>
      <c r="G42" s="139"/>
      <c r="H42" s="11" t="s">
        <v>744</v>
      </c>
      <c r="I42" s="14">
        <v>1.04</v>
      </c>
      <c r="J42" s="109">
        <f t="shared" si="0"/>
        <v>10.4</v>
      </c>
      <c r="K42" s="115"/>
    </row>
    <row r="43" spans="1:11" ht="24">
      <c r="A43" s="114"/>
      <c r="B43" s="107">
        <v>50</v>
      </c>
      <c r="C43" s="10" t="s">
        <v>745</v>
      </c>
      <c r="D43" s="118" t="s">
        <v>745</v>
      </c>
      <c r="E43" s="118" t="s">
        <v>25</v>
      </c>
      <c r="F43" s="138"/>
      <c r="G43" s="139"/>
      <c r="H43" s="11" t="s">
        <v>746</v>
      </c>
      <c r="I43" s="14">
        <v>1.34</v>
      </c>
      <c r="J43" s="109">
        <f t="shared" si="0"/>
        <v>67</v>
      </c>
      <c r="K43" s="115"/>
    </row>
    <row r="44" spans="1:11" ht="24">
      <c r="A44" s="114"/>
      <c r="B44" s="107">
        <v>10</v>
      </c>
      <c r="C44" s="10" t="s">
        <v>747</v>
      </c>
      <c r="D44" s="118" t="s">
        <v>747</v>
      </c>
      <c r="E44" s="118" t="s">
        <v>107</v>
      </c>
      <c r="F44" s="138" t="s">
        <v>25</v>
      </c>
      <c r="G44" s="139"/>
      <c r="H44" s="11" t="s">
        <v>748</v>
      </c>
      <c r="I44" s="14">
        <v>1.24</v>
      </c>
      <c r="J44" s="109">
        <f t="shared" si="0"/>
        <v>12.4</v>
      </c>
      <c r="K44" s="115"/>
    </row>
    <row r="45" spans="1:11" ht="24">
      <c r="A45" s="114"/>
      <c r="B45" s="107">
        <v>10</v>
      </c>
      <c r="C45" s="10" t="s">
        <v>747</v>
      </c>
      <c r="D45" s="118" t="s">
        <v>747</v>
      </c>
      <c r="E45" s="118" t="s">
        <v>107</v>
      </c>
      <c r="F45" s="138" t="s">
        <v>26</v>
      </c>
      <c r="G45" s="139"/>
      <c r="H45" s="11" t="s">
        <v>748</v>
      </c>
      <c r="I45" s="14">
        <v>1.24</v>
      </c>
      <c r="J45" s="109">
        <f t="shared" si="0"/>
        <v>12.4</v>
      </c>
      <c r="K45" s="115"/>
    </row>
    <row r="46" spans="1:11" ht="24">
      <c r="A46" s="114"/>
      <c r="B46" s="107">
        <v>20</v>
      </c>
      <c r="C46" s="10" t="s">
        <v>749</v>
      </c>
      <c r="D46" s="118" t="s">
        <v>749</v>
      </c>
      <c r="E46" s="118" t="s">
        <v>23</v>
      </c>
      <c r="F46" s="138" t="s">
        <v>107</v>
      </c>
      <c r="G46" s="139"/>
      <c r="H46" s="11" t="s">
        <v>750</v>
      </c>
      <c r="I46" s="14">
        <v>1.49</v>
      </c>
      <c r="J46" s="109">
        <f t="shared" si="0"/>
        <v>29.8</v>
      </c>
      <c r="K46" s="115"/>
    </row>
    <row r="47" spans="1:11" ht="24">
      <c r="A47" s="114"/>
      <c r="B47" s="107">
        <v>30</v>
      </c>
      <c r="C47" s="10" t="s">
        <v>749</v>
      </c>
      <c r="D47" s="118" t="s">
        <v>749</v>
      </c>
      <c r="E47" s="118" t="s">
        <v>25</v>
      </c>
      <c r="F47" s="138" t="s">
        <v>107</v>
      </c>
      <c r="G47" s="139"/>
      <c r="H47" s="11" t="s">
        <v>750</v>
      </c>
      <c r="I47" s="14">
        <v>1.49</v>
      </c>
      <c r="J47" s="109">
        <f t="shared" si="0"/>
        <v>44.7</v>
      </c>
      <c r="K47" s="115"/>
    </row>
    <row r="48" spans="1:11" ht="36">
      <c r="A48" s="114"/>
      <c r="B48" s="107">
        <v>3</v>
      </c>
      <c r="C48" s="10" t="s">
        <v>751</v>
      </c>
      <c r="D48" s="118" t="s">
        <v>774</v>
      </c>
      <c r="E48" s="118" t="s">
        <v>239</v>
      </c>
      <c r="F48" s="138" t="s">
        <v>230</v>
      </c>
      <c r="G48" s="139"/>
      <c r="H48" s="11" t="s">
        <v>752</v>
      </c>
      <c r="I48" s="14">
        <v>2.4900000000000002</v>
      </c>
      <c r="J48" s="109">
        <f t="shared" si="0"/>
        <v>7.4700000000000006</v>
      </c>
      <c r="K48" s="115"/>
    </row>
    <row r="49" spans="1:11" ht="36">
      <c r="A49" s="114"/>
      <c r="B49" s="107">
        <v>3</v>
      </c>
      <c r="C49" s="10" t="s">
        <v>751</v>
      </c>
      <c r="D49" s="118" t="s">
        <v>774</v>
      </c>
      <c r="E49" s="118" t="s">
        <v>239</v>
      </c>
      <c r="F49" s="138" t="s">
        <v>231</v>
      </c>
      <c r="G49" s="139"/>
      <c r="H49" s="11" t="s">
        <v>752</v>
      </c>
      <c r="I49" s="14">
        <v>2.4900000000000002</v>
      </c>
      <c r="J49" s="109">
        <f t="shared" si="0"/>
        <v>7.4700000000000006</v>
      </c>
      <c r="K49" s="115"/>
    </row>
    <row r="50" spans="1:11" ht="36">
      <c r="A50" s="114"/>
      <c r="B50" s="107">
        <v>6</v>
      </c>
      <c r="C50" s="10" t="s">
        <v>753</v>
      </c>
      <c r="D50" s="118" t="s">
        <v>753</v>
      </c>
      <c r="E50" s="118" t="s">
        <v>272</v>
      </c>
      <c r="F50" s="138" t="s">
        <v>239</v>
      </c>
      <c r="G50" s="139"/>
      <c r="H50" s="11" t="s">
        <v>754</v>
      </c>
      <c r="I50" s="14">
        <v>4.1500000000000004</v>
      </c>
      <c r="J50" s="109">
        <f t="shared" si="0"/>
        <v>24.900000000000002</v>
      </c>
      <c r="K50" s="115"/>
    </row>
    <row r="51" spans="1:11" ht="24">
      <c r="A51" s="114"/>
      <c r="B51" s="107">
        <v>2</v>
      </c>
      <c r="C51" s="10" t="s">
        <v>755</v>
      </c>
      <c r="D51" s="118" t="s">
        <v>755</v>
      </c>
      <c r="E51" s="118" t="s">
        <v>272</v>
      </c>
      <c r="F51" s="138"/>
      <c r="G51" s="139"/>
      <c r="H51" s="11" t="s">
        <v>756</v>
      </c>
      <c r="I51" s="14">
        <v>1.95</v>
      </c>
      <c r="J51" s="109">
        <f t="shared" si="0"/>
        <v>3.9</v>
      </c>
      <c r="K51" s="115"/>
    </row>
    <row r="52" spans="1:11" ht="24">
      <c r="A52" s="114"/>
      <c r="B52" s="107">
        <v>1</v>
      </c>
      <c r="C52" s="10" t="s">
        <v>757</v>
      </c>
      <c r="D52" s="118" t="s">
        <v>757</v>
      </c>
      <c r="E52" s="118"/>
      <c r="F52" s="138"/>
      <c r="G52" s="139"/>
      <c r="H52" s="11" t="s">
        <v>758</v>
      </c>
      <c r="I52" s="14">
        <v>5.29</v>
      </c>
      <c r="J52" s="109">
        <f t="shared" si="0"/>
        <v>5.29</v>
      </c>
      <c r="K52" s="115"/>
    </row>
    <row r="53" spans="1:11" ht="24">
      <c r="A53" s="114"/>
      <c r="B53" s="107">
        <v>1</v>
      </c>
      <c r="C53" s="10" t="s">
        <v>759</v>
      </c>
      <c r="D53" s="118" t="s">
        <v>759</v>
      </c>
      <c r="E53" s="118" t="s">
        <v>273</v>
      </c>
      <c r="F53" s="138"/>
      <c r="G53" s="139"/>
      <c r="H53" s="11" t="s">
        <v>760</v>
      </c>
      <c r="I53" s="14">
        <v>2.95</v>
      </c>
      <c r="J53" s="109">
        <f t="shared" si="0"/>
        <v>2.95</v>
      </c>
      <c r="K53" s="115"/>
    </row>
    <row r="54" spans="1:11" ht="24">
      <c r="A54" s="114"/>
      <c r="B54" s="107">
        <v>2</v>
      </c>
      <c r="C54" s="10" t="s">
        <v>761</v>
      </c>
      <c r="D54" s="118" t="s">
        <v>761</v>
      </c>
      <c r="E54" s="118" t="s">
        <v>762</v>
      </c>
      <c r="F54" s="138"/>
      <c r="G54" s="139"/>
      <c r="H54" s="11" t="s">
        <v>763</v>
      </c>
      <c r="I54" s="14">
        <v>5.9</v>
      </c>
      <c r="J54" s="109">
        <f t="shared" si="0"/>
        <v>11.8</v>
      </c>
      <c r="K54" s="115"/>
    </row>
    <row r="55" spans="1:11" ht="24">
      <c r="A55" s="114"/>
      <c r="B55" s="107">
        <v>4</v>
      </c>
      <c r="C55" s="10" t="s">
        <v>761</v>
      </c>
      <c r="D55" s="118" t="s">
        <v>761</v>
      </c>
      <c r="E55" s="118" t="s">
        <v>23</v>
      </c>
      <c r="F55" s="138"/>
      <c r="G55" s="139"/>
      <c r="H55" s="11" t="s">
        <v>763</v>
      </c>
      <c r="I55" s="14">
        <v>5.9</v>
      </c>
      <c r="J55" s="109">
        <f t="shared" si="0"/>
        <v>23.6</v>
      </c>
      <c r="K55" s="115"/>
    </row>
    <row r="56" spans="1:11" ht="24">
      <c r="A56" s="114"/>
      <c r="B56" s="107">
        <v>4</v>
      </c>
      <c r="C56" s="10" t="s">
        <v>761</v>
      </c>
      <c r="D56" s="118" t="s">
        <v>761</v>
      </c>
      <c r="E56" s="118" t="s">
        <v>651</v>
      </c>
      <c r="F56" s="138"/>
      <c r="G56" s="139"/>
      <c r="H56" s="11" t="s">
        <v>763</v>
      </c>
      <c r="I56" s="14">
        <v>5.9</v>
      </c>
      <c r="J56" s="109">
        <f t="shared" si="0"/>
        <v>23.6</v>
      </c>
      <c r="K56" s="115"/>
    </row>
    <row r="57" spans="1:11" ht="24">
      <c r="A57" s="114"/>
      <c r="B57" s="107">
        <v>6</v>
      </c>
      <c r="C57" s="10" t="s">
        <v>761</v>
      </c>
      <c r="D57" s="118" t="s">
        <v>761</v>
      </c>
      <c r="E57" s="118" t="s">
        <v>25</v>
      </c>
      <c r="F57" s="138"/>
      <c r="G57" s="139"/>
      <c r="H57" s="11" t="s">
        <v>763</v>
      </c>
      <c r="I57" s="14">
        <v>5.9</v>
      </c>
      <c r="J57" s="109">
        <f t="shared" si="0"/>
        <v>35.400000000000006</v>
      </c>
      <c r="K57" s="115"/>
    </row>
    <row r="58" spans="1:11" ht="24">
      <c r="A58" s="114"/>
      <c r="B58" s="107">
        <v>1</v>
      </c>
      <c r="C58" s="10" t="s">
        <v>761</v>
      </c>
      <c r="D58" s="118" t="s">
        <v>761</v>
      </c>
      <c r="E58" s="118" t="s">
        <v>764</v>
      </c>
      <c r="F58" s="138"/>
      <c r="G58" s="139"/>
      <c r="H58" s="11" t="s">
        <v>763</v>
      </c>
      <c r="I58" s="14">
        <v>5.9</v>
      </c>
      <c r="J58" s="109">
        <f t="shared" si="0"/>
        <v>5.9</v>
      </c>
      <c r="K58" s="115"/>
    </row>
    <row r="59" spans="1:11" ht="24">
      <c r="A59" s="114"/>
      <c r="B59" s="108">
        <v>20</v>
      </c>
      <c r="C59" s="12" t="s">
        <v>765</v>
      </c>
      <c r="D59" s="119" t="s">
        <v>765</v>
      </c>
      <c r="E59" s="119" t="s">
        <v>25</v>
      </c>
      <c r="F59" s="140"/>
      <c r="G59" s="141"/>
      <c r="H59" s="13" t="s">
        <v>766</v>
      </c>
      <c r="I59" s="15">
        <v>1.49</v>
      </c>
      <c r="J59" s="110">
        <f t="shared" si="0"/>
        <v>29.8</v>
      </c>
      <c r="K59" s="115"/>
    </row>
    <row r="60" spans="1:11">
      <c r="A60" s="114"/>
      <c r="B60" s="126"/>
      <c r="C60" s="126"/>
      <c r="D60" s="126"/>
      <c r="E60" s="126"/>
      <c r="F60" s="126"/>
      <c r="G60" s="126"/>
      <c r="H60" s="126"/>
      <c r="I60" s="127" t="s">
        <v>255</v>
      </c>
      <c r="J60" s="128">
        <f>SUM(J22:J59)</f>
        <v>671.02999999999986</v>
      </c>
      <c r="K60" s="115"/>
    </row>
    <row r="61" spans="1:11">
      <c r="A61" s="114"/>
      <c r="B61" s="126"/>
      <c r="C61" s="126"/>
      <c r="D61" s="126"/>
      <c r="E61" s="126"/>
      <c r="F61" s="126"/>
      <c r="G61" s="126"/>
      <c r="H61" s="126"/>
      <c r="I61" s="127" t="s">
        <v>781</v>
      </c>
      <c r="J61" s="128">
        <v>-36.17</v>
      </c>
      <c r="K61" s="115"/>
    </row>
    <row r="62" spans="1:11" outlineLevel="1">
      <c r="A62" s="114"/>
      <c r="B62" s="126"/>
      <c r="C62" s="126"/>
      <c r="D62" s="126"/>
      <c r="E62" s="126"/>
      <c r="F62" s="126"/>
      <c r="G62" s="126"/>
      <c r="H62" s="126"/>
      <c r="I62" s="127" t="s">
        <v>782</v>
      </c>
      <c r="J62" s="128">
        <v>0</v>
      </c>
      <c r="K62" s="115"/>
    </row>
    <row r="63" spans="1:11">
      <c r="A63" s="114"/>
      <c r="B63" s="126"/>
      <c r="C63" s="126"/>
      <c r="D63" s="126"/>
      <c r="E63" s="126"/>
      <c r="F63" s="126"/>
      <c r="G63" s="126"/>
      <c r="H63" s="126"/>
      <c r="I63" s="127" t="s">
        <v>257</v>
      </c>
      <c r="J63" s="128">
        <f>SUM(J60:J62)</f>
        <v>634.8599999999999</v>
      </c>
      <c r="K63" s="115"/>
    </row>
    <row r="64" spans="1:11">
      <c r="A64" s="6"/>
      <c r="B64" s="7"/>
      <c r="C64" s="7"/>
      <c r="D64" s="7"/>
      <c r="E64" s="7"/>
      <c r="F64" s="7"/>
      <c r="G64" s="7"/>
      <c r="H64" s="135" t="s">
        <v>783</v>
      </c>
      <c r="I64" s="7"/>
      <c r="J64" s="7"/>
      <c r="K64" s="8"/>
    </row>
    <row r="66" spans="8:9">
      <c r="H66" s="1" t="s">
        <v>779</v>
      </c>
      <c r="I66" s="136">
        <v>671.02999999999986</v>
      </c>
    </row>
    <row r="67" spans="8:9">
      <c r="H67" s="133" t="s">
        <v>780</v>
      </c>
      <c r="I67" s="137">
        <f>I66-J63</f>
        <v>36.169999999999959</v>
      </c>
    </row>
    <row r="69" spans="8:9">
      <c r="H69" s="1" t="s">
        <v>705</v>
      </c>
      <c r="I69" s="91">
        <f>'Tax Invoice'!M11</f>
        <v>34.97</v>
      </c>
    </row>
    <row r="70" spans="8:9">
      <c r="H70" s="1" t="s">
        <v>706</v>
      </c>
      <c r="I70" s="91">
        <f>I69*J60</f>
        <v>23465.919099999996</v>
      </c>
    </row>
    <row r="71" spans="8:9">
      <c r="H71" s="1" t="s">
        <v>707</v>
      </c>
      <c r="I71" s="91">
        <f>I69*J63</f>
        <v>22201.054199999995</v>
      </c>
    </row>
    <row r="72" spans="8:9">
      <c r="H72" s="1"/>
      <c r="I72" s="91"/>
    </row>
    <row r="73" spans="8:9">
      <c r="H73" s="1"/>
      <c r="I73" s="91"/>
    </row>
    <row r="74" spans="8:9">
      <c r="H74" s="1"/>
      <c r="I74" s="91"/>
    </row>
  </sheetData>
  <mergeCells count="42">
    <mergeCell ref="F33:G33"/>
    <mergeCell ref="F34:G34"/>
    <mergeCell ref="F28:G28"/>
    <mergeCell ref="F29:G29"/>
    <mergeCell ref="F30:G30"/>
    <mergeCell ref="F31:G31"/>
    <mergeCell ref="F32:G32"/>
    <mergeCell ref="F23:G23"/>
    <mergeCell ref="F24:G24"/>
    <mergeCell ref="F25:G25"/>
    <mergeCell ref="F26:G26"/>
    <mergeCell ref="F27:G27"/>
    <mergeCell ref="F35:G35"/>
    <mergeCell ref="F36:G36"/>
    <mergeCell ref="F37:G37"/>
    <mergeCell ref="F38:G38"/>
    <mergeCell ref="F39:G39"/>
    <mergeCell ref="F46:G46"/>
    <mergeCell ref="F47:G47"/>
    <mergeCell ref="F48:G48"/>
    <mergeCell ref="F49:G49"/>
    <mergeCell ref="F40:G40"/>
    <mergeCell ref="F41:G41"/>
    <mergeCell ref="F42:G42"/>
    <mergeCell ref="F43:G43"/>
    <mergeCell ref="F44:G44"/>
    <mergeCell ref="F57:G57"/>
    <mergeCell ref="F58:G58"/>
    <mergeCell ref="F59:G59"/>
    <mergeCell ref="J10:J11"/>
    <mergeCell ref="J14:J15"/>
    <mergeCell ref="F20:G20"/>
    <mergeCell ref="F21:G21"/>
    <mergeCell ref="F22:G22"/>
    <mergeCell ref="F50:G50"/>
    <mergeCell ref="F51:G51"/>
    <mergeCell ref="F52:G52"/>
    <mergeCell ref="F53:G53"/>
    <mergeCell ref="F54:G54"/>
    <mergeCell ref="F55:G55"/>
    <mergeCell ref="F56:G56"/>
    <mergeCell ref="F45:G4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5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288</v>
      </c>
      <c r="O1" t="s">
        <v>144</v>
      </c>
      <c r="T1" t="s">
        <v>255</v>
      </c>
      <c r="U1">
        <v>671.02999999999986</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671.02999999999986</v>
      </c>
    </row>
    <row r="5" spans="1:21">
      <c r="A5" s="114"/>
      <c r="B5" s="121" t="s">
        <v>137</v>
      </c>
      <c r="C5" s="120"/>
      <c r="D5" s="120"/>
      <c r="E5" s="120"/>
      <c r="F5" s="120"/>
      <c r="G5" s="120"/>
      <c r="H5" s="120"/>
      <c r="I5" s="120"/>
      <c r="J5" s="115"/>
      <c r="S5" t="s">
        <v>775</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42"/>
      <c r="J10" s="115"/>
    </row>
    <row r="11" spans="1:21">
      <c r="A11" s="114"/>
      <c r="B11" s="114" t="s">
        <v>709</v>
      </c>
      <c r="C11" s="120"/>
      <c r="D11" s="120"/>
      <c r="E11" s="115"/>
      <c r="F11" s="116"/>
      <c r="G11" s="116" t="s">
        <v>709</v>
      </c>
      <c r="H11" s="120"/>
      <c r="I11" s="143"/>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44">
        <v>45173</v>
      </c>
      <c r="J14" s="115"/>
    </row>
    <row r="15" spans="1:21">
      <c r="A15" s="114"/>
      <c r="B15" s="6" t="s">
        <v>6</v>
      </c>
      <c r="C15" s="7"/>
      <c r="D15" s="7"/>
      <c r="E15" s="8"/>
      <c r="F15" s="116"/>
      <c r="G15" s="9" t="s">
        <v>6</v>
      </c>
      <c r="H15" s="120"/>
      <c r="I15" s="145"/>
      <c r="J15" s="115"/>
    </row>
    <row r="16" spans="1:21">
      <c r="A16" s="114"/>
      <c r="B16" s="120"/>
      <c r="C16" s="120"/>
      <c r="D16" s="120"/>
      <c r="E16" s="120"/>
      <c r="F16" s="120"/>
      <c r="G16" s="120"/>
      <c r="H16" s="123" t="s">
        <v>142</v>
      </c>
      <c r="I16" s="129">
        <v>39857</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159</v>
      </c>
      <c r="J18" s="115"/>
    </row>
    <row r="19" spans="1:16">
      <c r="A19" s="114"/>
      <c r="B19" s="120"/>
      <c r="C19" s="120"/>
      <c r="D19" s="120"/>
      <c r="E19" s="120"/>
      <c r="F19" s="120"/>
      <c r="G19" s="120"/>
      <c r="H19" s="120"/>
      <c r="I19" s="120"/>
      <c r="J19" s="115"/>
      <c r="P19">
        <v>45173</v>
      </c>
    </row>
    <row r="20" spans="1:16">
      <c r="A20" s="114"/>
      <c r="B20" s="100" t="s">
        <v>198</v>
      </c>
      <c r="C20" s="100" t="s">
        <v>199</v>
      </c>
      <c r="D20" s="117" t="s">
        <v>200</v>
      </c>
      <c r="E20" s="146" t="s">
        <v>201</v>
      </c>
      <c r="F20" s="147"/>
      <c r="G20" s="100" t="s">
        <v>169</v>
      </c>
      <c r="H20" s="100" t="s">
        <v>202</v>
      </c>
      <c r="I20" s="100" t="s">
        <v>21</v>
      </c>
      <c r="J20" s="115"/>
    </row>
    <row r="21" spans="1:16">
      <c r="A21" s="114"/>
      <c r="B21" s="105"/>
      <c r="C21" s="105"/>
      <c r="D21" s="106"/>
      <c r="E21" s="148"/>
      <c r="F21" s="149"/>
      <c r="G21" s="105" t="s">
        <v>141</v>
      </c>
      <c r="H21" s="105"/>
      <c r="I21" s="105"/>
      <c r="J21" s="115"/>
    </row>
    <row r="22" spans="1:16" ht="264">
      <c r="A22" s="114"/>
      <c r="B22" s="107">
        <v>4</v>
      </c>
      <c r="C22" s="10" t="s">
        <v>715</v>
      </c>
      <c r="D22" s="118" t="s">
        <v>614</v>
      </c>
      <c r="E22" s="138"/>
      <c r="F22" s="139"/>
      <c r="G22" s="11" t="s">
        <v>716</v>
      </c>
      <c r="H22" s="14">
        <v>16</v>
      </c>
      <c r="I22" s="109">
        <f t="shared" ref="I22:I59" si="0">H22*B22</f>
        <v>64</v>
      </c>
      <c r="J22" s="115"/>
    </row>
    <row r="23" spans="1:16" ht="96">
      <c r="A23" s="114"/>
      <c r="B23" s="107">
        <v>5</v>
      </c>
      <c r="C23" s="10" t="s">
        <v>65</v>
      </c>
      <c r="D23" s="118" t="s">
        <v>651</v>
      </c>
      <c r="E23" s="138"/>
      <c r="F23" s="139"/>
      <c r="G23" s="11" t="s">
        <v>717</v>
      </c>
      <c r="H23" s="14">
        <v>1.59</v>
      </c>
      <c r="I23" s="109">
        <f t="shared" si="0"/>
        <v>7.95</v>
      </c>
      <c r="J23" s="115"/>
    </row>
    <row r="24" spans="1:16" ht="96">
      <c r="A24" s="114"/>
      <c r="B24" s="107">
        <v>5</v>
      </c>
      <c r="C24" s="10" t="s">
        <v>65</v>
      </c>
      <c r="D24" s="118" t="s">
        <v>25</v>
      </c>
      <c r="E24" s="138"/>
      <c r="F24" s="139"/>
      <c r="G24" s="11" t="s">
        <v>717</v>
      </c>
      <c r="H24" s="14">
        <v>1.59</v>
      </c>
      <c r="I24" s="109">
        <f t="shared" si="0"/>
        <v>7.95</v>
      </c>
      <c r="J24" s="115"/>
    </row>
    <row r="25" spans="1:16" ht="96">
      <c r="A25" s="114"/>
      <c r="B25" s="107">
        <v>5</v>
      </c>
      <c r="C25" s="10" t="s">
        <v>718</v>
      </c>
      <c r="D25" s="118" t="s">
        <v>651</v>
      </c>
      <c r="E25" s="138"/>
      <c r="F25" s="139"/>
      <c r="G25" s="11" t="s">
        <v>719</v>
      </c>
      <c r="H25" s="14">
        <v>1.69</v>
      </c>
      <c r="I25" s="109">
        <f t="shared" si="0"/>
        <v>8.4499999999999993</v>
      </c>
      <c r="J25" s="115"/>
    </row>
    <row r="26" spans="1:16" ht="96">
      <c r="A26" s="114"/>
      <c r="B26" s="107">
        <v>5</v>
      </c>
      <c r="C26" s="10" t="s">
        <v>718</v>
      </c>
      <c r="D26" s="118" t="s">
        <v>25</v>
      </c>
      <c r="E26" s="138"/>
      <c r="F26" s="139"/>
      <c r="G26" s="11" t="s">
        <v>719</v>
      </c>
      <c r="H26" s="14">
        <v>1.69</v>
      </c>
      <c r="I26" s="109">
        <f t="shared" si="0"/>
        <v>8.4499999999999993</v>
      </c>
      <c r="J26" s="115"/>
    </row>
    <row r="27" spans="1:16" ht="96">
      <c r="A27" s="114"/>
      <c r="B27" s="107">
        <v>5</v>
      </c>
      <c r="C27" s="10" t="s">
        <v>720</v>
      </c>
      <c r="D27" s="118" t="s">
        <v>25</v>
      </c>
      <c r="E27" s="138"/>
      <c r="F27" s="139"/>
      <c r="G27" s="11" t="s">
        <v>721</v>
      </c>
      <c r="H27" s="14">
        <v>2.09</v>
      </c>
      <c r="I27" s="109">
        <f t="shared" si="0"/>
        <v>10.45</v>
      </c>
      <c r="J27" s="115"/>
    </row>
    <row r="28" spans="1:16" ht="96">
      <c r="A28" s="114"/>
      <c r="B28" s="107">
        <v>2</v>
      </c>
      <c r="C28" s="10" t="s">
        <v>722</v>
      </c>
      <c r="D28" s="118" t="s">
        <v>26</v>
      </c>
      <c r="E28" s="138"/>
      <c r="F28" s="139"/>
      <c r="G28" s="11" t="s">
        <v>723</v>
      </c>
      <c r="H28" s="14">
        <v>3.29</v>
      </c>
      <c r="I28" s="109">
        <f t="shared" si="0"/>
        <v>6.58</v>
      </c>
      <c r="J28" s="115"/>
    </row>
    <row r="29" spans="1:16" ht="96">
      <c r="A29" s="114"/>
      <c r="B29" s="107">
        <v>4</v>
      </c>
      <c r="C29" s="10" t="s">
        <v>724</v>
      </c>
      <c r="D29" s="118" t="s">
        <v>23</v>
      </c>
      <c r="E29" s="138" t="s">
        <v>272</v>
      </c>
      <c r="F29" s="139"/>
      <c r="G29" s="11" t="s">
        <v>725</v>
      </c>
      <c r="H29" s="14">
        <v>2.09</v>
      </c>
      <c r="I29" s="109">
        <f t="shared" si="0"/>
        <v>8.36</v>
      </c>
      <c r="J29" s="115"/>
    </row>
    <row r="30" spans="1:16" ht="96">
      <c r="A30" s="114"/>
      <c r="B30" s="107">
        <v>4</v>
      </c>
      <c r="C30" s="10" t="s">
        <v>724</v>
      </c>
      <c r="D30" s="118" t="s">
        <v>25</v>
      </c>
      <c r="E30" s="138" t="s">
        <v>272</v>
      </c>
      <c r="F30" s="139"/>
      <c r="G30" s="11" t="s">
        <v>725</v>
      </c>
      <c r="H30" s="14">
        <v>2.09</v>
      </c>
      <c r="I30" s="109">
        <f t="shared" si="0"/>
        <v>8.36</v>
      </c>
      <c r="J30" s="115"/>
    </row>
    <row r="31" spans="1:16" ht="216">
      <c r="A31" s="114"/>
      <c r="B31" s="107">
        <v>4</v>
      </c>
      <c r="C31" s="10" t="s">
        <v>726</v>
      </c>
      <c r="D31" s="118" t="s">
        <v>28</v>
      </c>
      <c r="E31" s="138" t="s">
        <v>239</v>
      </c>
      <c r="F31" s="139"/>
      <c r="G31" s="11" t="s">
        <v>727</v>
      </c>
      <c r="H31" s="14">
        <v>9.89</v>
      </c>
      <c r="I31" s="109">
        <f t="shared" si="0"/>
        <v>39.56</v>
      </c>
      <c r="J31" s="115"/>
    </row>
    <row r="32" spans="1:16" ht="228">
      <c r="A32" s="114"/>
      <c r="B32" s="107">
        <v>6</v>
      </c>
      <c r="C32" s="10" t="s">
        <v>728</v>
      </c>
      <c r="D32" s="118" t="s">
        <v>27</v>
      </c>
      <c r="E32" s="138" t="s">
        <v>729</v>
      </c>
      <c r="F32" s="139"/>
      <c r="G32" s="11" t="s">
        <v>730</v>
      </c>
      <c r="H32" s="14">
        <v>8.99</v>
      </c>
      <c r="I32" s="109">
        <f t="shared" si="0"/>
        <v>53.94</v>
      </c>
      <c r="J32" s="115"/>
    </row>
    <row r="33" spans="1:10" ht="180">
      <c r="A33" s="114"/>
      <c r="B33" s="107">
        <v>2</v>
      </c>
      <c r="C33" s="10" t="s">
        <v>731</v>
      </c>
      <c r="D33" s="118" t="s">
        <v>732</v>
      </c>
      <c r="E33" s="138"/>
      <c r="F33" s="139"/>
      <c r="G33" s="11" t="s">
        <v>733</v>
      </c>
      <c r="H33" s="14">
        <v>4.7699999999999996</v>
      </c>
      <c r="I33" s="109">
        <f t="shared" si="0"/>
        <v>9.5399999999999991</v>
      </c>
      <c r="J33" s="115"/>
    </row>
    <row r="34" spans="1:10" ht="180">
      <c r="A34" s="114"/>
      <c r="B34" s="107">
        <v>2</v>
      </c>
      <c r="C34" s="10" t="s">
        <v>731</v>
      </c>
      <c r="D34" s="118" t="s">
        <v>734</v>
      </c>
      <c r="E34" s="138"/>
      <c r="F34" s="139"/>
      <c r="G34" s="11" t="s">
        <v>733</v>
      </c>
      <c r="H34" s="14">
        <v>4.7699999999999996</v>
      </c>
      <c r="I34" s="109">
        <f t="shared" si="0"/>
        <v>9.5399999999999991</v>
      </c>
      <c r="J34" s="115"/>
    </row>
    <row r="35" spans="1:10" ht="180">
      <c r="A35" s="114"/>
      <c r="B35" s="107">
        <v>2</v>
      </c>
      <c r="C35" s="10" t="s">
        <v>735</v>
      </c>
      <c r="D35" s="118" t="s">
        <v>25</v>
      </c>
      <c r="E35" s="138"/>
      <c r="F35" s="139"/>
      <c r="G35" s="11" t="s">
        <v>736</v>
      </c>
      <c r="H35" s="14">
        <v>4.29</v>
      </c>
      <c r="I35" s="109">
        <f t="shared" si="0"/>
        <v>8.58</v>
      </c>
      <c r="J35" s="115"/>
    </row>
    <row r="36" spans="1:10" ht="192">
      <c r="A36" s="114"/>
      <c r="B36" s="107">
        <v>2</v>
      </c>
      <c r="C36" s="10" t="s">
        <v>737</v>
      </c>
      <c r="D36" s="118" t="s">
        <v>25</v>
      </c>
      <c r="E36" s="138" t="s">
        <v>272</v>
      </c>
      <c r="F36" s="139"/>
      <c r="G36" s="11" t="s">
        <v>738</v>
      </c>
      <c r="H36" s="14">
        <v>2.29</v>
      </c>
      <c r="I36" s="109">
        <f t="shared" si="0"/>
        <v>4.58</v>
      </c>
      <c r="J36" s="115"/>
    </row>
    <row r="37" spans="1:10" ht="108">
      <c r="A37" s="114"/>
      <c r="B37" s="107">
        <v>20</v>
      </c>
      <c r="C37" s="10" t="s">
        <v>739</v>
      </c>
      <c r="D37" s="118" t="s">
        <v>25</v>
      </c>
      <c r="E37" s="138"/>
      <c r="F37" s="139"/>
      <c r="G37" s="11" t="s">
        <v>740</v>
      </c>
      <c r="H37" s="14">
        <v>1.17</v>
      </c>
      <c r="I37" s="109">
        <f t="shared" si="0"/>
        <v>23.4</v>
      </c>
      <c r="J37" s="115"/>
    </row>
    <row r="38" spans="1:10" ht="108">
      <c r="A38" s="114"/>
      <c r="B38" s="107">
        <v>4</v>
      </c>
      <c r="C38" s="10" t="s">
        <v>741</v>
      </c>
      <c r="D38" s="118" t="s">
        <v>34</v>
      </c>
      <c r="E38" s="138"/>
      <c r="F38" s="139"/>
      <c r="G38" s="11" t="s">
        <v>742</v>
      </c>
      <c r="H38" s="14">
        <v>1.47</v>
      </c>
      <c r="I38" s="109">
        <f t="shared" si="0"/>
        <v>5.88</v>
      </c>
      <c r="J38" s="115"/>
    </row>
    <row r="39" spans="1:10" ht="108">
      <c r="A39" s="114"/>
      <c r="B39" s="107">
        <v>4</v>
      </c>
      <c r="C39" s="10" t="s">
        <v>741</v>
      </c>
      <c r="D39" s="118" t="s">
        <v>35</v>
      </c>
      <c r="E39" s="138"/>
      <c r="F39" s="139"/>
      <c r="G39" s="11" t="s">
        <v>742</v>
      </c>
      <c r="H39" s="14">
        <v>1.47</v>
      </c>
      <c r="I39" s="109">
        <f t="shared" si="0"/>
        <v>5.88</v>
      </c>
      <c r="J39" s="115"/>
    </row>
    <row r="40" spans="1:10" ht="96">
      <c r="A40" s="114"/>
      <c r="B40" s="107">
        <v>10</v>
      </c>
      <c r="C40" s="10" t="s">
        <v>743</v>
      </c>
      <c r="D40" s="118" t="s">
        <v>25</v>
      </c>
      <c r="E40" s="138"/>
      <c r="F40" s="139"/>
      <c r="G40" s="11" t="s">
        <v>744</v>
      </c>
      <c r="H40" s="14">
        <v>1.04</v>
      </c>
      <c r="I40" s="109">
        <f t="shared" si="0"/>
        <v>10.4</v>
      </c>
      <c r="J40" s="115"/>
    </row>
    <row r="41" spans="1:10" ht="96">
      <c r="A41" s="114"/>
      <c r="B41" s="107">
        <v>10</v>
      </c>
      <c r="C41" s="10" t="s">
        <v>743</v>
      </c>
      <c r="D41" s="118" t="s">
        <v>26</v>
      </c>
      <c r="E41" s="138"/>
      <c r="F41" s="139"/>
      <c r="G41" s="11" t="s">
        <v>744</v>
      </c>
      <c r="H41" s="14">
        <v>1.04</v>
      </c>
      <c r="I41" s="109">
        <f t="shared" si="0"/>
        <v>10.4</v>
      </c>
      <c r="J41" s="115"/>
    </row>
    <row r="42" spans="1:10" ht="96">
      <c r="A42" s="114"/>
      <c r="B42" s="107">
        <v>10</v>
      </c>
      <c r="C42" s="10" t="s">
        <v>743</v>
      </c>
      <c r="D42" s="118" t="s">
        <v>27</v>
      </c>
      <c r="E42" s="138"/>
      <c r="F42" s="139"/>
      <c r="G42" s="11" t="s">
        <v>744</v>
      </c>
      <c r="H42" s="14">
        <v>1.04</v>
      </c>
      <c r="I42" s="109">
        <f t="shared" si="0"/>
        <v>10.4</v>
      </c>
      <c r="J42" s="115"/>
    </row>
    <row r="43" spans="1:10" ht="108">
      <c r="A43" s="114"/>
      <c r="B43" s="107">
        <v>50</v>
      </c>
      <c r="C43" s="10" t="s">
        <v>745</v>
      </c>
      <c r="D43" s="118" t="s">
        <v>25</v>
      </c>
      <c r="E43" s="138"/>
      <c r="F43" s="139"/>
      <c r="G43" s="11" t="s">
        <v>746</v>
      </c>
      <c r="H43" s="14">
        <v>1.34</v>
      </c>
      <c r="I43" s="109">
        <f t="shared" si="0"/>
        <v>67</v>
      </c>
      <c r="J43" s="115"/>
    </row>
    <row r="44" spans="1:10" ht="120">
      <c r="A44" s="114"/>
      <c r="B44" s="107">
        <v>10</v>
      </c>
      <c r="C44" s="10" t="s">
        <v>747</v>
      </c>
      <c r="D44" s="118" t="s">
        <v>107</v>
      </c>
      <c r="E44" s="138" t="s">
        <v>25</v>
      </c>
      <c r="F44" s="139"/>
      <c r="G44" s="11" t="s">
        <v>748</v>
      </c>
      <c r="H44" s="14">
        <v>1.24</v>
      </c>
      <c r="I44" s="109">
        <f t="shared" si="0"/>
        <v>12.4</v>
      </c>
      <c r="J44" s="115"/>
    </row>
    <row r="45" spans="1:10" ht="120">
      <c r="A45" s="114"/>
      <c r="B45" s="107">
        <v>10</v>
      </c>
      <c r="C45" s="10" t="s">
        <v>747</v>
      </c>
      <c r="D45" s="118" t="s">
        <v>107</v>
      </c>
      <c r="E45" s="138" t="s">
        <v>26</v>
      </c>
      <c r="F45" s="139"/>
      <c r="G45" s="11" t="s">
        <v>748</v>
      </c>
      <c r="H45" s="14">
        <v>1.24</v>
      </c>
      <c r="I45" s="109">
        <f t="shared" si="0"/>
        <v>12.4</v>
      </c>
      <c r="J45" s="115"/>
    </row>
    <row r="46" spans="1:10" ht="156">
      <c r="A46" s="114"/>
      <c r="B46" s="107">
        <v>20</v>
      </c>
      <c r="C46" s="10" t="s">
        <v>749</v>
      </c>
      <c r="D46" s="118" t="s">
        <v>23</v>
      </c>
      <c r="E46" s="138" t="s">
        <v>107</v>
      </c>
      <c r="F46" s="139"/>
      <c r="G46" s="11" t="s">
        <v>750</v>
      </c>
      <c r="H46" s="14">
        <v>1.49</v>
      </c>
      <c r="I46" s="109">
        <f t="shared" si="0"/>
        <v>29.8</v>
      </c>
      <c r="J46" s="115"/>
    </row>
    <row r="47" spans="1:10" ht="156">
      <c r="A47" s="114"/>
      <c r="B47" s="107">
        <v>30</v>
      </c>
      <c r="C47" s="10" t="s">
        <v>749</v>
      </c>
      <c r="D47" s="118" t="s">
        <v>25</v>
      </c>
      <c r="E47" s="138" t="s">
        <v>107</v>
      </c>
      <c r="F47" s="139"/>
      <c r="G47" s="11" t="s">
        <v>750</v>
      </c>
      <c r="H47" s="14">
        <v>1.49</v>
      </c>
      <c r="I47" s="109">
        <f t="shared" si="0"/>
        <v>44.7</v>
      </c>
      <c r="J47" s="115"/>
    </row>
    <row r="48" spans="1:10" ht="264">
      <c r="A48" s="114"/>
      <c r="B48" s="107">
        <v>3</v>
      </c>
      <c r="C48" s="10" t="s">
        <v>751</v>
      </c>
      <c r="D48" s="118" t="s">
        <v>239</v>
      </c>
      <c r="E48" s="138" t="s">
        <v>230</v>
      </c>
      <c r="F48" s="139"/>
      <c r="G48" s="11" t="s">
        <v>752</v>
      </c>
      <c r="H48" s="14">
        <v>2.4900000000000002</v>
      </c>
      <c r="I48" s="109">
        <f t="shared" si="0"/>
        <v>7.4700000000000006</v>
      </c>
      <c r="J48" s="115"/>
    </row>
    <row r="49" spans="1:10" ht="264">
      <c r="A49" s="114"/>
      <c r="B49" s="107">
        <v>3</v>
      </c>
      <c r="C49" s="10" t="s">
        <v>751</v>
      </c>
      <c r="D49" s="118" t="s">
        <v>239</v>
      </c>
      <c r="E49" s="138" t="s">
        <v>231</v>
      </c>
      <c r="F49" s="139"/>
      <c r="G49" s="11" t="s">
        <v>752</v>
      </c>
      <c r="H49" s="14">
        <v>2.4900000000000002</v>
      </c>
      <c r="I49" s="109">
        <f t="shared" si="0"/>
        <v>7.4700000000000006</v>
      </c>
      <c r="J49" s="115"/>
    </row>
    <row r="50" spans="1:10" ht="240">
      <c r="A50" s="114"/>
      <c r="B50" s="107">
        <v>6</v>
      </c>
      <c r="C50" s="10" t="s">
        <v>753</v>
      </c>
      <c r="D50" s="118" t="s">
        <v>272</v>
      </c>
      <c r="E50" s="138" t="s">
        <v>239</v>
      </c>
      <c r="F50" s="139"/>
      <c r="G50" s="11" t="s">
        <v>754</v>
      </c>
      <c r="H50" s="14">
        <v>4.1500000000000004</v>
      </c>
      <c r="I50" s="109">
        <f t="shared" si="0"/>
        <v>24.900000000000002</v>
      </c>
      <c r="J50" s="115"/>
    </row>
    <row r="51" spans="1:10" ht="120">
      <c r="A51" s="114"/>
      <c r="B51" s="107">
        <v>2</v>
      </c>
      <c r="C51" s="10" t="s">
        <v>755</v>
      </c>
      <c r="D51" s="118" t="s">
        <v>272</v>
      </c>
      <c r="E51" s="138"/>
      <c r="F51" s="139"/>
      <c r="G51" s="11" t="s">
        <v>756</v>
      </c>
      <c r="H51" s="14">
        <v>1.95</v>
      </c>
      <c r="I51" s="109">
        <f t="shared" si="0"/>
        <v>3.9</v>
      </c>
      <c r="J51" s="115"/>
    </row>
    <row r="52" spans="1:10" ht="168">
      <c r="A52" s="114"/>
      <c r="B52" s="107">
        <v>1</v>
      </c>
      <c r="C52" s="10" t="s">
        <v>757</v>
      </c>
      <c r="D52" s="118"/>
      <c r="E52" s="138"/>
      <c r="F52" s="139"/>
      <c r="G52" s="11" t="s">
        <v>758</v>
      </c>
      <c r="H52" s="14">
        <v>5.29</v>
      </c>
      <c r="I52" s="109">
        <f t="shared" si="0"/>
        <v>5.29</v>
      </c>
      <c r="J52" s="115"/>
    </row>
    <row r="53" spans="1:10" ht="120">
      <c r="A53" s="114"/>
      <c r="B53" s="107">
        <v>1</v>
      </c>
      <c r="C53" s="10" t="s">
        <v>759</v>
      </c>
      <c r="D53" s="118" t="s">
        <v>273</v>
      </c>
      <c r="E53" s="138"/>
      <c r="F53" s="139"/>
      <c r="G53" s="11" t="s">
        <v>760</v>
      </c>
      <c r="H53" s="14">
        <v>2.95</v>
      </c>
      <c r="I53" s="109">
        <f t="shared" si="0"/>
        <v>2.95</v>
      </c>
      <c r="J53" s="115"/>
    </row>
    <row r="54" spans="1:10" ht="144">
      <c r="A54" s="114"/>
      <c r="B54" s="107">
        <v>2</v>
      </c>
      <c r="C54" s="10" t="s">
        <v>761</v>
      </c>
      <c r="D54" s="118" t="s">
        <v>762</v>
      </c>
      <c r="E54" s="138"/>
      <c r="F54" s="139"/>
      <c r="G54" s="11" t="s">
        <v>763</v>
      </c>
      <c r="H54" s="14">
        <v>5.9</v>
      </c>
      <c r="I54" s="109">
        <f t="shared" si="0"/>
        <v>11.8</v>
      </c>
      <c r="J54" s="115"/>
    </row>
    <row r="55" spans="1:10" ht="144">
      <c r="A55" s="114"/>
      <c r="B55" s="107">
        <v>4</v>
      </c>
      <c r="C55" s="10" t="s">
        <v>761</v>
      </c>
      <c r="D55" s="118" t="s">
        <v>23</v>
      </c>
      <c r="E55" s="138"/>
      <c r="F55" s="139"/>
      <c r="G55" s="11" t="s">
        <v>763</v>
      </c>
      <c r="H55" s="14">
        <v>5.9</v>
      </c>
      <c r="I55" s="109">
        <f t="shared" si="0"/>
        <v>23.6</v>
      </c>
      <c r="J55" s="115"/>
    </row>
    <row r="56" spans="1:10" ht="144">
      <c r="A56" s="114"/>
      <c r="B56" s="107">
        <v>4</v>
      </c>
      <c r="C56" s="10" t="s">
        <v>761</v>
      </c>
      <c r="D56" s="118" t="s">
        <v>651</v>
      </c>
      <c r="E56" s="138"/>
      <c r="F56" s="139"/>
      <c r="G56" s="11" t="s">
        <v>763</v>
      </c>
      <c r="H56" s="14">
        <v>5.9</v>
      </c>
      <c r="I56" s="109">
        <f t="shared" si="0"/>
        <v>23.6</v>
      </c>
      <c r="J56" s="115"/>
    </row>
    <row r="57" spans="1:10" ht="144">
      <c r="A57" s="114"/>
      <c r="B57" s="107">
        <v>6</v>
      </c>
      <c r="C57" s="10" t="s">
        <v>761</v>
      </c>
      <c r="D57" s="118" t="s">
        <v>25</v>
      </c>
      <c r="E57" s="138"/>
      <c r="F57" s="139"/>
      <c r="G57" s="11" t="s">
        <v>763</v>
      </c>
      <c r="H57" s="14">
        <v>5.9</v>
      </c>
      <c r="I57" s="109">
        <f t="shared" si="0"/>
        <v>35.400000000000006</v>
      </c>
      <c r="J57" s="115"/>
    </row>
    <row r="58" spans="1:10" ht="144">
      <c r="A58" s="114"/>
      <c r="B58" s="107">
        <v>1</v>
      </c>
      <c r="C58" s="10" t="s">
        <v>761</v>
      </c>
      <c r="D58" s="118" t="s">
        <v>764</v>
      </c>
      <c r="E58" s="138"/>
      <c r="F58" s="139"/>
      <c r="G58" s="11" t="s">
        <v>763</v>
      </c>
      <c r="H58" s="14">
        <v>5.9</v>
      </c>
      <c r="I58" s="109">
        <f t="shared" si="0"/>
        <v>5.9</v>
      </c>
      <c r="J58" s="115"/>
    </row>
    <row r="59" spans="1:10" ht="144">
      <c r="A59" s="114"/>
      <c r="B59" s="108">
        <v>20</v>
      </c>
      <c r="C59" s="12" t="s">
        <v>765</v>
      </c>
      <c r="D59" s="119" t="s">
        <v>25</v>
      </c>
      <c r="E59" s="140"/>
      <c r="F59" s="141"/>
      <c r="G59" s="13" t="s">
        <v>766</v>
      </c>
      <c r="H59" s="15">
        <v>1.49</v>
      </c>
      <c r="I59" s="110">
        <f t="shared" si="0"/>
        <v>29.8</v>
      </c>
      <c r="J59" s="115"/>
    </row>
  </sheetData>
  <mergeCells count="42">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9:F59"/>
    <mergeCell ref="E55:F55"/>
    <mergeCell ref="E56:F56"/>
    <mergeCell ref="E57:F57"/>
    <mergeCell ref="E58:F5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2"/>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671.02999999999986</v>
      </c>
      <c r="O2" t="s">
        <v>182</v>
      </c>
    </row>
    <row r="3" spans="1:15" ht="12.75" customHeight="1">
      <c r="A3" s="114"/>
      <c r="B3" s="121" t="s">
        <v>135</v>
      </c>
      <c r="C3" s="120"/>
      <c r="D3" s="120"/>
      <c r="E3" s="120"/>
      <c r="F3" s="120"/>
      <c r="G3" s="120"/>
      <c r="H3" s="120"/>
      <c r="I3" s="120"/>
      <c r="J3" s="120"/>
      <c r="K3" s="120"/>
      <c r="L3" s="115"/>
      <c r="N3">
        <v>671.02999999999986</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42">
        <f>IF(Invoice!J10&lt;&gt;"",Invoice!J10,"")</f>
        <v>51306</v>
      </c>
      <c r="L10" s="115"/>
    </row>
    <row r="11" spans="1:15" ht="12.75" customHeight="1">
      <c r="A11" s="114"/>
      <c r="B11" s="114" t="s">
        <v>709</v>
      </c>
      <c r="C11" s="120"/>
      <c r="D11" s="120"/>
      <c r="E11" s="120"/>
      <c r="F11" s="115"/>
      <c r="G11" s="116"/>
      <c r="H11" s="116" t="s">
        <v>709</v>
      </c>
      <c r="I11" s="120"/>
      <c r="J11" s="120"/>
      <c r="K11" s="143"/>
      <c r="L11" s="115"/>
    </row>
    <row r="12" spans="1:15" ht="12.75" customHeight="1">
      <c r="A12" s="114"/>
      <c r="B12" s="114" t="s">
        <v>777</v>
      </c>
      <c r="C12" s="120"/>
      <c r="D12" s="120"/>
      <c r="E12" s="120"/>
      <c r="F12" s="115"/>
      <c r="G12" s="116"/>
      <c r="H12" s="116" t="s">
        <v>710</v>
      </c>
      <c r="I12" s="120"/>
      <c r="J12" s="120"/>
      <c r="K12" s="120"/>
      <c r="L12" s="115"/>
    </row>
    <row r="13" spans="1:15" ht="12.75" customHeight="1">
      <c r="A13" s="114"/>
      <c r="B13" s="114" t="s">
        <v>711</v>
      </c>
      <c r="C13" s="120"/>
      <c r="D13" s="120"/>
      <c r="E13" s="120"/>
      <c r="F13" s="115"/>
      <c r="G13" s="116"/>
      <c r="H13" s="116" t="s">
        <v>711</v>
      </c>
      <c r="I13" s="120"/>
      <c r="J13" s="120"/>
      <c r="K13" s="99" t="s">
        <v>11</v>
      </c>
      <c r="L13" s="115"/>
    </row>
    <row r="14" spans="1:15" ht="15" customHeight="1">
      <c r="A14" s="114"/>
      <c r="B14" s="114" t="s">
        <v>712</v>
      </c>
      <c r="C14" s="120"/>
      <c r="D14" s="120"/>
      <c r="E14" s="120"/>
      <c r="F14" s="115"/>
      <c r="G14" s="116"/>
      <c r="H14" s="116" t="s">
        <v>712</v>
      </c>
      <c r="I14" s="120"/>
      <c r="J14" s="120"/>
      <c r="K14" s="144">
        <f>Invoice!J14</f>
        <v>45174</v>
      </c>
      <c r="L14" s="115"/>
    </row>
    <row r="15" spans="1:15" ht="15" customHeight="1">
      <c r="A15" s="114"/>
      <c r="B15" s="130" t="s">
        <v>778</v>
      </c>
      <c r="C15" s="7"/>
      <c r="D15" s="7"/>
      <c r="E15" s="7"/>
      <c r="F15" s="8"/>
      <c r="G15" s="116"/>
      <c r="H15" s="131" t="s">
        <v>778</v>
      </c>
      <c r="I15" s="120"/>
      <c r="J15" s="120"/>
      <c r="K15" s="145"/>
      <c r="L15" s="115"/>
    </row>
    <row r="16" spans="1:15" ht="15" customHeight="1">
      <c r="A16" s="114"/>
      <c r="B16" s="120"/>
      <c r="C16" s="120"/>
      <c r="D16" s="120"/>
      <c r="E16" s="120"/>
      <c r="F16" s="120"/>
      <c r="G16" s="120"/>
      <c r="H16" s="120"/>
      <c r="I16" s="123" t="s">
        <v>142</v>
      </c>
      <c r="J16" s="123" t="s">
        <v>142</v>
      </c>
      <c r="K16" s="129">
        <v>39857</v>
      </c>
      <c r="L16" s="115"/>
    </row>
    <row r="17" spans="1:12" ht="12.75" customHeight="1">
      <c r="A17" s="114"/>
      <c r="B17" s="120" t="s">
        <v>713</v>
      </c>
      <c r="C17" s="120"/>
      <c r="D17" s="120"/>
      <c r="E17" s="120"/>
      <c r="F17" s="120"/>
      <c r="G17" s="120"/>
      <c r="H17" s="120"/>
      <c r="I17" s="123" t="s">
        <v>143</v>
      </c>
      <c r="J17" s="123" t="s">
        <v>143</v>
      </c>
      <c r="K17" s="129" t="str">
        <f>IF(Invoice!J17&lt;&gt;"",Invoice!J17,"")</f>
        <v>Didi</v>
      </c>
      <c r="L17" s="115"/>
    </row>
    <row r="18" spans="1:12" ht="18" customHeight="1">
      <c r="A18" s="114"/>
      <c r="B18" s="120" t="s">
        <v>714</v>
      </c>
      <c r="C18" s="120"/>
      <c r="D18" s="120"/>
      <c r="E18" s="120"/>
      <c r="F18" s="120"/>
      <c r="G18" s="120"/>
      <c r="H18" s="120"/>
      <c r="I18" s="122" t="s">
        <v>258</v>
      </c>
      <c r="J18" s="122" t="s">
        <v>258</v>
      </c>
      <c r="K18" s="104" t="s">
        <v>159</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6" t="s">
        <v>201</v>
      </c>
      <c r="G20" s="147"/>
      <c r="H20" s="100" t="s">
        <v>169</v>
      </c>
      <c r="I20" s="100" t="s">
        <v>202</v>
      </c>
      <c r="J20" s="100" t="s">
        <v>202</v>
      </c>
      <c r="K20" s="100" t="s">
        <v>21</v>
      </c>
      <c r="L20" s="115"/>
    </row>
    <row r="21" spans="1:12" ht="12.75" customHeight="1">
      <c r="A21" s="114"/>
      <c r="B21" s="100"/>
      <c r="C21" s="100"/>
      <c r="D21" s="100"/>
      <c r="E21" s="117"/>
      <c r="F21" s="146"/>
      <c r="G21" s="147"/>
      <c r="H21" s="100" t="s">
        <v>141</v>
      </c>
      <c r="I21" s="100"/>
      <c r="J21" s="100"/>
      <c r="K21" s="100"/>
      <c r="L21" s="115"/>
    </row>
    <row r="22" spans="1:12" ht="25.5">
      <c r="A22" s="114"/>
      <c r="B22" s="105"/>
      <c r="C22" s="105"/>
      <c r="D22" s="105"/>
      <c r="E22" s="106"/>
      <c r="F22" s="106"/>
      <c r="G22" s="134"/>
      <c r="H22" s="132" t="s">
        <v>784</v>
      </c>
      <c r="I22" s="105"/>
      <c r="J22" s="105"/>
      <c r="K22" s="105"/>
      <c r="L22" s="115"/>
    </row>
    <row r="23" spans="1:12" ht="36" customHeight="1">
      <c r="A23" s="114"/>
      <c r="B23" s="107">
        <f>'Tax Invoice'!D18</f>
        <v>4</v>
      </c>
      <c r="C23" s="10" t="s">
        <v>715</v>
      </c>
      <c r="D23" s="10" t="s">
        <v>767</v>
      </c>
      <c r="E23" s="118" t="s">
        <v>614</v>
      </c>
      <c r="F23" s="138"/>
      <c r="G23" s="139"/>
      <c r="H23" s="11" t="s">
        <v>716</v>
      </c>
      <c r="I23" s="14">
        <f t="shared" ref="I23:I60" si="0">ROUNDUP(J23*$N$1,2)</f>
        <v>16</v>
      </c>
      <c r="J23" s="14">
        <v>16</v>
      </c>
      <c r="K23" s="109">
        <f t="shared" ref="K23:K60" si="1">I23*B23</f>
        <v>64</v>
      </c>
      <c r="L23" s="115"/>
    </row>
    <row r="24" spans="1:12" ht="12.95" customHeight="1">
      <c r="A24" s="114"/>
      <c r="B24" s="107">
        <f>'Tax Invoice'!D19</f>
        <v>5</v>
      </c>
      <c r="C24" s="10" t="s">
        <v>65</v>
      </c>
      <c r="D24" s="10" t="s">
        <v>65</v>
      </c>
      <c r="E24" s="118" t="s">
        <v>651</v>
      </c>
      <c r="F24" s="138"/>
      <c r="G24" s="139"/>
      <c r="H24" s="11" t="s">
        <v>717</v>
      </c>
      <c r="I24" s="14">
        <f t="shared" si="0"/>
        <v>1.59</v>
      </c>
      <c r="J24" s="14">
        <v>1.59</v>
      </c>
      <c r="K24" s="109">
        <f t="shared" si="1"/>
        <v>7.95</v>
      </c>
      <c r="L24" s="115"/>
    </row>
    <row r="25" spans="1:12" ht="12.95" customHeight="1">
      <c r="A25" s="114"/>
      <c r="B25" s="107">
        <f>'Tax Invoice'!D20</f>
        <v>5</v>
      </c>
      <c r="C25" s="10" t="s">
        <v>65</v>
      </c>
      <c r="D25" s="10" t="s">
        <v>65</v>
      </c>
      <c r="E25" s="118" t="s">
        <v>25</v>
      </c>
      <c r="F25" s="138"/>
      <c r="G25" s="139"/>
      <c r="H25" s="11" t="s">
        <v>717</v>
      </c>
      <c r="I25" s="14">
        <f t="shared" si="0"/>
        <v>1.59</v>
      </c>
      <c r="J25" s="14">
        <v>1.59</v>
      </c>
      <c r="K25" s="109">
        <f t="shared" si="1"/>
        <v>7.95</v>
      </c>
      <c r="L25" s="115"/>
    </row>
    <row r="26" spans="1:12" ht="12.95" customHeight="1">
      <c r="A26" s="114"/>
      <c r="B26" s="107">
        <f>'Tax Invoice'!D21</f>
        <v>5</v>
      </c>
      <c r="C26" s="10" t="s">
        <v>718</v>
      </c>
      <c r="D26" s="10" t="s">
        <v>718</v>
      </c>
      <c r="E26" s="118" t="s">
        <v>651</v>
      </c>
      <c r="F26" s="138"/>
      <c r="G26" s="139"/>
      <c r="H26" s="11" t="s">
        <v>719</v>
      </c>
      <c r="I26" s="14">
        <f t="shared" si="0"/>
        <v>1.69</v>
      </c>
      <c r="J26" s="14">
        <v>1.69</v>
      </c>
      <c r="K26" s="109">
        <f t="shared" si="1"/>
        <v>8.4499999999999993</v>
      </c>
      <c r="L26" s="115"/>
    </row>
    <row r="27" spans="1:12" ht="12.95" customHeight="1">
      <c r="A27" s="114"/>
      <c r="B27" s="107">
        <f>'Tax Invoice'!D22</f>
        <v>5</v>
      </c>
      <c r="C27" s="10" t="s">
        <v>718</v>
      </c>
      <c r="D27" s="10" t="s">
        <v>718</v>
      </c>
      <c r="E27" s="118" t="s">
        <v>25</v>
      </c>
      <c r="F27" s="138"/>
      <c r="G27" s="139"/>
      <c r="H27" s="11" t="s">
        <v>719</v>
      </c>
      <c r="I27" s="14">
        <f t="shared" si="0"/>
        <v>1.69</v>
      </c>
      <c r="J27" s="14">
        <v>1.69</v>
      </c>
      <c r="K27" s="109">
        <f t="shared" si="1"/>
        <v>8.4499999999999993</v>
      </c>
      <c r="L27" s="115"/>
    </row>
    <row r="28" spans="1:12" ht="12.95" customHeight="1">
      <c r="A28" s="114"/>
      <c r="B28" s="107">
        <f>'Tax Invoice'!D23</f>
        <v>5</v>
      </c>
      <c r="C28" s="10" t="s">
        <v>720</v>
      </c>
      <c r="D28" s="10" t="s">
        <v>720</v>
      </c>
      <c r="E28" s="118" t="s">
        <v>25</v>
      </c>
      <c r="F28" s="138"/>
      <c r="G28" s="139"/>
      <c r="H28" s="11" t="s">
        <v>721</v>
      </c>
      <c r="I28" s="14">
        <f t="shared" si="0"/>
        <v>2.09</v>
      </c>
      <c r="J28" s="14">
        <v>2.09</v>
      </c>
      <c r="K28" s="109">
        <f t="shared" si="1"/>
        <v>10.45</v>
      </c>
      <c r="L28" s="115"/>
    </row>
    <row r="29" spans="1:12" ht="12.75" customHeight="1">
      <c r="A29" s="114"/>
      <c r="B29" s="107">
        <f>'Tax Invoice'!D24</f>
        <v>2</v>
      </c>
      <c r="C29" s="10" t="s">
        <v>722</v>
      </c>
      <c r="D29" s="10" t="s">
        <v>722</v>
      </c>
      <c r="E29" s="118" t="s">
        <v>26</v>
      </c>
      <c r="F29" s="138"/>
      <c r="G29" s="139"/>
      <c r="H29" s="11" t="s">
        <v>723</v>
      </c>
      <c r="I29" s="14">
        <f t="shared" si="0"/>
        <v>3.29</v>
      </c>
      <c r="J29" s="14">
        <v>3.29</v>
      </c>
      <c r="K29" s="109">
        <f t="shared" si="1"/>
        <v>6.58</v>
      </c>
      <c r="L29" s="115"/>
    </row>
    <row r="30" spans="1:12" ht="12.75" customHeight="1">
      <c r="A30" s="114"/>
      <c r="B30" s="107">
        <f>'Tax Invoice'!D25</f>
        <v>4</v>
      </c>
      <c r="C30" s="10" t="s">
        <v>724</v>
      </c>
      <c r="D30" s="10" t="s">
        <v>724</v>
      </c>
      <c r="E30" s="118" t="s">
        <v>23</v>
      </c>
      <c r="F30" s="138" t="s">
        <v>272</v>
      </c>
      <c r="G30" s="139"/>
      <c r="H30" s="11" t="s">
        <v>725</v>
      </c>
      <c r="I30" s="14">
        <f t="shared" si="0"/>
        <v>2.09</v>
      </c>
      <c r="J30" s="14">
        <v>2.09</v>
      </c>
      <c r="K30" s="109">
        <f t="shared" si="1"/>
        <v>8.36</v>
      </c>
      <c r="L30" s="115"/>
    </row>
    <row r="31" spans="1:12" ht="12.75" customHeight="1">
      <c r="A31" s="114"/>
      <c r="B31" s="107">
        <f>'Tax Invoice'!D26</f>
        <v>4</v>
      </c>
      <c r="C31" s="10" t="s">
        <v>724</v>
      </c>
      <c r="D31" s="10" t="s">
        <v>724</v>
      </c>
      <c r="E31" s="118" t="s">
        <v>25</v>
      </c>
      <c r="F31" s="138" t="s">
        <v>272</v>
      </c>
      <c r="G31" s="139"/>
      <c r="H31" s="11" t="s">
        <v>725</v>
      </c>
      <c r="I31" s="14">
        <f t="shared" si="0"/>
        <v>2.09</v>
      </c>
      <c r="J31" s="14">
        <v>2.09</v>
      </c>
      <c r="K31" s="109">
        <f t="shared" si="1"/>
        <v>8.36</v>
      </c>
      <c r="L31" s="115"/>
    </row>
    <row r="32" spans="1:12" ht="36" customHeight="1">
      <c r="A32" s="114"/>
      <c r="B32" s="107">
        <f>'Tax Invoice'!D27</f>
        <v>4</v>
      </c>
      <c r="C32" s="10" t="s">
        <v>726</v>
      </c>
      <c r="D32" s="10" t="s">
        <v>768</v>
      </c>
      <c r="E32" s="118" t="s">
        <v>28</v>
      </c>
      <c r="F32" s="138" t="s">
        <v>239</v>
      </c>
      <c r="G32" s="139"/>
      <c r="H32" s="11" t="s">
        <v>727</v>
      </c>
      <c r="I32" s="14">
        <f t="shared" si="0"/>
        <v>9.89</v>
      </c>
      <c r="J32" s="14">
        <v>9.89</v>
      </c>
      <c r="K32" s="109">
        <f t="shared" si="1"/>
        <v>39.56</v>
      </c>
      <c r="L32" s="115"/>
    </row>
    <row r="33" spans="1:12" ht="36" customHeight="1">
      <c r="A33" s="114"/>
      <c r="B33" s="107">
        <f>'Tax Invoice'!D28</f>
        <v>6</v>
      </c>
      <c r="C33" s="10" t="s">
        <v>728</v>
      </c>
      <c r="D33" s="10" t="s">
        <v>769</v>
      </c>
      <c r="E33" s="118" t="s">
        <v>27</v>
      </c>
      <c r="F33" s="138" t="s">
        <v>729</v>
      </c>
      <c r="G33" s="139"/>
      <c r="H33" s="11" t="s">
        <v>730</v>
      </c>
      <c r="I33" s="14">
        <f t="shared" si="0"/>
        <v>8.99</v>
      </c>
      <c r="J33" s="14">
        <v>8.99</v>
      </c>
      <c r="K33" s="109">
        <f t="shared" si="1"/>
        <v>53.94</v>
      </c>
      <c r="L33" s="115"/>
    </row>
    <row r="34" spans="1:12" ht="24" customHeight="1">
      <c r="A34" s="114"/>
      <c r="B34" s="107">
        <f>'Tax Invoice'!D29</f>
        <v>2</v>
      </c>
      <c r="C34" s="10" t="s">
        <v>731</v>
      </c>
      <c r="D34" s="10" t="s">
        <v>770</v>
      </c>
      <c r="E34" s="118" t="s">
        <v>732</v>
      </c>
      <c r="F34" s="138"/>
      <c r="G34" s="139"/>
      <c r="H34" s="11" t="s">
        <v>733</v>
      </c>
      <c r="I34" s="14">
        <f t="shared" si="0"/>
        <v>4.7699999999999996</v>
      </c>
      <c r="J34" s="14">
        <v>4.7699999999999996</v>
      </c>
      <c r="K34" s="109">
        <f t="shared" si="1"/>
        <v>9.5399999999999991</v>
      </c>
      <c r="L34" s="115"/>
    </row>
    <row r="35" spans="1:12" ht="24" customHeight="1">
      <c r="A35" s="114"/>
      <c r="B35" s="107">
        <f>'Tax Invoice'!D30</f>
        <v>2</v>
      </c>
      <c r="C35" s="10" t="s">
        <v>731</v>
      </c>
      <c r="D35" s="10" t="s">
        <v>771</v>
      </c>
      <c r="E35" s="118" t="s">
        <v>734</v>
      </c>
      <c r="F35" s="138"/>
      <c r="G35" s="139"/>
      <c r="H35" s="11" t="s">
        <v>733</v>
      </c>
      <c r="I35" s="14">
        <f t="shared" si="0"/>
        <v>4.7699999999999996</v>
      </c>
      <c r="J35" s="14">
        <v>4.7699999999999996</v>
      </c>
      <c r="K35" s="109">
        <f t="shared" si="1"/>
        <v>9.5399999999999991</v>
      </c>
      <c r="L35" s="115"/>
    </row>
    <row r="36" spans="1:12" ht="24" customHeight="1">
      <c r="A36" s="114"/>
      <c r="B36" s="107">
        <f>'Tax Invoice'!D31</f>
        <v>2</v>
      </c>
      <c r="C36" s="10" t="s">
        <v>735</v>
      </c>
      <c r="D36" s="10" t="s">
        <v>772</v>
      </c>
      <c r="E36" s="118" t="s">
        <v>25</v>
      </c>
      <c r="F36" s="138"/>
      <c r="G36" s="139"/>
      <c r="H36" s="11" t="s">
        <v>736</v>
      </c>
      <c r="I36" s="14">
        <f t="shared" si="0"/>
        <v>4.29</v>
      </c>
      <c r="J36" s="14">
        <v>4.29</v>
      </c>
      <c r="K36" s="109">
        <f t="shared" si="1"/>
        <v>8.58</v>
      </c>
      <c r="L36" s="115"/>
    </row>
    <row r="37" spans="1:12" ht="24" customHeight="1">
      <c r="A37" s="114"/>
      <c r="B37" s="107">
        <f>'Tax Invoice'!D32</f>
        <v>2</v>
      </c>
      <c r="C37" s="10" t="s">
        <v>737</v>
      </c>
      <c r="D37" s="10" t="s">
        <v>773</v>
      </c>
      <c r="E37" s="118" t="s">
        <v>25</v>
      </c>
      <c r="F37" s="138" t="s">
        <v>272</v>
      </c>
      <c r="G37" s="139"/>
      <c r="H37" s="11" t="s">
        <v>738</v>
      </c>
      <c r="I37" s="14">
        <f t="shared" si="0"/>
        <v>2.29</v>
      </c>
      <c r="J37" s="14">
        <v>2.29</v>
      </c>
      <c r="K37" s="109">
        <f t="shared" si="1"/>
        <v>4.58</v>
      </c>
      <c r="L37" s="115"/>
    </row>
    <row r="38" spans="1:12" ht="12.95" customHeight="1">
      <c r="A38" s="114"/>
      <c r="B38" s="107">
        <f>'Tax Invoice'!D33</f>
        <v>20</v>
      </c>
      <c r="C38" s="10" t="s">
        <v>739</v>
      </c>
      <c r="D38" s="10" t="s">
        <v>739</v>
      </c>
      <c r="E38" s="118" t="s">
        <v>25</v>
      </c>
      <c r="F38" s="138"/>
      <c r="G38" s="139"/>
      <c r="H38" s="11" t="s">
        <v>740</v>
      </c>
      <c r="I38" s="14">
        <f t="shared" si="0"/>
        <v>1.17</v>
      </c>
      <c r="J38" s="14">
        <v>1.17</v>
      </c>
      <c r="K38" s="109">
        <f t="shared" si="1"/>
        <v>23.4</v>
      </c>
      <c r="L38" s="115"/>
    </row>
    <row r="39" spans="1:12" ht="12.95" customHeight="1">
      <c r="A39" s="114"/>
      <c r="B39" s="107">
        <f>'Tax Invoice'!D34</f>
        <v>4</v>
      </c>
      <c r="C39" s="10" t="s">
        <v>741</v>
      </c>
      <c r="D39" s="10" t="s">
        <v>741</v>
      </c>
      <c r="E39" s="118" t="s">
        <v>34</v>
      </c>
      <c r="F39" s="138"/>
      <c r="G39" s="139"/>
      <c r="H39" s="11" t="s">
        <v>742</v>
      </c>
      <c r="I39" s="14">
        <f t="shared" si="0"/>
        <v>1.47</v>
      </c>
      <c r="J39" s="14">
        <v>1.47</v>
      </c>
      <c r="K39" s="109">
        <f t="shared" si="1"/>
        <v>5.88</v>
      </c>
      <c r="L39" s="115"/>
    </row>
    <row r="40" spans="1:12" ht="12.95" customHeight="1">
      <c r="A40" s="114"/>
      <c r="B40" s="107">
        <f>'Tax Invoice'!D35</f>
        <v>4</v>
      </c>
      <c r="C40" s="10" t="s">
        <v>741</v>
      </c>
      <c r="D40" s="10" t="s">
        <v>741</v>
      </c>
      <c r="E40" s="118" t="s">
        <v>35</v>
      </c>
      <c r="F40" s="138"/>
      <c r="G40" s="139"/>
      <c r="H40" s="11" t="s">
        <v>742</v>
      </c>
      <c r="I40" s="14">
        <f t="shared" si="0"/>
        <v>1.47</v>
      </c>
      <c r="J40" s="14">
        <v>1.47</v>
      </c>
      <c r="K40" s="109">
        <f t="shared" si="1"/>
        <v>5.88</v>
      </c>
      <c r="L40" s="115"/>
    </row>
    <row r="41" spans="1:12" ht="12.75" customHeight="1">
      <c r="A41" s="114"/>
      <c r="B41" s="107">
        <f>'Tax Invoice'!D36</f>
        <v>10</v>
      </c>
      <c r="C41" s="10" t="s">
        <v>743</v>
      </c>
      <c r="D41" s="10" t="s">
        <v>743</v>
      </c>
      <c r="E41" s="118" t="s">
        <v>25</v>
      </c>
      <c r="F41" s="138"/>
      <c r="G41" s="139"/>
      <c r="H41" s="11" t="s">
        <v>744</v>
      </c>
      <c r="I41" s="14">
        <f t="shared" si="0"/>
        <v>1.04</v>
      </c>
      <c r="J41" s="14">
        <v>1.04</v>
      </c>
      <c r="K41" s="109">
        <f t="shared" si="1"/>
        <v>10.4</v>
      </c>
      <c r="L41" s="115"/>
    </row>
    <row r="42" spans="1:12" ht="12.75" customHeight="1">
      <c r="A42" s="114"/>
      <c r="B42" s="107">
        <f>'Tax Invoice'!D37</f>
        <v>10</v>
      </c>
      <c r="C42" s="10" t="s">
        <v>743</v>
      </c>
      <c r="D42" s="10" t="s">
        <v>743</v>
      </c>
      <c r="E42" s="118" t="s">
        <v>26</v>
      </c>
      <c r="F42" s="138"/>
      <c r="G42" s="139"/>
      <c r="H42" s="11" t="s">
        <v>744</v>
      </c>
      <c r="I42" s="14">
        <f t="shared" si="0"/>
        <v>1.04</v>
      </c>
      <c r="J42" s="14">
        <v>1.04</v>
      </c>
      <c r="K42" s="109">
        <f t="shared" si="1"/>
        <v>10.4</v>
      </c>
      <c r="L42" s="115"/>
    </row>
    <row r="43" spans="1:12" ht="12.75" customHeight="1">
      <c r="A43" s="114"/>
      <c r="B43" s="107">
        <f>'Tax Invoice'!D38</f>
        <v>10</v>
      </c>
      <c r="C43" s="10" t="s">
        <v>743</v>
      </c>
      <c r="D43" s="10" t="s">
        <v>743</v>
      </c>
      <c r="E43" s="118" t="s">
        <v>27</v>
      </c>
      <c r="F43" s="138"/>
      <c r="G43" s="139"/>
      <c r="H43" s="11" t="s">
        <v>744</v>
      </c>
      <c r="I43" s="14">
        <f t="shared" si="0"/>
        <v>1.04</v>
      </c>
      <c r="J43" s="14">
        <v>1.04</v>
      </c>
      <c r="K43" s="109">
        <f t="shared" si="1"/>
        <v>10.4</v>
      </c>
      <c r="L43" s="115"/>
    </row>
    <row r="44" spans="1:12" ht="24" customHeight="1">
      <c r="A44" s="114"/>
      <c r="B44" s="107">
        <f>'Tax Invoice'!D39</f>
        <v>50</v>
      </c>
      <c r="C44" s="10" t="s">
        <v>745</v>
      </c>
      <c r="D44" s="10" t="s">
        <v>745</v>
      </c>
      <c r="E44" s="118" t="s">
        <v>25</v>
      </c>
      <c r="F44" s="138"/>
      <c r="G44" s="139"/>
      <c r="H44" s="11" t="s">
        <v>746</v>
      </c>
      <c r="I44" s="14">
        <f t="shared" si="0"/>
        <v>1.34</v>
      </c>
      <c r="J44" s="14">
        <v>1.34</v>
      </c>
      <c r="K44" s="109">
        <f t="shared" si="1"/>
        <v>67</v>
      </c>
      <c r="L44" s="115"/>
    </row>
    <row r="45" spans="1:12" ht="24" customHeight="1">
      <c r="A45" s="114"/>
      <c r="B45" s="107">
        <f>'Tax Invoice'!D40</f>
        <v>10</v>
      </c>
      <c r="C45" s="10" t="s">
        <v>747</v>
      </c>
      <c r="D45" s="10" t="s">
        <v>747</v>
      </c>
      <c r="E45" s="118" t="s">
        <v>107</v>
      </c>
      <c r="F45" s="138" t="s">
        <v>25</v>
      </c>
      <c r="G45" s="139"/>
      <c r="H45" s="11" t="s">
        <v>748</v>
      </c>
      <c r="I45" s="14">
        <f t="shared" si="0"/>
        <v>1.24</v>
      </c>
      <c r="J45" s="14">
        <v>1.24</v>
      </c>
      <c r="K45" s="109">
        <f t="shared" si="1"/>
        <v>12.4</v>
      </c>
      <c r="L45" s="115"/>
    </row>
    <row r="46" spans="1:12" ht="24" customHeight="1">
      <c r="A46" s="114"/>
      <c r="B46" s="107">
        <f>'Tax Invoice'!D41</f>
        <v>10</v>
      </c>
      <c r="C46" s="10" t="s">
        <v>747</v>
      </c>
      <c r="D46" s="10" t="s">
        <v>747</v>
      </c>
      <c r="E46" s="118" t="s">
        <v>107</v>
      </c>
      <c r="F46" s="138" t="s">
        <v>26</v>
      </c>
      <c r="G46" s="139"/>
      <c r="H46" s="11" t="s">
        <v>748</v>
      </c>
      <c r="I46" s="14">
        <f t="shared" si="0"/>
        <v>1.24</v>
      </c>
      <c r="J46" s="14">
        <v>1.24</v>
      </c>
      <c r="K46" s="109">
        <f t="shared" si="1"/>
        <v>12.4</v>
      </c>
      <c r="L46" s="115"/>
    </row>
    <row r="47" spans="1:12" ht="24" customHeight="1">
      <c r="A47" s="114"/>
      <c r="B47" s="107">
        <f>'Tax Invoice'!D42</f>
        <v>20</v>
      </c>
      <c r="C47" s="10" t="s">
        <v>749</v>
      </c>
      <c r="D47" s="10" t="s">
        <v>749</v>
      </c>
      <c r="E47" s="118" t="s">
        <v>23</v>
      </c>
      <c r="F47" s="138" t="s">
        <v>107</v>
      </c>
      <c r="G47" s="139"/>
      <c r="H47" s="11" t="s">
        <v>750</v>
      </c>
      <c r="I47" s="14">
        <f t="shared" si="0"/>
        <v>1.49</v>
      </c>
      <c r="J47" s="14">
        <v>1.49</v>
      </c>
      <c r="K47" s="109">
        <f t="shared" si="1"/>
        <v>29.8</v>
      </c>
      <c r="L47" s="115"/>
    </row>
    <row r="48" spans="1:12" ht="24" customHeight="1">
      <c r="A48" s="114"/>
      <c r="B48" s="107">
        <f>'Tax Invoice'!D43</f>
        <v>30</v>
      </c>
      <c r="C48" s="10" t="s">
        <v>749</v>
      </c>
      <c r="D48" s="10" t="s">
        <v>749</v>
      </c>
      <c r="E48" s="118" t="s">
        <v>25</v>
      </c>
      <c r="F48" s="138" t="s">
        <v>107</v>
      </c>
      <c r="G48" s="139"/>
      <c r="H48" s="11" t="s">
        <v>750</v>
      </c>
      <c r="I48" s="14">
        <f t="shared" si="0"/>
        <v>1.49</v>
      </c>
      <c r="J48" s="14">
        <v>1.49</v>
      </c>
      <c r="K48" s="109">
        <f t="shared" si="1"/>
        <v>44.7</v>
      </c>
      <c r="L48" s="115"/>
    </row>
    <row r="49" spans="1:12" ht="36" customHeight="1">
      <c r="A49" s="114"/>
      <c r="B49" s="107">
        <f>'Tax Invoice'!D44</f>
        <v>3</v>
      </c>
      <c r="C49" s="10" t="s">
        <v>751</v>
      </c>
      <c r="D49" s="10" t="s">
        <v>774</v>
      </c>
      <c r="E49" s="118" t="s">
        <v>239</v>
      </c>
      <c r="F49" s="138" t="s">
        <v>230</v>
      </c>
      <c r="G49" s="139"/>
      <c r="H49" s="11" t="s">
        <v>752</v>
      </c>
      <c r="I49" s="14">
        <f t="shared" si="0"/>
        <v>2.4900000000000002</v>
      </c>
      <c r="J49" s="14">
        <v>2.4900000000000002</v>
      </c>
      <c r="K49" s="109">
        <f t="shared" si="1"/>
        <v>7.4700000000000006</v>
      </c>
      <c r="L49" s="115"/>
    </row>
    <row r="50" spans="1:12" ht="36" customHeight="1">
      <c r="A50" s="114"/>
      <c r="B50" s="107">
        <f>'Tax Invoice'!D45</f>
        <v>3</v>
      </c>
      <c r="C50" s="10" t="s">
        <v>751</v>
      </c>
      <c r="D50" s="10" t="s">
        <v>774</v>
      </c>
      <c r="E50" s="118" t="s">
        <v>239</v>
      </c>
      <c r="F50" s="138" t="s">
        <v>231</v>
      </c>
      <c r="G50" s="139"/>
      <c r="H50" s="11" t="s">
        <v>752</v>
      </c>
      <c r="I50" s="14">
        <f t="shared" si="0"/>
        <v>2.4900000000000002</v>
      </c>
      <c r="J50" s="14">
        <v>2.4900000000000002</v>
      </c>
      <c r="K50" s="109">
        <f t="shared" si="1"/>
        <v>7.4700000000000006</v>
      </c>
      <c r="L50" s="115"/>
    </row>
    <row r="51" spans="1:12" ht="36" customHeight="1">
      <c r="A51" s="114"/>
      <c r="B51" s="107">
        <f>'Tax Invoice'!D46</f>
        <v>6</v>
      </c>
      <c r="C51" s="10" t="s">
        <v>753</v>
      </c>
      <c r="D51" s="10" t="s">
        <v>753</v>
      </c>
      <c r="E51" s="118" t="s">
        <v>272</v>
      </c>
      <c r="F51" s="138" t="s">
        <v>239</v>
      </c>
      <c r="G51" s="139"/>
      <c r="H51" s="11" t="s">
        <v>754</v>
      </c>
      <c r="I51" s="14">
        <f t="shared" si="0"/>
        <v>4.1500000000000004</v>
      </c>
      <c r="J51" s="14">
        <v>4.1500000000000004</v>
      </c>
      <c r="K51" s="109">
        <f t="shared" si="1"/>
        <v>24.900000000000002</v>
      </c>
      <c r="L51" s="115"/>
    </row>
    <row r="52" spans="1:12" ht="24" customHeight="1">
      <c r="A52" s="114"/>
      <c r="B52" s="107">
        <f>'Tax Invoice'!D47</f>
        <v>2</v>
      </c>
      <c r="C52" s="10" t="s">
        <v>755</v>
      </c>
      <c r="D52" s="10" t="s">
        <v>755</v>
      </c>
      <c r="E52" s="118" t="s">
        <v>272</v>
      </c>
      <c r="F52" s="138"/>
      <c r="G52" s="139"/>
      <c r="H52" s="11" t="s">
        <v>756</v>
      </c>
      <c r="I52" s="14">
        <f t="shared" si="0"/>
        <v>1.95</v>
      </c>
      <c r="J52" s="14">
        <v>1.95</v>
      </c>
      <c r="K52" s="109">
        <f t="shared" si="1"/>
        <v>3.9</v>
      </c>
      <c r="L52" s="115"/>
    </row>
    <row r="53" spans="1:12" ht="24" customHeight="1">
      <c r="A53" s="114"/>
      <c r="B53" s="107">
        <f>'Tax Invoice'!D48</f>
        <v>1</v>
      </c>
      <c r="C53" s="10" t="s">
        <v>757</v>
      </c>
      <c r="D53" s="10" t="s">
        <v>757</v>
      </c>
      <c r="E53" s="118"/>
      <c r="F53" s="138"/>
      <c r="G53" s="139"/>
      <c r="H53" s="11" t="s">
        <v>758</v>
      </c>
      <c r="I53" s="14">
        <f t="shared" si="0"/>
        <v>5.29</v>
      </c>
      <c r="J53" s="14">
        <v>5.29</v>
      </c>
      <c r="K53" s="109">
        <f t="shared" si="1"/>
        <v>5.29</v>
      </c>
      <c r="L53" s="115"/>
    </row>
    <row r="54" spans="1:12" ht="24" customHeight="1">
      <c r="A54" s="114"/>
      <c r="B54" s="107">
        <f>'Tax Invoice'!D49</f>
        <v>1</v>
      </c>
      <c r="C54" s="10" t="s">
        <v>759</v>
      </c>
      <c r="D54" s="10" t="s">
        <v>759</v>
      </c>
      <c r="E54" s="118" t="s">
        <v>273</v>
      </c>
      <c r="F54" s="138"/>
      <c r="G54" s="139"/>
      <c r="H54" s="11" t="s">
        <v>760</v>
      </c>
      <c r="I54" s="14">
        <f t="shared" si="0"/>
        <v>2.95</v>
      </c>
      <c r="J54" s="14">
        <v>2.95</v>
      </c>
      <c r="K54" s="109">
        <f t="shared" si="1"/>
        <v>2.95</v>
      </c>
      <c r="L54" s="115"/>
    </row>
    <row r="55" spans="1:12" ht="24" customHeight="1">
      <c r="A55" s="114"/>
      <c r="B55" s="107">
        <f>'Tax Invoice'!D50</f>
        <v>2</v>
      </c>
      <c r="C55" s="10" t="s">
        <v>761</v>
      </c>
      <c r="D55" s="10" t="s">
        <v>761</v>
      </c>
      <c r="E55" s="118" t="s">
        <v>762</v>
      </c>
      <c r="F55" s="138"/>
      <c r="G55" s="139"/>
      <c r="H55" s="11" t="s">
        <v>763</v>
      </c>
      <c r="I55" s="14">
        <f t="shared" si="0"/>
        <v>5.9</v>
      </c>
      <c r="J55" s="14">
        <v>5.9</v>
      </c>
      <c r="K55" s="109">
        <f t="shared" si="1"/>
        <v>11.8</v>
      </c>
      <c r="L55" s="115"/>
    </row>
    <row r="56" spans="1:12" ht="24" customHeight="1">
      <c r="A56" s="114"/>
      <c r="B56" s="107">
        <f>'Tax Invoice'!D51</f>
        <v>4</v>
      </c>
      <c r="C56" s="10" t="s">
        <v>761</v>
      </c>
      <c r="D56" s="10" t="s">
        <v>761</v>
      </c>
      <c r="E56" s="118" t="s">
        <v>23</v>
      </c>
      <c r="F56" s="138"/>
      <c r="G56" s="139"/>
      <c r="H56" s="11" t="s">
        <v>763</v>
      </c>
      <c r="I56" s="14">
        <f t="shared" si="0"/>
        <v>5.9</v>
      </c>
      <c r="J56" s="14">
        <v>5.9</v>
      </c>
      <c r="K56" s="109">
        <f t="shared" si="1"/>
        <v>23.6</v>
      </c>
      <c r="L56" s="115"/>
    </row>
    <row r="57" spans="1:12" ht="24" customHeight="1">
      <c r="A57" s="114"/>
      <c r="B57" s="107">
        <f>'Tax Invoice'!D52</f>
        <v>4</v>
      </c>
      <c r="C57" s="10" t="s">
        <v>761</v>
      </c>
      <c r="D57" s="10" t="s">
        <v>761</v>
      </c>
      <c r="E57" s="118" t="s">
        <v>651</v>
      </c>
      <c r="F57" s="138"/>
      <c r="G57" s="139"/>
      <c r="H57" s="11" t="s">
        <v>763</v>
      </c>
      <c r="I57" s="14">
        <f t="shared" si="0"/>
        <v>5.9</v>
      </c>
      <c r="J57" s="14">
        <v>5.9</v>
      </c>
      <c r="K57" s="109">
        <f t="shared" si="1"/>
        <v>23.6</v>
      </c>
      <c r="L57" s="115"/>
    </row>
    <row r="58" spans="1:12" ht="24" customHeight="1">
      <c r="A58" s="114"/>
      <c r="B58" s="107">
        <f>'Tax Invoice'!D53</f>
        <v>6</v>
      </c>
      <c r="C58" s="10" t="s">
        <v>761</v>
      </c>
      <c r="D58" s="10" t="s">
        <v>761</v>
      </c>
      <c r="E58" s="118" t="s">
        <v>25</v>
      </c>
      <c r="F58" s="138"/>
      <c r="G58" s="139"/>
      <c r="H58" s="11" t="s">
        <v>763</v>
      </c>
      <c r="I58" s="14">
        <f t="shared" si="0"/>
        <v>5.9</v>
      </c>
      <c r="J58" s="14">
        <v>5.9</v>
      </c>
      <c r="K58" s="109">
        <f t="shared" si="1"/>
        <v>35.400000000000006</v>
      </c>
      <c r="L58" s="115"/>
    </row>
    <row r="59" spans="1:12" ht="24" customHeight="1">
      <c r="A59" s="114"/>
      <c r="B59" s="107">
        <f>'Tax Invoice'!D54</f>
        <v>1</v>
      </c>
      <c r="C59" s="10" t="s">
        <v>761</v>
      </c>
      <c r="D59" s="10" t="s">
        <v>761</v>
      </c>
      <c r="E59" s="118" t="s">
        <v>764</v>
      </c>
      <c r="F59" s="138"/>
      <c r="G59" s="139"/>
      <c r="H59" s="11" t="s">
        <v>763</v>
      </c>
      <c r="I59" s="14">
        <f t="shared" si="0"/>
        <v>5.9</v>
      </c>
      <c r="J59" s="14">
        <v>5.9</v>
      </c>
      <c r="K59" s="109">
        <f t="shared" si="1"/>
        <v>5.9</v>
      </c>
      <c r="L59" s="115"/>
    </row>
    <row r="60" spans="1:12" ht="24" customHeight="1">
      <c r="A60" s="114"/>
      <c r="B60" s="108">
        <f>'Tax Invoice'!D55</f>
        <v>20</v>
      </c>
      <c r="C60" s="12" t="s">
        <v>765</v>
      </c>
      <c r="D60" s="12" t="s">
        <v>765</v>
      </c>
      <c r="E60" s="119" t="s">
        <v>25</v>
      </c>
      <c r="F60" s="140"/>
      <c r="G60" s="141"/>
      <c r="H60" s="13" t="s">
        <v>766</v>
      </c>
      <c r="I60" s="15">
        <f t="shared" si="0"/>
        <v>1.49</v>
      </c>
      <c r="J60" s="15">
        <v>1.49</v>
      </c>
      <c r="K60" s="110">
        <f t="shared" si="1"/>
        <v>29.8</v>
      </c>
      <c r="L60" s="115"/>
    </row>
    <row r="61" spans="1:12" ht="12.75" customHeight="1">
      <c r="A61" s="114"/>
      <c r="B61" s="126">
        <f>SUM(B23:B60)</f>
        <v>288</v>
      </c>
      <c r="C61" s="126" t="s">
        <v>144</v>
      </c>
      <c r="D61" s="126"/>
      <c r="E61" s="126"/>
      <c r="F61" s="126"/>
      <c r="G61" s="126"/>
      <c r="H61" s="126"/>
      <c r="I61" s="127" t="s">
        <v>255</v>
      </c>
      <c r="J61" s="127" t="s">
        <v>255</v>
      </c>
      <c r="K61" s="128">
        <f>SUM(K23:K60)</f>
        <v>671.02999999999986</v>
      </c>
      <c r="L61" s="115"/>
    </row>
    <row r="62" spans="1:12" ht="12.75" customHeight="1">
      <c r="A62" s="114"/>
      <c r="B62" s="126"/>
      <c r="C62" s="126"/>
      <c r="D62" s="126"/>
      <c r="E62" s="126"/>
      <c r="F62" s="126"/>
      <c r="G62" s="126"/>
      <c r="H62" s="126"/>
      <c r="I62" s="127" t="s">
        <v>781</v>
      </c>
      <c r="J62" s="127" t="s">
        <v>184</v>
      </c>
      <c r="K62" s="128">
        <f>Invoice!J61</f>
        <v>-36.17</v>
      </c>
      <c r="L62" s="115"/>
    </row>
    <row r="63" spans="1:12" ht="12.75" customHeight="1" outlineLevel="1">
      <c r="A63" s="114"/>
      <c r="B63" s="126"/>
      <c r="C63" s="126"/>
      <c r="D63" s="126"/>
      <c r="E63" s="126"/>
      <c r="F63" s="126"/>
      <c r="G63" s="126"/>
      <c r="H63" s="126"/>
      <c r="I63" s="127" t="s">
        <v>782</v>
      </c>
      <c r="J63" s="127" t="s">
        <v>185</v>
      </c>
      <c r="K63" s="128">
        <f>Invoice!J62</f>
        <v>0</v>
      </c>
      <c r="L63" s="115"/>
    </row>
    <row r="64" spans="1:12" ht="12.75" customHeight="1">
      <c r="A64" s="114"/>
      <c r="B64" s="126"/>
      <c r="C64" s="126"/>
      <c r="D64" s="126"/>
      <c r="E64" s="126"/>
      <c r="F64" s="126"/>
      <c r="G64" s="126"/>
      <c r="H64" s="126"/>
      <c r="I64" s="127" t="s">
        <v>257</v>
      </c>
      <c r="J64" s="127" t="s">
        <v>257</v>
      </c>
      <c r="K64" s="128">
        <f>SUM(K61:K63)</f>
        <v>634.8599999999999</v>
      </c>
      <c r="L64" s="115"/>
    </row>
    <row r="65" spans="1:12" ht="12.75" customHeight="1">
      <c r="A65" s="6"/>
      <c r="B65" s="7"/>
      <c r="C65" s="7"/>
      <c r="D65" s="7"/>
      <c r="E65" s="7"/>
      <c r="F65" s="7"/>
      <c r="G65" s="7"/>
      <c r="H65" s="7" t="str">
        <f>Invoice!H64</f>
        <v>Six Hundred Thirty Four and 86 cents USD</v>
      </c>
      <c r="I65" s="7"/>
      <c r="J65" s="7"/>
      <c r="K65" s="7"/>
      <c r="L65" s="8"/>
    </row>
    <row r="66" spans="1:12" ht="12.75" customHeight="1"/>
    <row r="67" spans="1:12" ht="12.75" customHeight="1"/>
    <row r="68" spans="1:12" ht="12.75" customHeight="1"/>
    <row r="69" spans="1:12" ht="12.75" customHeight="1"/>
    <row r="70" spans="1:12" ht="12.75" customHeight="1"/>
    <row r="71" spans="1:12" ht="12.75" customHeight="1"/>
    <row r="72" spans="1:12" ht="12.75" customHeight="1"/>
  </sheetData>
  <mergeCells count="42">
    <mergeCell ref="F20:G20"/>
    <mergeCell ref="F21:G21"/>
    <mergeCell ref="F23:G23"/>
    <mergeCell ref="K10:K11"/>
    <mergeCell ref="K14:K15"/>
    <mergeCell ref="F34:G34"/>
    <mergeCell ref="F35:G35"/>
    <mergeCell ref="F31:G31"/>
    <mergeCell ref="F32:G32"/>
    <mergeCell ref="F33:G33"/>
    <mergeCell ref="F25:G25"/>
    <mergeCell ref="F26:G26"/>
    <mergeCell ref="F24:G24"/>
    <mergeCell ref="F29:G29"/>
    <mergeCell ref="F30:G30"/>
    <mergeCell ref="F27:G27"/>
    <mergeCell ref="F28:G28"/>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60:G60"/>
    <mergeCell ref="F56:G56"/>
    <mergeCell ref="F57:G57"/>
    <mergeCell ref="F58:G58"/>
    <mergeCell ref="F59:G5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48" zoomScaleNormal="100" workbookViewId="0">
      <selection activeCell="A1002" sqref="A100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671.02999999999986</v>
      </c>
      <c r="O2" s="21" t="s">
        <v>259</v>
      </c>
    </row>
    <row r="3" spans="1:15" s="21" customFormat="1" ht="15" customHeight="1" thickBot="1">
      <c r="A3" s="22" t="s">
        <v>151</v>
      </c>
      <c r="G3" s="28">
        <v>45173</v>
      </c>
      <c r="H3" s="29"/>
      <c r="N3" s="21">
        <v>671.02999999999986</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Social Division AS</v>
      </c>
      <c r="B10" s="37"/>
      <c r="C10" s="37"/>
      <c r="D10" s="37"/>
      <c r="F10" s="38" t="str">
        <f>'Copy paste to Here'!B10</f>
        <v>Social Division AS</v>
      </c>
      <c r="G10" s="39"/>
      <c r="H10" s="40"/>
      <c r="K10" s="95" t="s">
        <v>276</v>
      </c>
      <c r="L10" s="35" t="s">
        <v>276</v>
      </c>
      <c r="M10" s="21">
        <v>1</v>
      </c>
    </row>
    <row r="11" spans="1:15" s="21" customFormat="1" ht="15.75" thickBot="1">
      <c r="A11" s="41" t="str">
        <f>'Copy paste to Here'!G11</f>
        <v>Social Division AS Contact Atle Arnesen</v>
      </c>
      <c r="B11" s="42"/>
      <c r="C11" s="42"/>
      <c r="D11" s="42"/>
      <c r="F11" s="43" t="str">
        <f>'Copy paste to Here'!B11</f>
        <v>Social Division AS Contact Atle Arnesen</v>
      </c>
      <c r="G11" s="44"/>
      <c r="H11" s="45"/>
      <c r="K11" s="93" t="s">
        <v>158</v>
      </c>
      <c r="L11" s="46" t="s">
        <v>159</v>
      </c>
      <c r="M11" s="21">
        <f>VLOOKUP(G3,[1]Sheet1!$A$9:$I$7290,2,FALSE)</f>
        <v>34.97</v>
      </c>
    </row>
    <row r="12" spans="1:15" s="21" customFormat="1" ht="15.75" thickBot="1">
      <c r="A12" s="41" t="str">
        <f>'Copy paste to Here'!G12</f>
        <v>Olav V`s gate 1</v>
      </c>
      <c r="B12" s="42"/>
      <c r="C12" s="42"/>
      <c r="D12" s="42"/>
      <c r="E12" s="89"/>
      <c r="F12" s="43" t="str">
        <f>'Copy paste to Here'!B12</f>
        <v>Olav V`s gate 1</v>
      </c>
      <c r="G12" s="44"/>
      <c r="H12" s="45"/>
      <c r="K12" s="93" t="s">
        <v>160</v>
      </c>
      <c r="L12" s="46" t="s">
        <v>133</v>
      </c>
      <c r="M12" s="21">
        <f>VLOOKUP(G3,[1]Sheet1!$A$9:$I$7290,3,FALSE)</f>
        <v>37.49</v>
      </c>
    </row>
    <row r="13" spans="1:15" s="21" customFormat="1" ht="15.75" thickBot="1">
      <c r="A13" s="41" t="str">
        <f>'Copy paste to Here'!G13</f>
        <v>1767 Halden</v>
      </c>
      <c r="B13" s="42"/>
      <c r="C13" s="42"/>
      <c r="D13" s="42"/>
      <c r="E13" s="111" t="s">
        <v>159</v>
      </c>
      <c r="F13" s="43" t="str">
        <f>'Copy paste to Here'!B13</f>
        <v>1767 Halden</v>
      </c>
      <c r="G13" s="44"/>
      <c r="H13" s="45"/>
      <c r="K13" s="93" t="s">
        <v>161</v>
      </c>
      <c r="L13" s="46" t="s">
        <v>162</v>
      </c>
      <c r="M13" s="113">
        <f>VLOOKUP(G3,[1]Sheet1!$A$9:$I$7290,4,FALSE)</f>
        <v>43.79</v>
      </c>
    </row>
    <row r="14" spans="1:15" s="21" customFormat="1" ht="15.75" thickBot="1">
      <c r="A14" s="41" t="str">
        <f>'Copy paste to Here'!G14</f>
        <v>Norway</v>
      </c>
      <c r="B14" s="42"/>
      <c r="C14" s="42"/>
      <c r="D14" s="42"/>
      <c r="E14" s="111">
        <f>VLOOKUP(J9,$L$10:$M$17,2,FALSE)</f>
        <v>34.97</v>
      </c>
      <c r="F14" s="43" t="str">
        <f>'Copy paste to Here'!B14</f>
        <v>Norway</v>
      </c>
      <c r="G14" s="44"/>
      <c r="H14" s="45"/>
      <c r="K14" s="93" t="s">
        <v>163</v>
      </c>
      <c r="L14" s="46" t="s">
        <v>164</v>
      </c>
      <c r="M14" s="21">
        <f>VLOOKUP(G3,[1]Sheet1!$A$9:$I$7290,5,FALSE)</f>
        <v>22.19</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25.53</v>
      </c>
    </row>
    <row r="16" spans="1:15" s="21" customFormat="1" ht="13.7" customHeight="1" thickBot="1">
      <c r="A16" s="52"/>
      <c r="K16" s="94" t="s">
        <v>167</v>
      </c>
      <c r="L16" s="51" t="s">
        <v>168</v>
      </c>
      <c r="M16" s="21">
        <f>VLOOKUP(G3,[1]Sheet1!$A$9:$I$7290,7,FALSE)</f>
        <v>20.51</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48">
      <c r="A18" s="56" t="str">
        <f>IF((LEN('Copy paste to Here'!G22))&gt;5,((CONCATENATE('Copy paste to Here'!G22," &amp; ",'Copy paste to Here'!D22,"  &amp;  ",'Copy paste to Here'!E22))),"Empty Cell")</f>
        <v xml:space="preserve">Wholesale box with 100 pcs. of individually packed single use EO gas sterilized surgical steel piercing needles (sizes 10g &amp; 8g 2.5mm and 3mm are sold in boxes of 50 pieces) &amp; Gauge: 1.2mm  &amp;  </v>
      </c>
      <c r="B18" s="57" t="str">
        <f>'Copy paste to Here'!C22</f>
        <v>NEDBOX</v>
      </c>
      <c r="C18" s="57" t="s">
        <v>767</v>
      </c>
      <c r="D18" s="58">
        <f>Invoice!B22</f>
        <v>4</v>
      </c>
      <c r="E18" s="59">
        <f>'Shipping Invoice'!J23*$N$1</f>
        <v>16</v>
      </c>
      <c r="F18" s="59">
        <f>D18*E18</f>
        <v>64</v>
      </c>
      <c r="G18" s="60">
        <f>E18*$E$14</f>
        <v>559.52</v>
      </c>
      <c r="H18" s="61">
        <f>D18*G18</f>
        <v>2238.08</v>
      </c>
    </row>
    <row r="19" spans="1:13" s="62" customFormat="1" ht="24">
      <c r="A19" s="112" t="str">
        <f>IF((LEN('Copy paste to Here'!G23))&gt;5,((CONCATENATE('Copy paste to Here'!G23," &amp; ",'Copy paste to Here'!D23,"  &amp;  ",'Copy paste to Here'!E23))),"Empty Cell")</f>
        <v xml:space="preserve">High polished surgical steel hinged segment ring, 16g (1.2mm) &amp; Length: 7mm  &amp;  </v>
      </c>
      <c r="B19" s="57" t="str">
        <f>'Copy paste to Here'!C23</f>
        <v>SEGH16</v>
      </c>
      <c r="C19" s="57" t="s">
        <v>65</v>
      </c>
      <c r="D19" s="58">
        <f>Invoice!B23</f>
        <v>5</v>
      </c>
      <c r="E19" s="59">
        <f>'Shipping Invoice'!J24*$N$1</f>
        <v>1.59</v>
      </c>
      <c r="F19" s="59">
        <f t="shared" ref="F19:F82" si="0">D19*E19</f>
        <v>7.95</v>
      </c>
      <c r="G19" s="60">
        <f t="shared" ref="G19:G82" si="1">E19*$E$14</f>
        <v>55.6023</v>
      </c>
      <c r="H19" s="63">
        <f t="shared" ref="H19:H82" si="2">D19*G19</f>
        <v>278.01150000000001</v>
      </c>
    </row>
    <row r="20" spans="1:13" s="62" customFormat="1" ht="24">
      <c r="A20" s="56" t="str">
        <f>IF((LEN('Copy paste to Here'!G24))&gt;5,((CONCATENATE('Copy paste to Here'!G24," &amp; ",'Copy paste to Here'!D24,"  &amp;  ",'Copy paste to Here'!E24))),"Empty Cell")</f>
        <v xml:space="preserve">High polished surgical steel hinged segment ring, 16g (1.2mm) &amp; Length: 8mm  &amp;  </v>
      </c>
      <c r="B20" s="57" t="str">
        <f>'Copy paste to Here'!C24</f>
        <v>SEGH16</v>
      </c>
      <c r="C20" s="57" t="s">
        <v>65</v>
      </c>
      <c r="D20" s="58">
        <f>Invoice!B24</f>
        <v>5</v>
      </c>
      <c r="E20" s="59">
        <f>'Shipping Invoice'!J25*$N$1</f>
        <v>1.59</v>
      </c>
      <c r="F20" s="59">
        <f t="shared" si="0"/>
        <v>7.95</v>
      </c>
      <c r="G20" s="60">
        <f t="shared" si="1"/>
        <v>55.6023</v>
      </c>
      <c r="H20" s="63">
        <f t="shared" si="2"/>
        <v>278.01150000000001</v>
      </c>
    </row>
    <row r="21" spans="1:13" s="62" customFormat="1" ht="24">
      <c r="A21" s="56" t="str">
        <f>IF((LEN('Copy paste to Here'!G25))&gt;5,((CONCATENATE('Copy paste to Here'!G25," &amp; ",'Copy paste to Here'!D25,"  &amp;  ",'Copy paste to Here'!E25))),"Empty Cell")</f>
        <v xml:space="preserve">High polished surgical steel hinged segment ring, 18g (1.0mm) &amp; Length: 7mm  &amp;  </v>
      </c>
      <c r="B21" s="57" t="str">
        <f>'Copy paste to Here'!C25</f>
        <v>SEGH18</v>
      </c>
      <c r="C21" s="57" t="s">
        <v>718</v>
      </c>
      <c r="D21" s="58">
        <f>Invoice!B25</f>
        <v>5</v>
      </c>
      <c r="E21" s="59">
        <f>'Shipping Invoice'!J26*$N$1</f>
        <v>1.69</v>
      </c>
      <c r="F21" s="59">
        <f t="shared" si="0"/>
        <v>8.4499999999999993</v>
      </c>
      <c r="G21" s="60">
        <f t="shared" si="1"/>
        <v>59.099299999999999</v>
      </c>
      <c r="H21" s="63">
        <f t="shared" si="2"/>
        <v>295.49649999999997</v>
      </c>
    </row>
    <row r="22" spans="1:13" s="62" customFormat="1" ht="24">
      <c r="A22" s="56" t="str">
        <f>IF((LEN('Copy paste to Here'!G26))&gt;5,((CONCATENATE('Copy paste to Here'!G26," &amp; ",'Copy paste to Here'!D26,"  &amp;  ",'Copy paste to Here'!E26))),"Empty Cell")</f>
        <v xml:space="preserve">High polished surgical steel hinged segment ring, 18g (1.0mm) &amp; Length: 8mm  &amp;  </v>
      </c>
      <c r="B22" s="57" t="str">
        <f>'Copy paste to Here'!C26</f>
        <v>SEGH18</v>
      </c>
      <c r="C22" s="57" t="s">
        <v>718</v>
      </c>
      <c r="D22" s="58">
        <f>Invoice!B26</f>
        <v>5</v>
      </c>
      <c r="E22" s="59">
        <f>'Shipping Invoice'!J27*$N$1</f>
        <v>1.69</v>
      </c>
      <c r="F22" s="59">
        <f t="shared" si="0"/>
        <v>8.4499999999999993</v>
      </c>
      <c r="G22" s="60">
        <f t="shared" si="1"/>
        <v>59.099299999999999</v>
      </c>
      <c r="H22" s="63">
        <f t="shared" si="2"/>
        <v>295.49649999999997</v>
      </c>
    </row>
    <row r="23" spans="1:13" s="62" customFormat="1" ht="24">
      <c r="A23" s="56" t="str">
        <f>IF((LEN('Copy paste to Here'!G27))&gt;5,((CONCATENATE('Copy paste to Here'!G27," &amp; ",'Copy paste to Here'!D27,"  &amp;  ",'Copy paste to Here'!E27))),"Empty Cell")</f>
        <v xml:space="preserve">High polished surgical steel hinged segment ring, 20g (0.8mm) &amp; Length: 8mm  &amp;  </v>
      </c>
      <c r="B23" s="57" t="str">
        <f>'Copy paste to Here'!C27</f>
        <v>SEGH20</v>
      </c>
      <c r="C23" s="57" t="s">
        <v>720</v>
      </c>
      <c r="D23" s="58">
        <f>Invoice!B27</f>
        <v>5</v>
      </c>
      <c r="E23" s="59">
        <f>'Shipping Invoice'!J28*$N$1</f>
        <v>2.09</v>
      </c>
      <c r="F23" s="59">
        <f t="shared" si="0"/>
        <v>10.45</v>
      </c>
      <c r="G23" s="60">
        <f t="shared" si="1"/>
        <v>73.087299999999999</v>
      </c>
      <c r="H23" s="63">
        <f t="shared" si="2"/>
        <v>365.43650000000002</v>
      </c>
    </row>
    <row r="24" spans="1:13" s="62" customFormat="1" ht="24">
      <c r="A24" s="56" t="str">
        <f>IF((LEN('Copy paste to Here'!G28))&gt;5,((CONCATENATE('Copy paste to Here'!G28," &amp; ",'Copy paste to Here'!D28,"  &amp;  ",'Copy paste to Here'!E28))),"Empty Cell")</f>
        <v xml:space="preserve">High polished surgical steel hinged segment ring, 8g (3mm) &amp; Length: 10mm  &amp;  </v>
      </c>
      <c r="B24" s="57" t="str">
        <f>'Copy paste to Here'!C28</f>
        <v>SEGH8</v>
      </c>
      <c r="C24" s="57" t="s">
        <v>722</v>
      </c>
      <c r="D24" s="58">
        <f>Invoice!B28</f>
        <v>2</v>
      </c>
      <c r="E24" s="59">
        <f>'Shipping Invoice'!J29*$N$1</f>
        <v>3.29</v>
      </c>
      <c r="F24" s="59">
        <f t="shared" si="0"/>
        <v>6.58</v>
      </c>
      <c r="G24" s="60">
        <f t="shared" si="1"/>
        <v>115.0513</v>
      </c>
      <c r="H24" s="63">
        <f t="shared" si="2"/>
        <v>230.1026</v>
      </c>
    </row>
    <row r="25" spans="1:13" s="62" customFormat="1" ht="25.5">
      <c r="A25" s="56" t="str">
        <f>IF((LEN('Copy paste to Here'!G29))&gt;5,((CONCATENATE('Copy paste to Here'!G29," &amp; ",'Copy paste to Here'!D29,"  &amp;  ",'Copy paste to Here'!E29))),"Empty Cell")</f>
        <v>PVD plated surgical steel hinged segment ring, 18g (1.0mm)  &amp; Length: 6mm  &amp;  Color: Gold</v>
      </c>
      <c r="B25" s="57" t="str">
        <f>'Copy paste to Here'!C29</f>
        <v>SEGHT18</v>
      </c>
      <c r="C25" s="57" t="s">
        <v>724</v>
      </c>
      <c r="D25" s="58">
        <f>Invoice!B29</f>
        <v>4</v>
      </c>
      <c r="E25" s="59">
        <f>'Shipping Invoice'!J30*$N$1</f>
        <v>2.09</v>
      </c>
      <c r="F25" s="59">
        <f t="shared" si="0"/>
        <v>8.36</v>
      </c>
      <c r="G25" s="60">
        <f t="shared" si="1"/>
        <v>73.087299999999999</v>
      </c>
      <c r="H25" s="63">
        <f t="shared" si="2"/>
        <v>292.3492</v>
      </c>
    </row>
    <row r="26" spans="1:13" s="62" customFormat="1" ht="25.5">
      <c r="A26" s="56" t="str">
        <f>IF((LEN('Copy paste to Here'!G30))&gt;5,((CONCATENATE('Copy paste to Here'!G30," &amp; ",'Copy paste to Here'!D30,"  &amp;  ",'Copy paste to Here'!E30))),"Empty Cell")</f>
        <v>PVD plated surgical steel hinged segment ring, 18g (1.0mm)  &amp; Length: 8mm  &amp;  Color: Gold</v>
      </c>
      <c r="B26" s="57" t="str">
        <f>'Copy paste to Here'!C30</f>
        <v>SEGHT18</v>
      </c>
      <c r="C26" s="57" t="s">
        <v>724</v>
      </c>
      <c r="D26" s="58">
        <f>Invoice!B30</f>
        <v>4</v>
      </c>
      <c r="E26" s="59">
        <f>'Shipping Invoice'!J31*$N$1</f>
        <v>2.09</v>
      </c>
      <c r="F26" s="59">
        <f t="shared" si="0"/>
        <v>8.36</v>
      </c>
      <c r="G26" s="60">
        <f t="shared" si="1"/>
        <v>73.087299999999999</v>
      </c>
      <c r="H26" s="63">
        <f t="shared" si="2"/>
        <v>292.3492</v>
      </c>
    </row>
    <row r="27" spans="1:13" s="62" customFormat="1" ht="36">
      <c r="A27" s="56" t="str">
        <f>IF((LEN('Copy paste to Here'!G31))&gt;5,((CONCATENATE('Copy paste to Here'!G31," &amp; ",'Copy paste to Here'!D31,"  &amp;  ",'Copy paste to Here'!E31))),"Empty Cell")</f>
        <v>316L steel hinged segment ring, 1.2mm (16g) with outward facing CNC set Cubic Zirconia (CZ) stones, inner diameter from 6mm to 14mm &amp; Length: 14mm  &amp;  Cz Color: Clear</v>
      </c>
      <c r="B27" s="57" t="str">
        <f>'Copy paste to Here'!C31</f>
        <v>SGSH10</v>
      </c>
      <c r="C27" s="57" t="s">
        <v>768</v>
      </c>
      <c r="D27" s="58">
        <f>Invoice!B31</f>
        <v>4</v>
      </c>
      <c r="E27" s="59">
        <f>'Shipping Invoice'!J32*$N$1</f>
        <v>9.89</v>
      </c>
      <c r="F27" s="59">
        <f t="shared" si="0"/>
        <v>39.56</v>
      </c>
      <c r="G27" s="60">
        <f t="shared" si="1"/>
        <v>345.85329999999999</v>
      </c>
      <c r="H27" s="63">
        <f t="shared" si="2"/>
        <v>1383.4132</v>
      </c>
    </row>
    <row r="28" spans="1:13" s="62" customFormat="1" ht="48">
      <c r="A28" s="56" t="str">
        <f>IF((LEN('Copy paste to Here'!G32))&gt;5,((CONCATENATE('Copy paste to Here'!G32," &amp; ",'Copy paste to Here'!D32,"  &amp;  ",'Copy paste to Here'!E32))),"Empty Cell")</f>
        <v>Anodized 316L steel hinged segment ring, 1.2mm (16g) with outward facing CNC set Cubic Zirconia (CZ) stones, inner diameter from 6mm to 12mm &amp; Length: 12mm  &amp;  Color: Gold Anodized w/ Clear CZ</v>
      </c>
      <c r="B28" s="57" t="str">
        <f>'Copy paste to Here'!C32</f>
        <v>SGTSH10</v>
      </c>
      <c r="C28" s="57" t="s">
        <v>769</v>
      </c>
      <c r="D28" s="58">
        <f>Invoice!B32</f>
        <v>6</v>
      </c>
      <c r="E28" s="59">
        <f>'Shipping Invoice'!J33*$N$1</f>
        <v>8.99</v>
      </c>
      <c r="F28" s="59">
        <f t="shared" si="0"/>
        <v>53.94</v>
      </c>
      <c r="G28" s="60">
        <f t="shared" si="1"/>
        <v>314.38029999999998</v>
      </c>
      <c r="H28" s="63">
        <f t="shared" si="2"/>
        <v>1886.2817999999997</v>
      </c>
    </row>
    <row r="29" spans="1:13" s="62" customFormat="1" ht="25.5">
      <c r="A29" s="56" t="str">
        <f>IF((LEN('Copy paste to Here'!G33))&gt;5,((CONCATENATE('Copy paste to Here'!G33," &amp; ",'Copy paste to Here'!D33,"  &amp;  ",'Copy paste to Here'!E33))),"Empty Cell")</f>
        <v xml:space="preserve">PVD plated 316L steel hinged segment ring, 1.2mm (16g) with leaves design Cubic Zirconia (CZ) stones &amp; Color: Gold 8mm  &amp;  </v>
      </c>
      <c r="B29" s="57" t="str">
        <f>'Copy paste to Here'!C33</f>
        <v>SGTSH30</v>
      </c>
      <c r="C29" s="57" t="s">
        <v>770</v>
      </c>
      <c r="D29" s="58">
        <f>Invoice!B33</f>
        <v>2</v>
      </c>
      <c r="E29" s="59">
        <f>'Shipping Invoice'!J34*$N$1</f>
        <v>4.7699999999999996</v>
      </c>
      <c r="F29" s="59">
        <f t="shared" si="0"/>
        <v>9.5399999999999991</v>
      </c>
      <c r="G29" s="60">
        <f t="shared" si="1"/>
        <v>166.80689999999998</v>
      </c>
      <c r="H29" s="63">
        <f t="shared" si="2"/>
        <v>333.61379999999997</v>
      </c>
    </row>
    <row r="30" spans="1:13" s="62" customFormat="1" ht="36">
      <c r="A30" s="56" t="str">
        <f>IF((LEN('Copy paste to Here'!G34))&gt;5,((CONCATENATE('Copy paste to Here'!G34," &amp; ",'Copy paste to Here'!D34,"  &amp;  ",'Copy paste to Here'!E34))),"Empty Cell")</f>
        <v xml:space="preserve">PVD plated 316L steel hinged segment ring, 1.2mm (16g) with leaves design Cubic Zirconia (CZ) stones &amp; Color: Rose Gold 10mm  &amp;  </v>
      </c>
      <c r="B30" s="57" t="str">
        <f>'Copy paste to Here'!C34</f>
        <v>SGTSH30</v>
      </c>
      <c r="C30" s="57" t="s">
        <v>771</v>
      </c>
      <c r="D30" s="58">
        <f>Invoice!B34</f>
        <v>2</v>
      </c>
      <c r="E30" s="59">
        <f>'Shipping Invoice'!J35*$N$1</f>
        <v>4.7699999999999996</v>
      </c>
      <c r="F30" s="59">
        <f t="shared" si="0"/>
        <v>9.5399999999999991</v>
      </c>
      <c r="G30" s="60">
        <f t="shared" si="1"/>
        <v>166.80689999999998</v>
      </c>
      <c r="H30" s="63">
        <f t="shared" si="2"/>
        <v>333.61379999999997</v>
      </c>
    </row>
    <row r="31" spans="1:13" s="62" customFormat="1" ht="25.5">
      <c r="A31" s="56" t="str">
        <f>IF((LEN('Copy paste to Here'!G35))&gt;5,((CONCATENATE('Copy paste to Here'!G35," &amp; ",'Copy paste to Here'!D35,"  &amp;  ",'Copy paste to Here'!E35))),"Empty Cell")</f>
        <v xml:space="preserve">316L steel hinged segment ring, 1.2mm (16g) with Cubic Zirconia (CZ) stones and balls in chevron shape design &amp; Length: 8mm  &amp;  </v>
      </c>
      <c r="B31" s="57" t="str">
        <f>'Copy paste to Here'!C35</f>
        <v>SGTSH31</v>
      </c>
      <c r="C31" s="57" t="s">
        <v>772</v>
      </c>
      <c r="D31" s="58">
        <f>Invoice!B35</f>
        <v>2</v>
      </c>
      <c r="E31" s="59">
        <f>'Shipping Invoice'!J36*$N$1</f>
        <v>4.29</v>
      </c>
      <c r="F31" s="59">
        <f t="shared" si="0"/>
        <v>8.58</v>
      </c>
      <c r="G31" s="60">
        <f t="shared" si="1"/>
        <v>150.0213</v>
      </c>
      <c r="H31" s="63">
        <f t="shared" si="2"/>
        <v>300.04259999999999</v>
      </c>
    </row>
    <row r="32" spans="1:13" s="62" customFormat="1" ht="36">
      <c r="A32" s="56" t="str">
        <f>IF((LEN('Copy paste to Here'!G36))&gt;5,((CONCATENATE('Copy paste to Here'!G36," &amp; ",'Copy paste to Here'!D36,"  &amp;  ",'Copy paste to Here'!E36))),"Empty Cell")</f>
        <v>PVD plated 316L steel hinged segment ring, 1.2mm (16g) with double rings design and inner diameter from 8mm to 12mm &amp; Length: 8mm  &amp;  Color: Gold</v>
      </c>
      <c r="B32" s="57" t="str">
        <f>'Copy paste to Here'!C36</f>
        <v>SGTSH8</v>
      </c>
      <c r="C32" s="57" t="s">
        <v>773</v>
      </c>
      <c r="D32" s="58">
        <f>Invoice!B36</f>
        <v>2</v>
      </c>
      <c r="E32" s="59">
        <f>'Shipping Invoice'!J37*$N$1</f>
        <v>2.29</v>
      </c>
      <c r="F32" s="59">
        <f t="shared" si="0"/>
        <v>4.58</v>
      </c>
      <c r="G32" s="60">
        <f t="shared" si="1"/>
        <v>80.081299999999999</v>
      </c>
      <c r="H32" s="63">
        <f t="shared" si="2"/>
        <v>160.1626</v>
      </c>
    </row>
    <row r="33" spans="1:8" s="62" customFormat="1" ht="24">
      <c r="A33" s="56" t="str">
        <f>IF((LEN('Copy paste to Here'!G37))&gt;5,((CONCATENATE('Copy paste to Here'!G37," &amp; ",'Copy paste to Here'!D37,"  &amp;  ",'Copy paste to Here'!E37))),"Empty Cell")</f>
        <v xml:space="preserve">Titanium G23 circular barbell, 16g (1.2mm) with two 3mm balls &amp; Length: 8mm  &amp;  </v>
      </c>
      <c r="B33" s="57" t="str">
        <f>'Copy paste to Here'!C37</f>
        <v>UCBEB</v>
      </c>
      <c r="C33" s="57" t="s">
        <v>739</v>
      </c>
      <c r="D33" s="58">
        <f>Invoice!B37</f>
        <v>20</v>
      </c>
      <c r="E33" s="59">
        <f>'Shipping Invoice'!J38*$N$1</f>
        <v>1.17</v>
      </c>
      <c r="F33" s="59">
        <f t="shared" si="0"/>
        <v>23.4</v>
      </c>
      <c r="G33" s="60">
        <f t="shared" si="1"/>
        <v>40.914899999999996</v>
      </c>
      <c r="H33" s="63">
        <f t="shared" si="2"/>
        <v>818.29799999999989</v>
      </c>
    </row>
    <row r="34" spans="1:8" s="62" customFormat="1" ht="24">
      <c r="A34" s="56" t="str">
        <f>IF((LEN('Copy paste to Here'!G38))&gt;5,((CONCATENATE('Copy paste to Here'!G38," &amp; ",'Copy paste to Here'!D38,"  &amp;  ",'Copy paste to Here'!E38))),"Empty Cell")</f>
        <v xml:space="preserve">Titanium G23 industrial barbell, 14g (1.6mm) with two 5mm balls &amp; Length: 32mm  &amp;  </v>
      </c>
      <c r="B34" s="57" t="str">
        <f>'Copy paste to Here'!C38</f>
        <v>UINDB</v>
      </c>
      <c r="C34" s="57" t="s">
        <v>741</v>
      </c>
      <c r="D34" s="58">
        <f>Invoice!B38</f>
        <v>4</v>
      </c>
      <c r="E34" s="59">
        <f>'Shipping Invoice'!J39*$N$1</f>
        <v>1.47</v>
      </c>
      <c r="F34" s="59">
        <f t="shared" si="0"/>
        <v>5.88</v>
      </c>
      <c r="G34" s="60">
        <f t="shared" si="1"/>
        <v>51.405899999999995</v>
      </c>
      <c r="H34" s="63">
        <f t="shared" si="2"/>
        <v>205.62359999999998</v>
      </c>
    </row>
    <row r="35" spans="1:8" s="62" customFormat="1" ht="24">
      <c r="A35" s="56" t="str">
        <f>IF((LEN('Copy paste to Here'!G39))&gt;5,((CONCATENATE('Copy paste to Here'!G39," &amp; ",'Copy paste to Here'!D39,"  &amp;  ",'Copy paste to Here'!E39))),"Empty Cell")</f>
        <v xml:space="preserve">Titanium G23 industrial barbell, 14g (1.6mm) with two 5mm balls &amp; Length: 35mm  &amp;  </v>
      </c>
      <c r="B35" s="57" t="str">
        <f>'Copy paste to Here'!C39</f>
        <v>UINDB</v>
      </c>
      <c r="C35" s="57" t="s">
        <v>741</v>
      </c>
      <c r="D35" s="58">
        <f>Invoice!B39</f>
        <v>4</v>
      </c>
      <c r="E35" s="59">
        <f>'Shipping Invoice'!J40*$N$1</f>
        <v>1.47</v>
      </c>
      <c r="F35" s="59">
        <f t="shared" si="0"/>
        <v>5.88</v>
      </c>
      <c r="G35" s="60">
        <f t="shared" si="1"/>
        <v>51.405899999999995</v>
      </c>
      <c r="H35" s="63">
        <f t="shared" si="2"/>
        <v>205.62359999999998</v>
      </c>
    </row>
    <row r="36" spans="1:8" s="62" customFormat="1" ht="24">
      <c r="A36" s="56" t="str">
        <f>IF((LEN('Copy paste to Here'!G40))&gt;5,((CONCATENATE('Copy paste to Here'!G40," &amp; ",'Copy paste to Here'!D40,"  &amp;  ",'Copy paste to Here'!E40))),"Empty Cell")</f>
        <v xml:space="preserve">High polished titanium G23 labret, 1.6mm (14g) with 3mm ball &amp; Length: 8mm  &amp;  </v>
      </c>
      <c r="B36" s="57" t="str">
        <f>'Copy paste to Here'!C40</f>
        <v>ULBB3G</v>
      </c>
      <c r="C36" s="57" t="s">
        <v>743</v>
      </c>
      <c r="D36" s="58">
        <f>Invoice!B40</f>
        <v>10</v>
      </c>
      <c r="E36" s="59">
        <f>'Shipping Invoice'!J41*$N$1</f>
        <v>1.04</v>
      </c>
      <c r="F36" s="59">
        <f t="shared" si="0"/>
        <v>10.4</v>
      </c>
      <c r="G36" s="60">
        <f t="shared" si="1"/>
        <v>36.3688</v>
      </c>
      <c r="H36" s="63">
        <f t="shared" si="2"/>
        <v>363.68799999999999</v>
      </c>
    </row>
    <row r="37" spans="1:8" s="62" customFormat="1" ht="24">
      <c r="A37" s="56" t="str">
        <f>IF((LEN('Copy paste to Here'!G41))&gt;5,((CONCATENATE('Copy paste to Here'!G41," &amp; ",'Copy paste to Here'!D41,"  &amp;  ",'Copy paste to Here'!E41))),"Empty Cell")</f>
        <v xml:space="preserve">High polished titanium G23 labret, 1.6mm (14g) with 3mm ball &amp; Length: 10mm  &amp;  </v>
      </c>
      <c r="B37" s="57" t="str">
        <f>'Copy paste to Here'!C41</f>
        <v>ULBB3G</v>
      </c>
      <c r="C37" s="57" t="s">
        <v>743</v>
      </c>
      <c r="D37" s="58">
        <f>Invoice!B41</f>
        <v>10</v>
      </c>
      <c r="E37" s="59">
        <f>'Shipping Invoice'!J42*$N$1</f>
        <v>1.04</v>
      </c>
      <c r="F37" s="59">
        <f t="shared" si="0"/>
        <v>10.4</v>
      </c>
      <c r="G37" s="60">
        <f t="shared" si="1"/>
        <v>36.3688</v>
      </c>
      <c r="H37" s="63">
        <f t="shared" si="2"/>
        <v>363.68799999999999</v>
      </c>
    </row>
    <row r="38" spans="1:8" s="62" customFormat="1" ht="24">
      <c r="A38" s="56" t="str">
        <f>IF((LEN('Copy paste to Here'!G42))&gt;5,((CONCATENATE('Copy paste to Here'!G42," &amp; ",'Copy paste to Here'!D42,"  &amp;  ",'Copy paste to Here'!E42))),"Empty Cell")</f>
        <v xml:space="preserve">High polished titanium G23 labret, 1.6mm (14g) with 3mm ball &amp; Length: 12mm  &amp;  </v>
      </c>
      <c r="B38" s="57" t="str">
        <f>'Copy paste to Here'!C42</f>
        <v>ULBB3G</v>
      </c>
      <c r="C38" s="57" t="s">
        <v>743</v>
      </c>
      <c r="D38" s="58">
        <f>Invoice!B42</f>
        <v>10</v>
      </c>
      <c r="E38" s="59">
        <f>'Shipping Invoice'!J43*$N$1</f>
        <v>1.04</v>
      </c>
      <c r="F38" s="59">
        <f t="shared" si="0"/>
        <v>10.4</v>
      </c>
      <c r="G38" s="60">
        <f t="shared" si="1"/>
        <v>36.3688</v>
      </c>
      <c r="H38" s="63">
        <f t="shared" si="2"/>
        <v>363.68799999999999</v>
      </c>
    </row>
    <row r="39" spans="1:8" s="62" customFormat="1" ht="24">
      <c r="A39" s="56" t="str">
        <f>IF((LEN('Copy paste to Here'!G43))&gt;5,((CONCATENATE('Copy paste to Here'!G43," &amp; ",'Copy paste to Here'!D43,"  &amp;  ",'Copy paste to Here'!E43))),"Empty Cell")</f>
        <v xml:space="preserve">Titanium G23 internally threaded labret, 1.2mm (16g) with a 3mm ball &amp; Length: 8mm  &amp;  </v>
      </c>
      <c r="B39" s="57" t="str">
        <f>'Copy paste to Here'!C43</f>
        <v>ULBB3IN</v>
      </c>
      <c r="C39" s="57" t="s">
        <v>745</v>
      </c>
      <c r="D39" s="58">
        <f>Invoice!B43</f>
        <v>50</v>
      </c>
      <c r="E39" s="59">
        <f>'Shipping Invoice'!J44*$N$1</f>
        <v>1.34</v>
      </c>
      <c r="F39" s="59">
        <f t="shared" si="0"/>
        <v>67</v>
      </c>
      <c r="G39" s="60">
        <f t="shared" si="1"/>
        <v>46.8598</v>
      </c>
      <c r="H39" s="63">
        <f t="shared" si="2"/>
        <v>2342.9899999999998</v>
      </c>
    </row>
    <row r="40" spans="1:8" s="62" customFormat="1" ht="24">
      <c r="A40" s="56" t="str">
        <f>IF((LEN('Copy paste to Here'!G44))&gt;5,((CONCATENATE('Copy paste to Here'!G44," &amp; ",'Copy paste to Here'!D44,"  &amp;  ",'Copy paste to Here'!E44))),"Empty Cell")</f>
        <v>High polished titanium G23 labret, 1.6mm (14g) with 4mm bezel set jewel ball &amp; Crystal Color: Clear  &amp;  Length: 8mm</v>
      </c>
      <c r="B40" s="57" t="str">
        <f>'Copy paste to Here'!C44</f>
        <v>ULBC4</v>
      </c>
      <c r="C40" s="57" t="s">
        <v>747</v>
      </c>
      <c r="D40" s="58">
        <f>Invoice!B44</f>
        <v>10</v>
      </c>
      <c r="E40" s="59">
        <f>'Shipping Invoice'!J45*$N$1</f>
        <v>1.24</v>
      </c>
      <c r="F40" s="59">
        <f t="shared" si="0"/>
        <v>12.4</v>
      </c>
      <c r="G40" s="60">
        <f t="shared" si="1"/>
        <v>43.3628</v>
      </c>
      <c r="H40" s="63">
        <f t="shared" si="2"/>
        <v>433.62799999999999</v>
      </c>
    </row>
    <row r="41" spans="1:8" s="62" customFormat="1" ht="24">
      <c r="A41" s="56" t="str">
        <f>IF((LEN('Copy paste to Here'!G45))&gt;5,((CONCATENATE('Copy paste to Here'!G45," &amp; ",'Copy paste to Here'!D45,"  &amp;  ",'Copy paste to Here'!E45))),"Empty Cell")</f>
        <v>High polished titanium G23 labret, 1.6mm (14g) with 4mm bezel set jewel ball &amp; Crystal Color: Clear  &amp;  Length: 10mm</v>
      </c>
      <c r="B41" s="57" t="str">
        <f>'Copy paste to Here'!C45</f>
        <v>ULBC4</v>
      </c>
      <c r="C41" s="57" t="s">
        <v>747</v>
      </c>
      <c r="D41" s="58">
        <f>Invoice!B45</f>
        <v>10</v>
      </c>
      <c r="E41" s="59">
        <f>'Shipping Invoice'!J46*$N$1</f>
        <v>1.24</v>
      </c>
      <c r="F41" s="59">
        <f t="shared" si="0"/>
        <v>12.4</v>
      </c>
      <c r="G41" s="60">
        <f t="shared" si="1"/>
        <v>43.3628</v>
      </c>
      <c r="H41" s="63">
        <f t="shared" si="2"/>
        <v>433.62799999999999</v>
      </c>
    </row>
    <row r="42" spans="1:8" s="62" customFormat="1" ht="36">
      <c r="A42" s="56" t="str">
        <f>IF((LEN('Copy paste to Here'!G46))&gt;5,((CONCATENATE('Copy paste to Here'!G46," &amp; ",'Copy paste to Here'!D46,"  &amp;  ",'Copy paste to Here'!E46))),"Empty Cell")</f>
        <v>Titanium G23 internally threaded labret, 16g (1.2mm) with a 2.2mm flat head with a bezel set crystal &amp; Length: 6mm  &amp;  Crystal Color: Clear</v>
      </c>
      <c r="B42" s="57" t="str">
        <f>'Copy paste to Here'!C46</f>
        <v>ULBICS</v>
      </c>
      <c r="C42" s="57" t="s">
        <v>749</v>
      </c>
      <c r="D42" s="58">
        <f>Invoice!B46</f>
        <v>20</v>
      </c>
      <c r="E42" s="59">
        <f>'Shipping Invoice'!J47*$N$1</f>
        <v>1.49</v>
      </c>
      <c r="F42" s="59">
        <f t="shared" si="0"/>
        <v>29.8</v>
      </c>
      <c r="G42" s="60">
        <f t="shared" si="1"/>
        <v>52.1053</v>
      </c>
      <c r="H42" s="63">
        <f t="shared" si="2"/>
        <v>1042.106</v>
      </c>
    </row>
    <row r="43" spans="1:8" s="62" customFormat="1" ht="36">
      <c r="A43" s="56" t="str">
        <f>IF((LEN('Copy paste to Here'!G47))&gt;5,((CONCATENATE('Copy paste to Here'!G47," &amp; ",'Copy paste to Here'!D47,"  &amp;  ",'Copy paste to Here'!E47))),"Empty Cell")</f>
        <v>Titanium G23 internally threaded labret, 16g (1.2mm) with a 2.2mm flat head with a bezel set crystal &amp; Length: 8mm  &amp;  Crystal Color: Clear</v>
      </c>
      <c r="B43" s="57" t="str">
        <f>'Copy paste to Here'!C47</f>
        <v>ULBICS</v>
      </c>
      <c r="C43" s="57" t="s">
        <v>749</v>
      </c>
      <c r="D43" s="58">
        <f>Invoice!B47</f>
        <v>30</v>
      </c>
      <c r="E43" s="59">
        <f>'Shipping Invoice'!J48*$N$1</f>
        <v>1.49</v>
      </c>
      <c r="F43" s="59">
        <f t="shared" si="0"/>
        <v>44.7</v>
      </c>
      <c r="G43" s="60">
        <f t="shared" si="1"/>
        <v>52.1053</v>
      </c>
      <c r="H43" s="63">
        <f t="shared" si="2"/>
        <v>1563.1590000000001</v>
      </c>
    </row>
    <row r="44" spans="1:8" s="62" customFormat="1" ht="48">
      <c r="A44" s="56" t="str">
        <f>IF((LEN('Copy paste to Here'!G48))&gt;5,((CONCATENATE('Copy paste to Here'!G48," &amp; ",'Copy paste to Here'!D48,"  &amp;  ",'Copy paste to Here'!E48))),"Empty Cell")</f>
        <v>Titanium G23 labret, 0.8mm (20g) with threadless push pin top with 1.5mm to 3mm round clear bezel set Cubic Zirconia (CZ) stone, and 2.5mm base plate &amp; Cz Color: Clear  &amp;  Length: 6mm with 3mm top part</v>
      </c>
      <c r="B44" s="57" t="str">
        <f>'Copy paste to Here'!C48</f>
        <v>ULBPISZ20</v>
      </c>
      <c r="C44" s="57" t="s">
        <v>774</v>
      </c>
      <c r="D44" s="58">
        <f>Invoice!B48</f>
        <v>3</v>
      </c>
      <c r="E44" s="59">
        <f>'Shipping Invoice'!J49*$N$1</f>
        <v>2.4900000000000002</v>
      </c>
      <c r="F44" s="59">
        <f t="shared" si="0"/>
        <v>7.4700000000000006</v>
      </c>
      <c r="G44" s="60">
        <f t="shared" si="1"/>
        <v>87.075299999999999</v>
      </c>
      <c r="H44" s="63">
        <f t="shared" si="2"/>
        <v>261.22590000000002</v>
      </c>
    </row>
    <row r="45" spans="1:8" s="62" customFormat="1" ht="48">
      <c r="A45" s="56" t="str">
        <f>IF((LEN('Copy paste to Here'!G49))&gt;5,((CONCATENATE('Copy paste to Here'!G49," &amp; ",'Copy paste to Here'!D49,"  &amp;  ",'Copy paste to Here'!E49))),"Empty Cell")</f>
        <v>Titanium G23 labret, 0.8mm (20g) with threadless push pin top with 1.5mm to 3mm round clear bezel set Cubic Zirconia (CZ) stone, and 2.5mm base plate &amp; Cz Color: Clear  &amp;  Length: 8mm with 3mm top part</v>
      </c>
      <c r="B45" s="57" t="str">
        <f>'Copy paste to Here'!C49</f>
        <v>ULBPISZ20</v>
      </c>
      <c r="C45" s="57" t="s">
        <v>774</v>
      </c>
      <c r="D45" s="58">
        <f>Invoice!B49</f>
        <v>3</v>
      </c>
      <c r="E45" s="59">
        <f>'Shipping Invoice'!J50*$N$1</f>
        <v>2.4900000000000002</v>
      </c>
      <c r="F45" s="59">
        <f t="shared" si="0"/>
        <v>7.4700000000000006</v>
      </c>
      <c r="G45" s="60">
        <f t="shared" si="1"/>
        <v>87.075299999999999</v>
      </c>
      <c r="H45" s="63">
        <f t="shared" si="2"/>
        <v>261.22590000000002</v>
      </c>
    </row>
    <row r="46" spans="1:8" s="62" customFormat="1" ht="36">
      <c r="A46" s="56" t="str">
        <f>IF((LEN('Copy paste to Here'!G50))&gt;5,((CONCATENATE('Copy paste to Here'!G50," &amp; ",'Copy paste to Here'!D50,"  &amp;  ",'Copy paste to Here'!E50))),"Empty Cell")</f>
        <v>PVD plated titanium G23 flower shape design top with five 1.2mm prong set Cubic Zirconia (CZ) stones for 1.2mm (16g) internally threaded post &amp; Color: Gold  &amp;  Cz Color: Clear</v>
      </c>
      <c r="B46" s="57" t="str">
        <f>'Copy paste to Here'!C50</f>
        <v>UTSHZ15IN</v>
      </c>
      <c r="C46" s="57" t="s">
        <v>753</v>
      </c>
      <c r="D46" s="58">
        <f>Invoice!B50</f>
        <v>6</v>
      </c>
      <c r="E46" s="59">
        <f>'Shipping Invoice'!J51*$N$1</f>
        <v>4.1500000000000004</v>
      </c>
      <c r="F46" s="59">
        <f t="shared" si="0"/>
        <v>24.900000000000002</v>
      </c>
      <c r="G46" s="60">
        <f t="shared" si="1"/>
        <v>145.12550000000002</v>
      </c>
      <c r="H46" s="63">
        <f t="shared" si="2"/>
        <v>870.75300000000016</v>
      </c>
    </row>
    <row r="47" spans="1:8" s="62" customFormat="1" ht="24">
      <c r="A47" s="56" t="str">
        <f>IF((LEN('Copy paste to Here'!G51))&gt;5,((CONCATENATE('Copy paste to Here'!G51," &amp; ",'Copy paste to Here'!D51,"  &amp;  ",'Copy paste to Here'!E51))),"Empty Cell")</f>
        <v xml:space="preserve">Pack of 10 pcs. of 3mm anodized surgical steel balls with threading 1.2mm (16g) &amp; Color: Gold  &amp;  </v>
      </c>
      <c r="B47" s="57" t="str">
        <f>'Copy paste to Here'!C51</f>
        <v>XBT3S</v>
      </c>
      <c r="C47" s="57" t="s">
        <v>755</v>
      </c>
      <c r="D47" s="58">
        <f>Invoice!B51</f>
        <v>2</v>
      </c>
      <c r="E47" s="59">
        <f>'Shipping Invoice'!J52*$N$1</f>
        <v>1.95</v>
      </c>
      <c r="F47" s="59">
        <f t="shared" si="0"/>
        <v>3.9</v>
      </c>
      <c r="G47" s="60">
        <f t="shared" si="1"/>
        <v>68.191499999999991</v>
      </c>
      <c r="H47" s="63">
        <f t="shared" si="2"/>
        <v>136.38299999999998</v>
      </c>
    </row>
    <row r="48" spans="1:8" s="62" customFormat="1" ht="24">
      <c r="A48" s="56" t="str">
        <f>IF((LEN('Copy paste to Here'!G52))&gt;5,((CONCATENATE('Copy paste to Here'!G52," &amp; ",'Copy paste to Here'!D52,"  &amp;  ",'Copy paste to Here'!E52))),"Empty Cell")</f>
        <v xml:space="preserve">Pack of 10 pcs. of 3mm Rose gold PVD plated 316L steel balls with bezel set crystal and with 1.2mm threading (16g) &amp;   &amp;  </v>
      </c>
      <c r="B48" s="57" t="str">
        <f>'Copy paste to Here'!C52</f>
        <v>XJBTT3S</v>
      </c>
      <c r="C48" s="57" t="s">
        <v>757</v>
      </c>
      <c r="D48" s="58">
        <f>Invoice!B52</f>
        <v>1</v>
      </c>
      <c r="E48" s="59">
        <f>'Shipping Invoice'!J53*$N$1</f>
        <v>5.29</v>
      </c>
      <c r="F48" s="59">
        <f t="shared" si="0"/>
        <v>5.29</v>
      </c>
      <c r="G48" s="60">
        <f t="shared" si="1"/>
        <v>184.9913</v>
      </c>
      <c r="H48" s="63">
        <f t="shared" si="2"/>
        <v>184.9913</v>
      </c>
    </row>
    <row r="49" spans="1:8" s="62" customFormat="1" ht="24">
      <c r="A49" s="56" t="str">
        <f>IF((LEN('Copy paste to Here'!G53))&gt;5,((CONCATENATE('Copy paste to Here'!G53," &amp; ",'Copy paste to Here'!D53,"  &amp;  ",'Copy paste to Here'!E53))),"Empty Cell")</f>
        <v xml:space="preserve">Set of 5 pcs. of 3mm anodized titanium G23 cones with 16g (1.2mm) threading &amp; Color: Black  &amp;  </v>
      </c>
      <c r="B49" s="57" t="str">
        <f>'Copy paste to Here'!C53</f>
        <v>XUCNT3S</v>
      </c>
      <c r="C49" s="57" t="s">
        <v>759</v>
      </c>
      <c r="D49" s="58">
        <f>Invoice!B53</f>
        <v>1</v>
      </c>
      <c r="E49" s="59">
        <f>'Shipping Invoice'!J54*$N$1</f>
        <v>2.95</v>
      </c>
      <c r="F49" s="59">
        <f t="shared" si="0"/>
        <v>2.95</v>
      </c>
      <c r="G49" s="60">
        <f t="shared" si="1"/>
        <v>103.1615</v>
      </c>
      <c r="H49" s="63">
        <f t="shared" si="2"/>
        <v>103.1615</v>
      </c>
    </row>
    <row r="50" spans="1:8" s="62" customFormat="1" ht="24">
      <c r="A50" s="56" t="str">
        <f>IF((LEN('Copy paste to Here'!G54))&gt;5,((CONCATENATE('Copy paste to Here'!G54," &amp; ",'Copy paste to Here'!D54,"  &amp;  ",'Copy paste to Here'!E54))),"Empty Cell")</f>
        <v xml:space="preserve">Pack of 10 pcs. of high polished titanium G23 labret, 16g (1.2mm) (4mm base of labret) &amp; Length: 5mm  &amp;  </v>
      </c>
      <c r="B50" s="57" t="str">
        <f>'Copy paste to Here'!C54</f>
        <v>XULB16G</v>
      </c>
      <c r="C50" s="57" t="s">
        <v>761</v>
      </c>
      <c r="D50" s="58">
        <f>Invoice!B54</f>
        <v>2</v>
      </c>
      <c r="E50" s="59">
        <f>'Shipping Invoice'!J55*$N$1</f>
        <v>5.9</v>
      </c>
      <c r="F50" s="59">
        <f t="shared" si="0"/>
        <v>11.8</v>
      </c>
      <c r="G50" s="60">
        <f t="shared" si="1"/>
        <v>206.32300000000001</v>
      </c>
      <c r="H50" s="63">
        <f t="shared" si="2"/>
        <v>412.64600000000002</v>
      </c>
    </row>
    <row r="51" spans="1:8" s="62" customFormat="1" ht="24">
      <c r="A51" s="56" t="str">
        <f>IF((LEN('Copy paste to Here'!G55))&gt;5,((CONCATENATE('Copy paste to Here'!G55," &amp; ",'Copy paste to Here'!D55,"  &amp;  ",'Copy paste to Here'!E55))),"Empty Cell")</f>
        <v xml:space="preserve">Pack of 10 pcs. of high polished titanium G23 labret, 16g (1.2mm) (4mm base of labret) &amp; Length: 6mm  &amp;  </v>
      </c>
      <c r="B51" s="57" t="str">
        <f>'Copy paste to Here'!C55</f>
        <v>XULB16G</v>
      </c>
      <c r="C51" s="57" t="s">
        <v>761</v>
      </c>
      <c r="D51" s="58">
        <f>Invoice!B55</f>
        <v>4</v>
      </c>
      <c r="E51" s="59">
        <f>'Shipping Invoice'!J56*$N$1</f>
        <v>5.9</v>
      </c>
      <c r="F51" s="59">
        <f t="shared" si="0"/>
        <v>23.6</v>
      </c>
      <c r="G51" s="60">
        <f t="shared" si="1"/>
        <v>206.32300000000001</v>
      </c>
      <c r="H51" s="63">
        <f t="shared" si="2"/>
        <v>825.29200000000003</v>
      </c>
    </row>
    <row r="52" spans="1:8" s="62" customFormat="1" ht="24">
      <c r="A52" s="56" t="str">
        <f>IF((LEN('Copy paste to Here'!G56))&gt;5,((CONCATENATE('Copy paste to Here'!G56," &amp; ",'Copy paste to Here'!D56,"  &amp;  ",'Copy paste to Here'!E56))),"Empty Cell")</f>
        <v xml:space="preserve">Pack of 10 pcs. of high polished titanium G23 labret, 16g (1.2mm) (4mm base of labret) &amp; Length: 7mm  &amp;  </v>
      </c>
      <c r="B52" s="57" t="str">
        <f>'Copy paste to Here'!C56</f>
        <v>XULB16G</v>
      </c>
      <c r="C52" s="57" t="s">
        <v>761</v>
      </c>
      <c r="D52" s="58">
        <f>Invoice!B56</f>
        <v>4</v>
      </c>
      <c r="E52" s="59">
        <f>'Shipping Invoice'!J57*$N$1</f>
        <v>5.9</v>
      </c>
      <c r="F52" s="59">
        <f t="shared" si="0"/>
        <v>23.6</v>
      </c>
      <c r="G52" s="60">
        <f t="shared" si="1"/>
        <v>206.32300000000001</v>
      </c>
      <c r="H52" s="63">
        <f t="shared" si="2"/>
        <v>825.29200000000003</v>
      </c>
    </row>
    <row r="53" spans="1:8" s="62" customFormat="1" ht="24">
      <c r="A53" s="56" t="str">
        <f>IF((LEN('Copy paste to Here'!G57))&gt;5,((CONCATENATE('Copy paste to Here'!G57," &amp; ",'Copy paste to Here'!D57,"  &amp;  ",'Copy paste to Here'!E57))),"Empty Cell")</f>
        <v xml:space="preserve">Pack of 10 pcs. of high polished titanium G23 labret, 16g (1.2mm) (4mm base of labret) &amp; Length: 8mm  &amp;  </v>
      </c>
      <c r="B53" s="57" t="str">
        <f>'Copy paste to Here'!C57</f>
        <v>XULB16G</v>
      </c>
      <c r="C53" s="57" t="s">
        <v>761</v>
      </c>
      <c r="D53" s="58">
        <f>Invoice!B57</f>
        <v>6</v>
      </c>
      <c r="E53" s="59">
        <f>'Shipping Invoice'!J58*$N$1</f>
        <v>5.9</v>
      </c>
      <c r="F53" s="59">
        <f t="shared" si="0"/>
        <v>35.400000000000006</v>
      </c>
      <c r="G53" s="60">
        <f t="shared" si="1"/>
        <v>206.32300000000001</v>
      </c>
      <c r="H53" s="63">
        <f t="shared" si="2"/>
        <v>1237.9380000000001</v>
      </c>
    </row>
    <row r="54" spans="1:8" s="62" customFormat="1" ht="24">
      <c r="A54" s="56" t="str">
        <f>IF((LEN('Copy paste to Here'!G58))&gt;5,((CONCATENATE('Copy paste to Here'!G58," &amp; ",'Copy paste to Here'!D58,"  &amp;  ",'Copy paste to Here'!E58))),"Empty Cell")</f>
        <v xml:space="preserve">Pack of 10 pcs. of high polished titanium G23 labret, 16g (1.2mm) (4mm base of labret) &amp; Length: 4mm  &amp;  </v>
      </c>
      <c r="B54" s="57" t="str">
        <f>'Copy paste to Here'!C58</f>
        <v>XULB16G</v>
      </c>
      <c r="C54" s="57" t="s">
        <v>761</v>
      </c>
      <c r="D54" s="58">
        <f>Invoice!B58</f>
        <v>1</v>
      </c>
      <c r="E54" s="59">
        <f>'Shipping Invoice'!J59*$N$1</f>
        <v>5.9</v>
      </c>
      <c r="F54" s="59">
        <f t="shared" si="0"/>
        <v>5.9</v>
      </c>
      <c r="G54" s="60">
        <f t="shared" si="1"/>
        <v>206.32300000000001</v>
      </c>
      <c r="H54" s="63">
        <f t="shared" si="2"/>
        <v>206.32300000000001</v>
      </c>
    </row>
    <row r="55" spans="1:8" s="62" customFormat="1" ht="24">
      <c r="A55" s="56" t="str">
        <f>IF((LEN('Copy paste to Here'!G59))&gt;5,((CONCATENATE('Copy paste to Here'!G59," &amp; ",'Copy paste to Here'!D59,"  &amp;  ",'Copy paste to Here'!E59))),"Empty Cell")</f>
        <v xml:space="preserve">EO gas sterilized piercing: Titanium G23 eyebrow barbell, 16g (1.2mm) with two 3mm balls &amp; Length: 8mm  &amp;  </v>
      </c>
      <c r="B55" s="57" t="str">
        <f>'Copy paste to Here'!C59</f>
        <v>ZUBBEB</v>
      </c>
      <c r="C55" s="57" t="s">
        <v>765</v>
      </c>
      <c r="D55" s="58">
        <f>Invoice!B59</f>
        <v>20</v>
      </c>
      <c r="E55" s="59">
        <f>'Shipping Invoice'!J60*$N$1</f>
        <v>1.49</v>
      </c>
      <c r="F55" s="59">
        <f t="shared" si="0"/>
        <v>29.8</v>
      </c>
      <c r="G55" s="60">
        <f t="shared" si="1"/>
        <v>52.1053</v>
      </c>
      <c r="H55" s="63">
        <f t="shared" si="2"/>
        <v>1042.106</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671.02999999999986</v>
      </c>
      <c r="G1000" s="60"/>
      <c r="H1000" s="61">
        <f t="shared" ref="H1000:H1007" si="49">F1000*$E$14</f>
        <v>23465.919099999996</v>
      </c>
    </row>
    <row r="1001" spans="1:8" s="62" customFormat="1">
      <c r="A1001" s="56" t="s">
        <v>781</v>
      </c>
      <c r="B1001" s="75"/>
      <c r="C1001" s="75"/>
      <c r="D1001" s="76"/>
      <c r="E1001" s="67"/>
      <c r="F1001" s="59">
        <f>Invoice!J61</f>
        <v>-36.17</v>
      </c>
      <c r="G1001" s="60"/>
      <c r="H1001" s="61">
        <f t="shared" si="49"/>
        <v>-1264.8649</v>
      </c>
    </row>
    <row r="1002" spans="1:8" s="62" customFormat="1" outlineLevel="1">
      <c r="A1002" s="56"/>
      <c r="B1002" s="75"/>
      <c r="C1002" s="75"/>
      <c r="D1002" s="76"/>
      <c r="E1002" s="67"/>
      <c r="F1002" s="59">
        <f>Invoice!J62</f>
        <v>0</v>
      </c>
      <c r="G1002" s="60"/>
      <c r="H1002" s="61">
        <f t="shared" si="49"/>
        <v>0</v>
      </c>
    </row>
    <row r="1003" spans="1:8" s="62" customFormat="1">
      <c r="A1003" s="56" t="str">
        <f>'[2]Copy paste to Here'!T4</f>
        <v>Total:</v>
      </c>
      <c r="B1003" s="75"/>
      <c r="C1003" s="75"/>
      <c r="D1003" s="76"/>
      <c r="E1003" s="67"/>
      <c r="F1003" s="59">
        <f>SUM(F1000:F1002)</f>
        <v>634.8599999999999</v>
      </c>
      <c r="G1003" s="60"/>
      <c r="H1003" s="61">
        <f t="shared" si="49"/>
        <v>22201.054199999995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23465.91910000001</v>
      </c>
    </row>
    <row r="1010" spans="1:8" s="21" customFormat="1">
      <c r="A1010" s="22"/>
      <c r="E1010" s="21" t="s">
        <v>177</v>
      </c>
      <c r="H1010" s="84">
        <f>(SUMIF($A$1000:$A$1008,"Total:",$H$1000:$H$1008))</f>
        <v>22201.054199999995</v>
      </c>
    </row>
    <row r="1011" spans="1:8" s="21" customFormat="1">
      <c r="E1011" s="21" t="s">
        <v>178</v>
      </c>
      <c r="H1011" s="85">
        <f>H1013-H1012</f>
        <v>20748.64</v>
      </c>
    </row>
    <row r="1012" spans="1:8" s="21" customFormat="1">
      <c r="E1012" s="21" t="s">
        <v>179</v>
      </c>
      <c r="H1012" s="85">
        <f>ROUND((H1013*7)/107,2)</f>
        <v>1452.41</v>
      </c>
    </row>
    <row r="1013" spans="1:8" s="21" customFormat="1">
      <c r="E1013" s="22" t="s">
        <v>180</v>
      </c>
      <c r="H1013" s="86">
        <f>ROUND((SUMIF($A$1000:$A$1008,"Total:",$H$1000:$H$1008)),2)</f>
        <v>22201.05</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8"/>
  <sheetViews>
    <sheetView workbookViewId="0">
      <selection activeCell="A5" sqref="A5"/>
    </sheetView>
  </sheetViews>
  <sheetFormatPr defaultRowHeight="15"/>
  <sheetData>
    <row r="1" spans="1:1">
      <c r="A1" s="2" t="s">
        <v>767</v>
      </c>
    </row>
    <row r="2" spans="1:1">
      <c r="A2" s="2" t="s">
        <v>65</v>
      </c>
    </row>
    <row r="3" spans="1:1">
      <c r="A3" s="2" t="s">
        <v>65</v>
      </c>
    </row>
    <row r="4" spans="1:1">
      <c r="A4" s="2" t="s">
        <v>718</v>
      </c>
    </row>
    <row r="5" spans="1:1">
      <c r="A5" s="2" t="s">
        <v>718</v>
      </c>
    </row>
    <row r="6" spans="1:1">
      <c r="A6" s="2" t="s">
        <v>720</v>
      </c>
    </row>
    <row r="7" spans="1:1">
      <c r="A7" s="2" t="s">
        <v>722</v>
      </c>
    </row>
    <row r="8" spans="1:1">
      <c r="A8" s="2" t="s">
        <v>724</v>
      </c>
    </row>
    <row r="9" spans="1:1">
      <c r="A9" s="2" t="s">
        <v>724</v>
      </c>
    </row>
    <row r="10" spans="1:1">
      <c r="A10" s="2" t="s">
        <v>768</v>
      </c>
    </row>
    <row r="11" spans="1:1">
      <c r="A11" s="2" t="s">
        <v>769</v>
      </c>
    </row>
    <row r="12" spans="1:1">
      <c r="A12" s="2" t="s">
        <v>770</v>
      </c>
    </row>
    <row r="13" spans="1:1">
      <c r="A13" s="2" t="s">
        <v>771</v>
      </c>
    </row>
    <row r="14" spans="1:1">
      <c r="A14" s="2" t="s">
        <v>772</v>
      </c>
    </row>
    <row r="15" spans="1:1">
      <c r="A15" s="2" t="s">
        <v>773</v>
      </c>
    </row>
    <row r="16" spans="1:1">
      <c r="A16" s="2" t="s">
        <v>739</v>
      </c>
    </row>
    <row r="17" spans="1:1">
      <c r="A17" s="2" t="s">
        <v>741</v>
      </c>
    </row>
    <row r="18" spans="1:1">
      <c r="A18" s="2" t="s">
        <v>741</v>
      </c>
    </row>
    <row r="19" spans="1:1">
      <c r="A19" s="2" t="s">
        <v>743</v>
      </c>
    </row>
    <row r="20" spans="1:1">
      <c r="A20" s="2" t="s">
        <v>743</v>
      </c>
    </row>
    <row r="21" spans="1:1">
      <c r="A21" s="2" t="s">
        <v>743</v>
      </c>
    </row>
    <row r="22" spans="1:1">
      <c r="A22" s="2" t="s">
        <v>745</v>
      </c>
    </row>
    <row r="23" spans="1:1">
      <c r="A23" s="2" t="s">
        <v>747</v>
      </c>
    </row>
    <row r="24" spans="1:1">
      <c r="A24" s="2" t="s">
        <v>747</v>
      </c>
    </row>
    <row r="25" spans="1:1">
      <c r="A25" s="2" t="s">
        <v>749</v>
      </c>
    </row>
    <row r="26" spans="1:1">
      <c r="A26" s="2" t="s">
        <v>749</v>
      </c>
    </row>
    <row r="27" spans="1:1">
      <c r="A27" s="2" t="s">
        <v>774</v>
      </c>
    </row>
    <row r="28" spans="1:1">
      <c r="A28" s="2" t="s">
        <v>774</v>
      </c>
    </row>
    <row r="29" spans="1:1">
      <c r="A29" s="2" t="s">
        <v>753</v>
      </c>
    </row>
    <row r="30" spans="1:1">
      <c r="A30" s="2" t="s">
        <v>755</v>
      </c>
    </row>
    <row r="31" spans="1:1">
      <c r="A31" s="2" t="s">
        <v>757</v>
      </c>
    </row>
    <row r="32" spans="1:1">
      <c r="A32" s="2" t="s">
        <v>759</v>
      </c>
    </row>
    <row r="33" spans="1:1">
      <c r="A33" s="2" t="s">
        <v>761</v>
      </c>
    </row>
    <row r="34" spans="1:1">
      <c r="A34" s="2" t="s">
        <v>761</v>
      </c>
    </row>
    <row r="35" spans="1:1">
      <c r="A35" s="2" t="s">
        <v>761</v>
      </c>
    </row>
    <row r="36" spans="1:1">
      <c r="A36" s="2" t="s">
        <v>761</v>
      </c>
    </row>
    <row r="37" spans="1:1">
      <c r="A37" s="2" t="s">
        <v>761</v>
      </c>
    </row>
    <row r="38" spans="1:1">
      <c r="A38" s="2" t="s">
        <v>765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Didi</cp:lastModifiedBy>
  <cp:lastPrinted>2023-09-06T10:27:37Z</cp:lastPrinted>
  <dcterms:created xsi:type="dcterms:W3CDTF">2009-06-02T18:56:54Z</dcterms:created>
  <dcterms:modified xsi:type="dcterms:W3CDTF">2023-09-06T10:37:45Z</dcterms:modified>
</cp:coreProperties>
</file>