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EA1394D-9373-4180-9677-48210C2E9EFF}"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Invoice!$A$1:$K$70</definedName>
    <definedName name="_xlnm.Print_Area" localSheetId="2">'Shipping Invoice'!$A$1:$L$64</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6" l="1"/>
  <c r="G18" i="6"/>
  <c r="K62" i="7"/>
  <c r="K61" i="7"/>
  <c r="E54" i="6"/>
  <c r="E52" i="6"/>
  <c r="E48" i="6"/>
  <c r="E46" i="6"/>
  <c r="E44" i="6"/>
  <c r="E41" i="6"/>
  <c r="E38" i="6"/>
  <c r="E36" i="6"/>
  <c r="E32" i="6"/>
  <c r="E30" i="6"/>
  <c r="E28" i="6"/>
  <c r="E25" i="6"/>
  <c r="E22" i="6"/>
  <c r="E20" i="6"/>
  <c r="K14" i="7"/>
  <c r="K17" i="7"/>
  <c r="K10" i="7"/>
  <c r="I59" i="7"/>
  <c r="I58" i="7"/>
  <c r="I57" i="7"/>
  <c r="I56" i="7"/>
  <c r="I55" i="7"/>
  <c r="I52" i="7"/>
  <c r="I50" i="7"/>
  <c r="I49" i="7"/>
  <c r="I48" i="7"/>
  <c r="I47" i="7"/>
  <c r="I45" i="7"/>
  <c r="I44" i="7"/>
  <c r="I43" i="7"/>
  <c r="I42" i="7"/>
  <c r="I41" i="7"/>
  <c r="I37" i="7"/>
  <c r="I35" i="7"/>
  <c r="I34" i="7"/>
  <c r="I33" i="7"/>
  <c r="I32" i="7"/>
  <c r="I30" i="7"/>
  <c r="I29" i="7"/>
  <c r="I28" i="7"/>
  <c r="I27" i="7"/>
  <c r="I26" i="7"/>
  <c r="I24" i="7"/>
  <c r="I23" i="7"/>
  <c r="I46" i="7"/>
  <c r="N1" i="6"/>
  <c r="E45" i="6" s="1"/>
  <c r="F1002" i="6"/>
  <c r="F1001" i="6"/>
  <c r="D54" i="6"/>
  <c r="B59" i="7" s="1"/>
  <c r="D53" i="6"/>
  <c r="B58" i="7" s="1"/>
  <c r="D52" i="6"/>
  <c r="B57" i="7" s="1"/>
  <c r="D51" i="6"/>
  <c r="B56" i="7" s="1"/>
  <c r="D50" i="6"/>
  <c r="B55" i="7" s="1"/>
  <c r="D49" i="6"/>
  <c r="B54" i="7" s="1"/>
  <c r="D48" i="6"/>
  <c r="B53" i="7" s="1"/>
  <c r="D47" i="6"/>
  <c r="B52" i="7" s="1"/>
  <c r="D46" i="6"/>
  <c r="B51" i="7" s="1"/>
  <c r="D45" i="6"/>
  <c r="B50" i="7" s="1"/>
  <c r="D44" i="6"/>
  <c r="B49" i="7" s="1"/>
  <c r="D43" i="6"/>
  <c r="B48" i="7" s="1"/>
  <c r="D42" i="6"/>
  <c r="B47" i="7" s="1"/>
  <c r="D41" i="6"/>
  <c r="B46" i="7" s="1"/>
  <c r="D40" i="6"/>
  <c r="B45" i="7" s="1"/>
  <c r="K45" i="7" s="1"/>
  <c r="D39" i="6"/>
  <c r="B44" i="7" s="1"/>
  <c r="D38" i="6"/>
  <c r="B43" i="7" s="1"/>
  <c r="D37" i="6"/>
  <c r="B42" i="7" s="1"/>
  <c r="D36" i="6"/>
  <c r="B41" i="7" s="1"/>
  <c r="D35" i="6"/>
  <c r="B40" i="7" s="1"/>
  <c r="D34" i="6"/>
  <c r="B39" i="7" s="1"/>
  <c r="D33" i="6"/>
  <c r="B38" i="7" s="1"/>
  <c r="D32" i="6"/>
  <c r="B37" i="7" s="1"/>
  <c r="K37" i="7" s="1"/>
  <c r="D31" i="6"/>
  <c r="B36" i="7" s="1"/>
  <c r="D30" i="6"/>
  <c r="B35" i="7" s="1"/>
  <c r="D29" i="6"/>
  <c r="B34" i="7" s="1"/>
  <c r="D28" i="6"/>
  <c r="B33" i="7" s="1"/>
  <c r="D27" i="6"/>
  <c r="B32" i="7" s="1"/>
  <c r="D26" i="6"/>
  <c r="B31" i="7" s="1"/>
  <c r="D25" i="6"/>
  <c r="B30" i="7" s="1"/>
  <c r="K30" i="7" s="1"/>
  <c r="D24" i="6"/>
  <c r="B29" i="7" s="1"/>
  <c r="D23" i="6"/>
  <c r="B28" i="7" s="1"/>
  <c r="D22" i="6"/>
  <c r="B27" i="7" s="1"/>
  <c r="D21" i="6"/>
  <c r="B26" i="7" s="1"/>
  <c r="D20" i="6"/>
  <c r="B25" i="7" s="1"/>
  <c r="D19" i="6"/>
  <c r="B24" i="7" s="1"/>
  <c r="D18" i="6"/>
  <c r="B23" i="7" s="1"/>
  <c r="G3" i="6"/>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K59" i="7" l="1"/>
  <c r="K52" i="7"/>
  <c r="K23" i="7"/>
  <c r="J59" i="2"/>
  <c r="J62" i="2" s="1"/>
  <c r="K56" i="7"/>
  <c r="K44" i="7"/>
  <c r="K55" i="7"/>
  <c r="K29" i="7"/>
  <c r="K43" i="7"/>
  <c r="K46" i="7"/>
  <c r="K31" i="7"/>
  <c r="K47" i="7"/>
  <c r="I36" i="7"/>
  <c r="K36" i="7" s="1"/>
  <c r="I51" i="7"/>
  <c r="K51" i="7" s="1"/>
  <c r="K41" i="7"/>
  <c r="K27" i="7"/>
  <c r="K28" i="7"/>
  <c r="K48" i="7"/>
  <c r="I38" i="7"/>
  <c r="K38" i="7" s="1"/>
  <c r="I53" i="7"/>
  <c r="K34" i="7"/>
  <c r="K50" i="7"/>
  <c r="K24" i="7"/>
  <c r="I39" i="7"/>
  <c r="K39" i="7" s="1"/>
  <c r="K53" i="7"/>
  <c r="K32" i="7"/>
  <c r="K33" i="7"/>
  <c r="K49" i="7"/>
  <c r="K35" i="7"/>
  <c r="I25" i="7"/>
  <c r="K25" i="7" s="1"/>
  <c r="I40" i="7"/>
  <c r="K40" i="7" s="1"/>
  <c r="I54" i="7"/>
  <c r="K54" i="7" s="1"/>
  <c r="K57" i="7"/>
  <c r="K26" i="7"/>
  <c r="K42" i="7"/>
  <c r="K58" i="7"/>
  <c r="I31" i="7"/>
  <c r="E31" i="6"/>
  <c r="E47" i="6"/>
  <c r="E33" i="6"/>
  <c r="E49" i="6"/>
  <c r="E18" i="6"/>
  <c r="E34" i="6"/>
  <c r="E50" i="6"/>
  <c r="E19" i="6"/>
  <c r="E35" i="6"/>
  <c r="E51" i="6"/>
  <c r="E21" i="6"/>
  <c r="E37" i="6"/>
  <c r="E53" i="6"/>
  <c r="E23" i="6"/>
  <c r="E39" i="6"/>
  <c r="E24" i="6"/>
  <c r="E40" i="6"/>
  <c r="E26" i="6"/>
  <c r="E42" i="6"/>
  <c r="E27" i="6"/>
  <c r="E43" i="6"/>
  <c r="E29" i="6"/>
  <c r="M11" i="6"/>
  <c r="I66" i="2" s="1"/>
  <c r="K60" i="7" l="1"/>
  <c r="K63"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I69" i="2" l="1"/>
  <c r="I67" i="2" s="1"/>
  <c r="I70" i="2"/>
  <c r="I68"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H18" i="6"/>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<sst xmlns="http://schemas.openxmlformats.org/spreadsheetml/2006/main" count="2371" uniqueCount="802">
  <si>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</si>
  <si>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</si>
  <si>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</si>
  <si>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</si>
  <si>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</si>
  <si>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</si>
  <si>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</si>
  <si>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</si>
  <si>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</si>
  <si>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</si>
  <si>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</si>
  <si>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</si>
  <si>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</si>
  <si>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</si>
  <si>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</si>
  <si>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</si>
  <si>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</si>
  <si>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</si>
  <si>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</si>
  <si>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</si>
  <si>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</si>
  <si>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</si>
  <si>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</si>
  <si>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</si>
  <si>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</si>
  <si>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</si>
  <si>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</si>
  <si>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</si>
  <si>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</si>
  <si>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</si>
  <si>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</si>
  <si>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</si>
  <si>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</si>
  <si>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</si>
  <si>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</si>
  <si>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</si>
  <si>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</si>
  <si>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</si>
  <si>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</si>
  <si>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</si>
  <si>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</si>
  <si>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</si>
  <si>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</si>
  <si>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</si>
  <si>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</si>
  <si>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</si>
  <si>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</si>
  <si>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</si>
  <si>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</si>
  <si>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</si>
  <si>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</si>
  <si>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</si>
  <si>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</si>
  <si>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</si>
  <si>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</si>
  <si>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</si>
  <si>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</si>
  <si>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</si>
  <si>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</si>
  <si>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</si>
  <si>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</si>
  <si>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</si>
  <si>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</si>
  <si>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</si>
  <si>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</si>
  <si>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</si>
  <si>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</si>
  <si>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</si>
  <si>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</si>
  <si>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</si>
  <si>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</si>
  <si>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</si>
  <si>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</si>
  <si>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</si>
  <si>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</si>
  <si>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</si>
  <si>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</si>
  <si>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</si>
  <si>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</si>
  <si>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</si>
  <si>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</si>
  <si>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</si>
  <si>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</si>
  <si>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</si>
  <si>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</si>
  <si>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</si>
  <si>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</si>
  <si>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</si>
  <si>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</si>
  <si>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</si>
  <si>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</si>
  <si>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</si>
  <si>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</si>
  <si>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</si>
  <si>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</si>
  <si>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</si>
  <si>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</si>
  <si>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</si>
  <si>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</si>
  <si>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</si>
  <si>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</si>
  <si>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</si>
  <si>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</si>
  <si>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</si>
  <si>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</si>
  <si>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</si>
  <si>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</si>
  <si>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</si>
  <si>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</si>
  <si>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</si>
  <si>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</si>
  <si>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</si>
  <si>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</si>
  <si>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</si>
  <si>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</si>
  <si>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</si>
  <si>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</si>
  <si>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</si>
  <si>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</si>
  <si>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</si>
  <si>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</si>
  <si>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</si>
  <si>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</si>
  <si>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</si>
  <si>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</si>
  <si>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</si>
  <si>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</si>
  <si>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</si>
  <si>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</si>
  <si>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</si>
  <si>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</si>
  <si>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</si>
  <si>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</si>
  <si>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</si>
  <si>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</si>
  <si>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</si>
  <si>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</si>
  <si>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</si>
  <si>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</si>
  <si>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</si>
  <si>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</si>
  <si>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</si>
  <si>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</si>
  <si>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</si>
  <si>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</si>
  <si>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</si>
  <si>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</si>
  <si>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</si>
  <si>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</si>
  <si>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</si>
  <si>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</si>
  <si>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</si>
  <si>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</si>
  <si>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</si>
  <si>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</si>
  <si>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</si>
  <si>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</si>
  <si>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</si>
  <si>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</si>
  <si>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</si>
  <si>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</si>
  <si>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</si>
  <si>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</si>
  <si>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</si>
  <si>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</si>
  <si>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</si>
  <si>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</si>
  <si>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</si>
  <si>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</si>
  <si>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</si>
  <si>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</si>
  <si>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</si>
  <si>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</si>
  <si>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</si>
  <si>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</si>
  <si>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</si>
  <si>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</si>
  <si>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</si>
  <si>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</si>
  <si>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</si>
  <si>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</si>
  <si>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</si>
  <si>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</si>
  <si>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</si>
  <si>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</si>
  <si>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</si>
  <si>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</si>
  <si>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</si>
  <si>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</si>
  <si>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</si>
  <si>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</si>
  <si>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</si>
  <si>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</si>
  <si>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</si>
  <si>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</si>
  <si>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</si>
  <si>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</si>
  <si>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</si>
  <si>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</si>
  <si>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</si>
  <si>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</si>
  <si>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</si>
  <si>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</si>
  <si>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</si>
  <si>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</si>
  <si>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</si>
  <si>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</si>
  <si>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</si>
  <si>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</si>
  <si>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</si>
  <si>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</si>
  <si>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</si>
  <si>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</si>
  <si>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</si>
  <si>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</si>
  <si>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</si>
  <si>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</si>
  <si>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</si>
  <si>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</si>
  <si>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</si>
  <si>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</si>
  <si>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</si>
  <si>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</si>
  <si>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</si>
  <si>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</si>
  <si>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</si>
  <si>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</si>
  <si>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</si>
  <si>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</si>
  <si>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</si>
  <si>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</si>
  <si>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</si>
  <si>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</si>
  <si>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</si>
  <si>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</si>
  <si>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</si>
  <si>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</si>
  <si>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</si>
  <si>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</si>
  <si>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</si>
  <si>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</si>
  <si>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</si>
  <si>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</si>
  <si>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</si>
  <si>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</si>
  <si>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</si>
  <si>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</si>
  <si>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</si>
  <si>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</si>
  <si>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</si>
  <si>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</si>
  <si>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</si>
  <si>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</si>
  <si>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</si>
  <si>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</si>
  <si>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</si>
  <si>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</si>
  <si>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</si>
  <si>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</si>
  <si>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</si>
  <si>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</si>
  <si>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</si>
  <si>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</si>
  <si>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</si>
  <si>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</si>
  <si>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</si>
  <si>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</si>
  <si>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</si>
  <si>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</si>
  <si>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</si>
  <si>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</si>
  <si>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</si>
  <si>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</si>
  <si>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</si>
  <si>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</si>
  <si>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</si>
  <si>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</si>
  <si>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</si>
  <si>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</si>
  <si>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</si>
  <si>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</si>
  <si>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</si>
  <si>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</si>
  <si>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</si>
  <si>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</si>
  <si>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</si>
  <si>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</si>
  <si>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</si>
  <si>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</si>
  <si>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</si>
  <si>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</si>
  <si>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</si>
  <si>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</si>
  <si>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</si>
  <si>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</si>
  <si>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</si>
  <si>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</si>
  <si>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</si>
  <si>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</si>
  <si>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</si>
  <si>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</si>
  <si>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</si>
  <si>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</si>
  <si>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</si>
  <si>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</si>
  <si>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</si>
  <si>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</si>
  <si>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</si>
  <si>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</si>
  <si>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</si>
  <si>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</si>
  <si>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</si>
  <si>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</si>
  <si>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</si>
  <si>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</si>
  <si>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</si>
  <si>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</si>
  <si>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</si>
  <si>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</si>
  <si>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</si>
  <si>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</si>
  <si>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</si>
  <si>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</si>
  <si>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</si>
  <si>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</si>
  <si>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</si>
  <si>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</si>
  <si>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</si>
  <si>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</si>
  <si>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</si>
  <si>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</si>
  <si>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</si>
  <si>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</si>
  <si>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</si>
  <si>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</si>
  <si>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</si>
  <si>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</si>
  <si>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</si>
  <si>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</si>
  <si>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</si>
  <si>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</si>
  <si>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</si>
  <si>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</si>
  <si>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</si>
  <si>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</si>
  <si>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</si>
  <si>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</si>
  <si>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</si>
  <si>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</si>
  <si>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</si>
  <si>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</si>
  <si>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</si>
  <si>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</si>
  <si>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</si>
  <si>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</si>
  <si>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</si>
  <si>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</si>
  <si>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</si>
  <si>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</si>
  <si>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</si>
  <si>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</si>
  <si>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</si>
  <si>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</si>
  <si>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</si>
  <si>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</si>
  <si>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</si>
  <si>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</si>
  <si>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</si>
  <si>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</si>
  <si>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</si>
  <si>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</si>
  <si>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</si>
  <si>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</si>
  <si>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</si>
  <si>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</si>
  <si>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</si>
  <si>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</si>
  <si>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</si>
  <si>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</si>
  <si>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</si>
  <si>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</si>
  <si>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</si>
  <si>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</si>
  <si>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</si>
  <si>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</si>
  <si>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</si>
  <si>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</si>
  <si>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</si>
  <si>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</si>
  <si>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</si>
  <si>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</si>
  <si>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</si>
  <si>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</si>
  <si>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</si>
  <si>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</si>
  <si>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</si>
  <si>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</si>
  <si>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</si>
  <si>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</si>
  <si>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</si>
  <si>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</si>
  <si>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</si>
  <si>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</si>
  <si>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</si>
  <si>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</si>
  <si>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</si>
  <si>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</si>
  <si>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</si>
  <si>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</si>
  <si>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</si>
  <si>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</si>
  <si>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</si>
  <si>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</si>
  <si>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</si>
  <si>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</si>
  <si>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</si>
  <si>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</si>
  <si>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</si>
  <si>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</si>
  <si>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</si>
  <si>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</si>
  <si>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</si>
  <si>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</si>
  <si>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</si>
  <si>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</si>
  <si>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</si>
  <si>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</si>
  <si>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</si>
  <si>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</si>
  <si>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</si>
  <si>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</si>
  <si>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</si>
  <si>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</si>
  <si>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</si>
  <si>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</si>
  <si>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</si>
  <si>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</si>
  <si>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</si>
  <si>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</si>
  <si>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</si>
  <si>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</si>
  <si>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</si>
  <si>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</si>
  <si>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</si>
  <si>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</si>
  <si>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</si>
  <si>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</si>
  <si>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</si>
  <si>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</si>
  <si>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</si>
  <si>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</si>
  <si>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</si>
  <si>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</si>
  <si>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</si>
  <si>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</si>
  <si>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</si>
  <si>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</si>
  <si>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</si>
  <si>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</si>
  <si>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</si>
  <si>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</si>
  <si>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</si>
  <si>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</si>
  <si>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</si>
  <si>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</si>
  <si>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</si>
  <si>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</si>
  <si>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</si>
  <si>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</si>
  <si>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</si>
  <si>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</si>
  <si>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</si>
  <si>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</si>
  <si>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</si>
  <si>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</si>
  <si>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</si>
  <si>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</si>
  <si>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</si>
  <si>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</si>
  <si>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</si>
  <si>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</si>
  <si>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</si>
  <si>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</si>
  <si>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</si>
  <si>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</si>
  <si>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</si>
  <si>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</si>
  <si>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</si>
  <si>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</si>
  <si>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</si>
  <si>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</si>
  <si>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</si>
  <si>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</si>
  <si>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</si>
  <si>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</si>
  <si>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</si>
  <si>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</si>
  <si>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</si>
  <si>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</si>
  <si>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</si>
  <si>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</si>
  <si>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</si>
  <si>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</si>
  <si>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</si>
  <si>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</si>
  <si>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</si>
  <si>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</si>
  <si>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</si>
  <si>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</si>
  <si>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</si>
  <si>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</si>
  <si>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</si>
  <si>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</si>
  <si>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</si>
  <si>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</si>
  <si>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</si>
  <si>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</si>
  <si>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</si>
  <si>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</si>
  <si>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</si>
  <si>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</si>
  <si>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</si>
  <si>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</si>
  <si>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</si>
  <si>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</si>
  <si>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</si>
  <si>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</si>
  <si>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</si>
  <si>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</si>
  <si>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</si>
  <si>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</si>
  <si>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</si>
  <si>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</si>
  <si>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</si>
  <si>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</si>
  <si>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</si>
  <si>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</si>
  <si>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</si>
  <si>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</si>
  <si>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</si>
  <si>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</si>
  <si>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</si>
  <si>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</si>
  <si>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</si>
  <si>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</si>
  <si>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</si>
  <si>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</si>
  <si>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</si>
  <si>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</si>
  <si>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</si>
  <si>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</si>
  <si>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</si>
  <si>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</si>
  <si>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</si>
  <si>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</si>
  <si>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</si>
  <si>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</si>
  <si>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</si>
  <si>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</si>
  <si>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</si>
  <si>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</si>
  <si>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</si>
  <si>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</si>
  <si>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</si>
  <si>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</si>
  <si>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</si>
  <si>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</si>
  <si>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</si>
  <si>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</si>
  <si>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</si>
  <si>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</si>
  <si>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</si>
  <si>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</si>
  <si>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</si>
  <si>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</si>
  <si>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</si>
  <si>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</si>
  <si>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</si>
  <si>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</si>
  <si>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</si>
  <si>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</si>
  <si>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</si>
  <si>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</si>
  <si>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</si>
  <si>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</si>
  <si>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</si>
  <si>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</si>
  <si>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</si>
  <si>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</si>
  <si>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</si>
  <si>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</si>
  <si>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</si>
  <si>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</si>
  <si>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</si>
  <si>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</si>
  <si>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</si>
  <si>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</si>
  <si>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</si>
  <si>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</si>
  <si>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</si>
  <si>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</si>
  <si>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</si>
  <si>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</si>
  <si>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</si>
  <si>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</si>
  <si>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</si>
  <si>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</si>
  <si>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</si>
  <si>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</si>
  <si>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</si>
  <si>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</si>
  <si>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</si>
  <si>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</si>
  <si>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</si>
  <si>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</si>
  <si>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</si>
  <si>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</si>
  <si>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</si>
  <si>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</si>
  <si>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</si>
  <si>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</si>
  <si>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</si>
  <si>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</si>
  <si>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</si>
  <si>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</si>
  <si>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</si>
  <si>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</si>
  <si>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</si>
  <si>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</si>
  <si>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</si>
  <si>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</si>
  <si>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</si>
  <si>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</si>
  <si>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</si>
  <si>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</si>
  <si>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</si>
  <si>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</si>
  <si>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</si>
  <si>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</si>
  <si>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</si>
  <si>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</si>
  <si>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</si>
  <si>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</si>
  <si>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</si>
  <si>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</si>
  <si>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</si>
  <si>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</si>
  <si>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</si>
  <si>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</si>
  <si>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</si>
  <si>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</si>
  <si>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</si>
  <si>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</si>
  <si>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</si>
  <si>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</si>
  <si>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</si>
  <si>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</si>
  <si>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</si>
  <si>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</si>
  <si>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</si>
  <si>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</si>
  <si>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</si>
  <si>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</si>
  <si>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</si>
  <si>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</si>
  <si>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</si>
  <si>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</si>
  <si>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</si>
  <si>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</si>
  <si>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</si>
  <si>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</si>
  <si>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</si>
  <si>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</si>
  <si>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</si>
  <si>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</si>
  <si>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</si>
  <si>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</si>
  <si>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</si>
  <si>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</si>
  <si>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</si>
  <si>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</si>
  <si>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</si>
  <si>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</si>
  <si>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</si>
  <si>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</si>
  <si>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</si>
  <si>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</si>
  <si>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</si>
  <si>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</si>
  <si>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</si>
  <si>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</si>
  <si>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</si>
  <si>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</si>
  <si>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</si>
  <si>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</si>
  <si>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</si>
  <si>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</si>
  <si>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</si>
  <si>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</si>
  <si>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</si>
  <si>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</si>
  <si>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</si>
  <si>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</si>
  <si>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</si>
  <si>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</si>
  <si>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</si>
  <si>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</si>
  <si>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</si>
  <si>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</si>
  <si>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</si>
  <si>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Studio Seven Piercing</t>
  </si>
  <si>
    <t>Gambetta Stephane</t>
  </si>
  <si>
    <t>Av Général Guisan 1</t>
  </si>
  <si>
    <t>1400 yverdon-les-bains</t>
  </si>
  <si>
    <t>Switzerland</t>
  </si>
  <si>
    <t>Tel: +41 79 301 43 73</t>
  </si>
  <si>
    <t>Email: info@studio-seven.ch</t>
  </si>
  <si>
    <t>AFPAA</t>
  </si>
  <si>
    <t>Gauge: 16mm</t>
  </si>
  <si>
    <t>Black acrylic screw-fit plug with sea shell inlay and resin cover</t>
  </si>
  <si>
    <t>ER276</t>
  </si>
  <si>
    <t>Color: High Polish 10mm</t>
  </si>
  <si>
    <t>One pair of PVD plated 316L steel huggie earrings with small round 1.5mm Cubic Zirconia (CZ) stones</t>
  </si>
  <si>
    <t>Color: Gold 10mm</t>
  </si>
  <si>
    <t>Color: Gold 12mm</t>
  </si>
  <si>
    <t>Color: High Polish 12mm</t>
  </si>
  <si>
    <t>Color: Black 12mm</t>
  </si>
  <si>
    <t>ERHOPT</t>
  </si>
  <si>
    <t>Length: Thickness 2mm - 10mm length</t>
  </si>
  <si>
    <t>One pair of PVD plated 316L steel huggie earrings, inner diameter from 8mm to 10mm with 2mm and 2.5mm thickness</t>
  </si>
  <si>
    <t>Length: Thickness 2.5mm - 10mm length</t>
  </si>
  <si>
    <t>PHOXA</t>
  </si>
  <si>
    <t>One pair of 925 silver Bali design black oxidized hoop earrings style A</t>
  </si>
  <si>
    <t>Size: 14mm</t>
  </si>
  <si>
    <t>One pair of 925 silver Bali design black oxidized hoop earrings style B</t>
  </si>
  <si>
    <t>One pair of 925 silver Bali design black oxidized hoop earrings style F</t>
  </si>
  <si>
    <t>SEGH20</t>
  </si>
  <si>
    <t>High polished surgical steel hinged segment ring, 20g (0.8mm)</t>
  </si>
  <si>
    <t>SGSH22</t>
  </si>
  <si>
    <t>316L steel hinged segment ring, 1.2mm (16g) with double line rings and outward facing CNC set Cubic Zirconia (CZ) stones, inner diameter from 8mm to 10mm</t>
  </si>
  <si>
    <t>SGSH22T</t>
  </si>
  <si>
    <t>PVD plated 316L steel hinged segment ring, 1.2mm (16g) with double line rings and outward facing CNC set Cubic Zirconia (CZ) stones, inner diameter from 8mm to 10mm</t>
  </si>
  <si>
    <t>Color: Black 10mm</t>
  </si>
  <si>
    <t>SGSH45</t>
  </si>
  <si>
    <t>High polished 316L steel hinged segment ring, 1.2mm (16g) with cross bridge design and CNC set Cubic Zirconia (CZ) stones, inner diameter 8mm to 10mm</t>
  </si>
  <si>
    <t>SGSH45T</t>
  </si>
  <si>
    <t>Color: Gold 8mm</t>
  </si>
  <si>
    <t>PVD Plated 316L steel hinged segment ring, 1.2mm (16g) with cross bridge design and CNC set Cubic Zirconia (CZ) stones, inner diameter 8mm to10mm</t>
  </si>
  <si>
    <t>ULBIN21</t>
  </si>
  <si>
    <t>Titanium G23 internally threaded labret, 1.2mm (16g) with six 1.3mm balls cluster design top and a 3mm round bezel set Cubic Zirconia (CZ) stone</t>
  </si>
  <si>
    <t>ULBIN28</t>
  </si>
  <si>
    <t>Titanium G23 internally threaded labret, 1.2mm (16g) with five Cubic Zirconia (CZ) stones cluster and surrounding beaded balls design</t>
  </si>
  <si>
    <t>USGSH35T</t>
  </si>
  <si>
    <t>PVD plated titanium G23 hinged segment ring, 1.2mm (16g) with double hoop rings and outward facing CNC set Cubic Zirconia (CZ) stones, inner diameter from 8mm to 10mm</t>
  </si>
  <si>
    <t>Color: Rose Gold 10mm</t>
  </si>
  <si>
    <t>USGSH45T</t>
  </si>
  <si>
    <t>PVD plated titanium G23 hinged segment ring, 1.2mm (16g) with cross bridge design and CNC set Cubic Zirconia (CZ) stones, inner diameter 8mm to 10mm</t>
  </si>
  <si>
    <t>USGSHSS11T</t>
  </si>
  <si>
    <t>PVD plated titanium G23 hinged segment ring, 0.8mm (20g) with side facing CNC set Cubic Zirconia (CZ) stones at the side, inner diameter from 6mm to 10mm</t>
  </si>
  <si>
    <t>Color: Rose Gold 8mm</t>
  </si>
  <si>
    <t>Color: Gold 6mm</t>
  </si>
  <si>
    <t>XBAL25</t>
  </si>
  <si>
    <t>Pack of 10 pcs. of 2.5mm high polished surgical steel balls with 1.2mm threading (16g)</t>
  </si>
  <si>
    <t>CHF</t>
  </si>
  <si>
    <t>AFPAA5/8</t>
  </si>
  <si>
    <t>ER276H10</t>
  </si>
  <si>
    <t>ER276G10</t>
  </si>
  <si>
    <t>ER276G12</t>
  </si>
  <si>
    <t>ER276H12</t>
  </si>
  <si>
    <t>ER276B12</t>
  </si>
  <si>
    <t>ERHOPTX2X10</t>
  </si>
  <si>
    <t>ERHOPTX25X10</t>
  </si>
  <si>
    <t>PHOX12A</t>
  </si>
  <si>
    <t>PHOX14A</t>
  </si>
  <si>
    <t>SGSH22X16S8</t>
  </si>
  <si>
    <t>SGSH22X16S10</t>
  </si>
  <si>
    <t>SGSH22TX16G10</t>
  </si>
  <si>
    <t>SGSH22TX16K10</t>
  </si>
  <si>
    <t>SGSH45X16S8</t>
  </si>
  <si>
    <t>SGSH45X16S10</t>
  </si>
  <si>
    <t>SGSH45TX16G8</t>
  </si>
  <si>
    <t>SGSH45TX16G10</t>
  </si>
  <si>
    <t>USGSH35TX16G10</t>
  </si>
  <si>
    <t>USGSH35TX16R10</t>
  </si>
  <si>
    <t>USGSH35TX16K10</t>
  </si>
  <si>
    <t>USGSH45TX16R10</t>
  </si>
  <si>
    <t>USGSH45TX16K10</t>
  </si>
  <si>
    <t>USGSHSS11TG8</t>
  </si>
  <si>
    <t>USGSHSS11TG10</t>
  </si>
  <si>
    <t>USGSHSS11TR8</t>
  </si>
  <si>
    <t>USGSHSS11TG6</t>
  </si>
  <si>
    <t>Seven Hundred Twenty Three and 61 cents CHF</t>
  </si>
  <si>
    <t>Exchange Rate CHF-THB</t>
  </si>
  <si>
    <t>Mina</t>
  </si>
  <si>
    <t>1400 Yverdon-Les-Bains</t>
  </si>
  <si>
    <t>Free Shipping to Switzerland via DHL due to order over 350 USD:</t>
  </si>
  <si>
    <t>One pair of Bali design black oxidized hoop earrings style A</t>
  </si>
  <si>
    <t>One pair of Bali design black oxidized hoop earrings style B</t>
  </si>
  <si>
    <t>One pair of Bali design black oxidized hoop earrings style F</t>
  </si>
  <si>
    <t>Free Shipping to Switzerland via DHL due to order over 150 CHF:</t>
  </si>
  <si>
    <t>One Hundred Eighty One and 45 cents CHF</t>
  </si>
  <si>
    <t>Huggie earrings, Steel hinged segment ring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</si>
</sst>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2">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cellStyleXfs>
  <cellXfs count="14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3" borderId="17" xfId="0" applyFont="1" applyFill="1" applyBorder="1" applyAlignment="1">
      <alignment horizontal="center"/>
    </xf>
    <xf numFmtId="0" fontId="18" fillId="3" borderId="19" xfId="0" applyFont="1" applyFill="1" applyBorder="1" applyAlignment="1">
      <alignment horizontal="center"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42">
    <cellStyle name="Comma 2" xfId="7" xr:uid="{DA65720F-B494-438C-91D0-B1550141A19B}"/>
    <cellStyle name="Comma 2 2" xfId="4430" xr:uid="{C33246D0-CA96-44FD-9393-36AB97F3A402}"/>
    <cellStyle name="Comma 2 2 2" xfId="4755" xr:uid="{00DBDB8C-5FF7-4F38-9EB9-90BBA76AD658}"/>
    <cellStyle name="Comma 2 2 2 2" xfId="5326" xr:uid="{C8F31494-01DA-4BC2-8740-95C61F08985E}"/>
    <cellStyle name="Comma 2 2 3" xfId="4591" xr:uid="{52FD4C70-D084-475E-A800-0AD45D1BE8BE}"/>
    <cellStyle name="Comma 3" xfId="4318" xr:uid="{DC5A2518-3B03-40BF-8416-89899F5213A3}"/>
    <cellStyle name="Comma 3 2" xfId="4432" xr:uid="{C97B29FA-C372-4078-8423-F7AD27642196}"/>
    <cellStyle name="Comma 3 2 2" xfId="4756" xr:uid="{8D275E0C-C988-4BC9-B439-EEE35EEE08D2}"/>
    <cellStyle name="Comma 3 2 2 2" xfId="5327" xr:uid="{87817985-8018-46CC-8B3C-0C184417B01B}"/>
    <cellStyle name="Comma 3 2 3" xfId="5325" xr:uid="{A3A3E4E7-A224-4D1C-A56C-ACC3E0639090}"/>
    <cellStyle name="Currency 10" xfId="8" xr:uid="{ED9A6B0F-090B-43F6-89A2-DD2EB210DFAC}"/>
    <cellStyle name="Currency 10 2" xfId="9" xr:uid="{B11F40AE-CE16-4012-9D63-F6233F8F36EF}"/>
    <cellStyle name="Currency 10 2 2" xfId="203" xr:uid="{DC4AB73E-C799-4B78-B007-0063305750A4}"/>
    <cellStyle name="Currency 10 2 2 2" xfId="4616" xr:uid="{DB3C91B9-E15A-4962-B089-C3117E90F25F}"/>
    <cellStyle name="Currency 10 2 3" xfId="4511" xr:uid="{BC9097FF-A74B-4133-B200-014137BCBEC7}"/>
    <cellStyle name="Currency 10 3" xfId="10" xr:uid="{3B8E028C-9EF6-4023-A94A-7E21CBC4A95C}"/>
    <cellStyle name="Currency 10 3 2" xfId="204" xr:uid="{1F9BD13A-9397-4D94-A71A-AD17B103495E}"/>
    <cellStyle name="Currency 10 3 2 2" xfId="4617" xr:uid="{9D43402C-5307-4BAB-ADA7-4FA0737CFB6D}"/>
    <cellStyle name="Currency 10 3 3" xfId="4512" xr:uid="{28D791A0-8F3B-4E1E-A508-D1C77598770A}"/>
    <cellStyle name="Currency 10 4" xfId="205" xr:uid="{6C2BD621-2B86-46A6-9372-C0AC3A0E2BBE}"/>
    <cellStyle name="Currency 10 4 2" xfId="4618" xr:uid="{0A28E7A1-159D-4EB7-A5FB-ECE5354803E6}"/>
    <cellStyle name="Currency 10 5" xfId="4437" xr:uid="{D2AF5BFF-B590-4E2C-BBD8-9F7B768B1AC6}"/>
    <cellStyle name="Currency 10 6" xfId="4510" xr:uid="{F0BA99CF-1E7D-472D-8225-36A09ED2B9B0}"/>
    <cellStyle name="Currency 11" xfId="11" xr:uid="{BFA5C48B-7E72-4745-A26E-95E0FB1BAA31}"/>
    <cellStyle name="Currency 11 2" xfId="12" xr:uid="{CD1AB721-9C8B-4095-964A-B9DAA226495D}"/>
    <cellStyle name="Currency 11 2 2" xfId="206" xr:uid="{5D43943D-299E-4EC0-88D1-7ADADEF1E58A}"/>
    <cellStyle name="Currency 11 2 2 2" xfId="4619" xr:uid="{31077BD3-AC85-4AD0-816B-DF0408B215D7}"/>
    <cellStyle name="Currency 11 2 3" xfId="4514" xr:uid="{8FB164DB-58BE-41C9-BBBA-FE32635B9CF4}"/>
    <cellStyle name="Currency 11 3" xfId="13" xr:uid="{82AFBC8A-BE48-486D-8B0D-CDB1283A8925}"/>
    <cellStyle name="Currency 11 3 2" xfId="207" xr:uid="{D05F3144-A084-4F52-A78F-EAC50F0B1EDF}"/>
    <cellStyle name="Currency 11 3 2 2" xfId="4620" xr:uid="{1E12B135-5D5F-4D97-9B2D-317FB8168EA9}"/>
    <cellStyle name="Currency 11 3 3" xfId="4515" xr:uid="{92F128BB-70A1-4A9F-8E1A-18A5BFF74002}"/>
    <cellStyle name="Currency 11 4" xfId="208" xr:uid="{380670B3-D992-449A-9334-34F523937939}"/>
    <cellStyle name="Currency 11 4 2" xfId="4621" xr:uid="{59D70DBA-21DC-4895-9A09-F6012A5D6BF7}"/>
    <cellStyle name="Currency 11 5" xfId="4319" xr:uid="{F8BBC210-4929-42DF-B775-DC180768BB78}"/>
    <cellStyle name="Currency 11 5 2" xfId="4438" xr:uid="{1F3FE203-C68F-45B1-B548-4C3FD233333B}"/>
    <cellStyle name="Currency 11 5 3" xfId="4720" xr:uid="{A7AD916D-AC55-4AF3-9361-7D5374D170F7}"/>
    <cellStyle name="Currency 11 5 3 2" xfId="5315" xr:uid="{8FA1AE43-B4A5-4ABE-94F7-9045022B2AED}"/>
    <cellStyle name="Currency 11 5 3 3" xfId="4757" xr:uid="{05518B04-51C5-4973-A738-1FE56AF39210}"/>
    <cellStyle name="Currency 11 5 4" xfId="4697" xr:uid="{8B972985-77E6-4BB7-8277-1DF78694F460}"/>
    <cellStyle name="Currency 11 6" xfId="4513" xr:uid="{7C89620B-1CE0-42DC-99A7-AF7B8EAA3652}"/>
    <cellStyle name="Currency 12" xfId="14" xr:uid="{D41CB22B-B82D-49E9-AA7D-35D82F2E21BB}"/>
    <cellStyle name="Currency 12 2" xfId="15" xr:uid="{91FC84D0-4B37-4150-B925-A88024A3BD1A}"/>
    <cellStyle name="Currency 12 2 2" xfId="209" xr:uid="{56AD8041-B4C9-4D04-985B-9535C32F4B39}"/>
    <cellStyle name="Currency 12 2 2 2" xfId="4622" xr:uid="{AF9714A6-7265-4A88-A3C8-D13F43C2F65E}"/>
    <cellStyle name="Currency 12 2 3" xfId="4517" xr:uid="{39E41E1D-214C-4575-B5EF-D6BBDEB6B78A}"/>
    <cellStyle name="Currency 12 3" xfId="210" xr:uid="{E6BC71C0-56C1-4DE1-85CD-E7CC7ADAF172}"/>
    <cellStyle name="Currency 12 3 2" xfId="4623" xr:uid="{B113EDC8-17E8-4D4D-B2F3-AB15E744676F}"/>
    <cellStyle name="Currency 12 4" xfId="4516" xr:uid="{4C0BCD18-C4CC-4BD1-9B7A-C867F8A00216}"/>
    <cellStyle name="Currency 13" xfId="16" xr:uid="{9564A14F-BD51-4F6C-8DA8-630FDAAB9A40}"/>
    <cellStyle name="Currency 13 2" xfId="4321" xr:uid="{8806C1B3-76FC-4924-9623-97EF06F41990}"/>
    <cellStyle name="Currency 13 3" xfId="4322" xr:uid="{222F7BDF-2D8B-473D-A5E4-E2E07FDAA00A}"/>
    <cellStyle name="Currency 13 3 2" xfId="4759" xr:uid="{E6FF8938-F21E-4CA3-B718-A19D182256B2}"/>
    <cellStyle name="Currency 13 4" xfId="4320" xr:uid="{382E5867-06C2-4A21-92B7-188A5DEF15EF}"/>
    <cellStyle name="Currency 13 5" xfId="4758" xr:uid="{CAA81997-A567-45F7-9FCC-6DBFDD9E6403}"/>
    <cellStyle name="Currency 14" xfId="17" xr:uid="{A66BDFF9-14D5-4A26-8D63-044BD897D496}"/>
    <cellStyle name="Currency 14 2" xfId="211" xr:uid="{5E39ACC5-1F7F-4457-A3A1-D12E7C6C1960}"/>
    <cellStyle name="Currency 14 2 2" xfId="4624" xr:uid="{7394FDFA-47C2-4458-A849-7839678B576F}"/>
    <cellStyle name="Currency 14 3" xfId="4518" xr:uid="{01709655-4350-4064-9CDF-84C8250460B3}"/>
    <cellStyle name="Currency 15" xfId="4414" xr:uid="{9217859C-54F3-437D-BB7D-2F3D8ED4F756}"/>
    <cellStyle name="Currency 17" xfId="4323" xr:uid="{E104432D-55E5-43F7-83AF-4471BCCCAB79}"/>
    <cellStyle name="Currency 2" xfId="18" xr:uid="{37A8403D-951A-4FB1-A2A1-360B23813BC3}"/>
    <cellStyle name="Currency 2 2" xfId="19" xr:uid="{E65B22B1-8D77-4122-87E0-F95AD4F38C3C}"/>
    <cellStyle name="Currency 2 2 2" xfId="20" xr:uid="{F7DD5A1F-A7BB-46B8-AD18-084A7658ECE6}"/>
    <cellStyle name="Currency 2 2 2 2" xfId="21" xr:uid="{682F5B15-6532-4D59-8C46-B30714824D07}"/>
    <cellStyle name="Currency 2 2 2 2 2" xfId="4760" xr:uid="{E02994E8-1BC4-48B6-8623-E4A28E0DDC0C}"/>
    <cellStyle name="Currency 2 2 2 3" xfId="22" xr:uid="{023FB4CD-17F8-472D-985E-18D1A22CF8B1}"/>
    <cellStyle name="Currency 2 2 2 3 2" xfId="212" xr:uid="{C2F32A02-0CFE-456D-A1FE-EF68ACD9406C}"/>
    <cellStyle name="Currency 2 2 2 3 2 2" xfId="4625" xr:uid="{1393AD58-5BE0-4282-9CE3-A0228FC307C3}"/>
    <cellStyle name="Currency 2 2 2 3 3" xfId="4521" xr:uid="{78EE9A2D-94B0-4EDD-8562-142AB0A3E8C4}"/>
    <cellStyle name="Currency 2 2 2 4" xfId="213" xr:uid="{47811505-D68F-4077-BD23-741697444E0B}"/>
    <cellStyle name="Currency 2 2 2 4 2" xfId="4626" xr:uid="{DFC6063E-17B3-4CC2-BEF0-E25590D5C0AB}"/>
    <cellStyle name="Currency 2 2 2 5" xfId="4520" xr:uid="{9A067739-21A0-4CE8-B35B-2F16362E6216}"/>
    <cellStyle name="Currency 2 2 3" xfId="214" xr:uid="{625D6A1F-41B9-471F-A7F0-3C348C6EE3A1}"/>
    <cellStyle name="Currency 2 2 3 2" xfId="4627" xr:uid="{8278241F-3827-4C81-A0DC-E0F3708F1755}"/>
    <cellStyle name="Currency 2 2 4" xfId="4519" xr:uid="{8DAEA589-32C9-41DD-836A-CFDFDB768D21}"/>
    <cellStyle name="Currency 2 3" xfId="23" xr:uid="{1464A39B-FF1D-4891-A869-63A559B0CCDB}"/>
    <cellStyle name="Currency 2 3 2" xfId="215" xr:uid="{54F35B07-3D6C-4D47-9393-AEE69FDCB0A4}"/>
    <cellStyle name="Currency 2 3 2 2" xfId="4628" xr:uid="{AF441457-16F5-464A-8767-BBB57A5573C2}"/>
    <cellStyle name="Currency 2 3 3" xfId="4522" xr:uid="{65FCCE07-4EE2-4AF0-92F5-14DBD931D32E}"/>
    <cellStyle name="Currency 2 4" xfId="216" xr:uid="{F415FF1B-776A-483E-BD11-822FDB5D65E2}"/>
    <cellStyle name="Currency 2 4 2" xfId="217" xr:uid="{51126CAA-52FC-449B-A5FB-5BDD52FEB5EE}"/>
    <cellStyle name="Currency 2 5" xfId="218" xr:uid="{52F8FCD6-6390-46FB-863F-6E989C890E52}"/>
    <cellStyle name="Currency 2 5 2" xfId="219" xr:uid="{EE9BBC3B-F678-445F-8826-DEDD59D02F14}"/>
    <cellStyle name="Currency 2 6" xfId="220" xr:uid="{2AF4FFEF-9AC6-450E-B44A-D5AEB8EB4ABE}"/>
    <cellStyle name="Currency 3" xfId="24" xr:uid="{D73B8AC5-7A3F-4A51-9BB3-BE2F648C8E0A}"/>
    <cellStyle name="Currency 3 2" xfId="25" xr:uid="{87CFE69C-64B2-4A0F-9E1C-F223E2D25F23}"/>
    <cellStyle name="Currency 3 2 2" xfId="221" xr:uid="{CF242A9D-3B58-43EA-95F2-534023D088F2}"/>
    <cellStyle name="Currency 3 2 2 2" xfId="4629" xr:uid="{900C4802-04C7-4B89-B7D6-F693AF562B41}"/>
    <cellStyle name="Currency 3 2 3" xfId="4524" xr:uid="{6E91B2D8-C749-4FEB-A020-47A4EFFFFC0D}"/>
    <cellStyle name="Currency 3 3" xfId="26" xr:uid="{319A1319-627A-4EDD-B1EE-0621B66DDB2C}"/>
    <cellStyle name="Currency 3 3 2" xfId="222" xr:uid="{F30C578D-26B2-45A9-9BF3-E1D28C362949}"/>
    <cellStyle name="Currency 3 3 2 2" xfId="4630" xr:uid="{7A701155-EAB5-40D0-9728-89D044659166}"/>
    <cellStyle name="Currency 3 3 3" xfId="4525" xr:uid="{629E9031-9289-46E1-A004-F00DB64DD73D}"/>
    <cellStyle name="Currency 3 4" xfId="27" xr:uid="{A576A6B6-3859-4144-BB25-CDA6631107DC}"/>
    <cellStyle name="Currency 3 4 2" xfId="223" xr:uid="{A8386F2F-F88C-48DC-B563-5F523B86A998}"/>
    <cellStyle name="Currency 3 4 2 2" xfId="4631" xr:uid="{1B851C94-6E42-4FC7-8558-321697D12D2D}"/>
    <cellStyle name="Currency 3 4 3" xfId="4526" xr:uid="{30F7D19D-7B47-4BF1-8153-50516EA37FD1}"/>
    <cellStyle name="Currency 3 5" xfId="224" xr:uid="{54FCB759-478E-4A67-B21F-AA13EAA308F9}"/>
    <cellStyle name="Currency 3 5 2" xfId="4632" xr:uid="{6CAE876D-776B-47D5-9A4A-D13BB66722AB}"/>
    <cellStyle name="Currency 3 6" xfId="4523" xr:uid="{2002BEA0-A409-431D-85BB-00EEAC7DEFF1}"/>
    <cellStyle name="Currency 4" xfId="28" xr:uid="{3C129DA1-10B6-4789-9E12-A17C9F4C4D2E}"/>
    <cellStyle name="Currency 4 2" xfId="29" xr:uid="{5D410CA7-DB0A-4B0B-928D-F53B0390D71C}"/>
    <cellStyle name="Currency 4 2 2" xfId="225" xr:uid="{E14232AE-623A-43C2-8F30-42636B9F17B5}"/>
    <cellStyle name="Currency 4 2 2 2" xfId="4633" xr:uid="{F61B8D3F-0C03-4AE7-AD8E-9051E79E42B3}"/>
    <cellStyle name="Currency 4 2 3" xfId="4528" xr:uid="{9E810D50-744A-410D-8B27-B6B5CC98D77C}"/>
    <cellStyle name="Currency 4 3" xfId="30" xr:uid="{328ACE4B-06E7-47F3-8A17-591573302E9E}"/>
    <cellStyle name="Currency 4 3 2" xfId="226" xr:uid="{9717F28D-9D4C-4C43-BE5F-2DE2A64C260F}"/>
    <cellStyle name="Currency 4 3 2 2" xfId="4634" xr:uid="{B0225876-4F94-4317-8F37-85B2F4ABE090}"/>
    <cellStyle name="Currency 4 3 3" xfId="4529" xr:uid="{C222D4F0-DF5E-4B66-BA53-9BE649F197ED}"/>
    <cellStyle name="Currency 4 4" xfId="227" xr:uid="{7D043B4B-6F2A-404D-8581-7AEB4B5A51B7}"/>
    <cellStyle name="Currency 4 4 2" xfId="4635" xr:uid="{866A42C7-1216-46F3-A965-7183C66C9F3F}"/>
    <cellStyle name="Currency 4 5" xfId="4324" xr:uid="{685F8D84-9D3F-4CAA-A1C3-87EA9CF329BD}"/>
    <cellStyle name="Currency 4 5 2" xfId="4439" xr:uid="{D90C7D41-996A-4E48-A26C-11C642751F53}"/>
    <cellStyle name="Currency 4 5 3" xfId="4721" xr:uid="{95F67888-D2B6-482A-B41A-12CFE5DB9994}"/>
    <cellStyle name="Currency 4 5 3 2" xfId="5316" xr:uid="{030E031F-3288-4DC8-B7D6-749979407CCA}"/>
    <cellStyle name="Currency 4 5 3 3" xfId="4761" xr:uid="{048A6A6A-71CB-4AF1-9049-386192E2502C}"/>
    <cellStyle name="Currency 4 5 4" xfId="4698" xr:uid="{A1AB6A9B-F0A6-4880-A51A-CBC1E5473908}"/>
    <cellStyle name="Currency 4 6" xfId="4527" xr:uid="{66702229-0D12-441A-A1C2-04E684440879}"/>
    <cellStyle name="Currency 5" xfId="31" xr:uid="{35C87BD0-08B5-4E01-AB89-F2EECAB515C5}"/>
    <cellStyle name="Currency 5 2" xfId="32" xr:uid="{81C5AB33-2AE8-44BE-809B-E7CA094FE5D1}"/>
    <cellStyle name="Currency 5 2 2" xfId="228" xr:uid="{AE46989D-DB46-479F-B51F-1F894F82DE57}"/>
    <cellStyle name="Currency 5 2 2 2" xfId="4636" xr:uid="{EA246860-06F2-4DA3-9D09-559CA09EAFC9}"/>
    <cellStyle name="Currency 5 2 3" xfId="4530" xr:uid="{2C606915-0261-4494-AEB4-403E1AD440B9}"/>
    <cellStyle name="Currency 5 3" xfId="4325" xr:uid="{461A73E7-BAA8-43DF-9AD0-C1342C4D2D7F}"/>
    <cellStyle name="Currency 5 3 2" xfId="4440" xr:uid="{9E49DE7B-2049-48B7-9CE5-A9ACD8A76B20}"/>
    <cellStyle name="Currency 5 3 2 2" xfId="5306" xr:uid="{EEF0AB92-9FB8-42F4-9088-43D06D3FBB69}"/>
    <cellStyle name="Currency 5 3 2 3" xfId="4763" xr:uid="{A530D573-6F5F-4981-8094-9089E3E991C3}"/>
    <cellStyle name="Currency 5 4" xfId="4762" xr:uid="{41B62FCF-A455-42E5-921B-0461EDB1EF4E}"/>
    <cellStyle name="Currency 6" xfId="33" xr:uid="{356B8EEB-93AB-4571-94C3-BE8B9AF7CC98}"/>
    <cellStyle name="Currency 6 2" xfId="229" xr:uid="{832588FF-FFAE-4925-9B56-4BFFF27CD7F9}"/>
    <cellStyle name="Currency 6 2 2" xfId="4637" xr:uid="{5EFCC98B-63F2-4FC0-8B45-D0C2A6610679}"/>
    <cellStyle name="Currency 6 3" xfId="4326" xr:uid="{510195D2-9713-49BB-B070-D282D2F9E970}"/>
    <cellStyle name="Currency 6 3 2" xfId="4441" xr:uid="{89EDB650-F608-4A50-B467-8191F0EC95B7}"/>
    <cellStyle name="Currency 6 3 3" xfId="4722" xr:uid="{77B3C892-F342-4A16-BCC9-8C96B42042F5}"/>
    <cellStyle name="Currency 6 3 3 2" xfId="5317" xr:uid="{782623EC-E0EE-4F0D-AB7E-9392C148E0AA}"/>
    <cellStyle name="Currency 6 3 3 3" xfId="4764" xr:uid="{F4FB1B89-FD96-4B58-8172-E0D4C7C338A6}"/>
    <cellStyle name="Currency 6 3 4" xfId="4699" xr:uid="{A0D60BFF-E6AE-468D-9396-02BF0D11D19D}"/>
    <cellStyle name="Currency 6 4" xfId="4531" xr:uid="{D34DE2DC-8226-426A-9B92-DF734B00DDC0}"/>
    <cellStyle name="Currency 7" xfId="34" xr:uid="{A6F80ED1-5B11-475B-87A3-8EB3D96702F0}"/>
    <cellStyle name="Currency 7 2" xfId="35" xr:uid="{CDE753F1-A4B4-4139-B484-EDF79D598A58}"/>
    <cellStyle name="Currency 7 2 2" xfId="250" xr:uid="{556B22B4-C2AF-4844-9AA3-D7CF3FA7F333}"/>
    <cellStyle name="Currency 7 2 2 2" xfId="4638" xr:uid="{280B0D1F-C51D-417B-96F2-556BBA7BCD28}"/>
    <cellStyle name="Currency 7 2 3" xfId="4533" xr:uid="{00A5753D-E270-4FD4-BF2D-D0D684C75BDF}"/>
    <cellStyle name="Currency 7 3" xfId="230" xr:uid="{335555FF-FA27-4AEF-9966-D8A31B108AEF}"/>
    <cellStyle name="Currency 7 3 2" xfId="4639" xr:uid="{2BC3E625-1BBC-4987-B4D0-43E3ABB03C81}"/>
    <cellStyle name="Currency 7 4" xfId="4442" xr:uid="{BEFF8F77-DA57-4AA2-94C2-DED48D6CBBDE}"/>
    <cellStyle name="Currency 7 5" xfId="4532" xr:uid="{891050DC-921E-4FDD-8BA4-B0E6E2BA7EFF}"/>
    <cellStyle name="Currency 8" xfId="36" xr:uid="{841188BE-C3E5-4A44-A74F-683F484BA428}"/>
    <cellStyle name="Currency 8 2" xfId="37" xr:uid="{31F1B7FF-CDEC-4F6C-B2D2-E8BCBF3C57C1}"/>
    <cellStyle name="Currency 8 2 2" xfId="231" xr:uid="{7397D25C-278A-49D8-8B5B-73427954B592}"/>
    <cellStyle name="Currency 8 2 2 2" xfId="4640" xr:uid="{C6F979C3-CA60-48F2-83D0-1455B8D40054}"/>
    <cellStyle name="Currency 8 2 3" xfId="4535" xr:uid="{BFA129C1-27F8-40F4-BE8A-229553439290}"/>
    <cellStyle name="Currency 8 3" xfId="38" xr:uid="{B20CD3B3-A64B-4334-9D4B-02C761EE82BF}"/>
    <cellStyle name="Currency 8 3 2" xfId="232" xr:uid="{58BC1A01-31D0-4B9C-929D-82BC902989AB}"/>
    <cellStyle name="Currency 8 3 2 2" xfId="4641" xr:uid="{C20B9ADD-1270-45C2-910A-AB2026699A6E}"/>
    <cellStyle name="Currency 8 3 3" xfId="4536" xr:uid="{8392A6B9-60CC-40EE-A3DB-8FC54895F524}"/>
    <cellStyle name="Currency 8 4" xfId="39" xr:uid="{22A4C37F-DF41-4AE9-9299-6867EB6668CB}"/>
    <cellStyle name="Currency 8 4 2" xfId="233" xr:uid="{EAD538FC-1E4F-42F0-8C25-935184E4C67B}"/>
    <cellStyle name="Currency 8 4 2 2" xfId="4642" xr:uid="{F2A78FD0-0380-4244-B0E9-0E7A0E03A1AA}"/>
    <cellStyle name="Currency 8 4 3" xfId="4537" xr:uid="{2C570E88-3722-4379-8D49-FB2DAC16DC7D}"/>
    <cellStyle name="Currency 8 5" xfId="234" xr:uid="{1ECEF90B-6B36-40B5-9877-58612BA2512A}"/>
    <cellStyle name="Currency 8 5 2" xfId="4643" xr:uid="{D0DC468F-43F2-4852-B6F3-A912D0BCAC8D}"/>
    <cellStyle name="Currency 8 6" xfId="4443" xr:uid="{39041C33-1E2C-4AA0-B06B-1F8CBA965C77}"/>
    <cellStyle name="Currency 8 7" xfId="4534" xr:uid="{BA5BB825-C2A1-4FB3-B120-38EF0C99F013}"/>
    <cellStyle name="Currency 9" xfId="40" xr:uid="{2F7250A1-E9B6-475A-8FE5-15BF02425F6C}"/>
    <cellStyle name="Currency 9 2" xfId="41" xr:uid="{64BEDE35-38CE-40AB-8451-8422690305B0}"/>
    <cellStyle name="Currency 9 2 2" xfId="235" xr:uid="{55F4B43D-9AB3-47C1-A4D3-8CD39506ED0C}"/>
    <cellStyle name="Currency 9 2 2 2" xfId="4644" xr:uid="{A09119BE-5FCE-4DB9-BCC2-485AF53D08A2}"/>
    <cellStyle name="Currency 9 2 3" xfId="4539" xr:uid="{D0071F45-6605-4325-A673-0ACC5D7178CF}"/>
    <cellStyle name="Currency 9 3" xfId="42" xr:uid="{083C5118-BDED-4C6F-B991-5A3702F6EEA3}"/>
    <cellStyle name="Currency 9 3 2" xfId="236" xr:uid="{C704E416-1C32-4F5E-9A09-2BC5ED0C1816}"/>
    <cellStyle name="Currency 9 3 2 2" xfId="4645" xr:uid="{A6D6181D-51F8-4460-8FDF-4FBF1DC56E0E}"/>
    <cellStyle name="Currency 9 3 3" xfId="4540" xr:uid="{9AD93810-C63B-4C48-9D07-C011F00539CB}"/>
    <cellStyle name="Currency 9 4" xfId="237" xr:uid="{AD253FCA-A818-4C70-8A13-3CD3734EF1F2}"/>
    <cellStyle name="Currency 9 4 2" xfId="4646" xr:uid="{9AA82B0E-9C4E-494B-9E80-B4CAC1D9CDA0}"/>
    <cellStyle name="Currency 9 5" xfId="4327" xr:uid="{F5D52673-350B-417B-967C-62F110D7438D}"/>
    <cellStyle name="Currency 9 5 2" xfId="4444" xr:uid="{2DB7F0DC-8322-4923-80F1-41C2773C56AE}"/>
    <cellStyle name="Currency 9 5 3" xfId="4723" xr:uid="{1B82C443-0119-4182-A928-494EC963F9D0}"/>
    <cellStyle name="Currency 9 5 4" xfId="4700" xr:uid="{4973C8D2-CA1F-4786-B5F9-B77A0FFFBD3E}"/>
    <cellStyle name="Currency 9 6" xfId="4538" xr:uid="{504E5BA2-C7BA-414C-A746-2C086E55EFAA}"/>
    <cellStyle name="Hyperlink 2" xfId="6" xr:uid="{6CFFD761-E1C4-4FFC-9C82-FDD569F38491}"/>
    <cellStyle name="Hyperlink 3" xfId="202" xr:uid="{4CC0CAB8-37D2-4B44-AA79-DE255E9065D9}"/>
    <cellStyle name="Hyperlink 3 2" xfId="4415" xr:uid="{CAAE9282-6A8E-4B4E-B1D0-FED86E9C6004}"/>
    <cellStyle name="Hyperlink 3 3" xfId="4328" xr:uid="{61F5A6A5-AB60-4F08-A063-9A1D8A512980}"/>
    <cellStyle name="Hyperlink 4" xfId="4329" xr:uid="{A5FDAA5A-1BDB-43FB-8EE6-CEA8736EFCC7}"/>
    <cellStyle name="Normal" xfId="0" builtinId="0"/>
    <cellStyle name="Normal 10" xfId="43" xr:uid="{EF5CBD4C-6999-45A9-9B9A-9C2675DAB1AA}"/>
    <cellStyle name="Normal 10 10" xfId="903" xr:uid="{4423D285-090D-4C62-AD58-10597B6DF13A}"/>
    <cellStyle name="Normal 10 10 2" xfId="2508" xr:uid="{2DF815AB-4E37-4056-B09F-FCD9F1F92510}"/>
    <cellStyle name="Normal 10 10 2 2" xfId="4331" xr:uid="{07CA305E-80F5-4901-BF65-8F61A51F43DA}"/>
    <cellStyle name="Normal 10 10 2 3" xfId="4675" xr:uid="{54A3E179-6034-4249-B427-B5B4DC015B02}"/>
    <cellStyle name="Normal 10 10 3" xfId="2509" xr:uid="{11F52459-1984-4CF5-B839-7BECC7661AC6}"/>
    <cellStyle name="Normal 10 10 4" xfId="2510" xr:uid="{9B87B3C9-1BEE-482C-B768-056CBE52357E}"/>
    <cellStyle name="Normal 10 11" xfId="2511" xr:uid="{6E41CFC5-5122-4E24-BCB9-1C1C087CB2E8}"/>
    <cellStyle name="Normal 10 11 2" xfId="2512" xr:uid="{B4343332-75FC-4B8E-893D-E47DC241AF93}"/>
    <cellStyle name="Normal 10 11 3" xfId="2513" xr:uid="{87966AEC-37F4-4D56-B565-47DF171021B5}"/>
    <cellStyle name="Normal 10 11 4" xfId="2514" xr:uid="{9CF9CFAB-D044-45E2-A6D6-004ADE092906}"/>
    <cellStyle name="Normal 10 12" xfId="2515" xr:uid="{D7DB0210-180D-4FBA-AA9D-1C06140D7057}"/>
    <cellStyle name="Normal 10 12 2" xfId="2516" xr:uid="{F9059788-DA1C-44EA-B13F-19A22A8D72B8}"/>
    <cellStyle name="Normal 10 13" xfId="2517" xr:uid="{0F1A8718-1FAF-4739-BAB4-FC4DA8A0D570}"/>
    <cellStyle name="Normal 10 14" xfId="2518" xr:uid="{4678CF58-BB6D-4E38-8CE6-8CA08ECB11DD}"/>
    <cellStyle name="Normal 10 15" xfId="2519" xr:uid="{76515D22-BD7B-4237-B39D-43A881EA5473}"/>
    <cellStyle name="Normal 10 2" xfId="44" xr:uid="{B86A6549-D15D-4ACA-8FD3-1BAFA4375BAB}"/>
    <cellStyle name="Normal 10 2 10" xfId="2520" xr:uid="{543F970B-6BBF-49DE-876A-7853497AB425}"/>
    <cellStyle name="Normal 10 2 11" xfId="2521" xr:uid="{D485D10F-62D1-400D-96B2-1FD7A1877B7C}"/>
    <cellStyle name="Normal 10 2 2" xfId="45" xr:uid="{475953E9-45C6-4363-AFE8-D937E509491B}"/>
    <cellStyle name="Normal 10 2 2 2" xfId="46" xr:uid="{EEDCC5EC-6CBA-4DD5-8E17-8D5DFBCBEE4A}"/>
    <cellStyle name="Normal 10 2 2 2 2" xfId="238" xr:uid="{1C4DBE15-1AC8-4E6D-9C1E-519595C299C9}"/>
    <cellStyle name="Normal 10 2 2 2 2 2" xfId="454" xr:uid="{9011980E-06D3-4A44-85DB-B630C7B3F3E5}"/>
    <cellStyle name="Normal 10 2 2 2 2 2 2" xfId="455" xr:uid="{58411DB5-6B30-4A3F-9343-BBF22F51F74F}"/>
    <cellStyle name="Normal 10 2 2 2 2 2 2 2" xfId="904" xr:uid="{7F76DD13-4BCF-427F-986F-0B86FBA31A8E}"/>
    <cellStyle name="Normal 10 2 2 2 2 2 2 2 2" xfId="905" xr:uid="{61CC88D7-38EE-4069-9508-2E1DC9802D95}"/>
    <cellStyle name="Normal 10 2 2 2 2 2 2 3" xfId="906" xr:uid="{79B3DCE1-4B2F-4F59-BE4D-B8A6C79FD027}"/>
    <cellStyle name="Normal 10 2 2 2 2 2 3" xfId="907" xr:uid="{2204BA28-8EE8-473D-AE8A-F52B56A39D60}"/>
    <cellStyle name="Normal 10 2 2 2 2 2 3 2" xfId="908" xr:uid="{7E1AD60D-6BF8-4D39-B278-B3602DDF2661}"/>
    <cellStyle name="Normal 10 2 2 2 2 2 4" xfId="909" xr:uid="{87E629B8-353F-44DA-A547-2B5A855814D4}"/>
    <cellStyle name="Normal 10 2 2 2 2 3" xfId="456" xr:uid="{A46CAD74-94D8-4D20-ABE7-F9B6B6DD8A17}"/>
    <cellStyle name="Normal 10 2 2 2 2 3 2" xfId="910" xr:uid="{EF0FE814-36F8-43AB-B57D-556F1A1207EF}"/>
    <cellStyle name="Normal 10 2 2 2 2 3 2 2" xfId="911" xr:uid="{292A424D-C8F5-4537-9DAA-CBC02578D461}"/>
    <cellStyle name="Normal 10 2 2 2 2 3 3" xfId="912" xr:uid="{8E4A38F9-E663-47C1-8C26-FEAF8D42BEB6}"/>
    <cellStyle name="Normal 10 2 2 2 2 3 4" xfId="2522" xr:uid="{31361F56-6928-444E-8541-0BB512040B3C}"/>
    <cellStyle name="Normal 10 2 2 2 2 4" xfId="913" xr:uid="{ECD6079A-4DE6-4AFD-8597-424D37443065}"/>
    <cellStyle name="Normal 10 2 2 2 2 4 2" xfId="914" xr:uid="{58044B0E-6A2B-4735-B0AD-91764B79C64F}"/>
    <cellStyle name="Normal 10 2 2 2 2 5" xfId="915" xr:uid="{EA0D021F-984B-43A6-B0B2-54FBBF1C0E0E}"/>
    <cellStyle name="Normal 10 2 2 2 2 6" xfId="2523" xr:uid="{75EB42BA-79C5-40DD-BC8B-CF22F8B868C1}"/>
    <cellStyle name="Normal 10 2 2 2 3" xfId="239" xr:uid="{B6FDBED3-43E5-4598-923A-BD3E3760E5E9}"/>
    <cellStyle name="Normal 10 2 2 2 3 2" xfId="457" xr:uid="{B002A0A2-788A-455D-94A7-4663F99B06AB}"/>
    <cellStyle name="Normal 10 2 2 2 3 2 2" xfId="458" xr:uid="{563DB8F7-E1FD-4582-A224-2033315F31E4}"/>
    <cellStyle name="Normal 10 2 2 2 3 2 2 2" xfId="916" xr:uid="{AEE9E5AD-7525-4995-8F40-94F53D6F3B18}"/>
    <cellStyle name="Normal 10 2 2 2 3 2 2 2 2" xfId="917" xr:uid="{3088C946-ACD9-47D3-BE95-E35601726275}"/>
    <cellStyle name="Normal 10 2 2 2 3 2 2 3" xfId="918" xr:uid="{349D1F84-9F10-46DB-A5A5-5A7205E1D6C7}"/>
    <cellStyle name="Normal 10 2 2 2 3 2 3" xfId="919" xr:uid="{E86D2575-4E16-40DC-BD7B-E2BD2C052FC1}"/>
    <cellStyle name="Normal 10 2 2 2 3 2 3 2" xfId="920" xr:uid="{5BEB4CE8-7B0B-4F61-8AD9-C0A761EC72A5}"/>
    <cellStyle name="Normal 10 2 2 2 3 2 4" xfId="921" xr:uid="{A24FF990-A6D6-4397-B5E0-33FC4CAA9E7E}"/>
    <cellStyle name="Normal 10 2 2 2 3 3" xfId="459" xr:uid="{9F5EB9A1-445B-4DA6-ABB3-9414A978838E}"/>
    <cellStyle name="Normal 10 2 2 2 3 3 2" xfId="922" xr:uid="{0FB311B8-1345-459C-9849-39D755C49767}"/>
    <cellStyle name="Normal 10 2 2 2 3 3 2 2" xfId="923" xr:uid="{C26D341F-251A-4CF3-B51D-53F2E334845F}"/>
    <cellStyle name="Normal 10 2 2 2 3 3 3" xfId="924" xr:uid="{8C108FCA-AEE5-40AD-B20D-89F18666734D}"/>
    <cellStyle name="Normal 10 2 2 2 3 4" xfId="925" xr:uid="{EF370FD3-E058-4068-8AED-8912A728320E}"/>
    <cellStyle name="Normal 10 2 2 2 3 4 2" xfId="926" xr:uid="{0C2754D2-3C4E-40EC-9692-35E7A4BE27D9}"/>
    <cellStyle name="Normal 10 2 2 2 3 5" xfId="927" xr:uid="{0ADC40F1-E9B8-4730-AEAA-BF16B33C0903}"/>
    <cellStyle name="Normal 10 2 2 2 4" xfId="460" xr:uid="{9460D3D7-50C0-408B-8E46-F3BD7E837671}"/>
    <cellStyle name="Normal 10 2 2 2 4 2" xfId="461" xr:uid="{824F53A3-614B-48D9-84C8-237992D58757}"/>
    <cellStyle name="Normal 10 2 2 2 4 2 2" xfId="928" xr:uid="{C16C06EA-D505-4B02-9CDE-15B06A921B13}"/>
    <cellStyle name="Normal 10 2 2 2 4 2 2 2" xfId="929" xr:uid="{4CAF05A8-ABC4-4496-9273-12DA9FB05E8B}"/>
    <cellStyle name="Normal 10 2 2 2 4 2 3" xfId="930" xr:uid="{A94834FE-F168-4F6F-8736-A3894DB659A0}"/>
    <cellStyle name="Normal 10 2 2 2 4 3" xfId="931" xr:uid="{4C658DCF-0003-4EA1-88A1-6A56EC39AC60}"/>
    <cellStyle name="Normal 10 2 2 2 4 3 2" xfId="932" xr:uid="{0CE084ED-9DB1-4B71-8A23-B5A360F022BE}"/>
    <cellStyle name="Normal 10 2 2 2 4 4" xfId="933" xr:uid="{78B36FEA-037C-4B5E-982E-750ED2EC3B9F}"/>
    <cellStyle name="Normal 10 2 2 2 5" xfId="462" xr:uid="{B89652BE-55D0-454F-8F5A-4A9963477EE4}"/>
    <cellStyle name="Normal 10 2 2 2 5 2" xfId="934" xr:uid="{07BDF447-CC4F-43A0-A040-11ACB07A94B5}"/>
    <cellStyle name="Normal 10 2 2 2 5 2 2" xfId="935" xr:uid="{E711F59A-30AC-4E68-8D6D-CFB45C46178F}"/>
    <cellStyle name="Normal 10 2 2 2 5 3" xfId="936" xr:uid="{10FB81FB-DF43-4777-9B2E-9C796CFA36C1}"/>
    <cellStyle name="Normal 10 2 2 2 5 4" xfId="2524" xr:uid="{8C372320-E4C9-49A2-A1F4-17C8A9EA5AA9}"/>
    <cellStyle name="Normal 10 2 2 2 6" xfId="937" xr:uid="{E0E3EC68-6777-4C1B-B581-52C95E42A739}"/>
    <cellStyle name="Normal 10 2 2 2 6 2" xfId="938" xr:uid="{43AC6FA9-7981-4919-B49B-76419D167F19}"/>
    <cellStyle name="Normal 10 2 2 2 7" xfId="939" xr:uid="{25292172-7294-409F-84DD-E434481D6677}"/>
    <cellStyle name="Normal 10 2 2 2 8" xfId="2525" xr:uid="{A247C37B-1D87-4C0B-8882-75E915229378}"/>
    <cellStyle name="Normal 10 2 2 3" xfId="240" xr:uid="{EBC6A348-3472-4A28-A329-B31F6605F261}"/>
    <cellStyle name="Normal 10 2 2 3 2" xfId="463" xr:uid="{087D59EC-4D1D-4B1B-B053-D418FDE9901E}"/>
    <cellStyle name="Normal 10 2 2 3 2 2" xfId="464" xr:uid="{DFD11DC9-32E6-46D1-8C33-ADEFD7B96F34}"/>
    <cellStyle name="Normal 10 2 2 3 2 2 2" xfId="940" xr:uid="{160F285D-3606-4066-9CDC-3AB76BDFBA4D}"/>
    <cellStyle name="Normal 10 2 2 3 2 2 2 2" xfId="941" xr:uid="{5B0E0377-EF1E-4384-A378-9ABDBD3798AF}"/>
    <cellStyle name="Normal 10 2 2 3 2 2 3" xfId="942" xr:uid="{57145D50-0CEA-471E-89E0-CDACBEB178D1}"/>
    <cellStyle name="Normal 10 2 2 3 2 3" xfId="943" xr:uid="{621E00F8-3554-4E47-BA17-0677B7B02A5F}"/>
    <cellStyle name="Normal 10 2 2 3 2 3 2" xfId="944" xr:uid="{6F538D29-D3F5-4D6D-A8C6-74B7A91BA42F}"/>
    <cellStyle name="Normal 10 2 2 3 2 4" xfId="945" xr:uid="{087E482B-42CA-49E2-A2C3-71E99ADAA709}"/>
    <cellStyle name="Normal 10 2 2 3 3" xfId="465" xr:uid="{9FF8ABD6-960F-41C6-8F24-F64C1E9B39B3}"/>
    <cellStyle name="Normal 10 2 2 3 3 2" xfId="946" xr:uid="{8D6BF599-DC2A-4EBE-B57D-E77A9CC08936}"/>
    <cellStyle name="Normal 10 2 2 3 3 2 2" xfId="947" xr:uid="{9ED3D362-4447-4592-A37E-920D9D9A0821}"/>
    <cellStyle name="Normal 10 2 2 3 3 3" xfId="948" xr:uid="{C7D730CA-5228-4544-AD79-847E00EDCBD1}"/>
    <cellStyle name="Normal 10 2 2 3 3 4" xfId="2526" xr:uid="{6C7C46F7-D304-4486-862B-C2174005DECF}"/>
    <cellStyle name="Normal 10 2 2 3 4" xfId="949" xr:uid="{5F9FF898-6775-4E74-9BE3-8244E2384B43}"/>
    <cellStyle name="Normal 10 2 2 3 4 2" xfId="950" xr:uid="{104FB0B8-FD15-4C38-B165-FC7498F06311}"/>
    <cellStyle name="Normal 10 2 2 3 5" xfId="951" xr:uid="{F0DDC8BE-66D7-44FF-A821-8938F22E533B}"/>
    <cellStyle name="Normal 10 2 2 3 6" xfId="2527" xr:uid="{BE4A7121-1C3B-4D25-B9DA-DBD152F00D66}"/>
    <cellStyle name="Normal 10 2 2 4" xfId="241" xr:uid="{36573A88-35B2-478B-827B-C6E4B85649CF}"/>
    <cellStyle name="Normal 10 2 2 4 2" xfId="466" xr:uid="{B7592736-11E4-47E6-9A01-95DE463D9DEF}"/>
    <cellStyle name="Normal 10 2 2 4 2 2" xfId="467" xr:uid="{7AEA20E2-24A6-41C0-A75E-9A808D51ED08}"/>
    <cellStyle name="Normal 10 2 2 4 2 2 2" xfId="952" xr:uid="{47870C51-68A5-4B74-AB00-46DCF300CA6F}"/>
    <cellStyle name="Normal 10 2 2 4 2 2 2 2" xfId="953" xr:uid="{DED87FF5-A3B3-41BA-BB38-172DD9EE3297}"/>
    <cellStyle name="Normal 10 2 2 4 2 2 3" xfId="954" xr:uid="{BA463FFD-A7FF-4318-9BCE-2B9C0FBDEE94}"/>
    <cellStyle name="Normal 10 2 2 4 2 3" xfId="955" xr:uid="{3AE4049C-D799-4767-A516-6440AFB573F4}"/>
    <cellStyle name="Normal 10 2 2 4 2 3 2" xfId="956" xr:uid="{F8B49264-5FC4-4AE9-9BC6-3F3B0A116ADC}"/>
    <cellStyle name="Normal 10 2 2 4 2 4" xfId="957" xr:uid="{96C44E5B-4BF0-4A6C-9ABD-1FE87B4A9D2F}"/>
    <cellStyle name="Normal 10 2 2 4 3" xfId="468" xr:uid="{AD882C2C-9D31-4838-9B26-36BFAC7B684B}"/>
    <cellStyle name="Normal 10 2 2 4 3 2" xfId="958" xr:uid="{9651F7C6-D771-482B-B2EF-7450F3AA370A}"/>
    <cellStyle name="Normal 10 2 2 4 3 2 2" xfId="959" xr:uid="{B5B30173-DA4D-4EFD-A870-7D6FCAD5CFA1}"/>
    <cellStyle name="Normal 10 2 2 4 3 3" xfId="960" xr:uid="{40736D37-817D-42F9-A7EB-5D39930A952F}"/>
    <cellStyle name="Normal 10 2 2 4 4" xfId="961" xr:uid="{42088F19-E6C6-45EB-BA53-D614ACA03D21}"/>
    <cellStyle name="Normal 10 2 2 4 4 2" xfId="962" xr:uid="{E02ADE77-6090-4C22-9F5B-B0D1FE990F7C}"/>
    <cellStyle name="Normal 10 2 2 4 5" xfId="963" xr:uid="{41CC9020-3908-49A0-97F9-4EB148F9074D}"/>
    <cellStyle name="Normal 10 2 2 5" xfId="242" xr:uid="{59E67F6E-51B5-4919-BD97-F03CD35D5D8A}"/>
    <cellStyle name="Normal 10 2 2 5 2" xfId="469" xr:uid="{3A56C748-2CC8-42CB-BD32-1D4B831D8460}"/>
    <cellStyle name="Normal 10 2 2 5 2 2" xfId="964" xr:uid="{EA3778CC-15DA-4BFB-A07C-764024D747A9}"/>
    <cellStyle name="Normal 10 2 2 5 2 2 2" xfId="965" xr:uid="{18AE6047-1208-45D2-9F1C-DC868F12DB62}"/>
    <cellStyle name="Normal 10 2 2 5 2 3" xfId="966" xr:uid="{B7108196-A038-46F5-BFBA-087B4613C205}"/>
    <cellStyle name="Normal 10 2 2 5 3" xfId="967" xr:uid="{44448A94-80E1-4665-9754-FCC9B524B16F}"/>
    <cellStyle name="Normal 10 2 2 5 3 2" xfId="968" xr:uid="{71A9AB7C-3A9B-4743-AC31-45AB46188389}"/>
    <cellStyle name="Normal 10 2 2 5 4" xfId="969" xr:uid="{043BB27F-9DB3-488D-8114-45E89B61DA1E}"/>
    <cellStyle name="Normal 10 2 2 6" xfId="470" xr:uid="{4DCE62D7-C72F-4FCE-A349-3742988F8588}"/>
    <cellStyle name="Normal 10 2 2 6 2" xfId="970" xr:uid="{2200864F-157B-4444-AD91-39A467ECD364}"/>
    <cellStyle name="Normal 10 2 2 6 2 2" xfId="971" xr:uid="{73D7D3B4-BE1E-4FAF-9A6D-B869440E8017}"/>
    <cellStyle name="Normal 10 2 2 6 2 3" xfId="4333" xr:uid="{2D5EEDF7-C0B7-4C05-A472-B177BDB79761}"/>
    <cellStyle name="Normal 10 2 2 6 3" xfId="972" xr:uid="{3576A6A4-3078-445C-8D4B-0C9AA2ECFC19}"/>
    <cellStyle name="Normal 10 2 2 6 4" xfId="2528" xr:uid="{3D870BE3-0985-45CE-993E-73857EEDD570}"/>
    <cellStyle name="Normal 10 2 2 6 4 2" xfId="4564" xr:uid="{E3FBB034-A438-4250-B00C-34C9D8D1DA63}"/>
    <cellStyle name="Normal 10 2 2 6 4 3" xfId="4676" xr:uid="{C6A6A7F1-9937-475B-A35E-F10BBE98B69E}"/>
    <cellStyle name="Normal 10 2 2 6 4 4" xfId="4602" xr:uid="{17C799D4-12B0-4335-9F73-B7140491250A}"/>
    <cellStyle name="Normal 10 2 2 7" xfId="973" xr:uid="{123ED3A2-E4F9-464B-BB17-3968480C95FE}"/>
    <cellStyle name="Normal 10 2 2 7 2" xfId="974" xr:uid="{C55D4511-3549-4E23-B78E-2E5D58C556F2}"/>
    <cellStyle name="Normal 10 2 2 8" xfId="975" xr:uid="{D7AA27C3-BA90-4B01-9F28-9421FF7CF207}"/>
    <cellStyle name="Normal 10 2 2 9" xfId="2529" xr:uid="{EA224805-E1D0-4229-83E6-6FD30636AA46}"/>
    <cellStyle name="Normal 10 2 3" xfId="47" xr:uid="{3B8A54DB-DD4B-4DF6-B8FA-171BF4CB163A}"/>
    <cellStyle name="Normal 10 2 3 2" xfId="48" xr:uid="{FD729681-8B0B-4EEF-B789-40FD41ACEB0C}"/>
    <cellStyle name="Normal 10 2 3 2 2" xfId="471" xr:uid="{24341693-672C-4A7B-9226-19E0C9DC1FD1}"/>
    <cellStyle name="Normal 10 2 3 2 2 2" xfId="472" xr:uid="{0A89B3CB-3548-423E-AB2F-B2456F47AE5A}"/>
    <cellStyle name="Normal 10 2 3 2 2 2 2" xfId="976" xr:uid="{2A21DB72-9AF2-4ED4-8682-EB1064D92DAB}"/>
    <cellStyle name="Normal 10 2 3 2 2 2 2 2" xfId="977" xr:uid="{7C10A9EC-1C12-4F7D-9230-F89B9B6760F1}"/>
    <cellStyle name="Normal 10 2 3 2 2 2 3" xfId="978" xr:uid="{B8D00293-6937-4656-A917-6055B4499148}"/>
    <cellStyle name="Normal 10 2 3 2 2 3" xfId="979" xr:uid="{07124B06-368E-45BA-9015-8324876F1931}"/>
    <cellStyle name="Normal 10 2 3 2 2 3 2" xfId="980" xr:uid="{049A2915-239E-4CC2-B894-CF16BEB1A680}"/>
    <cellStyle name="Normal 10 2 3 2 2 4" xfId="981" xr:uid="{7094EE8F-4F7C-4364-9929-A9506D723517}"/>
    <cellStyle name="Normal 10 2 3 2 3" xfId="473" xr:uid="{434B7D76-5BEE-4C85-AC77-9DC60133F706}"/>
    <cellStyle name="Normal 10 2 3 2 3 2" xfId="982" xr:uid="{183B8D1A-5EF5-4B25-9EFB-F4E81714AE5C}"/>
    <cellStyle name="Normal 10 2 3 2 3 2 2" xfId="983" xr:uid="{56661AC4-3B58-4C44-B192-2CB949AE7C10}"/>
    <cellStyle name="Normal 10 2 3 2 3 3" xfId="984" xr:uid="{84D6156D-B3DB-4ED0-854D-F6170C895D53}"/>
    <cellStyle name="Normal 10 2 3 2 3 4" xfId="2530" xr:uid="{14AE318D-122B-43D7-91F1-5823114D41F3}"/>
    <cellStyle name="Normal 10 2 3 2 4" xfId="985" xr:uid="{CD9DEC2F-F9C9-4EDF-A46C-650B0A8A16D1}"/>
    <cellStyle name="Normal 10 2 3 2 4 2" xfId="986" xr:uid="{BE58A2EC-4FF3-4242-85D9-DAB399E089CC}"/>
    <cellStyle name="Normal 10 2 3 2 5" xfId="987" xr:uid="{86DCD814-8C69-4493-A9B6-4F2A9C832454}"/>
    <cellStyle name="Normal 10 2 3 2 6" xfId="2531" xr:uid="{DA51366E-DA9D-4859-85AE-F76B5D8F17DB}"/>
    <cellStyle name="Normal 10 2 3 3" xfId="243" xr:uid="{0E648567-632B-4FA8-A110-C82FE773AC32}"/>
    <cellStyle name="Normal 10 2 3 3 2" xfId="474" xr:uid="{953026BB-F083-48AA-AAB0-89086D7A9D30}"/>
    <cellStyle name="Normal 10 2 3 3 2 2" xfId="475" xr:uid="{1F820823-D68C-44E4-98E2-3891328E0A9C}"/>
    <cellStyle name="Normal 10 2 3 3 2 2 2" xfId="988" xr:uid="{D5B5918C-AEAC-4AF3-BAC3-268093822756}"/>
    <cellStyle name="Normal 10 2 3 3 2 2 2 2" xfId="989" xr:uid="{9D00D09B-3DEB-45AC-8CA1-6DFE66E82B63}"/>
    <cellStyle name="Normal 10 2 3 3 2 2 3" xfId="990" xr:uid="{51E692C7-75D0-4F60-8941-B796CEF51834}"/>
    <cellStyle name="Normal 10 2 3 3 2 3" xfId="991" xr:uid="{CC6BBE37-41EA-45FD-B4DE-5CEAB3175CDB}"/>
    <cellStyle name="Normal 10 2 3 3 2 3 2" xfId="992" xr:uid="{1414E617-8775-4E78-95D8-C601D02ED07A}"/>
    <cellStyle name="Normal 10 2 3 3 2 4" xfId="993" xr:uid="{801EB0F2-F483-4A30-91C1-F597CFC3CD83}"/>
    <cellStyle name="Normal 10 2 3 3 3" xfId="476" xr:uid="{6146353C-E1F0-45D2-9ADD-4AC2E67E4F48}"/>
    <cellStyle name="Normal 10 2 3 3 3 2" xfId="994" xr:uid="{ACF6AB5B-ACB4-4B60-A079-AB0E1D751FDF}"/>
    <cellStyle name="Normal 10 2 3 3 3 2 2" xfId="995" xr:uid="{BB489B82-0C40-45F1-A976-4CC6206C9528}"/>
    <cellStyle name="Normal 10 2 3 3 3 3" xfId="996" xr:uid="{9062FF92-6B13-4CCF-B2A2-F6C82E48B4EB}"/>
    <cellStyle name="Normal 10 2 3 3 4" xfId="997" xr:uid="{CDDA4B28-EA57-4BB5-AD1B-DB114FD018AF}"/>
    <cellStyle name="Normal 10 2 3 3 4 2" xfId="998" xr:uid="{03153F7C-12DC-4853-8745-0FABDC6B83AF}"/>
    <cellStyle name="Normal 10 2 3 3 5" xfId="999" xr:uid="{D2AC868A-F652-4EE3-9AE1-256A54C8107E}"/>
    <cellStyle name="Normal 10 2 3 4" xfId="244" xr:uid="{09FE2126-6A83-4352-BE14-A61EF1F48BCB}"/>
    <cellStyle name="Normal 10 2 3 4 2" xfId="477" xr:uid="{A4626DAA-D54E-4C90-B5B6-0C4BE06D7D53}"/>
    <cellStyle name="Normal 10 2 3 4 2 2" xfId="1000" xr:uid="{76B73B9C-2951-4413-830C-DB662B994A52}"/>
    <cellStyle name="Normal 10 2 3 4 2 2 2" xfId="1001" xr:uid="{6958F96C-A27D-4FE6-B6DB-F56D1D130918}"/>
    <cellStyle name="Normal 10 2 3 4 2 3" xfId="1002" xr:uid="{4E7C7DE0-2492-4584-A323-F523841636FE}"/>
    <cellStyle name="Normal 10 2 3 4 3" xfId="1003" xr:uid="{A4856EC3-D9C3-48B6-9276-EE7C4044F3B9}"/>
    <cellStyle name="Normal 10 2 3 4 3 2" xfId="1004" xr:uid="{2CFB5749-C46C-4BD0-8619-1D58D0C06A01}"/>
    <cellStyle name="Normal 10 2 3 4 4" xfId="1005" xr:uid="{DB01C929-DEF8-463B-AD16-608CE49F0380}"/>
    <cellStyle name="Normal 10 2 3 5" xfId="478" xr:uid="{2FBD1CFD-2BF5-4854-B93A-689B280B496E}"/>
    <cellStyle name="Normal 10 2 3 5 2" xfId="1006" xr:uid="{F1526B0B-5ADE-42F6-B7F2-9EFD0FC85C0F}"/>
    <cellStyle name="Normal 10 2 3 5 2 2" xfId="1007" xr:uid="{D647620A-8487-4D80-9DA8-48CFB0EC76F4}"/>
    <cellStyle name="Normal 10 2 3 5 2 3" xfId="4334" xr:uid="{14061B7E-1059-43A8-9975-9884594C233F}"/>
    <cellStyle name="Normal 10 2 3 5 3" xfId="1008" xr:uid="{E0FF8F90-99DB-47F8-86D8-99797FDC46B5}"/>
    <cellStyle name="Normal 10 2 3 5 4" xfId="2532" xr:uid="{4E3F1CD4-2597-4841-A4DA-9D55475064E0}"/>
    <cellStyle name="Normal 10 2 3 5 4 2" xfId="4565" xr:uid="{A40EC8CE-E589-4043-96FA-26D18A52DB10}"/>
    <cellStyle name="Normal 10 2 3 5 4 3" xfId="4677" xr:uid="{EDEB897A-3CD6-41A7-AB8D-14A040D39D2B}"/>
    <cellStyle name="Normal 10 2 3 5 4 4" xfId="4603" xr:uid="{3265086A-683A-466F-8648-2E989408450D}"/>
    <cellStyle name="Normal 10 2 3 6" xfId="1009" xr:uid="{84CB22B9-D6F8-4386-936E-C7ECE92C26BE}"/>
    <cellStyle name="Normal 10 2 3 6 2" xfId="1010" xr:uid="{CED7F3D1-402C-4CF7-80AC-FFDDD6F0AEF4}"/>
    <cellStyle name="Normal 10 2 3 7" xfId="1011" xr:uid="{0F449E1E-40D6-4E13-861A-28A2860BFDA0}"/>
    <cellStyle name="Normal 10 2 3 8" xfId="2533" xr:uid="{D3CB36E6-CBD4-44E4-85CA-67FD4CCB97D9}"/>
    <cellStyle name="Normal 10 2 4" xfId="49" xr:uid="{61DC31C2-C29C-4670-AF12-22265A493297}"/>
    <cellStyle name="Normal 10 2 4 2" xfId="429" xr:uid="{C093C544-E9D3-487D-B6F0-D17A32479074}"/>
    <cellStyle name="Normal 10 2 4 2 2" xfId="479" xr:uid="{5734E3D1-1DF7-4F54-A751-14C9FA0281DD}"/>
    <cellStyle name="Normal 10 2 4 2 2 2" xfId="1012" xr:uid="{FE0D6C02-8708-4472-BBFB-95C6B2B4FA77}"/>
    <cellStyle name="Normal 10 2 4 2 2 2 2" xfId="1013" xr:uid="{ED1DBA95-B85D-4EA1-B631-93AA9AB1CD9A}"/>
    <cellStyle name="Normal 10 2 4 2 2 3" xfId="1014" xr:uid="{EAE774C5-5DA3-4DF1-9B44-AB54AFB46F08}"/>
    <cellStyle name="Normal 10 2 4 2 2 4" xfId="2534" xr:uid="{E553553B-1387-4774-BBCB-B9933E1F80D7}"/>
    <cellStyle name="Normal 10 2 4 2 3" xfId="1015" xr:uid="{65B1C41C-A01F-4C45-A935-28EA385DEB7B}"/>
    <cellStyle name="Normal 10 2 4 2 3 2" xfId="1016" xr:uid="{DA11F804-47F1-4188-95BB-33A61B6560ED}"/>
    <cellStyle name="Normal 10 2 4 2 4" xfId="1017" xr:uid="{558DA14D-7C6A-4F3D-82E1-B224205968DF}"/>
    <cellStyle name="Normal 10 2 4 2 5" xfId="2535" xr:uid="{F435E24A-FF70-4B38-82F5-EB6560FA0B58}"/>
    <cellStyle name="Normal 10 2 4 3" xfId="480" xr:uid="{043AAA82-1D63-4AD0-817D-1CA7B44B273A}"/>
    <cellStyle name="Normal 10 2 4 3 2" xfId="1018" xr:uid="{3D9300AA-1CA0-4B73-B750-38D2EF356349}"/>
    <cellStyle name="Normal 10 2 4 3 2 2" xfId="1019" xr:uid="{1A5284C1-A785-441B-9955-59D5C9D4176C}"/>
    <cellStyle name="Normal 10 2 4 3 3" xfId="1020" xr:uid="{B4424835-5A38-4165-8ADC-D88E9653B809}"/>
    <cellStyle name="Normal 10 2 4 3 4" xfId="2536" xr:uid="{1F410ACE-407C-4000-A049-3D21A94CC53C}"/>
    <cellStyle name="Normal 10 2 4 4" xfId="1021" xr:uid="{147ACB3D-E981-4BD1-B66F-0953A21605B4}"/>
    <cellStyle name="Normal 10 2 4 4 2" xfId="1022" xr:uid="{1B0CAD26-1F92-4EE4-B6C1-786172B31893}"/>
    <cellStyle name="Normal 10 2 4 4 3" xfId="2537" xr:uid="{740549F8-6575-47B0-9F91-E7D95E0D8EEE}"/>
    <cellStyle name="Normal 10 2 4 4 4" xfId="2538" xr:uid="{C20D080B-39C4-490F-820E-0E771A693170}"/>
    <cellStyle name="Normal 10 2 4 5" xfId="1023" xr:uid="{F006CB02-D6AA-4232-B936-0B56A160F7D6}"/>
    <cellStyle name="Normal 10 2 4 6" xfId="2539" xr:uid="{9C44C78B-F6C4-4714-B950-DE5E8FF90BCF}"/>
    <cellStyle name="Normal 10 2 4 7" xfId="2540" xr:uid="{4EDFD266-1A31-4556-9835-694495E2FB56}"/>
    <cellStyle name="Normal 10 2 5" xfId="245" xr:uid="{225C7DAA-0979-4048-AD91-7CA5772C1F19}"/>
    <cellStyle name="Normal 10 2 5 2" xfId="481" xr:uid="{64DAE904-1F38-4682-B62E-0129A4EDE4A2}"/>
    <cellStyle name="Normal 10 2 5 2 2" xfId="482" xr:uid="{3F235978-A637-4B1E-89D6-A86D118C4888}"/>
    <cellStyle name="Normal 10 2 5 2 2 2" xfId="1024" xr:uid="{5047E87F-964D-4212-85B1-075F05ED8505}"/>
    <cellStyle name="Normal 10 2 5 2 2 2 2" xfId="1025" xr:uid="{4FAFB1E5-8557-4C55-8177-01025E21C4AF}"/>
    <cellStyle name="Normal 10 2 5 2 2 3" xfId="1026" xr:uid="{61137EBE-B59A-497F-9CB4-8211B97318EC}"/>
    <cellStyle name="Normal 10 2 5 2 3" xfId="1027" xr:uid="{3761BA43-1B96-4A52-A08D-5DB501A16EE6}"/>
    <cellStyle name="Normal 10 2 5 2 3 2" xfId="1028" xr:uid="{DFAD1DA8-0B22-49E1-A85E-4131E9386D79}"/>
    <cellStyle name="Normal 10 2 5 2 4" xfId="1029" xr:uid="{B771B75C-2E75-4FAD-8CBF-79BE4F0A43ED}"/>
    <cellStyle name="Normal 10 2 5 3" xfId="483" xr:uid="{F76ABC45-B87F-420F-94D8-AAF93435202E}"/>
    <cellStyle name="Normal 10 2 5 3 2" xfId="1030" xr:uid="{C3DFD31D-5DA2-44CC-9492-1D1D9B878E69}"/>
    <cellStyle name="Normal 10 2 5 3 2 2" xfId="1031" xr:uid="{9B9F8D59-1069-482A-A7F4-3C4E52EB4C10}"/>
    <cellStyle name="Normal 10 2 5 3 3" xfId="1032" xr:uid="{A31BF67F-CCE4-4CCE-8CCA-24E7F052045B}"/>
    <cellStyle name="Normal 10 2 5 3 4" xfId="2541" xr:uid="{5D25B04E-5AE4-4FC7-9032-D8F5AFB15A3B}"/>
    <cellStyle name="Normal 10 2 5 4" xfId="1033" xr:uid="{36E30D73-103B-488F-BDC6-FC6A31198EC9}"/>
    <cellStyle name="Normal 10 2 5 4 2" xfId="1034" xr:uid="{BB38A379-A42E-4DB7-BEB1-C3FD7C1B7A13}"/>
    <cellStyle name="Normal 10 2 5 5" xfId="1035" xr:uid="{B8CFBE53-3EF7-40DB-832D-B38D44216DCB}"/>
    <cellStyle name="Normal 10 2 5 6" xfId="2542" xr:uid="{50288147-7769-4D7A-9EA2-BD132176006E}"/>
    <cellStyle name="Normal 10 2 6" xfId="246" xr:uid="{99EA1EE8-3B9B-4C4A-9267-7B5520005197}"/>
    <cellStyle name="Normal 10 2 6 2" xfId="484" xr:uid="{FEF47DE9-0FA1-4259-9E34-997FFF07D537}"/>
    <cellStyle name="Normal 10 2 6 2 2" xfId="1036" xr:uid="{AB3F1F7E-09C6-4179-9A6B-F41D2C6424A5}"/>
    <cellStyle name="Normal 10 2 6 2 2 2" xfId="1037" xr:uid="{08C22843-4A08-4D0D-9908-FB6B41537640}"/>
    <cellStyle name="Normal 10 2 6 2 3" xfId="1038" xr:uid="{CE1E3DFA-F347-4C10-96CC-D15E32F8BF87}"/>
    <cellStyle name="Normal 10 2 6 2 4" xfId="2543" xr:uid="{EA8C18A7-EC7D-474A-9FC9-48BBC7651699}"/>
    <cellStyle name="Normal 10 2 6 3" xfId="1039" xr:uid="{7EE5653A-B039-4CAD-A433-9AC69B25FE3C}"/>
    <cellStyle name="Normal 10 2 6 3 2" xfId="1040" xr:uid="{35EC44B9-5C69-4F17-A457-953F4E436D96}"/>
    <cellStyle name="Normal 10 2 6 4" xfId="1041" xr:uid="{AA333BE4-F0C2-45EC-8AD4-C4840F9CEA31}"/>
    <cellStyle name="Normal 10 2 6 5" xfId="2544" xr:uid="{AE9CAF53-D2A5-44B3-9F40-BC3E19F51161}"/>
    <cellStyle name="Normal 10 2 7" xfId="485" xr:uid="{3ABD6F66-BE55-4510-8CDB-E80523947039}"/>
    <cellStyle name="Normal 10 2 7 2" xfId="1042" xr:uid="{DFC4D333-1283-4C5F-8D21-E1FF153B051D}"/>
    <cellStyle name="Normal 10 2 7 2 2" xfId="1043" xr:uid="{56F781E5-21A6-4465-8C66-4DE79E805945}"/>
    <cellStyle name="Normal 10 2 7 2 3" xfId="4332" xr:uid="{8B20BF91-DEAD-4457-B063-CBFA5C988F39}"/>
    <cellStyle name="Normal 10 2 7 3" xfId="1044" xr:uid="{3F410037-D805-4513-A6F7-F1CEDDE89725}"/>
    <cellStyle name="Normal 10 2 7 4" xfId="2545" xr:uid="{43D63AFA-3D8C-413E-A85E-0A2EB10E7C3E}"/>
    <cellStyle name="Normal 10 2 7 4 2" xfId="4563" xr:uid="{B79B6DDB-4C0B-4C44-BEE4-4CB2941A49E8}"/>
    <cellStyle name="Normal 10 2 7 4 3" xfId="4678" xr:uid="{AECDBC2C-8A5A-446A-AEA1-A3BA61AB930D}"/>
    <cellStyle name="Normal 10 2 7 4 4" xfId="4601" xr:uid="{54E8A301-0A83-475C-88B2-7B5641EB7FBA}"/>
    <cellStyle name="Normal 10 2 8" xfId="1045" xr:uid="{2E6B2C7C-4289-432B-B213-69D75007B564}"/>
    <cellStyle name="Normal 10 2 8 2" xfId="1046" xr:uid="{A9392BA5-E525-40DD-84DF-AD853EC3F082}"/>
    <cellStyle name="Normal 10 2 8 3" xfId="2546" xr:uid="{30EE756F-1CFE-4C10-94E0-190D277DE3C9}"/>
    <cellStyle name="Normal 10 2 8 4" xfId="2547" xr:uid="{B45557A9-694B-4B81-BDFB-57247C731242}"/>
    <cellStyle name="Normal 10 2 9" xfId="1047" xr:uid="{C791086B-0EF4-45F0-BB40-6F104807416C}"/>
    <cellStyle name="Normal 10 3" xfId="50" xr:uid="{1BD70E15-67B2-4922-A555-8D9DB211ED54}"/>
    <cellStyle name="Normal 10 3 10" xfId="2548" xr:uid="{CD45D29E-3B89-47AE-94EB-B9D8B76F363D}"/>
    <cellStyle name="Normal 10 3 11" xfId="2549" xr:uid="{366D19A8-405C-4E4E-B6DB-1C9AE09A14CF}"/>
    <cellStyle name="Normal 10 3 2" xfId="51" xr:uid="{CEE61465-52FB-4439-92C3-7A20E5B1BC1F}"/>
    <cellStyle name="Normal 10 3 2 2" xfId="52" xr:uid="{A0362542-EA62-4615-95B0-5E345271F360}"/>
    <cellStyle name="Normal 10 3 2 2 2" xfId="247" xr:uid="{449AE616-0B14-4CD5-9AA8-22BABA815C1E}"/>
    <cellStyle name="Normal 10 3 2 2 2 2" xfId="486" xr:uid="{57E1EEAA-9A02-4605-9EB1-4AB5F0FEB330}"/>
    <cellStyle name="Normal 10 3 2 2 2 2 2" xfId="1048" xr:uid="{AADD3388-514B-4D23-BC9D-FE93374D4982}"/>
    <cellStyle name="Normal 10 3 2 2 2 2 2 2" xfId="1049" xr:uid="{1B88D8C6-16A3-4A0F-A256-7213DA602489}"/>
    <cellStyle name="Normal 10 3 2 2 2 2 3" xfId="1050" xr:uid="{C39DBF6D-7A99-45F8-A396-E5D283FEDD2F}"/>
    <cellStyle name="Normal 10 3 2 2 2 2 4" xfId="2550" xr:uid="{A0E8E486-919D-4FDE-BE89-7C5B2339CCA4}"/>
    <cellStyle name="Normal 10 3 2 2 2 3" xfId="1051" xr:uid="{A86CF551-1DBD-4C0E-AA60-ED7FFA2E7303}"/>
    <cellStyle name="Normal 10 3 2 2 2 3 2" xfId="1052" xr:uid="{4EDA850A-2832-4BFB-B64F-EE6976EEF94D}"/>
    <cellStyle name="Normal 10 3 2 2 2 3 3" xfId="2551" xr:uid="{63E162C0-AE32-4F74-B6F2-49FA20D15D93}"/>
    <cellStyle name="Normal 10 3 2 2 2 3 4" xfId="2552" xr:uid="{4196B12A-63DB-4319-8E91-4C12DC90AD66}"/>
    <cellStyle name="Normal 10 3 2 2 2 4" xfId="1053" xr:uid="{E4DAFAD9-46A8-4CF6-985F-C512562F0520}"/>
    <cellStyle name="Normal 10 3 2 2 2 5" xfId="2553" xr:uid="{4796C074-6E8A-4AFF-80B5-A4736FC43328}"/>
    <cellStyle name="Normal 10 3 2 2 2 6" xfId="2554" xr:uid="{CDCFA20F-401E-43B9-BB68-A65A582D99AA}"/>
    <cellStyle name="Normal 10 3 2 2 3" xfId="487" xr:uid="{CF23D67B-4F8F-43D9-B3C8-CE9826001599}"/>
    <cellStyle name="Normal 10 3 2 2 3 2" xfId="1054" xr:uid="{E603422E-C93E-46EF-9510-85C42BE021B3}"/>
    <cellStyle name="Normal 10 3 2 2 3 2 2" xfId="1055" xr:uid="{4124E308-D744-4548-AD06-7A00118A6A0D}"/>
    <cellStyle name="Normal 10 3 2 2 3 2 3" xfId="2555" xr:uid="{3A6A1742-A597-4D6D-AE77-28F1A5F414D3}"/>
    <cellStyle name="Normal 10 3 2 2 3 2 4" xfId="2556" xr:uid="{E99F5DDB-5739-479E-BC53-877C3D9709EE}"/>
    <cellStyle name="Normal 10 3 2 2 3 3" xfId="1056" xr:uid="{57B98AD0-ED8A-4D00-B83C-01F38FBFD906}"/>
    <cellStyle name="Normal 10 3 2 2 3 4" xfId="2557" xr:uid="{42564843-4396-48DF-9C4E-74A718D99E0B}"/>
    <cellStyle name="Normal 10 3 2 2 3 5" xfId="2558" xr:uid="{89D48383-321F-4C98-996F-CF7885876302}"/>
    <cellStyle name="Normal 10 3 2 2 4" xfId="1057" xr:uid="{EC9805FF-53A0-4347-808F-EAED2645EEF0}"/>
    <cellStyle name="Normal 10 3 2 2 4 2" xfId="1058" xr:uid="{19627743-EA8F-42BC-A324-B4F2D5513E3E}"/>
    <cellStyle name="Normal 10 3 2 2 4 3" xfId="2559" xr:uid="{38C47E5A-3A82-42CA-9424-AF356B02FCE1}"/>
    <cellStyle name="Normal 10 3 2 2 4 4" xfId="2560" xr:uid="{BAA18D1A-0DB8-4D6D-BDA2-15829F0BA13C}"/>
    <cellStyle name="Normal 10 3 2 2 5" xfId="1059" xr:uid="{634A3799-05C3-4509-8400-2E954931104B}"/>
    <cellStyle name="Normal 10 3 2 2 5 2" xfId="2561" xr:uid="{DD2FBF7D-B07D-4C3A-AB2C-DF0BA4AC69FE}"/>
    <cellStyle name="Normal 10 3 2 2 5 3" xfId="2562" xr:uid="{8BC71762-64E0-49EB-A9B1-4758DF204EE2}"/>
    <cellStyle name="Normal 10 3 2 2 5 4" xfId="2563" xr:uid="{7C5D76BE-5F10-431D-AAEE-501011B3E903}"/>
    <cellStyle name="Normal 10 3 2 2 6" xfId="2564" xr:uid="{CA6D48CA-F072-41E5-8449-F003784FEB9D}"/>
    <cellStyle name="Normal 10 3 2 2 7" xfId="2565" xr:uid="{DF688D48-6109-4384-9746-869B3890E91D}"/>
    <cellStyle name="Normal 10 3 2 2 8" xfId="2566" xr:uid="{88A2A370-0E51-4EDE-923D-27D8837D2439}"/>
    <cellStyle name="Normal 10 3 2 3" xfId="248" xr:uid="{A11CAD5F-5D2F-448D-8731-EA91DA1E02A0}"/>
    <cellStyle name="Normal 10 3 2 3 2" xfId="488" xr:uid="{E89698D1-BEEE-49F6-ADB2-1FE57A760BC0}"/>
    <cellStyle name="Normal 10 3 2 3 2 2" xfId="489" xr:uid="{39C6A9B6-BB6C-44C1-B8CB-50BFA58E99E7}"/>
    <cellStyle name="Normal 10 3 2 3 2 2 2" xfId="1060" xr:uid="{D41B06E9-9C93-418E-B875-DC6D282D3FAB}"/>
    <cellStyle name="Normal 10 3 2 3 2 2 2 2" xfId="1061" xr:uid="{36633136-6A3F-4B62-88CE-EBF47F0A508F}"/>
    <cellStyle name="Normal 10 3 2 3 2 2 3" xfId="1062" xr:uid="{D932E6D5-9E15-4091-B3F8-FEF400634C26}"/>
    <cellStyle name="Normal 10 3 2 3 2 3" xfId="1063" xr:uid="{937F729C-7C75-48AB-BACD-F9D3902C842F}"/>
    <cellStyle name="Normal 10 3 2 3 2 3 2" xfId="1064" xr:uid="{52E7A94D-DEE9-4388-A226-8FF2347B68C8}"/>
    <cellStyle name="Normal 10 3 2 3 2 4" xfId="1065" xr:uid="{33B2C3CA-D986-4DFC-A54E-237F8144FE8C}"/>
    <cellStyle name="Normal 10 3 2 3 3" xfId="490" xr:uid="{824CFE7C-69F1-41E2-B29A-F8A38B0F7248}"/>
    <cellStyle name="Normal 10 3 2 3 3 2" xfId="1066" xr:uid="{2A2A625E-7F75-444E-84BC-9C4F2F7F0BF1}"/>
    <cellStyle name="Normal 10 3 2 3 3 2 2" xfId="1067" xr:uid="{863E9254-11A8-4847-B152-C617C803902D}"/>
    <cellStyle name="Normal 10 3 2 3 3 3" xfId="1068" xr:uid="{F71CC190-E3C5-4E70-8E88-D5EC926E5CA9}"/>
    <cellStyle name="Normal 10 3 2 3 3 4" xfId="2567" xr:uid="{4403CB69-5DF0-465E-A4E2-34045B6C9280}"/>
    <cellStyle name="Normal 10 3 2 3 4" xfId="1069" xr:uid="{03BFED18-348E-4D86-A049-267D6FE2EAB5}"/>
    <cellStyle name="Normal 10 3 2 3 4 2" xfId="1070" xr:uid="{3E1AD221-CD94-4E8F-B230-5BFB4D0095C5}"/>
    <cellStyle name="Normal 10 3 2 3 5" xfId="1071" xr:uid="{71AD9FD8-DD75-4A6D-8D23-D5CEF21F755D}"/>
    <cellStyle name="Normal 10 3 2 3 6" xfId="2568" xr:uid="{9FA6364A-9764-4163-83EB-197EF4368E01}"/>
    <cellStyle name="Normal 10 3 2 4" xfId="249" xr:uid="{4E3D12EA-2C06-4413-B452-21711317CB70}"/>
    <cellStyle name="Normal 10 3 2 4 2" xfId="491" xr:uid="{9A4A6729-AB23-4024-992B-15ECC233FF21}"/>
    <cellStyle name="Normal 10 3 2 4 2 2" xfId="1072" xr:uid="{EDBADCBE-1258-4168-80B1-0D0D744D6B38}"/>
    <cellStyle name="Normal 10 3 2 4 2 2 2" xfId="1073" xr:uid="{26205A54-C7A0-417E-964D-77FB0B41FA73}"/>
    <cellStyle name="Normal 10 3 2 4 2 3" xfId="1074" xr:uid="{4DF48B25-E267-4628-9F5E-6A7798B5DC17}"/>
    <cellStyle name="Normal 10 3 2 4 2 4" xfId="2569" xr:uid="{D4BFB36A-ACC2-4019-B35A-B72DAA292E20}"/>
    <cellStyle name="Normal 10 3 2 4 3" xfId="1075" xr:uid="{753DD2F5-2F3D-4FC4-88BB-E5EACB12C082}"/>
    <cellStyle name="Normal 10 3 2 4 3 2" xfId="1076" xr:uid="{F90DDD0F-2F58-4DDD-BBFA-EDFD65531735}"/>
    <cellStyle name="Normal 10 3 2 4 4" xfId="1077" xr:uid="{94DCC411-A6A2-41FB-8BEB-C41378C28B67}"/>
    <cellStyle name="Normal 10 3 2 4 5" xfId="2570" xr:uid="{DD8679B2-13AB-4E52-B0D3-42C188E1DE8B}"/>
    <cellStyle name="Normal 10 3 2 5" xfId="251" xr:uid="{EC284BCC-CA63-44BE-A874-BB1FEF33B05F}"/>
    <cellStyle name="Normal 10 3 2 5 2" xfId="1078" xr:uid="{3316BA18-CBB3-4D8E-AB2D-16C96C2DA6A6}"/>
    <cellStyle name="Normal 10 3 2 5 2 2" xfId="1079" xr:uid="{588137FE-86B6-4EFB-918B-7E7FE4871E6D}"/>
    <cellStyle name="Normal 10 3 2 5 3" xfId="1080" xr:uid="{37880932-3C3C-4BAD-931D-C68433AEFDC7}"/>
    <cellStyle name="Normal 10 3 2 5 4" xfId="2571" xr:uid="{F56114A8-CBCB-4852-9B86-1E0F0D3AC522}"/>
    <cellStyle name="Normal 10 3 2 6" xfId="1081" xr:uid="{AA0842A8-4AD2-4B06-8E4E-C24275F2D9A3}"/>
    <cellStyle name="Normal 10 3 2 6 2" xfId="1082" xr:uid="{E11CC653-F137-433A-8A3F-64E200CEF250}"/>
    <cellStyle name="Normal 10 3 2 6 3" xfId="2572" xr:uid="{01883C54-A3A7-4FE9-933D-8E1646536A0C}"/>
    <cellStyle name="Normal 10 3 2 6 4" xfId="2573" xr:uid="{89FB77A1-D419-40F3-BB63-769DBFEDB5A3}"/>
    <cellStyle name="Normal 10 3 2 7" xfId="1083" xr:uid="{F68CDB2A-ED3B-4E91-9996-2ADB984D6FAA}"/>
    <cellStyle name="Normal 10 3 2 8" xfId="2574" xr:uid="{A18C33D2-F9CB-47F4-ABB6-59093FE786C3}"/>
    <cellStyle name="Normal 10 3 2 9" xfId="2575" xr:uid="{D6BAA1B3-538D-4DEF-9241-4C0480D68079}"/>
    <cellStyle name="Normal 10 3 3" xfId="53" xr:uid="{5459CC6D-452A-4E17-AB7D-52B4E4B2E6B5}"/>
    <cellStyle name="Normal 10 3 3 2" xfId="54" xr:uid="{FA25B18D-A5A7-4E6B-8A85-F676724639A3}"/>
    <cellStyle name="Normal 10 3 3 2 2" xfId="492" xr:uid="{BED3258D-EADA-4E86-A12C-9C18BC28EE48}"/>
    <cellStyle name="Normal 10 3 3 2 2 2" xfId="1084" xr:uid="{99A0180F-5FCD-4478-A37F-E2EE78B83BE2}"/>
    <cellStyle name="Normal 10 3 3 2 2 2 2" xfId="1085" xr:uid="{8F07BAD8-D379-41D4-AC09-C44AB5C26DA2}"/>
    <cellStyle name="Normal 10 3 3 2 2 2 2 2" xfId="4445" xr:uid="{A12CD9F9-7C13-4DD6-9C4E-2F55A0755CB5}"/>
    <cellStyle name="Normal 10 3 3 2 2 2 3" xfId="4446" xr:uid="{C4B250A3-231A-4BE7-B4D0-4F3D8DCBB549}"/>
    <cellStyle name="Normal 10 3 3 2 2 3" xfId="1086" xr:uid="{0ADF254C-F9B7-4866-9158-6E2FF7F35D1F}"/>
    <cellStyle name="Normal 10 3 3 2 2 3 2" xfId="4447" xr:uid="{E6AD7A63-60E6-42CB-A74E-9214377B8A38}"/>
    <cellStyle name="Normal 10 3 3 2 2 4" xfId="2576" xr:uid="{BC6E4373-593E-4861-A3F3-E48CB75E88AE}"/>
    <cellStyle name="Normal 10 3 3 2 3" xfId="1087" xr:uid="{672F04AB-52A8-4826-87CF-A19FC88E63D5}"/>
    <cellStyle name="Normal 10 3 3 2 3 2" xfId="1088" xr:uid="{53814CDC-B2AA-4093-B0D0-FEE401808C00}"/>
    <cellStyle name="Normal 10 3 3 2 3 2 2" xfId="4448" xr:uid="{2B8032E4-E8CA-47D4-B5AB-97C17F4EC4F8}"/>
    <cellStyle name="Normal 10 3 3 2 3 3" xfId="2577" xr:uid="{423EB963-52FB-4F01-8526-0898EAE4E485}"/>
    <cellStyle name="Normal 10 3 3 2 3 4" xfId="2578" xr:uid="{C48B7AF8-6444-4DD6-8EFE-65C19F315780}"/>
    <cellStyle name="Normal 10 3 3 2 4" xfId="1089" xr:uid="{5139E7B0-BFAC-4B91-A640-1253F52F9193}"/>
    <cellStyle name="Normal 10 3 3 2 4 2" xfId="4449" xr:uid="{E88A855B-AD2B-4F7E-B817-B710B3048E08}"/>
    <cellStyle name="Normal 10 3 3 2 5" xfId="2579" xr:uid="{A250113C-D017-4F38-986B-D6B4DCD801F9}"/>
    <cellStyle name="Normal 10 3 3 2 6" xfId="2580" xr:uid="{B65113B3-B5FA-4369-9162-E572F357F5E6}"/>
    <cellStyle name="Normal 10 3 3 3" xfId="252" xr:uid="{22285C66-91A9-45C3-AB45-5D3E2D651CB2}"/>
    <cellStyle name="Normal 10 3 3 3 2" xfId="1090" xr:uid="{99C92DEB-283F-44E0-96EB-2D53E5B04D93}"/>
    <cellStyle name="Normal 10 3 3 3 2 2" xfId="1091" xr:uid="{5B304AE5-12C7-4FD0-9B97-648422709F57}"/>
    <cellStyle name="Normal 10 3 3 3 2 2 2" xfId="4450" xr:uid="{372C79C7-4E1F-4236-A479-9ACDD8A23349}"/>
    <cellStyle name="Normal 10 3 3 3 2 3" xfId="2581" xr:uid="{CA97B5C5-F204-42A7-9803-604202F15FBC}"/>
    <cellStyle name="Normal 10 3 3 3 2 4" xfId="2582" xr:uid="{B39B7766-7FB2-42EE-B257-16F380656722}"/>
    <cellStyle name="Normal 10 3 3 3 3" xfId="1092" xr:uid="{EC99E00F-D2EB-4DEF-B2AC-F0176287A91C}"/>
    <cellStyle name="Normal 10 3 3 3 3 2" xfId="4451" xr:uid="{CA7EE81B-4AC0-470D-BFBA-5CF97491DA2E}"/>
    <cellStyle name="Normal 10 3 3 3 4" xfId="2583" xr:uid="{25D90EB5-C6A7-42D1-BA37-5D672EA340FA}"/>
    <cellStyle name="Normal 10 3 3 3 5" xfId="2584" xr:uid="{EF2AC1F7-0390-488A-8024-2ADCB386F441}"/>
    <cellStyle name="Normal 10 3 3 4" xfId="1093" xr:uid="{AB657A43-0D9E-4A4D-82F2-5F261F63B0D5}"/>
    <cellStyle name="Normal 10 3 3 4 2" xfId="1094" xr:uid="{5343FC97-CD0A-429C-896C-4F00B65E2EB3}"/>
    <cellStyle name="Normal 10 3 3 4 2 2" xfId="4452" xr:uid="{389233AD-5DD4-40DB-B1DC-9B3860F24598}"/>
    <cellStyle name="Normal 10 3 3 4 3" xfId="2585" xr:uid="{D65E6D3F-859E-44EC-8902-3E413D135134}"/>
    <cellStyle name="Normal 10 3 3 4 4" xfId="2586" xr:uid="{28042104-8262-4141-AD66-1B1E91DE52CC}"/>
    <cellStyle name="Normal 10 3 3 5" xfId="1095" xr:uid="{D473D3B9-B6E0-4AF4-BB93-376CC40E02EF}"/>
    <cellStyle name="Normal 10 3 3 5 2" xfId="2587" xr:uid="{DB71993D-3E37-4B7F-B669-3A8AF817C86C}"/>
    <cellStyle name="Normal 10 3 3 5 3" xfId="2588" xr:uid="{877EC92C-0D07-4B92-A937-8BBF3C1C8F29}"/>
    <cellStyle name="Normal 10 3 3 5 4" xfId="2589" xr:uid="{7B402D56-93D5-4F78-944D-DA4361072BD2}"/>
    <cellStyle name="Normal 10 3 3 6" xfId="2590" xr:uid="{C022F9D8-A8AC-4919-B1E4-52E60842A368}"/>
    <cellStyle name="Normal 10 3 3 7" xfId="2591" xr:uid="{77CAD5E0-5740-4994-9F5F-EF71B3A53368}"/>
    <cellStyle name="Normal 10 3 3 8" xfId="2592" xr:uid="{52AB079E-894A-42F8-B637-2A1182D8C0C0}"/>
    <cellStyle name="Normal 10 3 4" xfId="55" xr:uid="{BAC5B282-FF1F-4E22-BE5F-AFA80D7D2F2B}"/>
    <cellStyle name="Normal 10 3 4 2" xfId="493" xr:uid="{31CE73A6-077B-4C09-9C5B-AFF5CBD462AD}"/>
    <cellStyle name="Normal 10 3 4 2 2" xfId="494" xr:uid="{41634EA3-C717-4D5E-BB0A-9550F3D1B92D}"/>
    <cellStyle name="Normal 10 3 4 2 2 2" xfId="1096" xr:uid="{2EACC2BE-3A2E-410D-A663-EA9C874FBA79}"/>
    <cellStyle name="Normal 10 3 4 2 2 2 2" xfId="1097" xr:uid="{15D7C8C5-AB40-4276-AF23-9D4C5959C957}"/>
    <cellStyle name="Normal 10 3 4 2 2 3" xfId="1098" xr:uid="{A2394085-7F0A-4803-89BE-94CF96E3C845}"/>
    <cellStyle name="Normal 10 3 4 2 2 4" xfId="2593" xr:uid="{E93BEB27-A359-42A7-B79B-0D567D7B18EC}"/>
    <cellStyle name="Normal 10 3 4 2 3" xfId="1099" xr:uid="{F1E68F76-2DA0-4C71-859B-016B2186D4A7}"/>
    <cellStyle name="Normal 10 3 4 2 3 2" xfId="1100" xr:uid="{A8C20F96-1CEE-4AB6-897A-3190B0D3AFBE}"/>
    <cellStyle name="Normal 10 3 4 2 4" xfId="1101" xr:uid="{9A9FFC88-3A92-41FC-83E8-36EAE34A0A6B}"/>
    <cellStyle name="Normal 10 3 4 2 5" xfId="2594" xr:uid="{D1D189CC-5102-4A1B-BD5B-5534E250C827}"/>
    <cellStyle name="Normal 10 3 4 3" xfId="495" xr:uid="{19FB6AE9-2FE6-4343-9657-E7CDE49B16A5}"/>
    <cellStyle name="Normal 10 3 4 3 2" xfId="1102" xr:uid="{F79CFB70-288B-473D-B5A4-36B2576948BB}"/>
    <cellStyle name="Normal 10 3 4 3 2 2" xfId="1103" xr:uid="{B5150C41-7D76-40BA-9211-FBDD5D3EA4F3}"/>
    <cellStyle name="Normal 10 3 4 3 3" xfId="1104" xr:uid="{8445AAA4-8DF5-4F1C-9903-AD35453C5710}"/>
    <cellStyle name="Normal 10 3 4 3 4" xfId="2595" xr:uid="{D8B9F148-C233-4B3C-9FCA-4766B3026698}"/>
    <cellStyle name="Normal 10 3 4 4" xfId="1105" xr:uid="{3A1FF123-9A0A-4BC3-A233-E2311C2141A0}"/>
    <cellStyle name="Normal 10 3 4 4 2" xfId="1106" xr:uid="{5963B365-31C9-4836-B57A-72FB93939B76}"/>
    <cellStyle name="Normal 10 3 4 4 3" xfId="2596" xr:uid="{15926F9A-2A3F-4D03-A5C2-6A91AA967185}"/>
    <cellStyle name="Normal 10 3 4 4 4" xfId="2597" xr:uid="{AC906A9A-95F2-46E8-86B7-B105129FFA2B}"/>
    <cellStyle name="Normal 10 3 4 5" xfId="1107" xr:uid="{F6358D07-8931-49C2-B2D1-CE2F01A579B4}"/>
    <cellStyle name="Normal 10 3 4 6" xfId="2598" xr:uid="{3D9B05BC-343E-4346-BD67-CF1C0368B0D8}"/>
    <cellStyle name="Normal 10 3 4 7" xfId="2599" xr:uid="{0180CC60-FCBE-41CD-87F7-05BDA5B7E963}"/>
    <cellStyle name="Normal 10 3 5" xfId="253" xr:uid="{660A35AE-5779-435A-A3B2-CD9550E9E9B0}"/>
    <cellStyle name="Normal 10 3 5 2" xfId="496" xr:uid="{6612D915-8DC5-4423-9D94-089D341CFEB5}"/>
    <cellStyle name="Normal 10 3 5 2 2" xfId="1108" xr:uid="{7E6D692A-3246-488F-BABA-A0FA75F91CBF}"/>
    <cellStyle name="Normal 10 3 5 2 2 2" xfId="1109" xr:uid="{46228167-88F1-4923-B87D-D586EEC1DC5F}"/>
    <cellStyle name="Normal 10 3 5 2 3" xfId="1110" xr:uid="{02D401B2-0FCE-4349-BF60-D578FDE47252}"/>
    <cellStyle name="Normal 10 3 5 2 4" xfId="2600" xr:uid="{7CC82104-38A3-4E1A-9248-E851657DC1D6}"/>
    <cellStyle name="Normal 10 3 5 3" xfId="1111" xr:uid="{CC2782A4-4383-4AF0-913A-6195E27CBA01}"/>
    <cellStyle name="Normal 10 3 5 3 2" xfId="1112" xr:uid="{F377B0AF-85FC-4BEC-9E4C-7E30D62541B1}"/>
    <cellStyle name="Normal 10 3 5 3 3" xfId="2601" xr:uid="{969A0C4E-C2FF-4C0C-8352-6BD24279DFC7}"/>
    <cellStyle name="Normal 10 3 5 3 4" xfId="2602" xr:uid="{500CD31C-1581-4C38-B2A6-74DA4973B9C9}"/>
    <cellStyle name="Normal 10 3 5 4" xfId="1113" xr:uid="{17528F7C-81C1-4C24-BFCA-9F334C49781F}"/>
    <cellStyle name="Normal 10 3 5 5" xfId="2603" xr:uid="{F424A86C-35A2-4A00-988C-C0A54C9C3B15}"/>
    <cellStyle name="Normal 10 3 5 6" xfId="2604" xr:uid="{B4ED614F-ED22-481C-8DEA-415BF770752F}"/>
    <cellStyle name="Normal 10 3 6" xfId="254" xr:uid="{071B460F-D198-4A6A-9E1E-6A987D512FDD}"/>
    <cellStyle name="Normal 10 3 6 2" xfId="1114" xr:uid="{EB1333EB-C69D-4037-BCD6-DED6F6D0016F}"/>
    <cellStyle name="Normal 10 3 6 2 2" xfId="1115" xr:uid="{87AEBD96-3102-4E99-8E04-5761C678A199}"/>
    <cellStyle name="Normal 10 3 6 2 3" xfId="2605" xr:uid="{0C68C1E6-D4ED-4058-A69D-2C85CDF91396}"/>
    <cellStyle name="Normal 10 3 6 2 4" xfId="2606" xr:uid="{7CC997A3-920F-406B-AF29-84330AE1A4EF}"/>
    <cellStyle name="Normal 10 3 6 3" xfId="1116" xr:uid="{A654C871-8A7E-40A4-B347-3270C81C3394}"/>
    <cellStyle name="Normal 10 3 6 4" xfId="2607" xr:uid="{FF90D664-1707-43E8-B3D2-7BE94F64357B}"/>
    <cellStyle name="Normal 10 3 6 5" xfId="2608" xr:uid="{3E5BAAC0-D584-45A1-B696-0B43DD88E2A9}"/>
    <cellStyle name="Normal 10 3 7" xfId="1117" xr:uid="{5435BA55-9263-4432-8DBC-FC23CE710665}"/>
    <cellStyle name="Normal 10 3 7 2" xfId="1118" xr:uid="{C86E046C-B619-448F-8F40-FA907EFD63CF}"/>
    <cellStyle name="Normal 10 3 7 3" xfId="2609" xr:uid="{615F8D2D-0F3A-471D-92FF-6C11D6781E12}"/>
    <cellStyle name="Normal 10 3 7 4" xfId="2610" xr:uid="{52018C2F-2D3D-4F25-9BCC-58BFC02E1D65}"/>
    <cellStyle name="Normal 10 3 8" xfId="1119" xr:uid="{5D21BF41-8E23-470F-85F6-E9B4DDFA7707}"/>
    <cellStyle name="Normal 10 3 8 2" xfId="2611" xr:uid="{0EC14C58-E438-43A5-806A-F78FCD0823B1}"/>
    <cellStyle name="Normal 10 3 8 3" xfId="2612" xr:uid="{A824B997-3CA3-42C2-A2C9-8E5D66EEFDFB}"/>
    <cellStyle name="Normal 10 3 8 4" xfId="2613" xr:uid="{5A031779-E676-4FDC-9BB6-3656E84655D0}"/>
    <cellStyle name="Normal 10 3 9" xfId="2614" xr:uid="{2148F5D2-2028-4E4F-968C-36841C94462A}"/>
    <cellStyle name="Normal 10 4" xfId="56" xr:uid="{BD7F813F-E530-4B55-BE2F-53209EBA6DC7}"/>
    <cellStyle name="Normal 10 4 10" xfId="2615" xr:uid="{78C1C815-E4AB-49A2-8BF9-3D926B9A8D04}"/>
    <cellStyle name="Normal 10 4 11" xfId="2616" xr:uid="{AF59B047-DF66-48CB-9F66-12AE5A250C17}"/>
    <cellStyle name="Normal 10 4 2" xfId="57" xr:uid="{95F6D52A-534C-47E9-815E-C50E2B4E2797}"/>
    <cellStyle name="Normal 10 4 2 2" xfId="255" xr:uid="{EF0D8DF6-A13D-41DB-B83C-14CF0C23A3C8}"/>
    <cellStyle name="Normal 10 4 2 2 2" xfId="497" xr:uid="{09D39955-2726-487A-ABC2-993FEB36A5CA}"/>
    <cellStyle name="Normal 10 4 2 2 2 2" xfId="498" xr:uid="{74829799-05D9-4A4A-9616-3B9C993D6B89}"/>
    <cellStyle name="Normal 10 4 2 2 2 2 2" xfId="1120" xr:uid="{20C4ED07-1668-4F14-92BE-4C0C95590FD0}"/>
    <cellStyle name="Normal 10 4 2 2 2 2 3" xfId="2617" xr:uid="{973C4193-EDF7-4262-923A-A0D8CE627F98}"/>
    <cellStyle name="Normal 10 4 2 2 2 2 4" xfId="2618" xr:uid="{37CFA155-7471-43E3-9777-2AA98E7879AF}"/>
    <cellStyle name="Normal 10 4 2 2 2 3" xfId="1121" xr:uid="{6472DE62-49AB-4E68-86BA-B5D63A26AA62}"/>
    <cellStyle name="Normal 10 4 2 2 2 3 2" xfId="2619" xr:uid="{5E58AC5C-B40C-4D39-BC70-6E8757FA4679}"/>
    <cellStyle name="Normal 10 4 2 2 2 3 3" xfId="2620" xr:uid="{907AF321-AA0E-4355-98B0-AE03E3238292}"/>
    <cellStyle name="Normal 10 4 2 2 2 3 4" xfId="2621" xr:uid="{9CDB560C-28C9-4392-8AFA-C27158F7B74B}"/>
    <cellStyle name="Normal 10 4 2 2 2 4" xfId="2622" xr:uid="{60C34511-E9D5-411F-BB9C-CF9EA6D4E449}"/>
    <cellStyle name="Normal 10 4 2 2 2 5" xfId="2623" xr:uid="{38BBE0DC-2956-4BE8-B146-2F6A042F3686}"/>
    <cellStyle name="Normal 10 4 2 2 2 6" xfId="2624" xr:uid="{1AB58E6E-B564-45D8-BBD0-C9FB0D1364FB}"/>
    <cellStyle name="Normal 10 4 2 2 3" xfId="499" xr:uid="{155F08AE-8197-4D28-8920-0049BE6A16D9}"/>
    <cellStyle name="Normal 10 4 2 2 3 2" xfId="1122" xr:uid="{5B4A6E00-AE5C-4C41-B0DD-C36CD3F71B6F}"/>
    <cellStyle name="Normal 10 4 2 2 3 2 2" xfId="2625" xr:uid="{4E38EB7F-CEA7-406B-BE1E-2500CC08772F}"/>
    <cellStyle name="Normal 10 4 2 2 3 2 3" xfId="2626" xr:uid="{2901EB6F-AD17-4AF7-86D6-CF3DBC80E0AF}"/>
    <cellStyle name="Normal 10 4 2 2 3 2 4" xfId="2627" xr:uid="{ED605400-4957-489D-A97D-F2C48F98C971}"/>
    <cellStyle name="Normal 10 4 2 2 3 3" xfId="2628" xr:uid="{5CF4C01C-7EDA-45D5-8881-70BA513975EE}"/>
    <cellStyle name="Normal 10 4 2 2 3 4" xfId="2629" xr:uid="{B3095CA3-D13C-48C9-AB85-13F5CCFC0736}"/>
    <cellStyle name="Normal 10 4 2 2 3 5" xfId="2630" xr:uid="{D30348BC-A4A0-4428-A790-971DD1C07FEB}"/>
    <cellStyle name="Normal 10 4 2 2 4" xfId="1123" xr:uid="{B648F91B-5C48-448F-BEE9-32B5C3547066}"/>
    <cellStyle name="Normal 10 4 2 2 4 2" xfId="2631" xr:uid="{8FE025B4-7725-4C2B-9756-0D88C7939924}"/>
    <cellStyle name="Normal 10 4 2 2 4 3" xfId="2632" xr:uid="{3E3D478F-117E-422D-970A-3C049467A21A}"/>
    <cellStyle name="Normal 10 4 2 2 4 4" xfId="2633" xr:uid="{4ED45D3D-BE9A-4693-B7EA-1837616AD9A8}"/>
    <cellStyle name="Normal 10 4 2 2 5" xfId="2634" xr:uid="{78BF9938-A428-42DA-8EF0-0422E90239FA}"/>
    <cellStyle name="Normal 10 4 2 2 5 2" xfId="2635" xr:uid="{8F18DB12-5515-4F3D-9EBA-C8E08EF785C7}"/>
    <cellStyle name="Normal 10 4 2 2 5 3" xfId="2636" xr:uid="{0265D800-E2D9-4C70-8A2C-B17296D30FF6}"/>
    <cellStyle name="Normal 10 4 2 2 5 4" xfId="2637" xr:uid="{FF29C995-7EA8-41A1-90F6-7126D3C05030}"/>
    <cellStyle name="Normal 10 4 2 2 6" xfId="2638" xr:uid="{3E550E19-EA9A-4424-B9E3-F581AF5A8659}"/>
    <cellStyle name="Normal 10 4 2 2 7" xfId="2639" xr:uid="{27FDCAD5-563D-4C43-B46A-6C508506BFB0}"/>
    <cellStyle name="Normal 10 4 2 2 8" xfId="2640" xr:uid="{C95A214E-B996-4059-9D7E-DF560F14D445}"/>
    <cellStyle name="Normal 10 4 2 3" xfId="500" xr:uid="{5AE6E692-1904-48BB-ADEC-CB1C7000C36A}"/>
    <cellStyle name="Normal 10 4 2 3 2" xfId="501" xr:uid="{AFBCF769-CF04-47AD-968B-C0EF62A99BAA}"/>
    <cellStyle name="Normal 10 4 2 3 2 2" xfId="502" xr:uid="{07FCC2C8-5DBB-4CFF-BBBE-EE9A0E731642}"/>
    <cellStyle name="Normal 10 4 2 3 2 3" xfId="2641" xr:uid="{08CEEF9E-EBD4-4FB0-B84E-0E76F0528429}"/>
    <cellStyle name="Normal 10 4 2 3 2 4" xfId="2642" xr:uid="{FA54221F-2058-47E7-982F-37D43D99BC00}"/>
    <cellStyle name="Normal 10 4 2 3 3" xfId="503" xr:uid="{43CFBC29-A163-44BA-AC50-2BC218521F96}"/>
    <cellStyle name="Normal 10 4 2 3 3 2" xfId="2643" xr:uid="{284ED5F6-537F-4EA2-81E4-D1D083D70D1B}"/>
    <cellStyle name="Normal 10 4 2 3 3 3" xfId="2644" xr:uid="{A912998D-ADA9-44F1-A3B3-E74394B54F9A}"/>
    <cellStyle name="Normal 10 4 2 3 3 4" xfId="2645" xr:uid="{49669364-D6DE-4807-9FE0-687F239B07CE}"/>
    <cellStyle name="Normal 10 4 2 3 4" xfId="2646" xr:uid="{96082186-B8BA-4611-97AD-8F6CB66F42A0}"/>
    <cellStyle name="Normal 10 4 2 3 5" xfId="2647" xr:uid="{A0A0B9DD-8AE2-4396-8591-82811F3A0268}"/>
    <cellStyle name="Normal 10 4 2 3 6" xfId="2648" xr:uid="{3496362F-476B-4788-BCA8-F36D5FB05A51}"/>
    <cellStyle name="Normal 10 4 2 4" xfId="504" xr:uid="{72BDF91C-AEEA-40AB-BF10-DB6256112F1D}"/>
    <cellStyle name="Normal 10 4 2 4 2" xfId="505" xr:uid="{A3D3A901-ACA9-4B27-972C-8CD0943B3232}"/>
    <cellStyle name="Normal 10 4 2 4 2 2" xfId="2649" xr:uid="{D2D499FC-2D97-4090-9546-326D9646BBB6}"/>
    <cellStyle name="Normal 10 4 2 4 2 3" xfId="2650" xr:uid="{AE8FBE56-01EB-49F0-859B-59BCA2C17357}"/>
    <cellStyle name="Normal 10 4 2 4 2 4" xfId="2651" xr:uid="{7EE84B8E-53A7-4E43-94F5-FA5EA478E1B7}"/>
    <cellStyle name="Normal 10 4 2 4 3" xfId="2652" xr:uid="{905EA3BE-55FF-4372-8034-1E6BEDE25A40}"/>
    <cellStyle name="Normal 10 4 2 4 4" xfId="2653" xr:uid="{E057E977-BAB3-4615-92CE-CBBEE2A7F819}"/>
    <cellStyle name="Normal 10 4 2 4 5" xfId="2654" xr:uid="{9F4B8454-E08E-4E6A-AC83-DB3AAEF708BD}"/>
    <cellStyle name="Normal 10 4 2 5" xfId="506" xr:uid="{D8D457AB-9F50-4AC5-9493-47089080046F}"/>
    <cellStyle name="Normal 10 4 2 5 2" xfId="2655" xr:uid="{46734F52-12FD-49C3-B361-4C1BBA1C2A24}"/>
    <cellStyle name="Normal 10 4 2 5 3" xfId="2656" xr:uid="{EA02B2E4-9D51-4405-8769-C435601144CB}"/>
    <cellStyle name="Normal 10 4 2 5 4" xfId="2657" xr:uid="{02752420-7BFE-4FCE-8EA1-1FEB55955DF1}"/>
    <cellStyle name="Normal 10 4 2 6" xfId="2658" xr:uid="{E6F3D921-0BE1-4C20-AE2A-0B090B284C49}"/>
    <cellStyle name="Normal 10 4 2 6 2" xfId="2659" xr:uid="{FD68EECD-9646-4188-8AD5-8BFA781FE623}"/>
    <cellStyle name="Normal 10 4 2 6 3" xfId="2660" xr:uid="{B0E6D6C9-2EB6-449B-8303-15AEA0B47F40}"/>
    <cellStyle name="Normal 10 4 2 6 4" xfId="2661" xr:uid="{6D72003C-AE46-4539-950E-D7681C00D8B8}"/>
    <cellStyle name="Normal 10 4 2 7" xfId="2662" xr:uid="{E0D58C87-3D45-4288-AD75-F6325C732813}"/>
    <cellStyle name="Normal 10 4 2 8" xfId="2663" xr:uid="{9F3ADB4F-04C1-451C-8EB6-A373DE6A0E9E}"/>
    <cellStyle name="Normal 10 4 2 9" xfId="2664" xr:uid="{362C94CF-883F-4E32-95AB-F441A3018D2D}"/>
    <cellStyle name="Normal 10 4 3" xfId="256" xr:uid="{B88D36A6-07B6-4237-B29A-1653768E2D98}"/>
    <cellStyle name="Normal 10 4 3 2" xfId="507" xr:uid="{F44CBA6D-7276-4782-9F61-ADAE2AEC71BC}"/>
    <cellStyle name="Normal 10 4 3 2 2" xfId="508" xr:uid="{42954EC1-FCB9-483E-80FC-093088377763}"/>
    <cellStyle name="Normal 10 4 3 2 2 2" xfId="1124" xr:uid="{724F4DB8-C70A-4E95-92B4-F595F26D1E31}"/>
    <cellStyle name="Normal 10 4 3 2 2 2 2" xfId="1125" xr:uid="{FE026CE8-F300-4E78-9AF5-424D552B9C38}"/>
    <cellStyle name="Normal 10 4 3 2 2 3" xfId="1126" xr:uid="{3D687BA8-AC5E-467E-8460-B93B6086DAB4}"/>
    <cellStyle name="Normal 10 4 3 2 2 4" xfId="2665" xr:uid="{468E99AA-F711-4056-B4A6-2B12D8880006}"/>
    <cellStyle name="Normal 10 4 3 2 3" xfId="1127" xr:uid="{89D98E08-AA5B-45B8-93C8-41A1808EC887}"/>
    <cellStyle name="Normal 10 4 3 2 3 2" xfId="1128" xr:uid="{ADFBA048-ABAE-495A-B213-A69A6A3E77D4}"/>
    <cellStyle name="Normal 10 4 3 2 3 3" xfId="2666" xr:uid="{CE6360BA-5745-4F89-A424-3C3E2E7AA8A9}"/>
    <cellStyle name="Normal 10 4 3 2 3 4" xfId="2667" xr:uid="{8F679BC5-B0FD-47CB-8A1E-A90265CCB227}"/>
    <cellStyle name="Normal 10 4 3 2 4" xfId="1129" xr:uid="{1ADBC1CB-3A23-4EEC-9EE3-A06F801E39BD}"/>
    <cellStyle name="Normal 10 4 3 2 5" xfId="2668" xr:uid="{28445345-04E1-4895-925F-911CD36F4E75}"/>
    <cellStyle name="Normal 10 4 3 2 6" xfId="2669" xr:uid="{6C20EDEA-DF7E-41CB-BB1B-D23D3687502A}"/>
    <cellStyle name="Normal 10 4 3 3" xfId="509" xr:uid="{C1E45C41-0B5A-4860-AF75-75266723B470}"/>
    <cellStyle name="Normal 10 4 3 3 2" xfId="1130" xr:uid="{6EA19ED6-81C6-47D1-8FA6-F752435261DA}"/>
    <cellStyle name="Normal 10 4 3 3 2 2" xfId="1131" xr:uid="{4FD04791-C25E-42CE-93BD-749B5EEA9957}"/>
    <cellStyle name="Normal 10 4 3 3 2 3" xfId="2670" xr:uid="{57F58D1C-C2AA-46FD-BAD1-A0DD99F1D9EB}"/>
    <cellStyle name="Normal 10 4 3 3 2 4" xfId="2671" xr:uid="{C962BF0F-0BC1-45C1-BE70-21EAA3E0DB9A}"/>
    <cellStyle name="Normal 10 4 3 3 3" xfId="1132" xr:uid="{9320943F-E8C3-4761-B0C4-E54314C73494}"/>
    <cellStyle name="Normal 10 4 3 3 4" xfId="2672" xr:uid="{D9556678-4864-49B3-B2A1-88724BCA6616}"/>
    <cellStyle name="Normal 10 4 3 3 5" xfId="2673" xr:uid="{83BFBB90-EF31-4080-9B7B-C67107383280}"/>
    <cellStyle name="Normal 10 4 3 4" xfId="1133" xr:uid="{6B657327-C557-4BC7-8501-F4F46ADF20BB}"/>
    <cellStyle name="Normal 10 4 3 4 2" xfId="1134" xr:uid="{330D0169-06F4-42B5-ACB1-0E61D4D3FB2C}"/>
    <cellStyle name="Normal 10 4 3 4 3" xfId="2674" xr:uid="{F7F7C0C6-EF59-425C-B1D4-0379627B4A8D}"/>
    <cellStyle name="Normal 10 4 3 4 4" xfId="2675" xr:uid="{CD610FE1-074F-4F1E-9161-21B32C23B005}"/>
    <cellStyle name="Normal 10 4 3 5" xfId="1135" xr:uid="{81E940C5-A1E2-4F1D-A052-ED3774D78622}"/>
    <cellStyle name="Normal 10 4 3 5 2" xfId="2676" xr:uid="{897625B5-DB67-46E9-90CB-3723AEFB647B}"/>
    <cellStyle name="Normal 10 4 3 5 3" xfId="2677" xr:uid="{FFF182E7-C902-4662-9868-939C7DFF5F45}"/>
    <cellStyle name="Normal 10 4 3 5 4" xfId="2678" xr:uid="{7A0E1274-E1B1-4EBA-B91E-E8FF4A9048DE}"/>
    <cellStyle name="Normal 10 4 3 6" xfId="2679" xr:uid="{58A1B0BE-1BA5-4782-924B-86461F0BA436}"/>
    <cellStyle name="Normal 10 4 3 7" xfId="2680" xr:uid="{D32CE3DE-F3C5-4F4D-81A2-593CF8C90119}"/>
    <cellStyle name="Normal 10 4 3 8" xfId="2681" xr:uid="{1572F7F5-FE5F-40A7-9C06-32ECEBAE6F9F}"/>
    <cellStyle name="Normal 10 4 4" xfId="257" xr:uid="{40570CCA-1BD6-4A38-8757-22FE79187829}"/>
    <cellStyle name="Normal 10 4 4 2" xfId="510" xr:uid="{AD143F66-B69C-43C8-9F1F-38BD51A1A888}"/>
    <cellStyle name="Normal 10 4 4 2 2" xfId="511" xr:uid="{943DFC7A-3DE0-437B-A931-69B53519AE88}"/>
    <cellStyle name="Normal 10 4 4 2 2 2" xfId="1136" xr:uid="{4D57BC9C-8466-4C49-8E94-6A5F07CD2090}"/>
    <cellStyle name="Normal 10 4 4 2 2 3" xfId="2682" xr:uid="{4A8D20FA-D415-43F9-9DA2-02CD87DFC81B}"/>
    <cellStyle name="Normal 10 4 4 2 2 4" xfId="2683" xr:uid="{B177E8E8-2710-4E12-968F-40A3FC395DD0}"/>
    <cellStyle name="Normal 10 4 4 2 3" xfId="1137" xr:uid="{B5C611C6-16E5-43CA-9BE8-32C000D2E68D}"/>
    <cellStyle name="Normal 10 4 4 2 4" xfId="2684" xr:uid="{2539C6CC-32B0-4092-8D78-5C130EACE601}"/>
    <cellStyle name="Normal 10 4 4 2 5" xfId="2685" xr:uid="{64A7750A-EC85-4FB2-8B2B-AAD3763BEAC2}"/>
    <cellStyle name="Normal 10 4 4 3" xfId="512" xr:uid="{3147F9D6-D62B-41F5-89F4-D58C6FB3E5E8}"/>
    <cellStyle name="Normal 10 4 4 3 2" xfId="1138" xr:uid="{08438ED9-813E-4A55-B45E-80FD76BD4F89}"/>
    <cellStyle name="Normal 10 4 4 3 3" xfId="2686" xr:uid="{B068704B-FBE3-4417-ABC2-FC793E2C83C2}"/>
    <cellStyle name="Normal 10 4 4 3 4" xfId="2687" xr:uid="{421E6226-53B8-4BEA-B433-0FD039B3B9CC}"/>
    <cellStyle name="Normal 10 4 4 4" xfId="1139" xr:uid="{56CA1914-4058-4F37-8234-F70351B4D4C4}"/>
    <cellStyle name="Normal 10 4 4 4 2" xfId="2688" xr:uid="{85E4D0DE-0C92-4A50-97AC-C435F38C431E}"/>
    <cellStyle name="Normal 10 4 4 4 3" xfId="2689" xr:uid="{A781C866-6F0F-4B54-9DB3-FD58AB6638D0}"/>
    <cellStyle name="Normal 10 4 4 4 4" xfId="2690" xr:uid="{7E565304-DDB3-4DEE-9262-388D04978706}"/>
    <cellStyle name="Normal 10 4 4 5" xfId="2691" xr:uid="{1E8BF4B7-5D32-4B7E-9F44-2BB7A750EAE0}"/>
    <cellStyle name="Normal 10 4 4 6" xfId="2692" xr:uid="{38962F42-9120-4325-97DE-E01F89B13696}"/>
    <cellStyle name="Normal 10 4 4 7" xfId="2693" xr:uid="{7544B896-1B69-4E75-9E13-82E9D4F0B855}"/>
    <cellStyle name="Normal 10 4 5" xfId="258" xr:uid="{5C3399AA-4F06-4380-ABC6-E705974AC680}"/>
    <cellStyle name="Normal 10 4 5 2" xfId="513" xr:uid="{83D1B884-8052-4924-8B60-3D4BB42B2709}"/>
    <cellStyle name="Normal 10 4 5 2 2" xfId="1140" xr:uid="{B2286A58-BD77-4DBF-84EE-72FCF9991FBD}"/>
    <cellStyle name="Normal 10 4 5 2 3" xfId="2694" xr:uid="{70858B08-DE49-4AC9-B595-BEE6522A0E30}"/>
    <cellStyle name="Normal 10 4 5 2 4" xfId="2695" xr:uid="{0F198D13-D9CE-47A6-B69F-6708632A0A06}"/>
    <cellStyle name="Normal 10 4 5 3" xfId="1141" xr:uid="{A942C44A-DDA8-43FC-BAAD-F9797E2B301C}"/>
    <cellStyle name="Normal 10 4 5 3 2" xfId="2696" xr:uid="{93AD079D-B461-4C53-8746-B38D987C6583}"/>
    <cellStyle name="Normal 10 4 5 3 3" xfId="2697" xr:uid="{1A5EF477-CAE8-4BDA-A7EF-442F867A0400}"/>
    <cellStyle name="Normal 10 4 5 3 4" xfId="2698" xr:uid="{124A81D6-52A6-4D7D-A8DF-99A4C8405346}"/>
    <cellStyle name="Normal 10 4 5 4" xfId="2699" xr:uid="{928B6C25-A428-46FB-AD7D-757BBB3BD201}"/>
    <cellStyle name="Normal 10 4 5 5" xfId="2700" xr:uid="{4EDEA0CE-6441-470F-933B-20F4BC5B2A81}"/>
    <cellStyle name="Normal 10 4 5 6" xfId="2701" xr:uid="{08098CDA-D614-4EE4-94F4-F2D0A95E88AF}"/>
    <cellStyle name="Normal 10 4 6" xfId="514" xr:uid="{E27716C9-6A76-441E-BDA0-3599C64A9299}"/>
    <cellStyle name="Normal 10 4 6 2" xfId="1142" xr:uid="{FA433597-8A5B-4BC7-8984-46D6F7AFD18B}"/>
    <cellStyle name="Normal 10 4 6 2 2" xfId="2702" xr:uid="{A89226D8-BA97-4C48-B9AE-18ACD019161D}"/>
    <cellStyle name="Normal 10 4 6 2 3" xfId="2703" xr:uid="{DB2EFA3C-DE1E-4C50-BC2F-EAD20517F0F7}"/>
    <cellStyle name="Normal 10 4 6 2 4" xfId="2704" xr:uid="{6D3CE522-AF58-4BF1-8C08-36D148807623}"/>
    <cellStyle name="Normal 10 4 6 3" xfId="2705" xr:uid="{425E7044-AE4A-4001-958C-1B71E061DDE1}"/>
    <cellStyle name="Normal 10 4 6 4" xfId="2706" xr:uid="{1394F539-B461-4E0F-ADCD-CA2784E54E65}"/>
    <cellStyle name="Normal 10 4 6 5" xfId="2707" xr:uid="{0CCF76A6-51F6-4A0F-9F05-168DE6C20EE2}"/>
    <cellStyle name="Normal 10 4 7" xfId="1143" xr:uid="{6240D2C5-CE94-4BF6-B8C7-F0E28F1277BA}"/>
    <cellStyle name="Normal 10 4 7 2" xfId="2708" xr:uid="{FD1442FD-87EA-41F4-B399-FAA7E4235C4A}"/>
    <cellStyle name="Normal 10 4 7 3" xfId="2709" xr:uid="{441E1C36-0F01-4099-95EC-9EF0E7D2E66F}"/>
    <cellStyle name="Normal 10 4 7 4" xfId="2710" xr:uid="{F5E6F5EF-9BB8-4F33-9C57-38067E7F4A18}"/>
    <cellStyle name="Normal 10 4 8" xfId="2711" xr:uid="{FF47513D-DCD5-4D5A-BE65-387BEE47A503}"/>
    <cellStyle name="Normal 10 4 8 2" xfId="2712" xr:uid="{A5C011A5-E89D-441F-B0A7-EBAC48216DC4}"/>
    <cellStyle name="Normal 10 4 8 3" xfId="2713" xr:uid="{010B7254-69E1-4FC2-859F-6C489F311C4C}"/>
    <cellStyle name="Normal 10 4 8 4" xfId="2714" xr:uid="{FE40CB4D-592F-4BF3-9AA2-2BAC60B408D0}"/>
    <cellStyle name="Normal 10 4 9" xfId="2715" xr:uid="{3C67A12B-1C3B-4C07-8588-1871D0B914E1}"/>
    <cellStyle name="Normal 10 5" xfId="58" xr:uid="{B7FDA4DE-E994-4782-9C03-382544DA07C5}"/>
    <cellStyle name="Normal 10 5 2" xfId="59" xr:uid="{33243431-7ECF-46C1-9BB5-CF6324C3E67B}"/>
    <cellStyle name="Normal 10 5 2 2" xfId="259" xr:uid="{20E6B33A-30D4-4903-AA33-BA95C4B92EE4}"/>
    <cellStyle name="Normal 10 5 2 2 2" xfId="515" xr:uid="{CDFCA683-5C18-4230-B368-95ECCF2ADD62}"/>
    <cellStyle name="Normal 10 5 2 2 2 2" xfId="1144" xr:uid="{9FF63BB1-AE1C-4FB3-9CDB-B2AA680C7326}"/>
    <cellStyle name="Normal 10 5 2 2 2 3" xfId="2716" xr:uid="{1598A2EB-A80F-4416-A6C2-1555E03FB908}"/>
    <cellStyle name="Normal 10 5 2 2 2 4" xfId="2717" xr:uid="{52D419B6-E3C0-4D50-9E85-968178A29535}"/>
    <cellStyle name="Normal 10 5 2 2 3" xfId="1145" xr:uid="{1E65B6FA-8CD6-4955-BADA-4F7D557A8AB6}"/>
    <cellStyle name="Normal 10 5 2 2 3 2" xfId="2718" xr:uid="{02BAA4C8-DEB3-4EC7-A201-14C60AF4259D}"/>
    <cellStyle name="Normal 10 5 2 2 3 3" xfId="2719" xr:uid="{D23A2F3B-016F-42E9-A6AA-8F7A31AA955F}"/>
    <cellStyle name="Normal 10 5 2 2 3 4" xfId="2720" xr:uid="{882FF039-5BF8-4356-8A79-907C6B93BD55}"/>
    <cellStyle name="Normal 10 5 2 2 4" xfId="2721" xr:uid="{4BE88035-ADFA-4E46-89ED-D177559612EF}"/>
    <cellStyle name="Normal 10 5 2 2 5" xfId="2722" xr:uid="{89150427-82C1-4391-9B06-1FF697CE3872}"/>
    <cellStyle name="Normal 10 5 2 2 6" xfId="2723" xr:uid="{D8C0477D-BE4E-4AE8-AD93-96368DFF68B4}"/>
    <cellStyle name="Normal 10 5 2 3" xfId="516" xr:uid="{5DF6BACA-8EF5-4BB0-A065-35344D1647E9}"/>
    <cellStyle name="Normal 10 5 2 3 2" xfId="1146" xr:uid="{77BBCDBB-7FE7-416C-A873-041CBC9CC977}"/>
    <cellStyle name="Normal 10 5 2 3 2 2" xfId="2724" xr:uid="{F4073F4F-5C05-4248-B67A-996EBEDE776C}"/>
    <cellStyle name="Normal 10 5 2 3 2 3" xfId="2725" xr:uid="{4C6C0A3E-22CC-4D4A-9499-5952B6DA5137}"/>
    <cellStyle name="Normal 10 5 2 3 2 4" xfId="2726" xr:uid="{291AD473-958B-4638-BDDB-8B8CD220EE21}"/>
    <cellStyle name="Normal 10 5 2 3 3" xfId="2727" xr:uid="{F7C5244D-A912-4848-B099-D68906418EFA}"/>
    <cellStyle name="Normal 10 5 2 3 4" xfId="2728" xr:uid="{AD8A2254-0BEC-4BA7-A9FE-C38FF1A6F10A}"/>
    <cellStyle name="Normal 10 5 2 3 5" xfId="2729" xr:uid="{BE631404-2680-43C0-953B-86D76FCB7510}"/>
    <cellStyle name="Normal 10 5 2 4" xfId="1147" xr:uid="{7F1E1AE0-33A6-4BEC-805B-F98AA72E8B42}"/>
    <cellStyle name="Normal 10 5 2 4 2" xfId="2730" xr:uid="{308FCD61-021D-44F0-9080-687FFC256691}"/>
    <cellStyle name="Normal 10 5 2 4 3" xfId="2731" xr:uid="{3B671BB7-F06E-4299-AF89-5793087C5910}"/>
    <cellStyle name="Normal 10 5 2 4 4" xfId="2732" xr:uid="{7CADB8F6-9855-4EE3-9154-69DF79EE997A}"/>
    <cellStyle name="Normal 10 5 2 5" xfId="2733" xr:uid="{9405EE7F-6CCE-4169-BE2A-497C6016D4C1}"/>
    <cellStyle name="Normal 10 5 2 5 2" xfId="2734" xr:uid="{2194BD0D-6F10-42ED-8ACC-018C51121E70}"/>
    <cellStyle name="Normal 10 5 2 5 3" xfId="2735" xr:uid="{AFEEFE15-7019-401B-ACAF-EA81E1C9318E}"/>
    <cellStyle name="Normal 10 5 2 5 4" xfId="2736" xr:uid="{223C8B67-B8F7-48DA-AA60-20B26BE03A2F}"/>
    <cellStyle name="Normal 10 5 2 6" xfId="2737" xr:uid="{93E736A0-E058-4C78-8530-1E6F8DFCE7B8}"/>
    <cellStyle name="Normal 10 5 2 7" xfId="2738" xr:uid="{F5E83908-4400-4CA1-BAFE-B71BE18C1E63}"/>
    <cellStyle name="Normal 10 5 2 8" xfId="2739" xr:uid="{D9187143-2569-4048-B4FD-5BD8EEABBD9A}"/>
    <cellStyle name="Normal 10 5 3" xfId="260" xr:uid="{41BD1AE2-920C-4570-AD94-73281F6CB176}"/>
    <cellStyle name="Normal 10 5 3 2" xfId="517" xr:uid="{91AB232D-9C4C-4B67-B917-FD4F3A580A6E}"/>
    <cellStyle name="Normal 10 5 3 2 2" xfId="518" xr:uid="{DA47A89A-D523-4778-AB0B-0DBEB6AF409C}"/>
    <cellStyle name="Normal 10 5 3 2 3" xfId="2740" xr:uid="{531DA05B-D2E8-4127-A9D6-7B9872F160C9}"/>
    <cellStyle name="Normal 10 5 3 2 4" xfId="2741" xr:uid="{6E7C6FF7-D7F4-415B-A4B2-855A40E4FEBE}"/>
    <cellStyle name="Normal 10 5 3 3" xfId="519" xr:uid="{BE1D5059-AF29-4472-99A1-6DDBAF18CE22}"/>
    <cellStyle name="Normal 10 5 3 3 2" xfId="2742" xr:uid="{8D0A0605-AD90-420B-A24A-3ACC43733324}"/>
    <cellStyle name="Normal 10 5 3 3 3" xfId="2743" xr:uid="{76562198-9CAA-4312-BE7E-353033118EE1}"/>
    <cellStyle name="Normal 10 5 3 3 4" xfId="2744" xr:uid="{9EE49D15-D765-4660-8F36-E797581D1C93}"/>
    <cellStyle name="Normal 10 5 3 4" xfId="2745" xr:uid="{ACEE1CBD-90F5-42DE-8BD5-49D03D381BBD}"/>
    <cellStyle name="Normal 10 5 3 5" xfId="2746" xr:uid="{38A050BF-C8F4-4D77-90D5-4C04FD624D5D}"/>
    <cellStyle name="Normal 10 5 3 6" xfId="2747" xr:uid="{5593ED5A-0AC9-4ED6-9684-3D2FB0F6EB8F}"/>
    <cellStyle name="Normal 10 5 4" xfId="261" xr:uid="{48051261-4D34-4A5D-B7A7-EC42FB2AFC24}"/>
    <cellStyle name="Normal 10 5 4 2" xfId="520" xr:uid="{AA93CBEB-A9EB-42FD-A2F6-D1719C103B5A}"/>
    <cellStyle name="Normal 10 5 4 2 2" xfId="2748" xr:uid="{176AA5DB-B644-4607-83F3-C7A8E5C4EA32}"/>
    <cellStyle name="Normal 10 5 4 2 3" xfId="2749" xr:uid="{DCCEB8AA-CAB8-41CD-AEF6-10066C745580}"/>
    <cellStyle name="Normal 10 5 4 2 4" xfId="2750" xr:uid="{30EB19BF-7A77-4432-BF24-B2CBCAC787E2}"/>
    <cellStyle name="Normal 10 5 4 3" xfId="2751" xr:uid="{32465F7D-959B-43D3-9730-DD1AD445BD5B}"/>
    <cellStyle name="Normal 10 5 4 4" xfId="2752" xr:uid="{6CD39B46-FA47-4705-B2F3-5C942CF1720A}"/>
    <cellStyle name="Normal 10 5 4 5" xfId="2753" xr:uid="{C8700E7B-57CD-4A89-82D0-9D1B36D124D2}"/>
    <cellStyle name="Normal 10 5 5" xfId="521" xr:uid="{DD89F7C5-409A-45CC-A7D1-6058E443B36B}"/>
    <cellStyle name="Normal 10 5 5 2" xfId="2754" xr:uid="{20D318F7-A8F0-41E5-A0A2-8EA771AC2565}"/>
    <cellStyle name="Normal 10 5 5 3" xfId="2755" xr:uid="{3F898233-CF03-4290-B18D-67A0FABF0B10}"/>
    <cellStyle name="Normal 10 5 5 4" xfId="2756" xr:uid="{6E9BA1D6-7FA3-41E8-B2D0-D16329CA84FD}"/>
    <cellStyle name="Normal 10 5 6" xfId="2757" xr:uid="{AA83CFA4-E1A7-4059-A482-0066D21D3470}"/>
    <cellStyle name="Normal 10 5 6 2" xfId="2758" xr:uid="{66FA0EE1-8CD2-400A-B848-87324F439658}"/>
    <cellStyle name="Normal 10 5 6 3" xfId="2759" xr:uid="{BBBB2914-FE2B-4BD9-A399-4FA058F20001}"/>
    <cellStyle name="Normal 10 5 6 4" xfId="2760" xr:uid="{E1186A52-58E9-490C-BFFD-1982DA10EB6D}"/>
    <cellStyle name="Normal 10 5 7" xfId="2761" xr:uid="{76D2F3F5-CB80-4575-84B0-91CFD6EFC658}"/>
    <cellStyle name="Normal 10 5 8" xfId="2762" xr:uid="{B2D09546-3EB1-4618-AD17-2CA0C0EFABD8}"/>
    <cellStyle name="Normal 10 5 9" xfId="2763" xr:uid="{56A42C3D-61E0-4EFE-8CDA-28F8EA63CEB9}"/>
    <cellStyle name="Normal 10 6" xfId="60" xr:uid="{B110E499-25BF-4683-9D3D-61F586FBBF94}"/>
    <cellStyle name="Normal 10 6 2" xfId="262" xr:uid="{619D94B3-A432-45AA-BDA4-ACEA1D55BC2D}"/>
    <cellStyle name="Normal 10 6 2 2" xfId="522" xr:uid="{1C6F4186-2849-4360-80FD-C7216ED4B803}"/>
    <cellStyle name="Normal 10 6 2 2 2" xfId="1148" xr:uid="{13E5D581-0B26-4BC0-9921-89FB47163D16}"/>
    <cellStyle name="Normal 10 6 2 2 2 2" xfId="1149" xr:uid="{FCF90ACE-0C45-4DE7-8926-55454D1A7AEA}"/>
    <cellStyle name="Normal 10 6 2 2 3" xfId="1150" xr:uid="{0B504CB9-A434-45C4-B03E-BD093910DD5C}"/>
    <cellStyle name="Normal 10 6 2 2 4" xfId="2764" xr:uid="{1358E0E5-4B63-43FF-B907-ED26721CD16B}"/>
    <cellStyle name="Normal 10 6 2 3" xfId="1151" xr:uid="{C18807AC-C00F-443F-A922-024AB64CE7E8}"/>
    <cellStyle name="Normal 10 6 2 3 2" xfId="1152" xr:uid="{A115E34F-773C-43AC-B2EC-B52AF1B8E86E}"/>
    <cellStyle name="Normal 10 6 2 3 3" xfId="2765" xr:uid="{47A25778-055A-4585-8FB0-8CADD4261A41}"/>
    <cellStyle name="Normal 10 6 2 3 4" xfId="2766" xr:uid="{BE3BB0FC-07B3-4997-85AE-3B0C160BB61B}"/>
    <cellStyle name="Normal 10 6 2 4" xfId="1153" xr:uid="{234EFA20-589B-424B-85CF-42542F5F4BD9}"/>
    <cellStyle name="Normal 10 6 2 5" xfId="2767" xr:uid="{83683C63-7180-405B-BBC4-38350DEC652D}"/>
    <cellStyle name="Normal 10 6 2 6" xfId="2768" xr:uid="{7F6BF180-FB71-4934-9B32-2C1CD03EEF2E}"/>
    <cellStyle name="Normal 10 6 3" xfId="523" xr:uid="{2717BBBF-5836-41A6-9147-757BF8A65FC8}"/>
    <cellStyle name="Normal 10 6 3 2" xfId="1154" xr:uid="{F7CEF64E-5435-4675-99DB-111FFCCDCD3A}"/>
    <cellStyle name="Normal 10 6 3 2 2" xfId="1155" xr:uid="{8353A054-A734-4A3E-83A4-0282B2AA305E}"/>
    <cellStyle name="Normal 10 6 3 2 3" xfId="2769" xr:uid="{99519B33-4E20-493F-A162-111591F83F58}"/>
    <cellStyle name="Normal 10 6 3 2 4" xfId="2770" xr:uid="{D80919FD-D79C-47FB-B7F3-6E9281AC6D68}"/>
    <cellStyle name="Normal 10 6 3 3" xfId="1156" xr:uid="{07C4631E-AF3A-402D-9066-5FDC2D89E510}"/>
    <cellStyle name="Normal 10 6 3 4" xfId="2771" xr:uid="{39E89BDD-1061-4AF9-A731-5E858A67E132}"/>
    <cellStyle name="Normal 10 6 3 5" xfId="2772" xr:uid="{1E85B9B0-E24D-4586-A859-1A387F0F5F33}"/>
    <cellStyle name="Normal 10 6 4" xfId="1157" xr:uid="{6BB14B78-DD59-445B-AD17-59DF3CF7B785}"/>
    <cellStyle name="Normal 10 6 4 2" xfId="1158" xr:uid="{296FBAC0-33B9-4E4E-A85F-156B80CC6463}"/>
    <cellStyle name="Normal 10 6 4 3" xfId="2773" xr:uid="{59C60328-94F5-49EB-9F53-26D0EB14560B}"/>
    <cellStyle name="Normal 10 6 4 4" xfId="2774" xr:uid="{07F710C7-4B6D-4BD9-8A41-DFA25A8C3E2B}"/>
    <cellStyle name="Normal 10 6 5" xfId="1159" xr:uid="{5FF2190F-6819-4D1E-8855-19A5249C5131}"/>
    <cellStyle name="Normal 10 6 5 2" xfId="2775" xr:uid="{857F089E-B617-4E60-9894-C016201FF2F6}"/>
    <cellStyle name="Normal 10 6 5 3" xfId="2776" xr:uid="{171E331C-9F17-4735-8F36-A39803D85806}"/>
    <cellStyle name="Normal 10 6 5 4" xfId="2777" xr:uid="{3BF67069-096B-4CCE-B9B2-5D734E281DB9}"/>
    <cellStyle name="Normal 10 6 6" xfId="2778" xr:uid="{2FCF6B7C-CD71-47FE-B9A4-2BD7125D0074}"/>
    <cellStyle name="Normal 10 6 7" xfId="2779" xr:uid="{BE280D16-2EB9-4574-ADB2-623FB6B3D66F}"/>
    <cellStyle name="Normal 10 6 8" xfId="2780" xr:uid="{08F34E8E-ADD7-4039-B74A-5A40D60C62C0}"/>
    <cellStyle name="Normal 10 7" xfId="263" xr:uid="{60030B54-312A-47A2-AE42-245D48C0C259}"/>
    <cellStyle name="Normal 10 7 2" xfId="524" xr:uid="{9FF389FA-119B-411C-A891-D4D1265C1EBC}"/>
    <cellStyle name="Normal 10 7 2 2" xfId="525" xr:uid="{0CCE19B6-1F14-45E8-A3E9-2F74221128BE}"/>
    <cellStyle name="Normal 10 7 2 2 2" xfId="1160" xr:uid="{BB43C134-62E8-4154-927C-F93EB7E2BB79}"/>
    <cellStyle name="Normal 10 7 2 2 3" xfId="2781" xr:uid="{92AB4814-5736-43E1-8BA3-103E8A9D19C4}"/>
    <cellStyle name="Normal 10 7 2 2 4" xfId="2782" xr:uid="{21B6450F-69BB-4501-B346-B6BF0DAEB775}"/>
    <cellStyle name="Normal 10 7 2 3" xfId="1161" xr:uid="{10936350-1186-4E90-B9F0-EFBEECA19878}"/>
    <cellStyle name="Normal 10 7 2 4" xfId="2783" xr:uid="{5A5ADFB4-31B8-46A1-AF48-E94088048C33}"/>
    <cellStyle name="Normal 10 7 2 5" xfId="2784" xr:uid="{763C743F-01BC-4AED-8A80-DFABC77FDCBB}"/>
    <cellStyle name="Normal 10 7 3" xfId="526" xr:uid="{4649E835-B297-4BBD-B420-F1C43FA4786D}"/>
    <cellStyle name="Normal 10 7 3 2" xfId="1162" xr:uid="{BFC6B1BD-3987-4D12-AC2E-9C6DB75FC2FB}"/>
    <cellStyle name="Normal 10 7 3 3" xfId="2785" xr:uid="{6A49AE9C-ECF9-4AFF-A569-0A49811AB9E1}"/>
    <cellStyle name="Normal 10 7 3 4" xfId="2786" xr:uid="{095F9376-2B91-4EF5-AC02-B49CDAE91B1B}"/>
    <cellStyle name="Normal 10 7 4" xfId="1163" xr:uid="{66A111C2-1D36-4C6C-90F2-327152C72807}"/>
    <cellStyle name="Normal 10 7 4 2" xfId="2787" xr:uid="{27D24347-9A97-45CD-9F9C-DCFA200BA332}"/>
    <cellStyle name="Normal 10 7 4 3" xfId="2788" xr:uid="{5FA69E63-D461-406D-8473-87C08ADCF286}"/>
    <cellStyle name="Normal 10 7 4 4" xfId="2789" xr:uid="{958F3FE8-9D04-451E-AB54-63C3254864B6}"/>
    <cellStyle name="Normal 10 7 5" xfId="2790" xr:uid="{375D599E-6D44-4A3B-B2B4-3ECFBEFDD207}"/>
    <cellStyle name="Normal 10 7 6" xfId="2791" xr:uid="{B5542C66-94EC-4B2E-94F4-0C8639B425AD}"/>
    <cellStyle name="Normal 10 7 7" xfId="2792" xr:uid="{F3331CCE-6B2E-4012-9373-C765DE66BF5B}"/>
    <cellStyle name="Normal 10 8" xfId="264" xr:uid="{C5856930-255D-4C8C-8525-E64ADEB47793}"/>
    <cellStyle name="Normal 10 8 2" xfId="527" xr:uid="{BC8E98D9-1687-4DBE-A9A4-38BBD0E94363}"/>
    <cellStyle name="Normal 10 8 2 2" xfId="1164" xr:uid="{857AFD89-1B1E-4DCB-8496-3440F06D773D}"/>
    <cellStyle name="Normal 10 8 2 3" xfId="2793" xr:uid="{FBFFD4CA-44EB-463A-A221-6138E872E3ED}"/>
    <cellStyle name="Normal 10 8 2 4" xfId="2794" xr:uid="{1F0E0480-6D49-4EBD-A3B3-DBDDE9A4CCC9}"/>
    <cellStyle name="Normal 10 8 3" xfId="1165" xr:uid="{7F4BCA36-92D8-4D02-B20F-DC000FF15BE0}"/>
    <cellStyle name="Normal 10 8 3 2" xfId="2795" xr:uid="{EE3FF720-A75C-4BE4-A174-77A14409A844}"/>
    <cellStyle name="Normal 10 8 3 3" xfId="2796" xr:uid="{A6AEB6E7-C061-4DAA-B3E8-8030432D00A6}"/>
    <cellStyle name="Normal 10 8 3 4" xfId="2797" xr:uid="{011FE596-8B36-42E4-8466-CC9FB532AC00}"/>
    <cellStyle name="Normal 10 8 4" xfId="2798" xr:uid="{F598E5B1-9F01-4595-8FA0-F375083E4B4D}"/>
    <cellStyle name="Normal 10 8 5" xfId="2799" xr:uid="{D71DABCC-2FB6-4F84-9708-FDC7DD6693B7}"/>
    <cellStyle name="Normal 10 8 6" xfId="2800" xr:uid="{DB5ECDEF-8DAB-4DE1-81F4-E2E20B16EC71}"/>
    <cellStyle name="Normal 10 9" xfId="265" xr:uid="{61ADDD05-1F47-43EE-B36E-E95875E7F00F}"/>
    <cellStyle name="Normal 10 9 2" xfId="1166" xr:uid="{6136C46A-C383-4E97-A537-5965D4175F5E}"/>
    <cellStyle name="Normal 10 9 2 2" xfId="2801" xr:uid="{8167BD58-380A-4255-B8F2-847828B31485}"/>
    <cellStyle name="Normal 10 9 2 2 2" xfId="4330" xr:uid="{7B982B1E-371B-4919-93B0-1786F6275263}"/>
    <cellStyle name="Normal 10 9 2 2 3" xfId="4679" xr:uid="{CB1926CD-2460-497A-A3A0-038590A9EACB}"/>
    <cellStyle name="Normal 10 9 2 3" xfId="2802" xr:uid="{2DED4AF0-C4D4-44B6-AABE-082E1E373FFA}"/>
    <cellStyle name="Normal 10 9 2 4" xfId="2803" xr:uid="{F18CDC09-00F8-4B7D-8F24-003F3A08274A}"/>
    <cellStyle name="Normal 10 9 3" xfId="2804" xr:uid="{6FA265D0-EF89-47EF-88C4-496A64A11DE2}"/>
    <cellStyle name="Normal 10 9 4" xfId="2805" xr:uid="{6E358C1C-D4C7-4B5D-8A09-AAF9328C59D1}"/>
    <cellStyle name="Normal 10 9 4 2" xfId="4562" xr:uid="{E8DCBF17-C3E2-4F9C-B85D-1368DCF1FD82}"/>
    <cellStyle name="Normal 10 9 4 3" xfId="4680" xr:uid="{0CA8ABB2-903C-4449-A946-7BE0A818C72A}"/>
    <cellStyle name="Normal 10 9 4 4" xfId="4600" xr:uid="{5BA078BE-3712-44A8-A725-DCAAAFC3B3DF}"/>
    <cellStyle name="Normal 10 9 5" xfId="2806" xr:uid="{B1594D20-CE07-4D1E-A43D-1454AE284177}"/>
    <cellStyle name="Normal 11" xfId="61" xr:uid="{E5A94660-9482-4733-8E0F-AB413AF6EBE5}"/>
    <cellStyle name="Normal 11 2" xfId="266" xr:uid="{0C6DF3FA-8E0C-45DB-AC1B-7E6FD65DE079}"/>
    <cellStyle name="Normal 11 2 2" xfId="4647" xr:uid="{90882148-3923-49E2-B2DE-A5332F600DA7}"/>
    <cellStyle name="Normal 11 3" xfId="4335" xr:uid="{BE8DDB45-FCD4-40AC-B6FD-1F556B642892}"/>
    <cellStyle name="Normal 11 3 2" xfId="4541" xr:uid="{464A938B-8886-47EC-99DA-FAA1098EDE28}"/>
    <cellStyle name="Normal 11 3 3" xfId="4724" xr:uid="{CD195CAC-1018-4CE7-837F-243E69BD9A6A}"/>
    <cellStyle name="Normal 11 3 4" xfId="4701" xr:uid="{FAA9DBE0-FE49-4A62-836D-5A7A54A5884D}"/>
    <cellStyle name="Normal 12" xfId="62" xr:uid="{1CBB5813-DE51-4CC4-B271-9991CD3F55AF}"/>
    <cellStyle name="Normal 12 2" xfId="267" xr:uid="{380E7840-EDF3-4301-B6CF-EBCEF71CB373}"/>
    <cellStyle name="Normal 12 2 2" xfId="4648" xr:uid="{D53D271E-72B4-4E37-937F-DD820953B29E}"/>
    <cellStyle name="Normal 12 3" xfId="4542" xr:uid="{A7945DFA-D1F5-4458-A432-10D67C7D6660}"/>
    <cellStyle name="Normal 13" xfId="63" xr:uid="{12B3E9FF-BA28-4FB0-90C8-0A18BD4245D4}"/>
    <cellStyle name="Normal 13 2" xfId="64" xr:uid="{351D33AC-2700-44D9-BF91-7A3BCEFC004E}"/>
    <cellStyle name="Normal 13 2 2" xfId="268" xr:uid="{12517D8F-FDDD-4825-BEB5-66ADBABCD62B}"/>
    <cellStyle name="Normal 13 2 2 2" xfId="4649" xr:uid="{8AF21026-736C-485A-97E7-82B1383ECDB2}"/>
    <cellStyle name="Normal 13 2 3" xfId="4337" xr:uid="{E133F2EE-C443-4271-960E-DC5F897DC1B6}"/>
    <cellStyle name="Normal 13 2 3 2" xfId="4543" xr:uid="{4C7BBF09-9F48-4C3E-B9DE-39AF92DD0415}"/>
    <cellStyle name="Normal 13 2 3 3" xfId="4725" xr:uid="{E97EB55D-8F75-4B2C-A27C-B893B4A3029D}"/>
    <cellStyle name="Normal 13 2 3 4" xfId="4702" xr:uid="{2188FDF1-1BBE-4A27-B152-559D7795FFED}"/>
    <cellStyle name="Normal 13 3" xfId="269" xr:uid="{6BD041B7-1B16-4E0D-B055-0458D2009AEA}"/>
    <cellStyle name="Normal 13 3 2" xfId="4421" xr:uid="{A27D3092-3F05-4746-A592-D4497BFA45A0}"/>
    <cellStyle name="Normal 13 3 3" xfId="4338" xr:uid="{7B8365E3-3ADC-4531-A784-CD0CA39433BD}"/>
    <cellStyle name="Normal 13 3 4" xfId="4566" xr:uid="{8B101D04-82CA-4F28-82A3-F6AF9FDF17CA}"/>
    <cellStyle name="Normal 13 3 5" xfId="4726" xr:uid="{9533CF26-C860-42B0-93DD-330993BDAB24}"/>
    <cellStyle name="Normal 13 4" xfId="4339" xr:uid="{6FBBAD1F-0241-4E9F-B176-EA5CE51FF99F}"/>
    <cellStyle name="Normal 13 5" xfId="4336" xr:uid="{9AAB794A-A8CB-4EB9-930E-5A32E704F048}"/>
    <cellStyle name="Normal 14" xfId="65" xr:uid="{146C291F-5E9A-4E15-8381-E4ACA2520085}"/>
    <cellStyle name="Normal 14 18" xfId="4341" xr:uid="{B1E2E65B-89F7-43EE-84CE-08798463D3F2}"/>
    <cellStyle name="Normal 14 2" xfId="270" xr:uid="{39DE9D47-2881-4DCB-8A6F-BD7A283F1CC8}"/>
    <cellStyle name="Normal 14 2 2" xfId="430" xr:uid="{B389E197-E9E2-4F82-9793-CA93F2261455}"/>
    <cellStyle name="Normal 14 2 2 2" xfId="431" xr:uid="{152FEC9D-84C3-4854-BFF6-52F9A8CD7D34}"/>
    <cellStyle name="Normal 14 2 3" xfId="432" xr:uid="{D8D11B31-E4BB-481D-B49D-C0F511CD0561}"/>
    <cellStyle name="Normal 14 3" xfId="433" xr:uid="{6829D065-A8F0-4001-80C2-4C313516BBDF}"/>
    <cellStyle name="Normal 14 3 2" xfId="4650" xr:uid="{AD8EF869-B46A-48A9-86C1-7ED4DD67AEAF}"/>
    <cellStyle name="Normal 14 4" xfId="4340" xr:uid="{C5AF5BD8-633C-4092-B07E-B8993ABF18A2}"/>
    <cellStyle name="Normal 14 4 2" xfId="4544" xr:uid="{969E2B7A-05A5-4B21-9900-6C5FCDD45BBA}"/>
    <cellStyle name="Normal 14 4 3" xfId="4727" xr:uid="{0C5D61FB-E426-42B7-838B-AD8DE1B2D55F}"/>
    <cellStyle name="Normal 14 4 4" xfId="4703" xr:uid="{0538E151-B4D0-45C1-B248-C510631BCB4A}"/>
    <cellStyle name="Normal 15" xfId="66" xr:uid="{72288DBD-0785-4CBD-AAE4-4BC74067269C}"/>
    <cellStyle name="Normal 15 2" xfId="67" xr:uid="{B6054AFB-BDEE-4C64-BE24-E09084971D65}"/>
    <cellStyle name="Normal 15 2 2" xfId="271" xr:uid="{38A8E1BA-F423-4733-989A-ECF37DB15F93}"/>
    <cellStyle name="Normal 15 2 2 2" xfId="4453" xr:uid="{7E82F8DB-F67E-4E4A-AF54-47A96B6ADEEF}"/>
    <cellStyle name="Normal 15 2 3" xfId="4546" xr:uid="{79B19995-7523-45E3-B85A-F42F3B19C37E}"/>
    <cellStyle name="Normal 15 3" xfId="272" xr:uid="{72151375-A099-4F49-AFD0-A2B11068EB35}"/>
    <cellStyle name="Normal 15 3 2" xfId="4422" xr:uid="{FBD1A8C1-50E1-45A9-91DB-E320DB012938}"/>
    <cellStyle name="Normal 15 3 3" xfId="4343" xr:uid="{340029BA-1484-4DCC-B039-C652D066AA5D}"/>
    <cellStyle name="Normal 15 3 4" xfId="4567" xr:uid="{6E929A5A-D98A-498F-B454-0A18B80423DC}"/>
    <cellStyle name="Normal 15 3 5" xfId="4729" xr:uid="{547C30E4-B2F9-48E2-83F9-0A205B6E25B7}"/>
    <cellStyle name="Normal 15 4" xfId="4342" xr:uid="{C14D7908-643A-48E1-9713-C2E365E85ECD}"/>
    <cellStyle name="Normal 15 4 2" xfId="4545" xr:uid="{203F89EA-E887-46A9-8047-004A1C44CAF2}"/>
    <cellStyle name="Normal 15 4 3" xfId="4728" xr:uid="{6C8827D1-14C0-488A-9C8D-C206B85777C0}"/>
    <cellStyle name="Normal 15 4 4" xfId="4704" xr:uid="{1F2B874C-B6AE-49AF-9CAC-18A520095153}"/>
    <cellStyle name="Normal 16" xfId="68" xr:uid="{14C761C9-04EB-484C-891B-89CEA3113AB6}"/>
    <cellStyle name="Normal 16 2" xfId="273" xr:uid="{F75C2135-FBFC-4498-9DC3-F0A4C9DBEA26}"/>
    <cellStyle name="Normal 16 2 2" xfId="4423" xr:uid="{34262262-9565-4342-8673-28FC973E44E0}"/>
    <cellStyle name="Normal 16 2 3" xfId="4344" xr:uid="{2C07F340-A202-479F-9E2C-AB279BE2DE75}"/>
    <cellStyle name="Normal 16 2 4" xfId="4568" xr:uid="{90702975-651D-46DF-8030-58B3B3625677}"/>
    <cellStyle name="Normal 16 2 5" xfId="4730" xr:uid="{39236F55-3C82-41DF-8546-25AB4FB645E5}"/>
    <cellStyle name="Normal 16 3" xfId="274" xr:uid="{C0FEEB3E-9EE1-4F66-B6C0-D3D1A92A3701}"/>
    <cellStyle name="Normal 17" xfId="69" xr:uid="{AA66CB20-3AB1-4AEC-AA75-F34BB1BDF820}"/>
    <cellStyle name="Normal 17 2" xfId="275" xr:uid="{52174DA2-8333-4AA0-9042-1417AE9385C8}"/>
    <cellStyle name="Normal 17 2 2" xfId="4424" xr:uid="{3220C744-11A8-45A8-B601-7FCFA5BD4214}"/>
    <cellStyle name="Normal 17 2 3" xfId="4346" xr:uid="{B00E1917-AB4F-49E5-BDE7-603411B34D17}"/>
    <cellStyle name="Normal 17 2 4" xfId="4569" xr:uid="{9EB4EF42-B3BA-4988-8472-D61A50E9574C}"/>
    <cellStyle name="Normal 17 2 5" xfId="4731" xr:uid="{0F3C2C84-8F46-4C26-8CFC-5888DB845294}"/>
    <cellStyle name="Normal 17 3" xfId="4347" xr:uid="{84292E4B-8EFE-4531-9D64-67E3BF12F7AB}"/>
    <cellStyle name="Normal 17 4" xfId="4345" xr:uid="{9C3517AC-EBD5-43D5-889E-87C53146C2D6}"/>
    <cellStyle name="Normal 18" xfId="70" xr:uid="{D37C6491-6D55-4690-AE8C-6E26755BB5D4}"/>
    <cellStyle name="Normal 18 2" xfId="276" xr:uid="{E225EE3B-D9DB-49F3-8984-9CCB48383F95}"/>
    <cellStyle name="Normal 18 2 2" xfId="4454" xr:uid="{71E9375B-F2D9-4281-BFE6-1AF8AFA32E1A}"/>
    <cellStyle name="Normal 18 3" xfId="4348" xr:uid="{959CE20C-6ACF-4CEF-9C5B-5F041D674A1C}"/>
    <cellStyle name="Normal 18 3 2" xfId="4547" xr:uid="{0E5BD15D-9FF0-4E96-83B8-7AAEBD32FE2E}"/>
    <cellStyle name="Normal 18 3 3" xfId="4732" xr:uid="{5060280D-CF31-4534-BBF9-90444A0B44FD}"/>
    <cellStyle name="Normal 18 3 4" xfId="4705" xr:uid="{E868CA06-F6E5-4979-A59F-63D1745216EC}"/>
    <cellStyle name="Normal 19" xfId="71" xr:uid="{92E6829E-A955-40D3-A903-E6E2D1F41666}"/>
    <cellStyle name="Normal 19 2" xfId="72" xr:uid="{F47BBF6C-8F48-4D3D-8A72-835BE622C2DD}"/>
    <cellStyle name="Normal 19 2 2" xfId="277" xr:uid="{E3AF2630-1065-4580-8FEE-7CEB23189EBB}"/>
    <cellStyle name="Normal 19 2 2 2" xfId="4651" xr:uid="{54C48D64-209A-4312-B8A9-AE9C8D761377}"/>
    <cellStyle name="Normal 19 2 3" xfId="4549" xr:uid="{85052504-F239-4C5B-A207-29C2C74B2C84}"/>
    <cellStyle name="Normal 19 3" xfId="278" xr:uid="{A821F556-8C35-45DF-B58D-06D0644BDC8E}"/>
    <cellStyle name="Normal 19 3 2" xfId="4652" xr:uid="{7E023873-A505-43A4-B7DB-2FB272C7241A}"/>
    <cellStyle name="Normal 19 4" xfId="4548" xr:uid="{EAA3B497-8302-4738-9443-674E9E17FD47}"/>
    <cellStyle name="Normal 2" xfId="3" xr:uid="{0035700C-F3A5-4A6F-B63A-5CE25669DEE2}"/>
    <cellStyle name="Normal 2 2" xfId="73" xr:uid="{708CC647-635B-481B-8447-CD7AC38CDCE2}"/>
    <cellStyle name="Normal 2 2 2" xfId="74" xr:uid="{75ADE134-0046-45BE-B9EC-4DA38512576C}"/>
    <cellStyle name="Normal 2 2 2 2" xfId="279" xr:uid="{18E8745C-2E5A-4773-93DC-B44689B6F75D}"/>
    <cellStyle name="Normal 2 2 2 2 2" xfId="4655" xr:uid="{B03FFF02-1CA8-4209-AA01-E627DFFB6831}"/>
    <cellStyle name="Normal 2 2 2 3" xfId="4551" xr:uid="{93440843-6A72-4B6F-B80A-906B2CF518E1}"/>
    <cellStyle name="Normal 2 2 3" xfId="280" xr:uid="{EFEECD04-1162-4445-B884-A9B3718A30A8}"/>
    <cellStyle name="Normal 2 2 3 2" xfId="4455" xr:uid="{9E5553E3-5F1F-46B2-9F8A-4C5B1620C059}"/>
    <cellStyle name="Normal 2 2 3 2 2" xfId="4585" xr:uid="{38F39161-3512-4BA4-A454-8C61FDBF75C1}"/>
    <cellStyle name="Normal 2 2 3 2 2 2" xfId="4656" xr:uid="{A711F891-D1A5-4419-BDBC-A0C071121EAD}"/>
    <cellStyle name="Normal 2 2 3 2 3" xfId="4750" xr:uid="{E550CDEF-5722-4A3E-BD20-17338C48629D}"/>
    <cellStyle name="Normal 2 2 3 2 4" xfId="5305" xr:uid="{7DD8867C-0159-44A8-AE08-CC35082A9EC4}"/>
    <cellStyle name="Normal 2 2 3 3" xfId="4435" xr:uid="{30120B7B-85FD-46EF-AC98-42D3C5069260}"/>
    <cellStyle name="Normal 2 2 3 4" xfId="4706" xr:uid="{71D518D2-7DDE-4B6E-B233-A7E2678A1502}"/>
    <cellStyle name="Normal 2 2 3 5" xfId="4695" xr:uid="{F2A318C4-E619-4DCA-93A2-E31A03199CD3}"/>
    <cellStyle name="Normal 2 2 4" xfId="4349" xr:uid="{2FDBC06B-99C5-4138-96B1-24ACE8F39283}"/>
    <cellStyle name="Normal 2 2 4 2" xfId="4550" xr:uid="{3AFE7A3C-51A1-4108-A53B-191D71CF71CD}"/>
    <cellStyle name="Normal 2 2 4 3" xfId="4733" xr:uid="{514B07CA-10F7-4F83-8A24-E63194BAE475}"/>
    <cellStyle name="Normal 2 2 4 4" xfId="4707" xr:uid="{33FDE744-AD13-4836-BC3B-683A9834C937}"/>
    <cellStyle name="Normal 2 2 5" xfId="4654" xr:uid="{20600261-5828-4352-8244-C6DC2925FCB9}"/>
    <cellStyle name="Normal 2 2 6" xfId="4753" xr:uid="{2FFB3754-6122-42D1-B223-8B671A259B10}"/>
    <cellStyle name="Normal 2 3" xfId="75" xr:uid="{D29B6115-AF25-4322-9998-A875B5CCC1F3}"/>
    <cellStyle name="Normal 2 3 2" xfId="76" xr:uid="{A47A0AED-2339-452E-9939-007E1A90CEDA}"/>
    <cellStyle name="Normal 2 3 2 2" xfId="281" xr:uid="{9B52F989-819C-43AD-A349-C3A1E4F14DD8}"/>
    <cellStyle name="Normal 2 3 2 2 2" xfId="4657" xr:uid="{D8CB731E-60AD-4A8A-B6F5-D58F43B795F3}"/>
    <cellStyle name="Normal 2 3 2 3" xfId="4351" xr:uid="{1BC5F966-BCFC-4A8C-96EC-234D81C73806}"/>
    <cellStyle name="Normal 2 3 2 3 2" xfId="4553" xr:uid="{67F35904-B613-4420-85D7-87FD0E053B63}"/>
    <cellStyle name="Normal 2 3 2 3 3" xfId="4735" xr:uid="{195B124E-E12A-40B5-89F5-515329B9C5DE}"/>
    <cellStyle name="Normal 2 3 2 3 4" xfId="4708" xr:uid="{3E977C03-248C-45BF-AA0E-5068D9BC16E8}"/>
    <cellStyle name="Normal 2 3 3" xfId="77" xr:uid="{E1900C22-4837-4D7C-BCFB-368595FF7457}"/>
    <cellStyle name="Normal 2 3 4" xfId="78" xr:uid="{7949043D-789D-4F8C-9E1D-23C0BA8F0406}"/>
    <cellStyle name="Normal 2 3 5" xfId="185" xr:uid="{8B2ABC39-7D61-4CED-8DE0-610BA47E2E37}"/>
    <cellStyle name="Normal 2 3 5 2" xfId="4658" xr:uid="{E903A949-BE14-467C-8EB2-2AE5E69E8FB2}"/>
    <cellStyle name="Normal 2 3 6" xfId="4350" xr:uid="{17FE68A9-ABEE-4BEB-858A-C23B82E60E23}"/>
    <cellStyle name="Normal 2 3 6 2" xfId="4552" xr:uid="{D341F410-18BC-4DF2-87E2-ADB760B39BF8}"/>
    <cellStyle name="Normal 2 3 6 3" xfId="4734" xr:uid="{36AF46DB-B57B-4AF2-A369-89BB234A06D8}"/>
    <cellStyle name="Normal 2 3 6 4" xfId="4709" xr:uid="{3441FF67-E78A-45AF-AB0D-B017721B74B3}"/>
    <cellStyle name="Normal 2 3 7" xfId="5318" xr:uid="{CB44C486-625C-486F-9A0F-423940F05DBD}"/>
    <cellStyle name="Normal 2 4" xfId="79" xr:uid="{8BACA3F0-E399-44B4-A3B8-D77C6894508B}"/>
    <cellStyle name="Normal 2 4 2" xfId="80" xr:uid="{A22FEAA9-8D0E-41A0-954C-7C804E7ED71C}"/>
    <cellStyle name="Normal 2 4 3" xfId="282" xr:uid="{0C8E5A6B-E1F6-4FE3-955C-83A44008C019}"/>
    <cellStyle name="Normal 2 4 3 2" xfId="4659" xr:uid="{8B1AEF7B-0B54-4D97-9807-698ACB4981DA}"/>
    <cellStyle name="Normal 2 4 3 3" xfId="4673" xr:uid="{AC4BCE3E-C0E3-434C-88EE-65D3CEB33295}"/>
    <cellStyle name="Normal 2 4 4" xfId="4554" xr:uid="{A96D9A04-BEDE-416A-B4D0-E918F015F6A8}"/>
    <cellStyle name="Normal 2 4 5" xfId="4754" xr:uid="{71178978-C4AF-4BE4-BE84-01158393518E}"/>
    <cellStyle name="Normal 2 4 6" xfId="4752" xr:uid="{C3FE8049-B8D4-4E0F-8E52-F66AA1479D9C}"/>
    <cellStyle name="Normal 2 5" xfId="184" xr:uid="{A8C56E3C-F0F0-45D3-80DB-AB9B5B92A7BE}"/>
    <cellStyle name="Normal 2 5 2" xfId="284" xr:uid="{82091274-3290-4B01-A9F3-BAA043AE5043}"/>
    <cellStyle name="Normal 2 5 2 2" xfId="2505" xr:uid="{466E149B-6D8E-48BD-872A-EB1E41B38C94}"/>
    <cellStyle name="Normal 2 5 3" xfId="283" xr:uid="{19F168A7-28EE-4F3B-9102-FC500825E0FA}"/>
    <cellStyle name="Normal 2 5 3 2" xfId="4586" xr:uid="{5DE713D9-FBCD-4F9C-859E-92201DD7C2FA}"/>
    <cellStyle name="Normal 2 5 3 3" xfId="4746" xr:uid="{71327151-E173-46AA-B504-999DFFDCDC56}"/>
    <cellStyle name="Normal 2 5 3 4" xfId="5302" xr:uid="{7366D377-5AF7-4E49-AC5D-0D7656313FBE}"/>
    <cellStyle name="Normal 2 5 4" xfId="4660" xr:uid="{1D334C48-FA99-4767-9DA4-8B20E5CCF93E}"/>
    <cellStyle name="Normal 2 5 5" xfId="4615" xr:uid="{66AD7467-12BB-459A-8785-C23D23BA7B72}"/>
    <cellStyle name="Normal 2 5 6" xfId="4614" xr:uid="{5CFD4603-A512-4CFB-BAA3-99E48C31C602}"/>
    <cellStyle name="Normal 2 5 7" xfId="4749" xr:uid="{169A1C29-0476-45D9-B17A-428170FA8BFF}"/>
    <cellStyle name="Normal 2 5 8" xfId="4719" xr:uid="{4260A90D-7078-4DC2-B5E4-D4B12F560908}"/>
    <cellStyle name="Normal 2 6" xfId="285" xr:uid="{9843CCE0-378F-464D-9FA9-F5FB3A8D1990}"/>
    <cellStyle name="Normal 2 6 2" xfId="286" xr:uid="{663D49CC-6B6D-416E-A1E9-131358A778D5}"/>
    <cellStyle name="Normal 2 6 3" xfId="452" xr:uid="{70E21060-D0B5-41DC-9B51-E0FE6C88D59D}"/>
    <cellStyle name="Normal 2 6 3 2" xfId="5335" xr:uid="{48A02212-ED49-4149-9580-39B41140C624}"/>
    <cellStyle name="Normal 2 6 4" xfId="4661" xr:uid="{4CA20E68-614D-47F3-B136-65258B161C6D}"/>
    <cellStyle name="Normal 2 6 5" xfId="4612" xr:uid="{942890DC-72EB-4917-BB83-62613BCD6AF8}"/>
    <cellStyle name="Normal 2 6 5 2" xfId="4710" xr:uid="{3D7A1D14-06C4-44D2-ABFE-EFEAD7C2CE81}"/>
    <cellStyle name="Normal 2 6 6" xfId="4598" xr:uid="{A3A46DA3-DBEC-47AF-8BEF-FAC3748DBB72}"/>
    <cellStyle name="Normal 2 6 7" xfId="5322" xr:uid="{00E99884-63E7-44A3-B94F-249F69ED2BA4}"/>
    <cellStyle name="Normal 2 6 8" xfId="5331" xr:uid="{760C6737-2FC2-45AB-B1AF-DF7508E4CE96}"/>
    <cellStyle name="Normal 2 7" xfId="287" xr:uid="{E8FF316F-8642-4DE2-B8DA-52038C406203}"/>
    <cellStyle name="Normal 2 7 2" xfId="4456" xr:uid="{ABA7C99B-C6D7-4C12-A427-4E9769AABF5E}"/>
    <cellStyle name="Normal 2 7 3" xfId="4662" xr:uid="{585221DF-6E64-48A3-A7C9-48A3797A5E85}"/>
    <cellStyle name="Normal 2 7 4" xfId="5303" xr:uid="{DEFDF617-BFD7-4382-A22A-1B29DCD7F510}"/>
    <cellStyle name="Normal 2 8" xfId="4508" xr:uid="{3C328B74-8DE8-4E3D-AA20-E430540EF6FF}"/>
    <cellStyle name="Normal 2 9" xfId="4653" xr:uid="{9768C697-5D3E-4E94-AF47-705944866074}"/>
    <cellStyle name="Normal 20" xfId="434" xr:uid="{7D75D2C9-65FC-4A34-93B5-86127E1B14DF}"/>
    <cellStyle name="Normal 20 2" xfId="435" xr:uid="{644D47C8-9FB2-4627-8740-748BB5FF9BFC}"/>
    <cellStyle name="Normal 20 2 2" xfId="436" xr:uid="{E1E55F87-566F-41A9-ABE2-30B0F3FCB735}"/>
    <cellStyle name="Normal 20 2 2 2" xfId="4425" xr:uid="{BE79E713-301C-40D6-8C3D-75C1EC528F0A}"/>
    <cellStyle name="Normal 20 2 2 3" xfId="4417" xr:uid="{C371385A-4732-4838-BB52-7A6E3EBCB200}"/>
    <cellStyle name="Normal 20 2 2 4" xfId="4582" xr:uid="{7824C7CE-757B-489B-8B8A-2994F3232CA9}"/>
    <cellStyle name="Normal 20 2 2 5" xfId="4744" xr:uid="{DB5F1AB0-3453-4B53-BAF9-54E080812057}"/>
    <cellStyle name="Normal 20 2 3" xfId="4420" xr:uid="{68CFE4C7-8252-4D3E-BA95-479CE9934375}"/>
    <cellStyle name="Normal 20 2 4" xfId="4416" xr:uid="{2C0B54F9-E7B4-4E01-BDF2-31B5C5F894C3}"/>
    <cellStyle name="Normal 20 2 5" xfId="4581" xr:uid="{B3E04E03-353E-48DF-A1A0-6AA527D3C4E7}"/>
    <cellStyle name="Normal 20 2 6" xfId="4743" xr:uid="{4186A81D-5703-4103-950D-A4752D15B24F}"/>
    <cellStyle name="Normal 20 3" xfId="1167" xr:uid="{AF193127-8CAE-4440-9CCF-8C87736A2953}"/>
    <cellStyle name="Normal 20 3 2" xfId="4457" xr:uid="{917D5C50-9123-4E12-A351-8EE7DEA67684}"/>
    <cellStyle name="Normal 20 4" xfId="4352" xr:uid="{52AC85D8-BF52-41CE-ADD3-CF7D4DE0368A}"/>
    <cellStyle name="Normal 20 4 2" xfId="4555" xr:uid="{864100FA-8D2C-4016-BD87-31569BF7172A}"/>
    <cellStyle name="Normal 20 4 3" xfId="4736" xr:uid="{0517F0AC-3A41-4A5E-A5E1-3CC32547A3AC}"/>
    <cellStyle name="Normal 20 4 4" xfId="4711" xr:uid="{5141AED1-0C52-4E59-AB60-AAF18766B443}"/>
    <cellStyle name="Normal 20 5" xfId="4433" xr:uid="{8EAA86A6-7132-46EC-A059-177CFB5F177B}"/>
    <cellStyle name="Normal 20 5 2" xfId="5328" xr:uid="{1037B71E-AADF-4FEE-BE38-CBCE295277C0}"/>
    <cellStyle name="Normal 20 6" xfId="4587" xr:uid="{5674DFD4-35DA-4C13-82D2-BC4D04B4B8AE}"/>
    <cellStyle name="Normal 20 7" xfId="4696" xr:uid="{2D7A768B-6D97-425E-97E4-ACA419A7B962}"/>
    <cellStyle name="Normal 20 8" xfId="4717" xr:uid="{34EA35E5-D379-4017-BC1A-56B899AFCC2D}"/>
    <cellStyle name="Normal 20 9" xfId="4716" xr:uid="{7261EA06-7022-477C-9DB8-99490DBE30F1}"/>
    <cellStyle name="Normal 21" xfId="437" xr:uid="{2F541CEB-C20E-486D-956E-8C3453776565}"/>
    <cellStyle name="Normal 21 2" xfId="438" xr:uid="{DBAA23A0-ECA8-490E-B205-C33BEABCFD5D}"/>
    <cellStyle name="Normal 21 2 2" xfId="439" xr:uid="{4DEB4888-5E29-4883-BD8A-2DCD387C8DAA}"/>
    <cellStyle name="Normal 21 3" xfId="4353" xr:uid="{14090DA0-EE9E-48BE-9E38-71B699D675F9}"/>
    <cellStyle name="Normal 21 3 2" xfId="4459" xr:uid="{8A998AE0-86F9-491E-AA88-6987A5E76C25}"/>
    <cellStyle name="Normal 21 3 3" xfId="4458" xr:uid="{EB9F7497-9763-4C4A-B007-EA0EEAB0C322}"/>
    <cellStyle name="Normal 21 4" xfId="4570" xr:uid="{500D9D99-7D37-47F8-9F6B-67FFAC8D9306}"/>
    <cellStyle name="Normal 21 5" xfId="4737" xr:uid="{20F7C1A6-DB7A-4DDE-9F2F-97A904818A47}"/>
    <cellStyle name="Normal 22" xfId="440" xr:uid="{0064433B-37C2-4401-942E-3E20C46C3406}"/>
    <cellStyle name="Normal 22 2" xfId="441" xr:uid="{2F4D1DAE-4A61-40C3-8EEC-E1F620AA10F7}"/>
    <cellStyle name="Normal 22 3" xfId="4310" xr:uid="{11C929CE-D8E4-406A-AC9D-BC59EDB62FDA}"/>
    <cellStyle name="Normal 22 3 2" xfId="4354" xr:uid="{9A02D4C3-E2F4-425A-98DE-F5FEC6E44929}"/>
    <cellStyle name="Normal 22 3 2 2" xfId="4461" xr:uid="{12B8F142-F5AB-4ECE-A5B4-CADBBEC27522}"/>
    <cellStyle name="Normal 22 3 3" xfId="4460" xr:uid="{44D0F89F-5ECF-4214-BFE5-BD35BDF3506C}"/>
    <cellStyle name="Normal 22 3 4" xfId="4691" xr:uid="{A0CE42A1-B6A8-43EB-92DA-87FC7A16ECE5}"/>
    <cellStyle name="Normal 22 4" xfId="4313" xr:uid="{D503C037-B76E-478D-B9ED-5CB75A54FA44}"/>
    <cellStyle name="Normal 22 4 2" xfId="4431" xr:uid="{8A3E70AF-8D6A-46F8-A93F-71CEEA5D4631}"/>
    <cellStyle name="Normal 22 4 3" xfId="4571" xr:uid="{F710CF30-59CC-44AE-95D1-E2437CF23CB3}"/>
    <cellStyle name="Normal 22 4 3 2" xfId="4590" xr:uid="{A5B4D2F0-8CB0-4AAD-A086-76B38004E029}"/>
    <cellStyle name="Normal 22 4 3 3" xfId="4748" xr:uid="{18490012-1B0F-4DC6-80F5-18C9C13849AF}"/>
    <cellStyle name="Normal 22 4 3 4" xfId="5338" xr:uid="{F9A10721-7492-4490-A57E-C8E4A0BA7723}"/>
    <cellStyle name="Normal 22 4 3 5" xfId="5334" xr:uid="{27C6B33F-6A4F-4D27-B2DD-A29FBD0989F2}"/>
    <cellStyle name="Normal 22 4 4" xfId="4692" xr:uid="{A22E0B45-73F0-4896-9F07-A2C6EF89F24F}"/>
    <cellStyle name="Normal 22 4 5" xfId="4604" xr:uid="{84B2E374-F042-46DF-BB7D-0C85EBE3C275}"/>
    <cellStyle name="Normal 22 4 6" xfId="4595" xr:uid="{513CBDA2-4709-4124-BF75-2F5D1E24740E}"/>
    <cellStyle name="Normal 22 4 7" xfId="4594" xr:uid="{22A78824-ECD1-4F22-B0D9-F59F7927D385}"/>
    <cellStyle name="Normal 22 4 8" xfId="4593" xr:uid="{CE0006F0-D8A2-4576-AA13-E14E6D3262E2}"/>
    <cellStyle name="Normal 22 4 9" xfId="4592" xr:uid="{47BF8895-633A-4602-9457-A6523685341E}"/>
    <cellStyle name="Normal 22 5" xfId="4738" xr:uid="{4B5E3143-8F7A-4723-9C60-0C7C7E2A3956}"/>
    <cellStyle name="Normal 23" xfId="442" xr:uid="{149C80FE-E5B8-437A-AD6D-1EF7640E6B7C}"/>
    <cellStyle name="Normal 23 2" xfId="2500" xr:uid="{2A3008C6-D8D4-40DE-B795-FFFE4841B2DB}"/>
    <cellStyle name="Normal 23 2 2" xfId="4356" xr:uid="{6CEE1E93-763A-45C3-AE0F-A68AC9D7172E}"/>
    <cellStyle name="Normal 23 2 2 2" xfId="4751" xr:uid="{49844A4F-9905-4641-AAC8-58733C731772}"/>
    <cellStyle name="Normal 23 2 2 3" xfId="4693" xr:uid="{25EBAB39-0FF6-453D-A85E-02BCFDFE44DC}"/>
    <cellStyle name="Normal 23 2 2 4" xfId="4663" xr:uid="{4123BBF9-1E2D-450F-B78A-3043337FA689}"/>
    <cellStyle name="Normal 23 2 3" xfId="4605" xr:uid="{64FBFD29-4104-4E5B-803E-4600167CF11C}"/>
    <cellStyle name="Normal 23 2 4" xfId="4712" xr:uid="{FFEF3BEA-F25A-4597-8F1C-CF23C9CFD594}"/>
    <cellStyle name="Normal 23 3" xfId="4426" xr:uid="{C3CDD472-1851-467C-8918-646D9D384D14}"/>
    <cellStyle name="Normal 23 4" xfId="4355" xr:uid="{9E159422-243F-4AC8-89E4-4EB9D3F1E0E5}"/>
    <cellStyle name="Normal 23 5" xfId="4572" xr:uid="{36622587-4AAC-4FB5-AD98-2E3C8FB8CD96}"/>
    <cellStyle name="Normal 23 6" xfId="4739" xr:uid="{A7C52003-A1A8-4323-891B-9C776AD30100}"/>
    <cellStyle name="Normal 24" xfId="443" xr:uid="{C5E43360-ADE5-4757-8BCB-651D8B92A792}"/>
    <cellStyle name="Normal 24 2" xfId="444" xr:uid="{3B575B23-4D1E-4900-9EE0-DEB20AB38167}"/>
    <cellStyle name="Normal 24 2 2" xfId="4428" xr:uid="{08CB638E-0993-466C-BA6E-14E22CFCA413}"/>
    <cellStyle name="Normal 24 2 3" xfId="4358" xr:uid="{D5DBFE9C-55BD-4C97-992D-42644E8064FF}"/>
    <cellStyle name="Normal 24 2 4" xfId="4574" xr:uid="{B2A551AA-B792-41F3-AFD0-F36292BFBE93}"/>
    <cellStyle name="Normal 24 2 5" xfId="4741" xr:uid="{49E48C27-608E-4AE9-AC09-0B34A31E3225}"/>
    <cellStyle name="Normal 24 3" xfId="4427" xr:uid="{D9D5E458-F332-49A6-90F1-A0D3284E7380}"/>
    <cellStyle name="Normal 24 4" xfId="4357" xr:uid="{90F86E08-3FB8-4685-87F2-1A5016726406}"/>
    <cellStyle name="Normal 24 5" xfId="4573" xr:uid="{E7172977-6F80-43C7-94F5-E1BAFE43635E}"/>
    <cellStyle name="Normal 24 6" xfId="4740" xr:uid="{4C0C5512-7B2A-403A-9431-A484DDD4B1BC}"/>
    <cellStyle name="Normal 25" xfId="451" xr:uid="{656FD25B-0D7D-4283-8293-1C5D0FF0E2CD}"/>
    <cellStyle name="Normal 25 2" xfId="4360" xr:uid="{E58BCAED-498D-40F7-9B6E-B153702DCBF2}"/>
    <cellStyle name="Normal 25 2 2" xfId="5337" xr:uid="{20D666A5-7713-4387-B756-C85E892EE205}"/>
    <cellStyle name="Normal 25 3" xfId="4429" xr:uid="{78DD2419-06CB-4911-8B9B-819544D34830}"/>
    <cellStyle name="Normal 25 4" xfId="4359" xr:uid="{D7954D3A-46B3-4065-9683-2B531DC21C3C}"/>
    <cellStyle name="Normal 25 5" xfId="4575" xr:uid="{D53395B3-E9CA-4D24-85EA-EB7C182F4376}"/>
    <cellStyle name="Normal 26" xfId="2498" xr:uid="{B39CAA74-223F-4B29-8C27-00D553598DDD}"/>
    <cellStyle name="Normal 26 2" xfId="2499" xr:uid="{29970276-19C7-437C-8BA4-930020DB7CC1}"/>
    <cellStyle name="Normal 26 2 2" xfId="4362" xr:uid="{E0DA15FC-9FCF-408B-AF58-77C195BB13B7}"/>
    <cellStyle name="Normal 26 3" xfId="4361" xr:uid="{88A2FFED-706D-4675-9494-ECACD453DA6A}"/>
    <cellStyle name="Normal 26 3 2" xfId="4436" xr:uid="{785D6204-CF3E-4CE6-A475-03826DEEEB00}"/>
    <cellStyle name="Normal 27" xfId="2507" xr:uid="{9170640C-AAAD-4B82-8CF2-F40DADD6D6FE}"/>
    <cellStyle name="Normal 27 2" xfId="4364" xr:uid="{626C06F2-8157-4987-A750-B197A30C3313}"/>
    <cellStyle name="Normal 27 3" xfId="4363" xr:uid="{9104A0C8-791E-4DC7-B41B-FC5DCA59C0FB}"/>
    <cellStyle name="Normal 27 4" xfId="4599" xr:uid="{E192328D-7A32-4EB6-BDFC-A990BD4CC4AA}"/>
    <cellStyle name="Normal 27 5" xfId="5320" xr:uid="{908969E4-F3BA-40DF-93BB-5A2A6BF7E68E}"/>
    <cellStyle name="Normal 27 6" xfId="4589" xr:uid="{44A36D21-A48E-4DB7-BBE3-8F34487B310A}"/>
    <cellStyle name="Normal 27 7" xfId="5332" xr:uid="{9AB8255F-674E-41C9-9CBB-C7A8F0B34910}"/>
    <cellStyle name="Normal 28" xfId="4365" xr:uid="{05E83726-D41A-472E-AF2C-0D9C14AC0916}"/>
    <cellStyle name="Normal 28 2" xfId="4366" xr:uid="{ACB36100-6FA9-45C2-9312-C1647986F90D}"/>
    <cellStyle name="Normal 28 3" xfId="4367" xr:uid="{56D2728A-292C-4456-9DAD-C9F8AA842DEA}"/>
    <cellStyle name="Normal 29" xfId="4368" xr:uid="{375180BA-7A13-48E2-A89F-E2AAE6152554}"/>
    <cellStyle name="Normal 29 2" xfId="4369" xr:uid="{74A44355-CF78-4E79-AAE8-2F4ABD92F05D}"/>
    <cellStyle name="Normal 3" xfId="2" xr:uid="{665067A7-73F8-4B7E-BFD2-7BB3B9468366}"/>
    <cellStyle name="Normal 3 2" xfId="81" xr:uid="{DC7B84D7-D45B-4EFA-9CD8-18DAE9A995B0}"/>
    <cellStyle name="Normal 3 2 2" xfId="82" xr:uid="{3ECE7233-0672-4916-B77D-EB4336CA2843}"/>
    <cellStyle name="Normal 3 2 2 2" xfId="288" xr:uid="{6158B7B0-0C1F-43D6-B985-48255E2B73EE}"/>
    <cellStyle name="Normal 3 2 2 2 2" xfId="4665" xr:uid="{8E2841BA-3EFF-4C48-8107-6108F7715907}"/>
    <cellStyle name="Normal 3 2 2 3" xfId="4556" xr:uid="{B6E9F9E0-129F-4E42-81DC-686D6E6E8812}"/>
    <cellStyle name="Normal 3 2 3" xfId="83" xr:uid="{B49D80FD-BD5A-4196-B5DB-FC54353B8EC3}"/>
    <cellStyle name="Normal 3 2 4" xfId="289" xr:uid="{7989ADD8-5D6A-4269-A0DE-1E953BBA8AAA}"/>
    <cellStyle name="Normal 3 2 4 2" xfId="4666" xr:uid="{87A6D1FD-4051-4960-93E2-9D209652232E}"/>
    <cellStyle name="Normal 3 2 5" xfId="2506" xr:uid="{569B41C2-2AD6-458A-827B-90FA183CD8DF}"/>
    <cellStyle name="Normal 3 2 5 2" xfId="4509" xr:uid="{A2124F72-760D-4E1F-B4ED-791B6BD96803}"/>
    <cellStyle name="Normal 3 2 5 3" xfId="5304" xr:uid="{6983B0AB-A711-4126-95AF-D5DB9FBB8707}"/>
    <cellStyle name="Normal 3 3" xfId="84" xr:uid="{42749671-09D3-4ED0-AB5C-9FCE00CB86F8}"/>
    <cellStyle name="Normal 3 3 2" xfId="290" xr:uid="{BDACD2F1-38CA-43EA-B13A-15450271CA4A}"/>
    <cellStyle name="Normal 3 3 2 2" xfId="4667" xr:uid="{000BEFBC-0282-401A-9E4B-A43065C69B94}"/>
    <cellStyle name="Normal 3 3 3" xfId="4557" xr:uid="{7EFAE033-4A0A-4D4D-86CC-795B9C16CCB0}"/>
    <cellStyle name="Normal 3 4" xfId="85" xr:uid="{C0753CD5-0CFA-4A14-9BB4-40E1295D1138}"/>
    <cellStyle name="Normal 3 4 2" xfId="2502" xr:uid="{6446D9F3-C92F-42A7-BF5B-913514D7F2DC}"/>
    <cellStyle name="Normal 3 4 2 2" xfId="4668" xr:uid="{F7E52B54-02D2-4B49-AD92-BA13FB8FE4D4}"/>
    <cellStyle name="Normal 3 5" xfId="2501" xr:uid="{B4FFEC68-D2C3-4CE2-9228-643135C15DBD}"/>
    <cellStyle name="Normal 3 5 2" xfId="4669" xr:uid="{2CE38F81-5AA6-4DC9-AE29-D01048AFD7A3}"/>
    <cellStyle name="Normal 3 5 3" xfId="4745" xr:uid="{4FC9DD72-1048-455E-B8E0-BDAF44285889}"/>
    <cellStyle name="Normal 3 5 4" xfId="4713" xr:uid="{A23DDFA6-EAAA-412C-AC36-DEE2C03CCD59}"/>
    <cellStyle name="Normal 3 6" xfId="4664" xr:uid="{5D53DD04-6E4F-45CA-90D0-5C27A5212B92}"/>
    <cellStyle name="Normal 3 6 2" xfId="5336" xr:uid="{1698E684-4CA1-4EA3-8065-3A92CB276B03}"/>
    <cellStyle name="Normal 3 6 2 2" xfId="5333" xr:uid="{96162367-8EF1-438B-AAD9-2632CAACFB1B}"/>
    <cellStyle name="Normal 30" xfId="4370" xr:uid="{CDD8472B-AD22-4135-AC69-4EE2449F8520}"/>
    <cellStyle name="Normal 30 2" xfId="4371" xr:uid="{10DB4B67-47C2-4942-B218-098C188899C4}"/>
    <cellStyle name="Normal 31" xfId="4372" xr:uid="{C5529BBB-AF99-4DDB-92C4-FCEE6E14BDD5}"/>
    <cellStyle name="Normal 31 2" xfId="4373" xr:uid="{53BC9E2B-890C-4AD4-A5B8-901D0A6A50AE}"/>
    <cellStyle name="Normal 32" xfId="4374" xr:uid="{1E1C790C-3003-4A8C-A9C0-AF5AC20AC389}"/>
    <cellStyle name="Normal 33" xfId="4375" xr:uid="{9D918416-7D14-411E-B0D5-9F074A5B95A8}"/>
    <cellStyle name="Normal 33 2" xfId="4376" xr:uid="{5E77E821-2A8E-4FD3-9513-4257E5CC828A}"/>
    <cellStyle name="Normal 34" xfId="4377" xr:uid="{6494FEBB-8CDF-4DCE-BAC3-438981C52ABC}"/>
    <cellStyle name="Normal 34 2" xfId="4378" xr:uid="{E85D028D-5971-451A-8869-4428A25976C5}"/>
    <cellStyle name="Normal 35" xfId="4379" xr:uid="{555FAA57-933E-470C-823D-A1A4A353A68A}"/>
    <cellStyle name="Normal 35 2" xfId="4380" xr:uid="{FC2BF64E-16FA-4927-9B7B-2FD562CD0D77}"/>
    <cellStyle name="Normal 36" xfId="4381" xr:uid="{6ECF8A82-1DB6-4E4B-8FDC-64AED268B40D}"/>
    <cellStyle name="Normal 36 2" xfId="4382" xr:uid="{310C2F1C-E150-4CEE-905B-7490ED9609A8}"/>
    <cellStyle name="Normal 37" xfId="4383" xr:uid="{295A9884-1519-492D-9121-C7D9396253BB}"/>
    <cellStyle name="Normal 37 2" xfId="4384" xr:uid="{FDD53058-9CE5-492F-99EC-57643E63F9A8}"/>
    <cellStyle name="Normal 38" xfId="4385" xr:uid="{A1C730C6-8D42-4EF1-9E3C-23FB40AA08F6}"/>
    <cellStyle name="Normal 38 2" xfId="4386" xr:uid="{46C0AE7F-29D3-4C8B-AC30-EB37F02DB06B}"/>
    <cellStyle name="Normal 39" xfId="4387" xr:uid="{0E42EC8D-2D2B-4E7A-B886-1EF084524590}"/>
    <cellStyle name="Normal 39 2" xfId="4388" xr:uid="{A10D72E4-68EB-47EF-9656-D96E3F8B2C77}"/>
    <cellStyle name="Normal 39 2 2" xfId="4389" xr:uid="{92AC68A7-A288-428B-B3B0-AFB673FBF17F}"/>
    <cellStyle name="Normal 39 3" xfId="4390" xr:uid="{B6D3A226-2F18-4A13-B591-97DD63465832}"/>
    <cellStyle name="Normal 4" xfId="86" xr:uid="{D6FE04DA-2688-40EA-ACCF-84113A24AADC}"/>
    <cellStyle name="Normal 4 2" xfId="87" xr:uid="{55455CE0-9A0F-4941-ACCE-AB9A1B20FA6A}"/>
    <cellStyle name="Normal 4 2 2" xfId="88" xr:uid="{5E8F50DF-0492-44B6-9B20-E693D81C894A}"/>
    <cellStyle name="Normal 4 2 2 2" xfId="445" xr:uid="{DDD965DB-C863-4FB4-A278-5A35D166A44D}"/>
    <cellStyle name="Normal 4 2 2 3" xfId="2807" xr:uid="{EAAB002A-B201-408A-A8C7-8C1433977DEE}"/>
    <cellStyle name="Normal 4 2 2 4" xfId="2808" xr:uid="{45163ECA-2A61-4376-B9BD-7D0D8EFEB40D}"/>
    <cellStyle name="Normal 4 2 2 4 2" xfId="2809" xr:uid="{CC193CDA-83E5-4368-B0DB-1BE787D3097D}"/>
    <cellStyle name="Normal 4 2 2 4 3" xfId="2810" xr:uid="{CEDB6221-C26C-4D0E-87F7-4A91410323D5}"/>
    <cellStyle name="Normal 4 2 2 4 3 2" xfId="2811" xr:uid="{F9EB3CFF-B81A-4964-9D87-D2EE607EB1CC}"/>
    <cellStyle name="Normal 4 2 2 4 3 3" xfId="4312" xr:uid="{0042C690-3F93-4F75-8172-8DEF92ACF673}"/>
    <cellStyle name="Normal 4 2 3" xfId="2493" xr:uid="{75258373-16B3-4086-96C9-8965F2FC7A03}"/>
    <cellStyle name="Normal 4 2 3 2" xfId="2504" xr:uid="{A341FDC3-B902-4196-9165-79AFD36CB505}"/>
    <cellStyle name="Normal 4 2 3 2 2" xfId="4462" xr:uid="{D43CB073-E094-4C89-9BE9-D3D1149F7030}"/>
    <cellStyle name="Normal 4 2 3 3" xfId="4463" xr:uid="{CCD0B18D-1182-4DDE-93BB-B0300EDCAD87}"/>
    <cellStyle name="Normal 4 2 3 3 2" xfId="4464" xr:uid="{997A3AE6-8E19-4776-AFDE-DF35E83D08B2}"/>
    <cellStyle name="Normal 4 2 3 4" xfId="4465" xr:uid="{12DF706E-69B0-4C0B-A17E-FAD0EEC13B00}"/>
    <cellStyle name="Normal 4 2 3 5" xfId="4466" xr:uid="{8026DF53-8976-4972-B702-B899CA2DB599}"/>
    <cellStyle name="Normal 4 2 4" xfId="2494" xr:uid="{9BF17015-86F4-40F5-9FC8-95C14752AFD5}"/>
    <cellStyle name="Normal 4 2 4 2" xfId="4392" xr:uid="{E292BE7F-26D8-437B-90A6-487DF5B1D858}"/>
    <cellStyle name="Normal 4 2 4 2 2" xfId="4467" xr:uid="{CC118C9B-171A-433A-9A1B-31FD762CBC92}"/>
    <cellStyle name="Normal 4 2 4 2 3" xfId="4694" xr:uid="{8FD0119C-F3A2-4881-AD6E-9FE30508C624}"/>
    <cellStyle name="Normal 4 2 4 2 4" xfId="4613" xr:uid="{F0A4DE3E-4750-4283-93EA-BBB9A0A9CCAB}"/>
    <cellStyle name="Normal 4 2 4 3" xfId="4576" xr:uid="{3A98C37F-9FC2-447B-976D-8EBE2BE7CB72}"/>
    <cellStyle name="Normal 4 2 4 4" xfId="4714" xr:uid="{CDF42C2A-4EFF-407D-90BC-A805AD250824}"/>
    <cellStyle name="Normal 4 2 5" xfId="1168" xr:uid="{F44C2425-2714-4AE1-956C-E9A619730345}"/>
    <cellStyle name="Normal 4 2 6" xfId="4558" xr:uid="{92DC583D-C51E-48EC-B884-E58578732B2B}"/>
    <cellStyle name="Normal 4 3" xfId="528" xr:uid="{24BEEA19-B765-47DB-8521-B55986809A84}"/>
    <cellStyle name="Normal 4 3 2" xfId="1170" xr:uid="{1AEA4DD6-B1E2-45F8-B304-A06BDAF1F7CA}"/>
    <cellStyle name="Normal 4 3 2 2" xfId="1171" xr:uid="{8D11714E-6A62-4FC8-8AD6-9609240E4388}"/>
    <cellStyle name="Normal 4 3 2 3" xfId="1172" xr:uid="{3036AF52-8663-4CD5-B242-304DD3574276}"/>
    <cellStyle name="Normal 4 3 3" xfId="1169" xr:uid="{7B9AF92E-6D2A-4FAA-8DD3-23AA0CE1E071}"/>
    <cellStyle name="Normal 4 3 3 2" xfId="4434" xr:uid="{F19BF308-9DE7-4B8A-AB56-56213DB03B88}"/>
    <cellStyle name="Normal 4 3 4" xfId="2812" xr:uid="{010F80A1-8648-41F2-AA25-9DB8D66A00B8}"/>
    <cellStyle name="Normal 4 3 5" xfId="2813" xr:uid="{D25FCE18-ABAE-413E-8C4D-BA5D8B0FC157}"/>
    <cellStyle name="Normal 4 3 5 2" xfId="2814" xr:uid="{A738D1E3-8D38-4465-AFF0-D4AADC50A58F}"/>
    <cellStyle name="Normal 4 3 5 3" xfId="2815" xr:uid="{70C74CA7-ED72-42B7-88E5-D8F890903A0C}"/>
    <cellStyle name="Normal 4 3 5 3 2" xfId="2816" xr:uid="{CE7D2CE5-1D37-4AAD-8ED7-3DF466805C39}"/>
    <cellStyle name="Normal 4 3 5 3 3" xfId="4311" xr:uid="{2E2EC58F-6FA0-49FD-AAC4-310FA8BD8D86}"/>
    <cellStyle name="Normal 4 3 6" xfId="4314" xr:uid="{AA539DAB-1D2B-4A2E-BA79-9A21E1EF6CE9}"/>
    <cellStyle name="Normal 4 4" xfId="453" xr:uid="{10A66463-9BD7-4B11-8913-84970BA49CC3}"/>
    <cellStyle name="Normal 4 4 2" xfId="2495" xr:uid="{79B51C6C-0820-4D1E-990D-A3A93AE5761A}"/>
    <cellStyle name="Normal 4 4 2 2" xfId="5339" xr:uid="{8B1F0BAB-1F2C-4B93-85ED-BD9A0FD9B189}"/>
    <cellStyle name="Normal 4 4 2 2 2" xfId="5341" xr:uid="{4263245C-573D-4AB8-9728-E13E5A324E4E}"/>
    <cellStyle name="Normal 4 4 2 3" xfId="5340" xr:uid="{592E732F-B57F-4BE1-B566-804D984C2412}"/>
    <cellStyle name="Normal 4 4 3" xfId="2503" xr:uid="{10BD4C95-4B47-487B-BA29-54B62A9B47E5}"/>
    <cellStyle name="Normal 4 4 3 2" xfId="4317" xr:uid="{62B9B5A1-3CBF-4B3B-ACAA-686C29FF1491}"/>
    <cellStyle name="Normal 4 4 3 3" xfId="4316" xr:uid="{64257225-635D-4D58-A48A-9F5DACC7A916}"/>
    <cellStyle name="Normal 4 4 4" xfId="4747" xr:uid="{F0C5B2F5-4F5E-426B-B1C7-6B16E7294129}"/>
    <cellStyle name="Normal 4 5" xfId="2496" xr:uid="{E9907729-C361-4C93-9AD6-42159A16A757}"/>
    <cellStyle name="Normal 4 5 2" xfId="4391" xr:uid="{1D4BAB07-315A-46B6-A30C-9B3BB7432ABB}"/>
    <cellStyle name="Normal 4 6" xfId="2497" xr:uid="{17998FAE-3107-4B35-9BD3-1CD1BA6B0614}"/>
    <cellStyle name="Normal 4 7" xfId="900" xr:uid="{174245EF-8B51-4D46-A1B1-E7B804DC6C07}"/>
    <cellStyle name="Normal 40" xfId="4393" xr:uid="{306175BF-BC56-4AA7-8D8B-D059B3CF575B}"/>
    <cellStyle name="Normal 40 2" xfId="4394" xr:uid="{D33B68D1-024B-42FE-8973-58535A6A8054}"/>
    <cellStyle name="Normal 40 2 2" xfId="4395" xr:uid="{D004C5E7-1F32-4269-A8AA-0B72ED1B4C5A}"/>
    <cellStyle name="Normal 40 3" xfId="4396" xr:uid="{55E8BAED-1617-4116-929E-48AFF02A621E}"/>
    <cellStyle name="Normal 41" xfId="4397" xr:uid="{80D30678-3960-429E-98FF-258C1A67E083}"/>
    <cellStyle name="Normal 41 2" xfId="4398" xr:uid="{32A6133C-922A-439B-9E22-208C0E518A18}"/>
    <cellStyle name="Normal 42" xfId="4399" xr:uid="{F21F0B22-0043-4235-BAE9-D09E284F4AE8}"/>
    <cellStyle name="Normal 42 2" xfId="4400" xr:uid="{ED7C6543-61FA-477C-B433-733676EC53C8}"/>
    <cellStyle name="Normal 43" xfId="4401" xr:uid="{38EA7FD7-74EA-4F64-9F50-DB178A28DEB9}"/>
    <cellStyle name="Normal 43 2" xfId="4402" xr:uid="{056C3D05-CED6-4BD1-9225-C938EBE7BEAA}"/>
    <cellStyle name="Normal 44" xfId="4412" xr:uid="{0EEFFBE3-0C3E-4C6B-A9CA-96E011A89174}"/>
    <cellStyle name="Normal 44 2" xfId="4413" xr:uid="{98853AB5-7F94-4B4A-A0D5-976063C4442B}"/>
    <cellStyle name="Normal 45" xfId="4674" xr:uid="{30EE30DF-1BED-4CE7-ACE5-E23EBDAB107E}"/>
    <cellStyle name="Normal 45 2" xfId="5324" xr:uid="{17C54E2D-06C1-4E2E-8C6A-5EF206E501CA}"/>
    <cellStyle name="Normal 45 3" xfId="5323" xr:uid="{59807E54-5DA9-4425-83A5-4283087DDB70}"/>
    <cellStyle name="Normal 5" xfId="89" xr:uid="{3BD54E12-DDC7-457F-B5DB-F590FC1255B7}"/>
    <cellStyle name="Normal 5 10" xfId="291" xr:uid="{443A6F20-3714-45B8-9721-6BC7D7CE199B}"/>
    <cellStyle name="Normal 5 10 2" xfId="529" xr:uid="{62A48992-5DE1-403D-B76F-023046401C9A}"/>
    <cellStyle name="Normal 5 10 2 2" xfId="1173" xr:uid="{96A039A8-3B94-4BD5-B536-29E8E984664F}"/>
    <cellStyle name="Normal 5 10 2 3" xfId="2817" xr:uid="{83571DC9-6624-445E-8282-42363793643E}"/>
    <cellStyle name="Normal 5 10 2 4" xfId="2818" xr:uid="{253EE6E6-EDE9-455B-81A2-B1752CB43AE7}"/>
    <cellStyle name="Normal 5 10 3" xfId="1174" xr:uid="{DA3D67FB-48CD-4F5C-8C2C-379F12321DC4}"/>
    <cellStyle name="Normal 5 10 3 2" xfId="2819" xr:uid="{8A9E8E54-A39A-4A64-99A4-1CF990156261}"/>
    <cellStyle name="Normal 5 10 3 3" xfId="2820" xr:uid="{30F64218-7EA9-4E3D-8CA3-15794C542D17}"/>
    <cellStyle name="Normal 5 10 3 4" xfId="2821" xr:uid="{B05B7D15-93D5-4083-B892-6A02AF2B1FD4}"/>
    <cellStyle name="Normal 5 10 4" xfId="2822" xr:uid="{B4F50ED5-3516-48D2-9478-A12F7719274A}"/>
    <cellStyle name="Normal 5 10 5" xfId="2823" xr:uid="{2D14F256-F160-4F9B-97A0-B40EC2196FE2}"/>
    <cellStyle name="Normal 5 10 6" xfId="2824" xr:uid="{95E23780-5547-41D8-B636-4C1B27C9DC59}"/>
    <cellStyle name="Normal 5 11" xfId="292" xr:uid="{5DEEDEFE-C642-4B2C-9037-535CB390E601}"/>
    <cellStyle name="Normal 5 11 2" xfId="1175" xr:uid="{0D399291-BAE7-4E8F-B87C-238E642E328C}"/>
    <cellStyle name="Normal 5 11 2 2" xfId="2825" xr:uid="{FFC2ED46-31B0-4962-9FAE-3FA63473AD14}"/>
    <cellStyle name="Normal 5 11 2 2 2" xfId="4403" xr:uid="{050EE06E-6843-4827-B21E-5ADA98E89EAC}"/>
    <cellStyle name="Normal 5 11 2 2 3" xfId="4681" xr:uid="{36BD4315-C241-4718-BE6E-D47538D0FDFD}"/>
    <cellStyle name="Normal 5 11 2 3" xfId="2826" xr:uid="{90D2408B-B6E3-4D0B-876C-9FD483ACAF75}"/>
    <cellStyle name="Normal 5 11 2 4" xfId="2827" xr:uid="{69A32AA4-F4F6-4929-9F31-7C145C806232}"/>
    <cellStyle name="Normal 5 11 3" xfId="2828" xr:uid="{30634983-E597-4F81-A015-3A4C1D47B550}"/>
    <cellStyle name="Normal 5 11 4" xfId="2829" xr:uid="{C7964F79-5C6A-4FEB-B997-97EAEA5E5260}"/>
    <cellStyle name="Normal 5 11 4 2" xfId="4577" xr:uid="{06681878-E80F-4E2E-BE6C-6C8F5755B245}"/>
    <cellStyle name="Normal 5 11 4 3" xfId="4682" xr:uid="{7C8848F3-E091-4DC8-9D0E-3EA473F11B6A}"/>
    <cellStyle name="Normal 5 11 4 4" xfId="4606" xr:uid="{FC291ECA-B3F8-4F82-833C-44F80B209D20}"/>
    <cellStyle name="Normal 5 11 5" xfId="2830" xr:uid="{F1048246-3794-436D-96DE-ED4A4CB63C42}"/>
    <cellStyle name="Normal 5 12" xfId="1176" xr:uid="{6ECBD1FB-8D94-4466-B019-DE172959DC8D}"/>
    <cellStyle name="Normal 5 12 2" xfId="2831" xr:uid="{A5B38C24-25D8-4E64-AC1B-A868C2FDB316}"/>
    <cellStyle name="Normal 5 12 3" xfId="2832" xr:uid="{088EEDD6-9D05-4236-871A-8F17E156795C}"/>
    <cellStyle name="Normal 5 12 4" xfId="2833" xr:uid="{5128E982-097A-4282-BD02-0CA31F1FEE17}"/>
    <cellStyle name="Normal 5 13" xfId="901" xr:uid="{44FD65E5-EE76-467B-96AB-6D812389CE95}"/>
    <cellStyle name="Normal 5 13 2" xfId="2834" xr:uid="{9230E865-6BF3-4018-8100-26F028F2872D}"/>
    <cellStyle name="Normal 5 13 3" xfId="2835" xr:uid="{505C5223-90C2-4626-A071-7D4429BD2BF4}"/>
    <cellStyle name="Normal 5 13 4" xfId="2836" xr:uid="{13544557-2537-4885-93DC-505A340364C3}"/>
    <cellStyle name="Normal 5 14" xfId="2837" xr:uid="{64100916-EB8C-46F8-A725-667FD0D6BA1C}"/>
    <cellStyle name="Normal 5 14 2" xfId="2838" xr:uid="{F7A3CB30-DD69-4C4D-B95F-B47328AA4D54}"/>
    <cellStyle name="Normal 5 15" xfId="2839" xr:uid="{0F6D6B78-4532-45F3-BE5C-DF0D28257D1E}"/>
    <cellStyle name="Normal 5 16" xfId="2840" xr:uid="{3E0526F8-F87C-42FC-A8E9-C3339CC1B88D}"/>
    <cellStyle name="Normal 5 17" xfId="2841" xr:uid="{F98AB475-65F7-4393-8EF6-EE9CC2C31C7D}"/>
    <cellStyle name="Normal 5 2" xfId="90" xr:uid="{79490759-3C80-408D-8C14-9A5C2CF2E740}"/>
    <cellStyle name="Normal 5 2 2" xfId="187" xr:uid="{16C246A7-EF92-4E44-A8FF-FF4C2D259D29}"/>
    <cellStyle name="Normal 5 2 2 2" xfId="188" xr:uid="{453DE499-E73E-4F63-82F5-B5B04A18AA3A}"/>
    <cellStyle name="Normal 5 2 2 2 2" xfId="189" xr:uid="{DFE6E947-49AB-4ACF-81F8-C7D2EDA84E6F}"/>
    <cellStyle name="Normal 5 2 2 2 2 2" xfId="190" xr:uid="{C1B21229-CFC6-4228-8F5B-58918AFA191C}"/>
    <cellStyle name="Normal 5 2 2 2 3" xfId="191" xr:uid="{037CAAA7-C18A-4FAC-AE46-6B5960A7E53F}"/>
    <cellStyle name="Normal 5 2 2 2 4" xfId="4670" xr:uid="{0913554D-22D8-4FF1-8259-F5ECE7F7FFE2}"/>
    <cellStyle name="Normal 5 2 2 2 5" xfId="5300" xr:uid="{F4C08EAF-D899-4CF6-8E90-A8EDD24607CB}"/>
    <cellStyle name="Normal 5 2 2 3" xfId="192" xr:uid="{27E82481-1AD0-476C-A39C-47FFEAA79251}"/>
    <cellStyle name="Normal 5 2 2 3 2" xfId="193" xr:uid="{42D53DC6-B472-4EA2-A1DB-5A827CF43ACD}"/>
    <cellStyle name="Normal 5 2 2 4" xfId="194" xr:uid="{43873172-C5E5-4B3D-BB4C-B8C7FF225A0F}"/>
    <cellStyle name="Normal 5 2 2 5" xfId="293" xr:uid="{474F546D-6244-496F-A93B-8D12E0382C65}"/>
    <cellStyle name="Normal 5 2 2 6" xfId="4596" xr:uid="{70C9074F-7D2D-44C7-91A5-3B465B519EF7}"/>
    <cellStyle name="Normal 5 2 2 7" xfId="5329" xr:uid="{B2FCD385-525A-4100-B4AC-29407214E5F8}"/>
    <cellStyle name="Normal 5 2 3" xfId="195" xr:uid="{BC67C5FD-4193-4724-A8F7-E7D74F473097}"/>
    <cellStyle name="Normal 5 2 3 2" xfId="196" xr:uid="{0FDC7137-5919-493B-9626-B3DAFE137D41}"/>
    <cellStyle name="Normal 5 2 3 2 2" xfId="197" xr:uid="{B1D41ABE-0D43-4AAA-B08A-AA6B5D4C1922}"/>
    <cellStyle name="Normal 5 2 3 2 3" xfId="4559" xr:uid="{15D85A7C-ACCA-47DD-81B8-7D0FFFB5FDF8}"/>
    <cellStyle name="Normal 5 2 3 2 4" xfId="5301" xr:uid="{F2268F12-B4DA-45E4-9831-FED1A755127C}"/>
    <cellStyle name="Normal 5 2 3 3" xfId="198" xr:uid="{24F554F8-0D6E-462A-8AE4-A1199F4B75F0}"/>
    <cellStyle name="Normal 5 2 3 3 2" xfId="4742" xr:uid="{0AECD2BE-AAA6-404A-B97D-362FD9799C94}"/>
    <cellStyle name="Normal 5 2 3 4" xfId="4404" xr:uid="{9037E921-1C9F-4C41-9BA0-0A2515383D5C}"/>
    <cellStyle name="Normal 5 2 3 4 2" xfId="4715" xr:uid="{CFF8FD67-CA70-448F-AD9E-A35C0D658DA2}"/>
    <cellStyle name="Normal 5 2 3 5" xfId="4597" xr:uid="{3C925CFE-D4A7-4F89-9164-1C724662A441}"/>
    <cellStyle name="Normal 5 2 3 6" xfId="5321" xr:uid="{3340519C-EFB4-4D5C-900F-75D2808ACDA9}"/>
    <cellStyle name="Normal 5 2 3 7" xfId="5330" xr:uid="{260496E6-71D4-4041-8055-424DB076F582}"/>
    <cellStyle name="Normal 5 2 4" xfId="199" xr:uid="{16AA1626-7F12-4821-9549-2D214A4A34C4}"/>
    <cellStyle name="Normal 5 2 4 2" xfId="200" xr:uid="{9F315557-9920-4B36-8160-CABA69AD2879}"/>
    <cellStyle name="Normal 5 2 5" xfId="201" xr:uid="{D9DF7D66-6B19-4DA5-BC91-146BB02DAFFB}"/>
    <cellStyle name="Normal 5 2 6" xfId="186" xr:uid="{198B5A64-6F74-4904-84AC-99FDC5E757B3}"/>
    <cellStyle name="Normal 5 3" xfId="91" xr:uid="{07DAEFF0-3F93-4137-8019-282E2A4C9EAD}"/>
    <cellStyle name="Normal 5 3 2" xfId="4406" xr:uid="{164F5805-C9CF-42B7-8036-998607CF8290}"/>
    <cellStyle name="Normal 5 3 3" xfId="4405" xr:uid="{88F2ABF3-CA82-4D88-BE1F-831921FC44A0}"/>
    <cellStyle name="Normal 5 4" xfId="92" xr:uid="{36515599-E447-4B6D-8BB5-3A91A1FBF728}"/>
    <cellStyle name="Normal 5 4 10" xfId="2842" xr:uid="{1DB80DE3-5007-4159-8CD5-594D1E481C3E}"/>
    <cellStyle name="Normal 5 4 11" xfId="2843" xr:uid="{08AF4F68-E587-4DBD-9531-E250E728F787}"/>
    <cellStyle name="Normal 5 4 2" xfId="93" xr:uid="{DC4D2261-285E-42DD-9BB3-7D8C45C6F2C7}"/>
    <cellStyle name="Normal 5 4 2 2" xfId="94" xr:uid="{914DD03B-9258-41E8-A2E4-464589A11CCB}"/>
    <cellStyle name="Normal 5 4 2 2 2" xfId="294" xr:uid="{5F411A3D-DCF5-4919-80A0-1CAF820A81FB}"/>
    <cellStyle name="Normal 5 4 2 2 2 2" xfId="530" xr:uid="{495E0B51-09FC-4A71-B580-9985527AA14C}"/>
    <cellStyle name="Normal 5 4 2 2 2 2 2" xfId="531" xr:uid="{0E0BB8C3-1F24-413C-945B-FB6333EDA09C}"/>
    <cellStyle name="Normal 5 4 2 2 2 2 2 2" xfId="1177" xr:uid="{C39EC716-C157-4957-AD97-550DB054B65F}"/>
    <cellStyle name="Normal 5 4 2 2 2 2 2 2 2" xfId="1178" xr:uid="{F9D22FEA-B2AF-4205-A45D-A72118F5DC84}"/>
    <cellStyle name="Normal 5 4 2 2 2 2 2 3" xfId="1179" xr:uid="{F3F5E652-4101-4878-9E26-B4A26EB1D2EF}"/>
    <cellStyle name="Normal 5 4 2 2 2 2 3" xfId="1180" xr:uid="{94D9426A-87C6-47F1-9BE7-25B7E866ACB6}"/>
    <cellStyle name="Normal 5 4 2 2 2 2 3 2" xfId="1181" xr:uid="{FA1A94D6-2A21-42DD-B7E4-F5F8F0474140}"/>
    <cellStyle name="Normal 5 4 2 2 2 2 4" xfId="1182" xr:uid="{29FB35E0-4A92-4B24-BB7B-913F18B8915D}"/>
    <cellStyle name="Normal 5 4 2 2 2 3" xfId="532" xr:uid="{606A249F-0B1F-4AE3-8196-CCFBE8EC7878}"/>
    <cellStyle name="Normal 5 4 2 2 2 3 2" xfId="1183" xr:uid="{2F1962F3-605A-4B69-89C8-553F7B56523C}"/>
    <cellStyle name="Normal 5 4 2 2 2 3 2 2" xfId="1184" xr:uid="{4B490D49-3EED-425E-BA99-F6A56673BF8C}"/>
    <cellStyle name="Normal 5 4 2 2 2 3 3" xfId="1185" xr:uid="{1774AD37-DDA7-4766-9C85-FA20A74DE456}"/>
    <cellStyle name="Normal 5 4 2 2 2 3 4" xfId="2844" xr:uid="{9425030F-0D56-4954-803E-B642DCF20D9F}"/>
    <cellStyle name="Normal 5 4 2 2 2 4" xfId="1186" xr:uid="{6A5EF7B7-46AF-4337-AC1A-A2EF398152BD}"/>
    <cellStyle name="Normal 5 4 2 2 2 4 2" xfId="1187" xr:uid="{6AB2B8DE-82EF-469F-8270-65522B6A5042}"/>
    <cellStyle name="Normal 5 4 2 2 2 5" xfId="1188" xr:uid="{314B6F36-BF41-4F79-8813-E4CC12B0FCA6}"/>
    <cellStyle name="Normal 5 4 2 2 2 6" xfId="2845" xr:uid="{76F79DB9-2127-4DB7-9D9C-F833AB797242}"/>
    <cellStyle name="Normal 5 4 2 2 3" xfId="295" xr:uid="{9EC242B3-8268-4FBA-A1FB-72568D105CDC}"/>
    <cellStyle name="Normal 5 4 2 2 3 2" xfId="533" xr:uid="{08740EB4-BC34-414A-97D8-19ED064DF042}"/>
    <cellStyle name="Normal 5 4 2 2 3 2 2" xfId="534" xr:uid="{3E85F0F8-4308-4A54-A682-57FB22501A60}"/>
    <cellStyle name="Normal 5 4 2 2 3 2 2 2" xfId="1189" xr:uid="{7D9B3E2E-7D34-41C6-80AE-8892B95424A0}"/>
    <cellStyle name="Normal 5 4 2 2 3 2 2 2 2" xfId="1190" xr:uid="{4D7E1FF7-8D4A-431E-B363-71AE679A50CF}"/>
    <cellStyle name="Normal 5 4 2 2 3 2 2 3" xfId="1191" xr:uid="{2179B18B-1518-4683-91CA-77CC594AC917}"/>
    <cellStyle name="Normal 5 4 2 2 3 2 3" xfId="1192" xr:uid="{5DBAC089-89B7-4947-8D57-D21A4A42DA5D}"/>
    <cellStyle name="Normal 5 4 2 2 3 2 3 2" xfId="1193" xr:uid="{F6213D51-8D5C-4089-AFB2-257BF30EC1DA}"/>
    <cellStyle name="Normal 5 4 2 2 3 2 4" xfId="1194" xr:uid="{AF9C4350-0521-4023-BA61-8DD595AA6069}"/>
    <cellStyle name="Normal 5 4 2 2 3 3" xfId="535" xr:uid="{2866F5E4-0601-471E-8FC9-40100C976E38}"/>
    <cellStyle name="Normal 5 4 2 2 3 3 2" xfId="1195" xr:uid="{811DDF25-5E7F-4764-9655-E81CBDF464D0}"/>
    <cellStyle name="Normal 5 4 2 2 3 3 2 2" xfId="1196" xr:uid="{AA629FA1-3369-4FF3-B6B6-7A8FDEF18ECE}"/>
    <cellStyle name="Normal 5 4 2 2 3 3 3" xfId="1197" xr:uid="{D339873C-9D01-4F9E-A719-56EA02962545}"/>
    <cellStyle name="Normal 5 4 2 2 3 4" xfId="1198" xr:uid="{F90C5A65-0234-46AF-AA7E-35F87235EE85}"/>
    <cellStyle name="Normal 5 4 2 2 3 4 2" xfId="1199" xr:uid="{5090A0E8-34CA-4FE2-BFA2-194022D37231}"/>
    <cellStyle name="Normal 5 4 2 2 3 5" xfId="1200" xr:uid="{E0792D6C-4FB5-4A97-A45D-40B82EC25F23}"/>
    <cellStyle name="Normal 5 4 2 2 4" xfId="536" xr:uid="{ACFCA367-8352-4F9C-B2A7-746257C5D6B6}"/>
    <cellStyle name="Normal 5 4 2 2 4 2" xfId="537" xr:uid="{144A0416-A5D9-411D-8AE7-910A6E56DF90}"/>
    <cellStyle name="Normal 5 4 2 2 4 2 2" xfId="1201" xr:uid="{BA5790EA-A6F7-4C55-A0E2-487EC90C0064}"/>
    <cellStyle name="Normal 5 4 2 2 4 2 2 2" xfId="1202" xr:uid="{D5D6F845-276D-4485-9DD5-E67B74B7F46C}"/>
    <cellStyle name="Normal 5 4 2 2 4 2 3" xfId="1203" xr:uid="{A51EADD0-3D7A-4B01-9AE9-E222C65F4247}"/>
    <cellStyle name="Normal 5 4 2 2 4 3" xfId="1204" xr:uid="{8D73B9B3-16B8-4BFF-9BEC-2B6E6D275CFB}"/>
    <cellStyle name="Normal 5 4 2 2 4 3 2" xfId="1205" xr:uid="{966856F3-D17D-4016-B484-4AEDB96CF258}"/>
    <cellStyle name="Normal 5 4 2 2 4 4" xfId="1206" xr:uid="{37ACA311-7E6C-4029-8F1B-5DE7A2C729BE}"/>
    <cellStyle name="Normal 5 4 2 2 5" xfId="538" xr:uid="{51E18EC6-AB91-465F-8C66-5ED57635BA7E}"/>
    <cellStyle name="Normal 5 4 2 2 5 2" xfId="1207" xr:uid="{52CB1242-CEBB-4734-B8EA-9FFA38274585}"/>
    <cellStyle name="Normal 5 4 2 2 5 2 2" xfId="1208" xr:uid="{F755F093-4C51-4DC3-B774-E3B9818D9720}"/>
    <cellStyle name="Normal 5 4 2 2 5 3" xfId="1209" xr:uid="{9D5694F2-A856-464C-953B-3118D386113B}"/>
    <cellStyle name="Normal 5 4 2 2 5 4" xfId="2846" xr:uid="{6898DE4B-4551-4640-8542-52526E5C83F8}"/>
    <cellStyle name="Normal 5 4 2 2 6" xfId="1210" xr:uid="{B3A3850B-7C56-4E2D-A6CD-B7B744C57684}"/>
    <cellStyle name="Normal 5 4 2 2 6 2" xfId="1211" xr:uid="{297D5B3A-F43A-46D7-A468-252C63AD3108}"/>
    <cellStyle name="Normal 5 4 2 2 7" xfId="1212" xr:uid="{D2B39137-8558-4035-8E87-9B03BE7CF308}"/>
    <cellStyle name="Normal 5 4 2 2 8" xfId="2847" xr:uid="{E3AC1095-049F-4528-BAE0-204A9E6B3FAB}"/>
    <cellStyle name="Normal 5 4 2 3" xfId="296" xr:uid="{F0711C40-7C53-4407-8DCC-6F460CA9760E}"/>
    <cellStyle name="Normal 5 4 2 3 2" xfId="539" xr:uid="{24CB596A-5682-45DB-91C7-9AD54E907516}"/>
    <cellStyle name="Normal 5 4 2 3 2 2" xfId="540" xr:uid="{0ABF4E72-D296-4EB6-B900-861E253229C5}"/>
    <cellStyle name="Normal 5 4 2 3 2 2 2" xfId="1213" xr:uid="{C8F93108-2B47-4D11-A792-F38ECAA61C31}"/>
    <cellStyle name="Normal 5 4 2 3 2 2 2 2" xfId="1214" xr:uid="{125B1838-A958-4B1C-8A83-7C00F17E6147}"/>
    <cellStyle name="Normal 5 4 2 3 2 2 3" xfId="1215" xr:uid="{7430C7BB-8CAD-4ED8-B7EC-DE92EE61B8C7}"/>
    <cellStyle name="Normal 5 4 2 3 2 3" xfId="1216" xr:uid="{854180E8-AE7D-4CF9-955B-4A0CCDDE9B5D}"/>
    <cellStyle name="Normal 5 4 2 3 2 3 2" xfId="1217" xr:uid="{F5BA907A-9662-47DD-BEBA-624A1A4968AB}"/>
    <cellStyle name="Normal 5 4 2 3 2 4" xfId="1218" xr:uid="{588F85D6-EBC8-4A7F-9300-E748F02EA9B1}"/>
    <cellStyle name="Normal 5 4 2 3 3" xfId="541" xr:uid="{6BBD0167-C82B-411A-A699-3F34E31CBE19}"/>
    <cellStyle name="Normal 5 4 2 3 3 2" xfId="1219" xr:uid="{E2A4D48B-4F2F-4EA2-B0C7-A3843F13DBF4}"/>
    <cellStyle name="Normal 5 4 2 3 3 2 2" xfId="1220" xr:uid="{EA51F96B-E712-4F0A-83A8-3851899B2C09}"/>
    <cellStyle name="Normal 5 4 2 3 3 3" xfId="1221" xr:uid="{48DDF553-E795-4CB7-B714-2228B437C64B}"/>
    <cellStyle name="Normal 5 4 2 3 3 4" xfId="2848" xr:uid="{341FF604-3124-4EE7-9823-509FD6ECEBD9}"/>
    <cellStyle name="Normal 5 4 2 3 4" xfId="1222" xr:uid="{92D366F8-896C-4444-9312-E85A740BBA0A}"/>
    <cellStyle name="Normal 5 4 2 3 4 2" xfId="1223" xr:uid="{8714D00A-4A9C-44A8-9672-2E1426EE4598}"/>
    <cellStyle name="Normal 5 4 2 3 5" xfId="1224" xr:uid="{DBC577E1-89C8-4896-AC2F-B169BF1078A4}"/>
    <cellStyle name="Normal 5 4 2 3 6" xfId="2849" xr:uid="{064D663B-88E6-4F6E-88EB-099523CBD1E7}"/>
    <cellStyle name="Normal 5 4 2 4" xfId="297" xr:uid="{55AFC905-A420-49FC-82DA-95E53CBAA966}"/>
    <cellStyle name="Normal 5 4 2 4 2" xfId="542" xr:uid="{9B12714F-6333-4FE4-8941-F45698D719AC}"/>
    <cellStyle name="Normal 5 4 2 4 2 2" xfId="543" xr:uid="{32CE672C-AD1F-4913-9249-8EE72F949FA3}"/>
    <cellStyle name="Normal 5 4 2 4 2 2 2" xfId="1225" xr:uid="{63591161-B7FE-4BA1-9EED-851C02D1F622}"/>
    <cellStyle name="Normal 5 4 2 4 2 2 2 2" xfId="1226" xr:uid="{E8647201-26D9-4BBE-8670-8F1D34408688}"/>
    <cellStyle name="Normal 5 4 2 4 2 2 3" xfId="1227" xr:uid="{2FA0877F-3D16-4EBF-9840-9C5BBBD61A74}"/>
    <cellStyle name="Normal 5 4 2 4 2 3" xfId="1228" xr:uid="{1B3FBC1C-4EB4-4612-9D0F-13DACEC94EA4}"/>
    <cellStyle name="Normal 5 4 2 4 2 3 2" xfId="1229" xr:uid="{E40BA888-DE05-43D0-8E97-5DBD148176C0}"/>
    <cellStyle name="Normal 5 4 2 4 2 4" xfId="1230" xr:uid="{0F43150B-E40B-44A3-B372-6E74DCBDA9E7}"/>
    <cellStyle name="Normal 5 4 2 4 3" xfId="544" xr:uid="{BC53C45E-6E48-4640-ABFD-9585D055FD2C}"/>
    <cellStyle name="Normal 5 4 2 4 3 2" xfId="1231" xr:uid="{71D57C9C-3C4E-4B72-8E3A-DBC0A2767D35}"/>
    <cellStyle name="Normal 5 4 2 4 3 2 2" xfId="1232" xr:uid="{3D1DAB07-725A-4B68-9DC7-50A3ECD70995}"/>
    <cellStyle name="Normal 5 4 2 4 3 3" xfId="1233" xr:uid="{7CDDFC26-01C5-46B9-8BE3-09DB7460D694}"/>
    <cellStyle name="Normal 5 4 2 4 4" xfId="1234" xr:uid="{8C1228C4-8420-46CD-B203-B0A93ECE4A9C}"/>
    <cellStyle name="Normal 5 4 2 4 4 2" xfId="1235" xr:uid="{F715D277-5483-4FAF-8247-9D19031D6F4D}"/>
    <cellStyle name="Normal 5 4 2 4 5" xfId="1236" xr:uid="{E0B5F337-3CE7-486C-B909-6D86A181DF5F}"/>
    <cellStyle name="Normal 5 4 2 5" xfId="298" xr:uid="{60945AC1-F9F9-4F93-B919-CE49B4E4935B}"/>
    <cellStyle name="Normal 5 4 2 5 2" xfId="545" xr:uid="{E67D61A0-F6D2-429D-ABDB-79B8E876A20B}"/>
    <cellStyle name="Normal 5 4 2 5 2 2" xfId="1237" xr:uid="{37EB52D3-A935-4929-A18C-9B4F55F00456}"/>
    <cellStyle name="Normal 5 4 2 5 2 2 2" xfId="1238" xr:uid="{8CF18B3A-5E66-41C2-90D4-0888DF42F4B5}"/>
    <cellStyle name="Normal 5 4 2 5 2 3" xfId="1239" xr:uid="{5FEE0177-A469-437C-9635-ED33829CC987}"/>
    <cellStyle name="Normal 5 4 2 5 3" xfId="1240" xr:uid="{71F9A7C3-7F5D-47EA-88FF-B14FD93196A2}"/>
    <cellStyle name="Normal 5 4 2 5 3 2" xfId="1241" xr:uid="{FBE8F08C-1D39-492D-B1FF-4AF75672AE3A}"/>
    <cellStyle name="Normal 5 4 2 5 4" xfId="1242" xr:uid="{80F0F529-53C9-4405-8F46-CED7CC18F69F}"/>
    <cellStyle name="Normal 5 4 2 6" xfId="546" xr:uid="{0434EF92-C8A5-491C-A2C7-4AB64BD99D5A}"/>
    <cellStyle name="Normal 5 4 2 6 2" xfId="1243" xr:uid="{55DADACE-020A-4F12-90EA-CAE15ECE2781}"/>
    <cellStyle name="Normal 5 4 2 6 2 2" xfId="1244" xr:uid="{F035F08A-29E0-4977-A18F-8AAE1E84CBAE}"/>
    <cellStyle name="Normal 5 4 2 6 2 3" xfId="4419" xr:uid="{300077AA-85E3-4EAA-B36B-5BFAEE05283A}"/>
    <cellStyle name="Normal 5 4 2 6 3" xfId="1245" xr:uid="{2BE2E1C9-D2BA-4E46-9BC3-80C62A27974A}"/>
    <cellStyle name="Normal 5 4 2 6 4" xfId="2850" xr:uid="{9EB7CDEA-787F-40EC-B32F-B5467A19F1B1}"/>
    <cellStyle name="Normal 5 4 2 6 4 2" xfId="4584" xr:uid="{EE5CB958-89C7-48CA-ABFB-455382325DD2}"/>
    <cellStyle name="Normal 5 4 2 6 4 3" xfId="4683" xr:uid="{F3472D3D-9EF4-4BA4-84AA-A76CC6F22810}"/>
    <cellStyle name="Normal 5 4 2 6 4 4" xfId="4611" xr:uid="{A429777E-B820-4122-B207-18E1F2FB4BAB}"/>
    <cellStyle name="Normal 5 4 2 7" xfId="1246" xr:uid="{64CB3FAC-77AA-4DCE-85D9-8EE4484FEEC4}"/>
    <cellStyle name="Normal 5 4 2 7 2" xfId="1247" xr:uid="{7AAC50F3-CEB8-4D09-AA90-910D0B2DEC3F}"/>
    <cellStyle name="Normal 5 4 2 8" xfId="1248" xr:uid="{0E86FF84-D113-4FF8-AA03-CEDF58807162}"/>
    <cellStyle name="Normal 5 4 2 9" xfId="2851" xr:uid="{436B4F8D-2D02-4C35-9891-25290DE23ABB}"/>
    <cellStyle name="Normal 5 4 3" xfId="95" xr:uid="{395A386D-056F-4B1F-8F8B-EA41CEA29C3E}"/>
    <cellStyle name="Normal 5 4 3 2" xfId="96" xr:uid="{1A17B999-BF50-4EF0-B915-034E6EDD0D52}"/>
    <cellStyle name="Normal 5 4 3 2 2" xfId="547" xr:uid="{2494F2A7-129B-402C-B44C-E840C1F9232E}"/>
    <cellStyle name="Normal 5 4 3 2 2 2" xfId="548" xr:uid="{E9C2D73E-9A60-40C0-9953-5F2413803B97}"/>
    <cellStyle name="Normal 5 4 3 2 2 2 2" xfId="1249" xr:uid="{37F553AF-5D53-4155-B147-0F9E87AF3791}"/>
    <cellStyle name="Normal 5 4 3 2 2 2 2 2" xfId="1250" xr:uid="{0090CD95-1210-49F6-89FA-4E208D7BD55D}"/>
    <cellStyle name="Normal 5 4 3 2 2 2 3" xfId="1251" xr:uid="{BB8C59A1-F801-4338-A91E-A07A6CA675D9}"/>
    <cellStyle name="Normal 5 4 3 2 2 3" xfId="1252" xr:uid="{2C12395E-5E4D-410A-BDB5-C47C3867BFFF}"/>
    <cellStyle name="Normal 5 4 3 2 2 3 2" xfId="1253" xr:uid="{F7FD7A07-1B94-4033-855E-D5BF3108910B}"/>
    <cellStyle name="Normal 5 4 3 2 2 4" xfId="1254" xr:uid="{F89A5EC3-BC2F-4FCA-A8F2-FD147497651E}"/>
    <cellStyle name="Normal 5 4 3 2 3" xfId="549" xr:uid="{C28F5DBD-4098-4374-A4B3-85047F9567DE}"/>
    <cellStyle name="Normal 5 4 3 2 3 2" xfId="1255" xr:uid="{2786D253-4895-4EFD-B456-A680424C01E6}"/>
    <cellStyle name="Normal 5 4 3 2 3 2 2" xfId="1256" xr:uid="{C68C948D-4293-4436-B6CD-E8A0B825BCEF}"/>
    <cellStyle name="Normal 5 4 3 2 3 3" xfId="1257" xr:uid="{6D8978DA-A2E9-40D3-B130-01291CF6F827}"/>
    <cellStyle name="Normal 5 4 3 2 3 4" xfId="2852" xr:uid="{5CB058A3-A330-4929-ABD2-F041073BD538}"/>
    <cellStyle name="Normal 5 4 3 2 4" xfId="1258" xr:uid="{91B75156-3CFF-4E50-AB1D-B413561B3582}"/>
    <cellStyle name="Normal 5 4 3 2 4 2" xfId="1259" xr:uid="{B8A26AAA-4F10-4881-BAC5-C4C25E1A5C68}"/>
    <cellStyle name="Normal 5 4 3 2 5" xfId="1260" xr:uid="{43BD0597-838F-4008-AFF9-77DA11757263}"/>
    <cellStyle name="Normal 5 4 3 2 6" xfId="2853" xr:uid="{3E92DE49-2E56-4ED1-ACAF-FA2759AA3647}"/>
    <cellStyle name="Normal 5 4 3 3" xfId="299" xr:uid="{21821EB6-CF64-4D54-9966-F40689B6EC88}"/>
    <cellStyle name="Normal 5 4 3 3 2" xfId="550" xr:uid="{2EB6FC2B-38E5-43E0-9F78-303E30C32A86}"/>
    <cellStyle name="Normal 5 4 3 3 2 2" xfId="551" xr:uid="{36B45262-2CC7-4194-B88E-900EAB0A13FE}"/>
    <cellStyle name="Normal 5 4 3 3 2 2 2" xfId="1261" xr:uid="{9226BAB3-5EB4-459B-87E0-7A9801BD3EB9}"/>
    <cellStyle name="Normal 5 4 3 3 2 2 2 2" xfId="1262" xr:uid="{EC403F8C-6D3E-49B8-BB6B-6F13ECF5388B}"/>
    <cellStyle name="Normal 5 4 3 3 2 2 3" xfId="1263" xr:uid="{EC4784A7-94B5-4B0E-BAEB-057BCAD80C52}"/>
    <cellStyle name="Normal 5 4 3 3 2 3" xfId="1264" xr:uid="{C96349B7-169C-4237-9B39-11F5B8C9F9C1}"/>
    <cellStyle name="Normal 5 4 3 3 2 3 2" xfId="1265" xr:uid="{2FC6F8C3-BD3B-4EDF-A5F2-EB07CF7C4935}"/>
    <cellStyle name="Normal 5 4 3 3 2 4" xfId="1266" xr:uid="{13539908-75BC-4B8B-92EF-5C90E88A285E}"/>
    <cellStyle name="Normal 5 4 3 3 3" xfId="552" xr:uid="{3E2141FA-1675-4B1E-88D3-D8D0BBB638C6}"/>
    <cellStyle name="Normal 5 4 3 3 3 2" xfId="1267" xr:uid="{019A715B-218E-4EB5-8010-A1C2E37B1708}"/>
    <cellStyle name="Normal 5 4 3 3 3 2 2" xfId="1268" xr:uid="{1CA79335-2E97-4EF5-93FF-B70F4B342869}"/>
    <cellStyle name="Normal 5 4 3 3 3 3" xfId="1269" xr:uid="{265B5279-D0C4-4E01-BAF9-967105167579}"/>
    <cellStyle name="Normal 5 4 3 3 4" xfId="1270" xr:uid="{FCD2646F-B6E5-4D14-92DA-EE28927B3294}"/>
    <cellStyle name="Normal 5 4 3 3 4 2" xfId="1271" xr:uid="{4CFB5F82-448A-45CA-B191-C238099469C4}"/>
    <cellStyle name="Normal 5 4 3 3 5" xfId="1272" xr:uid="{C13D934B-607C-4F40-B08C-57A914FB010A}"/>
    <cellStyle name="Normal 5 4 3 4" xfId="300" xr:uid="{B38B6377-DB35-4689-A9E6-6EFBE839EA0A}"/>
    <cellStyle name="Normal 5 4 3 4 2" xfId="553" xr:uid="{461D5952-54F7-4BA0-B749-82666F5055E0}"/>
    <cellStyle name="Normal 5 4 3 4 2 2" xfId="1273" xr:uid="{C8D42856-3B02-4F2B-830F-BA577CE60DDC}"/>
    <cellStyle name="Normal 5 4 3 4 2 2 2" xfId="1274" xr:uid="{6348D8E5-6074-4D4E-AE3C-EAA0A0516B40}"/>
    <cellStyle name="Normal 5 4 3 4 2 3" xfId="1275" xr:uid="{0F73FECC-FB38-4862-8EF0-BBA2B3FF520D}"/>
    <cellStyle name="Normal 5 4 3 4 3" xfId="1276" xr:uid="{DEB4B3EC-B9ED-48FA-BC0C-A49910E37FCA}"/>
    <cellStyle name="Normal 5 4 3 4 3 2" xfId="1277" xr:uid="{A183CB61-70A9-4954-A8B7-857F4F275DC8}"/>
    <cellStyle name="Normal 5 4 3 4 4" xfId="1278" xr:uid="{5D5B756A-9B38-41E5-80AB-18EB6801768D}"/>
    <cellStyle name="Normal 5 4 3 5" xfId="554" xr:uid="{ED38448D-3F68-4F9C-9229-2C47716AD3DF}"/>
    <cellStyle name="Normal 5 4 3 5 2" xfId="1279" xr:uid="{42B5E924-EA05-44FB-9F20-CC0182C0A017}"/>
    <cellStyle name="Normal 5 4 3 5 2 2" xfId="1280" xr:uid="{DCBC7B44-1CA8-4089-AA8C-709AC46B77D5}"/>
    <cellStyle name="Normal 5 4 3 5 3" xfId="1281" xr:uid="{814C631B-CFF9-4067-A4C9-EA823A91D3E9}"/>
    <cellStyle name="Normal 5 4 3 5 4" xfId="2854" xr:uid="{2BEF6DF9-43BC-45D1-B8F8-550CA00F474B}"/>
    <cellStyle name="Normal 5 4 3 6" xfId="1282" xr:uid="{019BE231-F4DB-4826-988E-2E84C914F9CD}"/>
    <cellStyle name="Normal 5 4 3 6 2" xfId="1283" xr:uid="{E8A310DE-0082-49B1-BE67-20669BEFAD19}"/>
    <cellStyle name="Normal 5 4 3 7" xfId="1284" xr:uid="{BD9AD40E-0544-4B87-AC15-1CDBB10D9E61}"/>
    <cellStyle name="Normal 5 4 3 8" xfId="2855" xr:uid="{0C4F2A30-D23E-4E70-81F9-7CC96F97DE6E}"/>
    <cellStyle name="Normal 5 4 4" xfId="97" xr:uid="{ED037311-B5BA-498C-9D43-298D7C29835D}"/>
    <cellStyle name="Normal 5 4 4 2" xfId="446" xr:uid="{B500CAF9-F7C0-435D-952A-AD6CCAE2C539}"/>
    <cellStyle name="Normal 5 4 4 2 2" xfId="555" xr:uid="{D74ADFED-1D37-4960-BECB-C707B1F96D23}"/>
    <cellStyle name="Normal 5 4 4 2 2 2" xfId="1285" xr:uid="{8C659149-40AB-4C8E-BD79-99316842FC3C}"/>
    <cellStyle name="Normal 5 4 4 2 2 2 2" xfId="1286" xr:uid="{61EC0007-854B-4A04-8788-24AF10EE822D}"/>
    <cellStyle name="Normal 5 4 4 2 2 3" xfId="1287" xr:uid="{272B423F-44EF-4DE5-A845-F76EAB14D86B}"/>
    <cellStyle name="Normal 5 4 4 2 2 4" xfId="2856" xr:uid="{7A5B5C11-42AB-4646-AB2B-957CC6B89688}"/>
    <cellStyle name="Normal 5 4 4 2 3" xfId="1288" xr:uid="{7DB116E0-AEC7-4D55-80DA-B0BE2274A330}"/>
    <cellStyle name="Normal 5 4 4 2 3 2" xfId="1289" xr:uid="{511A077E-497E-4501-9757-610EA4FA0370}"/>
    <cellStyle name="Normal 5 4 4 2 4" xfId="1290" xr:uid="{78019043-1F73-490E-A346-BB414D6191C8}"/>
    <cellStyle name="Normal 5 4 4 2 5" xfId="2857" xr:uid="{109339D5-0494-4C44-9AAB-200687C6B521}"/>
    <cellStyle name="Normal 5 4 4 3" xfId="556" xr:uid="{F8D2CD89-0028-4423-A72A-8A409A497C1C}"/>
    <cellStyle name="Normal 5 4 4 3 2" xfId="1291" xr:uid="{2238A889-B9AB-4CBE-B082-F87FA3581360}"/>
    <cellStyle name="Normal 5 4 4 3 2 2" xfId="1292" xr:uid="{B6D0542B-2AAF-4D92-A68D-A95515D2B402}"/>
    <cellStyle name="Normal 5 4 4 3 3" xfId="1293" xr:uid="{AB48F90A-3EDF-4CF5-A37D-DEBBED3016DA}"/>
    <cellStyle name="Normal 5 4 4 3 4" xfId="2858" xr:uid="{B2A4FF3B-EA84-4243-A37F-25420B3D38EA}"/>
    <cellStyle name="Normal 5 4 4 4" xfId="1294" xr:uid="{CA723B1E-0531-48CA-9645-50C06A98503A}"/>
    <cellStyle name="Normal 5 4 4 4 2" xfId="1295" xr:uid="{DD0B661C-F6FC-4C67-87C1-C0EE28935D7C}"/>
    <cellStyle name="Normal 5 4 4 4 3" xfId="2859" xr:uid="{298B6DEB-2EE6-4407-880A-129CDC4BA659}"/>
    <cellStyle name="Normal 5 4 4 4 4" xfId="2860" xr:uid="{8C728B7A-79B7-4AF7-A6B9-5082A71231F5}"/>
    <cellStyle name="Normal 5 4 4 5" xfId="1296" xr:uid="{DAB0CF45-3F7A-4D71-B721-30E0F1170858}"/>
    <cellStyle name="Normal 5 4 4 6" xfId="2861" xr:uid="{04BB90BF-2B74-467A-A8B1-D11418412515}"/>
    <cellStyle name="Normal 5 4 4 7" xfId="2862" xr:uid="{9BA74A6B-7E40-4808-B0ED-B190F002C9C2}"/>
    <cellStyle name="Normal 5 4 5" xfId="301" xr:uid="{0533D1BC-E16D-4A77-A74E-FBFA20600BD0}"/>
    <cellStyle name="Normal 5 4 5 2" xfId="557" xr:uid="{481C69C6-0DD2-451E-915A-DB9EF0938234}"/>
    <cellStyle name="Normal 5 4 5 2 2" xfId="558" xr:uid="{7D8EACD6-AC6A-4F94-8C06-F7388F1712AB}"/>
    <cellStyle name="Normal 5 4 5 2 2 2" xfId="1297" xr:uid="{2C2BC654-0D65-4728-8EE8-F2BFCC501E9E}"/>
    <cellStyle name="Normal 5 4 5 2 2 2 2" xfId="1298" xr:uid="{BC3D25BC-077D-42E4-A8B5-F9C86AD3CDD8}"/>
    <cellStyle name="Normal 5 4 5 2 2 3" xfId="1299" xr:uid="{2DE87AEE-E01B-4EA2-AB56-35067B500830}"/>
    <cellStyle name="Normal 5 4 5 2 3" xfId="1300" xr:uid="{93E86A65-57F8-4BF6-935D-AB5AABF07E5A}"/>
    <cellStyle name="Normal 5 4 5 2 3 2" xfId="1301" xr:uid="{859B7964-EC40-4C12-AD58-980BF6637AF3}"/>
    <cellStyle name="Normal 5 4 5 2 4" xfId="1302" xr:uid="{CB9C5849-4BC1-42C0-9F58-919FE2D6761C}"/>
    <cellStyle name="Normal 5 4 5 3" xfId="559" xr:uid="{6E05D5D2-3A9E-47C5-A11C-851012185FAB}"/>
    <cellStyle name="Normal 5 4 5 3 2" xfId="1303" xr:uid="{2DBC9D29-F1DD-46F9-9441-8DCA9C8DBF56}"/>
    <cellStyle name="Normal 5 4 5 3 2 2" xfId="1304" xr:uid="{530427B8-40AA-43E1-B7BD-57844032B7A0}"/>
    <cellStyle name="Normal 5 4 5 3 3" xfId="1305" xr:uid="{6AFBD1E4-DB65-4F98-9B3C-41CE61DB027D}"/>
    <cellStyle name="Normal 5 4 5 3 4" xfId="2863" xr:uid="{CF4B1346-24D1-4622-B2F0-F15AC3A53EAA}"/>
    <cellStyle name="Normal 5 4 5 4" xfId="1306" xr:uid="{C54ADEA3-A5F4-4B0C-A5A4-191CDF9CB4CF}"/>
    <cellStyle name="Normal 5 4 5 4 2" xfId="1307" xr:uid="{AC153B8F-B2D2-432C-A5C2-DB0B46319F19}"/>
    <cellStyle name="Normal 5 4 5 5" xfId="1308" xr:uid="{7D60F75B-83CB-423C-A72C-CEC20DBE79F1}"/>
    <cellStyle name="Normal 5 4 5 6" xfId="2864" xr:uid="{789AA422-3DD7-4941-9100-DF6649973B68}"/>
    <cellStyle name="Normal 5 4 6" xfId="302" xr:uid="{48A38F4A-90A7-48E7-88E4-F1B4A2724B04}"/>
    <cellStyle name="Normal 5 4 6 2" xfId="560" xr:uid="{908E66DE-A1EF-4079-8850-D4204D19AC33}"/>
    <cellStyle name="Normal 5 4 6 2 2" xfId="1309" xr:uid="{F1305498-272B-47D3-B8B0-8E0BB4BA9CC4}"/>
    <cellStyle name="Normal 5 4 6 2 2 2" xfId="1310" xr:uid="{DA0B17A1-274A-4758-9BDF-7DF851CC95E8}"/>
    <cellStyle name="Normal 5 4 6 2 3" xfId="1311" xr:uid="{15574929-263E-40E2-A656-C6FADCB3F387}"/>
    <cellStyle name="Normal 5 4 6 2 4" xfId="2865" xr:uid="{375EE19A-1950-413C-946B-857FAB21F614}"/>
    <cellStyle name="Normal 5 4 6 3" xfId="1312" xr:uid="{9AAFBD43-3E1C-4B0E-9CE1-FB6F068EFC9D}"/>
    <cellStyle name="Normal 5 4 6 3 2" xfId="1313" xr:uid="{EFBA3FDD-7526-45A3-AACC-373757CFCCA8}"/>
    <cellStyle name="Normal 5 4 6 4" xfId="1314" xr:uid="{6EA129D9-A998-4CF1-9F7C-9569096BB2A8}"/>
    <cellStyle name="Normal 5 4 6 5" xfId="2866" xr:uid="{7C158241-B66E-420D-B4FF-44941BAFF0B8}"/>
    <cellStyle name="Normal 5 4 7" xfId="561" xr:uid="{EDE511A2-2A59-4DBB-9A21-70069942BAD6}"/>
    <cellStyle name="Normal 5 4 7 2" xfId="1315" xr:uid="{1CA02979-CD50-4937-864E-179B60E51D4B}"/>
    <cellStyle name="Normal 5 4 7 2 2" xfId="1316" xr:uid="{54AF3288-FDEE-4863-956A-5240EB7C7024}"/>
    <cellStyle name="Normal 5 4 7 2 3" xfId="4418" xr:uid="{9C31368D-5358-4F73-9279-C3DD3E2DD410}"/>
    <cellStyle name="Normal 5 4 7 3" xfId="1317" xr:uid="{011720EB-0AE2-4ADD-B9CF-A5CD6FB034F6}"/>
    <cellStyle name="Normal 5 4 7 4" xfId="2867" xr:uid="{6AB71585-67FE-4C24-8E98-136C871CD2A8}"/>
    <cellStyle name="Normal 5 4 7 4 2" xfId="4583" xr:uid="{F8CED869-656B-438B-9C9C-1305EE57B082}"/>
    <cellStyle name="Normal 5 4 7 4 3" xfId="4684" xr:uid="{A4CD758C-EE57-4556-963F-2B36FB49E0A2}"/>
    <cellStyle name="Normal 5 4 7 4 4" xfId="4610" xr:uid="{519C7B58-0D6D-4AA1-B47C-0A06CF988207}"/>
    <cellStyle name="Normal 5 4 8" xfId="1318" xr:uid="{81A277EF-E93F-410E-88EF-3137477FFA7A}"/>
    <cellStyle name="Normal 5 4 8 2" xfId="1319" xr:uid="{6CA7C1A0-AFAE-47DD-BA7C-815D9E4158E3}"/>
    <cellStyle name="Normal 5 4 8 3" xfId="2868" xr:uid="{180A75D0-82A3-433F-8320-D6C99C91C07D}"/>
    <cellStyle name="Normal 5 4 8 4" xfId="2869" xr:uid="{FC21E4FC-80CC-4DB7-97C1-F7815D6B20A4}"/>
    <cellStyle name="Normal 5 4 9" xfId="1320" xr:uid="{05B36D6B-BB87-430D-827A-6054BFABD6FE}"/>
    <cellStyle name="Normal 5 5" xfId="98" xr:uid="{A5827F0F-FC83-493A-9124-0F547947B5EB}"/>
    <cellStyle name="Normal 5 5 10" xfId="2870" xr:uid="{97F438BE-02DE-49A7-8357-798956BA8E98}"/>
    <cellStyle name="Normal 5 5 11" xfId="2871" xr:uid="{909E04BD-A594-4D92-ADAC-1FA2FE99FD1D}"/>
    <cellStyle name="Normal 5 5 2" xfId="99" xr:uid="{0BA3CAB9-82FC-4558-AE8B-44EA7F9EA221}"/>
    <cellStyle name="Normal 5 5 2 2" xfId="100" xr:uid="{27730CAE-33F1-449B-B0F4-5041DDBF8687}"/>
    <cellStyle name="Normal 5 5 2 2 2" xfId="303" xr:uid="{39A392C0-685E-4236-BD1B-6F890EC14E37}"/>
    <cellStyle name="Normal 5 5 2 2 2 2" xfId="562" xr:uid="{504A5059-7743-433F-AA8A-D61BE3AFC5EB}"/>
    <cellStyle name="Normal 5 5 2 2 2 2 2" xfId="1321" xr:uid="{08310ACA-E7E4-4F58-8BA0-8C5C16E28702}"/>
    <cellStyle name="Normal 5 5 2 2 2 2 2 2" xfId="1322" xr:uid="{C0A41F4D-473F-43BB-BDD2-4385B3CB32E3}"/>
    <cellStyle name="Normal 5 5 2 2 2 2 3" xfId="1323" xr:uid="{62D87CC0-A306-4DA5-A50E-84AB1E33ACDC}"/>
    <cellStyle name="Normal 5 5 2 2 2 2 4" xfId="2872" xr:uid="{8143C1F2-C8EC-43AF-8C4F-CAB3D8A760D9}"/>
    <cellStyle name="Normal 5 5 2 2 2 3" xfId="1324" xr:uid="{AA8F8425-DC6B-4D91-9634-50E5CC1A0082}"/>
    <cellStyle name="Normal 5 5 2 2 2 3 2" xfId="1325" xr:uid="{CE463785-146A-4CE4-B346-21BFEDDF86E3}"/>
    <cellStyle name="Normal 5 5 2 2 2 3 3" xfId="2873" xr:uid="{92522D10-D59E-4298-A054-377E9DD07461}"/>
    <cellStyle name="Normal 5 5 2 2 2 3 4" xfId="2874" xr:uid="{0513E543-86E6-40D8-AA37-CC339FE063D6}"/>
    <cellStyle name="Normal 5 5 2 2 2 4" xfId="1326" xr:uid="{FDBF44C4-7CD1-4042-AD72-FDC5EE8C8BF2}"/>
    <cellStyle name="Normal 5 5 2 2 2 5" xfId="2875" xr:uid="{93E417B7-DB9B-4348-9DD7-F9D4D57C587F}"/>
    <cellStyle name="Normal 5 5 2 2 2 6" xfId="2876" xr:uid="{FD56217D-29FE-4F9F-9773-28AE612E9147}"/>
    <cellStyle name="Normal 5 5 2 2 3" xfId="563" xr:uid="{690DF53D-C47A-4B6C-A054-2C66307FCE33}"/>
    <cellStyle name="Normal 5 5 2 2 3 2" xfId="1327" xr:uid="{37E0385A-EE21-4E45-B5AC-841782C009EF}"/>
    <cellStyle name="Normal 5 5 2 2 3 2 2" xfId="1328" xr:uid="{E6DF7637-C2CF-414D-AD76-9B8E8F935D98}"/>
    <cellStyle name="Normal 5 5 2 2 3 2 3" xfId="2877" xr:uid="{C6D2E4A4-CE41-4759-BDB1-69D0E83D4155}"/>
    <cellStyle name="Normal 5 5 2 2 3 2 4" xfId="2878" xr:uid="{592D6A7C-E13D-43F7-A6E4-9F7AC181FB4E}"/>
    <cellStyle name="Normal 5 5 2 2 3 3" xfId="1329" xr:uid="{AC64D247-BA9E-4B3A-B62A-A31835D05C01}"/>
    <cellStyle name="Normal 5 5 2 2 3 4" xfId="2879" xr:uid="{09B2E721-F63B-4F7C-A5AD-136D6E20CA11}"/>
    <cellStyle name="Normal 5 5 2 2 3 5" xfId="2880" xr:uid="{CA071498-70CF-49F2-9CDE-CE9841BBA2D5}"/>
    <cellStyle name="Normal 5 5 2 2 4" xfId="1330" xr:uid="{570EF3E7-2E4C-44E9-9820-4067F26C18BF}"/>
    <cellStyle name="Normal 5 5 2 2 4 2" xfId="1331" xr:uid="{767E0AF6-3C7F-4CCE-A13C-F5B9D9938606}"/>
    <cellStyle name="Normal 5 5 2 2 4 3" xfId="2881" xr:uid="{07A6A1C5-6AD1-4396-93A8-C14A317E6619}"/>
    <cellStyle name="Normal 5 5 2 2 4 4" xfId="2882" xr:uid="{0770C495-6FA2-44F7-8C96-56982CF0A85F}"/>
    <cellStyle name="Normal 5 5 2 2 5" xfId="1332" xr:uid="{3E7799EC-FCF4-4361-88F4-B8D9BAB5286A}"/>
    <cellStyle name="Normal 5 5 2 2 5 2" xfId="2883" xr:uid="{1C0895CA-7889-4942-8687-D933F9F495E5}"/>
    <cellStyle name="Normal 5 5 2 2 5 3" xfId="2884" xr:uid="{544464B3-6BF0-47C7-8B18-2DE7CDC564C4}"/>
    <cellStyle name="Normal 5 5 2 2 5 4" xfId="2885" xr:uid="{51A403A3-2FB9-41DF-8DB0-AE3BE616F8F3}"/>
    <cellStyle name="Normal 5 5 2 2 6" xfId="2886" xr:uid="{0436C489-7E7C-4469-96A8-1E2C2A570D3E}"/>
    <cellStyle name="Normal 5 5 2 2 7" xfId="2887" xr:uid="{D5885664-BFBD-4BE3-AA27-85129E6FC2E1}"/>
    <cellStyle name="Normal 5 5 2 2 8" xfId="2888" xr:uid="{C6F1235C-4C22-4E47-B581-B905DE9AEB7A}"/>
    <cellStyle name="Normal 5 5 2 3" xfId="304" xr:uid="{25401C48-FC3C-429A-91EC-BB8E74D6C862}"/>
    <cellStyle name="Normal 5 5 2 3 2" xfId="564" xr:uid="{97E9482C-3277-43B5-8DEA-9E0DFE571F3F}"/>
    <cellStyle name="Normal 5 5 2 3 2 2" xfId="565" xr:uid="{D0BF4EE3-37E5-44A2-9500-6B4F8EADB617}"/>
    <cellStyle name="Normal 5 5 2 3 2 2 2" xfId="1333" xr:uid="{70BCB208-AE62-4AE2-B61B-286C98DAFEC9}"/>
    <cellStyle name="Normal 5 5 2 3 2 2 2 2" xfId="1334" xr:uid="{F2AC4167-903E-4F9C-9756-91DF7EF1F221}"/>
    <cellStyle name="Normal 5 5 2 3 2 2 3" xfId="1335" xr:uid="{9B4993B3-4D0D-441C-BFF4-795F5C6B3649}"/>
    <cellStyle name="Normal 5 5 2 3 2 3" xfId="1336" xr:uid="{2F5BD9A6-00DD-4FA5-BB5A-B3919FC8DC64}"/>
    <cellStyle name="Normal 5 5 2 3 2 3 2" xfId="1337" xr:uid="{B89430C2-8B30-49CB-B47E-E852EBB2BE91}"/>
    <cellStyle name="Normal 5 5 2 3 2 4" xfId="1338" xr:uid="{C9C49CBF-8540-41ED-BE0A-077174D4C403}"/>
    <cellStyle name="Normal 5 5 2 3 3" xfId="566" xr:uid="{AE8793AC-FADA-4F05-A91E-BF29FF9200BB}"/>
    <cellStyle name="Normal 5 5 2 3 3 2" xfId="1339" xr:uid="{35C1F2F4-7320-465A-938E-A0A01C02068F}"/>
    <cellStyle name="Normal 5 5 2 3 3 2 2" xfId="1340" xr:uid="{6D3AA7FC-90F4-41DA-B98D-4CDFEDE5A15A}"/>
    <cellStyle name="Normal 5 5 2 3 3 3" xfId="1341" xr:uid="{9CDDA4C6-0320-4408-B85D-3E1CE644060D}"/>
    <cellStyle name="Normal 5 5 2 3 3 4" xfId="2889" xr:uid="{3D649232-457C-482A-98AD-67571170004D}"/>
    <cellStyle name="Normal 5 5 2 3 4" xfId="1342" xr:uid="{4FFDB87B-9C8F-4C2A-B475-6AF91701F42B}"/>
    <cellStyle name="Normal 5 5 2 3 4 2" xfId="1343" xr:uid="{50E76616-45C6-449B-AFC4-AD05D1D8F06C}"/>
    <cellStyle name="Normal 5 5 2 3 5" xfId="1344" xr:uid="{32B63444-89A0-475F-B027-F6387EC9C90A}"/>
    <cellStyle name="Normal 5 5 2 3 6" xfId="2890" xr:uid="{409F4C0A-6D1F-4D42-B8A6-A66CD60614A3}"/>
    <cellStyle name="Normal 5 5 2 4" xfId="305" xr:uid="{7066959B-0264-41B1-95EB-47B0831DEF96}"/>
    <cellStyle name="Normal 5 5 2 4 2" xfId="567" xr:uid="{A672BBF7-A4A7-4684-993B-0ABA2421D4AB}"/>
    <cellStyle name="Normal 5 5 2 4 2 2" xfId="1345" xr:uid="{AA32EA5F-D273-4ACE-9C63-6FEEBBD5B420}"/>
    <cellStyle name="Normal 5 5 2 4 2 2 2" xfId="1346" xr:uid="{AA3D190D-B2E7-4215-86E2-DE644569F2A7}"/>
    <cellStyle name="Normal 5 5 2 4 2 3" xfId="1347" xr:uid="{29B695B3-2293-43F5-B226-FCB35965ECD0}"/>
    <cellStyle name="Normal 5 5 2 4 2 4" xfId="2891" xr:uid="{B0318A45-B066-46F5-AF06-49FFFC763CC1}"/>
    <cellStyle name="Normal 5 5 2 4 3" xfId="1348" xr:uid="{2182D1F7-6F0A-4F3A-9AFD-2A82EE417913}"/>
    <cellStyle name="Normal 5 5 2 4 3 2" xfId="1349" xr:uid="{EBBBFCA2-CCBD-4C15-B941-6C9E89F42815}"/>
    <cellStyle name="Normal 5 5 2 4 4" xfId="1350" xr:uid="{449523FC-7DB6-412F-9DA0-591EF558F20A}"/>
    <cellStyle name="Normal 5 5 2 4 5" xfId="2892" xr:uid="{B74B15D3-CF1F-4733-93F4-A081D9E9C4C8}"/>
    <cellStyle name="Normal 5 5 2 5" xfId="306" xr:uid="{F053DFB3-0EA1-4FC4-97C4-50FB6B63B0E1}"/>
    <cellStyle name="Normal 5 5 2 5 2" xfId="1351" xr:uid="{29C4F8DA-4D96-45C1-A40E-FD3B87792BAB}"/>
    <cellStyle name="Normal 5 5 2 5 2 2" xfId="1352" xr:uid="{79C9DDC5-366E-4368-8B4D-B1F603DE7C7E}"/>
    <cellStyle name="Normal 5 5 2 5 3" xfId="1353" xr:uid="{98AD228F-3C22-4637-88C3-5BC7ED44CAF8}"/>
    <cellStyle name="Normal 5 5 2 5 4" xfId="2893" xr:uid="{80CBD909-2B8B-4FFF-8114-1A74B46399D7}"/>
    <cellStyle name="Normal 5 5 2 6" xfId="1354" xr:uid="{9619CB43-91E8-450B-B743-AA0EAC951988}"/>
    <cellStyle name="Normal 5 5 2 6 2" xfId="1355" xr:uid="{031E87C8-A220-4B57-8515-29CFCA424252}"/>
    <cellStyle name="Normal 5 5 2 6 3" xfId="2894" xr:uid="{071B4050-6272-4B13-BD12-11475CF17B6B}"/>
    <cellStyle name="Normal 5 5 2 6 4" xfId="2895" xr:uid="{84D457A9-2FA5-4A97-9D97-5BC638BFF962}"/>
    <cellStyle name="Normal 5 5 2 7" xfId="1356" xr:uid="{7CDD60FE-62DB-467E-AFD7-53D0FADD8A8E}"/>
    <cellStyle name="Normal 5 5 2 8" xfId="2896" xr:uid="{6626CE23-9D84-4287-B27C-E8F4FA8E1CCE}"/>
    <cellStyle name="Normal 5 5 2 9" xfId="2897" xr:uid="{1A2921EF-0BBD-4F52-998D-DA10D5EFD2B3}"/>
    <cellStyle name="Normal 5 5 3" xfId="101" xr:uid="{800F4A9A-76BF-431D-B3ED-1D69C2E99386}"/>
    <cellStyle name="Normal 5 5 3 2" xfId="102" xr:uid="{3D8CD55B-A6CD-4E7E-8F58-AF205A5B31E7}"/>
    <cellStyle name="Normal 5 5 3 2 2" xfId="568" xr:uid="{5C159F81-5ECC-4F03-A350-6A8B194E1C91}"/>
    <cellStyle name="Normal 5 5 3 2 2 2" xfId="1357" xr:uid="{056343A4-C532-460E-817C-6EF78A09A023}"/>
    <cellStyle name="Normal 5 5 3 2 2 2 2" xfId="1358" xr:uid="{8F791E9E-0FC5-4832-A6CC-A6609B0BB3C0}"/>
    <cellStyle name="Normal 5 5 3 2 2 2 2 2" xfId="4468" xr:uid="{2872B88A-F36C-478E-877B-8A6F248BF831}"/>
    <cellStyle name="Normal 5 5 3 2 2 2 3" xfId="4469" xr:uid="{B82A0111-7BC2-4821-AFB2-4AF8597C5CB8}"/>
    <cellStyle name="Normal 5 5 3 2 2 3" xfId="1359" xr:uid="{F31B5518-7077-4307-B32A-3A9F1C7AC16E}"/>
    <cellStyle name="Normal 5 5 3 2 2 3 2" xfId="4470" xr:uid="{6700E996-B12A-4E7E-A6CA-8B5F7BC92DDA}"/>
    <cellStyle name="Normal 5 5 3 2 2 4" xfId="2898" xr:uid="{337C1E84-3AA9-4953-93E3-B65231720E99}"/>
    <cellStyle name="Normal 5 5 3 2 3" xfId="1360" xr:uid="{17A07B7A-A1A3-4304-944E-E531B50F49F7}"/>
    <cellStyle name="Normal 5 5 3 2 3 2" xfId="1361" xr:uid="{F8D8D097-C11B-439A-A8CF-ACB439A5E081}"/>
    <cellStyle name="Normal 5 5 3 2 3 2 2" xfId="4471" xr:uid="{E7B93832-B91E-4883-8E56-2EC7AEB9212A}"/>
    <cellStyle name="Normal 5 5 3 2 3 3" xfId="2899" xr:uid="{70CC79A9-E1C8-4E94-B694-B901993F9FEB}"/>
    <cellStyle name="Normal 5 5 3 2 3 4" xfId="2900" xr:uid="{CF6DFA00-3C62-4BA2-AAD4-1411C3C55121}"/>
    <cellStyle name="Normal 5 5 3 2 4" xfId="1362" xr:uid="{E5113B72-20A3-4AFA-BCB0-A5B42BB8A46C}"/>
    <cellStyle name="Normal 5 5 3 2 4 2" xfId="4472" xr:uid="{DD787753-A1DD-4577-9A9E-D51FC35E3469}"/>
    <cellStyle name="Normal 5 5 3 2 5" xfId="2901" xr:uid="{359D3720-353F-481E-A43B-A789828DD227}"/>
    <cellStyle name="Normal 5 5 3 2 6" xfId="2902" xr:uid="{3BF7E6EB-FD2F-4BD8-BC4E-21CF610B9DAA}"/>
    <cellStyle name="Normal 5 5 3 3" xfId="307" xr:uid="{4E701F44-654D-4426-A29D-E1450794CEC8}"/>
    <cellStyle name="Normal 5 5 3 3 2" xfId="1363" xr:uid="{A04406A4-C0F5-4250-898B-AF6F17631880}"/>
    <cellStyle name="Normal 5 5 3 3 2 2" xfId="1364" xr:uid="{5D36E92F-BD60-4AF1-B7F6-C87638935286}"/>
    <cellStyle name="Normal 5 5 3 3 2 2 2" xfId="4473" xr:uid="{2763F5FD-2B90-4EF0-8283-6061D9A12FDF}"/>
    <cellStyle name="Normal 5 5 3 3 2 3" xfId="2903" xr:uid="{5D70E4AA-4CB0-402F-9651-85142D42FC66}"/>
    <cellStyle name="Normal 5 5 3 3 2 4" xfId="2904" xr:uid="{A577385B-00BB-44C2-B656-7CBC8C5C84A2}"/>
    <cellStyle name="Normal 5 5 3 3 3" xfId="1365" xr:uid="{FC5D935B-B97E-4965-8CDD-F17B55094358}"/>
    <cellStyle name="Normal 5 5 3 3 3 2" xfId="4474" xr:uid="{6CBD45B0-197F-4F9C-B2C7-FC947A5AE3C9}"/>
    <cellStyle name="Normal 5 5 3 3 4" xfId="2905" xr:uid="{33EE7B08-8251-4C80-B327-A8AA5D731A7B}"/>
    <cellStyle name="Normal 5 5 3 3 5" xfId="2906" xr:uid="{A19BAD91-453C-49C9-B5EB-EC03D665D287}"/>
    <cellStyle name="Normal 5 5 3 4" xfId="1366" xr:uid="{52285337-65CA-45F0-A11E-421B213790EB}"/>
    <cellStyle name="Normal 5 5 3 4 2" xfId="1367" xr:uid="{33EF4307-501C-46CF-8F2C-4E8CD98806D8}"/>
    <cellStyle name="Normal 5 5 3 4 2 2" xfId="4475" xr:uid="{6D85D30F-0FDD-4E6F-A216-504232AA4DA4}"/>
    <cellStyle name="Normal 5 5 3 4 3" xfId="2907" xr:uid="{86CE2992-1112-4E3D-AB39-0CBC2A2D2440}"/>
    <cellStyle name="Normal 5 5 3 4 4" xfId="2908" xr:uid="{A9E8C339-D4FC-471B-B11B-495AB308AE40}"/>
    <cellStyle name="Normal 5 5 3 5" xfId="1368" xr:uid="{B0A38629-BDAD-47C2-AC4C-2AA3EF52A3B4}"/>
    <cellStyle name="Normal 5 5 3 5 2" xfId="2909" xr:uid="{9F5596BB-3CF7-4AA1-83CB-3201630BA882}"/>
    <cellStyle name="Normal 5 5 3 5 3" xfId="2910" xr:uid="{67BE7380-4B36-4971-B54D-CE7602012964}"/>
    <cellStyle name="Normal 5 5 3 5 4" xfId="2911" xr:uid="{0344E90B-4703-405D-9C63-E954115B771A}"/>
    <cellStyle name="Normal 5 5 3 6" xfId="2912" xr:uid="{C54EE469-CAC9-4BBE-871B-6BBEB349C453}"/>
    <cellStyle name="Normal 5 5 3 7" xfId="2913" xr:uid="{829C1591-9715-4520-959F-2ECC318817E0}"/>
    <cellStyle name="Normal 5 5 3 8" xfId="2914" xr:uid="{0118DC63-AD97-416B-B201-B35C346401F5}"/>
    <cellStyle name="Normal 5 5 4" xfId="103" xr:uid="{2BF44738-6C77-4088-B852-68FA5197640C}"/>
    <cellStyle name="Normal 5 5 4 2" xfId="569" xr:uid="{E82254CC-F10B-41F8-BB59-FC679B92E006}"/>
    <cellStyle name="Normal 5 5 4 2 2" xfId="570" xr:uid="{E5BF53A8-62CD-4A41-9DEF-9A062D4F22AA}"/>
    <cellStyle name="Normal 5 5 4 2 2 2" xfId="1369" xr:uid="{8B660642-BBE6-4B36-96FF-ED1EA403323A}"/>
    <cellStyle name="Normal 5 5 4 2 2 2 2" xfId="1370" xr:uid="{FE9495AA-75F6-45EC-B9E0-DCD89EDDF5B6}"/>
    <cellStyle name="Normal 5 5 4 2 2 3" xfId="1371" xr:uid="{5F49F181-76F8-464C-AC43-17D063DC5D6B}"/>
    <cellStyle name="Normal 5 5 4 2 2 4" xfId="2915" xr:uid="{FC0A818C-A983-4DA3-91E5-5D20C7017F0F}"/>
    <cellStyle name="Normal 5 5 4 2 3" xfId="1372" xr:uid="{24ED12B8-E927-4067-9AA9-8C7F5096722F}"/>
    <cellStyle name="Normal 5 5 4 2 3 2" xfId="1373" xr:uid="{161DDBEE-5F1C-4B8E-96A9-979324960798}"/>
    <cellStyle name="Normal 5 5 4 2 4" xfId="1374" xr:uid="{0D8A02CB-3935-462A-8E05-D96232D264FA}"/>
    <cellStyle name="Normal 5 5 4 2 5" xfId="2916" xr:uid="{1BC15663-7AAF-48B4-B2D0-584F1ED17B0A}"/>
    <cellStyle name="Normal 5 5 4 3" xfId="571" xr:uid="{84842EF4-7E52-4667-B191-434DC59938C2}"/>
    <cellStyle name="Normal 5 5 4 3 2" xfId="1375" xr:uid="{72E9258D-795F-43BF-8D13-DE277BDF9A97}"/>
    <cellStyle name="Normal 5 5 4 3 2 2" xfId="1376" xr:uid="{4C790297-6271-47FA-9CD4-3EDA2E89A2FE}"/>
    <cellStyle name="Normal 5 5 4 3 3" xfId="1377" xr:uid="{A7505A7C-6431-41FA-9C65-07EDF13F4D97}"/>
    <cellStyle name="Normal 5 5 4 3 4" xfId="2917" xr:uid="{E70C2494-8CF0-470E-8C0F-EDC448305D03}"/>
    <cellStyle name="Normal 5 5 4 4" xfId="1378" xr:uid="{5DBFE7B3-B8FC-4E95-ABAE-F71F737E495E}"/>
    <cellStyle name="Normal 5 5 4 4 2" xfId="1379" xr:uid="{15031E2B-99E5-4C5F-9D37-C2E922710440}"/>
    <cellStyle name="Normal 5 5 4 4 3" xfId="2918" xr:uid="{B493B761-1EFB-425E-BC43-54E3C87EC176}"/>
    <cellStyle name="Normal 5 5 4 4 4" xfId="2919" xr:uid="{3B87E8DB-C0BE-4A75-AE87-17CAD7707D9D}"/>
    <cellStyle name="Normal 5 5 4 5" xfId="1380" xr:uid="{219BCC8C-5F76-47B7-8E0B-44DA37A5E708}"/>
    <cellStyle name="Normal 5 5 4 6" xfId="2920" xr:uid="{A499E983-B9FD-4416-933D-6488BF5B5959}"/>
    <cellStyle name="Normal 5 5 4 7" xfId="2921" xr:uid="{FDF0CFD9-B706-4264-9D3D-7C2060C29BA8}"/>
    <cellStyle name="Normal 5 5 5" xfId="308" xr:uid="{2381407C-0059-49D5-AE49-C130217EEAFD}"/>
    <cellStyle name="Normal 5 5 5 2" xfId="572" xr:uid="{5D1A3F1C-093E-4598-A617-6CA24CF0567E}"/>
    <cellStyle name="Normal 5 5 5 2 2" xfId="1381" xr:uid="{7188D859-0DE8-4E72-8A04-8B3934AAE40C}"/>
    <cellStyle name="Normal 5 5 5 2 2 2" xfId="1382" xr:uid="{C49A7EC9-043C-4C7D-AA13-87FCF188C235}"/>
    <cellStyle name="Normal 5 5 5 2 3" xfId="1383" xr:uid="{AFBD62CE-9ACC-47B3-8803-209CBFA05AC1}"/>
    <cellStyle name="Normal 5 5 5 2 4" xfId="2922" xr:uid="{15CF7AD3-7A64-487A-8DB2-F91497F243AC}"/>
    <cellStyle name="Normal 5 5 5 3" xfId="1384" xr:uid="{BEDADE5B-62DD-42C0-9E70-DD6C2CF3E250}"/>
    <cellStyle name="Normal 5 5 5 3 2" xfId="1385" xr:uid="{D192EB9F-9009-4AD1-8031-69DB00AE357A}"/>
    <cellStyle name="Normal 5 5 5 3 3" xfId="2923" xr:uid="{D24521CA-2FD9-4943-8296-D477F2592A67}"/>
    <cellStyle name="Normal 5 5 5 3 4" xfId="2924" xr:uid="{6EAFDCCB-AF86-481B-B8B1-E1A970DD0686}"/>
    <cellStyle name="Normal 5 5 5 4" xfId="1386" xr:uid="{23BA33A9-4818-45BC-B08A-6796D20632F0}"/>
    <cellStyle name="Normal 5 5 5 5" xfId="2925" xr:uid="{873760C1-D902-4476-80E6-8720F605DAAE}"/>
    <cellStyle name="Normal 5 5 5 6" xfId="2926" xr:uid="{83D7103D-3E3F-4959-A436-E3F8A9FC786A}"/>
    <cellStyle name="Normal 5 5 6" xfId="309" xr:uid="{FE1F2601-7F67-4524-8EB9-819D9127035B}"/>
    <cellStyle name="Normal 5 5 6 2" xfId="1387" xr:uid="{A77AE183-0C10-4789-80D3-438BE1BB1667}"/>
    <cellStyle name="Normal 5 5 6 2 2" xfId="1388" xr:uid="{FE435BFC-8E48-420F-B8A7-95840D226CB7}"/>
    <cellStyle name="Normal 5 5 6 2 3" xfId="2927" xr:uid="{FF680B8E-ECC6-4A01-809D-3DDC9C4386DC}"/>
    <cellStyle name="Normal 5 5 6 2 4" xfId="2928" xr:uid="{B2AB9327-B8F9-49B1-9A9D-DD2CDC67A128}"/>
    <cellStyle name="Normal 5 5 6 3" xfId="1389" xr:uid="{13AAEE50-1894-48BA-8E67-808C885514B1}"/>
    <cellStyle name="Normal 5 5 6 4" xfId="2929" xr:uid="{C58EC0D1-6B9B-472D-9F7B-4433D8BF0D58}"/>
    <cellStyle name="Normal 5 5 6 5" xfId="2930" xr:uid="{82A83C01-660F-424F-97A7-B776C26028E0}"/>
    <cellStyle name="Normal 5 5 7" xfId="1390" xr:uid="{9CE08B41-A412-4052-88E0-39B063C29A7B}"/>
    <cellStyle name="Normal 5 5 7 2" xfId="1391" xr:uid="{2C93ADCD-0A0B-4AA2-B418-AC0DAC59EEB5}"/>
    <cellStyle name="Normal 5 5 7 3" xfId="2931" xr:uid="{3D060F00-10B0-4C7C-96F2-A4CC791AAF20}"/>
    <cellStyle name="Normal 5 5 7 4" xfId="2932" xr:uid="{353C019B-6500-4AF9-9913-FEEFF074916C}"/>
    <cellStyle name="Normal 5 5 8" xfId="1392" xr:uid="{8238D36B-3588-4A06-AFBC-650EFD1C60BB}"/>
    <cellStyle name="Normal 5 5 8 2" xfId="2933" xr:uid="{3D488781-52AF-4BD6-96DF-C2EA88A5C661}"/>
    <cellStyle name="Normal 5 5 8 3" xfId="2934" xr:uid="{208F7791-01BE-4B2C-94DA-B806FBFBB4F6}"/>
    <cellStyle name="Normal 5 5 8 4" xfId="2935" xr:uid="{5B5195B6-F9FA-4EB7-B464-92E79144B1E5}"/>
    <cellStyle name="Normal 5 5 9" xfId="2936" xr:uid="{B9EB40AB-C7D7-43D9-B63B-2EF9BCF01468}"/>
    <cellStyle name="Normal 5 6" xfId="104" xr:uid="{E5EC4462-3D71-4E90-85A9-67164E707055}"/>
    <cellStyle name="Normal 5 6 10" xfId="2937" xr:uid="{ACA82498-A440-44A5-ACB5-9C895FB8D4C5}"/>
    <cellStyle name="Normal 5 6 11" xfId="2938" xr:uid="{B3C2C441-C029-4C6B-899C-D72BF1A85080}"/>
    <cellStyle name="Normal 5 6 2" xfId="105" xr:uid="{A423128D-6478-42F0-B630-EA324B0529A4}"/>
    <cellStyle name="Normal 5 6 2 2" xfId="310" xr:uid="{3BEEB24D-EAA6-4E56-BF28-7B6FE28DB0D1}"/>
    <cellStyle name="Normal 5 6 2 2 2" xfId="573" xr:uid="{66D29DBF-39DE-422A-8701-6F490093F91E}"/>
    <cellStyle name="Normal 5 6 2 2 2 2" xfId="574" xr:uid="{C014EDEC-15DC-43F4-A469-8D478A5D4FE9}"/>
    <cellStyle name="Normal 5 6 2 2 2 2 2" xfId="1393" xr:uid="{5F6FC6C2-D531-458A-B3B0-707C799F1C16}"/>
    <cellStyle name="Normal 5 6 2 2 2 2 3" xfId="2939" xr:uid="{122F4CA9-DFB6-4A10-AFA2-BEED2AC078C0}"/>
    <cellStyle name="Normal 5 6 2 2 2 2 4" xfId="2940" xr:uid="{D1003D2A-AB93-4E0B-BDB1-0C36FF8D8384}"/>
    <cellStyle name="Normal 5 6 2 2 2 3" xfId="1394" xr:uid="{AAB07119-4AF2-44FE-9CFF-9BB4BB248F0B}"/>
    <cellStyle name="Normal 5 6 2 2 2 3 2" xfId="2941" xr:uid="{6F1769E2-5711-4DD6-A8B9-15CB8CAD83F1}"/>
    <cellStyle name="Normal 5 6 2 2 2 3 3" xfId="2942" xr:uid="{E1C17205-DABA-496D-A61D-9F4A06C56933}"/>
    <cellStyle name="Normal 5 6 2 2 2 3 4" xfId="2943" xr:uid="{ACC708AB-B3DD-48E8-97B3-DA55D50BCEF3}"/>
    <cellStyle name="Normal 5 6 2 2 2 4" xfId="2944" xr:uid="{559FB20C-96AE-4D6A-B67D-B1FB20139379}"/>
    <cellStyle name="Normal 5 6 2 2 2 5" xfId="2945" xr:uid="{C7F1421A-EF19-47FF-83B6-F930C90F200D}"/>
    <cellStyle name="Normal 5 6 2 2 2 6" xfId="2946" xr:uid="{967EFEEC-43EB-4E3B-A268-3DB55929F51B}"/>
    <cellStyle name="Normal 5 6 2 2 3" xfId="575" xr:uid="{1380B4E1-E35F-40B9-8B0E-5BEAA9B8B5B5}"/>
    <cellStyle name="Normal 5 6 2 2 3 2" xfId="1395" xr:uid="{573E7FDC-DD30-4C7B-95A7-F77E0E81F3F7}"/>
    <cellStyle name="Normal 5 6 2 2 3 2 2" xfId="2947" xr:uid="{BE71F502-1153-46D6-8174-26035BC971CB}"/>
    <cellStyle name="Normal 5 6 2 2 3 2 3" xfId="2948" xr:uid="{B9AD461F-83EC-4024-B838-78E687BF228E}"/>
    <cellStyle name="Normal 5 6 2 2 3 2 4" xfId="2949" xr:uid="{5DD93631-DC52-46EE-B12C-CA43FAB9FFF6}"/>
    <cellStyle name="Normal 5 6 2 2 3 3" xfId="2950" xr:uid="{A64AE06C-52E4-4F3B-9161-F4D7EF1FB7C1}"/>
    <cellStyle name="Normal 5 6 2 2 3 4" xfId="2951" xr:uid="{612D20C0-94A8-4BAA-89F8-8027B46EF58D}"/>
    <cellStyle name="Normal 5 6 2 2 3 5" xfId="2952" xr:uid="{B920E58D-6695-4F48-97C9-A160C057F7D8}"/>
    <cellStyle name="Normal 5 6 2 2 4" xfId="1396" xr:uid="{461F6D48-17F3-4DCF-9DF5-DA396243D14B}"/>
    <cellStyle name="Normal 5 6 2 2 4 2" xfId="2953" xr:uid="{92DBCD53-0147-4381-93CD-40D8E659686D}"/>
    <cellStyle name="Normal 5 6 2 2 4 3" xfId="2954" xr:uid="{1D6F8D8B-84A2-4F85-9A79-0CD1E5A4AD6D}"/>
    <cellStyle name="Normal 5 6 2 2 4 4" xfId="2955" xr:uid="{656AF2BC-DA7F-412B-925B-915C4780F993}"/>
    <cellStyle name="Normal 5 6 2 2 5" xfId="2956" xr:uid="{A295198A-0A53-439A-9C40-3CBF100A09FE}"/>
    <cellStyle name="Normal 5 6 2 2 5 2" xfId="2957" xr:uid="{D93EA36F-31D3-4D8A-A16D-CE26ABDDF6AE}"/>
    <cellStyle name="Normal 5 6 2 2 5 3" xfId="2958" xr:uid="{EE8205FC-6196-425B-85CF-133A287EE9BD}"/>
    <cellStyle name="Normal 5 6 2 2 5 4" xfId="2959" xr:uid="{5C2BE4AE-4FF7-46AF-BE55-4D13D6311293}"/>
    <cellStyle name="Normal 5 6 2 2 6" xfId="2960" xr:uid="{488AA9D3-10A3-4FE8-8EEF-9E806CD452F4}"/>
    <cellStyle name="Normal 5 6 2 2 7" xfId="2961" xr:uid="{F920234E-4A17-40FD-9F8F-30BAEB62E626}"/>
    <cellStyle name="Normal 5 6 2 2 8" xfId="2962" xr:uid="{C82CC3C5-C043-44F3-B5AD-A28D7A6699B2}"/>
    <cellStyle name="Normal 5 6 2 3" xfId="576" xr:uid="{3FF87F80-8699-47F0-95B7-735CCC7977DE}"/>
    <cellStyle name="Normal 5 6 2 3 2" xfId="577" xr:uid="{6F6AF043-4BCA-4BDF-889E-4111BEAFCCB5}"/>
    <cellStyle name="Normal 5 6 2 3 2 2" xfId="578" xr:uid="{628756CA-1DCE-48E0-9736-7E002CF3A0E6}"/>
    <cellStyle name="Normal 5 6 2 3 2 3" xfId="2963" xr:uid="{71F33599-E25A-41A7-9150-01ED3A9A676C}"/>
    <cellStyle name="Normal 5 6 2 3 2 4" xfId="2964" xr:uid="{0A23D6FA-A86E-4B95-BCAF-C6D03216D9F8}"/>
    <cellStyle name="Normal 5 6 2 3 3" xfId="579" xr:uid="{FE8A198B-C765-4A7E-99CE-29605BE6DD6C}"/>
    <cellStyle name="Normal 5 6 2 3 3 2" xfId="2965" xr:uid="{7638476A-5D7F-45DB-BDBE-2FCC8D4D8237}"/>
    <cellStyle name="Normal 5 6 2 3 3 3" xfId="2966" xr:uid="{DEC649C7-B4CE-4AEA-8E42-97515393D3F8}"/>
    <cellStyle name="Normal 5 6 2 3 3 4" xfId="2967" xr:uid="{731635AD-265A-4035-93F8-002FA732CBC5}"/>
    <cellStyle name="Normal 5 6 2 3 4" xfId="2968" xr:uid="{E652267E-2682-4D22-85A8-0B80371D734F}"/>
    <cellStyle name="Normal 5 6 2 3 5" xfId="2969" xr:uid="{41E251AA-C85A-404D-B85A-ABDBC0ED8651}"/>
    <cellStyle name="Normal 5 6 2 3 6" xfId="2970" xr:uid="{9C5C6059-A2CC-4225-98C8-1EAC1F05B96F}"/>
    <cellStyle name="Normal 5 6 2 4" xfId="580" xr:uid="{F3158BBA-C493-4B30-A883-706CFBC165DA}"/>
    <cellStyle name="Normal 5 6 2 4 2" xfId="581" xr:uid="{3CE3029B-4163-4558-87CA-7CC294AF8206}"/>
    <cellStyle name="Normal 5 6 2 4 2 2" xfId="2971" xr:uid="{B5F93649-EA9C-474E-A271-F403C19C1D4E}"/>
    <cellStyle name="Normal 5 6 2 4 2 3" xfId="2972" xr:uid="{1E8A85CA-419F-4F03-AFD8-246D23B11202}"/>
    <cellStyle name="Normal 5 6 2 4 2 4" xfId="2973" xr:uid="{75A45270-90BB-40A5-97A5-09AA36F7E2BE}"/>
    <cellStyle name="Normal 5 6 2 4 3" xfId="2974" xr:uid="{F5132A88-F8F5-4086-AC56-C60CDF204F71}"/>
    <cellStyle name="Normal 5 6 2 4 4" xfId="2975" xr:uid="{2A36057E-427B-4D9B-8A9C-6FD9BE14A003}"/>
    <cellStyle name="Normal 5 6 2 4 5" xfId="2976" xr:uid="{720D9355-B865-4AC2-B28D-5C5EBBA68324}"/>
    <cellStyle name="Normal 5 6 2 5" xfId="582" xr:uid="{1C890E88-7C5A-42E9-B0B4-9F840369B0D4}"/>
    <cellStyle name="Normal 5 6 2 5 2" xfId="2977" xr:uid="{1D5EC16A-DA56-4141-9B77-F909006A3AA3}"/>
    <cellStyle name="Normal 5 6 2 5 3" xfId="2978" xr:uid="{5FCF8CCC-FF96-4D0B-810F-7238F518A187}"/>
    <cellStyle name="Normal 5 6 2 5 4" xfId="2979" xr:uid="{EF74E6DC-DD2A-41E8-BB7F-D02D4A315C26}"/>
    <cellStyle name="Normal 5 6 2 6" xfId="2980" xr:uid="{7D4B1044-6B8C-4935-AF4E-F64E23757D06}"/>
    <cellStyle name="Normal 5 6 2 6 2" xfId="2981" xr:uid="{88493639-4C4B-4692-B710-A6B525D6DA38}"/>
    <cellStyle name="Normal 5 6 2 6 3" xfId="2982" xr:uid="{6662F6CE-4743-45C0-93BE-35399A6849F0}"/>
    <cellStyle name="Normal 5 6 2 6 4" xfId="2983" xr:uid="{4EB0B6E2-F2C1-4915-84A9-30379FD61CA4}"/>
    <cellStyle name="Normal 5 6 2 7" xfId="2984" xr:uid="{72DB42EB-1849-449D-B733-2218A60E0DF9}"/>
    <cellStyle name="Normal 5 6 2 8" xfId="2985" xr:uid="{E7BE0FF6-EBC5-49AE-85A4-6163B8B84C9D}"/>
    <cellStyle name="Normal 5 6 2 9" xfId="2986" xr:uid="{4F107A0B-A63D-4537-800C-E4429F6ABAFA}"/>
    <cellStyle name="Normal 5 6 3" xfId="311" xr:uid="{125D9D9C-C6FE-441B-9EFC-BA589B415944}"/>
    <cellStyle name="Normal 5 6 3 2" xfId="583" xr:uid="{99742FE4-65A0-4562-A569-556F10B6E135}"/>
    <cellStyle name="Normal 5 6 3 2 2" xfId="584" xr:uid="{803238B7-3103-4859-9469-91BFF6C2B8A9}"/>
    <cellStyle name="Normal 5 6 3 2 2 2" xfId="1397" xr:uid="{79F73B8A-172C-4E52-8767-1324F50968CD}"/>
    <cellStyle name="Normal 5 6 3 2 2 2 2" xfId="1398" xr:uid="{5A8F1CC6-761F-4F82-96A5-574B5A682720}"/>
    <cellStyle name="Normal 5 6 3 2 2 3" xfId="1399" xr:uid="{4453FDD5-3929-4945-9676-5686A9660EAE}"/>
    <cellStyle name="Normal 5 6 3 2 2 4" xfId="2987" xr:uid="{7936A832-323F-406D-AECC-E870A4170A79}"/>
    <cellStyle name="Normal 5 6 3 2 3" xfId="1400" xr:uid="{5F405142-2353-4379-A592-F0FD8FC5BD8B}"/>
    <cellStyle name="Normal 5 6 3 2 3 2" xfId="1401" xr:uid="{CF24FFBE-F5A8-4D0D-A813-6D1F8280D44F}"/>
    <cellStyle name="Normal 5 6 3 2 3 3" xfId="2988" xr:uid="{F4D6A560-0D73-42E0-BC61-61FD12C8BA1C}"/>
    <cellStyle name="Normal 5 6 3 2 3 4" xfId="2989" xr:uid="{2F5A1739-C293-4F73-8AB6-FF58F91211B6}"/>
    <cellStyle name="Normal 5 6 3 2 4" xfId="1402" xr:uid="{D44760E5-0239-41B6-9E69-6535457C5636}"/>
    <cellStyle name="Normal 5 6 3 2 5" xfId="2990" xr:uid="{B60A022E-AB12-4185-A3CA-272589382BFE}"/>
    <cellStyle name="Normal 5 6 3 2 6" xfId="2991" xr:uid="{7A55BE67-320E-4DD0-84B8-84E2D7A79ED5}"/>
    <cellStyle name="Normal 5 6 3 3" xfId="585" xr:uid="{8D08A219-A644-48A0-A68E-23D0D8E7947C}"/>
    <cellStyle name="Normal 5 6 3 3 2" xfId="1403" xr:uid="{9F51D228-0410-4F4E-8B8F-98D73CD9FE45}"/>
    <cellStyle name="Normal 5 6 3 3 2 2" xfId="1404" xr:uid="{8DE683DB-A7DD-4873-B1E9-D1A07FE00969}"/>
    <cellStyle name="Normal 5 6 3 3 2 3" xfId="2992" xr:uid="{C7C0D334-E95E-40AC-AE68-5B83CE9D678F}"/>
    <cellStyle name="Normal 5 6 3 3 2 4" xfId="2993" xr:uid="{2130689A-204B-4957-BF79-44AD5737B76A}"/>
    <cellStyle name="Normal 5 6 3 3 3" xfId="1405" xr:uid="{A785D2D2-996F-44D5-9B82-D030D59CC5E2}"/>
    <cellStyle name="Normal 5 6 3 3 4" xfId="2994" xr:uid="{E16A7A53-AD85-4E4E-987C-93787F1AAD39}"/>
    <cellStyle name="Normal 5 6 3 3 5" xfId="2995" xr:uid="{22E774A2-1ECA-415F-83F2-39444811F994}"/>
    <cellStyle name="Normal 5 6 3 4" xfId="1406" xr:uid="{454AB399-5050-4821-B8F1-B26693D6C3BC}"/>
    <cellStyle name="Normal 5 6 3 4 2" xfId="1407" xr:uid="{15F69283-F6CE-4224-ABCA-B350D8F31CCD}"/>
    <cellStyle name="Normal 5 6 3 4 3" xfId="2996" xr:uid="{96CE44F8-E6E6-441A-91FA-D1C176EC5EA4}"/>
    <cellStyle name="Normal 5 6 3 4 4" xfId="2997" xr:uid="{CDC02309-633C-4FD6-964F-1488FA32B191}"/>
    <cellStyle name="Normal 5 6 3 5" xfId="1408" xr:uid="{C7286AE3-2A5E-4E23-94E2-A7A863EE0C1F}"/>
    <cellStyle name="Normal 5 6 3 5 2" xfId="2998" xr:uid="{EDB5B511-EF8D-4A30-B235-A04A914FD86F}"/>
    <cellStyle name="Normal 5 6 3 5 3" xfId="2999" xr:uid="{AC153E01-05FB-4AEF-A32A-A999EB5714E5}"/>
    <cellStyle name="Normal 5 6 3 5 4" xfId="3000" xr:uid="{DB002BB6-D252-4E1E-A291-9D736B38171E}"/>
    <cellStyle name="Normal 5 6 3 6" xfId="3001" xr:uid="{9494A784-D99D-4BD6-B41D-6C80474EAE6E}"/>
    <cellStyle name="Normal 5 6 3 7" xfId="3002" xr:uid="{E573ACFF-B599-4DB1-83DF-747D6C27E40C}"/>
    <cellStyle name="Normal 5 6 3 8" xfId="3003" xr:uid="{79EC830C-0D17-4FB9-BE11-056BED22BE29}"/>
    <cellStyle name="Normal 5 6 4" xfId="312" xr:uid="{1EFC2881-BE4F-44BC-B31F-4013C029E025}"/>
    <cellStyle name="Normal 5 6 4 2" xfId="586" xr:uid="{EEFDA246-41CB-4034-AC36-2D79790D1E67}"/>
    <cellStyle name="Normal 5 6 4 2 2" xfId="587" xr:uid="{E178ED70-71F4-4C23-B8AE-92E4F56D2A52}"/>
    <cellStyle name="Normal 5 6 4 2 2 2" xfId="1409" xr:uid="{1DD8E84E-A74E-4D33-95CB-EA04F3ECE657}"/>
    <cellStyle name="Normal 5 6 4 2 2 3" xfId="3004" xr:uid="{136E48C0-B33D-4278-A635-6CC76849B37A}"/>
    <cellStyle name="Normal 5 6 4 2 2 4" xfId="3005" xr:uid="{2537E356-2188-40BB-952B-CAA8383E631F}"/>
    <cellStyle name="Normal 5 6 4 2 3" xfId="1410" xr:uid="{536D7F1F-2493-40A5-820C-1C0F2C8C4E47}"/>
    <cellStyle name="Normal 5 6 4 2 4" xfId="3006" xr:uid="{64443448-27D3-4444-85DD-7D5BB1EC985C}"/>
    <cellStyle name="Normal 5 6 4 2 5" xfId="3007" xr:uid="{2FC13C42-4BBC-4570-88B6-925A2AE59FA6}"/>
    <cellStyle name="Normal 5 6 4 3" xfId="588" xr:uid="{3445D5D5-BE70-4833-9BE1-45318A976B77}"/>
    <cellStyle name="Normal 5 6 4 3 2" xfId="1411" xr:uid="{EA6991C5-80F5-4EC4-8A88-18BB95128F87}"/>
    <cellStyle name="Normal 5 6 4 3 3" xfId="3008" xr:uid="{7A94E6C5-9A83-4768-8AF6-4EBE069509D7}"/>
    <cellStyle name="Normal 5 6 4 3 4" xfId="3009" xr:uid="{6B73D122-7503-4DC2-8D46-C9D6115A7E18}"/>
    <cellStyle name="Normal 5 6 4 4" xfId="1412" xr:uid="{7F26EF44-1356-426B-8A4F-99B56C56526B}"/>
    <cellStyle name="Normal 5 6 4 4 2" xfId="3010" xr:uid="{B7F7C016-8770-46DA-BF6A-F82F73874000}"/>
    <cellStyle name="Normal 5 6 4 4 3" xfId="3011" xr:uid="{711E753D-6EE7-4561-B5A8-3CCF070E0F86}"/>
    <cellStyle name="Normal 5 6 4 4 4" xfId="3012" xr:uid="{555AB126-B29C-4881-8910-B4C34B53E009}"/>
    <cellStyle name="Normal 5 6 4 5" xfId="3013" xr:uid="{4A00B9B4-544D-46F1-91FE-C8272B4E9EE2}"/>
    <cellStyle name="Normal 5 6 4 6" xfId="3014" xr:uid="{E40C0866-B20F-4BF3-9816-2CE2C4D61BD0}"/>
    <cellStyle name="Normal 5 6 4 7" xfId="3015" xr:uid="{210C1D2E-3BB9-48DF-B6E2-33245FCFC5EB}"/>
    <cellStyle name="Normal 5 6 5" xfId="313" xr:uid="{86A8D444-5667-43F0-AE97-5CF6E16379F0}"/>
    <cellStyle name="Normal 5 6 5 2" xfId="589" xr:uid="{5DB68B8D-C76E-41CA-A146-15430FA40B42}"/>
    <cellStyle name="Normal 5 6 5 2 2" xfId="1413" xr:uid="{A616B51A-7F53-4053-B15C-13671F53FB64}"/>
    <cellStyle name="Normal 5 6 5 2 3" xfId="3016" xr:uid="{973769A7-A16A-453F-AD4A-9E6848ABAD82}"/>
    <cellStyle name="Normal 5 6 5 2 4" xfId="3017" xr:uid="{CA5EB524-ECAB-4488-B0A2-B5D356FA7DF1}"/>
    <cellStyle name="Normal 5 6 5 3" xfId="1414" xr:uid="{58E1E453-3117-4A39-8F40-CE78418B6133}"/>
    <cellStyle name="Normal 5 6 5 3 2" xfId="3018" xr:uid="{57FEED39-40E8-45EE-AF9B-BCC95389DAF8}"/>
    <cellStyle name="Normal 5 6 5 3 3" xfId="3019" xr:uid="{170A23B1-EB15-4C05-BC40-3453B43C59BD}"/>
    <cellStyle name="Normal 5 6 5 3 4" xfId="3020" xr:uid="{876F700C-6877-45AD-B3C5-764838EC955C}"/>
    <cellStyle name="Normal 5 6 5 4" xfId="3021" xr:uid="{397A32B5-5087-49D9-B2CA-1FD3F8C31973}"/>
    <cellStyle name="Normal 5 6 5 5" xfId="3022" xr:uid="{1723ADDC-5158-47FD-B48A-5ACF3C76D584}"/>
    <cellStyle name="Normal 5 6 5 6" xfId="3023" xr:uid="{9AA2B406-3AE0-4F25-8D55-55743F7D291A}"/>
    <cellStyle name="Normal 5 6 6" xfId="590" xr:uid="{049BF9FE-CC83-4114-B30E-15984FF9BC9E}"/>
    <cellStyle name="Normal 5 6 6 2" xfId="1415" xr:uid="{301149AF-65A7-466E-BADA-3DDB809AF09A}"/>
    <cellStyle name="Normal 5 6 6 2 2" xfId="3024" xr:uid="{9C83F7F0-CF0D-4D56-A44F-AA1ACD436B01}"/>
    <cellStyle name="Normal 5 6 6 2 3" xfId="3025" xr:uid="{F93ECCD0-0873-40CB-9200-3528F2C0BE7D}"/>
    <cellStyle name="Normal 5 6 6 2 4" xfId="3026" xr:uid="{0F01B824-3DF4-49D8-93D7-E5AB62FE3069}"/>
    <cellStyle name="Normal 5 6 6 3" xfId="3027" xr:uid="{AC812AD2-75AD-44A0-8567-5501166233FA}"/>
    <cellStyle name="Normal 5 6 6 4" xfId="3028" xr:uid="{33B1591E-DBD0-472F-9B0B-7EA88DE1B283}"/>
    <cellStyle name="Normal 5 6 6 5" xfId="3029" xr:uid="{18C8C369-C717-449A-BC80-A0DFDFABE1FB}"/>
    <cellStyle name="Normal 5 6 7" xfId="1416" xr:uid="{313F9FAB-504B-4C34-9FE8-6E52079862F5}"/>
    <cellStyle name="Normal 5 6 7 2" xfId="3030" xr:uid="{5BE19F10-5DD2-4DAC-88FD-593279E4633F}"/>
    <cellStyle name="Normal 5 6 7 3" xfId="3031" xr:uid="{D7746D8F-2E63-4E93-88C5-43C8EAD30C5B}"/>
    <cellStyle name="Normal 5 6 7 4" xfId="3032" xr:uid="{3C8D0FF6-A3FA-45CA-9403-202ED60D7DA5}"/>
    <cellStyle name="Normal 5 6 8" xfId="3033" xr:uid="{6FC9D205-144D-428E-9EB9-F6D241C59A80}"/>
    <cellStyle name="Normal 5 6 8 2" xfId="3034" xr:uid="{03DB39D5-2B5C-4EC3-83D7-4D067B4E27E5}"/>
    <cellStyle name="Normal 5 6 8 3" xfId="3035" xr:uid="{9E72BAD2-0EB5-48F0-90B3-46211DD189A7}"/>
    <cellStyle name="Normal 5 6 8 4" xfId="3036" xr:uid="{F82E0E89-4DA4-45A1-9D99-0465D61C2132}"/>
    <cellStyle name="Normal 5 6 9" xfId="3037" xr:uid="{53491A89-D02F-4452-95E3-A18814EE8797}"/>
    <cellStyle name="Normal 5 7" xfId="106" xr:uid="{5CF1703E-DE41-47E0-9D68-19B34D39EE6E}"/>
    <cellStyle name="Normal 5 7 2" xfId="107" xr:uid="{8AAA7236-88B4-4D45-A602-5F86DEB79630}"/>
    <cellStyle name="Normal 5 7 2 2" xfId="314" xr:uid="{B4AF707D-6A6E-4320-A9C0-B9158A1A1084}"/>
    <cellStyle name="Normal 5 7 2 2 2" xfId="591" xr:uid="{D7D1945C-681B-4A3D-BA9F-6A8F45405A96}"/>
    <cellStyle name="Normal 5 7 2 2 2 2" xfId="1417" xr:uid="{8FB6ADDF-4017-4BB0-8922-26138B8FAED6}"/>
    <cellStyle name="Normal 5 7 2 2 2 3" xfId="3038" xr:uid="{6A2B403F-1462-4DC3-9CE0-CCCD08EE2B31}"/>
    <cellStyle name="Normal 5 7 2 2 2 4" xfId="3039" xr:uid="{F360C7A3-31FF-490A-B227-7D277D487D43}"/>
    <cellStyle name="Normal 5 7 2 2 3" xfId="1418" xr:uid="{DB9BA972-A203-4D42-98CB-29CE0906380D}"/>
    <cellStyle name="Normal 5 7 2 2 3 2" xfId="3040" xr:uid="{118C8030-49DC-4D56-BE3A-E2661713115E}"/>
    <cellStyle name="Normal 5 7 2 2 3 3" xfId="3041" xr:uid="{561AB232-FDFA-44A5-9BCE-44762258FFFD}"/>
    <cellStyle name="Normal 5 7 2 2 3 4" xfId="3042" xr:uid="{F4CBFC24-A510-479F-8D6D-5E3287C5DF61}"/>
    <cellStyle name="Normal 5 7 2 2 4" xfId="3043" xr:uid="{04381090-F151-48EE-B65E-250145889DC7}"/>
    <cellStyle name="Normal 5 7 2 2 5" xfId="3044" xr:uid="{976906E1-FCCA-4C0E-81F9-8A7C6B38296A}"/>
    <cellStyle name="Normal 5 7 2 2 6" xfId="3045" xr:uid="{E7D35BC9-E638-4D08-9FAB-04BCB61C1A30}"/>
    <cellStyle name="Normal 5 7 2 3" xfId="592" xr:uid="{67E6D39D-8E03-482F-B131-FBFF0D5A6891}"/>
    <cellStyle name="Normal 5 7 2 3 2" xfId="1419" xr:uid="{9B884BDB-9CDF-4442-8159-2DDB79C6CA3F}"/>
    <cellStyle name="Normal 5 7 2 3 2 2" xfId="3046" xr:uid="{9CA00805-388E-4770-82C7-E524243F0E1D}"/>
    <cellStyle name="Normal 5 7 2 3 2 3" xfId="3047" xr:uid="{CF1D30B5-DC70-4B7C-81C7-F17DC2B72773}"/>
    <cellStyle name="Normal 5 7 2 3 2 4" xfId="3048" xr:uid="{13602D73-5A38-4EE0-9940-DEE8DC413B3F}"/>
    <cellStyle name="Normal 5 7 2 3 3" xfId="3049" xr:uid="{51688985-28D6-4F13-BE1C-B722EB9710A4}"/>
    <cellStyle name="Normal 5 7 2 3 4" xfId="3050" xr:uid="{B8638941-10DB-4215-96B8-3F1AADED17C8}"/>
    <cellStyle name="Normal 5 7 2 3 5" xfId="3051" xr:uid="{6632EC34-3149-4145-BFDC-D623AA886663}"/>
    <cellStyle name="Normal 5 7 2 4" xfId="1420" xr:uid="{C390288E-0487-48DC-AC5D-714B131810D7}"/>
    <cellStyle name="Normal 5 7 2 4 2" xfId="3052" xr:uid="{6CB8894B-AF60-4F8E-BCAF-040A7744E9F5}"/>
    <cellStyle name="Normal 5 7 2 4 3" xfId="3053" xr:uid="{76E55F90-9946-4961-A879-4155CB21F740}"/>
    <cellStyle name="Normal 5 7 2 4 4" xfId="3054" xr:uid="{70CB865D-722D-4792-8422-ACA1E166A01A}"/>
    <cellStyle name="Normal 5 7 2 5" xfId="3055" xr:uid="{C9FC226D-656E-497C-BA46-3123DE5A3566}"/>
    <cellStyle name="Normal 5 7 2 5 2" xfId="3056" xr:uid="{5FC66439-39B1-438F-9954-B207F9DD1DA4}"/>
    <cellStyle name="Normal 5 7 2 5 3" xfId="3057" xr:uid="{B5307244-4745-4FB2-AB79-4708956D12A9}"/>
    <cellStyle name="Normal 5 7 2 5 4" xfId="3058" xr:uid="{E9FB2450-7BBB-4A5E-9F11-22CC051877FA}"/>
    <cellStyle name="Normal 5 7 2 6" xfId="3059" xr:uid="{D72C0701-D6BA-470D-87B0-ECA1DEA36E3C}"/>
    <cellStyle name="Normal 5 7 2 7" xfId="3060" xr:uid="{A4767249-0A44-4E37-A214-2A67793F6EE1}"/>
    <cellStyle name="Normal 5 7 2 8" xfId="3061" xr:uid="{62EE29AC-77CB-4F2F-95CD-AA589C225FA8}"/>
    <cellStyle name="Normal 5 7 3" xfId="315" xr:uid="{2C639977-AEFE-49A6-A719-39FA4F17D922}"/>
    <cellStyle name="Normal 5 7 3 2" xfId="593" xr:uid="{2D26D4FB-40D8-49BF-92C0-101014A40611}"/>
    <cellStyle name="Normal 5 7 3 2 2" xfId="594" xr:uid="{D7CFFFF0-DAB0-4F32-8FAE-A3B7C52E388A}"/>
    <cellStyle name="Normal 5 7 3 2 3" xfId="3062" xr:uid="{CE415E5A-12C7-4022-A2E2-9E0AACA28677}"/>
    <cellStyle name="Normal 5 7 3 2 4" xfId="3063" xr:uid="{E865BAB4-3623-48CA-863D-24CA7D704E49}"/>
    <cellStyle name="Normal 5 7 3 3" xfId="595" xr:uid="{87FE0D5B-1AF6-4EDA-83F7-61C366DF01B9}"/>
    <cellStyle name="Normal 5 7 3 3 2" xfId="3064" xr:uid="{259DE5C2-C45A-441B-879E-C0C101DF41AE}"/>
    <cellStyle name="Normal 5 7 3 3 3" xfId="3065" xr:uid="{EB2F7A47-E5FB-44EC-8618-33AE14AB0318}"/>
    <cellStyle name="Normal 5 7 3 3 4" xfId="3066" xr:uid="{15BB6804-B59E-4287-8123-42EFE87D6FEC}"/>
    <cellStyle name="Normal 5 7 3 4" xfId="3067" xr:uid="{0B235DA0-9184-4625-AF39-D4CAFD37147D}"/>
    <cellStyle name="Normal 5 7 3 5" xfId="3068" xr:uid="{32BC3C67-C895-4CBA-9C40-D07732C991B8}"/>
    <cellStyle name="Normal 5 7 3 6" xfId="3069" xr:uid="{673BF864-6275-410E-BBA6-03841E6C1550}"/>
    <cellStyle name="Normal 5 7 4" xfId="316" xr:uid="{C0E72AAA-F7E1-4245-8E35-CE23D6A03040}"/>
    <cellStyle name="Normal 5 7 4 2" xfId="596" xr:uid="{2D1BF847-01FC-4261-ACB1-47364BC40021}"/>
    <cellStyle name="Normal 5 7 4 2 2" xfId="3070" xr:uid="{EEA35F99-45BD-4DEB-8695-2270EF69EB73}"/>
    <cellStyle name="Normal 5 7 4 2 3" xfId="3071" xr:uid="{29599312-A68A-4DC7-9571-D1E31B5CAFDD}"/>
    <cellStyle name="Normal 5 7 4 2 4" xfId="3072" xr:uid="{86E54F32-95A4-4F59-B313-2C24B1341370}"/>
    <cellStyle name="Normal 5 7 4 3" xfId="3073" xr:uid="{A1A551F5-7747-43FD-87CB-8378B84FCA75}"/>
    <cellStyle name="Normal 5 7 4 4" xfId="3074" xr:uid="{AE003107-82FE-430E-AB73-A1664400EF20}"/>
    <cellStyle name="Normal 5 7 4 5" xfId="3075" xr:uid="{01B77F95-CDED-4B89-91BE-5FC14CA50385}"/>
    <cellStyle name="Normal 5 7 5" xfId="597" xr:uid="{7FB79119-5C5F-4624-9EFE-60B14F5EE3E6}"/>
    <cellStyle name="Normal 5 7 5 2" xfId="3076" xr:uid="{5BA86923-0D53-4D1A-8480-AC06868E3029}"/>
    <cellStyle name="Normal 5 7 5 3" xfId="3077" xr:uid="{5D93174B-3E0F-4791-9AE9-56F225EF559F}"/>
    <cellStyle name="Normal 5 7 5 4" xfId="3078" xr:uid="{9F94DB42-0500-4A4B-96DF-FB20155511EF}"/>
    <cellStyle name="Normal 5 7 6" xfId="3079" xr:uid="{35DB0A78-B9B6-4D93-AEA5-C34850A011C1}"/>
    <cellStyle name="Normal 5 7 6 2" xfId="3080" xr:uid="{75261287-F4D4-4AFB-BD64-E97A38868B4B}"/>
    <cellStyle name="Normal 5 7 6 3" xfId="3081" xr:uid="{1030FF12-71EE-478D-9ED5-C57400C447CD}"/>
    <cellStyle name="Normal 5 7 6 4" xfId="3082" xr:uid="{FB366C0A-4AE1-4999-933B-FD2917A21E1F}"/>
    <cellStyle name="Normal 5 7 7" xfId="3083" xr:uid="{C497AE59-F1D3-47DB-A4FF-2FDA25920347}"/>
    <cellStyle name="Normal 5 7 8" xfId="3084" xr:uid="{C9A5CEE5-8A7B-4EA8-9C25-DC9C1D9857AB}"/>
    <cellStyle name="Normal 5 7 9" xfId="3085" xr:uid="{5DC76D3E-B38B-45DA-B1DC-23BC29D54160}"/>
    <cellStyle name="Normal 5 8" xfId="108" xr:uid="{5DE731BE-6BDE-4757-8F84-99C474911BE7}"/>
    <cellStyle name="Normal 5 8 2" xfId="317" xr:uid="{75F7C463-C329-4D96-8532-6F9DA499B387}"/>
    <cellStyle name="Normal 5 8 2 2" xfId="598" xr:uid="{6FD82822-4110-48FF-8498-865A97A43082}"/>
    <cellStyle name="Normal 5 8 2 2 2" xfId="1421" xr:uid="{E0F47746-255C-4258-B3E5-C6AA6CB786F4}"/>
    <cellStyle name="Normal 5 8 2 2 2 2" xfId="1422" xr:uid="{CAEB10ED-EC6F-41E9-91D3-3AE5BFCEBDF5}"/>
    <cellStyle name="Normal 5 8 2 2 3" xfId="1423" xr:uid="{9B4C8719-287F-428A-A3D0-06487753555F}"/>
    <cellStyle name="Normal 5 8 2 2 4" xfId="3086" xr:uid="{37CF4041-0824-4435-919C-1440D3BB243E}"/>
    <cellStyle name="Normal 5 8 2 3" xfId="1424" xr:uid="{7137E1E9-EB58-411C-9701-D27B2EE4A44A}"/>
    <cellStyle name="Normal 5 8 2 3 2" xfId="1425" xr:uid="{82F50D9A-838C-4FF4-95CC-F792D9533430}"/>
    <cellStyle name="Normal 5 8 2 3 3" xfId="3087" xr:uid="{AEA5CAA5-E9A0-4926-B98B-921ABE4AE49D}"/>
    <cellStyle name="Normal 5 8 2 3 4" xfId="3088" xr:uid="{982B7E9F-87D4-4A90-9695-B2C380EF0B89}"/>
    <cellStyle name="Normal 5 8 2 4" xfId="1426" xr:uid="{E5A3F872-438B-47FD-A86B-AC30B3BB53E8}"/>
    <cellStyle name="Normal 5 8 2 5" xfId="3089" xr:uid="{C5DD639C-AC77-4069-843E-0C5CC9996924}"/>
    <cellStyle name="Normal 5 8 2 6" xfId="3090" xr:uid="{58C01146-AEC1-42B2-9D14-472D5DF3A363}"/>
    <cellStyle name="Normal 5 8 3" xfId="599" xr:uid="{8A98FBB2-AE70-4AAF-906D-02E434801533}"/>
    <cellStyle name="Normal 5 8 3 2" xfId="1427" xr:uid="{4B2839A0-4083-410E-B14E-7C6999E74FC9}"/>
    <cellStyle name="Normal 5 8 3 2 2" xfId="1428" xr:uid="{60674D30-A48D-46A5-92FC-83B7AE254896}"/>
    <cellStyle name="Normal 5 8 3 2 3" xfId="3091" xr:uid="{F8D443C7-3FA8-4C42-919B-62E47FFD734E}"/>
    <cellStyle name="Normal 5 8 3 2 4" xfId="3092" xr:uid="{0A747534-D770-4D89-9254-4D20702063DB}"/>
    <cellStyle name="Normal 5 8 3 3" xfId="1429" xr:uid="{3C3F3959-BDEB-499B-8872-2F88C2261BF5}"/>
    <cellStyle name="Normal 5 8 3 4" xfId="3093" xr:uid="{8E80E5E5-2452-42C1-A532-FDD1175507F1}"/>
    <cellStyle name="Normal 5 8 3 5" xfId="3094" xr:uid="{4246001C-DA8C-4A73-9C69-8B6E5FEAE28A}"/>
    <cellStyle name="Normal 5 8 4" xfId="1430" xr:uid="{5CFBBD26-1940-44AF-A28E-D31517A40E78}"/>
    <cellStyle name="Normal 5 8 4 2" xfId="1431" xr:uid="{83B83737-6D10-4787-BF3F-215BA92E65E6}"/>
    <cellStyle name="Normal 5 8 4 3" xfId="3095" xr:uid="{3A74D77F-7808-47AF-B24F-7DAFE4980632}"/>
    <cellStyle name="Normal 5 8 4 4" xfId="3096" xr:uid="{A3BB39B8-D868-46D1-98C3-3799EF5D1F31}"/>
    <cellStyle name="Normal 5 8 5" xfId="1432" xr:uid="{E7A43AA6-C8A9-4283-A36F-8FE79D4EDA6F}"/>
    <cellStyle name="Normal 5 8 5 2" xfId="3097" xr:uid="{7358E742-045E-4118-AA34-22BCAEC6AEE4}"/>
    <cellStyle name="Normal 5 8 5 3" xfId="3098" xr:uid="{B17620C2-1FD8-42EE-A5AC-39144683E2EF}"/>
    <cellStyle name="Normal 5 8 5 4" xfId="3099" xr:uid="{9C4D325D-007C-4F9C-BC10-287F8DDBD2F4}"/>
    <cellStyle name="Normal 5 8 6" xfId="3100" xr:uid="{7A9EF18A-698B-497E-BA5E-287C30857BA8}"/>
    <cellStyle name="Normal 5 8 7" xfId="3101" xr:uid="{68E94687-45D7-47B9-A126-D307AB96C43D}"/>
    <cellStyle name="Normal 5 8 8" xfId="3102" xr:uid="{A5400912-5347-4DAF-BAC9-5A2D8CCF1279}"/>
    <cellStyle name="Normal 5 9" xfId="318" xr:uid="{D59B6B44-192C-4D09-A89D-5C8499B6DD1B}"/>
    <cellStyle name="Normal 5 9 2" xfId="600" xr:uid="{8115780B-60A2-49A1-A503-A88290BDCA48}"/>
    <cellStyle name="Normal 5 9 2 2" xfId="601" xr:uid="{DABE0593-AF96-4F95-92C4-B24836DA462E}"/>
    <cellStyle name="Normal 5 9 2 2 2" xfId="1433" xr:uid="{A33D153F-32DF-4462-91E6-E6B5D1D88117}"/>
    <cellStyle name="Normal 5 9 2 2 3" xfId="3103" xr:uid="{594B18DD-0748-49D2-B965-8185588F68D9}"/>
    <cellStyle name="Normal 5 9 2 2 4" xfId="3104" xr:uid="{3D3F4931-D265-4116-8316-6A13A7DE98BE}"/>
    <cellStyle name="Normal 5 9 2 3" xfId="1434" xr:uid="{E7F0A918-95D0-462B-A7AC-02045CAB95A0}"/>
    <cellStyle name="Normal 5 9 2 4" xfId="3105" xr:uid="{8CCE7008-DF66-42EF-8A5E-F80DFD79BF32}"/>
    <cellStyle name="Normal 5 9 2 5" xfId="3106" xr:uid="{92495749-54FC-44F7-BD56-263B7B05D506}"/>
    <cellStyle name="Normal 5 9 3" xfId="602" xr:uid="{D968E54A-908B-4D69-90DB-0D8BD18638FC}"/>
    <cellStyle name="Normal 5 9 3 2" xfId="1435" xr:uid="{C19C316A-04FB-48D5-99E6-9597A241FE14}"/>
    <cellStyle name="Normal 5 9 3 3" xfId="3107" xr:uid="{48888F04-A057-4ABE-ACD9-68ACA4B7F685}"/>
    <cellStyle name="Normal 5 9 3 4" xfId="3108" xr:uid="{CC447254-4555-44D2-8249-4791F2A6D106}"/>
    <cellStyle name="Normal 5 9 4" xfId="1436" xr:uid="{82D27FB4-C94F-41AF-8BE5-2F66FD6F7F25}"/>
    <cellStyle name="Normal 5 9 4 2" xfId="3109" xr:uid="{330FD138-A98B-4896-B4E5-30327014D181}"/>
    <cellStyle name="Normal 5 9 4 3" xfId="3110" xr:uid="{4DB63CD0-744E-4027-8F30-7FB0752BC77F}"/>
    <cellStyle name="Normal 5 9 4 4" xfId="3111" xr:uid="{72A58658-FFDC-48B1-B605-0DB8059B6FC3}"/>
    <cellStyle name="Normal 5 9 5" xfId="3112" xr:uid="{A5E86DF1-8F80-4A9E-8F2E-C156E9C42CF4}"/>
    <cellStyle name="Normal 5 9 6" xfId="3113" xr:uid="{0EFC1081-9EA0-4D47-9E57-CEFC1E98244F}"/>
    <cellStyle name="Normal 5 9 7" xfId="3114" xr:uid="{93C452AB-2B42-4DA1-B331-374A9FA2551B}"/>
    <cellStyle name="Normal 6" xfId="109" xr:uid="{33FFADB5-FB70-43A4-9D40-CC2945652F09}"/>
    <cellStyle name="Normal 6 10" xfId="319" xr:uid="{6A6E8BDA-19CF-4753-8B12-900136842197}"/>
    <cellStyle name="Normal 6 10 2" xfId="1437" xr:uid="{3D0E03C1-117E-48F8-AFDF-48123BB47D9E}"/>
    <cellStyle name="Normal 6 10 2 2" xfId="3115" xr:uid="{6B2104B5-0DA4-4C9F-8F61-181DD6CC9250}"/>
    <cellStyle name="Normal 6 10 2 2 2" xfId="4588" xr:uid="{B3075057-1668-46F4-8308-7898F203D827}"/>
    <cellStyle name="Normal 6 10 2 3" xfId="3116" xr:uid="{34E98DE9-E200-4770-B511-3D7BCC585C9E}"/>
    <cellStyle name="Normal 6 10 2 4" xfId="3117" xr:uid="{B197E7FF-4E8A-4CA6-85A9-FC561744D6C9}"/>
    <cellStyle name="Normal 6 10 3" xfId="3118" xr:uid="{0BBB4F8A-BA60-4B0A-916C-BE35D14821EC}"/>
    <cellStyle name="Normal 6 10 4" xfId="3119" xr:uid="{E9CD21C6-4B83-4057-95CC-0C1156AB5768}"/>
    <cellStyle name="Normal 6 10 5" xfId="3120" xr:uid="{30CC2F88-95B5-4C4C-A0A6-577994C257C9}"/>
    <cellStyle name="Normal 6 11" xfId="1438" xr:uid="{8407C8FF-9FCD-4B8B-8619-E75D5D1A55CB}"/>
    <cellStyle name="Normal 6 11 2" xfId="3121" xr:uid="{218B7498-C948-45E8-A676-DBDC592E566C}"/>
    <cellStyle name="Normal 6 11 3" xfId="3122" xr:uid="{7F28F5D0-4CE4-45DD-8B7F-639A016472C1}"/>
    <cellStyle name="Normal 6 11 4" xfId="3123" xr:uid="{117D3986-BD46-4470-B1AD-DF0739C6A018}"/>
    <cellStyle name="Normal 6 12" xfId="902" xr:uid="{51251692-8641-401B-86FC-6FC1B62282DC}"/>
    <cellStyle name="Normal 6 12 2" xfId="3124" xr:uid="{6B6AFA6F-E7AC-42C4-A9B5-4A77EB9A96DB}"/>
    <cellStyle name="Normal 6 12 3" xfId="3125" xr:uid="{6F5C3B53-96A6-4EC6-9BBF-93042924874F}"/>
    <cellStyle name="Normal 6 12 4" xfId="3126" xr:uid="{A069A701-B872-4127-9C1E-8F6639A2BB80}"/>
    <cellStyle name="Normal 6 13" xfId="899" xr:uid="{ED59AC8C-9C9D-4872-A877-4767C4D3DC66}"/>
    <cellStyle name="Normal 6 13 2" xfId="3128" xr:uid="{2BBC7E4A-82DC-47DA-88CE-2F7B901BADE9}"/>
    <cellStyle name="Normal 6 13 3" xfId="4315" xr:uid="{35745CD7-4D42-422F-BF50-94328D1D1D8E}"/>
    <cellStyle name="Normal 6 13 4" xfId="3127" xr:uid="{36E954F4-E3A0-4B58-AFAB-0DB3776BF9A3}"/>
    <cellStyle name="Normal 6 13 5" xfId="5319" xr:uid="{4EC18875-25F5-44D1-9EB5-08EDDD5A1719}"/>
    <cellStyle name="Normal 6 14" xfId="3129" xr:uid="{8725F022-C714-47B9-A3E3-D85F01703BAF}"/>
    <cellStyle name="Normal 6 15" xfId="3130" xr:uid="{B800928B-C8DC-4432-BF5B-400696B79412}"/>
    <cellStyle name="Normal 6 16" xfId="3131" xr:uid="{B4D0EB76-1168-4072-A49F-1064B962A562}"/>
    <cellStyle name="Normal 6 2" xfId="110" xr:uid="{066F04F2-336E-4DA8-8FF0-447439E9B590}"/>
    <cellStyle name="Normal 6 2 2" xfId="320" xr:uid="{78D378D8-0FEB-474B-BC60-753A8847E063}"/>
    <cellStyle name="Normal 6 2 2 2" xfId="4671" xr:uid="{2E5ADFF2-80AC-458C-8726-61EF08F7F04B}"/>
    <cellStyle name="Normal 6 2 3" xfId="4560" xr:uid="{005FB1FF-597A-4969-B899-C2250D83DC28}"/>
    <cellStyle name="Normal 6 3" xfId="111" xr:uid="{F5731093-30C0-46E7-A6B3-9E7723F8A1E3}"/>
    <cellStyle name="Normal 6 3 10" xfId="3132" xr:uid="{901375C0-59D2-4790-BAF9-746760CECEF9}"/>
    <cellStyle name="Normal 6 3 11" xfId="3133" xr:uid="{5B73F768-F845-4B0F-921F-D5A599E97545}"/>
    <cellStyle name="Normal 6 3 2" xfId="112" xr:uid="{C2065E40-9D83-40DD-BC1C-9602CBC3A7BD}"/>
    <cellStyle name="Normal 6 3 2 2" xfId="113" xr:uid="{6734D3D4-A109-4103-8C79-CDB355591483}"/>
    <cellStyle name="Normal 6 3 2 2 2" xfId="321" xr:uid="{A2F113F9-BD6A-4147-96B8-0AE9BF63B487}"/>
    <cellStyle name="Normal 6 3 2 2 2 2" xfId="603" xr:uid="{1CB80583-4F9F-4DC8-AD93-C0CB76676D6D}"/>
    <cellStyle name="Normal 6 3 2 2 2 2 2" xfId="604" xr:uid="{B82D5539-9356-47C8-A243-8C7F30B0F052}"/>
    <cellStyle name="Normal 6 3 2 2 2 2 2 2" xfId="1439" xr:uid="{209CA406-D2CF-4BC4-A2EC-F44CF0F16FAC}"/>
    <cellStyle name="Normal 6 3 2 2 2 2 2 2 2" xfId="1440" xr:uid="{579E804B-6B04-4C8D-A361-8A3B7107BB55}"/>
    <cellStyle name="Normal 6 3 2 2 2 2 2 3" xfId="1441" xr:uid="{20D66DBE-00D1-4A0A-B0C4-0F9D81398082}"/>
    <cellStyle name="Normal 6 3 2 2 2 2 3" xfId="1442" xr:uid="{84FEB5E6-D076-4F89-924C-182D63FDFFB1}"/>
    <cellStyle name="Normal 6 3 2 2 2 2 3 2" xfId="1443" xr:uid="{90E312AB-FE2A-4E9D-A937-EB188FB8237B}"/>
    <cellStyle name="Normal 6 3 2 2 2 2 4" xfId="1444" xr:uid="{CBC8DA34-6DF0-4473-89F0-AAAC7D341496}"/>
    <cellStyle name="Normal 6 3 2 2 2 3" xfId="605" xr:uid="{BB0BC72A-1480-40CD-B605-5AF5E4DC9EC2}"/>
    <cellStyle name="Normal 6 3 2 2 2 3 2" xfId="1445" xr:uid="{A1E99F5A-91C3-4B88-87E2-E0BE08296728}"/>
    <cellStyle name="Normal 6 3 2 2 2 3 2 2" xfId="1446" xr:uid="{8F147158-DBC3-4DAD-825D-1F45612A1DFC}"/>
    <cellStyle name="Normal 6 3 2 2 2 3 3" xfId="1447" xr:uid="{55ADBC64-D53A-4A06-B1E4-3E646DC0292B}"/>
    <cellStyle name="Normal 6 3 2 2 2 3 4" xfId="3134" xr:uid="{8D863AEB-5E78-4534-8669-62AB8D240264}"/>
    <cellStyle name="Normal 6 3 2 2 2 4" xfId="1448" xr:uid="{BF30A12F-DBD4-4A0F-A901-219B09BFFE95}"/>
    <cellStyle name="Normal 6 3 2 2 2 4 2" xfId="1449" xr:uid="{9464217E-1756-44F2-B27F-48C9A0613140}"/>
    <cellStyle name="Normal 6 3 2 2 2 5" xfId="1450" xr:uid="{0AADDB16-573E-4340-9F49-27A335974728}"/>
    <cellStyle name="Normal 6 3 2 2 2 6" xfId="3135" xr:uid="{582EB0A0-FB84-482E-A662-EEC87A19F0F8}"/>
    <cellStyle name="Normal 6 3 2 2 3" xfId="322" xr:uid="{9EE01DF6-BEF2-4760-8F53-25636B1E26DD}"/>
    <cellStyle name="Normal 6 3 2 2 3 2" xfId="606" xr:uid="{FC46F25F-2806-4267-A261-1D378153A1C4}"/>
    <cellStyle name="Normal 6 3 2 2 3 2 2" xfId="607" xr:uid="{A17318E7-714F-461A-970E-D1770FF581C0}"/>
    <cellStyle name="Normal 6 3 2 2 3 2 2 2" xfId="1451" xr:uid="{6DAC279A-F5AE-488C-9DB3-F6F09546FF15}"/>
    <cellStyle name="Normal 6 3 2 2 3 2 2 2 2" xfId="1452" xr:uid="{1AD0DD71-73FC-446A-B21C-29DC17149623}"/>
    <cellStyle name="Normal 6 3 2 2 3 2 2 3" xfId="1453" xr:uid="{EF1503FE-AECF-404A-A5A7-BB760B8D1D44}"/>
    <cellStyle name="Normal 6 3 2 2 3 2 3" xfId="1454" xr:uid="{70062518-17D9-42FA-B0F4-85B8453706D3}"/>
    <cellStyle name="Normal 6 3 2 2 3 2 3 2" xfId="1455" xr:uid="{F9D0CFA9-BB6B-44D3-9396-E416B336F2F5}"/>
    <cellStyle name="Normal 6 3 2 2 3 2 4" xfId="1456" xr:uid="{4E89DEC9-6DA1-49B9-90C0-3DC10105659D}"/>
    <cellStyle name="Normal 6 3 2 2 3 3" xfId="608" xr:uid="{128AD488-A7CD-4552-92C3-0D04493A5894}"/>
    <cellStyle name="Normal 6 3 2 2 3 3 2" xfId="1457" xr:uid="{48850C30-DFB0-434C-8CB3-7A6D47EDCA25}"/>
    <cellStyle name="Normal 6 3 2 2 3 3 2 2" xfId="1458" xr:uid="{A31269BC-AFAA-45F8-8DB7-B34750FA1F80}"/>
    <cellStyle name="Normal 6 3 2 2 3 3 3" xfId="1459" xr:uid="{09D809E4-ADEB-4202-B613-CF63D70B9D56}"/>
    <cellStyle name="Normal 6 3 2 2 3 4" xfId="1460" xr:uid="{BC8D9FEE-4DC7-434B-B19B-5D726FF500AF}"/>
    <cellStyle name="Normal 6 3 2 2 3 4 2" xfId="1461" xr:uid="{B6F6B635-5D3F-4EA8-884E-4F8E7E2E5799}"/>
    <cellStyle name="Normal 6 3 2 2 3 5" xfId="1462" xr:uid="{CF9EFDFB-4F6F-4678-B01A-0401D2086AD2}"/>
    <cellStyle name="Normal 6 3 2 2 4" xfId="609" xr:uid="{2FF47F44-2ED4-420B-A861-71D709B1AF24}"/>
    <cellStyle name="Normal 6 3 2 2 4 2" xfId="610" xr:uid="{775435B0-45B3-4EA9-8AF1-F57A6D09F24D}"/>
    <cellStyle name="Normal 6 3 2 2 4 2 2" xfId="1463" xr:uid="{FFC93071-3674-49A7-9372-0D29307A0379}"/>
    <cellStyle name="Normal 6 3 2 2 4 2 2 2" xfId="1464" xr:uid="{4E29ACD3-6FF0-4165-92DD-AC18B36CF37D}"/>
    <cellStyle name="Normal 6 3 2 2 4 2 3" xfId="1465" xr:uid="{ECBB4EAC-6871-4B89-8B25-1628B3948EC0}"/>
    <cellStyle name="Normal 6 3 2 2 4 3" xfId="1466" xr:uid="{29C41100-8DBA-4E96-B4EC-8D1599DCD2EC}"/>
    <cellStyle name="Normal 6 3 2 2 4 3 2" xfId="1467" xr:uid="{306EB083-6CB0-4017-96AD-6E4FD959A908}"/>
    <cellStyle name="Normal 6 3 2 2 4 4" xfId="1468" xr:uid="{2B680A5E-0D38-4EC8-8731-F4B093DCDA6D}"/>
    <cellStyle name="Normal 6 3 2 2 5" xfId="611" xr:uid="{CDE30352-5513-4758-840E-589C1C5E0644}"/>
    <cellStyle name="Normal 6 3 2 2 5 2" xfId="1469" xr:uid="{B7665B84-F36E-4DC9-AE24-1C091849BC7B}"/>
    <cellStyle name="Normal 6 3 2 2 5 2 2" xfId="1470" xr:uid="{46EAC538-F0C2-411A-B97B-2110103A509F}"/>
    <cellStyle name="Normal 6 3 2 2 5 3" xfId="1471" xr:uid="{453318C4-BA12-4525-872D-E908F87507CF}"/>
    <cellStyle name="Normal 6 3 2 2 5 4" xfId="3136" xr:uid="{0CB28CC4-128D-4410-80AB-072392DF217B}"/>
    <cellStyle name="Normal 6 3 2 2 6" xfId="1472" xr:uid="{433F5E2D-41E3-4D59-B29A-015EEBBA9C37}"/>
    <cellStyle name="Normal 6 3 2 2 6 2" xfId="1473" xr:uid="{B3E536D3-6677-43A6-A0C6-0A49D39F81B0}"/>
    <cellStyle name="Normal 6 3 2 2 7" xfId="1474" xr:uid="{141E6B10-1C13-4F47-A524-F3ECE71E064A}"/>
    <cellStyle name="Normal 6 3 2 2 8" xfId="3137" xr:uid="{32F668D6-DFA1-4815-A575-161C884A7E39}"/>
    <cellStyle name="Normal 6 3 2 3" xfId="323" xr:uid="{C79FD71A-9571-4FC7-A7FA-4D8A193165F0}"/>
    <cellStyle name="Normal 6 3 2 3 2" xfId="612" xr:uid="{C3F58E01-3437-4A18-89A0-E7E5558CC28C}"/>
    <cellStyle name="Normal 6 3 2 3 2 2" xfId="613" xr:uid="{7627972A-8329-45A7-AC84-BC5DF0529574}"/>
    <cellStyle name="Normal 6 3 2 3 2 2 2" xfId="1475" xr:uid="{A2650CF9-3F53-4744-8D66-4E16A632A7A0}"/>
    <cellStyle name="Normal 6 3 2 3 2 2 2 2" xfId="1476" xr:uid="{38DB257E-5BE8-4152-AACB-518053544C81}"/>
    <cellStyle name="Normal 6 3 2 3 2 2 3" xfId="1477" xr:uid="{3D349BC3-9ADF-4DE7-9299-0C90F76825F8}"/>
    <cellStyle name="Normal 6 3 2 3 2 3" xfId="1478" xr:uid="{288F2460-FE63-4796-AD55-349A479D0828}"/>
    <cellStyle name="Normal 6 3 2 3 2 3 2" xfId="1479" xr:uid="{57684AA1-1AFE-4535-8C46-5E2062D2343E}"/>
    <cellStyle name="Normal 6 3 2 3 2 4" xfId="1480" xr:uid="{7BC456D3-18BA-4DEB-9521-7B59A882DC06}"/>
    <cellStyle name="Normal 6 3 2 3 3" xfId="614" xr:uid="{9DEF46A9-9AAD-40FE-9D5B-DAF129200DA0}"/>
    <cellStyle name="Normal 6 3 2 3 3 2" xfId="1481" xr:uid="{E0F5B16D-FD55-4D6A-9762-A65A55CC3563}"/>
    <cellStyle name="Normal 6 3 2 3 3 2 2" xfId="1482" xr:uid="{17D628E1-9368-417A-8DBE-7BD5CC780968}"/>
    <cellStyle name="Normal 6 3 2 3 3 3" xfId="1483" xr:uid="{5390D626-0DE1-46B0-BD97-AF176FA3EFF3}"/>
    <cellStyle name="Normal 6 3 2 3 3 4" xfId="3138" xr:uid="{F0655936-74BC-4526-A338-071E83056FA0}"/>
    <cellStyle name="Normal 6 3 2 3 4" xfId="1484" xr:uid="{84CF33E7-DC9C-406B-B723-F385253D84E5}"/>
    <cellStyle name="Normal 6 3 2 3 4 2" xfId="1485" xr:uid="{AC405A64-F6D0-4F77-91D4-0C3F1C394191}"/>
    <cellStyle name="Normal 6 3 2 3 5" xfId="1486" xr:uid="{6BBBB979-86DF-4794-8C5D-7AD1B82E65BF}"/>
    <cellStyle name="Normal 6 3 2 3 6" xfId="3139" xr:uid="{344F8CFF-F63A-4FAB-A598-43BD9636BD4D}"/>
    <cellStyle name="Normal 6 3 2 4" xfId="324" xr:uid="{6BC41DB5-E7D7-4095-8AF2-E597314DCFAE}"/>
    <cellStyle name="Normal 6 3 2 4 2" xfId="615" xr:uid="{6689C7CB-2C91-4CDA-A91D-1845E7624AEA}"/>
    <cellStyle name="Normal 6 3 2 4 2 2" xfId="616" xr:uid="{0D1313C2-B2E1-49E7-B5CB-5C41A5FB89AC}"/>
    <cellStyle name="Normal 6 3 2 4 2 2 2" xfId="1487" xr:uid="{E803CCF4-EADB-4F1A-A5BC-2D0BFDFCCB83}"/>
    <cellStyle name="Normal 6 3 2 4 2 2 2 2" xfId="1488" xr:uid="{706FD651-339B-47F7-A8E1-A8EAF4C3E130}"/>
    <cellStyle name="Normal 6 3 2 4 2 2 3" xfId="1489" xr:uid="{F917B7DF-03F0-4902-9844-AF594B464E5A}"/>
    <cellStyle name="Normal 6 3 2 4 2 3" xfId="1490" xr:uid="{5E480F72-0567-4C01-A625-293024235B4E}"/>
    <cellStyle name="Normal 6 3 2 4 2 3 2" xfId="1491" xr:uid="{ABC926E3-772F-4E7E-9A69-11D304280C10}"/>
    <cellStyle name="Normal 6 3 2 4 2 4" xfId="1492" xr:uid="{64CB5420-9E1A-4343-AC57-99F02F97F2F5}"/>
    <cellStyle name="Normal 6 3 2 4 3" xfId="617" xr:uid="{7B1D508B-2A60-4ED8-BF67-DBE7ABFD76E4}"/>
    <cellStyle name="Normal 6 3 2 4 3 2" xfId="1493" xr:uid="{96A636CB-7374-4623-8441-096397480975}"/>
    <cellStyle name="Normal 6 3 2 4 3 2 2" xfId="1494" xr:uid="{28731A0C-E861-41F2-86CE-4DC0D7011833}"/>
    <cellStyle name="Normal 6 3 2 4 3 3" xfId="1495" xr:uid="{629A150C-A63D-4D34-B070-45EBFC962912}"/>
    <cellStyle name="Normal 6 3 2 4 4" xfId="1496" xr:uid="{4B97F63E-5B86-415C-A5F2-69A226741C42}"/>
    <cellStyle name="Normal 6 3 2 4 4 2" xfId="1497" xr:uid="{E5944668-7D4E-44F3-A216-0743C8100B2C}"/>
    <cellStyle name="Normal 6 3 2 4 5" xfId="1498" xr:uid="{1AA4D84F-549E-4E85-B9ED-0C67809BF79E}"/>
    <cellStyle name="Normal 6 3 2 5" xfId="325" xr:uid="{56D1901E-81FA-449B-9778-1E0C4DB3E52D}"/>
    <cellStyle name="Normal 6 3 2 5 2" xfId="618" xr:uid="{E200A22E-62CF-4C20-8B1B-76C3DEBB4EB0}"/>
    <cellStyle name="Normal 6 3 2 5 2 2" xfId="1499" xr:uid="{CAFA6CD0-F137-48BE-875F-9B10D1937E72}"/>
    <cellStyle name="Normal 6 3 2 5 2 2 2" xfId="1500" xr:uid="{03D9D0AC-58E9-4C5A-8BD0-3847845FDD01}"/>
    <cellStyle name="Normal 6 3 2 5 2 3" xfId="1501" xr:uid="{E2E728A2-9316-438F-BE71-5079913F0551}"/>
    <cellStyle name="Normal 6 3 2 5 3" xfId="1502" xr:uid="{8B6990C1-9101-4AE0-89B6-1ACD21F0AA22}"/>
    <cellStyle name="Normal 6 3 2 5 3 2" xfId="1503" xr:uid="{BC9A1E8B-6185-4CE1-817D-9A2129DF0469}"/>
    <cellStyle name="Normal 6 3 2 5 4" xfId="1504" xr:uid="{29BC1938-58B0-4537-9535-B006F852D21A}"/>
    <cellStyle name="Normal 6 3 2 6" xfId="619" xr:uid="{C6EC3060-422D-4C6C-90FB-50D5B16AD709}"/>
    <cellStyle name="Normal 6 3 2 6 2" xfId="1505" xr:uid="{A44B8C44-564F-449A-84F5-757A781D0865}"/>
    <cellStyle name="Normal 6 3 2 6 2 2" xfId="1506" xr:uid="{08701FC8-5CA7-4040-8F28-03C8A951A7F6}"/>
    <cellStyle name="Normal 6 3 2 6 3" xfId="1507" xr:uid="{9D32C6A6-04C7-40E7-A417-58666CC62300}"/>
    <cellStyle name="Normal 6 3 2 6 4" xfId="3140" xr:uid="{C5204308-043F-4139-A25C-29AFA2DE2E75}"/>
    <cellStyle name="Normal 6 3 2 7" xfId="1508" xr:uid="{A4B426E5-A4CF-4B56-856F-0DF425D3E8C5}"/>
    <cellStyle name="Normal 6 3 2 7 2" xfId="1509" xr:uid="{51E24D98-ABF0-4C06-BFEF-5614F05F2B1B}"/>
    <cellStyle name="Normal 6 3 2 8" xfId="1510" xr:uid="{25F550B9-EABA-4A86-8569-0370E9A57750}"/>
    <cellStyle name="Normal 6 3 2 9" xfId="3141" xr:uid="{4402C174-7916-44BE-8CBA-87D157D7338A}"/>
    <cellStyle name="Normal 6 3 3" xfId="114" xr:uid="{05D3B590-5858-4C29-AF32-B43E65D422CB}"/>
    <cellStyle name="Normal 6 3 3 2" xfId="115" xr:uid="{CD76FA99-4295-4C4F-B402-875302F377B7}"/>
    <cellStyle name="Normal 6 3 3 2 2" xfId="620" xr:uid="{04423EC9-54F6-43AE-A326-E9DFA148659C}"/>
    <cellStyle name="Normal 6 3 3 2 2 2" xfId="621" xr:uid="{5541D9FF-6328-4320-B295-177CDA71B9C2}"/>
    <cellStyle name="Normal 6 3 3 2 2 2 2" xfId="1511" xr:uid="{4B38BA40-B56B-4D97-B37C-3A0B278BBE5D}"/>
    <cellStyle name="Normal 6 3 3 2 2 2 2 2" xfId="1512" xr:uid="{EB5A389C-8EC5-4B15-A4C6-C56435F56527}"/>
    <cellStyle name="Normal 6 3 3 2 2 2 3" xfId="1513" xr:uid="{AFDF955E-74F4-4B35-BC87-3AD8A61513D9}"/>
    <cellStyle name="Normal 6 3 3 2 2 3" xfId="1514" xr:uid="{49029CCD-4DEB-4F10-9EBF-AEB537433640}"/>
    <cellStyle name="Normal 6 3 3 2 2 3 2" xfId="1515" xr:uid="{16293B23-0716-48E7-8144-53C61B14884F}"/>
    <cellStyle name="Normal 6 3 3 2 2 4" xfId="1516" xr:uid="{FEFAA7D9-55CF-4CC5-890F-11723EC43FA3}"/>
    <cellStyle name="Normal 6 3 3 2 3" xfId="622" xr:uid="{38517C1D-A9C8-4191-8BF7-E9A962B1A05D}"/>
    <cellStyle name="Normal 6 3 3 2 3 2" xfId="1517" xr:uid="{0DA315D0-9533-4E4E-A39C-42FFF47A7F25}"/>
    <cellStyle name="Normal 6 3 3 2 3 2 2" xfId="1518" xr:uid="{C3FF47B3-A826-4CC9-87A9-F32F360ED718}"/>
    <cellStyle name="Normal 6 3 3 2 3 3" xfId="1519" xr:uid="{954613F7-9CB9-435B-B4A4-7E9D0AF081B1}"/>
    <cellStyle name="Normal 6 3 3 2 3 4" xfId="3142" xr:uid="{E2DF9B18-ED3D-4996-9882-B0215F5F5BE5}"/>
    <cellStyle name="Normal 6 3 3 2 4" xfId="1520" xr:uid="{E7D0F3D1-F974-485F-831F-B110823AD2AC}"/>
    <cellStyle name="Normal 6 3 3 2 4 2" xfId="1521" xr:uid="{FF695DF0-90B5-4406-9EC6-94EC8AA4A2C5}"/>
    <cellStyle name="Normal 6 3 3 2 5" xfId="1522" xr:uid="{D6805414-6602-405E-8080-14BEB74D91C5}"/>
    <cellStyle name="Normal 6 3 3 2 6" xfId="3143" xr:uid="{3B6F8B1A-0F11-406E-B7C2-58DD2D07F4A2}"/>
    <cellStyle name="Normal 6 3 3 3" xfId="326" xr:uid="{514B48B5-1C0F-451E-8C38-F0D629A5101B}"/>
    <cellStyle name="Normal 6 3 3 3 2" xfId="623" xr:uid="{012DC63B-FAAC-4F87-8C16-D763AE929934}"/>
    <cellStyle name="Normal 6 3 3 3 2 2" xfId="624" xr:uid="{899220B8-07D9-4A40-A948-D0EEA9BA9AF1}"/>
    <cellStyle name="Normal 6 3 3 3 2 2 2" xfId="1523" xr:uid="{72EEF7A3-AE02-4B65-B79E-B16A83B583B7}"/>
    <cellStyle name="Normal 6 3 3 3 2 2 2 2" xfId="1524" xr:uid="{8F67EEF8-4B9B-4759-934F-9ADF24D75B91}"/>
    <cellStyle name="Normal 6 3 3 3 2 2 3" xfId="1525" xr:uid="{FC22DDB0-E868-4F94-B525-9DB047AAC7FE}"/>
    <cellStyle name="Normal 6 3 3 3 2 3" xfId="1526" xr:uid="{F8E9E230-0177-4E03-A441-F100B589F100}"/>
    <cellStyle name="Normal 6 3 3 3 2 3 2" xfId="1527" xr:uid="{2FF2BA99-BE1B-41BC-BB9A-A25C5ADD98F6}"/>
    <cellStyle name="Normal 6 3 3 3 2 4" xfId="1528" xr:uid="{FD42BF4B-B7AF-47B3-93B9-A5E48DF1CB44}"/>
    <cellStyle name="Normal 6 3 3 3 3" xfId="625" xr:uid="{15087889-A222-4E5B-B40D-54EB69F05992}"/>
    <cellStyle name="Normal 6 3 3 3 3 2" xfId="1529" xr:uid="{DACF3817-F4AB-499E-9A0B-B2735D37C50F}"/>
    <cellStyle name="Normal 6 3 3 3 3 2 2" xfId="1530" xr:uid="{894D57B1-F9A3-4A6E-9395-3B1010190923}"/>
    <cellStyle name="Normal 6 3 3 3 3 3" xfId="1531" xr:uid="{87574076-8CAB-4242-978C-3A3C70BCB4BD}"/>
    <cellStyle name="Normal 6 3 3 3 4" xfId="1532" xr:uid="{81421E0B-2128-480B-B868-9B2694F25B5A}"/>
    <cellStyle name="Normal 6 3 3 3 4 2" xfId="1533" xr:uid="{93603E07-5345-42E4-BD50-3B0232E4D12F}"/>
    <cellStyle name="Normal 6 3 3 3 5" xfId="1534" xr:uid="{4058CCF7-9CBB-42CE-9B7D-06864C57B37C}"/>
    <cellStyle name="Normal 6 3 3 4" xfId="327" xr:uid="{73FD61B9-7FA1-4600-BB6A-DE4E30910DEA}"/>
    <cellStyle name="Normal 6 3 3 4 2" xfId="626" xr:uid="{6FD224A9-7F03-4F2E-A43F-6D77A32EA0BA}"/>
    <cellStyle name="Normal 6 3 3 4 2 2" xfId="1535" xr:uid="{C32F12D3-359C-4159-B329-15E641D5E184}"/>
    <cellStyle name="Normal 6 3 3 4 2 2 2" xfId="1536" xr:uid="{B00B853F-45A2-4E05-8AAD-87DA08AA6F5C}"/>
    <cellStyle name="Normal 6 3 3 4 2 3" xfId="1537" xr:uid="{41A7BAAB-3B8A-4C77-9424-7B592DEBB47E}"/>
    <cellStyle name="Normal 6 3 3 4 3" xfId="1538" xr:uid="{AB43A18B-1D85-4FC2-9739-E52CE0934DC0}"/>
    <cellStyle name="Normal 6 3 3 4 3 2" xfId="1539" xr:uid="{A44831E8-A995-4870-86BF-50CE956C9006}"/>
    <cellStyle name="Normal 6 3 3 4 4" xfId="1540" xr:uid="{30FB57C8-A7B1-469C-95B3-18BA425D5ADD}"/>
    <cellStyle name="Normal 6 3 3 5" xfId="627" xr:uid="{6F05881D-1E32-4C46-9F46-81C4C82A4B76}"/>
    <cellStyle name="Normal 6 3 3 5 2" xfId="1541" xr:uid="{5D1CAF4A-F9B7-4A87-9937-C8C696A76569}"/>
    <cellStyle name="Normal 6 3 3 5 2 2" xfId="1542" xr:uid="{9DCCE436-C394-4ADA-AAB6-59CA24522E93}"/>
    <cellStyle name="Normal 6 3 3 5 3" xfId="1543" xr:uid="{0C11B8C1-3077-4608-BA90-940EE0773D4E}"/>
    <cellStyle name="Normal 6 3 3 5 4" xfId="3144" xr:uid="{66981A0F-4E7B-4912-904E-8FA3BF62FBD0}"/>
    <cellStyle name="Normal 6 3 3 6" xfId="1544" xr:uid="{2745F051-F11F-437C-A740-89AB53E4D35A}"/>
    <cellStyle name="Normal 6 3 3 6 2" xfId="1545" xr:uid="{F1771677-6452-4A2B-BBB0-3009E25E59D4}"/>
    <cellStyle name="Normal 6 3 3 7" xfId="1546" xr:uid="{55CBAC70-D0CC-4F9E-9E59-EE2B1D4382C7}"/>
    <cellStyle name="Normal 6 3 3 8" xfId="3145" xr:uid="{C128B46F-611C-42CC-9CA3-456A3DB14F4A}"/>
    <cellStyle name="Normal 6 3 4" xfId="116" xr:uid="{376223C8-4D0B-4EF3-BEAA-1D826C07879F}"/>
    <cellStyle name="Normal 6 3 4 2" xfId="447" xr:uid="{93A185A5-64B5-4D5A-A3BA-2800FD147EB8}"/>
    <cellStyle name="Normal 6 3 4 2 2" xfId="628" xr:uid="{E927F8FE-0469-462C-8220-F5CE086BCE3A}"/>
    <cellStyle name="Normal 6 3 4 2 2 2" xfId="1547" xr:uid="{A8930788-348E-4D7C-BC27-A112B1CB9E34}"/>
    <cellStyle name="Normal 6 3 4 2 2 2 2" xfId="1548" xr:uid="{50F6D5CF-FD25-4758-9B16-DBEB007A5365}"/>
    <cellStyle name="Normal 6 3 4 2 2 3" xfId="1549" xr:uid="{FEC7C9E9-F477-4E23-9596-CD2CAAB96D5B}"/>
    <cellStyle name="Normal 6 3 4 2 2 4" xfId="3146" xr:uid="{FA3ADA97-137B-4AE1-939C-F70C8D0B8409}"/>
    <cellStyle name="Normal 6 3 4 2 3" xfId="1550" xr:uid="{556751B4-9DD8-40CD-97EC-3E280D511525}"/>
    <cellStyle name="Normal 6 3 4 2 3 2" xfId="1551" xr:uid="{780F14B5-85BD-406C-8BE4-28B8C82AA1AB}"/>
    <cellStyle name="Normal 6 3 4 2 4" xfId="1552" xr:uid="{CC3622DB-FC63-4321-8688-0CDC5E9B3AF4}"/>
    <cellStyle name="Normal 6 3 4 2 5" xfId="3147" xr:uid="{C4F3FB42-ACB4-45F8-B3E1-F2803527CCEA}"/>
    <cellStyle name="Normal 6 3 4 3" xfId="629" xr:uid="{B8C12F7C-17CB-448B-A5C1-E887CED33373}"/>
    <cellStyle name="Normal 6 3 4 3 2" xfId="1553" xr:uid="{87A0A7B4-977A-4848-AADD-0FF6B16247D2}"/>
    <cellStyle name="Normal 6 3 4 3 2 2" xfId="1554" xr:uid="{90E19A82-8366-4614-96C6-96625184512D}"/>
    <cellStyle name="Normal 6 3 4 3 3" xfId="1555" xr:uid="{5AC71B17-7278-4307-81E1-58BD16A6E140}"/>
    <cellStyle name="Normal 6 3 4 3 4" xfId="3148" xr:uid="{DC2A4DEF-72B6-4607-9AAD-932BE26B187F}"/>
    <cellStyle name="Normal 6 3 4 4" xfId="1556" xr:uid="{5CF688DB-E89B-48DB-B32B-D7FB32815649}"/>
    <cellStyle name="Normal 6 3 4 4 2" xfId="1557" xr:uid="{06ADEC4D-7FD4-4CD5-877D-C4ABF7ABEAEB}"/>
    <cellStyle name="Normal 6 3 4 4 3" xfId="3149" xr:uid="{3D25A2F0-284E-4607-A599-07EA550F2781}"/>
    <cellStyle name="Normal 6 3 4 4 4" xfId="3150" xr:uid="{D923C583-8680-4BEF-B771-F119A9C40A20}"/>
    <cellStyle name="Normal 6 3 4 5" xfId="1558" xr:uid="{4B32DB42-4DF3-4265-AD55-753296E89837}"/>
    <cellStyle name="Normal 6 3 4 6" xfId="3151" xr:uid="{686764FD-6569-450B-A973-22894491D4A0}"/>
    <cellStyle name="Normal 6 3 4 7" xfId="3152" xr:uid="{36BB6BEC-392D-4D51-AEB6-80A03936C231}"/>
    <cellStyle name="Normal 6 3 5" xfId="328" xr:uid="{3FF3F34D-3E5F-4993-BD69-EA1CBA84BF51}"/>
    <cellStyle name="Normal 6 3 5 2" xfId="630" xr:uid="{5F15A6F7-8A47-4056-B506-665AE57C814E}"/>
    <cellStyle name="Normal 6 3 5 2 2" xfId="631" xr:uid="{D7850166-7476-4295-999C-BF51A21A4311}"/>
    <cellStyle name="Normal 6 3 5 2 2 2" xfId="1559" xr:uid="{765980B1-48D4-4B1F-9021-E25E998EEE01}"/>
    <cellStyle name="Normal 6 3 5 2 2 2 2" xfId="1560" xr:uid="{F0717918-F21D-42A3-B0BF-A5CBAD78F886}"/>
    <cellStyle name="Normal 6 3 5 2 2 3" xfId="1561" xr:uid="{EA4E4A9C-596C-4F74-9826-6D6B1DE386FB}"/>
    <cellStyle name="Normal 6 3 5 2 3" xfId="1562" xr:uid="{BA15E90D-B5EB-4F84-9980-6787BB17DFEC}"/>
    <cellStyle name="Normal 6 3 5 2 3 2" xfId="1563" xr:uid="{5F396269-D7B4-4CE6-BD74-E1068395C4BB}"/>
    <cellStyle name="Normal 6 3 5 2 4" xfId="1564" xr:uid="{C3826634-3621-4416-AACF-70234F559F92}"/>
    <cellStyle name="Normal 6 3 5 3" xfId="632" xr:uid="{1C3B6914-B04C-46E6-82DE-60E93D6A21DD}"/>
    <cellStyle name="Normal 6 3 5 3 2" xfId="1565" xr:uid="{4327A29B-3A44-408D-8C97-EE168E3E9E33}"/>
    <cellStyle name="Normal 6 3 5 3 2 2" xfId="1566" xr:uid="{2E44BA6E-4251-4227-A0C4-9926238D5399}"/>
    <cellStyle name="Normal 6 3 5 3 3" xfId="1567" xr:uid="{276E9D6C-AAAE-4CDB-91C1-105F70FDB915}"/>
    <cellStyle name="Normal 6 3 5 3 4" xfId="3153" xr:uid="{59FB3C4D-3841-446E-B152-CAF4642AFE1D}"/>
    <cellStyle name="Normal 6 3 5 4" xfId="1568" xr:uid="{B89FE95F-EEA4-4A47-9FA3-7FAE64B3B314}"/>
    <cellStyle name="Normal 6 3 5 4 2" xfId="1569" xr:uid="{9BF8E455-3E96-43FF-A743-D67B24FA2A5A}"/>
    <cellStyle name="Normal 6 3 5 5" xfId="1570" xr:uid="{7B268DFF-1563-4DE4-98A3-31798A1AAEFD}"/>
    <cellStyle name="Normal 6 3 5 6" xfId="3154" xr:uid="{1BF7DD6F-5CDB-4A44-8084-51358D6EEA38}"/>
    <cellStyle name="Normal 6 3 6" xfId="329" xr:uid="{8449C94A-0E7C-4F0A-8E8E-A7FE013F9E67}"/>
    <cellStyle name="Normal 6 3 6 2" xfId="633" xr:uid="{574FFD14-A2B1-42F7-8EBA-34979827B6AB}"/>
    <cellStyle name="Normal 6 3 6 2 2" xfId="1571" xr:uid="{F4ABFD85-2B95-4339-B37D-4312015D12A4}"/>
    <cellStyle name="Normal 6 3 6 2 2 2" xfId="1572" xr:uid="{67692AE2-8E51-4D86-B998-D6679BDA9F20}"/>
    <cellStyle name="Normal 6 3 6 2 3" xfId="1573" xr:uid="{93E2077C-DE64-4E1F-8A6D-3E74D75BFF48}"/>
    <cellStyle name="Normal 6 3 6 2 4" xfId="3155" xr:uid="{A30DAB10-400B-4998-8B7F-8A95917093B4}"/>
    <cellStyle name="Normal 6 3 6 3" xfId="1574" xr:uid="{5554F248-9FB0-4061-8084-52E22C23B440}"/>
    <cellStyle name="Normal 6 3 6 3 2" xfId="1575" xr:uid="{C448A019-85A1-4D81-9D1C-CD2756AD63CA}"/>
    <cellStyle name="Normal 6 3 6 4" xfId="1576" xr:uid="{D3AF5993-785C-4E54-A33D-D68F6B210317}"/>
    <cellStyle name="Normal 6 3 6 5" xfId="3156" xr:uid="{7798459B-697F-43AA-8D15-D4E735E38015}"/>
    <cellStyle name="Normal 6 3 7" xfId="634" xr:uid="{A6D11B61-C74F-459B-B9FC-015A5B074921}"/>
    <cellStyle name="Normal 6 3 7 2" xfId="1577" xr:uid="{584593FB-EEC9-4CD9-B873-313CC6891A00}"/>
    <cellStyle name="Normal 6 3 7 2 2" xfId="1578" xr:uid="{627D8534-380A-40B9-A986-1A3511208DE1}"/>
    <cellStyle name="Normal 6 3 7 3" xfId="1579" xr:uid="{28AA378E-253F-4186-BCD1-A616ACCFBF44}"/>
    <cellStyle name="Normal 6 3 7 4" xfId="3157" xr:uid="{E811BB52-FE66-4D01-8B6C-C51EE3C05D3D}"/>
    <cellStyle name="Normal 6 3 8" xfId="1580" xr:uid="{1E6504D5-142B-43CB-AAEC-45226A1742C5}"/>
    <cellStyle name="Normal 6 3 8 2" xfId="1581" xr:uid="{50CEED12-A322-4965-BDFD-6D5A7EAF0DED}"/>
    <cellStyle name="Normal 6 3 8 3" xfId="3158" xr:uid="{CE6771CE-AFCA-46B5-8627-3C53925D93E4}"/>
    <cellStyle name="Normal 6 3 8 4" xfId="3159" xr:uid="{24BA5CF7-CE97-4C6F-90F6-71417C209ABF}"/>
    <cellStyle name="Normal 6 3 9" xfId="1582" xr:uid="{E6C3C88A-7759-45E7-AAB6-C1FEA1C656F2}"/>
    <cellStyle name="Normal 6 3 9 2" xfId="4718" xr:uid="{0F9A0654-8D3E-4962-88F9-34EC91A3ECD3}"/>
    <cellStyle name="Normal 6 4" xfId="117" xr:uid="{373C0AB7-A7DC-49B9-8775-A39CAC239BDE}"/>
    <cellStyle name="Normal 6 4 10" xfId="3160" xr:uid="{9D751126-0434-4604-A844-E39E4F3E4553}"/>
    <cellStyle name="Normal 6 4 11" xfId="3161" xr:uid="{B677EAE0-C83D-41B3-9445-143C731681DE}"/>
    <cellStyle name="Normal 6 4 2" xfId="118" xr:uid="{05F5B89A-99C7-4AEB-96B6-E4556F23DA75}"/>
    <cellStyle name="Normal 6 4 2 2" xfId="119" xr:uid="{60B9EE63-A0FF-41D5-BFEE-7B97F3F4D396}"/>
    <cellStyle name="Normal 6 4 2 2 2" xfId="330" xr:uid="{BA46FFAC-3A7A-4875-90A1-F3AABBC57347}"/>
    <cellStyle name="Normal 6 4 2 2 2 2" xfId="635" xr:uid="{ADC884DC-F4E3-4EF0-AE15-4F202D45EB67}"/>
    <cellStyle name="Normal 6 4 2 2 2 2 2" xfId="1583" xr:uid="{5B0DB467-70BF-497C-813D-B2D58873287F}"/>
    <cellStyle name="Normal 6 4 2 2 2 2 2 2" xfId="1584" xr:uid="{10CA3784-0AC7-43EB-8F89-9C5356892C5C}"/>
    <cellStyle name="Normal 6 4 2 2 2 2 3" xfId="1585" xr:uid="{B0B826B2-1F5E-4928-BD45-88C47686E4C5}"/>
    <cellStyle name="Normal 6 4 2 2 2 2 4" xfId="3162" xr:uid="{3A3BC6D1-61A0-41E2-B89C-318676F2C80E}"/>
    <cellStyle name="Normal 6 4 2 2 2 3" xfId="1586" xr:uid="{4F615890-DCE4-40C6-A619-5301FEDD6610}"/>
    <cellStyle name="Normal 6 4 2 2 2 3 2" xfId="1587" xr:uid="{C3615BF9-D6BC-4505-BF64-D85D6D1D4C4F}"/>
    <cellStyle name="Normal 6 4 2 2 2 3 3" xfId="3163" xr:uid="{5CA656C5-EC2D-45CB-92E4-E8E5B20758D5}"/>
    <cellStyle name="Normal 6 4 2 2 2 3 4" xfId="3164" xr:uid="{11D76F2E-316C-4F01-BE4C-22D6A428C82E}"/>
    <cellStyle name="Normal 6 4 2 2 2 4" xfId="1588" xr:uid="{4CB8BA0F-2FFF-48C1-8546-5A1E049E451C}"/>
    <cellStyle name="Normal 6 4 2 2 2 5" xfId="3165" xr:uid="{291FF4A3-FA3E-4D6C-BB4C-80AC9EC3C8FC}"/>
    <cellStyle name="Normal 6 4 2 2 2 6" xfId="3166" xr:uid="{EF536EAB-D563-462C-84FB-1A933BA9756F}"/>
    <cellStyle name="Normal 6 4 2 2 3" xfId="636" xr:uid="{E2A85D92-F1FB-4B92-A893-A58CA534520B}"/>
    <cellStyle name="Normal 6 4 2 2 3 2" xfId="1589" xr:uid="{230E3E8D-6227-4EEB-86BE-8C53BE2ABEAA}"/>
    <cellStyle name="Normal 6 4 2 2 3 2 2" xfId="1590" xr:uid="{6D9633F5-953D-42B7-8F6E-E57F2232A2EE}"/>
    <cellStyle name="Normal 6 4 2 2 3 2 3" xfId="3167" xr:uid="{E2328717-DE6B-4173-9C29-EC779BDC8533}"/>
    <cellStyle name="Normal 6 4 2 2 3 2 4" xfId="3168" xr:uid="{E54E84C0-809F-4669-B00E-AB5A4FB87B7E}"/>
    <cellStyle name="Normal 6 4 2 2 3 3" xfId="1591" xr:uid="{FD95C5E9-557E-4102-B1B5-983A9ACA129F}"/>
    <cellStyle name="Normal 6 4 2 2 3 4" xfId="3169" xr:uid="{CD5C6910-4A90-4B98-893A-68C47B177E7A}"/>
    <cellStyle name="Normal 6 4 2 2 3 5" xfId="3170" xr:uid="{5DD675F6-87A9-4FF7-91F3-16507A1552B6}"/>
    <cellStyle name="Normal 6 4 2 2 4" xfId="1592" xr:uid="{94EC8F1F-4CF7-457C-913E-7E70BAC90C8C}"/>
    <cellStyle name="Normal 6 4 2 2 4 2" xfId="1593" xr:uid="{D2698D32-4734-4372-9F2E-EDA2832FFA6B}"/>
    <cellStyle name="Normal 6 4 2 2 4 3" xfId="3171" xr:uid="{4A411107-73B0-471E-95CA-4D402FEEDFFB}"/>
    <cellStyle name="Normal 6 4 2 2 4 4" xfId="3172" xr:uid="{83705779-5A1B-4B09-B37D-B88F1F6CFF45}"/>
    <cellStyle name="Normal 6 4 2 2 5" xfId="1594" xr:uid="{B5ABABBF-5CA6-4749-A46D-253A9AC526CA}"/>
    <cellStyle name="Normal 6 4 2 2 5 2" xfId="3173" xr:uid="{D274F466-2FCA-44B8-A8F2-4157FFC8B851}"/>
    <cellStyle name="Normal 6 4 2 2 5 3" xfId="3174" xr:uid="{0F6F3945-BC6C-41EB-ACD3-18D71E58C42B}"/>
    <cellStyle name="Normal 6 4 2 2 5 4" xfId="3175" xr:uid="{F5D282EA-E601-4079-A891-614893B48DC8}"/>
    <cellStyle name="Normal 6 4 2 2 6" xfId="3176" xr:uid="{ECB423B2-0620-4EF3-ABFE-C92D8ADCFB0A}"/>
    <cellStyle name="Normal 6 4 2 2 7" xfId="3177" xr:uid="{B7059A16-B6FA-413C-A5ED-18869890DD8F}"/>
    <cellStyle name="Normal 6 4 2 2 8" xfId="3178" xr:uid="{C4826ECC-185E-4C92-B8B8-7B852D65365A}"/>
    <cellStyle name="Normal 6 4 2 3" xfId="331" xr:uid="{B3C5D420-CC68-4055-8A4D-9F8DB609BE6B}"/>
    <cellStyle name="Normal 6 4 2 3 2" xfId="637" xr:uid="{7AC427EE-A79B-4E9D-B069-C4F30048E1C5}"/>
    <cellStyle name="Normal 6 4 2 3 2 2" xfId="638" xr:uid="{B87FC435-B382-409D-8D86-B325BE45CF38}"/>
    <cellStyle name="Normal 6 4 2 3 2 2 2" xfId="1595" xr:uid="{811EC198-E377-48CE-AA10-FB36E5D6133A}"/>
    <cellStyle name="Normal 6 4 2 3 2 2 2 2" xfId="1596" xr:uid="{6EEBD5C4-DB4A-4D8D-BDD6-5633FB8C5FF0}"/>
    <cellStyle name="Normal 6 4 2 3 2 2 3" xfId="1597" xr:uid="{A6BF86B9-55FF-4F61-85C3-521F99B4203D}"/>
    <cellStyle name="Normal 6 4 2 3 2 3" xfId="1598" xr:uid="{5036A0BB-9819-4D22-BA6A-7B6B552EC28E}"/>
    <cellStyle name="Normal 6 4 2 3 2 3 2" xfId="1599" xr:uid="{405E6321-EC28-48E9-BA95-6C58793F3747}"/>
    <cellStyle name="Normal 6 4 2 3 2 4" xfId="1600" xr:uid="{816183F0-8D65-4E3C-8353-82F78FFA486A}"/>
    <cellStyle name="Normal 6 4 2 3 3" xfId="639" xr:uid="{5A07A37E-5C63-49BF-9690-74D4F4010FAA}"/>
    <cellStyle name="Normal 6 4 2 3 3 2" xfId="1601" xr:uid="{069F0909-3FCE-4AB1-AD12-113D6F3A5831}"/>
    <cellStyle name="Normal 6 4 2 3 3 2 2" xfId="1602" xr:uid="{019E9535-843D-4211-9E5A-260AC715CA79}"/>
    <cellStyle name="Normal 6 4 2 3 3 3" xfId="1603" xr:uid="{687252A9-9F3B-4125-ACF2-132CB39AE3CC}"/>
    <cellStyle name="Normal 6 4 2 3 3 4" xfId="3179" xr:uid="{83617D02-5F1E-46C1-A81C-82883313E20D}"/>
    <cellStyle name="Normal 6 4 2 3 4" xfId="1604" xr:uid="{C1B7D67D-EDE3-45AA-9F60-934D828CF666}"/>
    <cellStyle name="Normal 6 4 2 3 4 2" xfId="1605" xr:uid="{7A8C30C6-FCFB-43CE-9664-2545628EF9B1}"/>
    <cellStyle name="Normal 6 4 2 3 5" xfId="1606" xr:uid="{8E9C43E1-7A8B-4B13-A2AE-D88AC85A4069}"/>
    <cellStyle name="Normal 6 4 2 3 6" xfId="3180" xr:uid="{CFF04515-09FF-4B37-A677-99A0C2F15C6A}"/>
    <cellStyle name="Normal 6 4 2 4" xfId="332" xr:uid="{3854D4E4-B622-49ED-BB32-C92E2FE5E848}"/>
    <cellStyle name="Normal 6 4 2 4 2" xfId="640" xr:uid="{E0AAB0DB-93D1-4B23-A2BC-CF1E5252A88E}"/>
    <cellStyle name="Normal 6 4 2 4 2 2" xfId="1607" xr:uid="{9CA3BBD8-2632-4323-BE3A-629CEDA11812}"/>
    <cellStyle name="Normal 6 4 2 4 2 2 2" xfId="1608" xr:uid="{829268FC-024A-424C-9644-A16AD78B997F}"/>
    <cellStyle name="Normal 6 4 2 4 2 3" xfId="1609" xr:uid="{7644BF78-7345-403F-878C-3BDC70D6B027}"/>
    <cellStyle name="Normal 6 4 2 4 2 4" xfId="3181" xr:uid="{40AE7F1B-4629-4B8D-B9DE-6B7F4CB08614}"/>
    <cellStyle name="Normal 6 4 2 4 3" xfId="1610" xr:uid="{B11835FB-907B-40BE-8248-19C484C9C38E}"/>
    <cellStyle name="Normal 6 4 2 4 3 2" xfId="1611" xr:uid="{06B7CD8A-B7A3-484F-9109-62D4DA77909B}"/>
    <cellStyle name="Normal 6 4 2 4 4" xfId="1612" xr:uid="{BA6824C8-AAE9-47DA-A60B-6FD40D13EBB0}"/>
    <cellStyle name="Normal 6 4 2 4 5" xfId="3182" xr:uid="{8F0EB9FF-E09A-464C-AC4A-FBE513CA4774}"/>
    <cellStyle name="Normal 6 4 2 5" xfId="333" xr:uid="{C80EBE83-DDA6-4BB4-9DE3-8698A0F7EEEF}"/>
    <cellStyle name="Normal 6 4 2 5 2" xfId="1613" xr:uid="{3E35FA78-CD1B-466E-B318-A886B6B19BA2}"/>
    <cellStyle name="Normal 6 4 2 5 2 2" xfId="1614" xr:uid="{4546C406-EF2F-4D7F-8A7A-2102F5EB9E0B}"/>
    <cellStyle name="Normal 6 4 2 5 3" xfId="1615" xr:uid="{6D365036-D53E-42BD-8E48-2BA9527A5FA1}"/>
    <cellStyle name="Normal 6 4 2 5 4" xfId="3183" xr:uid="{45160D10-C7C7-4347-A42B-79836611E4BC}"/>
    <cellStyle name="Normal 6 4 2 6" xfId="1616" xr:uid="{B63BF2C6-C5E7-4BC5-B38B-E5742C3D32B8}"/>
    <cellStyle name="Normal 6 4 2 6 2" xfId="1617" xr:uid="{A923A9DE-D683-43B7-B1E6-7A412A4574BE}"/>
    <cellStyle name="Normal 6 4 2 6 3" xfId="3184" xr:uid="{DC92B3F3-9863-4A55-A9F9-6E2A3E06B29F}"/>
    <cellStyle name="Normal 6 4 2 6 4" xfId="3185" xr:uid="{765430CF-66DC-44AC-A02E-5E5ADC327904}"/>
    <cellStyle name="Normal 6 4 2 7" xfId="1618" xr:uid="{A077CA6B-630A-4126-A40B-824A83906191}"/>
    <cellStyle name="Normal 6 4 2 8" xfId="3186" xr:uid="{C177F365-74AF-4F0A-9D48-60399865A517}"/>
    <cellStyle name="Normal 6 4 2 9" xfId="3187" xr:uid="{825C34C9-3F08-4435-B108-8E89472E57EA}"/>
    <cellStyle name="Normal 6 4 3" xfId="120" xr:uid="{4CE4AE3B-649E-471C-89B2-770CD473912A}"/>
    <cellStyle name="Normal 6 4 3 2" xfId="121" xr:uid="{8CAEF8FA-0286-4733-AE7C-6D105FC3D263}"/>
    <cellStyle name="Normal 6 4 3 2 2" xfId="641" xr:uid="{65E592B6-3A59-4561-AE1A-9FEEB86573A8}"/>
    <cellStyle name="Normal 6 4 3 2 2 2" xfId="1619" xr:uid="{727EC73D-7720-4806-A0B1-8FC1EB09EE10}"/>
    <cellStyle name="Normal 6 4 3 2 2 2 2" xfId="1620" xr:uid="{E10A7394-AB1C-482B-BF7B-43B1DCC2C390}"/>
    <cellStyle name="Normal 6 4 3 2 2 2 2 2" xfId="4476" xr:uid="{5D8C510B-4DE0-4C5C-A505-610D2589DA07}"/>
    <cellStyle name="Normal 6 4 3 2 2 2 3" xfId="4477" xr:uid="{87E374C7-9100-423E-AC2B-970A1434450E}"/>
    <cellStyle name="Normal 6 4 3 2 2 3" xfId="1621" xr:uid="{AD05D851-EA05-4A3C-A9B5-C41CAD0BB95D}"/>
    <cellStyle name="Normal 6 4 3 2 2 3 2" xfId="4478" xr:uid="{0C36238D-80FD-446C-88EB-F40F70E9EF5F}"/>
    <cellStyle name="Normal 6 4 3 2 2 4" xfId="3188" xr:uid="{4E2F9D94-C028-4B4E-9BD9-C54306E6B922}"/>
    <cellStyle name="Normal 6 4 3 2 3" xfId="1622" xr:uid="{003F56B2-4C5C-45C6-898E-1C9489B1C65C}"/>
    <cellStyle name="Normal 6 4 3 2 3 2" xfId="1623" xr:uid="{657C998D-5769-40FF-9BF0-743A25AC5C04}"/>
    <cellStyle name="Normal 6 4 3 2 3 2 2" xfId="4479" xr:uid="{359D9548-49B6-48D9-9FDD-51907DE1810D}"/>
    <cellStyle name="Normal 6 4 3 2 3 3" xfId="3189" xr:uid="{A97E19A5-2EC8-4357-99AC-67DB8982F99B}"/>
    <cellStyle name="Normal 6 4 3 2 3 4" xfId="3190" xr:uid="{A7C50EB5-9B85-4AEE-80CA-7810FCB45AA8}"/>
    <cellStyle name="Normal 6 4 3 2 4" xfId="1624" xr:uid="{3824B203-9788-4ECD-B1EA-C71ED6945EF2}"/>
    <cellStyle name="Normal 6 4 3 2 4 2" xfId="4480" xr:uid="{F9408D42-3498-4618-90D8-A744264A8C03}"/>
    <cellStyle name="Normal 6 4 3 2 5" xfId="3191" xr:uid="{76194E19-9E75-4A08-B656-64FFE78ED256}"/>
    <cellStyle name="Normal 6 4 3 2 6" xfId="3192" xr:uid="{D896F34F-B518-469B-A626-93C3BFA621AC}"/>
    <cellStyle name="Normal 6 4 3 3" xfId="334" xr:uid="{B45FCDA8-59E5-4A2E-813B-5A672D5DB179}"/>
    <cellStyle name="Normal 6 4 3 3 2" xfId="1625" xr:uid="{3A6525FE-D9A0-4A4B-9960-884A0B007A4A}"/>
    <cellStyle name="Normal 6 4 3 3 2 2" xfId="1626" xr:uid="{DAACD3B7-8B6E-46CF-B84F-D1D35964F7B7}"/>
    <cellStyle name="Normal 6 4 3 3 2 2 2" xfId="4481" xr:uid="{7B19B983-F514-4013-BA77-78BC4A3708DE}"/>
    <cellStyle name="Normal 6 4 3 3 2 3" xfId="3193" xr:uid="{7D048174-9092-418F-B656-5D7E346C4DFA}"/>
    <cellStyle name="Normal 6 4 3 3 2 4" xfId="3194" xr:uid="{171BB265-F187-46D9-8DCB-14AE2B94B918}"/>
    <cellStyle name="Normal 6 4 3 3 3" xfId="1627" xr:uid="{C59A1BBD-CE20-44B4-900B-51DA4845F484}"/>
    <cellStyle name="Normal 6 4 3 3 3 2" xfId="4482" xr:uid="{F67D5567-3FF6-4667-8C3C-272EF0CFEFE0}"/>
    <cellStyle name="Normal 6 4 3 3 4" xfId="3195" xr:uid="{54C00522-A7A6-4046-A8F0-A39F361A4155}"/>
    <cellStyle name="Normal 6 4 3 3 5" xfId="3196" xr:uid="{2AA5D097-4A7A-4AA6-8A47-BF9A7FC88464}"/>
    <cellStyle name="Normal 6 4 3 4" xfId="1628" xr:uid="{45A120E3-A424-4834-A038-B628BBB527F1}"/>
    <cellStyle name="Normal 6 4 3 4 2" xfId="1629" xr:uid="{0B4D9554-E5DF-4140-BC49-82C60B891153}"/>
    <cellStyle name="Normal 6 4 3 4 2 2" xfId="4483" xr:uid="{DF4B9136-106B-42EB-8CBE-FB58C8BE486E}"/>
    <cellStyle name="Normal 6 4 3 4 3" xfId="3197" xr:uid="{6E31F1C7-806A-4A06-8AD6-0369A500B45A}"/>
    <cellStyle name="Normal 6 4 3 4 4" xfId="3198" xr:uid="{5D2D5B00-3F37-4222-8DED-63BB721C4B7E}"/>
    <cellStyle name="Normal 6 4 3 5" xfId="1630" xr:uid="{37C07338-5C5C-4F8C-9907-A176F74603E3}"/>
    <cellStyle name="Normal 6 4 3 5 2" xfId="3199" xr:uid="{240B38DE-8962-4B7F-ADED-CB2E7E11B54D}"/>
    <cellStyle name="Normal 6 4 3 5 3" xfId="3200" xr:uid="{18A304C1-0E64-4E23-86AA-2EFFECEE90C6}"/>
    <cellStyle name="Normal 6 4 3 5 4" xfId="3201" xr:uid="{60CCD7D1-044F-46E6-82E3-D36C983A5920}"/>
    <cellStyle name="Normal 6 4 3 6" xfId="3202" xr:uid="{0D5ACE6A-1114-45FD-8DA4-FDB98A335C82}"/>
    <cellStyle name="Normal 6 4 3 7" xfId="3203" xr:uid="{A9755CD0-926B-4D8E-B723-B411AD20C6B2}"/>
    <cellStyle name="Normal 6 4 3 8" xfId="3204" xr:uid="{7A083DB4-0CF8-4312-A4D6-35C6E4F871FD}"/>
    <cellStyle name="Normal 6 4 4" xfId="122" xr:uid="{4D0A5785-F652-4EFE-9857-5D0E050BDAB0}"/>
    <cellStyle name="Normal 6 4 4 2" xfId="642" xr:uid="{2E388489-E495-450C-98E9-B3B31159DAD1}"/>
    <cellStyle name="Normal 6 4 4 2 2" xfId="643" xr:uid="{F6FA5FC4-E610-4C0B-8637-9F4C93BB5B18}"/>
    <cellStyle name="Normal 6 4 4 2 2 2" xfId="1631" xr:uid="{3B5A46E0-FCCF-436E-91E4-BEF4BD62FF83}"/>
    <cellStyle name="Normal 6 4 4 2 2 2 2" xfId="1632" xr:uid="{D32468D7-EE5F-4680-8276-DE8CB0A7C13E}"/>
    <cellStyle name="Normal 6 4 4 2 2 3" xfId="1633" xr:uid="{EA3A0DA2-BCCC-425E-82F7-BCDCB5EE3D92}"/>
    <cellStyle name="Normal 6 4 4 2 2 4" xfId="3205" xr:uid="{D19EE495-1EA2-4898-9EF6-CBDCD2844BCE}"/>
    <cellStyle name="Normal 6 4 4 2 3" xfId="1634" xr:uid="{A080C0DD-757C-4863-9598-7A9E0DB5195F}"/>
    <cellStyle name="Normal 6 4 4 2 3 2" xfId="1635" xr:uid="{65EFDF7E-4A9B-47A7-ADE3-3FD02E567F9C}"/>
    <cellStyle name="Normal 6 4 4 2 4" xfId="1636" xr:uid="{2DC751A6-D304-4999-B4EE-82E51CA310D8}"/>
    <cellStyle name="Normal 6 4 4 2 5" xfId="3206" xr:uid="{A6D61ACB-9467-4D82-9F9D-CCDAFE3F9B9E}"/>
    <cellStyle name="Normal 6 4 4 3" xfId="644" xr:uid="{8E489AD6-2646-4CD1-8CFE-1E0F1263D3F0}"/>
    <cellStyle name="Normal 6 4 4 3 2" xfId="1637" xr:uid="{DA5698A6-F0DB-4A6F-86B8-8665C683A05E}"/>
    <cellStyle name="Normal 6 4 4 3 2 2" xfId="1638" xr:uid="{A28EE01C-1B86-400E-9726-3209DEAB0E7B}"/>
    <cellStyle name="Normal 6 4 4 3 3" xfId="1639" xr:uid="{336EDF8A-D625-44B7-8AF8-1D367E3337C2}"/>
    <cellStyle name="Normal 6 4 4 3 4" xfId="3207" xr:uid="{1760A060-49DB-4E29-9671-FB6D6FA29C8C}"/>
    <cellStyle name="Normal 6 4 4 4" xfId="1640" xr:uid="{FA4B2576-0234-4B85-B6BB-40BA7D5EEF1F}"/>
    <cellStyle name="Normal 6 4 4 4 2" xfId="1641" xr:uid="{0B46D206-3B7C-430B-893B-A3E3BA53DF4F}"/>
    <cellStyle name="Normal 6 4 4 4 3" xfId="3208" xr:uid="{A71185F7-92B1-4222-838B-304E6A7F87A8}"/>
    <cellStyle name="Normal 6 4 4 4 4" xfId="3209" xr:uid="{E8F78D88-D623-4D59-BBDF-B51561E1F4DF}"/>
    <cellStyle name="Normal 6 4 4 5" xfId="1642" xr:uid="{6001C3BD-56D6-4173-85AA-718CD853FCCE}"/>
    <cellStyle name="Normal 6 4 4 6" xfId="3210" xr:uid="{F21182AA-4575-4239-A6D8-CA02725054B1}"/>
    <cellStyle name="Normal 6 4 4 7" xfId="3211" xr:uid="{334A3D2C-971E-4351-A4CF-F9E04FD89260}"/>
    <cellStyle name="Normal 6 4 5" xfId="335" xr:uid="{9913B0C4-E31B-478A-85D0-24F72BACB374}"/>
    <cellStyle name="Normal 6 4 5 2" xfId="645" xr:uid="{5509D9C6-DFE6-4CF0-BF90-2D400203E8A4}"/>
    <cellStyle name="Normal 6 4 5 2 2" xfId="1643" xr:uid="{3102E16A-0991-45DB-806D-7025332CD6CC}"/>
    <cellStyle name="Normal 6 4 5 2 2 2" xfId="1644" xr:uid="{FD520EA4-0882-4807-ABF1-6E5E9B23A5B1}"/>
    <cellStyle name="Normal 6 4 5 2 3" xfId="1645" xr:uid="{7B742A6C-4AB6-4B5D-A36C-E1A05648A7C7}"/>
    <cellStyle name="Normal 6 4 5 2 4" xfId="3212" xr:uid="{109EA7E6-1334-4C8C-965A-9025DBEBAFF6}"/>
    <cellStyle name="Normal 6 4 5 3" xfId="1646" xr:uid="{9F406A89-003D-4BF3-800F-F836D8DE6B4C}"/>
    <cellStyle name="Normal 6 4 5 3 2" xfId="1647" xr:uid="{0A09908A-0CDA-478D-8247-072F45B7DE39}"/>
    <cellStyle name="Normal 6 4 5 3 3" xfId="3213" xr:uid="{389A24A8-9AB2-488F-AF73-A189515E8F14}"/>
    <cellStyle name="Normal 6 4 5 3 4" xfId="3214" xr:uid="{A27C71B2-F0DB-40AF-BC4B-74218C5610C7}"/>
    <cellStyle name="Normal 6 4 5 4" xfId="1648" xr:uid="{D13143C6-EFC9-4BA2-94AA-6DE58CCFB9E1}"/>
    <cellStyle name="Normal 6 4 5 5" xfId="3215" xr:uid="{51E9C593-D573-4519-B242-332A1631BC55}"/>
    <cellStyle name="Normal 6 4 5 6" xfId="3216" xr:uid="{51C84E31-ECA5-483A-8D93-83BCC9FB49A7}"/>
    <cellStyle name="Normal 6 4 6" xfId="336" xr:uid="{787D4E69-F8E0-4C0A-812D-9C96B2719169}"/>
    <cellStyle name="Normal 6 4 6 2" xfId="1649" xr:uid="{BBE9350F-1F6C-4C9A-B9C6-BCEC1A20E5F3}"/>
    <cellStyle name="Normal 6 4 6 2 2" xfId="1650" xr:uid="{A24C9356-08B2-4552-835D-1A43340C049B}"/>
    <cellStyle name="Normal 6 4 6 2 3" xfId="3217" xr:uid="{D346D7BE-28C8-40DA-AD3B-9BE3D506D548}"/>
    <cellStyle name="Normal 6 4 6 2 4" xfId="3218" xr:uid="{1DC85E05-3FB5-4979-9ACF-0B45BBD6D2DB}"/>
    <cellStyle name="Normal 6 4 6 3" xfId="1651" xr:uid="{11FB7E4C-BC7C-4B0B-A07F-51C4C6545A66}"/>
    <cellStyle name="Normal 6 4 6 4" xfId="3219" xr:uid="{D91EEDE4-1693-4040-BF38-39B79144075C}"/>
    <cellStyle name="Normal 6 4 6 5" xfId="3220" xr:uid="{7CE2CCDC-4018-4BAE-BC9E-9E5ED343C1B3}"/>
    <cellStyle name="Normal 6 4 7" xfId="1652" xr:uid="{F192BED6-872A-42AF-864F-B7D99D9B9714}"/>
    <cellStyle name="Normal 6 4 7 2" xfId="1653" xr:uid="{0A7729F5-9AEC-4FA9-A868-8C2C01A81FFA}"/>
    <cellStyle name="Normal 6 4 7 3" xfId="3221" xr:uid="{5FE31668-15B8-48A9-B972-CC4D113E9D0D}"/>
    <cellStyle name="Normal 6 4 7 3 2" xfId="4407" xr:uid="{9AD8056E-2D12-4088-A2FE-101C35352EA7}"/>
    <cellStyle name="Normal 6 4 7 3 3" xfId="4685" xr:uid="{D8A8C72F-670E-4A9D-B9BD-D7B6308D8937}"/>
    <cellStyle name="Normal 6 4 7 4" xfId="3222" xr:uid="{AE1A3372-AE70-4388-8B81-A7A38AE43B92}"/>
    <cellStyle name="Normal 6 4 8" xfId="1654" xr:uid="{0672C71D-4065-4C86-BCF4-467B3F83C1DC}"/>
    <cellStyle name="Normal 6 4 8 2" xfId="3223" xr:uid="{594349F5-6D88-4096-AFA8-6983D12713A5}"/>
    <cellStyle name="Normal 6 4 8 3" xfId="3224" xr:uid="{33150A81-F487-4EA5-BC18-E5216AC2F366}"/>
    <cellStyle name="Normal 6 4 8 4" xfId="3225" xr:uid="{7BF3B0E5-8C5D-4AA5-9EC5-AB10240352D8}"/>
    <cellStyle name="Normal 6 4 9" xfId="3226" xr:uid="{B512287A-4B99-4538-9AEE-19F972BE7361}"/>
    <cellStyle name="Normal 6 5" xfId="123" xr:uid="{C715B098-2455-44D3-85FA-E625A70341DE}"/>
    <cellStyle name="Normal 6 5 10" xfId="3227" xr:uid="{496D1DB9-9A1E-45EC-876F-9FF3BA0F2E1C}"/>
    <cellStyle name="Normal 6 5 11" xfId="3228" xr:uid="{B6A431AA-E9CA-4CB3-B579-997C85254662}"/>
    <cellStyle name="Normal 6 5 2" xfId="124" xr:uid="{4AD25BE7-CA5C-4B52-AB1C-D28CD3D2503E}"/>
    <cellStyle name="Normal 6 5 2 2" xfId="337" xr:uid="{F5E31B16-6525-48B2-9769-4348299B2EA4}"/>
    <cellStyle name="Normal 6 5 2 2 2" xfId="646" xr:uid="{497434B1-0A82-4028-A573-73BEB3459403}"/>
    <cellStyle name="Normal 6 5 2 2 2 2" xfId="647" xr:uid="{965D1802-303F-4287-84EF-D5B1F0A076AE}"/>
    <cellStyle name="Normal 6 5 2 2 2 2 2" xfId="1655" xr:uid="{EA648402-F069-4A42-9041-F8FD4B86847B}"/>
    <cellStyle name="Normal 6 5 2 2 2 2 3" xfId="3229" xr:uid="{B5923819-E80D-4904-A715-6E9FD98A6DAD}"/>
    <cellStyle name="Normal 6 5 2 2 2 2 4" xfId="3230" xr:uid="{7175F758-95FB-48B1-802A-59D945C80470}"/>
    <cellStyle name="Normal 6 5 2 2 2 3" xfId="1656" xr:uid="{D3C25FB4-FD32-4C65-9ACA-B5E9CEA28952}"/>
    <cellStyle name="Normal 6 5 2 2 2 3 2" xfId="3231" xr:uid="{6B479606-8111-4AFD-84CE-55B33F63A71B}"/>
    <cellStyle name="Normal 6 5 2 2 2 3 3" xfId="3232" xr:uid="{01E59216-5657-4B01-8658-61FB6C5CF2F1}"/>
    <cellStyle name="Normal 6 5 2 2 2 3 4" xfId="3233" xr:uid="{00CCA6DE-BCC4-418F-BE28-CF3AD003F7EB}"/>
    <cellStyle name="Normal 6 5 2 2 2 4" xfId="3234" xr:uid="{92D45FF0-5576-4433-8B91-A879C2954A57}"/>
    <cellStyle name="Normal 6 5 2 2 2 5" xfId="3235" xr:uid="{665B3604-B9FC-479C-9C82-F2E888C831E1}"/>
    <cellStyle name="Normal 6 5 2 2 2 6" xfId="3236" xr:uid="{70BF5910-41DB-475C-9A5C-99713AB7480E}"/>
    <cellStyle name="Normal 6 5 2 2 3" xfId="648" xr:uid="{FD16703B-A7F6-4DA8-A710-8204E2960CE0}"/>
    <cellStyle name="Normal 6 5 2 2 3 2" xfId="1657" xr:uid="{4CC0E41F-B9EF-4728-9650-B924FFDBFE08}"/>
    <cellStyle name="Normal 6 5 2 2 3 2 2" xfId="3237" xr:uid="{B6B749F9-A8DD-4F7F-B292-04044658ECF3}"/>
    <cellStyle name="Normal 6 5 2 2 3 2 3" xfId="3238" xr:uid="{7E6CD91B-5124-4E04-9DFB-4FE28736B1DB}"/>
    <cellStyle name="Normal 6 5 2 2 3 2 4" xfId="3239" xr:uid="{61D53C27-A5FA-4AAD-9FF8-029600947026}"/>
    <cellStyle name="Normal 6 5 2 2 3 3" xfId="3240" xr:uid="{6DD6B166-3BE1-461C-979E-7DE0F0BA5A5E}"/>
    <cellStyle name="Normal 6 5 2 2 3 4" xfId="3241" xr:uid="{89CCA06F-532C-48B7-BDC1-0FACADEC610F}"/>
    <cellStyle name="Normal 6 5 2 2 3 5" xfId="3242" xr:uid="{ADAEB074-9A82-4E79-BC22-214C262E8000}"/>
    <cellStyle name="Normal 6 5 2 2 4" xfId="1658" xr:uid="{6E387359-8895-4C01-8DB6-7E4618E6E087}"/>
    <cellStyle name="Normal 6 5 2 2 4 2" xfId="3243" xr:uid="{EDB36E4B-F497-4CB0-B0D1-0A413A48E4A6}"/>
    <cellStyle name="Normal 6 5 2 2 4 3" xfId="3244" xr:uid="{D0C67CD6-759A-473C-ACF3-F6AB9DB4251E}"/>
    <cellStyle name="Normal 6 5 2 2 4 4" xfId="3245" xr:uid="{95BEC39B-03C3-4846-A221-1108A7EE3C2D}"/>
    <cellStyle name="Normal 6 5 2 2 5" xfId="3246" xr:uid="{1DC7E04A-D305-43E2-9653-49E3927E9325}"/>
    <cellStyle name="Normal 6 5 2 2 5 2" xfId="3247" xr:uid="{7E483117-EF39-4742-B976-0A66942E4AFE}"/>
    <cellStyle name="Normal 6 5 2 2 5 3" xfId="3248" xr:uid="{E5168C74-684A-402B-B398-B3EAC6B38FEB}"/>
    <cellStyle name="Normal 6 5 2 2 5 4" xfId="3249" xr:uid="{6CB95CEF-A5E0-4DF8-AA98-4DC2A47C278E}"/>
    <cellStyle name="Normal 6 5 2 2 6" xfId="3250" xr:uid="{FC378B06-1ACD-4DD6-8310-143B1FED1FA5}"/>
    <cellStyle name="Normal 6 5 2 2 7" xfId="3251" xr:uid="{B2FACC56-30C2-4C1B-AD7A-9C2506F24AFA}"/>
    <cellStyle name="Normal 6 5 2 2 8" xfId="3252" xr:uid="{A4DCC6EE-FF6E-4B32-8202-69C25393804F}"/>
    <cellStyle name="Normal 6 5 2 3" xfId="649" xr:uid="{AA13A137-65AF-4AA4-83EE-884D9C01F9B4}"/>
    <cellStyle name="Normal 6 5 2 3 2" xfId="650" xr:uid="{88897B3F-30C9-4DAF-A142-2E23FF3313FB}"/>
    <cellStyle name="Normal 6 5 2 3 2 2" xfId="651" xr:uid="{030D8CD7-A120-4529-BBF3-345A846C51B9}"/>
    <cellStyle name="Normal 6 5 2 3 2 3" xfId="3253" xr:uid="{E59FDC35-0E7C-4F63-85A9-B8C45FEAD44F}"/>
    <cellStyle name="Normal 6 5 2 3 2 4" xfId="3254" xr:uid="{A38702C9-8FA8-449B-809B-DA49BA4A537C}"/>
    <cellStyle name="Normal 6 5 2 3 3" xfId="652" xr:uid="{D658EBFA-FB06-4C5E-9FDB-F6AC5CD874E2}"/>
    <cellStyle name="Normal 6 5 2 3 3 2" xfId="3255" xr:uid="{4925A73E-63F0-4488-AF0B-321C1253097B}"/>
    <cellStyle name="Normal 6 5 2 3 3 3" xfId="3256" xr:uid="{417F6F11-82BB-4EFD-A088-44D0AB0D7BDB}"/>
    <cellStyle name="Normal 6 5 2 3 3 4" xfId="3257" xr:uid="{6C41D991-5C71-418F-891A-A853ADF50307}"/>
    <cellStyle name="Normal 6 5 2 3 4" xfId="3258" xr:uid="{5033C5CC-3009-4383-8731-80883B2ED5D7}"/>
    <cellStyle name="Normal 6 5 2 3 5" xfId="3259" xr:uid="{51372CFB-99DE-4DDA-AE03-0525F16E4136}"/>
    <cellStyle name="Normal 6 5 2 3 6" xfId="3260" xr:uid="{EEE9123F-5844-48D0-BAB7-EF6C897C8757}"/>
    <cellStyle name="Normal 6 5 2 4" xfId="653" xr:uid="{E199C25F-639F-4AF3-A722-02F47FACCDF6}"/>
    <cellStyle name="Normal 6 5 2 4 2" xfId="654" xr:uid="{9731D946-B557-4061-BE78-81AA514DCCBA}"/>
    <cellStyle name="Normal 6 5 2 4 2 2" xfId="3261" xr:uid="{33C07B2D-075C-47C6-BA31-7CF7BE2E1D2E}"/>
    <cellStyle name="Normal 6 5 2 4 2 3" xfId="3262" xr:uid="{8A32419B-60AA-4763-A169-B5C6E74A4715}"/>
    <cellStyle name="Normal 6 5 2 4 2 4" xfId="3263" xr:uid="{4EB0443A-44E0-4647-8FCC-BD4E9A777EF8}"/>
    <cellStyle name="Normal 6 5 2 4 3" xfId="3264" xr:uid="{C1ED2602-078E-4659-A00C-30472EF04B0F}"/>
    <cellStyle name="Normal 6 5 2 4 4" xfId="3265" xr:uid="{5AC54F39-F93C-49A4-BEF5-DB7F060FEA4E}"/>
    <cellStyle name="Normal 6 5 2 4 5" xfId="3266" xr:uid="{A65EDFF4-3FBE-48D1-9C6D-052BD053722E}"/>
    <cellStyle name="Normal 6 5 2 5" xfId="655" xr:uid="{F2188A8B-0303-4C9C-A64B-620DF9678E8A}"/>
    <cellStyle name="Normal 6 5 2 5 2" xfId="3267" xr:uid="{4E676309-894E-438C-B622-10A960E2466F}"/>
    <cellStyle name="Normal 6 5 2 5 3" xfId="3268" xr:uid="{FF842131-3993-485D-BF06-1C9F2B62FA80}"/>
    <cellStyle name="Normal 6 5 2 5 4" xfId="3269" xr:uid="{1C1EDCFE-8EC4-4711-AD82-8B04EA2AFCE7}"/>
    <cellStyle name="Normal 6 5 2 6" xfId="3270" xr:uid="{F12E026C-F9FA-4262-9068-21AD7D98BCBA}"/>
    <cellStyle name="Normal 6 5 2 6 2" xfId="3271" xr:uid="{1B517D69-BAB4-4C1F-9341-46AE434520E4}"/>
    <cellStyle name="Normal 6 5 2 6 3" xfId="3272" xr:uid="{5FEC788D-C46B-488F-A860-00853A618ADB}"/>
    <cellStyle name="Normal 6 5 2 6 4" xfId="3273" xr:uid="{9CC393C9-D0C0-42C8-A62E-B270E34171EE}"/>
    <cellStyle name="Normal 6 5 2 7" xfId="3274" xr:uid="{A8739BF9-0BFF-498D-8146-3E8F46FA10BB}"/>
    <cellStyle name="Normal 6 5 2 8" xfId="3275" xr:uid="{1FAEE2DF-F19D-4760-9B91-118506D03810}"/>
    <cellStyle name="Normal 6 5 2 9" xfId="3276" xr:uid="{AE3B34CD-8EE9-40FC-A23C-8C5B0079524F}"/>
    <cellStyle name="Normal 6 5 3" xfId="338" xr:uid="{40DA1ECE-A412-4DF6-B1A6-F5D1F1B2A56D}"/>
    <cellStyle name="Normal 6 5 3 2" xfId="656" xr:uid="{E461A1E4-C5A0-4FC2-8C0E-3F671E2F1A9F}"/>
    <cellStyle name="Normal 6 5 3 2 2" xfId="657" xr:uid="{4D9A5D85-440B-407E-9317-84252130B7C7}"/>
    <cellStyle name="Normal 6 5 3 2 2 2" xfId="1659" xr:uid="{D38BB2D0-A023-41AD-B0E8-26457B49C469}"/>
    <cellStyle name="Normal 6 5 3 2 2 2 2" xfId="1660" xr:uid="{5039A5E7-32A8-4242-A2C9-D978DA102274}"/>
    <cellStyle name="Normal 6 5 3 2 2 3" xfId="1661" xr:uid="{BAB58B32-C90B-4C8D-8847-A2F966DABFFE}"/>
    <cellStyle name="Normal 6 5 3 2 2 4" xfId="3277" xr:uid="{C91D0C25-6255-4DB5-92BC-97348F4E1C82}"/>
    <cellStyle name="Normal 6 5 3 2 3" xfId="1662" xr:uid="{713277C4-AB43-489B-9B18-67F9A597007C}"/>
    <cellStyle name="Normal 6 5 3 2 3 2" xfId="1663" xr:uid="{97FE7E95-E5C9-4213-AD2D-FBE6BD02F109}"/>
    <cellStyle name="Normal 6 5 3 2 3 3" xfId="3278" xr:uid="{BCFD76CE-DC2B-4B5D-BA0E-F4BB4E1D9AA4}"/>
    <cellStyle name="Normal 6 5 3 2 3 4" xfId="3279" xr:uid="{E62E2212-31C0-4291-8302-A133AFCDEB81}"/>
    <cellStyle name="Normal 6 5 3 2 4" xfId="1664" xr:uid="{D693165D-3CD0-4F59-8587-B132569FCF05}"/>
    <cellStyle name="Normal 6 5 3 2 5" xfId="3280" xr:uid="{5EFB6C59-CA9C-4E78-BF35-69BF497511A4}"/>
    <cellStyle name="Normal 6 5 3 2 6" xfId="3281" xr:uid="{B6702813-1C01-4BEB-94A4-450727095588}"/>
    <cellStyle name="Normal 6 5 3 3" xfId="658" xr:uid="{023F32FA-CCD2-49BB-8945-8406B1548A00}"/>
    <cellStyle name="Normal 6 5 3 3 2" xfId="1665" xr:uid="{240929DD-3F84-4278-88DF-98A06B84E782}"/>
    <cellStyle name="Normal 6 5 3 3 2 2" xfId="1666" xr:uid="{CAAF7961-F3E9-4305-A689-C16D438199CC}"/>
    <cellStyle name="Normal 6 5 3 3 2 3" xfId="3282" xr:uid="{6D677760-7740-40FC-9CD1-630E98EF610B}"/>
    <cellStyle name="Normal 6 5 3 3 2 4" xfId="3283" xr:uid="{7FCA580B-4B3A-4FD5-BE68-8402FDB6F20F}"/>
    <cellStyle name="Normal 6 5 3 3 3" xfId="1667" xr:uid="{A144ACE3-EB54-4158-B40F-07E8E5B8F10B}"/>
    <cellStyle name="Normal 6 5 3 3 4" xfId="3284" xr:uid="{894E3F78-7433-4257-BB3D-30F1B18FAE29}"/>
    <cellStyle name="Normal 6 5 3 3 5" xfId="3285" xr:uid="{6421C8C3-07D2-48F3-9D53-EE9C2793FACA}"/>
    <cellStyle name="Normal 6 5 3 4" xfId="1668" xr:uid="{96A1A2F7-639F-4173-85B2-B74FFEE7BB06}"/>
    <cellStyle name="Normal 6 5 3 4 2" xfId="1669" xr:uid="{ABAC776B-97AA-44F7-BE54-47A74C1F603E}"/>
    <cellStyle name="Normal 6 5 3 4 3" xfId="3286" xr:uid="{51F5CDA8-8BD1-4B70-B7C5-F67AF712E5E0}"/>
    <cellStyle name="Normal 6 5 3 4 4" xfId="3287" xr:uid="{802D84CA-5453-469E-9AE4-1DAD8514A17D}"/>
    <cellStyle name="Normal 6 5 3 5" xfId="1670" xr:uid="{43B2ADAB-CF52-434B-8661-019D1B6FAEE0}"/>
    <cellStyle name="Normal 6 5 3 5 2" xfId="3288" xr:uid="{946B81FE-C91F-4AE9-8FB6-1B0A81C39F16}"/>
    <cellStyle name="Normal 6 5 3 5 3" xfId="3289" xr:uid="{57D9630E-826A-42F6-9EFD-44C6E8C935BC}"/>
    <cellStyle name="Normal 6 5 3 5 4" xfId="3290" xr:uid="{42551823-8B1F-4C83-BF2D-51D24AFE72F4}"/>
    <cellStyle name="Normal 6 5 3 6" xfId="3291" xr:uid="{776F5B34-0D0F-4051-BF9D-FC9E095A5EB3}"/>
    <cellStyle name="Normal 6 5 3 7" xfId="3292" xr:uid="{E8708E61-3968-4764-A8DA-FBC4DB2ED52F}"/>
    <cellStyle name="Normal 6 5 3 8" xfId="3293" xr:uid="{8F18B14A-FEAC-4C5C-AF6F-48F87C1FC8C2}"/>
    <cellStyle name="Normal 6 5 4" xfId="339" xr:uid="{9D19E7B7-400E-488A-97F9-2CDC3478716D}"/>
    <cellStyle name="Normal 6 5 4 2" xfId="659" xr:uid="{75056E5B-9EDA-49F3-BA52-CADDD65C964C}"/>
    <cellStyle name="Normal 6 5 4 2 2" xfId="660" xr:uid="{963F4C7E-7F93-46C3-8028-1477205DC632}"/>
    <cellStyle name="Normal 6 5 4 2 2 2" xfId="1671" xr:uid="{938497BA-F31A-4A32-B0B4-E51DD27FE89B}"/>
    <cellStyle name="Normal 6 5 4 2 2 3" xfId="3294" xr:uid="{2F5EBA14-AF81-4341-98D7-97C0F8D5B0B0}"/>
    <cellStyle name="Normal 6 5 4 2 2 4" xfId="3295" xr:uid="{2A1A525E-3E37-42F8-A750-3F2537552477}"/>
    <cellStyle name="Normal 6 5 4 2 3" xfId="1672" xr:uid="{FF22272E-C218-4A00-8D3E-EC21A2B97641}"/>
    <cellStyle name="Normal 6 5 4 2 4" xfId="3296" xr:uid="{9BF7A3FE-59D4-4DC6-938B-D5980129B8B4}"/>
    <cellStyle name="Normal 6 5 4 2 5" xfId="3297" xr:uid="{B687D7FA-4C46-41F2-9BA9-9BCD8FBA5B2A}"/>
    <cellStyle name="Normal 6 5 4 3" xfId="661" xr:uid="{226CC9BE-8C98-467F-A81E-0011A3734A87}"/>
    <cellStyle name="Normal 6 5 4 3 2" xfId="1673" xr:uid="{8FAA47B1-0263-44F7-BB29-2D1E20537D31}"/>
    <cellStyle name="Normal 6 5 4 3 3" xfId="3298" xr:uid="{A7FDD314-44BE-432D-83CE-FADEBD2D9F98}"/>
    <cellStyle name="Normal 6 5 4 3 4" xfId="3299" xr:uid="{6FC08DBE-53A6-4DF8-9691-F811ECB685C5}"/>
    <cellStyle name="Normal 6 5 4 4" xfId="1674" xr:uid="{ADBB1E8D-199F-4A03-94E4-F80F8EED7A85}"/>
    <cellStyle name="Normal 6 5 4 4 2" xfId="3300" xr:uid="{CE1E56EF-BAEF-464C-B3D7-F8EA4130A7FA}"/>
    <cellStyle name="Normal 6 5 4 4 3" xfId="3301" xr:uid="{09EB6170-2DA6-4E5B-8301-772CFCE89FF9}"/>
    <cellStyle name="Normal 6 5 4 4 4" xfId="3302" xr:uid="{4C7755E9-30E8-4688-97EE-34F0563EF6A3}"/>
    <cellStyle name="Normal 6 5 4 5" xfId="3303" xr:uid="{907B772B-3698-48A3-8046-3CE17D42A3E2}"/>
    <cellStyle name="Normal 6 5 4 6" xfId="3304" xr:uid="{12521B95-6CFD-4F4E-B24B-F839CBA78DEC}"/>
    <cellStyle name="Normal 6 5 4 7" xfId="3305" xr:uid="{D9D0CE85-A856-45C0-A966-6F495B0B4613}"/>
    <cellStyle name="Normal 6 5 5" xfId="340" xr:uid="{FC1ACB1A-2842-44C6-8891-FEAF2432FF6F}"/>
    <cellStyle name="Normal 6 5 5 2" xfId="662" xr:uid="{8E3EF9A1-202E-4259-9A9E-763E304B442E}"/>
    <cellStyle name="Normal 6 5 5 2 2" xfId="1675" xr:uid="{F3706B19-5223-41E3-A0A6-C992DF36BC6D}"/>
    <cellStyle name="Normal 6 5 5 2 3" xfId="3306" xr:uid="{6D5290BD-B0EA-4536-BB9A-1F057161E8E0}"/>
    <cellStyle name="Normal 6 5 5 2 4" xfId="3307" xr:uid="{B19E1599-6863-44A1-97A2-D48AA12AA618}"/>
    <cellStyle name="Normal 6 5 5 3" xfId="1676" xr:uid="{00E7D176-2085-48D8-B8A5-1650804B9A95}"/>
    <cellStyle name="Normal 6 5 5 3 2" xfId="3308" xr:uid="{6E57FC1A-61C1-4C5C-9694-B60E8E6D0509}"/>
    <cellStyle name="Normal 6 5 5 3 3" xfId="3309" xr:uid="{B7D947EB-AE20-4751-9E4D-740976FD0674}"/>
    <cellStyle name="Normal 6 5 5 3 4" xfId="3310" xr:uid="{080F452E-7DBF-4759-8529-591BA32FC841}"/>
    <cellStyle name="Normal 6 5 5 4" xfId="3311" xr:uid="{55F691CC-3FF2-44A8-A76B-256F979AAB24}"/>
    <cellStyle name="Normal 6 5 5 5" xfId="3312" xr:uid="{F7ACFA5F-A9EB-4BEF-822E-3015107735EA}"/>
    <cellStyle name="Normal 6 5 5 6" xfId="3313" xr:uid="{5EA57F15-2C5B-4AEE-92B6-907EB4701719}"/>
    <cellStyle name="Normal 6 5 6" xfId="663" xr:uid="{4BDC7B76-3F53-4C46-B3C6-EECA62DC98D6}"/>
    <cellStyle name="Normal 6 5 6 2" xfId="1677" xr:uid="{ED785D32-3B7B-4E2F-98D1-DA5F6F82475D}"/>
    <cellStyle name="Normal 6 5 6 2 2" xfId="3314" xr:uid="{DB2BBB6F-6299-4AF2-9349-0764CD37E4DF}"/>
    <cellStyle name="Normal 6 5 6 2 3" xfId="3315" xr:uid="{0755FF86-4DE0-4DFB-8F0B-3522BF0A6C57}"/>
    <cellStyle name="Normal 6 5 6 2 4" xfId="3316" xr:uid="{3615E4F3-B84F-4F9F-8FE1-2142D02DB294}"/>
    <cellStyle name="Normal 6 5 6 3" xfId="3317" xr:uid="{04BC1856-EAE1-4DE8-BACE-21BD7CA2B1FB}"/>
    <cellStyle name="Normal 6 5 6 4" xfId="3318" xr:uid="{824B6E3A-051D-404A-8954-282594D8A82E}"/>
    <cellStyle name="Normal 6 5 6 5" xfId="3319" xr:uid="{F6020873-3202-45C2-85EA-F7680552DFE9}"/>
    <cellStyle name="Normal 6 5 7" xfId="1678" xr:uid="{744F6B3C-8E3A-487E-98D1-ED28D97EDCE7}"/>
    <cellStyle name="Normal 6 5 7 2" xfId="3320" xr:uid="{269BC7B3-BFEC-435B-8598-D83E8A81EEBB}"/>
    <cellStyle name="Normal 6 5 7 3" xfId="3321" xr:uid="{E9BF6031-99CE-474B-86C3-0AB97DE84D4D}"/>
    <cellStyle name="Normal 6 5 7 4" xfId="3322" xr:uid="{8CC28F7C-8F30-4EFE-9ED1-88176AD2C445}"/>
    <cellStyle name="Normal 6 5 8" xfId="3323" xr:uid="{EC02F276-F854-4AEC-84EA-ECA478CD9B18}"/>
    <cellStyle name="Normal 6 5 8 2" xfId="3324" xr:uid="{DCF3028F-1ABA-45C1-B252-A0F50CB8CA3D}"/>
    <cellStyle name="Normal 6 5 8 3" xfId="3325" xr:uid="{34EB5ED1-9AA5-4C50-A2A2-7929198667E5}"/>
    <cellStyle name="Normal 6 5 8 4" xfId="3326" xr:uid="{C6C55F51-BD8A-4701-9A24-1D9B8B647813}"/>
    <cellStyle name="Normal 6 5 9" xfId="3327" xr:uid="{DEC90E95-5D98-4636-AF71-734E918D2E5B}"/>
    <cellStyle name="Normal 6 6" xfId="125" xr:uid="{6DBF49E7-0726-4D82-A4A2-44FE82C1D070}"/>
    <cellStyle name="Normal 6 6 2" xfId="126" xr:uid="{FE439FCD-0068-46C1-9C26-96284ED97C94}"/>
    <cellStyle name="Normal 6 6 2 2" xfId="341" xr:uid="{55BFD59A-6147-403F-AF39-D2EFB73651DF}"/>
    <cellStyle name="Normal 6 6 2 2 2" xfId="664" xr:uid="{5FC388CD-27D8-4259-BEC6-D17B7CC3499B}"/>
    <cellStyle name="Normal 6 6 2 2 2 2" xfId="1679" xr:uid="{4A69D837-2822-494B-9A2A-949767E3D60E}"/>
    <cellStyle name="Normal 6 6 2 2 2 3" xfId="3328" xr:uid="{27F31A6C-588C-43C3-9144-6AB2DF05F0F4}"/>
    <cellStyle name="Normal 6 6 2 2 2 4" xfId="3329" xr:uid="{ACD97E9A-297D-48C0-A4F9-2FD5678DF379}"/>
    <cellStyle name="Normal 6 6 2 2 3" xfId="1680" xr:uid="{80CE0C19-AEBC-4144-9A3D-62B1D7AF70CC}"/>
    <cellStyle name="Normal 6 6 2 2 3 2" xfId="3330" xr:uid="{84E3284C-CCB7-445E-B12E-7F8C2F58ED9A}"/>
    <cellStyle name="Normal 6 6 2 2 3 3" xfId="3331" xr:uid="{C9FD3439-F3E1-417D-8D84-9DC21FCDE471}"/>
    <cellStyle name="Normal 6 6 2 2 3 4" xfId="3332" xr:uid="{C2106389-86FA-498F-BA77-8F19D0C46B9F}"/>
    <cellStyle name="Normal 6 6 2 2 4" xfId="3333" xr:uid="{C42A84BA-86BA-4290-A0C0-D4ABD17E0409}"/>
    <cellStyle name="Normal 6 6 2 2 5" xfId="3334" xr:uid="{5FF1F555-0B11-43A0-973E-1C427B9E0D73}"/>
    <cellStyle name="Normal 6 6 2 2 6" xfId="3335" xr:uid="{73F08960-3950-4431-9221-22E76A58B3E4}"/>
    <cellStyle name="Normal 6 6 2 3" xfId="665" xr:uid="{57483E57-3232-459B-BC87-733CE4E767B3}"/>
    <cellStyle name="Normal 6 6 2 3 2" xfId="1681" xr:uid="{99FA3795-A9D0-423D-9EDE-22814879EBD3}"/>
    <cellStyle name="Normal 6 6 2 3 2 2" xfId="3336" xr:uid="{82D34D4B-F2CB-46A0-90C5-93BB03EAE700}"/>
    <cellStyle name="Normal 6 6 2 3 2 3" xfId="3337" xr:uid="{9659DD73-80B8-43BA-AD6B-9542A19C0E3A}"/>
    <cellStyle name="Normal 6 6 2 3 2 4" xfId="3338" xr:uid="{0C46926F-D3D5-4FAD-92FA-44B7226DA807}"/>
    <cellStyle name="Normal 6 6 2 3 3" xfId="3339" xr:uid="{5A382ADB-4AA2-483A-91A1-08DE2A21C196}"/>
    <cellStyle name="Normal 6 6 2 3 4" xfId="3340" xr:uid="{CA51ED09-A08B-4013-B012-E3FCD502B03B}"/>
    <cellStyle name="Normal 6 6 2 3 5" xfId="3341" xr:uid="{0EF17A3A-5375-47B6-86D2-7B00139CD5C5}"/>
    <cellStyle name="Normal 6 6 2 4" xfId="1682" xr:uid="{AD5450EE-EDF7-4FCB-9358-3F717C20AFA8}"/>
    <cellStyle name="Normal 6 6 2 4 2" xfId="3342" xr:uid="{8E0530C5-46CA-48BB-B0AB-14AB9C43A977}"/>
    <cellStyle name="Normal 6 6 2 4 3" xfId="3343" xr:uid="{1CDB8D6B-0F11-437C-BC5D-66DC64A2DCA5}"/>
    <cellStyle name="Normal 6 6 2 4 4" xfId="3344" xr:uid="{12453B6D-2A38-4FBE-B575-FAEE7E6962E5}"/>
    <cellStyle name="Normal 6 6 2 5" xfId="3345" xr:uid="{43193520-3786-4940-9193-03C2F6732393}"/>
    <cellStyle name="Normal 6 6 2 5 2" xfId="3346" xr:uid="{A826FA89-E799-44A7-8C90-D0C03D5E3C5B}"/>
    <cellStyle name="Normal 6 6 2 5 3" xfId="3347" xr:uid="{F4869D2B-AA84-4C6C-84F8-EBF30A5B27ED}"/>
    <cellStyle name="Normal 6 6 2 5 4" xfId="3348" xr:uid="{706444C9-C6BE-4923-9DF8-AC61F4194255}"/>
    <cellStyle name="Normal 6 6 2 6" xfId="3349" xr:uid="{16F147C5-29C6-4AFA-ABD4-4CD8FEAB21D3}"/>
    <cellStyle name="Normal 6 6 2 7" xfId="3350" xr:uid="{EBBC6825-1F9F-476E-AEEB-1E4DA00C5471}"/>
    <cellStyle name="Normal 6 6 2 8" xfId="3351" xr:uid="{53084CBA-C632-4235-A6EF-3B6FF08096AB}"/>
    <cellStyle name="Normal 6 6 3" xfId="342" xr:uid="{C0D46075-36E4-4887-89CE-7094A35A1A12}"/>
    <cellStyle name="Normal 6 6 3 2" xfId="666" xr:uid="{4D4C6ACA-8075-46B4-B871-E79F382040A9}"/>
    <cellStyle name="Normal 6 6 3 2 2" xfId="667" xr:uid="{B60FB18D-9FAB-4167-A511-0CFAAAD5465D}"/>
    <cellStyle name="Normal 6 6 3 2 3" xfId="3352" xr:uid="{0B948B3C-BB9F-4280-BE9D-2DA59542D0ED}"/>
    <cellStyle name="Normal 6 6 3 2 4" xfId="3353" xr:uid="{E6781B7C-AB88-4BF6-857A-F01ED54F8F10}"/>
    <cellStyle name="Normal 6 6 3 3" xfId="668" xr:uid="{6DE86C8B-EEA1-4A1D-8E07-519E075FF677}"/>
    <cellStyle name="Normal 6 6 3 3 2" xfId="3354" xr:uid="{0C364DDD-1C8D-43A7-AEC7-1BC19456084E}"/>
    <cellStyle name="Normal 6 6 3 3 3" xfId="3355" xr:uid="{C32CDF0C-D7D7-428A-9015-BD5E0F5B8E71}"/>
    <cellStyle name="Normal 6 6 3 3 4" xfId="3356" xr:uid="{C39DBED7-35B2-420E-9B01-AAE959B185ED}"/>
    <cellStyle name="Normal 6 6 3 4" xfId="3357" xr:uid="{11C47426-B869-490B-8F30-92E9A4B36F4A}"/>
    <cellStyle name="Normal 6 6 3 5" xfId="3358" xr:uid="{9F6A53CB-58D8-49AA-BDD8-1C85DC7C721F}"/>
    <cellStyle name="Normal 6 6 3 6" xfId="3359" xr:uid="{BC183325-1A99-46C2-B15D-8C74D258F860}"/>
    <cellStyle name="Normal 6 6 4" xfId="343" xr:uid="{527BCCC9-ACC8-429C-B4E6-5B5EE6EFFA34}"/>
    <cellStyle name="Normal 6 6 4 2" xfId="669" xr:uid="{5028EE6A-7404-4617-8450-CFB555EBDC45}"/>
    <cellStyle name="Normal 6 6 4 2 2" xfId="3360" xr:uid="{61455695-EB2F-4083-A502-2B0404559D24}"/>
    <cellStyle name="Normal 6 6 4 2 3" xfId="3361" xr:uid="{6F3CCEAC-DC6A-4A3D-9C5A-837604F00E78}"/>
    <cellStyle name="Normal 6 6 4 2 4" xfId="3362" xr:uid="{DFBD26B6-7BDB-4478-B1CF-D93213EC1731}"/>
    <cellStyle name="Normal 6 6 4 3" xfId="3363" xr:uid="{298ECFE2-0386-41F2-9366-B377E53BF9FC}"/>
    <cellStyle name="Normal 6 6 4 4" xfId="3364" xr:uid="{4122F08A-FC70-43E4-8FAE-EF9863C4BCA7}"/>
    <cellStyle name="Normal 6 6 4 5" xfId="3365" xr:uid="{A90CCD5F-B46D-4354-99DD-7F22AFB25BD7}"/>
    <cellStyle name="Normal 6 6 5" xfId="670" xr:uid="{9CF6FE3E-6C8A-4867-A4FD-F29434424C1A}"/>
    <cellStyle name="Normal 6 6 5 2" xfId="3366" xr:uid="{B6BBC140-026F-4C3A-8CC0-FF5A03E003FA}"/>
    <cellStyle name="Normal 6 6 5 3" xfId="3367" xr:uid="{54B77CB0-62CF-4C24-8068-70AE82526D6D}"/>
    <cellStyle name="Normal 6 6 5 4" xfId="3368" xr:uid="{863649C0-6DD8-4B9C-98D2-0C10AE2EB183}"/>
    <cellStyle name="Normal 6 6 6" xfId="3369" xr:uid="{71EBBDFA-1C77-4950-B5FC-3369A0683D3D}"/>
    <cellStyle name="Normal 6 6 6 2" xfId="3370" xr:uid="{46662D41-4074-4C1B-B5BB-498E964932AB}"/>
    <cellStyle name="Normal 6 6 6 3" xfId="3371" xr:uid="{B57E1A63-7A66-4193-98FA-6A731E77694C}"/>
    <cellStyle name="Normal 6 6 6 4" xfId="3372" xr:uid="{88D8C56C-7E06-4047-A64C-C2535705E725}"/>
    <cellStyle name="Normal 6 6 7" xfId="3373" xr:uid="{B2672883-35A7-4DF6-9A03-F7C35A46FDAF}"/>
    <cellStyle name="Normal 6 6 8" xfId="3374" xr:uid="{1543D999-619D-4205-BDA0-885110B9C0DC}"/>
    <cellStyle name="Normal 6 6 9" xfId="3375" xr:uid="{A95B7359-99AB-4173-9B7A-1C62AF6D313D}"/>
    <cellStyle name="Normal 6 7" xfId="127" xr:uid="{110F405A-862D-4AF9-ADB2-17F744237907}"/>
    <cellStyle name="Normal 6 7 2" xfId="344" xr:uid="{3CB46EB0-EC35-40FF-BB10-5E3E7C582904}"/>
    <cellStyle name="Normal 6 7 2 2" xfId="671" xr:uid="{9967BC96-6CF0-47C6-A2C5-445571C66D0E}"/>
    <cellStyle name="Normal 6 7 2 2 2" xfId="1683" xr:uid="{41815DAE-DA9D-44C4-A48F-AE6CBF8C497C}"/>
    <cellStyle name="Normal 6 7 2 2 2 2" xfId="1684" xr:uid="{229A8351-3EE2-45F1-8C03-6675B5C36D69}"/>
    <cellStyle name="Normal 6 7 2 2 3" xfId="1685" xr:uid="{CF47F625-BDC5-427D-A43D-818CF8C5F158}"/>
    <cellStyle name="Normal 6 7 2 2 4" xfId="3376" xr:uid="{7541410D-1E90-4771-B3EC-968FD7488EDB}"/>
    <cellStyle name="Normal 6 7 2 3" xfId="1686" xr:uid="{641D2A64-6146-4722-9EBC-5CC3B4441B30}"/>
    <cellStyle name="Normal 6 7 2 3 2" xfId="1687" xr:uid="{5769AC2E-C37F-4D0A-9F8E-B437175BD864}"/>
    <cellStyle name="Normal 6 7 2 3 3" xfId="3377" xr:uid="{0F15416B-45FF-4B3B-82E9-755FB9AD4A3D}"/>
    <cellStyle name="Normal 6 7 2 3 4" xfId="3378" xr:uid="{54D0AC0B-9CDD-403E-A8AB-6FC1A1B192FF}"/>
    <cellStyle name="Normal 6 7 2 4" xfId="1688" xr:uid="{7E39E470-B5FD-49A2-8EE8-9E0763BD7DFE}"/>
    <cellStyle name="Normal 6 7 2 5" xfId="3379" xr:uid="{FDAC4C42-CA15-4B2C-AAEA-38733BB7A9B1}"/>
    <cellStyle name="Normal 6 7 2 6" xfId="3380" xr:uid="{279EE620-C30A-48EE-A0DF-3DD6F50E8CC7}"/>
    <cellStyle name="Normal 6 7 3" xfId="672" xr:uid="{C7B4C7D6-B560-4072-B32B-8366FA6192C0}"/>
    <cellStyle name="Normal 6 7 3 2" xfId="1689" xr:uid="{23E8C340-1878-407C-8C2F-B4CC8462B5AD}"/>
    <cellStyle name="Normal 6 7 3 2 2" xfId="1690" xr:uid="{12FA40C0-5D6C-4E3B-B9D5-6D43235261DA}"/>
    <cellStyle name="Normal 6 7 3 2 3" xfId="3381" xr:uid="{8FE69ECE-740D-4201-AB63-214D895B4A5E}"/>
    <cellStyle name="Normal 6 7 3 2 4" xfId="3382" xr:uid="{C9AB5A51-AE01-4EEB-9FE1-5EEC66F1EB76}"/>
    <cellStyle name="Normal 6 7 3 3" xfId="1691" xr:uid="{D160AAF1-1FB1-4182-A8D9-14477A515E55}"/>
    <cellStyle name="Normal 6 7 3 4" xfId="3383" xr:uid="{49EE87DD-A37A-4A93-A019-73B1B4C5AA69}"/>
    <cellStyle name="Normal 6 7 3 5" xfId="3384" xr:uid="{9CB0CA4A-4558-4684-883A-B7A745C5B75D}"/>
    <cellStyle name="Normal 6 7 4" xfId="1692" xr:uid="{7CA9E51B-03C2-4439-9EA5-959C4EAFF166}"/>
    <cellStyle name="Normal 6 7 4 2" xfId="1693" xr:uid="{17386D6E-92A0-4908-A6EA-4CDF90E2E658}"/>
    <cellStyle name="Normal 6 7 4 3" xfId="3385" xr:uid="{11CCE4B3-5634-45ED-B9F9-0E6FAA0F2EA2}"/>
    <cellStyle name="Normal 6 7 4 4" xfId="3386" xr:uid="{D0C8B5A6-BAF1-4DEF-80D2-8DDB00C99B31}"/>
    <cellStyle name="Normal 6 7 5" xfId="1694" xr:uid="{C0272500-19E3-456E-8F95-7D9F1DEF29C4}"/>
    <cellStyle name="Normal 6 7 5 2" xfId="3387" xr:uid="{F2AAF970-64CF-4603-8CBC-7CC6A7C0E16F}"/>
    <cellStyle name="Normal 6 7 5 3" xfId="3388" xr:uid="{0535F762-5341-420C-9D08-3D81B5FFE824}"/>
    <cellStyle name="Normal 6 7 5 4" xfId="3389" xr:uid="{32FB63B0-FF69-4545-B678-FE841B9F90FD}"/>
    <cellStyle name="Normal 6 7 6" xfId="3390" xr:uid="{0419CE89-D2F6-4003-82B9-4A53C1AE70E3}"/>
    <cellStyle name="Normal 6 7 7" xfId="3391" xr:uid="{EF7BE030-1744-4A08-8ED6-529F7CC57513}"/>
    <cellStyle name="Normal 6 7 8" xfId="3392" xr:uid="{8D63B81D-CE9C-47D1-9828-2ED41A444DDC}"/>
    <cellStyle name="Normal 6 8" xfId="345" xr:uid="{340C7267-71F5-409B-A836-6DC90CBD2940}"/>
    <cellStyle name="Normal 6 8 2" xfId="673" xr:uid="{D8CF8F0C-53C7-4964-8C8C-4BB60B824269}"/>
    <cellStyle name="Normal 6 8 2 2" xfId="674" xr:uid="{F2846DDB-D259-4486-9E11-96BFDB381A0C}"/>
    <cellStyle name="Normal 6 8 2 2 2" xfId="1695" xr:uid="{2BB3B1AF-43A8-49D0-B71E-5C69B4358186}"/>
    <cellStyle name="Normal 6 8 2 2 3" xfId="3393" xr:uid="{DE856899-E088-4FE9-BC1C-CD21D6E8CCAA}"/>
    <cellStyle name="Normal 6 8 2 2 4" xfId="3394" xr:uid="{2ECB6F93-EF14-4374-8E7A-912A354F2FF2}"/>
    <cellStyle name="Normal 6 8 2 3" xfId="1696" xr:uid="{C08B784A-EA5D-461B-B819-C73130261AD1}"/>
    <cellStyle name="Normal 6 8 2 4" xfId="3395" xr:uid="{C53F04BA-611D-4389-86AB-E7ECDFCCF8F0}"/>
    <cellStyle name="Normal 6 8 2 5" xfId="3396" xr:uid="{FBC7EFDF-B850-4083-A25C-A96E25C9816E}"/>
    <cellStyle name="Normal 6 8 3" xfId="675" xr:uid="{4ED8B31C-9A38-41C3-AB36-EFE806668B9D}"/>
    <cellStyle name="Normal 6 8 3 2" xfId="1697" xr:uid="{B0DFE50F-1A42-4FF3-87A6-1EFA4FD31A85}"/>
    <cellStyle name="Normal 6 8 3 3" xfId="3397" xr:uid="{96BEAD13-847F-4F70-97F1-AC5980550889}"/>
    <cellStyle name="Normal 6 8 3 4" xfId="3398" xr:uid="{88E92E06-40D8-4B78-807F-AD6901CABAA1}"/>
    <cellStyle name="Normal 6 8 4" xfId="1698" xr:uid="{5ABE6F51-3B89-4E2F-A3F9-A682804D71CC}"/>
    <cellStyle name="Normal 6 8 4 2" xfId="3399" xr:uid="{EC990975-C32D-4D7B-B60A-81522670876D}"/>
    <cellStyle name="Normal 6 8 4 3" xfId="3400" xr:uid="{44464F67-F54E-4B16-90E9-220381E015DD}"/>
    <cellStyle name="Normal 6 8 4 4" xfId="3401" xr:uid="{D459D0DB-D851-42BD-BF79-586CF89BD17F}"/>
    <cellStyle name="Normal 6 8 5" xfId="3402" xr:uid="{14BE89C4-4CFC-4BF4-A1C2-1128FE0DDDBB}"/>
    <cellStyle name="Normal 6 8 6" xfId="3403" xr:uid="{F4231BEF-AAC2-4C87-B903-F17B94AD5DF1}"/>
    <cellStyle name="Normal 6 8 7" xfId="3404" xr:uid="{B2E64469-1738-428D-8F64-472D6E654DFA}"/>
    <cellStyle name="Normal 6 9" xfId="346" xr:uid="{6361ADD8-7B6E-4AE5-A0F5-EE6D3D07322D}"/>
    <cellStyle name="Normal 6 9 2" xfId="676" xr:uid="{85B94D71-7F08-4885-B021-C4C6BF37E8B5}"/>
    <cellStyle name="Normal 6 9 2 2" xfId="1699" xr:uid="{545385C6-5FD0-4542-AA22-97450CA83D01}"/>
    <cellStyle name="Normal 6 9 2 3" xfId="3405" xr:uid="{AEE901B8-6661-459B-9DED-D1DE3BFDBEEF}"/>
    <cellStyle name="Normal 6 9 2 4" xfId="3406" xr:uid="{CBA94588-3183-46A3-8399-6D87C3A2274C}"/>
    <cellStyle name="Normal 6 9 3" xfId="1700" xr:uid="{835E4AB3-758E-4A97-A085-E4353720B286}"/>
    <cellStyle name="Normal 6 9 3 2" xfId="3407" xr:uid="{D036D17A-99ED-4E68-A57E-8A3C2AD8DAF7}"/>
    <cellStyle name="Normal 6 9 3 3" xfId="3408" xr:uid="{7458B37C-52E9-40FE-883E-636527A4D242}"/>
    <cellStyle name="Normal 6 9 3 4" xfId="3409" xr:uid="{A9FD7177-41AB-4B1E-9320-13368D8E3EC8}"/>
    <cellStyle name="Normal 6 9 4" xfId="3410" xr:uid="{1D385962-DE8C-4C50-9950-158385F08FF9}"/>
    <cellStyle name="Normal 6 9 5" xfId="3411" xr:uid="{4C2A8251-E8CA-40F7-A7DF-34563A65A910}"/>
    <cellStyle name="Normal 6 9 6" xfId="3412" xr:uid="{2F0999E6-6D3F-437F-BCE1-C45E1E956B93}"/>
    <cellStyle name="Normal 7" xfId="128" xr:uid="{615F31ED-4314-4F5C-B56C-9F38E149E07C}"/>
    <cellStyle name="Normal 7 10" xfId="1701" xr:uid="{7EFF6B6E-5F9E-4C58-AA3F-6E0A0CC27F26}"/>
    <cellStyle name="Normal 7 10 2" xfId="3413" xr:uid="{A12E82B1-A883-426D-B9AC-4951033E0824}"/>
    <cellStyle name="Normal 7 10 3" xfId="3414" xr:uid="{574C38E5-B06E-474E-868A-C498B5AAF858}"/>
    <cellStyle name="Normal 7 10 4" xfId="3415" xr:uid="{A78B9E36-2907-47C4-BF94-E97D18253734}"/>
    <cellStyle name="Normal 7 11" xfId="3416" xr:uid="{451D7F2E-8943-4451-8755-D4E72417FCFD}"/>
    <cellStyle name="Normal 7 11 2" xfId="3417" xr:uid="{58C89652-2EF3-468D-82F4-0181DA448E46}"/>
    <cellStyle name="Normal 7 11 3" xfId="3418" xr:uid="{D0CB7BD8-3437-47E1-960B-66D827488230}"/>
    <cellStyle name="Normal 7 11 4" xfId="3419" xr:uid="{C7F9038E-6D58-40DC-9AAF-1AD4086AA538}"/>
    <cellStyle name="Normal 7 12" xfId="3420" xr:uid="{D63A2975-A3D0-4513-B9B0-44F0A0B7177B}"/>
    <cellStyle name="Normal 7 12 2" xfId="3421" xr:uid="{A5E4F104-E944-4AA2-9C15-4C939C31938A}"/>
    <cellStyle name="Normal 7 13" xfId="3422" xr:uid="{0EFB6117-67D2-4E8B-AF1C-1A579FA955FA}"/>
    <cellStyle name="Normal 7 14" xfId="3423" xr:uid="{10F0A4B9-DAAC-4AEA-8F45-4F1DF6A93570}"/>
    <cellStyle name="Normal 7 15" xfId="3424" xr:uid="{82D93222-37BC-4274-AF08-8F1F541F9AE7}"/>
    <cellStyle name="Normal 7 2" xfId="129" xr:uid="{97943F12-3CEA-4046-898F-B2A879450B47}"/>
    <cellStyle name="Normal 7 2 10" xfId="3425" xr:uid="{FF025517-A15D-4A07-8E4E-0A2DEECDC74A}"/>
    <cellStyle name="Normal 7 2 11" xfId="3426" xr:uid="{F269C0FC-7F51-4541-903A-35E60036E06F}"/>
    <cellStyle name="Normal 7 2 2" xfId="130" xr:uid="{2FF8B8A0-EBC1-4434-B08E-7F0454655D7D}"/>
    <cellStyle name="Normal 7 2 2 2" xfId="131" xr:uid="{4B96940F-5302-42E7-9E8F-2930912D81CD}"/>
    <cellStyle name="Normal 7 2 2 2 2" xfId="347" xr:uid="{6BA92A6E-B831-4556-9AA9-B752E2DFF192}"/>
    <cellStyle name="Normal 7 2 2 2 2 2" xfId="677" xr:uid="{54EBD872-BE55-41D2-94C5-3B319D40959F}"/>
    <cellStyle name="Normal 7 2 2 2 2 2 2" xfId="678" xr:uid="{595E0704-D173-4962-AF61-07BFC89285C1}"/>
    <cellStyle name="Normal 7 2 2 2 2 2 2 2" xfId="1702" xr:uid="{FBEA8CA0-F50B-462F-844F-90EA4AA8ED26}"/>
    <cellStyle name="Normal 7 2 2 2 2 2 2 2 2" xfId="1703" xr:uid="{354714D1-67EF-4A66-8650-47BEECE99660}"/>
    <cellStyle name="Normal 7 2 2 2 2 2 2 3" xfId="1704" xr:uid="{A5FA23C9-F8AB-45C6-94EA-E9BCC7F7BB4B}"/>
    <cellStyle name="Normal 7 2 2 2 2 2 3" xfId="1705" xr:uid="{888E3BAF-6857-4B5B-90C5-30A37E245B0D}"/>
    <cellStyle name="Normal 7 2 2 2 2 2 3 2" xfId="1706" xr:uid="{52FC2BBB-1D79-47C2-8354-30579215B217}"/>
    <cellStyle name="Normal 7 2 2 2 2 2 4" xfId="1707" xr:uid="{7BB643CB-8E7C-4519-926F-C4FAA0110A76}"/>
    <cellStyle name="Normal 7 2 2 2 2 3" xfId="679" xr:uid="{FDA55FBF-E98D-40EF-9E28-1276F1FBFAF4}"/>
    <cellStyle name="Normal 7 2 2 2 2 3 2" xfId="1708" xr:uid="{E4C684D3-8720-4306-BBE1-7DD6FF63B4E4}"/>
    <cellStyle name="Normal 7 2 2 2 2 3 2 2" xfId="1709" xr:uid="{D075F6FC-402A-409E-A447-FF2E78BCEF71}"/>
    <cellStyle name="Normal 7 2 2 2 2 3 3" xfId="1710" xr:uid="{1C42FC90-1C12-48BF-A421-5FFD25747542}"/>
    <cellStyle name="Normal 7 2 2 2 2 3 4" xfId="3427" xr:uid="{C74BE894-E0CA-43B3-B2E5-C743029F6A77}"/>
    <cellStyle name="Normal 7 2 2 2 2 4" xfId="1711" xr:uid="{5C76CAA0-795A-46F1-9EAD-634A81D10BAD}"/>
    <cellStyle name="Normal 7 2 2 2 2 4 2" xfId="1712" xr:uid="{DE24DE8D-344E-4518-A34F-D22BC8EC5C72}"/>
    <cellStyle name="Normal 7 2 2 2 2 5" xfId="1713" xr:uid="{BE7FB90F-4299-4CC9-BD7A-6DCEB24F1B8D}"/>
    <cellStyle name="Normal 7 2 2 2 2 6" xfId="3428" xr:uid="{CA105365-D454-4050-BC27-3F93EFFFF808}"/>
    <cellStyle name="Normal 7 2 2 2 3" xfId="348" xr:uid="{660D6F79-3699-42AC-992B-DC217CD0CA73}"/>
    <cellStyle name="Normal 7 2 2 2 3 2" xfId="680" xr:uid="{C36C4BB3-5EC3-4089-ACAB-00E0038EC72C}"/>
    <cellStyle name="Normal 7 2 2 2 3 2 2" xfId="681" xr:uid="{2361A53D-2C65-4423-ADB3-3C0C4BC57454}"/>
    <cellStyle name="Normal 7 2 2 2 3 2 2 2" xfId="1714" xr:uid="{591FD432-9059-459D-85F2-A35750D5D621}"/>
    <cellStyle name="Normal 7 2 2 2 3 2 2 2 2" xfId="1715" xr:uid="{14E5EC41-E5E6-4447-81C3-21FD4C04250D}"/>
    <cellStyle name="Normal 7 2 2 2 3 2 2 3" xfId="1716" xr:uid="{81BD6825-AF95-4DB8-BAB2-B5072E33319E}"/>
    <cellStyle name="Normal 7 2 2 2 3 2 3" xfId="1717" xr:uid="{D3483577-B3B6-4070-A4B3-0E7259433171}"/>
    <cellStyle name="Normal 7 2 2 2 3 2 3 2" xfId="1718" xr:uid="{3237F921-3F6E-464E-BB93-D012E935F5F6}"/>
    <cellStyle name="Normal 7 2 2 2 3 2 4" xfId="1719" xr:uid="{B207F55D-4EF0-4BB9-980D-D09C8EA7498A}"/>
    <cellStyle name="Normal 7 2 2 2 3 3" xfId="682" xr:uid="{98D8ADCB-5863-46E1-A7A3-36A4AAB22098}"/>
    <cellStyle name="Normal 7 2 2 2 3 3 2" xfId="1720" xr:uid="{E68E4422-104A-42D9-AA4C-40BA2D470CE2}"/>
    <cellStyle name="Normal 7 2 2 2 3 3 2 2" xfId="1721" xr:uid="{197815C4-4416-4DA1-81E1-A85F398E8AEA}"/>
    <cellStyle name="Normal 7 2 2 2 3 3 3" xfId="1722" xr:uid="{423EF126-41D0-46B0-99BA-B7256457C5A3}"/>
    <cellStyle name="Normal 7 2 2 2 3 4" xfId="1723" xr:uid="{DC113748-558F-413A-9EB0-44A3C2C87006}"/>
    <cellStyle name="Normal 7 2 2 2 3 4 2" xfId="1724" xr:uid="{2B477AC2-553C-43C4-9BF1-18B703720FDC}"/>
    <cellStyle name="Normal 7 2 2 2 3 5" xfId="1725" xr:uid="{03ED0D10-F235-4C0D-BA6F-BFDB0283D4B2}"/>
    <cellStyle name="Normal 7 2 2 2 4" xfId="683" xr:uid="{70D14E17-DA49-4AF3-A8DC-08076D05D2C0}"/>
    <cellStyle name="Normal 7 2 2 2 4 2" xfId="684" xr:uid="{29093D4E-0D7A-47BA-A053-7515E208C731}"/>
    <cellStyle name="Normal 7 2 2 2 4 2 2" xfId="1726" xr:uid="{926F61F7-40A3-4010-A17B-FF2713EC6B6A}"/>
    <cellStyle name="Normal 7 2 2 2 4 2 2 2" xfId="1727" xr:uid="{006C0A5D-0E9E-42B4-B215-634348E1A7FF}"/>
    <cellStyle name="Normal 7 2 2 2 4 2 3" xfId="1728" xr:uid="{78EA7480-4498-472A-96EF-BDB803281D24}"/>
    <cellStyle name="Normal 7 2 2 2 4 3" xfId="1729" xr:uid="{F3E605DC-CC77-4DAC-91F5-F1960D0237E5}"/>
    <cellStyle name="Normal 7 2 2 2 4 3 2" xfId="1730" xr:uid="{C73E817C-0437-45C7-95DF-925026115005}"/>
    <cellStyle name="Normal 7 2 2 2 4 4" xfId="1731" xr:uid="{7281F107-C3F1-4320-A62C-138AEE94C4CD}"/>
    <cellStyle name="Normal 7 2 2 2 5" xfId="685" xr:uid="{F808159E-9A2A-4FB7-B90D-63C698A1D982}"/>
    <cellStyle name="Normal 7 2 2 2 5 2" xfId="1732" xr:uid="{BAAFA9A5-5354-49E7-8CC6-3EBA0A583EB3}"/>
    <cellStyle name="Normal 7 2 2 2 5 2 2" xfId="1733" xr:uid="{B1B4DA58-693A-4C2E-A789-47F6DE6450CD}"/>
    <cellStyle name="Normal 7 2 2 2 5 3" xfId="1734" xr:uid="{A8D5D121-E76D-4868-9D44-EB702719752B}"/>
    <cellStyle name="Normal 7 2 2 2 5 4" xfId="3429" xr:uid="{4F444C41-18E3-4600-9E3D-E78076279811}"/>
    <cellStyle name="Normal 7 2 2 2 6" xfId="1735" xr:uid="{F8316C11-F59C-44DB-8765-249EF47680BB}"/>
    <cellStyle name="Normal 7 2 2 2 6 2" xfId="1736" xr:uid="{F799A0B5-2B07-41F5-AD1F-867217CAE976}"/>
    <cellStyle name="Normal 7 2 2 2 7" xfId="1737" xr:uid="{010E2B6A-C079-4FDC-A98E-1E1E8924417A}"/>
    <cellStyle name="Normal 7 2 2 2 8" xfId="3430" xr:uid="{8D463AEF-DF2D-4EA4-ADE9-D39DF52CDDD4}"/>
    <cellStyle name="Normal 7 2 2 3" xfId="349" xr:uid="{4444563F-47CA-4838-ABD6-7BCD52110450}"/>
    <cellStyle name="Normal 7 2 2 3 2" xfId="686" xr:uid="{A32AD5B4-BCAF-4E39-A6E8-C33E5A0BE255}"/>
    <cellStyle name="Normal 7 2 2 3 2 2" xfId="687" xr:uid="{F9FC57B0-E8EB-49C7-B2C7-91DBF7E408FA}"/>
    <cellStyle name="Normal 7 2 2 3 2 2 2" xfId="1738" xr:uid="{BD36E11C-BA03-44C0-ABB1-3865BCE79FB6}"/>
    <cellStyle name="Normal 7 2 2 3 2 2 2 2" xfId="1739" xr:uid="{6B3EEF9E-E0EB-4195-B40E-B46AE13A6664}"/>
    <cellStyle name="Normal 7 2 2 3 2 2 3" xfId="1740" xr:uid="{5737CB44-9038-4254-844E-C059FD6172AA}"/>
    <cellStyle name="Normal 7 2 2 3 2 3" xfId="1741" xr:uid="{3D33A70B-B069-4EBA-B2DA-33F5EA956DCD}"/>
    <cellStyle name="Normal 7 2 2 3 2 3 2" xfId="1742" xr:uid="{F04340EA-021C-45E5-B1F0-85ADEC85C85D}"/>
    <cellStyle name="Normal 7 2 2 3 2 4" xfId="1743" xr:uid="{10949A9F-D289-4CE4-A7A3-48695CB88166}"/>
    <cellStyle name="Normal 7 2 2 3 3" xfId="688" xr:uid="{EC01CA3E-73C5-4C82-90DB-8A3924D14345}"/>
    <cellStyle name="Normal 7 2 2 3 3 2" xfId="1744" xr:uid="{9E12A455-120A-4C5A-BB1A-C4AC4A40192E}"/>
    <cellStyle name="Normal 7 2 2 3 3 2 2" xfId="1745" xr:uid="{6355C2AC-CF34-4B2D-9AE7-14BDBD78DFAB}"/>
    <cellStyle name="Normal 7 2 2 3 3 3" xfId="1746" xr:uid="{0A893BDC-83E0-4CEF-99A3-1C472CAD4560}"/>
    <cellStyle name="Normal 7 2 2 3 3 4" xfId="3431" xr:uid="{366E1674-B484-476B-902B-EE41D34618CD}"/>
    <cellStyle name="Normal 7 2 2 3 4" xfId="1747" xr:uid="{3C96AD66-FF5D-41BA-88D1-B0D80F781521}"/>
    <cellStyle name="Normal 7 2 2 3 4 2" xfId="1748" xr:uid="{4DF560E9-1CBD-4EFB-AB07-049006D62A82}"/>
    <cellStyle name="Normal 7 2 2 3 5" xfId="1749" xr:uid="{F6DC0E12-BDF3-4B99-A387-D2745C59D243}"/>
    <cellStyle name="Normal 7 2 2 3 6" xfId="3432" xr:uid="{E57EDCA3-61A2-42AC-9B39-DB4983D1BED0}"/>
    <cellStyle name="Normal 7 2 2 4" xfId="350" xr:uid="{59AB8DAC-3B3B-43B9-A975-804934E6D043}"/>
    <cellStyle name="Normal 7 2 2 4 2" xfId="689" xr:uid="{5E69E544-0083-430A-BAB3-F8A1DC63D962}"/>
    <cellStyle name="Normal 7 2 2 4 2 2" xfId="690" xr:uid="{7566A5CC-B1C9-4607-B75F-82542057BAF9}"/>
    <cellStyle name="Normal 7 2 2 4 2 2 2" xfId="1750" xr:uid="{2079782C-BA34-4250-9DB4-1A87DB50C536}"/>
    <cellStyle name="Normal 7 2 2 4 2 2 2 2" xfId="1751" xr:uid="{5CD6CA1E-7F12-4C1A-87D6-9548CA7E9AF7}"/>
    <cellStyle name="Normal 7 2 2 4 2 2 3" xfId="1752" xr:uid="{C816AC30-5287-4BA2-9BD6-91ED39318A04}"/>
    <cellStyle name="Normal 7 2 2 4 2 3" xfId="1753" xr:uid="{C9412D13-119D-42FB-9FB2-41052A100F27}"/>
    <cellStyle name="Normal 7 2 2 4 2 3 2" xfId="1754" xr:uid="{EDD6969B-CB42-4601-B274-718C40CDDBD4}"/>
    <cellStyle name="Normal 7 2 2 4 2 4" xfId="1755" xr:uid="{9513AD27-EC9D-4173-8D5F-0ED5B3D33EF5}"/>
    <cellStyle name="Normal 7 2 2 4 3" xfId="691" xr:uid="{9F070B7B-C451-4664-80AB-1162B90B2F2B}"/>
    <cellStyle name="Normal 7 2 2 4 3 2" xfId="1756" xr:uid="{F40C30D3-5BC2-4E5B-9228-0AF71B50F52D}"/>
    <cellStyle name="Normal 7 2 2 4 3 2 2" xfId="1757" xr:uid="{68390026-BB99-4F51-B357-8DBBB3422BDD}"/>
    <cellStyle name="Normal 7 2 2 4 3 3" xfId="1758" xr:uid="{73765656-76A3-4F26-B6A1-771A7C7C81F6}"/>
    <cellStyle name="Normal 7 2 2 4 4" xfId="1759" xr:uid="{7128A31C-40A8-4095-96C7-409FAE260D8A}"/>
    <cellStyle name="Normal 7 2 2 4 4 2" xfId="1760" xr:uid="{491A33E2-EE23-4059-AE53-9715DAD878C8}"/>
    <cellStyle name="Normal 7 2 2 4 5" xfId="1761" xr:uid="{D4C02FE6-5788-47BC-912D-AA5A3CA40B9A}"/>
    <cellStyle name="Normal 7 2 2 5" xfId="351" xr:uid="{5A04043C-170F-44C8-A1D7-CDD93939C341}"/>
    <cellStyle name="Normal 7 2 2 5 2" xfId="692" xr:uid="{0CEF7639-E912-417F-8CFB-D5F454936B96}"/>
    <cellStyle name="Normal 7 2 2 5 2 2" xfId="1762" xr:uid="{AA258E52-9F3D-4A37-8877-E3974A84DBB1}"/>
    <cellStyle name="Normal 7 2 2 5 2 2 2" xfId="1763" xr:uid="{4E54CAA2-23B9-4081-8BA8-13901D8BCF48}"/>
    <cellStyle name="Normal 7 2 2 5 2 3" xfId="1764" xr:uid="{80878727-C4D8-4DA4-86D0-9BEC5FE79415}"/>
    <cellStyle name="Normal 7 2 2 5 3" xfId="1765" xr:uid="{38134E07-044D-405B-AB64-CFCD12DDB026}"/>
    <cellStyle name="Normal 7 2 2 5 3 2" xfId="1766" xr:uid="{6B406949-EC3F-4FB5-8695-0926CACA9F97}"/>
    <cellStyle name="Normal 7 2 2 5 4" xfId="1767" xr:uid="{A5A6DF4C-5892-4F6B-8892-D974314D3124}"/>
    <cellStyle name="Normal 7 2 2 6" xfId="693" xr:uid="{E144CD36-4A38-430B-BAD3-1286299A663D}"/>
    <cellStyle name="Normal 7 2 2 6 2" xfId="1768" xr:uid="{86EB1BF8-8801-424B-87DC-7F58B673B13F}"/>
    <cellStyle name="Normal 7 2 2 6 2 2" xfId="1769" xr:uid="{984E57CF-3777-46E1-AF90-C212447CCDF5}"/>
    <cellStyle name="Normal 7 2 2 6 3" xfId="1770" xr:uid="{4E4AA98D-10A7-47B2-8C67-C3BA2F3F49C3}"/>
    <cellStyle name="Normal 7 2 2 6 4" xfId="3433" xr:uid="{B95F9B53-FBF3-4AD9-9A82-EC7BA33DB026}"/>
    <cellStyle name="Normal 7 2 2 7" xfId="1771" xr:uid="{0A205CF1-0CA7-4ED4-B5AE-04812208D0D7}"/>
    <cellStyle name="Normal 7 2 2 7 2" xfId="1772" xr:uid="{C678C4CC-319C-491C-AE36-C3F7B81E5494}"/>
    <cellStyle name="Normal 7 2 2 8" xfId="1773" xr:uid="{5BD111BB-BEFC-4A17-8D99-F1253F7880D8}"/>
    <cellStyle name="Normal 7 2 2 9" xfId="3434" xr:uid="{13D0F040-F52D-4511-9708-B1AA399263CB}"/>
    <cellStyle name="Normal 7 2 3" xfId="132" xr:uid="{1BDB0446-DF4E-4C25-9D01-75C09F693150}"/>
    <cellStyle name="Normal 7 2 3 2" xfId="133" xr:uid="{197A7508-965F-4985-9CC7-890F0A5E933A}"/>
    <cellStyle name="Normal 7 2 3 2 2" xfId="694" xr:uid="{C3B0C71F-52F5-4D0A-BE8D-415D71F22E51}"/>
    <cellStyle name="Normal 7 2 3 2 2 2" xfId="695" xr:uid="{B716CEC8-B8E5-4CC2-94B2-26A0E20F32B5}"/>
    <cellStyle name="Normal 7 2 3 2 2 2 2" xfId="1774" xr:uid="{B4F47666-31C8-47C0-AEE0-186C019C1ECB}"/>
    <cellStyle name="Normal 7 2 3 2 2 2 2 2" xfId="1775" xr:uid="{35CEB13B-9BC7-4E60-8362-088A73B8C976}"/>
    <cellStyle name="Normal 7 2 3 2 2 2 3" xfId="1776" xr:uid="{353D26CC-CAD5-4F35-A1B2-364E6A438F67}"/>
    <cellStyle name="Normal 7 2 3 2 2 3" xfId="1777" xr:uid="{61FB0C31-136D-432B-8D04-D384A669C5BD}"/>
    <cellStyle name="Normal 7 2 3 2 2 3 2" xfId="1778" xr:uid="{7B19CF65-C920-4702-A760-F68D9FBB202E}"/>
    <cellStyle name="Normal 7 2 3 2 2 4" xfId="1779" xr:uid="{88E07510-5722-4283-B6D9-C5327C6142E4}"/>
    <cellStyle name="Normal 7 2 3 2 3" xfId="696" xr:uid="{A5BBBEE8-9B46-4F89-9B7A-B71C0498D66A}"/>
    <cellStyle name="Normal 7 2 3 2 3 2" xfId="1780" xr:uid="{D151AD7C-BB5F-4871-91E8-B87CF4261CFF}"/>
    <cellStyle name="Normal 7 2 3 2 3 2 2" xfId="1781" xr:uid="{5B3A30CE-D4FD-425B-9EB7-B1CAFE160843}"/>
    <cellStyle name="Normal 7 2 3 2 3 3" xfId="1782" xr:uid="{14BD7131-7B9B-45C8-B4DA-7C8188F1863E}"/>
    <cellStyle name="Normal 7 2 3 2 3 4" xfId="3435" xr:uid="{BE978BFF-BAF1-4C69-88C3-3D1BDFCE02E0}"/>
    <cellStyle name="Normal 7 2 3 2 4" xfId="1783" xr:uid="{8952ADAC-6DE2-47ED-8788-93A7A006CF2F}"/>
    <cellStyle name="Normal 7 2 3 2 4 2" xfId="1784" xr:uid="{0F2444F9-BB02-4AEE-A537-269D428FBB50}"/>
    <cellStyle name="Normal 7 2 3 2 5" xfId="1785" xr:uid="{08ADA486-479C-467C-9135-A347CFC131BE}"/>
    <cellStyle name="Normal 7 2 3 2 6" xfId="3436" xr:uid="{D6FA5820-4933-4BD6-AD54-C308795D5306}"/>
    <cellStyle name="Normal 7 2 3 3" xfId="352" xr:uid="{EC489CA0-9927-4F4D-8794-BA429D3F62E6}"/>
    <cellStyle name="Normal 7 2 3 3 2" xfId="697" xr:uid="{151CCDD8-B954-4871-9F98-E86E34DC9088}"/>
    <cellStyle name="Normal 7 2 3 3 2 2" xfId="698" xr:uid="{3411CAA0-F2C5-4283-8FEA-FC2E3645CB7F}"/>
    <cellStyle name="Normal 7 2 3 3 2 2 2" xfId="1786" xr:uid="{CDDC18D1-623E-433A-9AC6-DB4FC21D1D83}"/>
    <cellStyle name="Normal 7 2 3 3 2 2 2 2" xfId="1787" xr:uid="{47CFB1A4-FE2B-4A79-B32E-BEA94691E930}"/>
    <cellStyle name="Normal 7 2 3 3 2 2 3" xfId="1788" xr:uid="{3A548B99-8BAC-4B01-9521-1FAC39625BAD}"/>
    <cellStyle name="Normal 7 2 3 3 2 3" xfId="1789" xr:uid="{82791F36-7867-4722-9075-C5DBCE4CF5D3}"/>
    <cellStyle name="Normal 7 2 3 3 2 3 2" xfId="1790" xr:uid="{576A924D-1D09-4469-9EFF-21EDEDC52C60}"/>
    <cellStyle name="Normal 7 2 3 3 2 4" xfId="1791" xr:uid="{FCC44273-EC8A-44ED-995A-5A98DC8B447D}"/>
    <cellStyle name="Normal 7 2 3 3 3" xfId="699" xr:uid="{2489EC3E-A630-4DF7-B7D4-9C9139811C4B}"/>
    <cellStyle name="Normal 7 2 3 3 3 2" xfId="1792" xr:uid="{15BC829D-CD0E-4F46-980B-9B484CC62437}"/>
    <cellStyle name="Normal 7 2 3 3 3 2 2" xfId="1793" xr:uid="{1DFE736E-A599-4219-8830-582291E67732}"/>
    <cellStyle name="Normal 7 2 3 3 3 3" xfId="1794" xr:uid="{E9CA834B-D1E9-4534-B425-634AC6638BCE}"/>
    <cellStyle name="Normal 7 2 3 3 4" xfId="1795" xr:uid="{7F71A990-E802-4DD1-A4C6-0DDF64AE2B60}"/>
    <cellStyle name="Normal 7 2 3 3 4 2" xfId="1796" xr:uid="{05A41955-DFA5-4F10-BBD9-354E1AFB6340}"/>
    <cellStyle name="Normal 7 2 3 3 5" xfId="1797" xr:uid="{5F7E749A-7DC8-4C4F-94CE-C582D160EE9F}"/>
    <cellStyle name="Normal 7 2 3 4" xfId="353" xr:uid="{AB9A90C1-6B12-407E-8A0F-E12C2FDE999E}"/>
    <cellStyle name="Normal 7 2 3 4 2" xfId="700" xr:uid="{38EC32CD-A762-4A9D-BC97-DC9CE49AA55D}"/>
    <cellStyle name="Normal 7 2 3 4 2 2" xfId="1798" xr:uid="{D0E426E2-4831-4EE9-B57B-FC17A19CB508}"/>
    <cellStyle name="Normal 7 2 3 4 2 2 2" xfId="1799" xr:uid="{38ED4127-528C-44C4-BBA3-F7DB95B68C61}"/>
    <cellStyle name="Normal 7 2 3 4 2 3" xfId="1800" xr:uid="{9990FADC-B811-4581-9C3F-BB9C29C5F9B0}"/>
    <cellStyle name="Normal 7 2 3 4 3" xfId="1801" xr:uid="{4D34A5CD-AA2A-454E-B18B-3E04F01E2EF4}"/>
    <cellStyle name="Normal 7 2 3 4 3 2" xfId="1802" xr:uid="{A8F86BBF-E7D3-4594-B959-549A77399C41}"/>
    <cellStyle name="Normal 7 2 3 4 4" xfId="1803" xr:uid="{80056BFD-4EF6-40B2-9BBF-15065842C04D}"/>
    <cellStyle name="Normal 7 2 3 5" xfId="701" xr:uid="{CB9C8A4D-D35B-4AC0-89B6-54EF8E7EBE88}"/>
    <cellStyle name="Normal 7 2 3 5 2" xfId="1804" xr:uid="{1F746CDA-D2EF-4274-8607-59BB7B584033}"/>
    <cellStyle name="Normal 7 2 3 5 2 2" xfId="1805" xr:uid="{0F831C28-54E9-4726-B2A2-1895EB32AB38}"/>
    <cellStyle name="Normal 7 2 3 5 3" xfId="1806" xr:uid="{6349DDCA-511B-43FF-AE89-4B01D767F046}"/>
    <cellStyle name="Normal 7 2 3 5 4" xfId="3437" xr:uid="{F048EDDF-013E-4179-8A81-C329C24A0945}"/>
    <cellStyle name="Normal 7 2 3 6" xfId="1807" xr:uid="{1E9872D9-84BC-477E-8BB2-2DE271186363}"/>
    <cellStyle name="Normal 7 2 3 6 2" xfId="1808" xr:uid="{13E52E8D-A26A-4D0D-968C-61F6872906CB}"/>
    <cellStyle name="Normal 7 2 3 7" xfId="1809" xr:uid="{CEF2A080-2A87-4785-9F36-0098A50DA976}"/>
    <cellStyle name="Normal 7 2 3 8" xfId="3438" xr:uid="{CC21CE0D-1A1A-4CF8-A26E-3E54FAA4522C}"/>
    <cellStyle name="Normal 7 2 4" xfId="134" xr:uid="{A03472EB-3FEC-40A4-B86D-391B4B026B4C}"/>
    <cellStyle name="Normal 7 2 4 2" xfId="448" xr:uid="{0E89B5FC-0693-4B56-B33E-409617B49C9D}"/>
    <cellStyle name="Normal 7 2 4 2 2" xfId="702" xr:uid="{65F9B889-6629-4AA2-9180-17C263A46DDB}"/>
    <cellStyle name="Normal 7 2 4 2 2 2" xfId="1810" xr:uid="{1458ABC8-06CF-49AA-AB38-7A70BE411E23}"/>
    <cellStyle name="Normal 7 2 4 2 2 2 2" xfId="1811" xr:uid="{BE885833-70B4-4252-B5C4-8F02A481F8A9}"/>
    <cellStyle name="Normal 7 2 4 2 2 3" xfId="1812" xr:uid="{EC4EC98D-51B6-4E8B-BB66-D0D3DE480899}"/>
    <cellStyle name="Normal 7 2 4 2 2 4" xfId="3439" xr:uid="{A6BB2362-4EE7-4F2D-A198-D918403D744A}"/>
    <cellStyle name="Normal 7 2 4 2 3" xfId="1813" xr:uid="{5CCAA315-C075-4D62-8577-46579051C9D8}"/>
    <cellStyle name="Normal 7 2 4 2 3 2" xfId="1814" xr:uid="{7B2FC8C3-1FEF-4910-9BB8-F38B6BFA21EE}"/>
    <cellStyle name="Normal 7 2 4 2 4" xfId="1815" xr:uid="{6BE1834A-5E47-4E03-9269-A2C38F66ED30}"/>
    <cellStyle name="Normal 7 2 4 2 5" xfId="3440" xr:uid="{7187654A-89DB-4832-857D-715C675B4180}"/>
    <cellStyle name="Normal 7 2 4 3" xfId="703" xr:uid="{9947FDBD-6C1B-46CF-A226-1CF0AE6610E1}"/>
    <cellStyle name="Normal 7 2 4 3 2" xfId="1816" xr:uid="{3569ECC2-EA0E-4536-9E8A-8F25D8022599}"/>
    <cellStyle name="Normal 7 2 4 3 2 2" xfId="1817" xr:uid="{1D0C896C-E6D4-4C8F-A3BB-67C975D30B3F}"/>
    <cellStyle name="Normal 7 2 4 3 3" xfId="1818" xr:uid="{7263D3C5-848C-4055-B9AC-B9A91039E87B}"/>
    <cellStyle name="Normal 7 2 4 3 4" xfId="3441" xr:uid="{EB1B4409-F448-4524-A72D-8E034697945B}"/>
    <cellStyle name="Normal 7 2 4 4" xfId="1819" xr:uid="{93DDDBF9-F2C5-4B52-BEA1-02E18C120D71}"/>
    <cellStyle name="Normal 7 2 4 4 2" xfId="1820" xr:uid="{F0545E07-1D3C-4923-803C-FE29721D1512}"/>
    <cellStyle name="Normal 7 2 4 4 3" xfId="3442" xr:uid="{7F368D57-9F7D-437B-B44E-06BCFC2DEF12}"/>
    <cellStyle name="Normal 7 2 4 4 4" xfId="3443" xr:uid="{7B0D3C8E-0B7D-4D44-B9AC-08011784ED3B}"/>
    <cellStyle name="Normal 7 2 4 5" xfId="1821" xr:uid="{B22FA6B8-0190-4133-AFA0-E4DAEC81065C}"/>
    <cellStyle name="Normal 7 2 4 6" xfId="3444" xr:uid="{002AE49A-35FC-4296-8B3B-838FC58147AF}"/>
    <cellStyle name="Normal 7 2 4 7" xfId="3445" xr:uid="{3F5B204B-CF03-451F-B111-8C290A68E831}"/>
    <cellStyle name="Normal 7 2 5" xfId="354" xr:uid="{65F33674-5675-4EF9-8A5A-B99342CDDD36}"/>
    <cellStyle name="Normal 7 2 5 2" xfId="704" xr:uid="{0363EB5D-E55D-45E5-ABD3-C282CF38E1C8}"/>
    <cellStyle name="Normal 7 2 5 2 2" xfId="705" xr:uid="{F30D47F4-28C9-4246-BA1D-33D252269B6E}"/>
    <cellStyle name="Normal 7 2 5 2 2 2" xfId="1822" xr:uid="{AC2092DC-D5D5-40F6-9025-5F13D4E19963}"/>
    <cellStyle name="Normal 7 2 5 2 2 2 2" xfId="1823" xr:uid="{FF4F655D-0E20-4952-9232-3E1ED4D333E4}"/>
    <cellStyle name="Normal 7 2 5 2 2 3" xfId="1824" xr:uid="{20190C67-61B9-4E2E-A0A3-FAA997701EFE}"/>
    <cellStyle name="Normal 7 2 5 2 3" xfId="1825" xr:uid="{C1560F62-C9BF-4B99-8671-D22B2B4BAAAA}"/>
    <cellStyle name="Normal 7 2 5 2 3 2" xfId="1826" xr:uid="{BB35181F-AB75-4676-98DD-061D9C773213}"/>
    <cellStyle name="Normal 7 2 5 2 4" xfId="1827" xr:uid="{B67D0FE1-DE03-437B-9056-933D4ECF056B}"/>
    <cellStyle name="Normal 7 2 5 3" xfId="706" xr:uid="{C7FC05DD-D663-4EEA-BBA9-590695353084}"/>
    <cellStyle name="Normal 7 2 5 3 2" xfId="1828" xr:uid="{29FB1B2E-776D-41A0-95C3-07287D017DD7}"/>
    <cellStyle name="Normal 7 2 5 3 2 2" xfId="1829" xr:uid="{B3B28660-3294-4B30-AB23-CD6739A31AA9}"/>
    <cellStyle name="Normal 7 2 5 3 3" xfId="1830" xr:uid="{B2716783-7992-4EE0-B208-063CAE498132}"/>
    <cellStyle name="Normal 7 2 5 3 4" xfId="3446" xr:uid="{4BA36C9A-4C7C-43E4-BF9A-54346669D2F0}"/>
    <cellStyle name="Normal 7 2 5 4" xfId="1831" xr:uid="{DE4222BD-619C-414D-A9C7-7B229CA06AF8}"/>
    <cellStyle name="Normal 7 2 5 4 2" xfId="1832" xr:uid="{6BFA0C04-F2B6-4F57-A3A3-91E037826343}"/>
    <cellStyle name="Normal 7 2 5 5" xfId="1833" xr:uid="{56E746F3-9AA1-4C9B-A136-7C0FEE751E81}"/>
    <cellStyle name="Normal 7 2 5 6" xfId="3447" xr:uid="{4543B600-D344-4611-8A2D-DF1F30F35919}"/>
    <cellStyle name="Normal 7 2 6" xfId="355" xr:uid="{56A1D250-CF98-4B4D-8CD4-411BA4ECE700}"/>
    <cellStyle name="Normal 7 2 6 2" xfId="707" xr:uid="{E095EA06-A1DB-4BC2-8042-FEEA335BE586}"/>
    <cellStyle name="Normal 7 2 6 2 2" xfId="1834" xr:uid="{6C21EECF-893A-4155-B2DB-C4256E99558F}"/>
    <cellStyle name="Normal 7 2 6 2 2 2" xfId="1835" xr:uid="{B7A5C03B-5E5B-43A6-9183-A3C7021A4022}"/>
    <cellStyle name="Normal 7 2 6 2 3" xfId="1836" xr:uid="{B90EDCAE-17F5-455B-832E-4EEA0828BED1}"/>
    <cellStyle name="Normal 7 2 6 2 4" xfId="3448" xr:uid="{F02ABD12-5558-49BE-972A-DC3D4845C9A4}"/>
    <cellStyle name="Normal 7 2 6 3" xfId="1837" xr:uid="{99701D65-9E43-48A6-AF45-0232E1B303CF}"/>
    <cellStyle name="Normal 7 2 6 3 2" xfId="1838" xr:uid="{596FE787-BC44-405A-B736-9473BF79A7C6}"/>
    <cellStyle name="Normal 7 2 6 4" xfId="1839" xr:uid="{30B48E04-4EEB-4377-AE0E-6B81AFBF7428}"/>
    <cellStyle name="Normal 7 2 6 5" xfId="3449" xr:uid="{438EE1AA-8C9E-4325-BCA6-4FC1CDC06478}"/>
    <cellStyle name="Normal 7 2 7" xfId="708" xr:uid="{EB04086C-DC24-479D-97A8-4497992FEB34}"/>
    <cellStyle name="Normal 7 2 7 2" xfId="1840" xr:uid="{A92E9D26-F0EF-453B-AB15-45F1060DC547}"/>
    <cellStyle name="Normal 7 2 7 2 2" xfId="1841" xr:uid="{F05AE2A4-E2BB-4820-A2C8-75363F95D056}"/>
    <cellStyle name="Normal 7 2 7 2 3" xfId="4409" xr:uid="{50FBEADE-D977-47CF-B404-24CC5790A4AC}"/>
    <cellStyle name="Normal 7 2 7 3" xfId="1842" xr:uid="{38858B87-CC4B-4AA5-96DC-9ED64B69CBE9}"/>
    <cellStyle name="Normal 7 2 7 4" xfId="3450" xr:uid="{88A63890-DC3B-481E-A055-F0D0439FB3F2}"/>
    <cellStyle name="Normal 7 2 7 4 2" xfId="4579" xr:uid="{C206F15E-C763-487C-863B-C50668736A0C}"/>
    <cellStyle name="Normal 7 2 7 4 3" xfId="4686" xr:uid="{85D7F292-CADE-43AD-B205-CED952030BA1}"/>
    <cellStyle name="Normal 7 2 7 4 4" xfId="4608" xr:uid="{902895AE-2473-49EF-A1C4-A431A85113FB}"/>
    <cellStyle name="Normal 7 2 8" xfId="1843" xr:uid="{A6A43F08-C8B6-4D09-BDE5-F7FE76FFA68C}"/>
    <cellStyle name="Normal 7 2 8 2" xfId="1844" xr:uid="{DF118F54-7DF8-4081-BEBA-87B064FFDB4E}"/>
    <cellStyle name="Normal 7 2 8 3" xfId="3451" xr:uid="{A7E27BC9-DB22-4CFC-9514-57096E0D7422}"/>
    <cellStyle name="Normal 7 2 8 4" xfId="3452" xr:uid="{F87BA084-9987-4769-8078-85DAEE4A485D}"/>
    <cellStyle name="Normal 7 2 9" xfId="1845" xr:uid="{1E50435D-6F97-49DB-A0C8-51702F9221E9}"/>
    <cellStyle name="Normal 7 3" xfId="135" xr:uid="{D45D80B8-154A-4A7E-9CDE-339674A1D588}"/>
    <cellStyle name="Normal 7 3 10" xfId="3453" xr:uid="{124D2278-1E48-490E-B152-2C646FA87F9E}"/>
    <cellStyle name="Normal 7 3 11" xfId="3454" xr:uid="{1403C76F-045C-443B-8156-91DFB41C02E5}"/>
    <cellStyle name="Normal 7 3 2" xfId="136" xr:uid="{F2FA963F-3147-4F66-B179-BDB9A49B2A47}"/>
    <cellStyle name="Normal 7 3 2 2" xfId="137" xr:uid="{C7F1B1A3-17B9-4C1D-9CD0-D25C17E5E9B5}"/>
    <cellStyle name="Normal 7 3 2 2 2" xfId="356" xr:uid="{C875675F-0CD7-457B-BA48-AF1EBA85182D}"/>
    <cellStyle name="Normal 7 3 2 2 2 2" xfId="709" xr:uid="{1178F029-F3EE-411D-B295-C30AA825E08A}"/>
    <cellStyle name="Normal 7 3 2 2 2 2 2" xfId="1846" xr:uid="{E0A6EFB8-0CCF-45EF-8B4E-B2C21CA181D0}"/>
    <cellStyle name="Normal 7 3 2 2 2 2 2 2" xfId="1847" xr:uid="{F558D5CD-669A-45B0-BE0B-DC91CA68150C}"/>
    <cellStyle name="Normal 7 3 2 2 2 2 3" xfId="1848" xr:uid="{64A6212F-1429-4C47-A5ED-524992088F80}"/>
    <cellStyle name="Normal 7 3 2 2 2 2 4" xfId="3455" xr:uid="{DAC891E6-FD71-42B3-BDEC-687005AB0847}"/>
    <cellStyle name="Normal 7 3 2 2 2 3" xfId="1849" xr:uid="{9DC38325-C9B2-40DF-837C-C29D700276FC}"/>
    <cellStyle name="Normal 7 3 2 2 2 3 2" xfId="1850" xr:uid="{1A8D79E8-A853-4ECF-8DD3-2C28856877B5}"/>
    <cellStyle name="Normal 7 3 2 2 2 3 3" xfId="3456" xr:uid="{E9828036-0A2F-478A-AC16-ED80F1BE46B8}"/>
    <cellStyle name="Normal 7 3 2 2 2 3 4" xfId="3457" xr:uid="{51E341AC-7FBF-4631-8973-9C2852091A03}"/>
    <cellStyle name="Normal 7 3 2 2 2 4" xfId="1851" xr:uid="{5F01D9E3-B07F-411F-BDFE-A99F961E3D6C}"/>
    <cellStyle name="Normal 7 3 2 2 2 5" xfId="3458" xr:uid="{A869FC6C-8361-4D42-AF13-FE960417E138}"/>
    <cellStyle name="Normal 7 3 2 2 2 6" xfId="3459" xr:uid="{E0EF2566-A9D8-4F45-95A5-444FECFC7CD3}"/>
    <cellStyle name="Normal 7 3 2 2 3" xfId="710" xr:uid="{37E87A5F-E0AE-45F1-94DA-58A36743CDD2}"/>
    <cellStyle name="Normal 7 3 2 2 3 2" xfId="1852" xr:uid="{3DECCB00-C621-4924-82B7-B9FA3481E6C7}"/>
    <cellStyle name="Normal 7 3 2 2 3 2 2" xfId="1853" xr:uid="{3DC87307-0B90-4A5E-93BB-3F4BF825D11E}"/>
    <cellStyle name="Normal 7 3 2 2 3 2 3" xfId="3460" xr:uid="{5B2E5E61-BFC0-4389-A317-133C3BD1A47B}"/>
    <cellStyle name="Normal 7 3 2 2 3 2 4" xfId="3461" xr:uid="{FF2DFBE1-9C2C-43B3-A90C-984125C3D926}"/>
    <cellStyle name="Normal 7 3 2 2 3 3" xfId="1854" xr:uid="{9E68AB0E-F9DA-4FA8-A4B4-9F8C428887D9}"/>
    <cellStyle name="Normal 7 3 2 2 3 4" xfId="3462" xr:uid="{39B2CCDB-C681-4624-B686-32443EF23933}"/>
    <cellStyle name="Normal 7 3 2 2 3 5" xfId="3463" xr:uid="{51ACC5BF-FCB2-45D7-BF20-3152697B7243}"/>
    <cellStyle name="Normal 7 3 2 2 4" xfId="1855" xr:uid="{668561D9-3110-4A32-AC51-8DCFB8722CB2}"/>
    <cellStyle name="Normal 7 3 2 2 4 2" xfId="1856" xr:uid="{34209BEA-04D8-4424-9CF5-01347B1E60ED}"/>
    <cellStyle name="Normal 7 3 2 2 4 3" xfId="3464" xr:uid="{68CD2DFC-975E-4887-AC74-9C85B209ECAB}"/>
    <cellStyle name="Normal 7 3 2 2 4 4" xfId="3465" xr:uid="{4578220E-052E-4DAD-8145-0720436652DC}"/>
    <cellStyle name="Normal 7 3 2 2 5" xfId="1857" xr:uid="{5DB1CCE4-5111-491E-BEF8-A90319A24D8A}"/>
    <cellStyle name="Normal 7 3 2 2 5 2" xfId="3466" xr:uid="{95CA3124-039C-4725-AA6C-805C4C767407}"/>
    <cellStyle name="Normal 7 3 2 2 5 3" xfId="3467" xr:uid="{C99CBFBF-A4B5-45E3-9979-C08E8213659A}"/>
    <cellStyle name="Normal 7 3 2 2 5 4" xfId="3468" xr:uid="{40A492B0-5F48-43D9-986B-EA8F25C9F4FC}"/>
    <cellStyle name="Normal 7 3 2 2 6" xfId="3469" xr:uid="{5185770F-8BAA-496E-A901-EE0BEBF50CFC}"/>
    <cellStyle name="Normal 7 3 2 2 7" xfId="3470" xr:uid="{499B4EC8-CC36-45DD-83BE-54882B014DF1}"/>
    <cellStyle name="Normal 7 3 2 2 8" xfId="3471" xr:uid="{8C818C03-50F5-4A33-B67F-24C644E13A54}"/>
    <cellStyle name="Normal 7 3 2 3" xfId="357" xr:uid="{4884282A-FBBE-4EAD-9DC4-DA5BF5BC068C}"/>
    <cellStyle name="Normal 7 3 2 3 2" xfId="711" xr:uid="{0C13F206-89F9-454C-A369-74290B4F79AE}"/>
    <cellStyle name="Normal 7 3 2 3 2 2" xfId="712" xr:uid="{27F27306-2BE1-40DE-9941-F96BF5A75587}"/>
    <cellStyle name="Normal 7 3 2 3 2 2 2" xfId="1858" xr:uid="{740C6E93-9A95-4FE4-A9A9-CEC748CAD54E}"/>
    <cellStyle name="Normal 7 3 2 3 2 2 2 2" xfId="1859" xr:uid="{EDC7FA14-AD8D-47E7-8CEE-07872AFC7736}"/>
    <cellStyle name="Normal 7 3 2 3 2 2 3" xfId="1860" xr:uid="{44E9C260-C7F2-460A-89B8-E8D8FF6EE748}"/>
    <cellStyle name="Normal 7 3 2 3 2 3" xfId="1861" xr:uid="{151A0B20-5C6A-47CB-B58E-F2DFB83EAB95}"/>
    <cellStyle name="Normal 7 3 2 3 2 3 2" xfId="1862" xr:uid="{A2CFB386-3C53-4611-A88F-A0E0CE30DF02}"/>
    <cellStyle name="Normal 7 3 2 3 2 4" xfId="1863" xr:uid="{C2D73AB4-43E6-477E-9DF2-DF647D12599C}"/>
    <cellStyle name="Normal 7 3 2 3 3" xfId="713" xr:uid="{60524A76-D580-4C14-BF91-A9A5B93B2014}"/>
    <cellStyle name="Normal 7 3 2 3 3 2" xfId="1864" xr:uid="{FEED34B0-BD26-4389-A85F-65EC8711DADC}"/>
    <cellStyle name="Normal 7 3 2 3 3 2 2" xfId="1865" xr:uid="{BA4FE59B-6075-4EAB-80E8-CF3F563F2B32}"/>
    <cellStyle name="Normal 7 3 2 3 3 3" xfId="1866" xr:uid="{C37BC4C0-0762-419B-A95D-D9ACE05D87DC}"/>
    <cellStyle name="Normal 7 3 2 3 3 4" xfId="3472" xr:uid="{F3556DF1-9947-4C77-BEF5-0080217F994D}"/>
    <cellStyle name="Normal 7 3 2 3 4" xfId="1867" xr:uid="{E7B6DCD5-1DC8-4D45-B5CD-8B5DA90565E4}"/>
    <cellStyle name="Normal 7 3 2 3 4 2" xfId="1868" xr:uid="{68A5FBF4-BB65-4917-9374-76CFD80BEA2E}"/>
    <cellStyle name="Normal 7 3 2 3 5" xfId="1869" xr:uid="{9E22E004-1D0C-439F-9F5B-13E84165E6F9}"/>
    <cellStyle name="Normal 7 3 2 3 6" xfId="3473" xr:uid="{CE74B3E0-AF35-4EB4-BE9B-C9628CF7F1F0}"/>
    <cellStyle name="Normal 7 3 2 4" xfId="358" xr:uid="{04C4FA54-BD67-4735-A4BD-AC01B6374D81}"/>
    <cellStyle name="Normal 7 3 2 4 2" xfId="714" xr:uid="{D8C1B53D-5BD4-4851-B66B-66A9FEF78B54}"/>
    <cellStyle name="Normal 7 3 2 4 2 2" xfId="1870" xr:uid="{351B0369-5785-43A5-97D9-F8DAB449744F}"/>
    <cellStyle name="Normal 7 3 2 4 2 2 2" xfId="1871" xr:uid="{F9718A73-2882-4065-9325-6DF107994C0E}"/>
    <cellStyle name="Normal 7 3 2 4 2 3" xfId="1872" xr:uid="{D6904D7B-CA8D-46AE-979F-53B18079B632}"/>
    <cellStyle name="Normal 7 3 2 4 2 4" xfId="3474" xr:uid="{2D68EF07-7781-4C55-8D83-370A09BC694E}"/>
    <cellStyle name="Normal 7 3 2 4 3" xfId="1873" xr:uid="{CD0E599F-790A-407E-B0DA-5F2A3F65C5C7}"/>
    <cellStyle name="Normal 7 3 2 4 3 2" xfId="1874" xr:uid="{2B12A429-3D0F-4F65-AD62-6FCD293E72A8}"/>
    <cellStyle name="Normal 7 3 2 4 4" xfId="1875" xr:uid="{8AC99B3B-098C-49A1-BE59-8E5CF4914E31}"/>
    <cellStyle name="Normal 7 3 2 4 5" xfId="3475" xr:uid="{6E3657D9-A9FD-4EB6-93FE-723291116C7D}"/>
    <cellStyle name="Normal 7 3 2 5" xfId="359" xr:uid="{5FA5A89F-98EA-4CC3-A55A-2A2DA5C3229C}"/>
    <cellStyle name="Normal 7 3 2 5 2" xfId="1876" xr:uid="{7AACF1AC-E80C-4EE3-B654-CDAFC3E7312E}"/>
    <cellStyle name="Normal 7 3 2 5 2 2" xfId="1877" xr:uid="{5D84CF17-EF1C-45A4-8341-BBE10D39F942}"/>
    <cellStyle name="Normal 7 3 2 5 3" xfId="1878" xr:uid="{0E45198F-A084-4F19-B26A-7F8D83787E9D}"/>
    <cellStyle name="Normal 7 3 2 5 4" xfId="3476" xr:uid="{4C32E643-54D5-4FD8-AACD-DEE5331F77A4}"/>
    <cellStyle name="Normal 7 3 2 6" xfId="1879" xr:uid="{10915191-5063-4E23-831C-C2A37A80C770}"/>
    <cellStyle name="Normal 7 3 2 6 2" xfId="1880" xr:uid="{0070F4A6-8687-4D37-A772-DCADEF28146F}"/>
    <cellStyle name="Normal 7 3 2 6 3" xfId="3477" xr:uid="{9204D218-94C9-4C54-8AB5-B360EAEB34C7}"/>
    <cellStyle name="Normal 7 3 2 6 4" xfId="3478" xr:uid="{681E331D-B9F1-4B94-8C63-D21F9115ADBD}"/>
    <cellStyle name="Normal 7 3 2 7" xfId="1881" xr:uid="{298A092A-1A38-4868-9580-850432AB0068}"/>
    <cellStyle name="Normal 7 3 2 8" xfId="3479" xr:uid="{3F8CF69D-BE42-4DD1-9FCB-E999A8CFCD88}"/>
    <cellStyle name="Normal 7 3 2 9" xfId="3480" xr:uid="{77EED169-C4D7-4765-90E5-4903018FC7CB}"/>
    <cellStyle name="Normal 7 3 3" xfId="138" xr:uid="{02CA347E-9AFA-426D-BB80-9E235F741FB1}"/>
    <cellStyle name="Normal 7 3 3 2" xfId="139" xr:uid="{9C1875F6-C770-447C-8EA1-BBAA38DD5BE9}"/>
    <cellStyle name="Normal 7 3 3 2 2" xfId="715" xr:uid="{737AFC3C-9BFF-4D56-B3A4-CBB5EE1EE68E}"/>
    <cellStyle name="Normal 7 3 3 2 2 2" xfId="1882" xr:uid="{E285EFEC-4A99-42CA-8249-740EC2CE633D}"/>
    <cellStyle name="Normal 7 3 3 2 2 2 2" xfId="1883" xr:uid="{6A388B15-1D24-4C08-811D-CFB54FCFEB1D}"/>
    <cellStyle name="Normal 7 3 3 2 2 2 2 2" xfId="4484" xr:uid="{48613D3C-2E52-48ED-B0DB-4949AEBCD686}"/>
    <cellStyle name="Normal 7 3 3 2 2 2 3" xfId="4485" xr:uid="{322882BC-935B-44D8-B626-FD4A282D06CE}"/>
    <cellStyle name="Normal 7 3 3 2 2 3" xfId="1884" xr:uid="{9132877A-434A-4DDA-B02F-DC75C9279C9D}"/>
    <cellStyle name="Normal 7 3 3 2 2 3 2" xfId="4486" xr:uid="{2BD75C31-149E-478A-A821-CDB8D1FC2B40}"/>
    <cellStyle name="Normal 7 3 3 2 2 4" xfId="3481" xr:uid="{A94891CF-9A65-4E1E-8E5C-F361E9B0DA33}"/>
    <cellStyle name="Normal 7 3 3 2 3" xfId="1885" xr:uid="{0ECE6405-2471-4259-8639-F9C73613E34E}"/>
    <cellStyle name="Normal 7 3 3 2 3 2" xfId="1886" xr:uid="{03106ECC-BADA-47D5-BA5C-E70838851BD8}"/>
    <cellStyle name="Normal 7 3 3 2 3 2 2" xfId="4487" xr:uid="{5074F31E-122F-45B8-892A-AB95B30075DD}"/>
    <cellStyle name="Normal 7 3 3 2 3 3" xfId="3482" xr:uid="{25AC133A-0B11-4D4F-ADF9-64D3B8BA2DD9}"/>
    <cellStyle name="Normal 7 3 3 2 3 4" xfId="3483" xr:uid="{ACFD54B4-A0C0-4D30-B817-A0F839F5657B}"/>
    <cellStyle name="Normal 7 3 3 2 4" xfId="1887" xr:uid="{E3441452-8234-4DB8-A43D-CCDFD1CD1386}"/>
    <cellStyle name="Normal 7 3 3 2 4 2" xfId="4488" xr:uid="{F0297460-60D5-4BD9-BB46-490B6D2976AD}"/>
    <cellStyle name="Normal 7 3 3 2 5" xfId="3484" xr:uid="{8D0A4181-54B5-4B48-B955-DF0FFF900FA5}"/>
    <cellStyle name="Normal 7 3 3 2 6" xfId="3485" xr:uid="{5F71DA9F-10DC-4E8C-818B-EF6327869F94}"/>
    <cellStyle name="Normal 7 3 3 3" xfId="360" xr:uid="{A5E2ED7F-4AF1-4BD3-A559-50AC8190CEE9}"/>
    <cellStyle name="Normal 7 3 3 3 2" xfId="1888" xr:uid="{1D7DACC3-FA88-417F-95FD-E8F88B4A6DD3}"/>
    <cellStyle name="Normal 7 3 3 3 2 2" xfId="1889" xr:uid="{6F33C9CE-5B78-459C-83BB-4BD05C511795}"/>
    <cellStyle name="Normal 7 3 3 3 2 2 2" xfId="4489" xr:uid="{A88F1F57-71AA-4D65-87A1-22545349C3EE}"/>
    <cellStyle name="Normal 7 3 3 3 2 3" xfId="3486" xr:uid="{4F8B8613-73CE-4510-BE7B-8234130EB369}"/>
    <cellStyle name="Normal 7 3 3 3 2 4" xfId="3487" xr:uid="{E3C16014-50A2-4A17-AE11-E6EC84D48208}"/>
    <cellStyle name="Normal 7 3 3 3 3" xfId="1890" xr:uid="{93D7A9EB-ECD8-4E02-BB11-699D17F70EC0}"/>
    <cellStyle name="Normal 7 3 3 3 3 2" xfId="4490" xr:uid="{AD886275-8A34-4A0E-B896-955F9741E091}"/>
    <cellStyle name="Normal 7 3 3 3 4" xfId="3488" xr:uid="{19BC6207-EBBC-4341-9637-1C12F24C0D62}"/>
    <cellStyle name="Normal 7 3 3 3 5" xfId="3489" xr:uid="{C3DF854C-7732-4A05-A588-D30F55A1AA27}"/>
    <cellStyle name="Normal 7 3 3 4" xfId="1891" xr:uid="{B8989612-B03B-4CD4-8A64-E0BE6453280D}"/>
    <cellStyle name="Normal 7 3 3 4 2" xfId="1892" xr:uid="{6027AD9A-38D1-4DA2-9603-AEADFB926891}"/>
    <cellStyle name="Normal 7 3 3 4 2 2" xfId="4491" xr:uid="{56A96E35-3F07-4163-A150-0D39FAB25E1B}"/>
    <cellStyle name="Normal 7 3 3 4 3" xfId="3490" xr:uid="{6113FDDB-E67D-4B26-A521-FA97A5795C13}"/>
    <cellStyle name="Normal 7 3 3 4 4" xfId="3491" xr:uid="{CE2BD514-5A2E-4E34-9248-63B0E6128610}"/>
    <cellStyle name="Normal 7 3 3 5" xfId="1893" xr:uid="{8A146717-566D-4393-9F95-3C748EF7DF72}"/>
    <cellStyle name="Normal 7 3 3 5 2" xfId="3492" xr:uid="{8D06BB17-4FA2-4B44-A56E-75ABB083CDB8}"/>
    <cellStyle name="Normal 7 3 3 5 3" xfId="3493" xr:uid="{A36D1143-A126-409C-AF37-F94144A1A288}"/>
    <cellStyle name="Normal 7 3 3 5 4" xfId="3494" xr:uid="{9FEB5729-E415-4DE3-9BCE-87D80214AC7D}"/>
    <cellStyle name="Normal 7 3 3 6" xfId="3495" xr:uid="{E87823FB-6661-4904-8EBE-205FD0E5F3E4}"/>
    <cellStyle name="Normal 7 3 3 7" xfId="3496" xr:uid="{4A588044-1B39-4A68-B277-BF86DDB486A3}"/>
    <cellStyle name="Normal 7 3 3 8" xfId="3497" xr:uid="{117A3B75-B02D-443D-B1F3-B7565A4D1DFE}"/>
    <cellStyle name="Normal 7 3 4" xfId="140" xr:uid="{BBF7D6C5-CA65-4032-A353-1307D3E81BF8}"/>
    <cellStyle name="Normal 7 3 4 2" xfId="716" xr:uid="{AB7DDBC7-1618-4EA9-829D-E08322AFCE29}"/>
    <cellStyle name="Normal 7 3 4 2 2" xfId="717" xr:uid="{BF191B66-00E1-42B4-9A25-88CF7FEDC365}"/>
    <cellStyle name="Normal 7 3 4 2 2 2" xfId="1894" xr:uid="{CE13B20A-6DA5-4A33-BF06-19F0023CAFF0}"/>
    <cellStyle name="Normal 7 3 4 2 2 2 2" xfId="1895" xr:uid="{B898DF7E-E567-4285-A554-AC2015D0A88A}"/>
    <cellStyle name="Normal 7 3 4 2 2 3" xfId="1896" xr:uid="{34035CB9-2ED9-433D-9D90-DE2458B9EC73}"/>
    <cellStyle name="Normal 7 3 4 2 2 4" xfId="3498" xr:uid="{3FBBA136-31C8-4BBF-8DE7-63BC26C8ED77}"/>
    <cellStyle name="Normal 7 3 4 2 3" xfId="1897" xr:uid="{C492F7C3-DB7C-400E-9782-19894FE904F7}"/>
    <cellStyle name="Normal 7 3 4 2 3 2" xfId="1898" xr:uid="{4195DD43-9F3F-462D-95BE-A3E67D754299}"/>
    <cellStyle name="Normal 7 3 4 2 4" xfId="1899" xr:uid="{B5DF00A7-EAF8-4D0D-8A0F-B6CBA9BAE60C}"/>
    <cellStyle name="Normal 7 3 4 2 5" xfId="3499" xr:uid="{1F0ECE35-B25F-4DBC-B3A7-F669B1F2028A}"/>
    <cellStyle name="Normal 7 3 4 3" xfId="718" xr:uid="{CAAF803D-A477-4BD5-B6AD-434B63243EC8}"/>
    <cellStyle name="Normal 7 3 4 3 2" xfId="1900" xr:uid="{CB686F5D-94E1-49EC-AD7D-CE24518DC0DE}"/>
    <cellStyle name="Normal 7 3 4 3 2 2" xfId="1901" xr:uid="{AFB3DBE3-D0DF-426A-A2B4-7D9B130CD62D}"/>
    <cellStyle name="Normal 7 3 4 3 3" xfId="1902" xr:uid="{C966404A-E117-441C-92EC-F2CCA4BE318A}"/>
    <cellStyle name="Normal 7 3 4 3 4" xfId="3500" xr:uid="{EA684611-5382-4804-96F5-39221EDE1889}"/>
    <cellStyle name="Normal 7 3 4 4" xfId="1903" xr:uid="{584CEAE7-2F1F-4573-BDB5-2CFD8FBA3DDA}"/>
    <cellStyle name="Normal 7 3 4 4 2" xfId="1904" xr:uid="{F182F91B-4549-448F-825A-57A750E6C539}"/>
    <cellStyle name="Normal 7 3 4 4 3" xfId="3501" xr:uid="{36D2CC19-E177-4EA7-A17A-5B36545F92EB}"/>
    <cellStyle name="Normal 7 3 4 4 4" xfId="3502" xr:uid="{22846475-03C4-46A1-B83C-285DA890C9D8}"/>
    <cellStyle name="Normal 7 3 4 5" xfId="1905" xr:uid="{DDECFE27-4E6B-4253-BEC2-A9CB5C0A267A}"/>
    <cellStyle name="Normal 7 3 4 6" xfId="3503" xr:uid="{E025A751-964A-4565-806F-5CAC60980E3D}"/>
    <cellStyle name="Normal 7 3 4 7" xfId="3504" xr:uid="{99A437EF-1821-4281-A795-01F2A0B3FBB7}"/>
    <cellStyle name="Normal 7 3 5" xfId="361" xr:uid="{943D9483-ECC2-4591-A5CF-B0B315926124}"/>
    <cellStyle name="Normal 7 3 5 2" xfId="719" xr:uid="{7D16B079-178A-41A0-B570-BB39A2D3F3E0}"/>
    <cellStyle name="Normal 7 3 5 2 2" xfId="1906" xr:uid="{7AEAB0D8-DF3C-4C28-87C2-2D3F6E89BA00}"/>
    <cellStyle name="Normal 7 3 5 2 2 2" xfId="1907" xr:uid="{70BFD9D6-EC02-485D-BFB4-F2927EA54EA1}"/>
    <cellStyle name="Normal 7 3 5 2 3" xfId="1908" xr:uid="{23571181-5A97-4C5C-ABF1-C7900B49C66C}"/>
    <cellStyle name="Normal 7 3 5 2 4" xfId="3505" xr:uid="{DD91B628-E3E5-450B-A411-8EB444257ACA}"/>
    <cellStyle name="Normal 7 3 5 3" xfId="1909" xr:uid="{C03128CF-36B3-4FDB-B417-AAFC0E01DFEA}"/>
    <cellStyle name="Normal 7 3 5 3 2" xfId="1910" xr:uid="{378A624B-03B6-49FA-A921-E2ED4B3490AD}"/>
    <cellStyle name="Normal 7 3 5 3 3" xfId="3506" xr:uid="{8602C448-31DB-4BCA-9401-165539EA076E}"/>
    <cellStyle name="Normal 7 3 5 3 4" xfId="3507" xr:uid="{ADDF912A-0C56-4F7B-8C02-280731D06DFA}"/>
    <cellStyle name="Normal 7 3 5 4" xfId="1911" xr:uid="{B9DDF2DA-4A51-446A-8F9A-F0C084C7E11A}"/>
    <cellStyle name="Normal 7 3 5 5" xfId="3508" xr:uid="{07E9EBB9-CF5E-4CC2-AF35-5DDBE5C55E68}"/>
    <cellStyle name="Normal 7 3 5 6" xfId="3509" xr:uid="{3A7CB36B-D0E5-4EC2-A32E-81CF143C7C1B}"/>
    <cellStyle name="Normal 7 3 6" xfId="362" xr:uid="{1A4B78A0-A171-4347-AC73-4E18E79F5D2B}"/>
    <cellStyle name="Normal 7 3 6 2" xfId="1912" xr:uid="{D5EE985F-6EA6-491C-817F-1B5CA7561959}"/>
    <cellStyle name="Normal 7 3 6 2 2" xfId="1913" xr:uid="{9FC759F8-2C5F-4E11-B6B0-FBA8FE75A858}"/>
    <cellStyle name="Normal 7 3 6 2 3" xfId="3510" xr:uid="{F4CD9BC1-509E-40C6-9875-0A1FE117ECF4}"/>
    <cellStyle name="Normal 7 3 6 2 4" xfId="3511" xr:uid="{F528FD34-1C42-4F5D-B11B-38DBCE8CD1A2}"/>
    <cellStyle name="Normal 7 3 6 3" xfId="1914" xr:uid="{390B250D-71B2-4A44-9757-E5BEE69BD648}"/>
    <cellStyle name="Normal 7 3 6 4" xfId="3512" xr:uid="{BB10C7C7-5D8E-45C5-897D-DEF00510D876}"/>
    <cellStyle name="Normal 7 3 6 5" xfId="3513" xr:uid="{68A4B873-C6FB-4C51-BE36-4B01815CC25A}"/>
    <cellStyle name="Normal 7 3 7" xfId="1915" xr:uid="{3434C589-BDA7-4B70-ACB3-8B8F62888211}"/>
    <cellStyle name="Normal 7 3 7 2" xfId="1916" xr:uid="{2778501C-0E44-4C69-9AC9-8E138833D501}"/>
    <cellStyle name="Normal 7 3 7 3" xfId="3514" xr:uid="{8BEE4774-B195-4131-9251-4BA2AB6E1228}"/>
    <cellStyle name="Normal 7 3 7 4" xfId="3515" xr:uid="{D53D3BB7-142E-4FD6-9EFD-FFA3093DC8F8}"/>
    <cellStyle name="Normal 7 3 8" xfId="1917" xr:uid="{D13057B3-307C-4F71-AE82-5E961CFEE6A4}"/>
    <cellStyle name="Normal 7 3 8 2" xfId="3516" xr:uid="{4DF0565F-AE67-4354-9E20-8ACBD81A96D8}"/>
    <cellStyle name="Normal 7 3 8 3" xfId="3517" xr:uid="{0CC7B10B-6D18-4E38-86B9-9164B4F0DF8C}"/>
    <cellStyle name="Normal 7 3 8 4" xfId="3518" xr:uid="{0429E483-35C9-4C8F-9B2A-21A37A6E6858}"/>
    <cellStyle name="Normal 7 3 9" xfId="3519" xr:uid="{5E3A8EA1-40B9-4C00-AE16-1CED750317BD}"/>
    <cellStyle name="Normal 7 4" xfId="141" xr:uid="{9EB0F0AF-2982-4B2F-8553-4A531C224A1E}"/>
    <cellStyle name="Normal 7 4 10" xfId="3520" xr:uid="{4CE44B35-D2A7-4014-BDAD-E497BCBA3E86}"/>
    <cellStyle name="Normal 7 4 11" xfId="3521" xr:uid="{70ADB8A2-676E-4AC8-8240-D467B0F64FCF}"/>
    <cellStyle name="Normal 7 4 2" xfId="142" xr:uid="{3EE13AE4-3276-4DD3-AE08-86A5B815A185}"/>
    <cellStyle name="Normal 7 4 2 2" xfId="363" xr:uid="{FB5F71F3-711D-41AB-BD83-B24B6E1D02EB}"/>
    <cellStyle name="Normal 7 4 2 2 2" xfId="720" xr:uid="{A6781C35-642A-49E5-97F7-2534CAC8540C}"/>
    <cellStyle name="Normal 7 4 2 2 2 2" xfId="721" xr:uid="{7F775E6C-78D3-4E3D-A9A4-762EEF4A042E}"/>
    <cellStyle name="Normal 7 4 2 2 2 2 2" xfId="1918" xr:uid="{26C2696A-E9C8-4400-8F29-E087D1A3322F}"/>
    <cellStyle name="Normal 7 4 2 2 2 2 3" xfId="3522" xr:uid="{70301C40-7BFE-43E4-89AC-531EDCF4DCEE}"/>
    <cellStyle name="Normal 7 4 2 2 2 2 4" xfId="3523" xr:uid="{1D93088C-9E50-449A-A1EC-6DB65519CF2C}"/>
    <cellStyle name="Normal 7 4 2 2 2 3" xfId="1919" xr:uid="{A1A9EB34-D333-40EB-A601-69E9DB0CE15D}"/>
    <cellStyle name="Normal 7 4 2 2 2 3 2" xfId="3524" xr:uid="{0536CE0C-3C03-4E98-91E0-AB0CF394DDEA}"/>
    <cellStyle name="Normal 7 4 2 2 2 3 3" xfId="3525" xr:uid="{7585FB51-F960-4403-91DC-E03AD2BE3894}"/>
    <cellStyle name="Normal 7 4 2 2 2 3 4" xfId="3526" xr:uid="{01C38360-6D9B-4DE8-A543-754B888F4A92}"/>
    <cellStyle name="Normal 7 4 2 2 2 4" xfId="3527" xr:uid="{9EF001A8-621D-4210-8D8C-4FA4357B56ED}"/>
    <cellStyle name="Normal 7 4 2 2 2 5" xfId="3528" xr:uid="{09401E19-D759-426F-A64A-0FF11D0D34B8}"/>
    <cellStyle name="Normal 7 4 2 2 2 6" xfId="3529" xr:uid="{1C6689D6-E3DE-449B-A7EB-471A02B84332}"/>
    <cellStyle name="Normal 7 4 2 2 3" xfId="722" xr:uid="{6D0597F1-D1C0-4C70-A7CD-708978C77170}"/>
    <cellStyle name="Normal 7 4 2 2 3 2" xfId="1920" xr:uid="{5C083725-D013-4427-8335-9AB4AD6040EC}"/>
    <cellStyle name="Normal 7 4 2 2 3 2 2" xfId="3530" xr:uid="{191EFA3B-2C06-43CC-8E45-FE78B1908218}"/>
    <cellStyle name="Normal 7 4 2 2 3 2 3" xfId="3531" xr:uid="{97050854-18A7-4DB6-A76C-03CE3D81AB10}"/>
    <cellStyle name="Normal 7 4 2 2 3 2 4" xfId="3532" xr:uid="{5E525A75-0A15-4468-B303-99BD229D1D81}"/>
    <cellStyle name="Normal 7 4 2 2 3 3" xfId="3533" xr:uid="{CFEC2C73-3FA1-4873-81B3-E3F7B30A9EA3}"/>
    <cellStyle name="Normal 7 4 2 2 3 4" xfId="3534" xr:uid="{2A35910B-0570-49AC-B954-C3BD0CA25D7B}"/>
    <cellStyle name="Normal 7 4 2 2 3 5" xfId="3535" xr:uid="{075E2FC4-8507-4C63-829C-166B98433CDB}"/>
    <cellStyle name="Normal 7 4 2 2 4" xfId="1921" xr:uid="{8217A36D-206C-46C7-AE62-9EB61A4E480D}"/>
    <cellStyle name="Normal 7 4 2 2 4 2" xfId="3536" xr:uid="{6FAFBD78-5FC5-4FC2-AF96-CD1ED71802E7}"/>
    <cellStyle name="Normal 7 4 2 2 4 3" xfId="3537" xr:uid="{AD4B3033-9C6C-4B9E-93ED-E69E9700A7DF}"/>
    <cellStyle name="Normal 7 4 2 2 4 4" xfId="3538" xr:uid="{DED5EB29-904E-4EE4-BBA7-D47F542A98E2}"/>
    <cellStyle name="Normal 7 4 2 2 5" xfId="3539" xr:uid="{8EE61F2F-B91C-45D1-A4E0-2D583BAE1554}"/>
    <cellStyle name="Normal 7 4 2 2 5 2" xfId="3540" xr:uid="{18F6857B-2C6C-4891-B8FE-FB2DB81D42FB}"/>
    <cellStyle name="Normal 7 4 2 2 5 3" xfId="3541" xr:uid="{AADA4FE3-7DD3-48AC-A6A3-952738155A21}"/>
    <cellStyle name="Normal 7 4 2 2 5 4" xfId="3542" xr:uid="{066011B5-520A-4C5D-8B62-FD4C23F3F718}"/>
    <cellStyle name="Normal 7 4 2 2 6" xfId="3543" xr:uid="{1B072E07-6366-4EC5-B70C-9107046266C9}"/>
    <cellStyle name="Normal 7 4 2 2 7" xfId="3544" xr:uid="{286C72D0-1D97-4BB6-9D3B-369CE9410C96}"/>
    <cellStyle name="Normal 7 4 2 2 8" xfId="3545" xr:uid="{DD6F033E-B550-4934-BE63-042CAE7F6C87}"/>
    <cellStyle name="Normal 7 4 2 3" xfId="723" xr:uid="{21271E09-C8FD-42C4-B5E1-87F6096BECD4}"/>
    <cellStyle name="Normal 7 4 2 3 2" xfId="724" xr:uid="{820C4552-9D2F-4155-B00E-2BB40D7E1542}"/>
    <cellStyle name="Normal 7 4 2 3 2 2" xfId="725" xr:uid="{D9CFE2A2-9F3F-489E-AEA8-0558B6D5FCEF}"/>
    <cellStyle name="Normal 7 4 2 3 2 3" xfId="3546" xr:uid="{5B9EECC3-4204-4A87-B8E8-E02D7D0309E7}"/>
    <cellStyle name="Normal 7 4 2 3 2 4" xfId="3547" xr:uid="{844F6D56-239E-4819-9849-3D4F66E94C30}"/>
    <cellStyle name="Normal 7 4 2 3 3" xfId="726" xr:uid="{8067B23E-E632-477D-B89D-EB84CF324554}"/>
    <cellStyle name="Normal 7 4 2 3 3 2" xfId="3548" xr:uid="{2A542879-9C1E-441A-92C4-8E4E97E5CECA}"/>
    <cellStyle name="Normal 7 4 2 3 3 3" xfId="3549" xr:uid="{5BCF57BE-AA6C-4DEC-89DE-72C1FFE528AE}"/>
    <cellStyle name="Normal 7 4 2 3 3 4" xfId="3550" xr:uid="{2048324D-9413-430C-974A-1C2F75B988FA}"/>
    <cellStyle name="Normal 7 4 2 3 4" xfId="3551" xr:uid="{B7737590-B410-46BC-8F0F-ECA2F45DD803}"/>
    <cellStyle name="Normal 7 4 2 3 5" xfId="3552" xr:uid="{2DC7D67A-3F38-4BE0-84C9-5252FC49A6E1}"/>
    <cellStyle name="Normal 7 4 2 3 6" xfId="3553" xr:uid="{9AB8EC51-7D48-4634-917D-1DD4CA2871FF}"/>
    <cellStyle name="Normal 7 4 2 4" xfId="727" xr:uid="{09C41380-5463-4D12-98D5-6A430BE5FCB2}"/>
    <cellStyle name="Normal 7 4 2 4 2" xfId="728" xr:uid="{6B3B58B6-0AC9-4BEF-B720-D74DFB57D055}"/>
    <cellStyle name="Normal 7 4 2 4 2 2" xfId="3554" xr:uid="{BA59892D-4106-44EA-98F5-993F49EBA650}"/>
    <cellStyle name="Normal 7 4 2 4 2 3" xfId="3555" xr:uid="{8B2C40EE-F666-4C91-8398-6E96CE76DA21}"/>
    <cellStyle name="Normal 7 4 2 4 2 4" xfId="3556" xr:uid="{372F3020-2DC6-4EEB-A116-8214150169DF}"/>
    <cellStyle name="Normal 7 4 2 4 3" xfId="3557" xr:uid="{32DBFF7B-1EDA-4607-93AD-D5D98BD0F64B}"/>
    <cellStyle name="Normal 7 4 2 4 4" xfId="3558" xr:uid="{3E4D8145-6CDE-4464-82B5-80F60B8E11DF}"/>
    <cellStyle name="Normal 7 4 2 4 5" xfId="3559" xr:uid="{FEBF0DBB-1FA5-4382-B12F-7654E241CB6D}"/>
    <cellStyle name="Normal 7 4 2 5" xfId="729" xr:uid="{1F5B4394-8452-47EC-AF3C-5748602EA256}"/>
    <cellStyle name="Normal 7 4 2 5 2" xfId="3560" xr:uid="{E2C9DB11-DDE7-4F71-A9CB-779452131D81}"/>
    <cellStyle name="Normal 7 4 2 5 3" xfId="3561" xr:uid="{ED136DD2-2691-460C-89F1-9E95D391DB0D}"/>
    <cellStyle name="Normal 7 4 2 5 4" xfId="3562" xr:uid="{C1F5D415-E4D3-423A-B979-455D3E6569E3}"/>
    <cellStyle name="Normal 7 4 2 6" xfId="3563" xr:uid="{9710D6A9-8F71-49B7-B8DE-3FF70E8C1E87}"/>
    <cellStyle name="Normal 7 4 2 6 2" xfId="3564" xr:uid="{51C358FA-AA35-459D-8125-89AF4EA9823F}"/>
    <cellStyle name="Normal 7 4 2 6 3" xfId="3565" xr:uid="{5CBD411B-DAB4-43D1-BD46-41286182A9F0}"/>
    <cellStyle name="Normal 7 4 2 6 4" xfId="3566" xr:uid="{E0FD3E2C-0995-47AD-8432-D2C4DA144C99}"/>
    <cellStyle name="Normal 7 4 2 7" xfId="3567" xr:uid="{84FB38F4-DC8E-4AD0-BBAB-D870FA9188D7}"/>
    <cellStyle name="Normal 7 4 2 8" xfId="3568" xr:uid="{60775436-C85D-44BA-B43A-1904186A76F0}"/>
    <cellStyle name="Normal 7 4 2 9" xfId="3569" xr:uid="{9E2D1C3A-B204-472F-82F8-AB7DA54C8575}"/>
    <cellStyle name="Normal 7 4 3" xfId="364" xr:uid="{213D0D61-2825-4887-9AD5-A57E23996318}"/>
    <cellStyle name="Normal 7 4 3 2" xfId="730" xr:uid="{3688768F-1858-45D8-B87A-526430F3B370}"/>
    <cellStyle name="Normal 7 4 3 2 2" xfId="731" xr:uid="{86051B00-EE23-4653-90EF-B15D4AD939F3}"/>
    <cellStyle name="Normal 7 4 3 2 2 2" xfId="1922" xr:uid="{0F2F25B7-2ED1-4258-ABC2-02A4B35858E2}"/>
    <cellStyle name="Normal 7 4 3 2 2 2 2" xfId="1923" xr:uid="{EDCBFA26-4999-4F56-BBFF-99E0A3ABC8A5}"/>
    <cellStyle name="Normal 7 4 3 2 2 3" xfId="1924" xr:uid="{F4F4B15A-9B55-4C40-BF3F-52022099C83B}"/>
    <cellStyle name="Normal 7 4 3 2 2 4" xfId="3570" xr:uid="{EED6059F-002C-4CB8-AAF2-249CDA274626}"/>
    <cellStyle name="Normal 7 4 3 2 3" xfId="1925" xr:uid="{F58978C6-CD84-4020-935F-1B02F5A29FB8}"/>
    <cellStyle name="Normal 7 4 3 2 3 2" xfId="1926" xr:uid="{D3DBF084-1BFF-4063-87B4-C41DF32912AE}"/>
    <cellStyle name="Normal 7 4 3 2 3 3" xfId="3571" xr:uid="{CD35318A-F99B-48D5-B7C1-9439C8E8D7D6}"/>
    <cellStyle name="Normal 7 4 3 2 3 4" xfId="3572" xr:uid="{18D70C77-029F-4069-B1C3-877AF8C9BE1B}"/>
    <cellStyle name="Normal 7 4 3 2 4" xfId="1927" xr:uid="{73383D7B-0277-4DF9-96F0-F07619508A9D}"/>
    <cellStyle name="Normal 7 4 3 2 5" xfId="3573" xr:uid="{C0811F7C-590E-493F-8E00-57DCE13466A0}"/>
    <cellStyle name="Normal 7 4 3 2 6" xfId="3574" xr:uid="{2E827ADF-25D6-4E75-96DE-789F1EEBE6B2}"/>
    <cellStyle name="Normal 7 4 3 3" xfId="732" xr:uid="{37446180-1B9B-465D-A95F-E083FC4E0934}"/>
    <cellStyle name="Normal 7 4 3 3 2" xfId="1928" xr:uid="{6EB9EC97-7423-4425-8409-E9918AD7FB77}"/>
    <cellStyle name="Normal 7 4 3 3 2 2" xfId="1929" xr:uid="{6915B287-41E6-4D6B-A529-0748122FB0BF}"/>
    <cellStyle name="Normal 7 4 3 3 2 3" xfId="3575" xr:uid="{B45F1768-3722-48F0-A483-4CB33F214065}"/>
    <cellStyle name="Normal 7 4 3 3 2 4" xfId="3576" xr:uid="{577BD478-5804-428F-B28D-2B67BAF1EE98}"/>
    <cellStyle name="Normal 7 4 3 3 3" xfId="1930" xr:uid="{2F18B217-78E2-4824-B238-537530712CED}"/>
    <cellStyle name="Normal 7 4 3 3 4" xfId="3577" xr:uid="{5641C435-A63C-44B3-8567-9CE7102B8480}"/>
    <cellStyle name="Normal 7 4 3 3 5" xfId="3578" xr:uid="{82EF59E3-A91A-4452-9E05-436555DD536B}"/>
    <cellStyle name="Normal 7 4 3 4" xfId="1931" xr:uid="{86124595-43D0-4546-83B6-F4B6B92D4903}"/>
    <cellStyle name="Normal 7 4 3 4 2" xfId="1932" xr:uid="{690813D5-CF98-4055-BB81-0C9110455C85}"/>
    <cellStyle name="Normal 7 4 3 4 3" xfId="3579" xr:uid="{CBB3B7FD-D2BB-49E0-B613-44186944DD89}"/>
    <cellStyle name="Normal 7 4 3 4 4" xfId="3580" xr:uid="{606D6F5B-7FE8-49AA-956E-B0CE79B6D051}"/>
    <cellStyle name="Normal 7 4 3 5" xfId="1933" xr:uid="{B5056856-92E3-4EE0-A2FF-0F68040FE845}"/>
    <cellStyle name="Normal 7 4 3 5 2" xfId="3581" xr:uid="{CECE5488-81EA-4FA1-86CE-582323E84A5B}"/>
    <cellStyle name="Normal 7 4 3 5 3" xfId="3582" xr:uid="{4CF53B9D-E9C2-4F80-911B-304DA3E60C61}"/>
    <cellStyle name="Normal 7 4 3 5 4" xfId="3583" xr:uid="{88CB58B8-F96C-4516-BCA8-A6748E475066}"/>
    <cellStyle name="Normal 7 4 3 6" xfId="3584" xr:uid="{0CF7E0A9-8B8C-4E31-A1EA-ABAAABDFC28F}"/>
    <cellStyle name="Normal 7 4 3 7" xfId="3585" xr:uid="{6BF9D16E-5C4C-42AC-942F-A5177E90CBC8}"/>
    <cellStyle name="Normal 7 4 3 8" xfId="3586" xr:uid="{91D19137-6DA8-47A4-9562-598F14078058}"/>
    <cellStyle name="Normal 7 4 4" xfId="365" xr:uid="{0F97F2DE-822D-4DB3-B340-EA61255137FF}"/>
    <cellStyle name="Normal 7 4 4 2" xfId="733" xr:uid="{96BB4990-5268-43FA-B37D-5C4BF47A9943}"/>
    <cellStyle name="Normal 7 4 4 2 2" xfId="734" xr:uid="{5FF5AFB7-449A-4191-A9D8-B3C8BBBF2B22}"/>
    <cellStyle name="Normal 7 4 4 2 2 2" xfId="1934" xr:uid="{701FCBD6-FE4C-4FEB-8F16-AD30D2FB281A}"/>
    <cellStyle name="Normal 7 4 4 2 2 3" xfId="3587" xr:uid="{9B8F93B4-CBD1-48BE-9819-3CEC43365C45}"/>
    <cellStyle name="Normal 7 4 4 2 2 4" xfId="3588" xr:uid="{90BFE481-0ACF-4FC6-91CE-07732AFDB39D}"/>
    <cellStyle name="Normal 7 4 4 2 3" xfId="1935" xr:uid="{C0C7CE4B-CDD0-40D3-96A0-B34EC4783A2E}"/>
    <cellStyle name="Normal 7 4 4 2 4" xfId="3589" xr:uid="{5114644D-3721-4B3D-9DCA-AA64322F6054}"/>
    <cellStyle name="Normal 7 4 4 2 5" xfId="3590" xr:uid="{E509F5A2-B4C7-4D5A-92C9-7B4E8915BCCD}"/>
    <cellStyle name="Normal 7 4 4 3" xfId="735" xr:uid="{32B333E1-BCAB-4CC7-85FC-FD176D04FCBC}"/>
    <cellStyle name="Normal 7 4 4 3 2" xfId="1936" xr:uid="{59DE8A7A-1A8D-4ED4-B8FE-5B7901B26C89}"/>
    <cellStyle name="Normal 7 4 4 3 3" xfId="3591" xr:uid="{BABDF50F-6712-4663-8C93-0284388AF277}"/>
    <cellStyle name="Normal 7 4 4 3 4" xfId="3592" xr:uid="{F80D890E-7A9F-46F4-9BC4-52EC37FC1195}"/>
    <cellStyle name="Normal 7 4 4 4" xfId="1937" xr:uid="{443C6E65-70A9-40F3-A9B7-A6CD613684B8}"/>
    <cellStyle name="Normal 7 4 4 4 2" xfId="3593" xr:uid="{422CDB32-59D4-4ADA-AE27-2B64E450638D}"/>
    <cellStyle name="Normal 7 4 4 4 3" xfId="3594" xr:uid="{A0D5A9CD-80DE-4EE3-99CA-F4EA7DE49D0E}"/>
    <cellStyle name="Normal 7 4 4 4 4" xfId="3595" xr:uid="{B4BA7962-E5C3-4C56-B9C2-4F8B0AB36533}"/>
    <cellStyle name="Normal 7 4 4 5" xfId="3596" xr:uid="{32895678-9CFB-4275-96C2-DFE21F746F20}"/>
    <cellStyle name="Normal 7 4 4 6" xfId="3597" xr:uid="{7FAEC654-63FC-4419-B957-6DA0B138795E}"/>
    <cellStyle name="Normal 7 4 4 7" xfId="3598" xr:uid="{B07B179F-206D-4482-8BCB-B94848CAA09F}"/>
    <cellStyle name="Normal 7 4 5" xfId="366" xr:uid="{DF5E0889-2758-459C-A6C1-E6A6B23A1A6B}"/>
    <cellStyle name="Normal 7 4 5 2" xfId="736" xr:uid="{330D767F-01B7-430D-93D7-BACE744D90E7}"/>
    <cellStyle name="Normal 7 4 5 2 2" xfId="1938" xr:uid="{C40D5A8B-E149-489A-A163-13FAF2D0F1E0}"/>
    <cellStyle name="Normal 7 4 5 2 3" xfId="3599" xr:uid="{EA54C272-DF6C-4B1C-BF2E-72BB1079762F}"/>
    <cellStyle name="Normal 7 4 5 2 4" xfId="3600" xr:uid="{69C1E221-48DA-4F08-8785-780C9F2593DE}"/>
    <cellStyle name="Normal 7 4 5 3" xfId="1939" xr:uid="{AA294FDE-FE0D-43F2-A982-93123C9D7DBC}"/>
    <cellStyle name="Normal 7 4 5 3 2" xfId="3601" xr:uid="{60F707AA-330F-420E-AF12-43185F9A9D3E}"/>
    <cellStyle name="Normal 7 4 5 3 3" xfId="3602" xr:uid="{20D85786-7EAD-43E8-9C36-3290F3F50E0A}"/>
    <cellStyle name="Normal 7 4 5 3 4" xfId="3603" xr:uid="{22908546-B8F4-4D51-BFCF-1005051E5B16}"/>
    <cellStyle name="Normal 7 4 5 4" xfId="3604" xr:uid="{BEE43455-91A5-48FC-B6C8-EDA7686D5B3B}"/>
    <cellStyle name="Normal 7 4 5 5" xfId="3605" xr:uid="{4524D88F-0451-46E8-917C-605526A3C312}"/>
    <cellStyle name="Normal 7 4 5 6" xfId="3606" xr:uid="{9C7A0399-10CE-4632-B6EA-DC5D41605E81}"/>
    <cellStyle name="Normal 7 4 6" xfId="737" xr:uid="{9079AE5A-80F6-428B-A704-7B7D24C7DF17}"/>
    <cellStyle name="Normal 7 4 6 2" xfId="1940" xr:uid="{3B1E85D1-2A38-4F85-9F01-9506B76FC33E}"/>
    <cellStyle name="Normal 7 4 6 2 2" xfId="3607" xr:uid="{87C08609-E0A0-4908-A519-E236254FB118}"/>
    <cellStyle name="Normal 7 4 6 2 3" xfId="3608" xr:uid="{6C8BCAD3-8F1C-4C54-905A-0BAC09B90A8A}"/>
    <cellStyle name="Normal 7 4 6 2 4" xfId="3609" xr:uid="{53BDF8DC-01FE-40A5-815A-24A7F2A0DC78}"/>
    <cellStyle name="Normal 7 4 6 3" xfId="3610" xr:uid="{03760A45-E6F7-49D3-8CEB-94375CAC2FA8}"/>
    <cellStyle name="Normal 7 4 6 4" xfId="3611" xr:uid="{58FC529B-7627-459A-9587-3C10E4331B5D}"/>
    <cellStyle name="Normal 7 4 6 5" xfId="3612" xr:uid="{7BE8AD97-5819-4896-BBA2-6AE076A4D318}"/>
    <cellStyle name="Normal 7 4 7" xfId="1941" xr:uid="{01F1D1C8-F051-42B4-B939-4FC27191F5C6}"/>
    <cellStyle name="Normal 7 4 7 2" xfId="3613" xr:uid="{64D35661-E667-45F5-8D46-8DC7B91718F1}"/>
    <cellStyle name="Normal 7 4 7 3" xfId="3614" xr:uid="{BCDAAE01-1658-4E6E-8A9B-1E00B7E3E327}"/>
    <cellStyle name="Normal 7 4 7 4" xfId="3615" xr:uid="{6FB2170B-B977-4524-9295-CAD906E53FE2}"/>
    <cellStyle name="Normal 7 4 8" xfId="3616" xr:uid="{E51A3625-C2AE-44C0-9370-80637325096B}"/>
    <cellStyle name="Normal 7 4 8 2" xfId="3617" xr:uid="{6F081413-64C4-4C56-A872-EB0833BCB0E4}"/>
    <cellStyle name="Normal 7 4 8 3" xfId="3618" xr:uid="{39608085-553E-480B-B26D-E19DD17555FE}"/>
    <cellStyle name="Normal 7 4 8 4" xfId="3619" xr:uid="{B19F2119-8262-4B0B-B68F-53D95C9F5278}"/>
    <cellStyle name="Normal 7 4 9" xfId="3620" xr:uid="{6170F545-5589-4036-ABE6-F1A969936CE8}"/>
    <cellStyle name="Normal 7 5" xfId="143" xr:uid="{0164CB1F-6E7C-415F-BBF8-B3F98CA8D215}"/>
    <cellStyle name="Normal 7 5 2" xfId="144" xr:uid="{237BFEF3-EF98-4465-ABCF-CB6AE2143FB8}"/>
    <cellStyle name="Normal 7 5 2 2" xfId="367" xr:uid="{D9975AF0-6AF7-4944-8228-105A3837284D}"/>
    <cellStyle name="Normal 7 5 2 2 2" xfId="738" xr:uid="{E0A5144B-07EF-4EC1-B6A1-D6935508750D}"/>
    <cellStyle name="Normal 7 5 2 2 2 2" xfId="1942" xr:uid="{B1116468-2C3C-48E0-8013-A2C2A70A5B70}"/>
    <cellStyle name="Normal 7 5 2 2 2 3" xfId="3621" xr:uid="{F7A8EA90-94A7-4784-B592-6BABAA81F904}"/>
    <cellStyle name="Normal 7 5 2 2 2 4" xfId="3622" xr:uid="{BBA7B79E-1DBB-49EF-87EC-28F345DAA08C}"/>
    <cellStyle name="Normal 7 5 2 2 3" xfId="1943" xr:uid="{6CE5023B-AD12-41AA-9182-397691674C39}"/>
    <cellStyle name="Normal 7 5 2 2 3 2" xfId="3623" xr:uid="{B1316589-985E-4553-8203-3D059039508E}"/>
    <cellStyle name="Normal 7 5 2 2 3 3" xfId="3624" xr:uid="{7069DCF4-FCA3-41C0-87F3-2A5F077A0975}"/>
    <cellStyle name="Normal 7 5 2 2 3 4" xfId="3625" xr:uid="{455AB535-81CD-4F8F-A3DC-457D7C5E9152}"/>
    <cellStyle name="Normal 7 5 2 2 4" xfId="3626" xr:uid="{B6C78152-9FFA-4D89-9390-2C0E803CE7FD}"/>
    <cellStyle name="Normal 7 5 2 2 5" xfId="3627" xr:uid="{A857605D-44A0-4AAE-8403-F4210B5DA8F3}"/>
    <cellStyle name="Normal 7 5 2 2 6" xfId="3628" xr:uid="{B782F202-C02B-4581-B769-FAEDB1CA03FD}"/>
    <cellStyle name="Normal 7 5 2 3" xfId="739" xr:uid="{CF63B56F-99A5-49C0-9D96-520E35051083}"/>
    <cellStyle name="Normal 7 5 2 3 2" xfId="1944" xr:uid="{F938217D-43C7-4669-82F6-DF90858C976E}"/>
    <cellStyle name="Normal 7 5 2 3 2 2" xfId="3629" xr:uid="{B930EC30-0492-46E7-BE9B-CCBFC92BA089}"/>
    <cellStyle name="Normal 7 5 2 3 2 3" xfId="3630" xr:uid="{900666A9-E4EF-425C-8986-53BB6E70FB43}"/>
    <cellStyle name="Normal 7 5 2 3 2 4" xfId="3631" xr:uid="{C1F59116-AD30-4849-801C-92C7D9EB345B}"/>
    <cellStyle name="Normal 7 5 2 3 3" xfId="3632" xr:uid="{3656D64A-B699-46E3-838A-4E6B4F34B684}"/>
    <cellStyle name="Normal 7 5 2 3 4" xfId="3633" xr:uid="{06C20E4C-8EB2-4F72-A7C8-6BD9200E059A}"/>
    <cellStyle name="Normal 7 5 2 3 5" xfId="3634" xr:uid="{2F891A35-34BD-4EC4-AE7C-08514F21F58C}"/>
    <cellStyle name="Normal 7 5 2 4" xfId="1945" xr:uid="{BC0EC8F2-1029-483D-9CA0-DF9DDDB9FEBC}"/>
    <cellStyle name="Normal 7 5 2 4 2" xfId="3635" xr:uid="{9D840372-780F-4638-80C4-85FA445F8157}"/>
    <cellStyle name="Normal 7 5 2 4 3" xfId="3636" xr:uid="{B76DBA5D-6B71-4C72-A29E-8B49A93D44E8}"/>
    <cellStyle name="Normal 7 5 2 4 4" xfId="3637" xr:uid="{CE3CC662-6070-4728-90C1-808D15E71ACF}"/>
    <cellStyle name="Normal 7 5 2 5" xfId="3638" xr:uid="{D8903986-2894-4C96-821C-2164979D5B80}"/>
    <cellStyle name="Normal 7 5 2 5 2" xfId="3639" xr:uid="{AF1396F7-CD4E-40D0-BD5D-6142A9D2EDC5}"/>
    <cellStyle name="Normal 7 5 2 5 3" xfId="3640" xr:uid="{28CF6DD1-EA39-4F55-BAEC-90BB189CAAED}"/>
    <cellStyle name="Normal 7 5 2 5 4" xfId="3641" xr:uid="{8699CEFC-6639-482D-A9A4-4E34F4522B98}"/>
    <cellStyle name="Normal 7 5 2 6" xfId="3642" xr:uid="{607D63B1-2532-49D7-85D2-90FC357B330B}"/>
    <cellStyle name="Normal 7 5 2 7" xfId="3643" xr:uid="{8BCE3C4B-6BB9-4B06-8C72-11CAB36A57F5}"/>
    <cellStyle name="Normal 7 5 2 8" xfId="3644" xr:uid="{D5BFDBD8-86E7-407B-A781-8FF4EBE162BA}"/>
    <cellStyle name="Normal 7 5 3" xfId="368" xr:uid="{A8257D90-2369-4E8A-BB2F-7997A4396CD4}"/>
    <cellStyle name="Normal 7 5 3 2" xfId="740" xr:uid="{CDBA9DE2-5310-4E4F-90D1-B66766541DA0}"/>
    <cellStyle name="Normal 7 5 3 2 2" xfId="741" xr:uid="{E770A45F-255F-4ACE-8B82-018CCC5C1DDE}"/>
    <cellStyle name="Normal 7 5 3 2 3" xfId="3645" xr:uid="{73807038-D4FE-42BA-BE9D-0385595DD6FB}"/>
    <cellStyle name="Normal 7 5 3 2 4" xfId="3646" xr:uid="{A98874B8-B96A-48EB-99B0-0D4264AD4EB2}"/>
    <cellStyle name="Normal 7 5 3 3" xfId="742" xr:uid="{58A2A2D4-CD11-4CD4-97EB-475F35E3E6AA}"/>
    <cellStyle name="Normal 7 5 3 3 2" xfId="3647" xr:uid="{75956DE0-5315-4AA9-8001-A47736DD5A30}"/>
    <cellStyle name="Normal 7 5 3 3 3" xfId="3648" xr:uid="{B0444F18-97E0-4425-AF5D-43B1357BBDE1}"/>
    <cellStyle name="Normal 7 5 3 3 4" xfId="3649" xr:uid="{D330D816-56F0-47CE-AE81-48DB52368593}"/>
    <cellStyle name="Normal 7 5 3 4" xfId="3650" xr:uid="{7D7F1737-FDC4-4923-AC0C-56B903A40D52}"/>
    <cellStyle name="Normal 7 5 3 5" xfId="3651" xr:uid="{BF47DCA3-8E6F-4E9A-B5B2-40FA40C0C3F5}"/>
    <cellStyle name="Normal 7 5 3 6" xfId="3652" xr:uid="{08DA8187-DF6E-4702-926A-8CAB865A9FAF}"/>
    <cellStyle name="Normal 7 5 4" xfId="369" xr:uid="{5F476228-4C99-44B9-A406-58C89CC02F20}"/>
    <cellStyle name="Normal 7 5 4 2" xfId="743" xr:uid="{1827D0B2-C55B-416C-B5BD-61ED695E1AB1}"/>
    <cellStyle name="Normal 7 5 4 2 2" xfId="3653" xr:uid="{7B96B50F-116E-4C40-B094-C1B65D9A6E07}"/>
    <cellStyle name="Normal 7 5 4 2 3" xfId="3654" xr:uid="{0D5D4156-D495-46B2-819B-875E134900F2}"/>
    <cellStyle name="Normal 7 5 4 2 4" xfId="3655" xr:uid="{603A34DD-009A-4630-90BD-9C219CBA8FED}"/>
    <cellStyle name="Normal 7 5 4 3" xfId="3656" xr:uid="{0028768B-ADA1-444E-8F54-2E6E6DBE6C02}"/>
    <cellStyle name="Normal 7 5 4 4" xfId="3657" xr:uid="{BD13DCAB-065E-432B-8E79-63A7B91C93BF}"/>
    <cellStyle name="Normal 7 5 4 5" xfId="3658" xr:uid="{2A9F4A36-7BF8-4DB9-AA26-9545D0BCFAFB}"/>
    <cellStyle name="Normal 7 5 5" xfId="744" xr:uid="{5C31F152-2B8C-4F10-965E-9436D797A4CC}"/>
    <cellStyle name="Normal 7 5 5 2" xfId="3659" xr:uid="{0CA70453-016F-462C-BE72-3D680975A342}"/>
    <cellStyle name="Normal 7 5 5 3" xfId="3660" xr:uid="{2B8C2F16-F8AF-4D0E-9E3F-62DFDAFA5D18}"/>
    <cellStyle name="Normal 7 5 5 4" xfId="3661" xr:uid="{1741079F-52DD-44C1-AE0B-45DC037B058D}"/>
    <cellStyle name="Normal 7 5 6" xfId="3662" xr:uid="{BC688F62-5B60-40F8-8784-95C685C9BD03}"/>
    <cellStyle name="Normal 7 5 6 2" xfId="3663" xr:uid="{2A28F3E0-E2F0-4D7C-A206-0DF3BD1A2080}"/>
    <cellStyle name="Normal 7 5 6 3" xfId="3664" xr:uid="{54BCEBD8-B2C1-4D40-80C7-6F5805D243FB}"/>
    <cellStyle name="Normal 7 5 6 4" xfId="3665" xr:uid="{D152AEE1-9B4F-46DD-B98C-8303491863DC}"/>
    <cellStyle name="Normal 7 5 7" xfId="3666" xr:uid="{E70CDA12-7FEB-4068-AB93-D8CA67C14741}"/>
    <cellStyle name="Normal 7 5 8" xfId="3667" xr:uid="{D6F89DB6-A1FD-4921-AB42-1275D8FE6193}"/>
    <cellStyle name="Normal 7 5 9" xfId="3668" xr:uid="{A3932CCA-10BE-417F-B346-C7C266DD5C74}"/>
    <cellStyle name="Normal 7 6" xfId="145" xr:uid="{82507804-E062-4A69-AD89-A3814577FE10}"/>
    <cellStyle name="Normal 7 6 2" xfId="370" xr:uid="{78C2FB12-6313-474F-8A70-C6E64590B583}"/>
    <cellStyle name="Normal 7 6 2 2" xfId="745" xr:uid="{EEE4C85C-2C72-4632-8799-1C1742595875}"/>
    <cellStyle name="Normal 7 6 2 2 2" xfId="1946" xr:uid="{2FD13809-173B-485B-8137-0387E7B967FD}"/>
    <cellStyle name="Normal 7 6 2 2 2 2" xfId="1947" xr:uid="{3E8B7EC1-F2DA-41B6-B0E9-08452AEA2A61}"/>
    <cellStyle name="Normal 7 6 2 2 3" xfId="1948" xr:uid="{5D86E267-0DB0-4EA1-B8D7-8978DF1F4C10}"/>
    <cellStyle name="Normal 7 6 2 2 4" xfId="3669" xr:uid="{6E0A4D57-A7C2-4FB9-A030-BB0A6F1093FF}"/>
    <cellStyle name="Normal 7 6 2 3" xfId="1949" xr:uid="{C353ACDF-4663-4682-A377-8E876827BBFF}"/>
    <cellStyle name="Normal 7 6 2 3 2" xfId="1950" xr:uid="{C0577A17-727D-4726-88A4-CACB922F676A}"/>
    <cellStyle name="Normal 7 6 2 3 3" xfId="3670" xr:uid="{9F673BAF-E3F1-4E56-9009-3AF39CA93BC4}"/>
    <cellStyle name="Normal 7 6 2 3 4" xfId="3671" xr:uid="{B56DAE44-5AB7-4E79-8213-0784976E1122}"/>
    <cellStyle name="Normal 7 6 2 4" xfId="1951" xr:uid="{B318EB59-2222-4541-A212-7599E14ED412}"/>
    <cellStyle name="Normal 7 6 2 5" xfId="3672" xr:uid="{05DF63A6-3DD1-4B09-A2B0-B7DD995040A8}"/>
    <cellStyle name="Normal 7 6 2 6" xfId="3673" xr:uid="{580049DD-953F-4EBD-B420-0234B6380D91}"/>
    <cellStyle name="Normal 7 6 3" xfId="746" xr:uid="{F8CC90AA-86B3-4393-B081-CDC9155C73D8}"/>
    <cellStyle name="Normal 7 6 3 2" xfId="1952" xr:uid="{C7EED633-B113-4896-A5B4-86E6BCFE6DE3}"/>
    <cellStyle name="Normal 7 6 3 2 2" xfId="1953" xr:uid="{05AF526A-2E82-4398-8B72-ED239E35E506}"/>
    <cellStyle name="Normal 7 6 3 2 3" xfId="3674" xr:uid="{0994B351-D665-43E4-A99E-3144E934A47E}"/>
    <cellStyle name="Normal 7 6 3 2 4" xfId="3675" xr:uid="{C1F36728-CBA7-415C-A1B7-923B96F37022}"/>
    <cellStyle name="Normal 7 6 3 3" xfId="1954" xr:uid="{EBB16728-6A39-495F-9AF5-5F13B6BE0515}"/>
    <cellStyle name="Normal 7 6 3 4" xfId="3676" xr:uid="{50CEAFCB-0923-4622-901E-45393C0E7624}"/>
    <cellStyle name="Normal 7 6 3 5" xfId="3677" xr:uid="{29D2487D-21B4-4708-9EDA-8305B49FDB32}"/>
    <cellStyle name="Normal 7 6 4" xfId="1955" xr:uid="{B46F76EB-9E4F-4274-A3D5-D66A11DE6A81}"/>
    <cellStyle name="Normal 7 6 4 2" xfId="1956" xr:uid="{4CD91FB3-FB7F-44A6-AA02-2C6A6B0E65D9}"/>
    <cellStyle name="Normal 7 6 4 3" xfId="3678" xr:uid="{1CBAAFB2-652D-4856-A5BB-26DC1D293236}"/>
    <cellStyle name="Normal 7 6 4 4" xfId="3679" xr:uid="{DE99E915-A52C-4867-970C-76DF7EDC2AB5}"/>
    <cellStyle name="Normal 7 6 5" xfId="1957" xr:uid="{062BFFE7-307D-4E04-997C-ACA06303A3D0}"/>
    <cellStyle name="Normal 7 6 5 2" xfId="3680" xr:uid="{B6071EE5-FDC5-4FA9-85D9-9477821AF25F}"/>
    <cellStyle name="Normal 7 6 5 3" xfId="3681" xr:uid="{779ACCFB-0963-4132-9B59-4C2CE975A26F}"/>
    <cellStyle name="Normal 7 6 5 4" xfId="3682" xr:uid="{0BB140D3-3458-465E-A3E7-8C4641803443}"/>
    <cellStyle name="Normal 7 6 6" xfId="3683" xr:uid="{397E985D-3A46-416D-9E9F-99AF75E8CBFF}"/>
    <cellStyle name="Normal 7 6 7" xfId="3684" xr:uid="{02847A8F-DDB5-4C90-AC3A-E2FF826BACCA}"/>
    <cellStyle name="Normal 7 6 8" xfId="3685" xr:uid="{02CF3A78-2129-486B-870F-F1D20714B27C}"/>
    <cellStyle name="Normal 7 7" xfId="371" xr:uid="{9D9EC4F1-CEEE-407C-BEAC-8AB16819C561}"/>
    <cellStyle name="Normal 7 7 2" xfId="747" xr:uid="{BE83ECBF-1109-4499-B2CD-BD760F8AF16B}"/>
    <cellStyle name="Normal 7 7 2 2" xfId="748" xr:uid="{33C42AB6-C8ED-411F-B189-C3CDDC6EDFD2}"/>
    <cellStyle name="Normal 7 7 2 2 2" xfId="1958" xr:uid="{238EF511-A7A3-42DF-8EF9-1EF723716A29}"/>
    <cellStyle name="Normal 7 7 2 2 3" xfId="3686" xr:uid="{81C47B90-8624-4225-A02A-727751007236}"/>
    <cellStyle name="Normal 7 7 2 2 4" xfId="3687" xr:uid="{372853ED-CF29-40F4-8C54-95FFE9DE04BB}"/>
    <cellStyle name="Normal 7 7 2 3" xfId="1959" xr:uid="{AB838599-CAEE-4205-9453-47D3DB83CB45}"/>
    <cellStyle name="Normal 7 7 2 4" xfId="3688" xr:uid="{746B0F8F-DA3E-4848-A871-55BDCFC316EF}"/>
    <cellStyle name="Normal 7 7 2 5" xfId="3689" xr:uid="{6FBA72C9-2041-41E9-BFBF-716BF9E0C4A1}"/>
    <cellStyle name="Normal 7 7 3" xfId="749" xr:uid="{F313325E-444E-4697-8FCD-2B5CEFCB3338}"/>
    <cellStyle name="Normal 7 7 3 2" xfId="1960" xr:uid="{79F561AE-788A-4016-8141-D1E799E90436}"/>
    <cellStyle name="Normal 7 7 3 3" xfId="3690" xr:uid="{EC9D109C-57B5-488B-9611-5C5BFB1EADA2}"/>
    <cellStyle name="Normal 7 7 3 4" xfId="3691" xr:uid="{3937F8FB-244C-4DDA-8DD5-881AA52FBC03}"/>
    <cellStyle name="Normal 7 7 4" xfId="1961" xr:uid="{084B2E17-1F35-48B8-8B51-5CC038BB5419}"/>
    <cellStyle name="Normal 7 7 4 2" xfId="3692" xr:uid="{C4B1F458-B804-4266-816C-AD1063DC3701}"/>
    <cellStyle name="Normal 7 7 4 3" xfId="3693" xr:uid="{8B55A80F-A7F0-4C62-ABBD-B1BAEBF106FA}"/>
    <cellStyle name="Normal 7 7 4 4" xfId="3694" xr:uid="{2073D305-4FBC-41EB-BFFA-7E7997130578}"/>
    <cellStyle name="Normal 7 7 5" xfId="3695" xr:uid="{3A121112-C35E-494F-974E-846CEB29A42E}"/>
    <cellStyle name="Normal 7 7 6" xfId="3696" xr:uid="{7C5B4206-4520-4E5E-A609-D3B6BF8279B8}"/>
    <cellStyle name="Normal 7 7 7" xfId="3697" xr:uid="{43613B33-1912-4D7E-A947-9D99420C9AE3}"/>
    <cellStyle name="Normal 7 8" xfId="372" xr:uid="{89B7FF4A-2A4B-49ED-AA93-2C4660AEA63A}"/>
    <cellStyle name="Normal 7 8 2" xfId="750" xr:uid="{6BB13329-14ED-4DC1-8318-AF887F8A45D7}"/>
    <cellStyle name="Normal 7 8 2 2" xfId="1962" xr:uid="{B21D94B7-DAE0-45CA-B9F4-AA46B675615E}"/>
    <cellStyle name="Normal 7 8 2 3" xfId="3698" xr:uid="{AF4C968E-A59F-4155-B17D-18BA60344668}"/>
    <cellStyle name="Normal 7 8 2 4" xfId="3699" xr:uid="{0D08AC74-3277-4A43-8A62-39ED071C455A}"/>
    <cellStyle name="Normal 7 8 3" xfId="1963" xr:uid="{1955CB5E-2B8A-4B57-A438-91574862141C}"/>
    <cellStyle name="Normal 7 8 3 2" xfId="3700" xr:uid="{44D2E9AD-71BD-4940-BED5-B5B810AD0C94}"/>
    <cellStyle name="Normal 7 8 3 3" xfId="3701" xr:uid="{08A7AB1D-AC7A-47B3-98E6-9D941F341713}"/>
    <cellStyle name="Normal 7 8 3 4" xfId="3702" xr:uid="{1331C3AE-79EB-462A-8207-D477D5CB9E54}"/>
    <cellStyle name="Normal 7 8 4" xfId="3703" xr:uid="{8173AF1C-2ECE-4259-BA9A-C96942ECDA0B}"/>
    <cellStyle name="Normal 7 8 5" xfId="3704" xr:uid="{95D01F3C-129F-444C-8C01-A91B37AD96FC}"/>
    <cellStyle name="Normal 7 8 6" xfId="3705" xr:uid="{49476411-6F46-402E-B139-2BD5E69285C9}"/>
    <cellStyle name="Normal 7 9" xfId="373" xr:uid="{7F2F2318-A5BF-402F-86A8-C0752C4B28DD}"/>
    <cellStyle name="Normal 7 9 2" xfId="1964" xr:uid="{B5F9ABA7-E7B2-4EE4-8E19-4A5ED819E068}"/>
    <cellStyle name="Normal 7 9 2 2" xfId="3706" xr:uid="{2B331A62-A5F3-47C6-A012-EAB2957263AF}"/>
    <cellStyle name="Normal 7 9 2 2 2" xfId="4408" xr:uid="{BAF3FB26-E4DD-42C1-B3B8-E7A1C56AA507}"/>
    <cellStyle name="Normal 7 9 2 2 3" xfId="4687" xr:uid="{AAC8648C-1A75-4B61-8AB4-A7772421D3BD}"/>
    <cellStyle name="Normal 7 9 2 3" xfId="3707" xr:uid="{80CD3509-893A-41F6-8283-8493E7A3E678}"/>
    <cellStyle name="Normal 7 9 2 4" xfId="3708" xr:uid="{7320D781-A7C4-4F4B-9AD7-A5E200C6C55F}"/>
    <cellStyle name="Normal 7 9 3" xfId="3709" xr:uid="{33879224-E214-4B0D-934A-6C1C71E2269E}"/>
    <cellStyle name="Normal 7 9 4" xfId="3710" xr:uid="{5E7522C2-AAED-43E7-8699-32EE537154E0}"/>
    <cellStyle name="Normal 7 9 4 2" xfId="4578" xr:uid="{3E8A2B7A-337A-4116-9CA1-72296FD10370}"/>
    <cellStyle name="Normal 7 9 4 3" xfId="4688" xr:uid="{1472432B-4895-4D3E-856A-5F40EBB74EB7}"/>
    <cellStyle name="Normal 7 9 4 4" xfId="4607" xr:uid="{B34409DB-E9FF-4AD0-B2DD-FED1D9C8B935}"/>
    <cellStyle name="Normal 7 9 5" xfId="3711" xr:uid="{924802EB-B14A-47B3-B18B-D75101302227}"/>
    <cellStyle name="Normal 8" xfId="146" xr:uid="{25F2FFA9-54F3-4BD2-ACF5-8B1539804750}"/>
    <cellStyle name="Normal 8 10" xfId="1965" xr:uid="{CEFFD0FF-A650-4914-A6BF-7E45A105A96B}"/>
    <cellStyle name="Normal 8 10 2" xfId="3712" xr:uid="{FD3A14E8-79DF-4BA5-AFDE-50B291FAB2CA}"/>
    <cellStyle name="Normal 8 10 3" xfId="3713" xr:uid="{0158CCAC-7CA3-4423-8CA1-517E16585725}"/>
    <cellStyle name="Normal 8 10 4" xfId="3714" xr:uid="{2D169A84-63DA-4498-BF4A-DDD2BBDB47E0}"/>
    <cellStyle name="Normal 8 11" xfId="3715" xr:uid="{B7733A94-13D5-4002-B13B-35D9A1ECF11C}"/>
    <cellStyle name="Normal 8 11 2" xfId="3716" xr:uid="{3757B936-8E8C-41B2-A93B-955D0C4D9C7C}"/>
    <cellStyle name="Normal 8 11 3" xfId="3717" xr:uid="{268D62C9-4303-41A7-AFA7-AB9D603FCADF}"/>
    <cellStyle name="Normal 8 11 4" xfId="3718" xr:uid="{7DC02115-54D1-41B0-AC19-B99F93B93ECB}"/>
    <cellStyle name="Normal 8 12" xfId="3719" xr:uid="{E9B99072-FA32-4825-BBC2-D87DE309410D}"/>
    <cellStyle name="Normal 8 12 2" xfId="3720" xr:uid="{8022B85F-37F7-41C3-98B8-CCF2412F446A}"/>
    <cellStyle name="Normal 8 13" xfId="3721" xr:uid="{9EFFB227-55C6-4FD6-A2F8-289DFEE441DC}"/>
    <cellStyle name="Normal 8 14" xfId="3722" xr:uid="{E358B52A-894F-496F-A5AE-0C9BAB949425}"/>
    <cellStyle name="Normal 8 15" xfId="3723" xr:uid="{29B9B0C8-95D2-4CCD-B0A5-5BA9916BCE9A}"/>
    <cellStyle name="Normal 8 2" xfId="147" xr:uid="{220249FE-7FB6-4924-989E-FFD8B9BDA394}"/>
    <cellStyle name="Normal 8 2 10" xfId="3724" xr:uid="{811E2C9A-F05D-48BD-AD50-554F7F92A557}"/>
    <cellStyle name="Normal 8 2 11" xfId="3725" xr:uid="{2116A23F-0782-47DB-8F04-6E2240024D5B}"/>
    <cellStyle name="Normal 8 2 2" xfId="148" xr:uid="{B1D0DADD-8925-4E5A-A476-EC778ABA1467}"/>
    <cellStyle name="Normal 8 2 2 2" xfId="149" xr:uid="{0C4A913A-0E79-4034-B136-E3637251FC36}"/>
    <cellStyle name="Normal 8 2 2 2 2" xfId="374" xr:uid="{898C4B53-F907-40CF-99CB-914AF6E258E8}"/>
    <cellStyle name="Normal 8 2 2 2 2 2" xfId="751" xr:uid="{B4DE971A-64F3-4C87-8EA7-2BB65011DB8B}"/>
    <cellStyle name="Normal 8 2 2 2 2 2 2" xfId="752" xr:uid="{3BE27086-A209-4FD5-93E9-D6117A47CDD5}"/>
    <cellStyle name="Normal 8 2 2 2 2 2 2 2" xfId="1966" xr:uid="{1AD64131-3B70-45BA-B891-4A9880392F7E}"/>
    <cellStyle name="Normal 8 2 2 2 2 2 2 2 2" xfId="1967" xr:uid="{A0F4725E-6911-439D-8FBE-7104BC10D345}"/>
    <cellStyle name="Normal 8 2 2 2 2 2 2 3" xfId="1968" xr:uid="{B672B746-1A10-4C36-9FD8-7284528382CA}"/>
    <cellStyle name="Normal 8 2 2 2 2 2 3" xfId="1969" xr:uid="{4208C12A-5FE9-427E-8459-EDF363CB4C7F}"/>
    <cellStyle name="Normal 8 2 2 2 2 2 3 2" xfId="1970" xr:uid="{3C98007E-B324-42B0-A747-B797A4797872}"/>
    <cellStyle name="Normal 8 2 2 2 2 2 4" xfId="1971" xr:uid="{8BF9077B-183E-4DE4-971F-5AA10735C057}"/>
    <cellStyle name="Normal 8 2 2 2 2 3" xfId="753" xr:uid="{C6D3A0CF-6DA4-44B8-BC7D-D5F0BB566773}"/>
    <cellStyle name="Normal 8 2 2 2 2 3 2" xfId="1972" xr:uid="{EE82D200-DC66-4D22-A733-03D5C8F04F37}"/>
    <cellStyle name="Normal 8 2 2 2 2 3 2 2" xfId="1973" xr:uid="{A3155219-DA69-4D68-B32B-3CC9BD384974}"/>
    <cellStyle name="Normal 8 2 2 2 2 3 3" xfId="1974" xr:uid="{35E7A51E-CADD-4885-B182-9739E2D415A2}"/>
    <cellStyle name="Normal 8 2 2 2 2 3 4" xfId="3726" xr:uid="{D6DB40FA-2437-4929-A985-E6C1E6DFA4B9}"/>
    <cellStyle name="Normal 8 2 2 2 2 4" xfId="1975" xr:uid="{D0D60A7A-6B7E-4E27-8F40-B87F46E39F40}"/>
    <cellStyle name="Normal 8 2 2 2 2 4 2" xfId="1976" xr:uid="{6E87A18F-2DA7-4BCE-8FE7-848ADD374F76}"/>
    <cellStyle name="Normal 8 2 2 2 2 5" xfId="1977" xr:uid="{D58A139B-EC2A-4C04-AC7C-AEF1BBF3E860}"/>
    <cellStyle name="Normal 8 2 2 2 2 6" xfId="3727" xr:uid="{36464684-AF22-4C14-B3B1-4ECE5BFDA8DB}"/>
    <cellStyle name="Normal 8 2 2 2 3" xfId="375" xr:uid="{3ACAC670-1731-4E20-BE68-227439DB68DC}"/>
    <cellStyle name="Normal 8 2 2 2 3 2" xfId="754" xr:uid="{6EB6BE25-055A-4633-BA86-C8BBBF0E4E20}"/>
    <cellStyle name="Normal 8 2 2 2 3 2 2" xfId="755" xr:uid="{44D54FD4-D86B-4317-A253-BED0CD83745F}"/>
    <cellStyle name="Normal 8 2 2 2 3 2 2 2" xfId="1978" xr:uid="{8A8A84FC-6F50-4520-9F9E-5BF75AE838E0}"/>
    <cellStyle name="Normal 8 2 2 2 3 2 2 2 2" xfId="1979" xr:uid="{F69D545F-26E3-4275-9BCD-E392AA0B0B43}"/>
    <cellStyle name="Normal 8 2 2 2 3 2 2 3" xfId="1980" xr:uid="{9379D2A1-A5F8-40F8-88D2-311DA06EB9AC}"/>
    <cellStyle name="Normal 8 2 2 2 3 2 3" xfId="1981" xr:uid="{0A326468-35F9-4C78-AD3A-786E0CCE61BB}"/>
    <cellStyle name="Normal 8 2 2 2 3 2 3 2" xfId="1982" xr:uid="{AAB28D3C-7C49-4CA9-877B-382BC1A7D1F2}"/>
    <cellStyle name="Normal 8 2 2 2 3 2 4" xfId="1983" xr:uid="{DC1F38CA-3E86-41FC-B679-23657BC925BB}"/>
    <cellStyle name="Normal 8 2 2 2 3 3" xfId="756" xr:uid="{751292B5-1E11-4FC3-99DD-063FC43E63A2}"/>
    <cellStyle name="Normal 8 2 2 2 3 3 2" xfId="1984" xr:uid="{431855F0-44E0-408F-AF1C-929DEE24E926}"/>
    <cellStyle name="Normal 8 2 2 2 3 3 2 2" xfId="1985" xr:uid="{4C52070E-2AFC-4832-A802-4AD457245A7C}"/>
    <cellStyle name="Normal 8 2 2 2 3 3 3" xfId="1986" xr:uid="{54E3D5E3-DA8B-4B0C-8012-1B4F117FF6EE}"/>
    <cellStyle name="Normal 8 2 2 2 3 4" xfId="1987" xr:uid="{8FEB8C3B-8F06-46A9-80A2-59A09BA341FC}"/>
    <cellStyle name="Normal 8 2 2 2 3 4 2" xfId="1988" xr:uid="{746A400A-ED63-4623-94F4-6FF441EE76C3}"/>
    <cellStyle name="Normal 8 2 2 2 3 5" xfId="1989" xr:uid="{3B93CDDF-C73A-4548-9C03-F1E9A7761C55}"/>
    <cellStyle name="Normal 8 2 2 2 4" xfId="757" xr:uid="{1D03FAB7-3BB9-4A22-ABA1-C19F769893CF}"/>
    <cellStyle name="Normal 8 2 2 2 4 2" xfId="758" xr:uid="{76993D4B-4B3C-40DB-A71A-455E4DFDE58D}"/>
    <cellStyle name="Normal 8 2 2 2 4 2 2" xfId="1990" xr:uid="{8758A3CC-D160-47D1-9C8B-A697E5CF8D7B}"/>
    <cellStyle name="Normal 8 2 2 2 4 2 2 2" xfId="1991" xr:uid="{94A1C681-FD21-4E46-8E83-AF0E9935CAB1}"/>
    <cellStyle name="Normal 8 2 2 2 4 2 3" xfId="1992" xr:uid="{1BB560DD-0C7D-4243-B81A-B52AD02744C2}"/>
    <cellStyle name="Normal 8 2 2 2 4 3" xfId="1993" xr:uid="{A5AF2141-C68E-4671-8B1B-D3C5D8471E60}"/>
    <cellStyle name="Normal 8 2 2 2 4 3 2" xfId="1994" xr:uid="{94ACD4DA-C893-461D-B35C-73670DDDF55F}"/>
    <cellStyle name="Normal 8 2 2 2 4 4" xfId="1995" xr:uid="{7A5F2FEC-9CAD-4A5B-A86A-26E0FA95F72C}"/>
    <cellStyle name="Normal 8 2 2 2 5" xfId="759" xr:uid="{A15CC343-74A3-4FA7-B4A3-50B10D7A86A6}"/>
    <cellStyle name="Normal 8 2 2 2 5 2" xfId="1996" xr:uid="{21C2B629-131A-42F2-B2FB-7FC4D351E5C4}"/>
    <cellStyle name="Normal 8 2 2 2 5 2 2" xfId="1997" xr:uid="{AD548FEC-50B9-40A1-85B7-5B71E42F8214}"/>
    <cellStyle name="Normal 8 2 2 2 5 3" xfId="1998" xr:uid="{CE0E46C7-2E43-4496-8FA2-904029634F5D}"/>
    <cellStyle name="Normal 8 2 2 2 5 4" xfId="3728" xr:uid="{0CCC335B-B83C-4B67-B109-18C2BCC6941B}"/>
    <cellStyle name="Normal 8 2 2 2 6" xfId="1999" xr:uid="{692DBCC9-3333-4B44-96E6-8CF0FE65DD77}"/>
    <cellStyle name="Normal 8 2 2 2 6 2" xfId="2000" xr:uid="{04AB4509-D0A4-4FF7-9BB5-F21C81043BE9}"/>
    <cellStyle name="Normal 8 2 2 2 7" xfId="2001" xr:uid="{4E339243-D5E1-4823-A08A-486CF2E6D8AB}"/>
    <cellStyle name="Normal 8 2 2 2 8" xfId="3729" xr:uid="{7492C35C-861F-438D-841C-5C93DD0526D6}"/>
    <cellStyle name="Normal 8 2 2 3" xfId="376" xr:uid="{ED0CF776-C2F8-4E08-906B-1AFAB4A865C0}"/>
    <cellStyle name="Normal 8 2 2 3 2" xfId="760" xr:uid="{63262AC0-5F9D-4E79-87B9-EABB6ADC6781}"/>
    <cellStyle name="Normal 8 2 2 3 2 2" xfId="761" xr:uid="{3F3585E7-8666-4778-BA40-383B50555AC4}"/>
    <cellStyle name="Normal 8 2 2 3 2 2 2" xfId="2002" xr:uid="{0AE2E38B-37C2-4FD1-A18E-64DB1A831591}"/>
    <cellStyle name="Normal 8 2 2 3 2 2 2 2" xfId="2003" xr:uid="{A0305AC7-F1A6-4915-8963-F10EF2776718}"/>
    <cellStyle name="Normal 8 2 2 3 2 2 3" xfId="2004" xr:uid="{58C445A2-0035-41CA-95DB-B29502EC7773}"/>
    <cellStyle name="Normal 8 2 2 3 2 3" xfId="2005" xr:uid="{FA2707F7-0E58-49E1-BFCC-99E3EEF26439}"/>
    <cellStyle name="Normal 8 2 2 3 2 3 2" xfId="2006" xr:uid="{D863CF9B-1CD9-45AA-9AC0-B01A1D64CD8D}"/>
    <cellStyle name="Normal 8 2 2 3 2 4" xfId="2007" xr:uid="{1FF803CA-DBE3-4571-B847-A82872F2B1CF}"/>
    <cellStyle name="Normal 8 2 2 3 3" xfId="762" xr:uid="{9AAAFB22-6588-49F6-9AD7-C435550D5B0C}"/>
    <cellStyle name="Normal 8 2 2 3 3 2" xfId="2008" xr:uid="{763B5D58-5AB8-4E8B-9751-E9CCE06560B5}"/>
    <cellStyle name="Normal 8 2 2 3 3 2 2" xfId="2009" xr:uid="{EE5597C8-581E-4488-A370-5BE974B52ABB}"/>
    <cellStyle name="Normal 8 2 2 3 3 3" xfId="2010" xr:uid="{E11F6DD4-90EE-4E14-AD94-91A8FDF212ED}"/>
    <cellStyle name="Normal 8 2 2 3 3 4" xfId="3730" xr:uid="{DDE0C798-32F2-474C-A47E-CD87F1BFFB0B}"/>
    <cellStyle name="Normal 8 2 2 3 4" xfId="2011" xr:uid="{7EEB3B3B-A3AD-4DA0-9B00-9F1D64262424}"/>
    <cellStyle name="Normal 8 2 2 3 4 2" xfId="2012" xr:uid="{A3D58AD1-6FBC-4F65-BB58-88D7FB59DDEC}"/>
    <cellStyle name="Normal 8 2 2 3 5" xfId="2013" xr:uid="{99DD2AC3-F199-4DE9-AFC2-C105D7E454B9}"/>
    <cellStyle name="Normal 8 2 2 3 6" xfId="3731" xr:uid="{659EBAAC-C4A1-42C4-8AC8-3E37BF6A1238}"/>
    <cellStyle name="Normal 8 2 2 4" xfId="377" xr:uid="{694F6063-B198-4620-98F5-0EE80822928A}"/>
    <cellStyle name="Normal 8 2 2 4 2" xfId="763" xr:uid="{FA98850F-8210-46F8-99A6-2B1CAE1CFD0F}"/>
    <cellStyle name="Normal 8 2 2 4 2 2" xfId="764" xr:uid="{7E67571B-AFEA-4B78-B39A-E693B12BCE27}"/>
    <cellStyle name="Normal 8 2 2 4 2 2 2" xfId="2014" xr:uid="{82E84DE9-7774-4EEB-87B0-613F822C409D}"/>
    <cellStyle name="Normal 8 2 2 4 2 2 2 2" xfId="2015" xr:uid="{317B49BE-AA03-4867-B105-29EAADAA8115}"/>
    <cellStyle name="Normal 8 2 2 4 2 2 3" xfId="2016" xr:uid="{166085F4-0AAE-441E-85B9-69777F50A3EE}"/>
    <cellStyle name="Normal 8 2 2 4 2 3" xfId="2017" xr:uid="{B016B653-911B-47FF-9209-1C5C4611CCD7}"/>
    <cellStyle name="Normal 8 2 2 4 2 3 2" xfId="2018" xr:uid="{6E626EE1-241E-4B68-9C0C-F3665765C527}"/>
    <cellStyle name="Normal 8 2 2 4 2 4" xfId="2019" xr:uid="{7ED6AE96-EC64-4A7B-AF74-A70A29F16E1D}"/>
    <cellStyle name="Normal 8 2 2 4 3" xfId="765" xr:uid="{E85EFF32-EC36-418B-BBF2-6867B62E7926}"/>
    <cellStyle name="Normal 8 2 2 4 3 2" xfId="2020" xr:uid="{D181FDA4-CE47-4BBB-AF1B-BD6D3E83048D}"/>
    <cellStyle name="Normal 8 2 2 4 3 2 2" xfId="2021" xr:uid="{1CB6AADF-F344-471C-8C71-913DC8F7112B}"/>
    <cellStyle name="Normal 8 2 2 4 3 3" xfId="2022" xr:uid="{5C64AE49-D425-4653-B5A1-11905D3C2CF8}"/>
    <cellStyle name="Normal 8 2 2 4 4" xfId="2023" xr:uid="{A28C40C4-0F7C-4514-98AE-5E3F043736B4}"/>
    <cellStyle name="Normal 8 2 2 4 4 2" xfId="2024" xr:uid="{00E5EAA0-D7BD-4CA6-B04D-C0243031F176}"/>
    <cellStyle name="Normal 8 2 2 4 5" xfId="2025" xr:uid="{4E152978-9063-4012-941C-CBC949418832}"/>
    <cellStyle name="Normal 8 2 2 5" xfId="378" xr:uid="{F32F0151-BD29-432A-92CD-5F84E31EB8EA}"/>
    <cellStyle name="Normal 8 2 2 5 2" xfId="766" xr:uid="{83113256-3238-4D43-9DEE-EC7F8F26565C}"/>
    <cellStyle name="Normal 8 2 2 5 2 2" xfId="2026" xr:uid="{6FDD3AF7-2978-4DD7-8908-316AB0304888}"/>
    <cellStyle name="Normal 8 2 2 5 2 2 2" xfId="2027" xr:uid="{F01517A5-0844-46D8-B33A-160D3E25B5B8}"/>
    <cellStyle name="Normal 8 2 2 5 2 3" xfId="2028" xr:uid="{07238609-C618-4ED9-9E90-D7852C679138}"/>
    <cellStyle name="Normal 8 2 2 5 3" xfId="2029" xr:uid="{B7ABA492-1C70-4E42-8ADF-731155CF9CB8}"/>
    <cellStyle name="Normal 8 2 2 5 3 2" xfId="2030" xr:uid="{60071B2D-C293-44C0-A079-31BE6A4B44D7}"/>
    <cellStyle name="Normal 8 2 2 5 4" xfId="2031" xr:uid="{F8284CF4-EFE7-41FF-8664-DE3C07476A02}"/>
    <cellStyle name="Normal 8 2 2 6" xfId="767" xr:uid="{B535CC96-0027-41E3-9C61-E43A55DA96BC}"/>
    <cellStyle name="Normal 8 2 2 6 2" xfId="2032" xr:uid="{AA196793-1271-4982-B0E0-D1A1B1509CE1}"/>
    <cellStyle name="Normal 8 2 2 6 2 2" xfId="2033" xr:uid="{80B7C970-0CDA-4FAF-94FB-44E52E41D37E}"/>
    <cellStyle name="Normal 8 2 2 6 3" xfId="2034" xr:uid="{1A75F112-AAB5-45C1-BB73-713490EBD13F}"/>
    <cellStyle name="Normal 8 2 2 6 4" xfId="3732" xr:uid="{0643892C-9D8D-4AA6-9F5D-D8F9CCB3AEC2}"/>
    <cellStyle name="Normal 8 2 2 7" xfId="2035" xr:uid="{ACAC758B-628C-4DA8-9278-3EF723FC20EC}"/>
    <cellStyle name="Normal 8 2 2 7 2" xfId="2036" xr:uid="{FC941B1C-46F5-4040-BACA-C73E5D74EB3B}"/>
    <cellStyle name="Normal 8 2 2 8" xfId="2037" xr:uid="{A2F47950-8309-46B0-BB73-96CF3BF030E4}"/>
    <cellStyle name="Normal 8 2 2 9" xfId="3733" xr:uid="{F4E010D3-8DCF-4776-A884-96942B4ACDDD}"/>
    <cellStyle name="Normal 8 2 3" xfId="150" xr:uid="{A8574A53-6D91-443C-9D6F-B3ABC1650615}"/>
    <cellStyle name="Normal 8 2 3 2" xfId="151" xr:uid="{506AF6A2-BCA6-488B-B0A8-4A904921D4B8}"/>
    <cellStyle name="Normal 8 2 3 2 2" xfId="768" xr:uid="{88FB1EBE-F85E-4B0E-9391-6AEE828D229B}"/>
    <cellStyle name="Normal 8 2 3 2 2 2" xfId="769" xr:uid="{511C8F32-94BE-4F21-B562-5B0DC5909857}"/>
    <cellStyle name="Normal 8 2 3 2 2 2 2" xfId="2038" xr:uid="{B1F7758D-3879-43A7-BB0C-5D692D64A6C1}"/>
    <cellStyle name="Normal 8 2 3 2 2 2 2 2" xfId="2039" xr:uid="{DC02125D-B8EA-4BD5-AF22-C649C14DDE4A}"/>
    <cellStyle name="Normal 8 2 3 2 2 2 3" xfId="2040" xr:uid="{BAC761A9-0C67-460F-B5FB-EE1B601C0D74}"/>
    <cellStyle name="Normal 8 2 3 2 2 3" xfId="2041" xr:uid="{F6BCBC0C-C5F9-4EA8-BA26-E1A6BFF48068}"/>
    <cellStyle name="Normal 8 2 3 2 2 3 2" xfId="2042" xr:uid="{F8A97FE8-985B-4D44-80AD-AD7990052D41}"/>
    <cellStyle name="Normal 8 2 3 2 2 4" xfId="2043" xr:uid="{A3E0C67D-AC1C-42F4-9B3E-D2596E1D735A}"/>
    <cellStyle name="Normal 8 2 3 2 3" xfId="770" xr:uid="{51E84254-2B4D-4410-AE8C-75B7048878FC}"/>
    <cellStyle name="Normal 8 2 3 2 3 2" xfId="2044" xr:uid="{65500CA2-D717-4073-B3FB-718B16C8779A}"/>
    <cellStyle name="Normal 8 2 3 2 3 2 2" xfId="2045" xr:uid="{846551AC-C647-4A29-8824-CCB961EB5D5E}"/>
    <cellStyle name="Normal 8 2 3 2 3 3" xfId="2046" xr:uid="{E5D5AF2C-7AC8-4D53-BEB8-CDF014613620}"/>
    <cellStyle name="Normal 8 2 3 2 3 4" xfId="3734" xr:uid="{3B8FE3A7-DF5A-4C86-A941-5FFC320003F0}"/>
    <cellStyle name="Normal 8 2 3 2 4" xfId="2047" xr:uid="{CCEF2B17-807A-4C48-8E21-952F5E0A3F89}"/>
    <cellStyle name="Normal 8 2 3 2 4 2" xfId="2048" xr:uid="{7D5DCFCE-CCA7-4C87-ABD9-02CAE0D1549A}"/>
    <cellStyle name="Normal 8 2 3 2 5" xfId="2049" xr:uid="{B12E3DAC-B119-4BC9-8BB0-BC23074937E6}"/>
    <cellStyle name="Normal 8 2 3 2 6" xfId="3735" xr:uid="{2EA162DA-4E06-43A2-990F-D2FFB5A6E058}"/>
    <cellStyle name="Normal 8 2 3 3" xfId="379" xr:uid="{06A2ECD3-6F19-455C-B325-4E45FBAD1ECC}"/>
    <cellStyle name="Normal 8 2 3 3 2" xfId="771" xr:uid="{A7834781-A971-44F3-ABF4-E5654CD9B5ED}"/>
    <cellStyle name="Normal 8 2 3 3 2 2" xfId="772" xr:uid="{18DA38BD-8404-48F8-8A2A-B3A956555AA9}"/>
    <cellStyle name="Normal 8 2 3 3 2 2 2" xfId="2050" xr:uid="{D38D1BCC-B358-410E-9D86-6223E8A579A8}"/>
    <cellStyle name="Normal 8 2 3 3 2 2 2 2" xfId="2051" xr:uid="{D8EB60BC-BEE8-483A-BDDA-EBC041D916C1}"/>
    <cellStyle name="Normal 8 2 3 3 2 2 3" xfId="2052" xr:uid="{E5A6784B-1A0C-4151-AC86-BCC15B0A0F34}"/>
    <cellStyle name="Normal 8 2 3 3 2 3" xfId="2053" xr:uid="{84CCF955-1EB9-41FE-AAD5-297AD03BB04C}"/>
    <cellStyle name="Normal 8 2 3 3 2 3 2" xfId="2054" xr:uid="{312C6715-CC4B-457E-9FE8-EBB4E9ABC794}"/>
    <cellStyle name="Normal 8 2 3 3 2 4" xfId="2055" xr:uid="{EBCA6013-4CE5-480F-ABD6-E0FD8603598E}"/>
    <cellStyle name="Normal 8 2 3 3 3" xfId="773" xr:uid="{95116260-C78F-4A25-A87D-BDCB406169FE}"/>
    <cellStyle name="Normal 8 2 3 3 3 2" xfId="2056" xr:uid="{DCE75F95-0EE6-40F7-A7BF-7BB3C7732EDB}"/>
    <cellStyle name="Normal 8 2 3 3 3 2 2" xfId="2057" xr:uid="{07E761B2-0635-4F88-BD41-CA6221BE9516}"/>
    <cellStyle name="Normal 8 2 3 3 3 3" xfId="2058" xr:uid="{0D5E0A95-D626-4CBF-A4DF-879B6847CBFE}"/>
    <cellStyle name="Normal 8 2 3 3 4" xfId="2059" xr:uid="{33F7DA48-BE6A-4AD3-BE5E-40526659E199}"/>
    <cellStyle name="Normal 8 2 3 3 4 2" xfId="2060" xr:uid="{08128CDB-0342-40F1-B1BE-FF1E5BAEB9D1}"/>
    <cellStyle name="Normal 8 2 3 3 5" xfId="2061" xr:uid="{C8AA3474-3073-4E81-A697-BC1900EF0156}"/>
    <cellStyle name="Normal 8 2 3 4" xfId="380" xr:uid="{FC6CD967-4440-45E9-B593-D852B627540E}"/>
    <cellStyle name="Normal 8 2 3 4 2" xfId="774" xr:uid="{E5446A05-C116-4046-9657-D66685C1C3CF}"/>
    <cellStyle name="Normal 8 2 3 4 2 2" xfId="2062" xr:uid="{88494CA8-0B5D-4500-B321-58FA96469498}"/>
    <cellStyle name="Normal 8 2 3 4 2 2 2" xfId="2063" xr:uid="{FEDA8848-A370-404B-9704-5CD92B147E28}"/>
    <cellStyle name="Normal 8 2 3 4 2 3" xfId="2064" xr:uid="{E8198847-60DA-46C8-8EF7-B7B007BA6CB3}"/>
    <cellStyle name="Normal 8 2 3 4 3" xfId="2065" xr:uid="{503FB4E6-F83C-433A-8B1F-74F495E31B66}"/>
    <cellStyle name="Normal 8 2 3 4 3 2" xfId="2066" xr:uid="{355544B2-AFA1-41CE-9CFE-8EF2C03108E5}"/>
    <cellStyle name="Normal 8 2 3 4 4" xfId="2067" xr:uid="{AB6495ED-6C07-4389-BC92-2783F116A594}"/>
    <cellStyle name="Normal 8 2 3 5" xfId="775" xr:uid="{153FA326-D9C4-4EF8-94D4-F6CAE2DB4014}"/>
    <cellStyle name="Normal 8 2 3 5 2" xfId="2068" xr:uid="{F5D55FDD-0339-4D0B-AA1F-7BB106F62FCD}"/>
    <cellStyle name="Normal 8 2 3 5 2 2" xfId="2069" xr:uid="{4B5EBE6B-ED70-4E25-88D1-81531DCB0C44}"/>
    <cellStyle name="Normal 8 2 3 5 3" xfId="2070" xr:uid="{0D875A21-E062-4001-93F3-17EFF612E7C1}"/>
    <cellStyle name="Normal 8 2 3 5 4" xfId="3736" xr:uid="{675801AE-5675-4B4B-89EA-BE9B6EEC109E}"/>
    <cellStyle name="Normal 8 2 3 6" xfId="2071" xr:uid="{9C01B7C8-599A-426B-A117-D78860A2E032}"/>
    <cellStyle name="Normal 8 2 3 6 2" xfId="2072" xr:uid="{5637C8F1-A548-4D21-AF67-90D89A55CE5B}"/>
    <cellStyle name="Normal 8 2 3 7" xfId="2073" xr:uid="{0C8DCA8B-CDA1-423C-8079-124A794E2131}"/>
    <cellStyle name="Normal 8 2 3 8" xfId="3737" xr:uid="{BFB41F29-1036-4598-8FCA-578F653A35E2}"/>
    <cellStyle name="Normal 8 2 4" xfId="152" xr:uid="{6AB880E6-58D1-4DCA-BD57-E0B963844EA2}"/>
    <cellStyle name="Normal 8 2 4 2" xfId="449" xr:uid="{63AD7821-E0BA-4909-91BD-7AD08AC41CFF}"/>
    <cellStyle name="Normal 8 2 4 2 2" xfId="776" xr:uid="{D0CC6A52-0E9C-477B-A5E5-FBC01DD99FE7}"/>
    <cellStyle name="Normal 8 2 4 2 2 2" xfId="2074" xr:uid="{5D76C162-0446-4AAD-B0EE-7BFAEFB951F6}"/>
    <cellStyle name="Normal 8 2 4 2 2 2 2" xfId="2075" xr:uid="{09664F12-56A9-454A-9B7F-CF626B71E00F}"/>
    <cellStyle name="Normal 8 2 4 2 2 3" xfId="2076" xr:uid="{716A7A21-230B-4257-B623-ECAD0DB16B3A}"/>
    <cellStyle name="Normal 8 2 4 2 2 4" xfId="3738" xr:uid="{29B9BEDB-134E-439A-A089-C6AE82A9FB78}"/>
    <cellStyle name="Normal 8 2 4 2 3" xfId="2077" xr:uid="{53A22BC5-8425-4A2F-AF84-1CCFE5F563FF}"/>
    <cellStyle name="Normal 8 2 4 2 3 2" xfId="2078" xr:uid="{EE4745A3-E3A4-476B-AD46-77281909B8C8}"/>
    <cellStyle name="Normal 8 2 4 2 4" xfId="2079" xr:uid="{2FDF2EFA-D82F-4DDB-9E1A-A958E43DDEF3}"/>
    <cellStyle name="Normal 8 2 4 2 5" xfId="3739" xr:uid="{FE5F04DE-4433-48BD-ADFD-533965E0779A}"/>
    <cellStyle name="Normal 8 2 4 3" xfId="777" xr:uid="{45060719-2274-43E7-9DBA-1777F24933C1}"/>
    <cellStyle name="Normal 8 2 4 3 2" xfId="2080" xr:uid="{347C92E9-FB1D-4D20-A193-A80B235A7471}"/>
    <cellStyle name="Normal 8 2 4 3 2 2" xfId="2081" xr:uid="{7956B818-18D3-4DBC-8404-C9E119ECE235}"/>
    <cellStyle name="Normal 8 2 4 3 3" xfId="2082" xr:uid="{28A67EAC-7376-49E8-A0FD-648F91A44F1F}"/>
    <cellStyle name="Normal 8 2 4 3 4" xfId="3740" xr:uid="{550B65CC-708D-4E8B-B5B0-FB122706797A}"/>
    <cellStyle name="Normal 8 2 4 4" xfId="2083" xr:uid="{928AEF20-ECCF-4455-B615-09D862969C0B}"/>
    <cellStyle name="Normal 8 2 4 4 2" xfId="2084" xr:uid="{86DC2D82-CBFD-4DB7-9954-EA7B72629622}"/>
    <cellStyle name="Normal 8 2 4 4 3" xfId="3741" xr:uid="{7AB46895-3E24-456F-9F04-769B46188A08}"/>
    <cellStyle name="Normal 8 2 4 4 4" xfId="3742" xr:uid="{A92B4A4C-A28B-445C-906C-66D3FFD01E1D}"/>
    <cellStyle name="Normal 8 2 4 5" xfId="2085" xr:uid="{BCFA3673-11C3-442D-8CA8-EF86F0A94F05}"/>
    <cellStyle name="Normal 8 2 4 6" xfId="3743" xr:uid="{5F4A589E-57A5-4036-AE4A-E9E2E6C7F128}"/>
    <cellStyle name="Normal 8 2 4 7" xfId="3744" xr:uid="{FC5A5792-B263-40D8-9D94-34959DFDFA88}"/>
    <cellStyle name="Normal 8 2 5" xfId="381" xr:uid="{28973152-42B5-4D6D-9521-C34EAB52106B}"/>
    <cellStyle name="Normal 8 2 5 2" xfId="778" xr:uid="{90131ED9-68D7-4F9D-9448-FE148C8DF365}"/>
    <cellStyle name="Normal 8 2 5 2 2" xfId="779" xr:uid="{0195D0E7-823E-4D09-8E01-3AF8AA782BEA}"/>
    <cellStyle name="Normal 8 2 5 2 2 2" xfId="2086" xr:uid="{A3FAD5DF-865C-48B1-A442-472F04D65D18}"/>
    <cellStyle name="Normal 8 2 5 2 2 2 2" xfId="2087" xr:uid="{BA81E58B-2523-4EA3-8130-97E546A2FE9E}"/>
    <cellStyle name="Normal 8 2 5 2 2 3" xfId="2088" xr:uid="{D15F3A95-CDBC-4A7C-9568-5185CD201CE8}"/>
    <cellStyle name="Normal 8 2 5 2 3" xfId="2089" xr:uid="{47E03881-81A3-48C3-BAFA-533F76D24D6F}"/>
    <cellStyle name="Normal 8 2 5 2 3 2" xfId="2090" xr:uid="{AB5780F2-6597-4772-8263-E86F9300A5E8}"/>
    <cellStyle name="Normal 8 2 5 2 4" xfId="2091" xr:uid="{B74D472A-BAD2-4F20-BDA5-E164BFA0E532}"/>
    <cellStyle name="Normal 8 2 5 3" xfId="780" xr:uid="{C62EF285-DE5E-4908-A8BA-1F82141A493C}"/>
    <cellStyle name="Normal 8 2 5 3 2" xfId="2092" xr:uid="{7EC90509-207C-4BD5-9031-DF43606A5595}"/>
    <cellStyle name="Normal 8 2 5 3 2 2" xfId="2093" xr:uid="{CB2471F1-8A93-4A8F-B18E-580E5A882C23}"/>
    <cellStyle name="Normal 8 2 5 3 3" xfId="2094" xr:uid="{598FE76F-6CE9-4F19-926D-EF7BC7CDF28F}"/>
    <cellStyle name="Normal 8 2 5 3 4" xfId="3745" xr:uid="{BBFB4573-A4D7-43ED-BC04-B5681DFD4B28}"/>
    <cellStyle name="Normal 8 2 5 4" xfId="2095" xr:uid="{EC6BE915-F669-4E7C-BFE9-0F65C3197AC1}"/>
    <cellStyle name="Normal 8 2 5 4 2" xfId="2096" xr:uid="{1D8E5735-DDCA-4341-A600-706B541ED864}"/>
    <cellStyle name="Normal 8 2 5 5" xfId="2097" xr:uid="{79D573E2-BCF4-46F5-A401-199725A853D7}"/>
    <cellStyle name="Normal 8 2 5 6" xfId="3746" xr:uid="{905A3BAD-C12B-4366-82F8-74ACA1BF6FA6}"/>
    <cellStyle name="Normal 8 2 6" xfId="382" xr:uid="{B0E996A3-1C5F-4879-8D1A-5E5294CB84D1}"/>
    <cellStyle name="Normal 8 2 6 2" xfId="781" xr:uid="{902EF753-68BD-48C6-8E08-A29D467BB0CD}"/>
    <cellStyle name="Normal 8 2 6 2 2" xfId="2098" xr:uid="{89FDD034-755E-4FA2-96E6-543E6EB75330}"/>
    <cellStyle name="Normal 8 2 6 2 2 2" xfId="2099" xr:uid="{B14188BF-AC72-4756-8F00-71C80143676F}"/>
    <cellStyle name="Normal 8 2 6 2 3" xfId="2100" xr:uid="{7A116ACB-8FB1-479C-AD25-3ECCE187F11B}"/>
    <cellStyle name="Normal 8 2 6 2 4" xfId="3747" xr:uid="{069D2481-E8F1-44E4-BA0B-F2C3696F912C}"/>
    <cellStyle name="Normal 8 2 6 3" xfId="2101" xr:uid="{A839F105-DB8A-458E-B2B2-B5FAD9CA844D}"/>
    <cellStyle name="Normal 8 2 6 3 2" xfId="2102" xr:uid="{43EFA3B4-611C-4ED4-A3A8-C2498DCB2462}"/>
    <cellStyle name="Normal 8 2 6 4" xfId="2103" xr:uid="{182DD7D5-A237-4BB2-9AC3-DD51DD2E4F33}"/>
    <cellStyle name="Normal 8 2 6 5" xfId="3748" xr:uid="{103A9E16-6BDD-462C-BF61-6CDEE772BE91}"/>
    <cellStyle name="Normal 8 2 7" xfId="782" xr:uid="{E02B90E1-F377-4907-BFA4-F6D020AEF093}"/>
    <cellStyle name="Normal 8 2 7 2" xfId="2104" xr:uid="{0636A429-962C-478D-AFB4-BBF5FC112088}"/>
    <cellStyle name="Normal 8 2 7 2 2" xfId="2105" xr:uid="{1B6AFEA7-D1D2-44A3-99A0-D36873C2F12B}"/>
    <cellStyle name="Normal 8 2 7 3" xfId="2106" xr:uid="{BF220598-E127-430C-A660-BB36EB47B960}"/>
    <cellStyle name="Normal 8 2 7 4" xfId="3749" xr:uid="{33365B68-955D-40DD-B761-48D29DA9B1B3}"/>
    <cellStyle name="Normal 8 2 8" xfId="2107" xr:uid="{497BF621-E159-46E2-9337-415836B68A37}"/>
    <cellStyle name="Normal 8 2 8 2" xfId="2108" xr:uid="{2490B39B-68ED-41FB-87D4-7C6F384F0628}"/>
    <cellStyle name="Normal 8 2 8 3" xfId="3750" xr:uid="{8B16D97D-572A-47C4-94A4-5E1FD9DD3FD2}"/>
    <cellStyle name="Normal 8 2 8 4" xfId="3751" xr:uid="{6A1FCFAC-9A2F-4A46-B202-9AE6D60495BD}"/>
    <cellStyle name="Normal 8 2 9" xfId="2109" xr:uid="{EC5768F7-A33B-487C-A63C-E707AF1EF196}"/>
    <cellStyle name="Normal 8 3" xfId="153" xr:uid="{DC812FC6-10A3-49B1-8312-8E22A2080981}"/>
    <cellStyle name="Normal 8 3 10" xfId="3752" xr:uid="{2B56FA81-B382-4F6D-84D8-12AA2BEB4862}"/>
    <cellStyle name="Normal 8 3 11" xfId="3753" xr:uid="{FFBD6BED-5837-4147-985D-6FB57F877025}"/>
    <cellStyle name="Normal 8 3 2" xfId="154" xr:uid="{DE43290F-E3D2-43B3-84B8-A939760DE4BD}"/>
    <cellStyle name="Normal 8 3 2 2" xfId="155" xr:uid="{85B9F0C7-0D87-4C0F-AAA0-BBA8EDE4D8BC}"/>
    <cellStyle name="Normal 8 3 2 2 2" xfId="383" xr:uid="{466DAEE8-B062-48D5-B12E-CE5A4314AC49}"/>
    <cellStyle name="Normal 8 3 2 2 2 2" xfId="783" xr:uid="{DB880A6F-9E59-4DCC-827A-802C389647C2}"/>
    <cellStyle name="Normal 8 3 2 2 2 2 2" xfId="2110" xr:uid="{3C4B4161-E905-4E11-9604-C5E38D8128AB}"/>
    <cellStyle name="Normal 8 3 2 2 2 2 2 2" xfId="2111" xr:uid="{755FD10C-E220-45B5-B786-0969EF932FFE}"/>
    <cellStyle name="Normal 8 3 2 2 2 2 3" xfId="2112" xr:uid="{5D5070FA-727A-4966-91C5-5923DAE0ED7E}"/>
    <cellStyle name="Normal 8 3 2 2 2 2 4" xfId="3754" xr:uid="{B119BA07-085A-41F0-B6AE-FE2401487AD3}"/>
    <cellStyle name="Normal 8 3 2 2 2 3" xfId="2113" xr:uid="{1FC0EEF5-9CCA-40D4-8DD6-E94AB3170DED}"/>
    <cellStyle name="Normal 8 3 2 2 2 3 2" xfId="2114" xr:uid="{7B2D9F76-36FC-4625-BCAB-0268F341C595}"/>
    <cellStyle name="Normal 8 3 2 2 2 3 3" xfId="3755" xr:uid="{2F5AE6EF-1B1A-4229-8EB6-D75BA5C2C507}"/>
    <cellStyle name="Normal 8 3 2 2 2 3 4" xfId="3756" xr:uid="{13905B01-2188-4936-8C8C-74CC0E1B360E}"/>
    <cellStyle name="Normal 8 3 2 2 2 4" xfId="2115" xr:uid="{BEFE41DB-F7E1-4A98-A119-54AE53050F06}"/>
    <cellStyle name="Normal 8 3 2 2 2 5" xfId="3757" xr:uid="{4F4926DD-21F6-4F01-9C09-694413B3DAF5}"/>
    <cellStyle name="Normal 8 3 2 2 2 6" xfId="3758" xr:uid="{AE21E37A-0967-4348-A3B8-B0472B212084}"/>
    <cellStyle name="Normal 8 3 2 2 3" xfId="784" xr:uid="{9A49268A-A073-4D0F-8C52-FDCAFC96AC98}"/>
    <cellStyle name="Normal 8 3 2 2 3 2" xfId="2116" xr:uid="{63CFD269-DB47-451F-9EE6-D039C543983F}"/>
    <cellStyle name="Normal 8 3 2 2 3 2 2" xfId="2117" xr:uid="{D7827D45-3123-4FF6-BA25-46BDCFE3E6B7}"/>
    <cellStyle name="Normal 8 3 2 2 3 2 3" xfId="3759" xr:uid="{456C6D80-53D3-4C12-82B8-04684B22F343}"/>
    <cellStyle name="Normal 8 3 2 2 3 2 4" xfId="3760" xr:uid="{DCA7C62D-5EE3-4C12-9484-644530CB0B09}"/>
    <cellStyle name="Normal 8 3 2 2 3 3" xfId="2118" xr:uid="{AF789089-CB2D-4DA3-BA2C-9F11F9BFCD5E}"/>
    <cellStyle name="Normal 8 3 2 2 3 4" xfId="3761" xr:uid="{39948125-8468-4CD3-B44F-2DEA50FB0BC9}"/>
    <cellStyle name="Normal 8 3 2 2 3 5" xfId="3762" xr:uid="{35D5F3C9-7D0C-4B40-B835-84FE70685A24}"/>
    <cellStyle name="Normal 8 3 2 2 4" xfId="2119" xr:uid="{96450D3B-F192-43FC-A65E-328DBD02F6D4}"/>
    <cellStyle name="Normal 8 3 2 2 4 2" xfId="2120" xr:uid="{3058D0E2-1335-4271-997B-9EC61A69CC8B}"/>
    <cellStyle name="Normal 8 3 2 2 4 3" xfId="3763" xr:uid="{3629B194-B7F3-45BF-8B89-A940BE1A8F52}"/>
    <cellStyle name="Normal 8 3 2 2 4 4" xfId="3764" xr:uid="{A5387CBC-76E1-4AB1-94D5-067C08F91F56}"/>
    <cellStyle name="Normal 8 3 2 2 5" xfId="2121" xr:uid="{DB234674-AB27-4282-8FD5-6C975FB87C7E}"/>
    <cellStyle name="Normal 8 3 2 2 5 2" xfId="3765" xr:uid="{0CC36139-6B88-467A-9074-A30ED6EB959D}"/>
    <cellStyle name="Normal 8 3 2 2 5 3" xfId="3766" xr:uid="{65EC95F9-DF93-4CF3-9392-24FD26122938}"/>
    <cellStyle name="Normal 8 3 2 2 5 4" xfId="3767" xr:uid="{81449F62-621D-47EA-A205-E940302587A1}"/>
    <cellStyle name="Normal 8 3 2 2 6" xfId="3768" xr:uid="{0A63F062-F156-4CE8-A1F2-255C010E5525}"/>
    <cellStyle name="Normal 8 3 2 2 7" xfId="3769" xr:uid="{C611074D-B2C4-41FF-BDAD-F14D32B5DCF6}"/>
    <cellStyle name="Normal 8 3 2 2 8" xfId="3770" xr:uid="{EE0C6525-5308-4599-9754-2D7D7DDD25CE}"/>
    <cellStyle name="Normal 8 3 2 3" xfId="384" xr:uid="{A0201DFB-1035-4171-9687-C8D1D455647E}"/>
    <cellStyle name="Normal 8 3 2 3 2" xfId="785" xr:uid="{8126C401-EEB9-4CD3-AA7D-F75364430389}"/>
    <cellStyle name="Normal 8 3 2 3 2 2" xfId="786" xr:uid="{01D62126-141A-4DAB-8FE2-BCB370EC2732}"/>
    <cellStyle name="Normal 8 3 2 3 2 2 2" xfId="2122" xr:uid="{00B991FF-6C15-4053-B58F-9641AD9DAB59}"/>
    <cellStyle name="Normal 8 3 2 3 2 2 2 2" xfId="2123" xr:uid="{A7F440A8-C9B7-484D-B0A2-8A7E879607DB}"/>
    <cellStyle name="Normal 8 3 2 3 2 2 3" xfId="2124" xr:uid="{BEB52A24-D42E-42C9-B12A-1D98844A5F04}"/>
    <cellStyle name="Normal 8 3 2 3 2 3" xfId="2125" xr:uid="{CB211FD9-6C57-4C21-80ED-40E3C9EE7164}"/>
    <cellStyle name="Normal 8 3 2 3 2 3 2" xfId="2126" xr:uid="{F137D2DA-7592-4365-847B-E5B6180E08A7}"/>
    <cellStyle name="Normal 8 3 2 3 2 4" xfId="2127" xr:uid="{2AFA6B8E-0F43-445F-A306-840950488068}"/>
    <cellStyle name="Normal 8 3 2 3 3" xfId="787" xr:uid="{AC8CBB8E-E9A4-4A22-A6C5-E0862CB69A9A}"/>
    <cellStyle name="Normal 8 3 2 3 3 2" xfId="2128" xr:uid="{7C5676B8-5956-44A3-9C9D-58E6D47BB229}"/>
    <cellStyle name="Normal 8 3 2 3 3 2 2" xfId="2129" xr:uid="{B48CDA11-070A-4E65-8C3D-B56E9E8160E5}"/>
    <cellStyle name="Normal 8 3 2 3 3 3" xfId="2130" xr:uid="{AC90707D-4079-4B51-8986-5CBE00660424}"/>
    <cellStyle name="Normal 8 3 2 3 3 4" xfId="3771" xr:uid="{C6162234-2E5A-4F98-B7CC-59DAA957A085}"/>
    <cellStyle name="Normal 8 3 2 3 4" xfId="2131" xr:uid="{AFF00AB9-9B88-413F-8051-6051FB2AF0F8}"/>
    <cellStyle name="Normal 8 3 2 3 4 2" xfId="2132" xr:uid="{3A3F9613-7CB1-4433-ADC8-94F786F1B339}"/>
    <cellStyle name="Normal 8 3 2 3 5" xfId="2133" xr:uid="{7D0B5DAF-01A5-4173-A4C1-76827C969FDF}"/>
    <cellStyle name="Normal 8 3 2 3 6" xfId="3772" xr:uid="{DEF6034E-F022-4912-AF35-E0D0E599698C}"/>
    <cellStyle name="Normal 8 3 2 4" xfId="385" xr:uid="{086BF7F1-7D58-4BEF-9BDA-E7D28B315BE9}"/>
    <cellStyle name="Normal 8 3 2 4 2" xfId="788" xr:uid="{429EDC22-C52A-424F-B840-2230A8900EC4}"/>
    <cellStyle name="Normal 8 3 2 4 2 2" xfId="2134" xr:uid="{153B93DE-5C95-4AF5-9E9D-E8E42899C93C}"/>
    <cellStyle name="Normal 8 3 2 4 2 2 2" xfId="2135" xr:uid="{0B770EA3-D965-434A-9F45-670352C15D47}"/>
    <cellStyle name="Normal 8 3 2 4 2 3" xfId="2136" xr:uid="{A3D46BDD-91B0-4AA1-B22F-9D364AA07343}"/>
    <cellStyle name="Normal 8 3 2 4 2 4" xfId="3773" xr:uid="{DC97E35B-35E0-43C6-B38A-C275F749A9B9}"/>
    <cellStyle name="Normal 8 3 2 4 3" xfId="2137" xr:uid="{25955BAF-6056-4C5B-B904-DAAE1B432EEE}"/>
    <cellStyle name="Normal 8 3 2 4 3 2" xfId="2138" xr:uid="{463E86C8-BA43-450C-88A9-74FCDB1D7144}"/>
    <cellStyle name="Normal 8 3 2 4 4" xfId="2139" xr:uid="{6BB2A04B-5D5D-45EE-9584-C37B2D1973B1}"/>
    <cellStyle name="Normal 8 3 2 4 5" xfId="3774" xr:uid="{93EF2A21-D775-44A7-9038-4231DC61B6DC}"/>
    <cellStyle name="Normal 8 3 2 5" xfId="386" xr:uid="{5ECAE7E5-E95A-478B-9E69-C4930D87E4B5}"/>
    <cellStyle name="Normal 8 3 2 5 2" xfId="2140" xr:uid="{DF0CE1A6-4BB7-4152-991E-18948A46839C}"/>
    <cellStyle name="Normal 8 3 2 5 2 2" xfId="2141" xr:uid="{D74895BC-4C32-45D9-8A0E-8D9E81DC262F}"/>
    <cellStyle name="Normal 8 3 2 5 3" xfId="2142" xr:uid="{0F368B6D-9F5E-41A1-B769-169810A8E3BC}"/>
    <cellStyle name="Normal 8 3 2 5 4" xfId="3775" xr:uid="{6352180B-D1AA-4BFE-B480-E0FF386D1C3E}"/>
    <cellStyle name="Normal 8 3 2 6" xfId="2143" xr:uid="{59970AAE-0AA4-42D2-8FF4-6DABA8E21030}"/>
    <cellStyle name="Normal 8 3 2 6 2" xfId="2144" xr:uid="{ABF0A2C7-69F3-4F7F-9830-3D6947C3C40A}"/>
    <cellStyle name="Normal 8 3 2 6 3" xfId="3776" xr:uid="{2AAFE069-D362-46A7-9303-C0221A9686E3}"/>
    <cellStyle name="Normal 8 3 2 6 4" xfId="3777" xr:uid="{9267AAA0-D8E7-4528-B1E5-A234078D85FA}"/>
    <cellStyle name="Normal 8 3 2 7" xfId="2145" xr:uid="{ECF3B15C-FE29-4FF2-BCC2-D66383A2A4BE}"/>
    <cellStyle name="Normal 8 3 2 8" xfId="3778" xr:uid="{73230EBB-5668-4F9B-A5AD-E5B503F153F2}"/>
    <cellStyle name="Normal 8 3 2 9" xfId="3779" xr:uid="{A7824B20-24D1-4E77-BFE5-EAF362909106}"/>
    <cellStyle name="Normal 8 3 3" xfId="156" xr:uid="{C4E162DB-7680-422D-B35D-455AC6383006}"/>
    <cellStyle name="Normal 8 3 3 2" xfId="157" xr:uid="{369FB365-DD23-40D0-B1DC-8E829C6249B0}"/>
    <cellStyle name="Normal 8 3 3 2 2" xfId="789" xr:uid="{DECB0141-FC59-404E-BC99-D3FCE014D85A}"/>
    <cellStyle name="Normal 8 3 3 2 2 2" xfId="2146" xr:uid="{73EE34D6-E4A4-48EE-91E0-671DF31F0815}"/>
    <cellStyle name="Normal 8 3 3 2 2 2 2" xfId="2147" xr:uid="{C6414BEF-F0E6-4F3E-BEFD-861C7089CA8B}"/>
    <cellStyle name="Normal 8 3 3 2 2 2 2 2" xfId="4492" xr:uid="{FA541DA5-F2C8-4647-9781-3DDB2E6E4C5F}"/>
    <cellStyle name="Normal 8 3 3 2 2 2 3" xfId="4493" xr:uid="{88416708-7931-4E59-88CB-413B3B8BA5C0}"/>
    <cellStyle name="Normal 8 3 3 2 2 3" xfId="2148" xr:uid="{69900CAD-C749-420B-BFA4-69553A6F799E}"/>
    <cellStyle name="Normal 8 3 3 2 2 3 2" xfId="4494" xr:uid="{43B86644-7F84-4026-8143-7929AD83954F}"/>
    <cellStyle name="Normal 8 3 3 2 2 4" xfId="3780" xr:uid="{0D7B2940-8DE5-40FC-B8E2-66AE78FF9758}"/>
    <cellStyle name="Normal 8 3 3 2 3" xfId="2149" xr:uid="{550439F9-2EB1-4EE0-8ADE-1360642F9E97}"/>
    <cellStyle name="Normal 8 3 3 2 3 2" xfId="2150" xr:uid="{0A2D9E93-C7C9-474C-94AB-632CE456CF1F}"/>
    <cellStyle name="Normal 8 3 3 2 3 2 2" xfId="4495" xr:uid="{F54D4F2E-B321-4F1C-A682-0422DA85FEE9}"/>
    <cellStyle name="Normal 8 3 3 2 3 3" xfId="3781" xr:uid="{2DC87B38-BCC0-4432-8771-9EBBF94FFE9B}"/>
    <cellStyle name="Normal 8 3 3 2 3 4" xfId="3782" xr:uid="{A31B25EE-2EF7-4828-A1D5-E496A4D1094D}"/>
    <cellStyle name="Normal 8 3 3 2 4" xfId="2151" xr:uid="{26844F7F-3B27-43E6-A968-27782CB15CD8}"/>
    <cellStyle name="Normal 8 3 3 2 4 2" xfId="4496" xr:uid="{37B27F46-C559-4D79-8D58-501639A68FDB}"/>
    <cellStyle name="Normal 8 3 3 2 5" xfId="3783" xr:uid="{AF3EA396-206A-4AFD-BC1B-A6B46BDACE70}"/>
    <cellStyle name="Normal 8 3 3 2 6" xfId="3784" xr:uid="{DA94D65D-15DB-4D0C-8FD6-6F4436CF9E50}"/>
    <cellStyle name="Normal 8 3 3 3" xfId="387" xr:uid="{DEF3C82C-B96A-4975-BFCC-97DF466AF60E}"/>
    <cellStyle name="Normal 8 3 3 3 2" xfId="2152" xr:uid="{EEF923CC-771D-49C0-82C9-BF45DFB9BAAA}"/>
    <cellStyle name="Normal 8 3 3 3 2 2" xfId="2153" xr:uid="{30413121-D341-4EFD-9662-A90F5A43CAE1}"/>
    <cellStyle name="Normal 8 3 3 3 2 2 2" xfId="4497" xr:uid="{EBEC63D1-7B64-42A3-895A-128166C15320}"/>
    <cellStyle name="Normal 8 3 3 3 2 3" xfId="3785" xr:uid="{54F85BBD-5787-40DD-A85C-853E5F295FCA}"/>
    <cellStyle name="Normal 8 3 3 3 2 4" xfId="3786" xr:uid="{8CBF14FC-4B8D-4C43-83AD-18C6C2BBAEB0}"/>
    <cellStyle name="Normal 8 3 3 3 3" xfId="2154" xr:uid="{95E92A39-9339-43EB-B3C5-7AFFD3F73DF0}"/>
    <cellStyle name="Normal 8 3 3 3 3 2" xfId="4498" xr:uid="{0EEC25E0-2795-438B-9CB9-590982D320D1}"/>
    <cellStyle name="Normal 8 3 3 3 4" xfId="3787" xr:uid="{EFFBD231-1E19-402B-899B-18861F87FA1C}"/>
    <cellStyle name="Normal 8 3 3 3 5" xfId="3788" xr:uid="{F70D0E31-8BBA-4063-ABC9-98E8F4424FA8}"/>
    <cellStyle name="Normal 8 3 3 4" xfId="2155" xr:uid="{00EF965B-4E22-48EB-A277-38EAEBBB038D}"/>
    <cellStyle name="Normal 8 3 3 4 2" xfId="2156" xr:uid="{C415568D-7A3C-4012-AA83-B9485F8F9F68}"/>
    <cellStyle name="Normal 8 3 3 4 2 2" xfId="4499" xr:uid="{0275AA84-6554-45A6-9C51-617D501B0AEE}"/>
    <cellStyle name="Normal 8 3 3 4 3" xfId="3789" xr:uid="{F4B6150A-7E08-4832-B4AB-A672B01AD674}"/>
    <cellStyle name="Normal 8 3 3 4 4" xfId="3790" xr:uid="{050DD288-2D9B-4C8B-BA61-CC73F45E4265}"/>
    <cellStyle name="Normal 8 3 3 5" xfId="2157" xr:uid="{37A10E30-3372-428C-8EC9-14EF2FFCA7DA}"/>
    <cellStyle name="Normal 8 3 3 5 2" xfId="3791" xr:uid="{B123C641-EA6E-4DD6-9893-679BF3893474}"/>
    <cellStyle name="Normal 8 3 3 5 3" xfId="3792" xr:uid="{5C246A8B-1675-4AE9-8C45-DBB455F92EDE}"/>
    <cellStyle name="Normal 8 3 3 5 4" xfId="3793" xr:uid="{FF5D87F1-9923-42C7-ABD4-EDCE5A91E1AF}"/>
    <cellStyle name="Normal 8 3 3 6" xfId="3794" xr:uid="{35969F48-9CE2-48E0-A337-7B609A93FC18}"/>
    <cellStyle name="Normal 8 3 3 7" xfId="3795" xr:uid="{575751EE-F3B1-493B-8DE0-8D13C161F262}"/>
    <cellStyle name="Normal 8 3 3 8" xfId="3796" xr:uid="{04ADA12F-C347-4EB9-BE26-62D645480415}"/>
    <cellStyle name="Normal 8 3 4" xfId="158" xr:uid="{EDD4573E-FF0E-4B5F-8DF8-F635AF1C8806}"/>
    <cellStyle name="Normal 8 3 4 2" xfId="790" xr:uid="{FAD52498-85C1-4D16-A0E0-A42992084273}"/>
    <cellStyle name="Normal 8 3 4 2 2" xfId="791" xr:uid="{2B70EA87-BF57-49C1-BDA7-59731D46E329}"/>
    <cellStyle name="Normal 8 3 4 2 2 2" xfId="2158" xr:uid="{C8DB2833-0BBA-49F2-AD2D-C2F4AC3386F8}"/>
    <cellStyle name="Normal 8 3 4 2 2 2 2" xfId="2159" xr:uid="{F8740E31-E1A9-4207-B8D8-179661CC771B}"/>
    <cellStyle name="Normal 8 3 4 2 2 3" xfId="2160" xr:uid="{12A0FC94-6C21-41F6-A412-004D2011F741}"/>
    <cellStyle name="Normal 8 3 4 2 2 4" xfId="3797" xr:uid="{D402ADD4-3BF0-4A18-83A0-A36AD7E7F3C6}"/>
    <cellStyle name="Normal 8 3 4 2 3" xfId="2161" xr:uid="{7FAA1067-0CDC-4E8D-A609-DD91829F7679}"/>
    <cellStyle name="Normal 8 3 4 2 3 2" xfId="2162" xr:uid="{45CCEE90-04F7-4CD6-B899-C9B700FD9FFB}"/>
    <cellStyle name="Normal 8 3 4 2 4" xfId="2163" xr:uid="{52537725-F966-446E-B88D-A0ED37D319CD}"/>
    <cellStyle name="Normal 8 3 4 2 5" xfId="3798" xr:uid="{138CBF5E-6E82-47F1-BD04-9ECAFCD1DA28}"/>
    <cellStyle name="Normal 8 3 4 3" xfId="792" xr:uid="{E23CDB35-F3E5-4E73-A2C8-4D84658F3BA2}"/>
    <cellStyle name="Normal 8 3 4 3 2" xfId="2164" xr:uid="{FE798192-DC01-4764-A05C-6CF2580BE297}"/>
    <cellStyle name="Normal 8 3 4 3 2 2" xfId="2165" xr:uid="{8DB5151C-B6BF-4495-8874-3848AF5D95DC}"/>
    <cellStyle name="Normal 8 3 4 3 3" xfId="2166" xr:uid="{416CBC17-1E3A-43D9-8597-A904312D2FCD}"/>
    <cellStyle name="Normal 8 3 4 3 4" xfId="3799" xr:uid="{058FECBD-327F-4087-80DE-B816A2C8890D}"/>
    <cellStyle name="Normal 8 3 4 4" xfId="2167" xr:uid="{EE6E8794-35EF-48C1-80F0-6DA7B6CE3E93}"/>
    <cellStyle name="Normal 8 3 4 4 2" xfId="2168" xr:uid="{36D5BD93-7CE6-4A0F-8831-8148AEA3124F}"/>
    <cellStyle name="Normal 8 3 4 4 3" xfId="3800" xr:uid="{0116DC7C-559B-41B8-8275-EBA961926D54}"/>
    <cellStyle name="Normal 8 3 4 4 4" xfId="3801" xr:uid="{45385EAC-3739-4E3E-9678-2AAD38D4EB17}"/>
    <cellStyle name="Normal 8 3 4 5" xfId="2169" xr:uid="{3B048DC3-C64D-4211-B0DC-6FCEC27F0054}"/>
    <cellStyle name="Normal 8 3 4 6" xfId="3802" xr:uid="{9DAC430C-C0D6-4233-A73D-1DDDA6C290A6}"/>
    <cellStyle name="Normal 8 3 4 7" xfId="3803" xr:uid="{7025FBBB-561A-4547-BF05-DFA675137C7B}"/>
    <cellStyle name="Normal 8 3 5" xfId="388" xr:uid="{B5CD3582-2B29-4544-991F-A1AE9180BA94}"/>
    <cellStyle name="Normal 8 3 5 2" xfId="793" xr:uid="{4E27DA32-50D1-4CCF-BDBB-EF822FDFE891}"/>
    <cellStyle name="Normal 8 3 5 2 2" xfId="2170" xr:uid="{43BE2715-9B69-46E2-9CFD-783F2C074C5A}"/>
    <cellStyle name="Normal 8 3 5 2 2 2" xfId="2171" xr:uid="{E9057700-3BC4-4D39-A12B-7BB1B7F7886E}"/>
    <cellStyle name="Normal 8 3 5 2 3" xfId="2172" xr:uid="{C7E8B8B9-F0D1-4E36-A50A-4FFC8DB04432}"/>
    <cellStyle name="Normal 8 3 5 2 4" xfId="3804" xr:uid="{13B9EA0A-EF2A-4645-8040-A889E5EC675B}"/>
    <cellStyle name="Normal 8 3 5 3" xfId="2173" xr:uid="{85AD685C-0A9D-49E4-8349-539BEF5470D2}"/>
    <cellStyle name="Normal 8 3 5 3 2" xfId="2174" xr:uid="{B26EC9D3-27F1-478B-A331-2C2F4ECC8C5B}"/>
    <cellStyle name="Normal 8 3 5 3 3" xfId="3805" xr:uid="{09D9436C-5DB4-47E5-8B9E-D5CC2C1C138B}"/>
    <cellStyle name="Normal 8 3 5 3 4" xfId="3806" xr:uid="{093569CA-4F66-45B2-B297-03E248A03D6A}"/>
    <cellStyle name="Normal 8 3 5 4" xfId="2175" xr:uid="{26259DE9-6229-4BCE-8959-14AA5F392BA1}"/>
    <cellStyle name="Normal 8 3 5 5" xfId="3807" xr:uid="{80ED4253-7832-40E7-9F90-D1C007E355BB}"/>
    <cellStyle name="Normal 8 3 5 6" xfId="3808" xr:uid="{27619C9B-C424-4ED8-B25A-FE2FAEC7FE7C}"/>
    <cellStyle name="Normal 8 3 6" xfId="389" xr:uid="{209D0B9F-057D-4A86-91F2-A5F077914F1A}"/>
    <cellStyle name="Normal 8 3 6 2" xfId="2176" xr:uid="{B18489F8-7FB5-4B35-8127-885E166E26A0}"/>
    <cellStyle name="Normal 8 3 6 2 2" xfId="2177" xr:uid="{217E5851-BB2A-4E78-8306-E2F529CB808A}"/>
    <cellStyle name="Normal 8 3 6 2 3" xfId="3809" xr:uid="{00AECC0F-5971-47A6-97A0-E6B932B62670}"/>
    <cellStyle name="Normal 8 3 6 2 4" xfId="3810" xr:uid="{EBB1BA03-5359-40FC-88F6-CEB77040B97E}"/>
    <cellStyle name="Normal 8 3 6 3" xfId="2178" xr:uid="{44F40FA1-0B7F-42E3-8AA5-832AC8512775}"/>
    <cellStyle name="Normal 8 3 6 4" xfId="3811" xr:uid="{EF14F556-D827-411F-A9DD-319F31EA7EA4}"/>
    <cellStyle name="Normal 8 3 6 5" xfId="3812" xr:uid="{A90D67EA-934E-4E4C-AC28-D8F0FCC2B706}"/>
    <cellStyle name="Normal 8 3 7" xfId="2179" xr:uid="{324A9CAD-F8AD-4BED-9A74-2311E350CC07}"/>
    <cellStyle name="Normal 8 3 7 2" xfId="2180" xr:uid="{42D13192-760E-40D8-9EA9-B31D180D7777}"/>
    <cellStyle name="Normal 8 3 7 3" xfId="3813" xr:uid="{EEC20AD4-FC43-48EA-8724-A24B8D4C03B0}"/>
    <cellStyle name="Normal 8 3 7 4" xfId="3814" xr:uid="{00E68F5E-7B47-4843-B1AD-EBF230D68A2C}"/>
    <cellStyle name="Normal 8 3 8" xfId="2181" xr:uid="{E88F1BBB-3CD0-4B45-84B6-2E644A2198AF}"/>
    <cellStyle name="Normal 8 3 8 2" xfId="3815" xr:uid="{E7CB375B-3A45-4EC8-A70A-09D91DDC5A45}"/>
    <cellStyle name="Normal 8 3 8 3" xfId="3816" xr:uid="{199903BB-8015-421D-BD31-86FE5D474165}"/>
    <cellStyle name="Normal 8 3 8 4" xfId="3817" xr:uid="{B7FFB144-3B8A-46D2-B240-4623DFEDC5F1}"/>
    <cellStyle name="Normal 8 3 9" xfId="3818" xr:uid="{6739330C-DEFD-40FC-A459-2529FC4190CD}"/>
    <cellStyle name="Normal 8 4" xfId="159" xr:uid="{19D5B8F8-1D08-4E42-9F65-2C87F0622A84}"/>
    <cellStyle name="Normal 8 4 10" xfId="3819" xr:uid="{8A7C57A0-83D0-43C0-9439-DF47EF169D55}"/>
    <cellStyle name="Normal 8 4 11" xfId="3820" xr:uid="{BABBEE8E-49D5-44C9-B079-C5F0722BD703}"/>
    <cellStyle name="Normal 8 4 2" xfId="160" xr:uid="{97DEF1FE-0BD8-4F54-A442-B5717EF2AD3D}"/>
    <cellStyle name="Normal 8 4 2 2" xfId="390" xr:uid="{79C74866-7A1F-42AE-BF98-0A8BC44B34DA}"/>
    <cellStyle name="Normal 8 4 2 2 2" xfId="794" xr:uid="{C9FC9904-CD86-45A6-A249-D382C1F9D578}"/>
    <cellStyle name="Normal 8 4 2 2 2 2" xfId="795" xr:uid="{DE70C369-DE5E-4E99-AADE-B8D211A8D27C}"/>
    <cellStyle name="Normal 8 4 2 2 2 2 2" xfId="2182" xr:uid="{B3F30698-52FC-4A61-BB75-2F591DB2010A}"/>
    <cellStyle name="Normal 8 4 2 2 2 2 3" xfId="3821" xr:uid="{BB21152D-3497-4C3A-92FC-8A9ACAE83FA2}"/>
    <cellStyle name="Normal 8 4 2 2 2 2 4" xfId="3822" xr:uid="{E18E9BAB-8C2A-476B-B616-63FABF415D0D}"/>
    <cellStyle name="Normal 8 4 2 2 2 3" xfId="2183" xr:uid="{262D2189-417D-47AF-9774-446D7A589513}"/>
    <cellStyle name="Normal 8 4 2 2 2 3 2" xfId="3823" xr:uid="{8A635E53-239D-4BE4-A703-93BFD5C476D8}"/>
    <cellStyle name="Normal 8 4 2 2 2 3 3" xfId="3824" xr:uid="{0F66B0A0-DC04-435E-AF2F-0C608CA946A6}"/>
    <cellStyle name="Normal 8 4 2 2 2 3 4" xfId="3825" xr:uid="{062CEE6D-4AA6-40E2-9843-62120740559D}"/>
    <cellStyle name="Normal 8 4 2 2 2 4" xfId="3826" xr:uid="{28FFE2B3-95F5-4FC2-B594-2DE7EF70BBC5}"/>
    <cellStyle name="Normal 8 4 2 2 2 5" xfId="3827" xr:uid="{E29A52CB-EA0E-431A-8876-EC6A81249ACF}"/>
    <cellStyle name="Normal 8 4 2 2 2 6" xfId="3828" xr:uid="{3D5DAD8F-3C51-462F-A503-71E6C013BD3F}"/>
    <cellStyle name="Normal 8 4 2 2 3" xfId="796" xr:uid="{363C2E0A-92BB-4DEB-B641-6BE5D46791DA}"/>
    <cellStyle name="Normal 8 4 2 2 3 2" xfId="2184" xr:uid="{A898B16F-4909-406E-9BC2-E041B65FA2AE}"/>
    <cellStyle name="Normal 8 4 2 2 3 2 2" xfId="3829" xr:uid="{A4767459-7137-4643-B409-993E8194E9B9}"/>
    <cellStyle name="Normal 8 4 2 2 3 2 3" xfId="3830" xr:uid="{961C45E7-3F5D-4D36-B4BD-D0BE1F46ED9C}"/>
    <cellStyle name="Normal 8 4 2 2 3 2 4" xfId="3831" xr:uid="{C418AA3A-ADFC-405C-B857-E9F09B8AA01D}"/>
    <cellStyle name="Normal 8 4 2 2 3 3" xfId="3832" xr:uid="{EF7B5D68-FED6-4509-852C-57703D822DA0}"/>
    <cellStyle name="Normal 8 4 2 2 3 4" xfId="3833" xr:uid="{56AEA57A-07D1-48F4-8299-56DB1D9DBACD}"/>
    <cellStyle name="Normal 8 4 2 2 3 5" xfId="3834" xr:uid="{462A6B59-CC93-4296-82DE-C85DBF9A4F14}"/>
    <cellStyle name="Normal 8 4 2 2 4" xfId="2185" xr:uid="{7D9C2C0E-5649-42A3-BDF6-7C1B727EA84A}"/>
    <cellStyle name="Normal 8 4 2 2 4 2" xfId="3835" xr:uid="{32B0F017-7C8F-41EC-A113-81D6503D649A}"/>
    <cellStyle name="Normal 8 4 2 2 4 3" xfId="3836" xr:uid="{D8EEEDA3-6131-43D9-AFA4-1944BEE10EFD}"/>
    <cellStyle name="Normal 8 4 2 2 4 4" xfId="3837" xr:uid="{11D62C31-7C44-4297-9C82-3F8C29904E48}"/>
    <cellStyle name="Normal 8 4 2 2 5" xfId="3838" xr:uid="{D7C21908-179C-4326-A371-6857DBF44871}"/>
    <cellStyle name="Normal 8 4 2 2 5 2" xfId="3839" xr:uid="{87DE6C13-9F8F-44CD-A29D-11E6907AF9C8}"/>
    <cellStyle name="Normal 8 4 2 2 5 3" xfId="3840" xr:uid="{369E1B70-E2C0-4A4C-8FDB-C8E1A37FEAA9}"/>
    <cellStyle name="Normal 8 4 2 2 5 4" xfId="3841" xr:uid="{2D3003E6-5620-4DDE-ABD8-1F46A007B716}"/>
    <cellStyle name="Normal 8 4 2 2 6" xfId="3842" xr:uid="{1DC323A8-8E1F-4817-B536-7FD8C83B0D4D}"/>
    <cellStyle name="Normal 8 4 2 2 7" xfId="3843" xr:uid="{DA70C2E4-8D43-4587-BA65-0BABD1090A94}"/>
    <cellStyle name="Normal 8 4 2 2 8" xfId="3844" xr:uid="{816E3027-F690-4C05-B97D-1D4D2B6CF72A}"/>
    <cellStyle name="Normal 8 4 2 3" xfId="797" xr:uid="{CE32C762-19DD-467B-B131-955674ED98C4}"/>
    <cellStyle name="Normal 8 4 2 3 2" xfId="798" xr:uid="{44A0E309-E8F6-4A35-8E20-62542EFDB461}"/>
    <cellStyle name="Normal 8 4 2 3 2 2" xfId="799" xr:uid="{0F800693-84E2-491B-8DA1-1059073243A7}"/>
    <cellStyle name="Normal 8 4 2 3 2 3" xfId="3845" xr:uid="{755F326C-8AD3-4F5C-829E-C6C8F6A35BF7}"/>
    <cellStyle name="Normal 8 4 2 3 2 4" xfId="3846" xr:uid="{21C07FE4-E829-4130-A545-F5E6FE45EAEE}"/>
    <cellStyle name="Normal 8 4 2 3 3" xfId="800" xr:uid="{10BDB6E9-9A66-45AC-8DE4-AB48F4B6CB39}"/>
    <cellStyle name="Normal 8 4 2 3 3 2" xfId="3847" xr:uid="{D47A0518-8E96-481E-8EE2-D58AA3226386}"/>
    <cellStyle name="Normal 8 4 2 3 3 3" xfId="3848" xr:uid="{270B699C-3E5E-43D6-8621-D00A9FE0552D}"/>
    <cellStyle name="Normal 8 4 2 3 3 4" xfId="3849" xr:uid="{508AA0AF-61F5-4DE0-8A39-BB4E01B28899}"/>
    <cellStyle name="Normal 8 4 2 3 4" xfId="3850" xr:uid="{9FF2FE3F-BDD7-44E7-A045-1FFBD8B0C701}"/>
    <cellStyle name="Normal 8 4 2 3 5" xfId="3851" xr:uid="{EFCA4D54-00DE-48BD-BA4D-A1885FDF9B2F}"/>
    <cellStyle name="Normal 8 4 2 3 6" xfId="3852" xr:uid="{3046B1D4-F16A-43A2-8AEE-7C687F1BB86C}"/>
    <cellStyle name="Normal 8 4 2 4" xfId="801" xr:uid="{AB2747AF-9ED9-44D4-AC27-75CE43D63425}"/>
    <cellStyle name="Normal 8 4 2 4 2" xfId="802" xr:uid="{4B9BCE77-87B6-4481-8021-9B3C5F671E17}"/>
    <cellStyle name="Normal 8 4 2 4 2 2" xfId="3853" xr:uid="{0F1A66EA-1A25-4F78-865A-DE7F37C2650D}"/>
    <cellStyle name="Normal 8 4 2 4 2 3" xfId="3854" xr:uid="{4756E098-DDBE-4FA5-A85D-951D524C07A6}"/>
    <cellStyle name="Normal 8 4 2 4 2 4" xfId="3855" xr:uid="{94423629-8604-4634-AC77-CA7C0E1AEF4F}"/>
    <cellStyle name="Normal 8 4 2 4 3" xfId="3856" xr:uid="{8498B8D4-D192-4806-9F85-51355189750F}"/>
    <cellStyle name="Normal 8 4 2 4 4" xfId="3857" xr:uid="{672CD21D-A98F-47E8-A313-A6564C2C5F7B}"/>
    <cellStyle name="Normal 8 4 2 4 5" xfId="3858" xr:uid="{30BC1F2C-C286-4567-B448-D38D12500015}"/>
    <cellStyle name="Normal 8 4 2 5" xfId="803" xr:uid="{4FE189F1-A7A1-45BD-AFF7-6B8B842FDCD1}"/>
    <cellStyle name="Normal 8 4 2 5 2" xfId="3859" xr:uid="{3F23EC4E-47CD-4D32-8C06-64AFC533E5B3}"/>
    <cellStyle name="Normal 8 4 2 5 3" xfId="3860" xr:uid="{BA5C80A0-A56C-430B-A565-E881C5266601}"/>
    <cellStyle name="Normal 8 4 2 5 4" xfId="3861" xr:uid="{79174288-D180-4C94-B280-DABED3589B61}"/>
    <cellStyle name="Normal 8 4 2 6" xfId="3862" xr:uid="{A95FBA01-1DDC-4A9A-A834-5D26D88E5720}"/>
    <cellStyle name="Normal 8 4 2 6 2" xfId="3863" xr:uid="{42157F21-4AF7-46CD-868A-CEF1F3590CED}"/>
    <cellStyle name="Normal 8 4 2 6 3" xfId="3864" xr:uid="{46A1CF3A-C4EE-40AD-88AB-049DCA132918}"/>
    <cellStyle name="Normal 8 4 2 6 4" xfId="3865" xr:uid="{876D106D-EAD6-4F06-B258-D341D7E21467}"/>
    <cellStyle name="Normal 8 4 2 7" xfId="3866" xr:uid="{E5231D57-CA52-4EEB-A4D1-9D5BB5083F05}"/>
    <cellStyle name="Normal 8 4 2 8" xfId="3867" xr:uid="{759B01E1-B6CF-45D5-9D64-F1355B73884E}"/>
    <cellStyle name="Normal 8 4 2 9" xfId="3868" xr:uid="{F648D5A8-73CE-4CD1-8191-F3BC7B007419}"/>
    <cellStyle name="Normal 8 4 3" xfId="391" xr:uid="{A2D9E308-5C6C-49E5-85B3-D608A73944BE}"/>
    <cellStyle name="Normal 8 4 3 2" xfId="804" xr:uid="{51E03750-B3E8-4F9D-95DF-D62E4F240564}"/>
    <cellStyle name="Normal 8 4 3 2 2" xfId="805" xr:uid="{D1EBD2C2-7669-45E4-9C1E-4620F28A87CC}"/>
    <cellStyle name="Normal 8 4 3 2 2 2" xfId="2186" xr:uid="{7122BCBE-D404-4AF7-A416-194552F85295}"/>
    <cellStyle name="Normal 8 4 3 2 2 2 2" xfId="2187" xr:uid="{35E1E48B-C1A7-448C-9B78-189F3C1E89A6}"/>
    <cellStyle name="Normal 8 4 3 2 2 3" xfId="2188" xr:uid="{F9C8E3C7-EAE6-4D07-87D5-63E32199A175}"/>
    <cellStyle name="Normal 8 4 3 2 2 4" xfId="3869" xr:uid="{0DB643A0-B227-486E-B2F6-C2A863A9611A}"/>
    <cellStyle name="Normal 8 4 3 2 3" xfId="2189" xr:uid="{C8077145-8BC4-4655-803C-769D2B2030BE}"/>
    <cellStyle name="Normal 8 4 3 2 3 2" xfId="2190" xr:uid="{DB415ECC-6915-4FBC-A8EB-355AAFE09045}"/>
    <cellStyle name="Normal 8 4 3 2 3 3" xfId="3870" xr:uid="{BE344061-74A0-44A8-B9E6-9265F17F51D1}"/>
    <cellStyle name="Normal 8 4 3 2 3 4" xfId="3871" xr:uid="{419EC32D-C8B4-4191-9E7D-B4064BC6F335}"/>
    <cellStyle name="Normal 8 4 3 2 4" xfId="2191" xr:uid="{1419D500-0B5F-4F8D-AF00-7EAE0DC845B8}"/>
    <cellStyle name="Normal 8 4 3 2 5" xfId="3872" xr:uid="{8B7732F3-E52E-4C2B-B168-88563FA46154}"/>
    <cellStyle name="Normal 8 4 3 2 6" xfId="3873" xr:uid="{C062FB7A-9277-46B6-9641-8E9639C9E0DA}"/>
    <cellStyle name="Normal 8 4 3 3" xfId="806" xr:uid="{20B4E1C3-0165-4895-807B-08E5CBD0DFEE}"/>
    <cellStyle name="Normal 8 4 3 3 2" xfId="2192" xr:uid="{BC5A0BBC-5E7B-4F91-9609-C3D73CDC6A33}"/>
    <cellStyle name="Normal 8 4 3 3 2 2" xfId="2193" xr:uid="{7545F2EF-9F53-46B8-9A29-46A8C8CB94A9}"/>
    <cellStyle name="Normal 8 4 3 3 2 3" xfId="3874" xr:uid="{C94513F5-70D4-4FEF-92E8-A8AC1F036B2E}"/>
    <cellStyle name="Normal 8 4 3 3 2 4" xfId="3875" xr:uid="{918C9E54-CB05-431E-9E16-596024FB8493}"/>
    <cellStyle name="Normal 8 4 3 3 3" xfId="2194" xr:uid="{40701165-EB73-424E-B965-9D361F706B3E}"/>
    <cellStyle name="Normal 8 4 3 3 4" xfId="3876" xr:uid="{5CF66B77-05CC-4C95-81E0-0CED71B33DF7}"/>
    <cellStyle name="Normal 8 4 3 3 5" xfId="3877" xr:uid="{2F367A0A-B587-4479-88EA-A723F5D762F3}"/>
    <cellStyle name="Normal 8 4 3 4" xfId="2195" xr:uid="{A836908C-3ED2-41AD-A4DF-0063B998675F}"/>
    <cellStyle name="Normal 8 4 3 4 2" xfId="2196" xr:uid="{69E0233C-EBEE-4277-BE2C-0D350F540870}"/>
    <cellStyle name="Normal 8 4 3 4 3" xfId="3878" xr:uid="{BAE9AE2A-C428-4976-91D1-E72018FF69CA}"/>
    <cellStyle name="Normal 8 4 3 4 4" xfId="3879" xr:uid="{C6942422-4778-4F84-BB20-E626E6B11FF5}"/>
    <cellStyle name="Normal 8 4 3 5" xfId="2197" xr:uid="{FC8E301F-C96E-4ED3-9443-F88FEBFED317}"/>
    <cellStyle name="Normal 8 4 3 5 2" xfId="3880" xr:uid="{5482E97E-727B-4A70-B62E-87B5DBF2F56C}"/>
    <cellStyle name="Normal 8 4 3 5 3" xfId="3881" xr:uid="{B8AD585C-944C-423B-824B-50B749C1144B}"/>
    <cellStyle name="Normal 8 4 3 5 4" xfId="3882" xr:uid="{1CE9C00E-DABC-4C56-B7C2-26313736D021}"/>
    <cellStyle name="Normal 8 4 3 6" xfId="3883" xr:uid="{8F8D3698-9B49-4F93-9A8C-CEB72BC3D76B}"/>
    <cellStyle name="Normal 8 4 3 7" xfId="3884" xr:uid="{C656B97A-C03D-4EE0-BB2D-2463D062FBBC}"/>
    <cellStyle name="Normal 8 4 3 8" xfId="3885" xr:uid="{B1303AC0-2D9E-4CB8-A404-15BDB944821D}"/>
    <cellStyle name="Normal 8 4 4" xfId="392" xr:uid="{85361486-E4B4-4440-BB46-4DB48E3F506F}"/>
    <cellStyle name="Normal 8 4 4 2" xfId="807" xr:uid="{B3F41E2F-BA48-4A22-BAAB-19C25EDF7F4B}"/>
    <cellStyle name="Normal 8 4 4 2 2" xfId="808" xr:uid="{3C690DBF-CCC7-44A2-BC5E-233A6A1F3CAD}"/>
    <cellStyle name="Normal 8 4 4 2 2 2" xfId="2198" xr:uid="{05513A64-F6C9-433F-B362-57A789F61C72}"/>
    <cellStyle name="Normal 8 4 4 2 2 3" xfId="3886" xr:uid="{0FFD1811-BB86-4B1B-B2C8-71A1B2961EEE}"/>
    <cellStyle name="Normal 8 4 4 2 2 4" xfId="3887" xr:uid="{70E82A24-0E94-4035-85FD-EFCD9158A3E3}"/>
    <cellStyle name="Normal 8 4 4 2 3" xfId="2199" xr:uid="{48C2A85F-3571-45D1-A6E7-B8CCC450CE50}"/>
    <cellStyle name="Normal 8 4 4 2 4" xfId="3888" xr:uid="{142E74C2-E1B5-4214-8666-100434CA299A}"/>
    <cellStyle name="Normal 8 4 4 2 5" xfId="3889" xr:uid="{34EBB4B4-429C-4466-857C-CADB25A192B7}"/>
    <cellStyle name="Normal 8 4 4 3" xfId="809" xr:uid="{22362214-0D53-4115-BD57-476546287CAC}"/>
    <cellStyle name="Normal 8 4 4 3 2" xfId="2200" xr:uid="{BF704F1D-DC54-466F-99CD-4E5995369D14}"/>
    <cellStyle name="Normal 8 4 4 3 3" xfId="3890" xr:uid="{03334242-5462-4EDE-813C-66AE469E032E}"/>
    <cellStyle name="Normal 8 4 4 3 4" xfId="3891" xr:uid="{DBDE91DE-DBAB-4C2E-8F75-8BCBFCC01A73}"/>
    <cellStyle name="Normal 8 4 4 4" xfId="2201" xr:uid="{2C4B108C-F34B-4E86-87EE-696268083BE8}"/>
    <cellStyle name="Normal 8 4 4 4 2" xfId="3892" xr:uid="{EC3CC859-2A27-4662-BBA3-B74B43FE1339}"/>
    <cellStyle name="Normal 8 4 4 4 3" xfId="3893" xr:uid="{F8E10DF0-C2DC-49C2-9C9F-D39613970A15}"/>
    <cellStyle name="Normal 8 4 4 4 4" xfId="3894" xr:uid="{86FB2EEE-79B9-45E9-BBAF-D9BF7252170A}"/>
    <cellStyle name="Normal 8 4 4 5" xfId="3895" xr:uid="{35F63000-B415-4128-8E54-E568375742C2}"/>
    <cellStyle name="Normal 8 4 4 6" xfId="3896" xr:uid="{4BC2A3EB-C131-466B-A890-8A44B0370104}"/>
    <cellStyle name="Normal 8 4 4 7" xfId="3897" xr:uid="{FE8C056C-C698-4CA7-AE29-6B234CA86F82}"/>
    <cellStyle name="Normal 8 4 5" xfId="393" xr:uid="{BA7B6407-3571-4AA9-8129-FC103812647E}"/>
    <cellStyle name="Normal 8 4 5 2" xfId="810" xr:uid="{ABB46432-3E2B-4A7A-A525-B2AED056A10A}"/>
    <cellStyle name="Normal 8 4 5 2 2" xfId="2202" xr:uid="{2BB250B2-0DE5-481A-BE34-00990BDC0FA0}"/>
    <cellStyle name="Normal 8 4 5 2 3" xfId="3898" xr:uid="{AEAB1A4A-C690-4C44-A7B2-08AA3305766B}"/>
    <cellStyle name="Normal 8 4 5 2 4" xfId="3899" xr:uid="{6C339C38-5790-431C-B77F-652AE9809B4D}"/>
    <cellStyle name="Normal 8 4 5 3" xfId="2203" xr:uid="{F1CC2BC6-4440-4CCC-A130-E7DDCCA701AC}"/>
    <cellStyle name="Normal 8 4 5 3 2" xfId="3900" xr:uid="{573F8DB1-AE88-41EB-99F0-A4672B92E942}"/>
    <cellStyle name="Normal 8 4 5 3 3" xfId="3901" xr:uid="{0B299263-753A-437E-8DE8-1E6E49B77A11}"/>
    <cellStyle name="Normal 8 4 5 3 4" xfId="3902" xr:uid="{A9E8A923-9270-44D6-8B36-35301A896E0A}"/>
    <cellStyle name="Normal 8 4 5 4" xfId="3903" xr:uid="{D1470AF5-7ACB-461E-8924-92E065C1B318}"/>
    <cellStyle name="Normal 8 4 5 5" xfId="3904" xr:uid="{70889AD7-1C7C-471C-9DDA-4E587B137401}"/>
    <cellStyle name="Normal 8 4 5 6" xfId="3905" xr:uid="{A845DB15-5A14-4FB1-8C6B-13F1CFE15389}"/>
    <cellStyle name="Normal 8 4 6" xfId="811" xr:uid="{00054BEF-254B-4788-AAA2-6CAA68B298ED}"/>
    <cellStyle name="Normal 8 4 6 2" xfId="2204" xr:uid="{2E46DDA3-D967-42C7-934B-95636B3978DB}"/>
    <cellStyle name="Normal 8 4 6 2 2" xfId="3906" xr:uid="{127A1C2B-ED5D-4DDA-83A9-70760E75C2AF}"/>
    <cellStyle name="Normal 8 4 6 2 3" xfId="3907" xr:uid="{849E1566-83FA-487F-A1EE-71591E4C5BE3}"/>
    <cellStyle name="Normal 8 4 6 2 4" xfId="3908" xr:uid="{2FAF9CB1-DC27-4638-B135-A39FBF02E668}"/>
    <cellStyle name="Normal 8 4 6 3" xfId="3909" xr:uid="{0D9F5E83-2A01-4283-8394-78AE9712A8D5}"/>
    <cellStyle name="Normal 8 4 6 4" xfId="3910" xr:uid="{B10AB3C1-A8C2-4C6A-A78E-88B4584CC767}"/>
    <cellStyle name="Normal 8 4 6 5" xfId="3911" xr:uid="{B20D51E4-285B-497B-B07A-CA9F0F4FEC4F}"/>
    <cellStyle name="Normal 8 4 7" xfId="2205" xr:uid="{228168F7-CFF8-4C87-9749-CC1796D65128}"/>
    <cellStyle name="Normal 8 4 7 2" xfId="3912" xr:uid="{D4F192E1-A7F9-4FCF-808B-E183A63B4A5A}"/>
    <cellStyle name="Normal 8 4 7 3" xfId="3913" xr:uid="{1ADB5DEB-36F0-4BB7-B46A-5CB34EFE35C6}"/>
    <cellStyle name="Normal 8 4 7 4" xfId="3914" xr:uid="{E58D810B-B0BF-4250-ADFA-5E841BAB5F74}"/>
    <cellStyle name="Normal 8 4 8" xfId="3915" xr:uid="{FB2B84E5-54CF-4FD3-8A30-A03CEAF2803C}"/>
    <cellStyle name="Normal 8 4 8 2" xfId="3916" xr:uid="{87C7DCBE-2556-408D-BD2E-CA70CF0C35B7}"/>
    <cellStyle name="Normal 8 4 8 3" xfId="3917" xr:uid="{A392CBEF-5121-4AB0-A780-C3F03A202EE9}"/>
    <cellStyle name="Normal 8 4 8 4" xfId="3918" xr:uid="{BB73742E-21CC-4BB7-B3C9-C979702BFC9A}"/>
    <cellStyle name="Normal 8 4 9" xfId="3919" xr:uid="{B35D7177-2631-42B4-80A8-0C6177CCD7A6}"/>
    <cellStyle name="Normal 8 5" xfId="161" xr:uid="{E48CE742-22BB-4E84-A04C-6F95D927E976}"/>
    <cellStyle name="Normal 8 5 2" xfId="162" xr:uid="{67C04AA6-2A35-480E-9DFC-75C6619DFC0C}"/>
    <cellStyle name="Normal 8 5 2 2" xfId="394" xr:uid="{5773DAF1-6B5C-494E-A9A8-1A329EFE890C}"/>
    <cellStyle name="Normal 8 5 2 2 2" xfId="812" xr:uid="{864380C7-305A-4A53-A939-F82C4805F9B5}"/>
    <cellStyle name="Normal 8 5 2 2 2 2" xfId="2206" xr:uid="{D2CE7602-31CE-4A93-AEAA-C9C3E6D111CC}"/>
    <cellStyle name="Normal 8 5 2 2 2 3" xfId="3920" xr:uid="{EC4E9294-8488-4F09-998B-61E09BA422DA}"/>
    <cellStyle name="Normal 8 5 2 2 2 4" xfId="3921" xr:uid="{F77001FE-4815-4E1B-BA9F-72E9CA3AB74F}"/>
    <cellStyle name="Normal 8 5 2 2 3" xfId="2207" xr:uid="{ED3F6C84-30A9-4BCB-B95E-D4E0898EDA28}"/>
    <cellStyle name="Normal 8 5 2 2 3 2" xfId="3922" xr:uid="{38F93D14-7E0B-4A36-9F0B-00020280BBCD}"/>
    <cellStyle name="Normal 8 5 2 2 3 3" xfId="3923" xr:uid="{1D88345E-D2CE-4DD2-A808-3E78B8C140B3}"/>
    <cellStyle name="Normal 8 5 2 2 3 4" xfId="3924" xr:uid="{4DD66118-FFA0-4793-B573-96731CE7A4E2}"/>
    <cellStyle name="Normal 8 5 2 2 4" xfId="3925" xr:uid="{AD9E8A59-5780-4BEA-8295-E4D9CEEC6745}"/>
    <cellStyle name="Normal 8 5 2 2 5" xfId="3926" xr:uid="{51630119-8B1E-4A91-B0DF-5EFE0AD9A812}"/>
    <cellStyle name="Normal 8 5 2 2 6" xfId="3927" xr:uid="{3F482496-28BC-478A-AB6D-750E57981D84}"/>
    <cellStyle name="Normal 8 5 2 3" xfId="813" xr:uid="{A4255F3E-4F16-4A8C-9462-169B998CF558}"/>
    <cellStyle name="Normal 8 5 2 3 2" xfId="2208" xr:uid="{C574F2D7-0526-43D5-B1F6-B42E701C5535}"/>
    <cellStyle name="Normal 8 5 2 3 2 2" xfId="3928" xr:uid="{BA36EEE3-5164-48CF-8948-CA9A33339CA9}"/>
    <cellStyle name="Normal 8 5 2 3 2 3" xfId="3929" xr:uid="{61165B74-09A4-40BB-8EC1-9D838AAE7D03}"/>
    <cellStyle name="Normal 8 5 2 3 2 4" xfId="3930" xr:uid="{AA35588F-08C0-4A30-84E3-8B4CBDD341D1}"/>
    <cellStyle name="Normal 8 5 2 3 3" xfId="3931" xr:uid="{0A3B6D05-A17D-4172-97B8-6E6FD3F1C1A7}"/>
    <cellStyle name="Normal 8 5 2 3 4" xfId="3932" xr:uid="{C5CAC2FA-D006-41F9-B3FB-27A6C8F39173}"/>
    <cellStyle name="Normal 8 5 2 3 5" xfId="3933" xr:uid="{2431EE6A-080E-44F0-8C15-8F3F01508AF8}"/>
    <cellStyle name="Normal 8 5 2 4" xfId="2209" xr:uid="{C3DC4E7F-504E-4392-A606-D14DF4F60500}"/>
    <cellStyle name="Normal 8 5 2 4 2" xfId="3934" xr:uid="{15B5C2FC-23C6-4E95-9E5A-2B05BF14296B}"/>
    <cellStyle name="Normal 8 5 2 4 3" xfId="3935" xr:uid="{370D82A3-067F-4D2C-84C1-E004409C18FA}"/>
    <cellStyle name="Normal 8 5 2 4 4" xfId="3936" xr:uid="{69882DBE-2A9B-44CE-989F-F316CC05347B}"/>
    <cellStyle name="Normal 8 5 2 5" xfId="3937" xr:uid="{BAAC2138-E9F0-4797-BEED-774F0948F693}"/>
    <cellStyle name="Normal 8 5 2 5 2" xfId="3938" xr:uid="{C0968AFB-5BDB-473F-AAC4-0FB2C284714B}"/>
    <cellStyle name="Normal 8 5 2 5 3" xfId="3939" xr:uid="{ADF74CEB-28F6-4CF2-B8D1-15F4C377AB62}"/>
    <cellStyle name="Normal 8 5 2 5 4" xfId="3940" xr:uid="{4DBDDDA7-F1DE-4D37-899D-7880715D2228}"/>
    <cellStyle name="Normal 8 5 2 6" xfId="3941" xr:uid="{323FC0E4-F2C4-4629-9F38-686C95217C43}"/>
    <cellStyle name="Normal 8 5 2 7" xfId="3942" xr:uid="{61DC606A-6C3E-404B-90F2-9F754B923078}"/>
    <cellStyle name="Normal 8 5 2 8" xfId="3943" xr:uid="{A88D81BC-C431-48EB-A386-7868CE9D7C1A}"/>
    <cellStyle name="Normal 8 5 3" xfId="395" xr:uid="{ADE6CCB4-76E3-4A57-916C-6E9837DC64D9}"/>
    <cellStyle name="Normal 8 5 3 2" xfId="814" xr:uid="{7306D376-0CF9-4F1D-8EE8-5690D5E14CA9}"/>
    <cellStyle name="Normal 8 5 3 2 2" xfId="815" xr:uid="{00DDAE21-205D-4E0B-BA31-0C2160395629}"/>
    <cellStyle name="Normal 8 5 3 2 3" xfId="3944" xr:uid="{D0921A6D-F54D-49D9-86FA-1D3BB61E1C32}"/>
    <cellStyle name="Normal 8 5 3 2 4" xfId="3945" xr:uid="{FD9EED55-498E-49E7-BC04-45C95E36D559}"/>
    <cellStyle name="Normal 8 5 3 3" xfId="816" xr:uid="{1002BC1A-0197-4005-BF05-06E8C3B2DF6F}"/>
    <cellStyle name="Normal 8 5 3 3 2" xfId="3946" xr:uid="{050CD79A-34E0-4908-AC18-C82CC9F82E98}"/>
    <cellStyle name="Normal 8 5 3 3 3" xfId="3947" xr:uid="{4222E557-B751-428E-AEBF-59E6CEB57055}"/>
    <cellStyle name="Normal 8 5 3 3 4" xfId="3948" xr:uid="{C47ED210-BA37-4CCE-AD6D-7A41B4E36F41}"/>
    <cellStyle name="Normal 8 5 3 4" xfId="3949" xr:uid="{67A95554-56C8-4F02-90E2-617F4A97B635}"/>
    <cellStyle name="Normal 8 5 3 5" xfId="3950" xr:uid="{FC9867BA-2E4C-462E-BCF9-4833CD1CF4F0}"/>
    <cellStyle name="Normal 8 5 3 6" xfId="3951" xr:uid="{E24D8207-3DFB-4BA2-8D2D-1D3A39581323}"/>
    <cellStyle name="Normal 8 5 4" xfId="396" xr:uid="{06AB58FE-1A78-463F-ADFA-654C0AEA9DA8}"/>
    <cellStyle name="Normal 8 5 4 2" xfId="817" xr:uid="{0D397AC7-1346-4A5F-88E0-C4AD8173AC5F}"/>
    <cellStyle name="Normal 8 5 4 2 2" xfId="3952" xr:uid="{5D6798FF-9C90-4DD2-9254-571C30C1A2D7}"/>
    <cellStyle name="Normal 8 5 4 2 3" xfId="3953" xr:uid="{1E75DC9F-4DD4-40AB-B81B-8C61C950635D}"/>
    <cellStyle name="Normal 8 5 4 2 4" xfId="3954" xr:uid="{CE269419-B75B-45F0-ABD4-1F14F99BDA7C}"/>
    <cellStyle name="Normal 8 5 4 3" xfId="3955" xr:uid="{D2725658-0E19-4AAB-A55B-73BA6D217A37}"/>
    <cellStyle name="Normal 8 5 4 4" xfId="3956" xr:uid="{0D15030F-6B35-49D3-9042-A62634F0B0AD}"/>
    <cellStyle name="Normal 8 5 4 5" xfId="3957" xr:uid="{3B3646E5-5468-4FC5-B24D-CB850D222F74}"/>
    <cellStyle name="Normal 8 5 5" xfId="818" xr:uid="{3BE45B0D-AE0F-44A8-A503-4353D102A0F9}"/>
    <cellStyle name="Normal 8 5 5 2" xfId="3958" xr:uid="{29D3B18A-8D74-41CF-B8C7-8EF75233BA4D}"/>
    <cellStyle name="Normal 8 5 5 3" xfId="3959" xr:uid="{18DBCFCB-31A7-42F8-981B-633FE43B2948}"/>
    <cellStyle name="Normal 8 5 5 4" xfId="3960" xr:uid="{E67F2ACF-F1B5-42CB-BCCA-184530B10D3A}"/>
    <cellStyle name="Normal 8 5 6" xfId="3961" xr:uid="{3D97C74C-6104-4232-A9AC-D37F1FE3A393}"/>
    <cellStyle name="Normal 8 5 6 2" xfId="3962" xr:uid="{B7A86761-CFEB-4BDB-9F5B-15E03B536099}"/>
    <cellStyle name="Normal 8 5 6 3" xfId="3963" xr:uid="{4B9E2D40-95C0-4146-B6EA-5A36D434985E}"/>
    <cellStyle name="Normal 8 5 6 4" xfId="3964" xr:uid="{89028D45-BC90-44EA-A105-C5930E1E6151}"/>
    <cellStyle name="Normal 8 5 7" xfId="3965" xr:uid="{7EAD98FF-816B-488F-9127-597558AE4A7D}"/>
    <cellStyle name="Normal 8 5 8" xfId="3966" xr:uid="{BC2C29C1-ACD4-4F1A-BB7C-5E5E34CBC935}"/>
    <cellStyle name="Normal 8 5 9" xfId="3967" xr:uid="{FD91A977-86DD-4533-81D5-29D8549C16D2}"/>
    <cellStyle name="Normal 8 6" xfId="163" xr:uid="{0FD30355-9533-4330-B5FD-3B1330E2D961}"/>
    <cellStyle name="Normal 8 6 2" xfId="397" xr:uid="{C39CC41D-8DDF-4E21-8B98-81CB5869E279}"/>
    <cellStyle name="Normal 8 6 2 2" xfId="819" xr:uid="{4078E077-56E5-4F55-B903-2ACC172996A2}"/>
    <cellStyle name="Normal 8 6 2 2 2" xfId="2210" xr:uid="{39679B7D-A754-4CCB-BA48-123301B99D80}"/>
    <cellStyle name="Normal 8 6 2 2 2 2" xfId="2211" xr:uid="{FF6CF1CC-8EB2-4DE3-B15E-F3E0194F1F78}"/>
    <cellStyle name="Normal 8 6 2 2 3" xfId="2212" xr:uid="{F4778C9B-72E2-4439-8282-A2297FBD1D81}"/>
    <cellStyle name="Normal 8 6 2 2 4" xfId="3968" xr:uid="{5E1BC7CD-2FC8-41B2-9EF6-E6D575F91B43}"/>
    <cellStyle name="Normal 8 6 2 3" xfId="2213" xr:uid="{EFD76E49-A76D-46B4-A5C5-7AA5915C1ADA}"/>
    <cellStyle name="Normal 8 6 2 3 2" xfId="2214" xr:uid="{5D9DB839-FABD-4EAE-94EF-13CEB5ECE50B}"/>
    <cellStyle name="Normal 8 6 2 3 3" xfId="3969" xr:uid="{6F4C74A3-7B36-4176-8B0A-EF707475C0E3}"/>
    <cellStyle name="Normal 8 6 2 3 4" xfId="3970" xr:uid="{833EFF22-2278-45EF-A515-E682455FEC90}"/>
    <cellStyle name="Normal 8 6 2 4" xfId="2215" xr:uid="{55B059FC-2D2C-460E-A081-77D80A43E1C7}"/>
    <cellStyle name="Normal 8 6 2 5" xfId="3971" xr:uid="{E1964C14-8B18-40E8-A4E9-A20DA6328D7A}"/>
    <cellStyle name="Normal 8 6 2 6" xfId="3972" xr:uid="{D414613C-E7E4-4771-A13F-499DD437BC08}"/>
    <cellStyle name="Normal 8 6 3" xfId="820" xr:uid="{605ADAA4-04C3-4D37-9E1D-3F911A6ABAC9}"/>
    <cellStyle name="Normal 8 6 3 2" xfId="2216" xr:uid="{96E1E3C6-1053-4787-9828-527A129C9184}"/>
    <cellStyle name="Normal 8 6 3 2 2" xfId="2217" xr:uid="{EE5016EB-007F-47C5-9BFD-64315EE6CF20}"/>
    <cellStyle name="Normal 8 6 3 2 3" xfId="3973" xr:uid="{6CD5C233-1CDC-4A08-8653-BCF03E75C9EB}"/>
    <cellStyle name="Normal 8 6 3 2 4" xfId="3974" xr:uid="{DF385409-A107-4A8A-8871-03636C37F67A}"/>
    <cellStyle name="Normal 8 6 3 3" xfId="2218" xr:uid="{E49DAE1E-3156-4D12-9542-78129240CDAB}"/>
    <cellStyle name="Normal 8 6 3 4" xfId="3975" xr:uid="{34D92CE9-EE8C-4BD6-881D-21E549E73668}"/>
    <cellStyle name="Normal 8 6 3 5" xfId="3976" xr:uid="{BABAA39E-6F3A-483D-B3E6-C3A3D87C7235}"/>
    <cellStyle name="Normal 8 6 4" xfId="2219" xr:uid="{E0696F5C-3814-467F-A14F-F1AF2F564815}"/>
    <cellStyle name="Normal 8 6 4 2" xfId="2220" xr:uid="{E49088B6-AAF1-403A-AF35-41D760088E1D}"/>
    <cellStyle name="Normal 8 6 4 3" xfId="3977" xr:uid="{6923640E-4CB4-4C24-AB10-E1B2D08BC247}"/>
    <cellStyle name="Normal 8 6 4 4" xfId="3978" xr:uid="{42272FB7-4B1A-4DA5-8848-8168A1C69C71}"/>
    <cellStyle name="Normal 8 6 5" xfId="2221" xr:uid="{08AD03CD-5169-4717-B1F4-91BA9BD87C25}"/>
    <cellStyle name="Normal 8 6 5 2" xfId="3979" xr:uid="{A27C6CC5-BE8D-4E78-90ED-FD38F695848B}"/>
    <cellStyle name="Normal 8 6 5 3" xfId="3980" xr:uid="{E9AB27D2-1209-4423-91EF-6241B09C730E}"/>
    <cellStyle name="Normal 8 6 5 4" xfId="3981" xr:uid="{5AA3066C-2746-43AC-B4C3-A44A9BC3B4AE}"/>
    <cellStyle name="Normal 8 6 6" xfId="3982" xr:uid="{5D061820-4C6F-483C-8634-CF8BC94B1183}"/>
    <cellStyle name="Normal 8 6 7" xfId="3983" xr:uid="{430C7CE2-A176-4CB4-9730-6C66B1BB6EB0}"/>
    <cellStyle name="Normal 8 6 8" xfId="3984" xr:uid="{03C5809A-1BD3-42B0-A6FE-9438E378ED5B}"/>
    <cellStyle name="Normal 8 7" xfId="398" xr:uid="{1E878467-A69A-4F99-AD3C-330199674067}"/>
    <cellStyle name="Normal 8 7 2" xfId="821" xr:uid="{7531521F-A5A1-43A0-96DD-CF4A7F22DFAB}"/>
    <cellStyle name="Normal 8 7 2 2" xfId="822" xr:uid="{5D5C77C8-0320-41E5-A442-5567D34BCFD0}"/>
    <cellStyle name="Normal 8 7 2 2 2" xfId="2222" xr:uid="{8AFA78CB-0B51-4846-A85F-9C24AC8351C3}"/>
    <cellStyle name="Normal 8 7 2 2 3" xfId="3985" xr:uid="{EC33B93A-61B0-4BFE-82B3-D76DFCFBDC7C}"/>
    <cellStyle name="Normal 8 7 2 2 4" xfId="3986" xr:uid="{7AD86E42-92D2-499E-A26D-F1BB3F872A47}"/>
    <cellStyle name="Normal 8 7 2 3" xfId="2223" xr:uid="{34B5D86B-B5F3-4EE0-8E99-B7E1A88EBBC3}"/>
    <cellStyle name="Normal 8 7 2 4" xfId="3987" xr:uid="{E90BE25E-90BF-4014-84C6-D409E83E61E3}"/>
    <cellStyle name="Normal 8 7 2 5" xfId="3988" xr:uid="{06B5A8EA-E6B3-4059-B44F-A5F98BCB8B26}"/>
    <cellStyle name="Normal 8 7 3" xfId="823" xr:uid="{209089E3-6C3D-4B19-947B-B39FB2EE3B37}"/>
    <cellStyle name="Normal 8 7 3 2" xfId="2224" xr:uid="{A6B76EFF-5EFC-4EF2-88BF-3418A94E0769}"/>
    <cellStyle name="Normal 8 7 3 3" xfId="3989" xr:uid="{0D2C4377-5D67-43E2-A3DA-E198C37DD8F8}"/>
    <cellStyle name="Normal 8 7 3 4" xfId="3990" xr:uid="{F7DA16CB-E3E8-4D59-B6AA-94D5D4B95C77}"/>
    <cellStyle name="Normal 8 7 4" xfId="2225" xr:uid="{A2EBB76B-C077-423B-8C8C-5B7C9F8EF8DD}"/>
    <cellStyle name="Normal 8 7 4 2" xfId="3991" xr:uid="{BCB3ED36-11F6-4CBF-B8EA-8EE51E3FF40D}"/>
    <cellStyle name="Normal 8 7 4 3" xfId="3992" xr:uid="{0160D592-F6AD-48E7-A170-D6BA17FC5C36}"/>
    <cellStyle name="Normal 8 7 4 4" xfId="3993" xr:uid="{6A77B5E1-990B-4F2C-877B-B3E1712EBBE4}"/>
    <cellStyle name="Normal 8 7 5" xfId="3994" xr:uid="{98CCE6D3-2A09-4C8B-B39D-709363C82009}"/>
    <cellStyle name="Normal 8 7 6" xfId="3995" xr:uid="{533C826C-5E3A-4057-89A5-0C43BF9FFAC8}"/>
    <cellStyle name="Normal 8 7 7" xfId="3996" xr:uid="{5D933695-94B2-415D-A43E-F108A205BF2A}"/>
    <cellStyle name="Normal 8 8" xfId="399" xr:uid="{366606D7-213C-4B95-A86E-2F51B5706CB5}"/>
    <cellStyle name="Normal 8 8 2" xfId="824" xr:uid="{60A0F0AF-11F7-4916-940F-F4215C03E7D8}"/>
    <cellStyle name="Normal 8 8 2 2" xfId="2226" xr:uid="{DE664D95-89E8-4DAE-9296-CA6AA65E27FC}"/>
    <cellStyle name="Normal 8 8 2 3" xfId="3997" xr:uid="{7F44C196-DCAE-40F7-A866-D3B78803E01C}"/>
    <cellStyle name="Normal 8 8 2 4" xfId="3998" xr:uid="{0932859B-7334-4EE4-AB61-6E491768BDDC}"/>
    <cellStyle name="Normal 8 8 3" xfId="2227" xr:uid="{A5720314-D975-41BB-942C-DFDF1C68963E}"/>
    <cellStyle name="Normal 8 8 3 2" xfId="3999" xr:uid="{A62EBFAE-7316-43E8-A57A-A446F184459E}"/>
    <cellStyle name="Normal 8 8 3 3" xfId="4000" xr:uid="{7BCC10FA-30B2-4E19-8AE4-B48E1EC53EF4}"/>
    <cellStyle name="Normal 8 8 3 4" xfId="4001" xr:uid="{3F2C5D7F-A5C1-4F0E-B393-43D999893218}"/>
    <cellStyle name="Normal 8 8 4" xfId="4002" xr:uid="{18A36648-008B-4B82-818D-9ECC32C5271B}"/>
    <cellStyle name="Normal 8 8 5" xfId="4003" xr:uid="{94EFAFAD-0249-4797-B15E-1256443F4BF9}"/>
    <cellStyle name="Normal 8 8 6" xfId="4004" xr:uid="{AFBDD341-181B-453E-94C6-0746F3A5BFED}"/>
    <cellStyle name="Normal 8 9" xfId="400" xr:uid="{886A2E93-BB68-43DB-9C8A-1066438EEC3C}"/>
    <cellStyle name="Normal 8 9 2" xfId="2228" xr:uid="{38ABBC66-9F7B-438D-8038-4C849053B803}"/>
    <cellStyle name="Normal 8 9 2 2" xfId="4005" xr:uid="{9E7280E7-468E-446A-8AA6-9D67AA8DBF3F}"/>
    <cellStyle name="Normal 8 9 2 2 2" xfId="4410" xr:uid="{3F498A49-364C-41A3-9D5F-7707F7F2A2DB}"/>
    <cellStyle name="Normal 8 9 2 2 3" xfId="4689" xr:uid="{43DE1CEE-A4D0-425C-8C1E-E3AF9B28E341}"/>
    <cellStyle name="Normal 8 9 2 3" xfId="4006" xr:uid="{F246A7FE-6CF1-4B76-B373-EB47A6DADE85}"/>
    <cellStyle name="Normal 8 9 2 4" xfId="4007" xr:uid="{441518EC-E647-43AA-B734-DB6F5A5890D4}"/>
    <cellStyle name="Normal 8 9 3" xfId="4008" xr:uid="{5C5371A9-03BA-4AE0-A61B-322777B87FC6}"/>
    <cellStyle name="Normal 8 9 4" xfId="4009" xr:uid="{FB49B633-36AC-4D1A-8730-E300DA4CE763}"/>
    <cellStyle name="Normal 8 9 4 2" xfId="4580" xr:uid="{7A2A29FD-7963-438C-BDF4-EF5D5AD5C364}"/>
    <cellStyle name="Normal 8 9 4 3" xfId="4690" xr:uid="{2BCD0B1D-66B6-4454-998F-3B18B84C52A4}"/>
    <cellStyle name="Normal 8 9 4 4" xfId="4609" xr:uid="{AA2C3C3E-9E73-490B-A8CE-073F000E07C8}"/>
    <cellStyle name="Normal 8 9 5" xfId="4010" xr:uid="{6B938396-9958-4DEE-9974-6A877245ABFB}"/>
    <cellStyle name="Normal 9" xfId="164" xr:uid="{D32FAC21-E54F-465C-81C1-B68E464C2C55}"/>
    <cellStyle name="Normal 9 10" xfId="401" xr:uid="{CD20CDF6-3B87-4DA9-BA3E-7437CA98DF08}"/>
    <cellStyle name="Normal 9 10 2" xfId="2229" xr:uid="{B9945E3F-7FDD-4DBD-98C5-63E8326D1690}"/>
    <cellStyle name="Normal 9 10 2 2" xfId="4011" xr:uid="{2CDB3FD1-9AFD-4100-98E1-64325154A13A}"/>
    <cellStyle name="Normal 9 10 2 3" xfId="4012" xr:uid="{F7825F7F-B499-4939-B9FD-1DCE7489D907}"/>
    <cellStyle name="Normal 9 10 2 4" xfId="4013" xr:uid="{B3C80A85-27EA-45AC-A482-367FC6A945BF}"/>
    <cellStyle name="Normal 9 10 3" xfId="4014" xr:uid="{1B62B4D9-31F7-41F7-990D-1237428E4ED6}"/>
    <cellStyle name="Normal 9 10 4" xfId="4015" xr:uid="{CD354DD0-F2EC-4B25-A533-F537628E7B2A}"/>
    <cellStyle name="Normal 9 10 5" xfId="4016" xr:uid="{6F648166-7F69-4F32-8A43-06D185A2A606}"/>
    <cellStyle name="Normal 9 11" xfId="2230" xr:uid="{DA587732-4072-4F9B-8FA9-A8037D6B968F}"/>
    <cellStyle name="Normal 9 11 2" xfId="4017" xr:uid="{156434A1-A876-459B-B73F-2FDAC4E81AC8}"/>
    <cellStyle name="Normal 9 11 3" xfId="4018" xr:uid="{FA5833E3-F08F-4F17-8605-8333B6474E81}"/>
    <cellStyle name="Normal 9 11 4" xfId="4019" xr:uid="{42F50973-FD40-4A8B-8825-5CE700FF4870}"/>
    <cellStyle name="Normal 9 12" xfId="4020" xr:uid="{46EA7A3A-0D7B-4108-9789-7A339F9F7123}"/>
    <cellStyle name="Normal 9 12 2" xfId="4021" xr:uid="{F1C9ADB4-1637-4327-B1C7-066BC46D7C29}"/>
    <cellStyle name="Normal 9 12 3" xfId="4022" xr:uid="{3D8F510C-105F-4B79-ABE2-EA3EB2B93F9E}"/>
    <cellStyle name="Normal 9 12 4" xfId="4023" xr:uid="{214023F4-8CB9-477B-B7D6-CC07ACCDCAC4}"/>
    <cellStyle name="Normal 9 13" xfId="4024" xr:uid="{1A892C62-74F0-4A36-9664-F92B5438A84F}"/>
    <cellStyle name="Normal 9 13 2" xfId="4025" xr:uid="{214DC926-C44D-463F-8894-1CEB3D08D11B}"/>
    <cellStyle name="Normal 9 14" xfId="4026" xr:uid="{B82CD0AF-3450-4572-81E6-CE4B3F3540FB}"/>
    <cellStyle name="Normal 9 15" xfId="4027" xr:uid="{52B9229C-4512-4C2D-8E02-DA6CD0F55A65}"/>
    <cellStyle name="Normal 9 16" xfId="4028" xr:uid="{BF827638-3322-4416-90D2-1ADD5BAA3A27}"/>
    <cellStyle name="Normal 9 2" xfId="165" xr:uid="{543FCC41-74AC-4D97-B3C8-87D7EDA08A82}"/>
    <cellStyle name="Normal 9 2 2" xfId="402" xr:uid="{61EE8A10-361B-4427-AF9F-71923E775F37}"/>
    <cellStyle name="Normal 9 2 2 2" xfId="4672" xr:uid="{D88E41EC-5D57-4D62-B6B3-7B1478B8D6ED}"/>
    <cellStyle name="Normal 9 2 3" xfId="4561" xr:uid="{5AC3B131-1511-4782-9D65-3C8F1AB43F4E}"/>
    <cellStyle name="Normal 9 3" xfId="166" xr:uid="{C6770ACA-5BFC-47C3-B812-664838DB04AF}"/>
    <cellStyle name="Normal 9 3 10" xfId="4029" xr:uid="{63DA0A2F-DC9D-4CEA-937D-68F79B87CC38}"/>
    <cellStyle name="Normal 9 3 11" xfId="4030" xr:uid="{B7DE62F1-D546-42EE-A469-27DB4C632FEB}"/>
    <cellStyle name="Normal 9 3 2" xfId="167" xr:uid="{5B429B1F-743D-40E8-BA81-227486D238F4}"/>
    <cellStyle name="Normal 9 3 2 2" xfId="168" xr:uid="{8D6B090C-44B9-4111-B61D-BCDCC452FAEB}"/>
    <cellStyle name="Normal 9 3 2 2 2" xfId="403" xr:uid="{3BA1595D-CD65-4742-8CCD-5D29C82EE39A}"/>
    <cellStyle name="Normal 9 3 2 2 2 2" xfId="825" xr:uid="{97AE4E98-8F96-47F4-BCC7-73FE80D05D8A}"/>
    <cellStyle name="Normal 9 3 2 2 2 2 2" xfId="826" xr:uid="{73374A09-8019-4697-83E3-12C3B9A357DC}"/>
    <cellStyle name="Normal 9 3 2 2 2 2 2 2" xfId="2231" xr:uid="{ED62B022-06FB-465A-9577-91FE77BE5484}"/>
    <cellStyle name="Normal 9 3 2 2 2 2 2 2 2" xfId="2232" xr:uid="{68253C9A-36D2-4E5C-81CB-56CF8B2E0A94}"/>
    <cellStyle name="Normal 9 3 2 2 2 2 2 3" xfId="2233" xr:uid="{EECBF137-EE38-4741-BAFF-B706D0AB8D1C}"/>
    <cellStyle name="Normal 9 3 2 2 2 2 3" xfId="2234" xr:uid="{465AB54F-CE36-489E-8490-2A4EA22C2C56}"/>
    <cellStyle name="Normal 9 3 2 2 2 2 3 2" xfId="2235" xr:uid="{2478A164-248F-49D0-B36D-BDADA316FA84}"/>
    <cellStyle name="Normal 9 3 2 2 2 2 4" xfId="2236" xr:uid="{CD0D5CD6-7130-4DB7-AB1C-BBDBFB614C37}"/>
    <cellStyle name="Normal 9 3 2 2 2 3" xfId="827" xr:uid="{14EFE5A0-B4CC-46D2-8569-73EFF2C28E1A}"/>
    <cellStyle name="Normal 9 3 2 2 2 3 2" xfId="2237" xr:uid="{15313FF6-AD8C-4179-AF84-7494DA380F47}"/>
    <cellStyle name="Normal 9 3 2 2 2 3 2 2" xfId="2238" xr:uid="{F2518581-91D0-4954-8414-1007CEB1E9B0}"/>
    <cellStyle name="Normal 9 3 2 2 2 3 3" xfId="2239" xr:uid="{EA5DDA43-BB17-42CF-95F5-287B0580B035}"/>
    <cellStyle name="Normal 9 3 2 2 2 3 4" xfId="4031" xr:uid="{29BCAD8A-F43A-470B-8E95-A6F2AFC06EF7}"/>
    <cellStyle name="Normal 9 3 2 2 2 4" xfId="2240" xr:uid="{31917779-A568-41CF-B8C0-B880BB77F447}"/>
    <cellStyle name="Normal 9 3 2 2 2 4 2" xfId="2241" xr:uid="{D78EDF8E-81B9-492E-AFDE-489FD11CA704}"/>
    <cellStyle name="Normal 9 3 2 2 2 5" xfId="2242" xr:uid="{83572B24-A173-4650-9964-9DE997D21548}"/>
    <cellStyle name="Normal 9 3 2 2 2 6" xfId="4032" xr:uid="{C2C70C1B-8594-4205-961B-1DA622D66558}"/>
    <cellStyle name="Normal 9 3 2 2 3" xfId="404" xr:uid="{48625F07-F317-4CE0-9EA6-A49C04599AB5}"/>
    <cellStyle name="Normal 9 3 2 2 3 2" xfId="828" xr:uid="{B47D93E9-AD2B-4B50-9CFC-24EF5D1A1950}"/>
    <cellStyle name="Normal 9 3 2 2 3 2 2" xfId="829" xr:uid="{9C1922AE-A3CB-457B-8E10-3474E648F59E}"/>
    <cellStyle name="Normal 9 3 2 2 3 2 2 2" xfId="2243" xr:uid="{EE53BC93-1C2F-4893-86B8-B8F5FA6B7841}"/>
    <cellStyle name="Normal 9 3 2 2 3 2 2 2 2" xfId="2244" xr:uid="{6BF4DC61-8533-44A2-B6A5-F880E9786DDE}"/>
    <cellStyle name="Normal 9 3 2 2 3 2 2 3" xfId="2245" xr:uid="{E55A881B-47FA-463D-9A1F-B9901D64424E}"/>
    <cellStyle name="Normal 9 3 2 2 3 2 3" xfId="2246" xr:uid="{4397FA8D-C2CF-4407-8B6B-B472FA12FAA3}"/>
    <cellStyle name="Normal 9 3 2 2 3 2 3 2" xfId="2247" xr:uid="{54F86BEB-B704-4480-9570-2D85CA929E73}"/>
    <cellStyle name="Normal 9 3 2 2 3 2 4" xfId="2248" xr:uid="{54163692-CD00-4F78-9939-706EED014CAA}"/>
    <cellStyle name="Normal 9 3 2 2 3 3" xfId="830" xr:uid="{BB259897-FD04-442E-84DE-81A6FB2F1E5C}"/>
    <cellStyle name="Normal 9 3 2 2 3 3 2" xfId="2249" xr:uid="{9AD85E05-4238-49D3-BC19-93FC1ED9FA9A}"/>
    <cellStyle name="Normal 9 3 2 2 3 3 2 2" xfId="2250" xr:uid="{C5AAB662-7585-428E-9F1F-629711CF15A0}"/>
    <cellStyle name="Normal 9 3 2 2 3 3 3" xfId="2251" xr:uid="{176D961D-74C9-48AD-BDA8-9FC2BFB7E12A}"/>
    <cellStyle name="Normal 9 3 2 2 3 4" xfId="2252" xr:uid="{A6E38DE1-BCC5-441E-9388-B0AE751347C0}"/>
    <cellStyle name="Normal 9 3 2 2 3 4 2" xfId="2253" xr:uid="{FBD77A7E-5AC7-4CA2-A58A-64B883618E1A}"/>
    <cellStyle name="Normal 9 3 2 2 3 5" xfId="2254" xr:uid="{EF3ED7F3-9672-46A7-9D2A-F5CD61C239F5}"/>
    <cellStyle name="Normal 9 3 2 2 4" xfId="831" xr:uid="{D6350F78-09FD-4FC4-84A8-B78EDB8157AC}"/>
    <cellStyle name="Normal 9 3 2 2 4 2" xfId="832" xr:uid="{303BBF35-29B7-4F74-83E3-6788AC355350}"/>
    <cellStyle name="Normal 9 3 2 2 4 2 2" xfId="2255" xr:uid="{C74257D3-1C83-4939-8678-1CE0B3DD4323}"/>
    <cellStyle name="Normal 9 3 2 2 4 2 2 2" xfId="2256" xr:uid="{D43D969F-704D-4F4F-B01B-9BF00AD4CEAB}"/>
    <cellStyle name="Normal 9 3 2 2 4 2 3" xfId="2257" xr:uid="{97C97797-6840-4402-9D77-58670E189BFC}"/>
    <cellStyle name="Normal 9 3 2 2 4 3" xfId="2258" xr:uid="{BBD551E7-8905-4234-B926-656165ED1BB6}"/>
    <cellStyle name="Normal 9 3 2 2 4 3 2" xfId="2259" xr:uid="{4BEC0777-ECDC-4C58-A22B-348E627DCA1D}"/>
    <cellStyle name="Normal 9 3 2 2 4 4" xfId="2260" xr:uid="{67A43F91-3D88-46D3-9A98-F08EBBC0D299}"/>
    <cellStyle name="Normal 9 3 2 2 5" xfId="833" xr:uid="{F7A08530-F453-47ED-96A3-67DE32AC7C96}"/>
    <cellStyle name="Normal 9 3 2 2 5 2" xfId="2261" xr:uid="{92D330E2-3645-42C0-992D-82A952E81E08}"/>
    <cellStyle name="Normal 9 3 2 2 5 2 2" xfId="2262" xr:uid="{D86C283A-E1FF-4377-8FA5-5AEEEFAEAA45}"/>
    <cellStyle name="Normal 9 3 2 2 5 3" xfId="2263" xr:uid="{10238F9C-2FB0-41E8-BDF4-46F2F590A245}"/>
    <cellStyle name="Normal 9 3 2 2 5 4" xfId="4033" xr:uid="{BFBE42E2-82AD-44DB-9F21-41365260CDAE}"/>
    <cellStyle name="Normal 9 3 2 2 6" xfId="2264" xr:uid="{2D6E80BA-6689-4274-9BBC-A30B5CD396EB}"/>
    <cellStyle name="Normal 9 3 2 2 6 2" xfId="2265" xr:uid="{FEFC56DE-64C6-4E9F-8409-D0D9B61351AC}"/>
    <cellStyle name="Normal 9 3 2 2 7" xfId="2266" xr:uid="{3E2716DE-1EDE-490E-AEA8-8256C13F3D3C}"/>
    <cellStyle name="Normal 9 3 2 2 8" xfId="4034" xr:uid="{D6D49F9B-E0DA-49ED-ACB6-90ED98A93A11}"/>
    <cellStyle name="Normal 9 3 2 3" xfId="405" xr:uid="{CFDABB2C-8545-4AC0-B04C-E875DFE8F98C}"/>
    <cellStyle name="Normal 9 3 2 3 2" xfId="834" xr:uid="{28648E1C-74E5-439F-A3D7-6BD2C3F38BF9}"/>
    <cellStyle name="Normal 9 3 2 3 2 2" xfId="835" xr:uid="{E4BCA963-0307-4B46-856C-36DD9C0282F6}"/>
    <cellStyle name="Normal 9 3 2 3 2 2 2" xfId="2267" xr:uid="{48DF44A1-1F3D-4899-A93A-03D25BEB7C94}"/>
    <cellStyle name="Normal 9 3 2 3 2 2 2 2" xfId="2268" xr:uid="{4E8C26FA-C132-4F22-B315-826C11F59F00}"/>
    <cellStyle name="Normal 9 3 2 3 2 2 3" xfId="2269" xr:uid="{A54C9B52-523F-4DD4-89C1-3297A639936F}"/>
    <cellStyle name="Normal 9 3 2 3 2 3" xfId="2270" xr:uid="{B9A2EF6E-B3F0-48ED-A967-5B4CEDC6D586}"/>
    <cellStyle name="Normal 9 3 2 3 2 3 2" xfId="2271" xr:uid="{35A9EADE-79CB-4CDF-98DF-D4D0A6E57712}"/>
    <cellStyle name="Normal 9 3 2 3 2 4" xfId="2272" xr:uid="{A497B177-9278-44EE-895E-0E1B21631AE6}"/>
    <cellStyle name="Normal 9 3 2 3 3" xfId="836" xr:uid="{F9CF2568-311A-447F-B675-9D64FABFBF1D}"/>
    <cellStyle name="Normal 9 3 2 3 3 2" xfId="2273" xr:uid="{3256D3A3-CBF1-45F5-8F5C-3F33931947EE}"/>
    <cellStyle name="Normal 9 3 2 3 3 2 2" xfId="2274" xr:uid="{78608D5B-7C0E-4352-8030-EE6E30CD491B}"/>
    <cellStyle name="Normal 9 3 2 3 3 3" xfId="2275" xr:uid="{9826F107-2BB2-4F1B-9A72-6326E59E329F}"/>
    <cellStyle name="Normal 9 3 2 3 3 4" xfId="4035" xr:uid="{8E158C3A-87FB-4AD7-B12B-EA1867D85ADB}"/>
    <cellStyle name="Normal 9 3 2 3 4" xfId="2276" xr:uid="{F8B18B13-1E01-47FD-8FD6-1AE93739CBD3}"/>
    <cellStyle name="Normal 9 3 2 3 4 2" xfId="2277" xr:uid="{EBC404ED-1554-4BF9-8184-6A1605A83284}"/>
    <cellStyle name="Normal 9 3 2 3 5" xfId="2278" xr:uid="{45702FA8-DAF6-40AA-BAE0-3236C61CA733}"/>
    <cellStyle name="Normal 9 3 2 3 6" xfId="4036" xr:uid="{66BE91F5-20A3-43C3-B70F-E0B48FB4ECB7}"/>
    <cellStyle name="Normal 9 3 2 4" xfId="406" xr:uid="{CC886077-9E7D-4E03-9CFA-B4CA511B3D5B}"/>
    <cellStyle name="Normal 9 3 2 4 2" xfId="837" xr:uid="{131FBD36-5005-4B54-B737-D96355B55445}"/>
    <cellStyle name="Normal 9 3 2 4 2 2" xfId="838" xr:uid="{BE3E63D0-A6B4-4AF7-86B8-0E05A6B3A5CE}"/>
    <cellStyle name="Normal 9 3 2 4 2 2 2" xfId="2279" xr:uid="{5EF2893C-D9DE-4C89-80E0-C5726D307EAB}"/>
    <cellStyle name="Normal 9 3 2 4 2 2 2 2" xfId="2280" xr:uid="{F0AABCAD-DFF9-4C55-B4D5-9C6262752C05}"/>
    <cellStyle name="Normal 9 3 2 4 2 2 3" xfId="2281" xr:uid="{4D45635B-5F82-4940-A649-7896D8FB9A65}"/>
    <cellStyle name="Normal 9 3 2 4 2 3" xfId="2282" xr:uid="{12226610-F752-43F4-8ABA-BA47BE03FA2D}"/>
    <cellStyle name="Normal 9 3 2 4 2 3 2" xfId="2283" xr:uid="{3AD612CD-00A4-476D-A611-FF4365B5DD25}"/>
    <cellStyle name="Normal 9 3 2 4 2 4" xfId="2284" xr:uid="{AEB1DC8F-B066-4C39-A0F3-890C1BD31D16}"/>
    <cellStyle name="Normal 9 3 2 4 3" xfId="839" xr:uid="{5987021A-E713-4AD7-B466-A0E6B71F3BA2}"/>
    <cellStyle name="Normal 9 3 2 4 3 2" xfId="2285" xr:uid="{2BFD2756-BC31-4F3F-B310-FE9927CCDB25}"/>
    <cellStyle name="Normal 9 3 2 4 3 2 2" xfId="2286" xr:uid="{291BC666-7B7A-4739-BF8A-9382F2A31BAA}"/>
    <cellStyle name="Normal 9 3 2 4 3 3" xfId="2287" xr:uid="{394144F8-5BC9-4948-BB43-F266700E6A4A}"/>
    <cellStyle name="Normal 9 3 2 4 4" xfId="2288" xr:uid="{E107A15D-F889-4B76-9712-87B6F60E191E}"/>
    <cellStyle name="Normal 9 3 2 4 4 2" xfId="2289" xr:uid="{3B3C46F1-5A5E-431A-A3D0-69F8B5BBEC1D}"/>
    <cellStyle name="Normal 9 3 2 4 5" xfId="2290" xr:uid="{022F7D68-84BB-4D4E-AF2E-67C57A2F94EE}"/>
    <cellStyle name="Normal 9 3 2 5" xfId="407" xr:uid="{5317600B-BB0C-44ED-8FF2-1BA8517E51E8}"/>
    <cellStyle name="Normal 9 3 2 5 2" xfId="840" xr:uid="{2CBA5E6E-A9DC-423B-BBF7-C1E5DA638E3D}"/>
    <cellStyle name="Normal 9 3 2 5 2 2" xfId="2291" xr:uid="{A8C6B8E7-BD4F-487F-909E-5A857CA38ADA}"/>
    <cellStyle name="Normal 9 3 2 5 2 2 2" xfId="2292" xr:uid="{818735B8-CB05-47A3-826A-9D66E0B8C9C4}"/>
    <cellStyle name="Normal 9 3 2 5 2 3" xfId="2293" xr:uid="{892D254A-18D2-440D-AD28-528D4D073B19}"/>
    <cellStyle name="Normal 9 3 2 5 3" xfId="2294" xr:uid="{F3500FE7-680A-46C2-B315-0EEB917C5286}"/>
    <cellStyle name="Normal 9 3 2 5 3 2" xfId="2295" xr:uid="{3682BE2B-A3B5-4551-930A-96DB6E9E755E}"/>
    <cellStyle name="Normal 9 3 2 5 4" xfId="2296" xr:uid="{B3C55569-AA29-4997-9727-B7B079A726D6}"/>
    <cellStyle name="Normal 9 3 2 6" xfId="841" xr:uid="{A596AA26-2C62-46F9-872B-CF6C99A10369}"/>
    <cellStyle name="Normal 9 3 2 6 2" xfId="2297" xr:uid="{0E7467C1-429A-4DD7-B3A4-3AE94D7FA848}"/>
    <cellStyle name="Normal 9 3 2 6 2 2" xfId="2298" xr:uid="{7C3A85C9-47A2-4D30-B1D5-32445B9793F9}"/>
    <cellStyle name="Normal 9 3 2 6 3" xfId="2299" xr:uid="{4412ADA2-D2D9-4D8E-BE90-822925853286}"/>
    <cellStyle name="Normal 9 3 2 6 4" xfId="4037" xr:uid="{85755D99-4EB2-4643-AE0C-7218F236002F}"/>
    <cellStyle name="Normal 9 3 2 7" xfId="2300" xr:uid="{14F90D4B-0A74-41C2-AD1E-48A72E1C6674}"/>
    <cellStyle name="Normal 9 3 2 7 2" xfId="2301" xr:uid="{40295DE8-99E2-479C-B7BD-3ADF2ABEB886}"/>
    <cellStyle name="Normal 9 3 2 8" xfId="2302" xr:uid="{A7887F3B-7052-4BCB-94FE-1F1D503C1244}"/>
    <cellStyle name="Normal 9 3 2 9" xfId="4038" xr:uid="{2F74AB91-B813-406D-B5DB-DCF91AB9976A}"/>
    <cellStyle name="Normal 9 3 3" xfId="169" xr:uid="{1159E940-2B3D-4787-A874-5EEDAEB03D74}"/>
    <cellStyle name="Normal 9 3 3 2" xfId="170" xr:uid="{8794A7D8-22A3-46F2-B189-9106F1CA260C}"/>
    <cellStyle name="Normal 9 3 3 2 2" xfId="842" xr:uid="{12C88BA1-4D19-4473-8DB6-EBA484ECAA30}"/>
    <cellStyle name="Normal 9 3 3 2 2 2" xfId="843" xr:uid="{F84D3474-D6B3-49BD-A35C-AE6FC3A926E6}"/>
    <cellStyle name="Normal 9 3 3 2 2 2 2" xfId="2303" xr:uid="{6D32FA6A-3733-4048-96D5-B7FB70F2C7C5}"/>
    <cellStyle name="Normal 9 3 3 2 2 2 2 2" xfId="2304" xr:uid="{2A29DCFC-239D-43C7-9CD0-671D38744776}"/>
    <cellStyle name="Normal 9 3 3 2 2 2 3" xfId="2305" xr:uid="{4C404FF6-02E5-403F-A3E8-3F10CB3CEC21}"/>
    <cellStyle name="Normal 9 3 3 2 2 3" xfId="2306" xr:uid="{7018CE4D-16FC-44F6-8B12-6A89CF23D67A}"/>
    <cellStyle name="Normal 9 3 3 2 2 3 2" xfId="2307" xr:uid="{CCC748A1-32BD-47ED-ADA3-AC5ED088F327}"/>
    <cellStyle name="Normal 9 3 3 2 2 4" xfId="2308" xr:uid="{0D4A9213-8243-4627-88BE-5E1C7661FD46}"/>
    <cellStyle name="Normal 9 3 3 2 3" xfId="844" xr:uid="{7F63505A-CE20-40FF-B40A-79A3CD5662C7}"/>
    <cellStyle name="Normal 9 3 3 2 3 2" xfId="2309" xr:uid="{DD60065A-4BC8-45E3-ABEB-39AE0D93FDFC}"/>
    <cellStyle name="Normal 9 3 3 2 3 2 2" xfId="2310" xr:uid="{DBC8B3C2-DBC0-43D4-9A07-380D53F64643}"/>
    <cellStyle name="Normal 9 3 3 2 3 3" xfId="2311" xr:uid="{D4E934B4-9BDC-4AD4-83C5-ABBDC9271108}"/>
    <cellStyle name="Normal 9 3 3 2 3 4" xfId="4039" xr:uid="{6C286FB9-249A-4F78-A9C2-CD925B1D8068}"/>
    <cellStyle name="Normal 9 3 3 2 4" xfId="2312" xr:uid="{1CE516FD-88B0-4F34-A9C1-222E9198A871}"/>
    <cellStyle name="Normal 9 3 3 2 4 2" xfId="2313" xr:uid="{F8B3AA76-3989-4800-B5F6-FAE586267C27}"/>
    <cellStyle name="Normal 9 3 3 2 5" xfId="2314" xr:uid="{CA3FFA82-50D1-494C-B589-0E24B7F461BD}"/>
    <cellStyle name="Normal 9 3 3 2 6" xfId="4040" xr:uid="{38E03397-2775-464E-87A8-1617B22618EE}"/>
    <cellStyle name="Normal 9 3 3 3" xfId="408" xr:uid="{AC4E7F5E-417E-4FDD-8F41-C2443CFEA80D}"/>
    <cellStyle name="Normal 9 3 3 3 2" xfId="845" xr:uid="{AB891930-9D52-4DC7-B7BA-808E17AB2F22}"/>
    <cellStyle name="Normal 9 3 3 3 2 2" xfId="846" xr:uid="{B752CDAF-D90B-458D-A2DF-0E5526296C80}"/>
    <cellStyle name="Normal 9 3 3 3 2 2 2" xfId="2315" xr:uid="{F6667C04-C3C7-4F13-8D87-D0339E8FAFEA}"/>
    <cellStyle name="Normal 9 3 3 3 2 2 2 2" xfId="2316" xr:uid="{62D823F4-4BF0-4603-B7F1-DEBCA9F5348F}"/>
    <cellStyle name="Normal 9 3 3 3 2 2 2 2 2" xfId="4765" xr:uid="{ECB7A873-6566-42CE-B6C0-D9872706C36F}"/>
    <cellStyle name="Normal 9 3 3 3 2 2 3" xfId="2317" xr:uid="{C956656B-185D-47B3-A1F0-C35B3C44062B}"/>
    <cellStyle name="Normal 9 3 3 3 2 2 3 2" xfId="4766" xr:uid="{BB395EB6-D146-43E5-A157-26572BA86D6E}"/>
    <cellStyle name="Normal 9 3 3 3 2 3" xfId="2318" xr:uid="{10CC6D7D-C082-47D3-B210-BE07B2346C27}"/>
    <cellStyle name="Normal 9 3 3 3 2 3 2" xfId="2319" xr:uid="{E5D91A6D-3DB8-4BC2-AC2F-3B86629D1DF2}"/>
    <cellStyle name="Normal 9 3 3 3 2 3 2 2" xfId="4768" xr:uid="{ADD3CDAE-9D12-4D6F-8701-63AF8693516B}"/>
    <cellStyle name="Normal 9 3 3 3 2 3 3" xfId="4767" xr:uid="{84112452-EF0D-4A05-9A4E-22AD7B540071}"/>
    <cellStyle name="Normal 9 3 3 3 2 4" xfId="2320" xr:uid="{0E5723AA-0699-4579-B47E-49C9A9D52159}"/>
    <cellStyle name="Normal 9 3 3 3 2 4 2" xfId="4769" xr:uid="{E82BE48A-EECA-4164-AA12-F1D88E97AD44}"/>
    <cellStyle name="Normal 9 3 3 3 3" xfId="847" xr:uid="{C32C39C0-5768-480D-BE79-9BAECA2A5F35}"/>
    <cellStyle name="Normal 9 3 3 3 3 2" xfId="2321" xr:uid="{780A7608-20C0-4546-B9C9-9ACC05BABA2F}"/>
    <cellStyle name="Normal 9 3 3 3 3 2 2" xfId="2322" xr:uid="{28B8C9BE-FE56-46E4-8370-1F1A0B107A44}"/>
    <cellStyle name="Normal 9 3 3 3 3 2 2 2" xfId="4772" xr:uid="{D8BDC036-B77E-42DD-A874-B7D7F38B172B}"/>
    <cellStyle name="Normal 9 3 3 3 3 2 3" xfId="4771" xr:uid="{4FB23DFF-8B23-4B75-8911-A3983F42C959}"/>
    <cellStyle name="Normal 9 3 3 3 3 3" xfId="2323" xr:uid="{B7B22135-6F87-4F6C-A258-D84540720E7D}"/>
    <cellStyle name="Normal 9 3 3 3 3 3 2" xfId="4773" xr:uid="{64EDC2DA-A516-4222-A7FB-5F0A5FCEB19F}"/>
    <cellStyle name="Normal 9 3 3 3 3 4" xfId="4770" xr:uid="{1FCAFD48-FD6C-4AB2-A785-B19E16561773}"/>
    <cellStyle name="Normal 9 3 3 3 4" xfId="2324" xr:uid="{521F90C3-5C3C-45B3-BE34-0E40DF8230C7}"/>
    <cellStyle name="Normal 9 3 3 3 4 2" xfId="2325" xr:uid="{1A74B7F3-5C09-49F5-AE11-2584B28BEEF2}"/>
    <cellStyle name="Normal 9 3 3 3 4 2 2" xfId="4775" xr:uid="{65E6D818-F5BD-4CFD-B16B-CC0CD39F5751}"/>
    <cellStyle name="Normal 9 3 3 3 4 3" xfId="4774" xr:uid="{E75E6A67-7357-40C5-9669-86E1EEBD2902}"/>
    <cellStyle name="Normal 9 3 3 3 5" xfId="2326" xr:uid="{0373312F-A5A2-4993-B788-04A6F75B4BE5}"/>
    <cellStyle name="Normal 9 3 3 3 5 2" xfId="4776" xr:uid="{18AA1862-99F5-47C8-91C8-A64FA301EC5D}"/>
    <cellStyle name="Normal 9 3 3 4" xfId="409" xr:uid="{8ABFB116-68B0-4E10-8EB3-5770FE4D6211}"/>
    <cellStyle name="Normal 9 3 3 4 2" xfId="848" xr:uid="{823BB90A-FBB2-4B15-9B83-C8DD03A00C0C}"/>
    <cellStyle name="Normal 9 3 3 4 2 2" xfId="2327" xr:uid="{EE067D37-391E-498F-86D9-1DD796A612D2}"/>
    <cellStyle name="Normal 9 3 3 4 2 2 2" xfId="2328" xr:uid="{8192E4E3-C66A-49E3-809A-6EFD73C2700B}"/>
    <cellStyle name="Normal 9 3 3 4 2 2 2 2" xfId="4780" xr:uid="{B3806DE0-33FC-48F3-8E95-243D2856039C}"/>
    <cellStyle name="Normal 9 3 3 4 2 2 3" xfId="4779" xr:uid="{1E4B4277-E4CB-4646-A1C0-F37AB3DB8FF3}"/>
    <cellStyle name="Normal 9 3 3 4 2 3" xfId="2329" xr:uid="{D7D63598-0E86-4992-97B0-A18216F7414F}"/>
    <cellStyle name="Normal 9 3 3 4 2 3 2" xfId="4781" xr:uid="{FF4DAA05-3252-4A56-9988-9646FF13F1C6}"/>
    <cellStyle name="Normal 9 3 3 4 2 4" xfId="4778" xr:uid="{9C4E4067-7F60-4A38-BFE4-392FC20FBEF9}"/>
    <cellStyle name="Normal 9 3 3 4 3" xfId="2330" xr:uid="{A780C270-E77F-485E-ACE7-6511901208B5}"/>
    <cellStyle name="Normal 9 3 3 4 3 2" xfId="2331" xr:uid="{F37D93A8-90F8-49E8-B7B7-3703416967B4}"/>
    <cellStyle name="Normal 9 3 3 4 3 2 2" xfId="4783" xr:uid="{8FF3E0D6-D8A5-486B-9090-F01FD9DAE56A}"/>
    <cellStyle name="Normal 9 3 3 4 3 3" xfId="4782" xr:uid="{B3E2DABF-3FBB-42EC-804C-F81435896767}"/>
    <cellStyle name="Normal 9 3 3 4 4" xfId="2332" xr:uid="{452DA577-A5CA-4FAE-9D92-5908ADAF016F}"/>
    <cellStyle name="Normal 9 3 3 4 4 2" xfId="4784" xr:uid="{2E3B3546-DCEF-4672-80DA-F953ED1BCDD5}"/>
    <cellStyle name="Normal 9 3 3 4 5" xfId="4777" xr:uid="{6D4DB0AC-E0D5-4296-9EFD-F1CF72C3FC93}"/>
    <cellStyle name="Normal 9 3 3 5" xfId="849" xr:uid="{6BC459CB-8163-42F8-ADC9-C998DFADBB1E}"/>
    <cellStyle name="Normal 9 3 3 5 2" xfId="2333" xr:uid="{5A421FEA-459F-4BB5-BB65-C2FC60F888BC}"/>
    <cellStyle name="Normal 9 3 3 5 2 2" xfId="2334" xr:uid="{62DE06CD-9A02-4920-ACF4-A40DD07D14EF}"/>
    <cellStyle name="Normal 9 3 3 5 2 2 2" xfId="4787" xr:uid="{B8363D9E-EDCE-4220-8356-A3C4A9316547}"/>
    <cellStyle name="Normal 9 3 3 5 2 3" xfId="4786" xr:uid="{2611C523-F9FD-4BE4-88EF-E647368C5AB2}"/>
    <cellStyle name="Normal 9 3 3 5 3" xfId="2335" xr:uid="{3AF8BDED-012F-48F5-854E-82B83DF32DA4}"/>
    <cellStyle name="Normal 9 3 3 5 3 2" xfId="4788" xr:uid="{CAAE4A82-A028-4893-9C2E-3A4A54775E4F}"/>
    <cellStyle name="Normal 9 3 3 5 4" xfId="4041" xr:uid="{FC5566CB-C517-4B8E-B57A-EDF8155DA2B3}"/>
    <cellStyle name="Normal 9 3 3 5 4 2" xfId="4789" xr:uid="{3A8A610B-86C9-4445-B1A3-F045E577C5D7}"/>
    <cellStyle name="Normal 9 3 3 5 5" xfId="4785" xr:uid="{ACC94314-3F84-4B90-8C95-4A510B479843}"/>
    <cellStyle name="Normal 9 3 3 6" xfId="2336" xr:uid="{BEEF8602-1D17-4205-8B22-E98B66534B4D}"/>
    <cellStyle name="Normal 9 3 3 6 2" xfId="2337" xr:uid="{03F836AC-E9AF-416E-BA7A-5CD7186EA2C9}"/>
    <cellStyle name="Normal 9 3 3 6 2 2" xfId="4791" xr:uid="{5BA98A04-1CA1-46EB-9581-BC2D6ED51A31}"/>
    <cellStyle name="Normal 9 3 3 6 3" xfId="4790" xr:uid="{5BBFC249-C3B0-46FA-B874-F962B4D14FB6}"/>
    <cellStyle name="Normal 9 3 3 7" xfId="2338" xr:uid="{084F28B9-5FC6-4057-968D-07A165A41D0E}"/>
    <cellStyle name="Normal 9 3 3 7 2" xfId="4792" xr:uid="{6E735403-96BA-4B58-AFA6-2F4BC59266C6}"/>
    <cellStyle name="Normal 9 3 3 8" xfId="4042" xr:uid="{C28B7BB3-130B-4752-B981-0E80BC7F941B}"/>
    <cellStyle name="Normal 9 3 3 8 2" xfId="4793" xr:uid="{767A836D-7681-4840-90B0-0C9C33AA4F0A}"/>
    <cellStyle name="Normal 9 3 4" xfId="171" xr:uid="{80D935CE-44EB-4F55-88C0-5905A739ADBA}"/>
    <cellStyle name="Normal 9 3 4 2" xfId="450" xr:uid="{2C2A5F0E-BFA9-4EBD-B7A6-AB5E632D2190}"/>
    <cellStyle name="Normal 9 3 4 2 2" xfId="850" xr:uid="{C7EEEDB2-B60F-4EDE-B094-ECD45B04BF62}"/>
    <cellStyle name="Normal 9 3 4 2 2 2" xfId="2339" xr:uid="{9BACD7CA-C799-480B-AAC3-441FD1F52EF8}"/>
    <cellStyle name="Normal 9 3 4 2 2 2 2" xfId="2340" xr:uid="{F209C305-2079-46DD-AE98-06CD44D85202}"/>
    <cellStyle name="Normal 9 3 4 2 2 2 2 2" xfId="4798" xr:uid="{2362D874-DFA1-43E4-AAF6-DC63480CF315}"/>
    <cellStyle name="Normal 9 3 4 2 2 2 3" xfId="4797" xr:uid="{7C0606BF-597C-47A4-9928-B4E4F29DA5FB}"/>
    <cellStyle name="Normal 9 3 4 2 2 3" xfId="2341" xr:uid="{E02CE634-2EA9-48DA-952D-D5C0E98FD709}"/>
    <cellStyle name="Normal 9 3 4 2 2 3 2" xfId="4799" xr:uid="{1AD23EFD-0730-409A-A966-29AB10FE35D5}"/>
    <cellStyle name="Normal 9 3 4 2 2 4" xfId="4043" xr:uid="{05259247-7AC8-4AE0-BE8A-8F9B83D40182}"/>
    <cellStyle name="Normal 9 3 4 2 2 4 2" xfId="4800" xr:uid="{C8015069-0360-4529-9163-5F78477CBA1B}"/>
    <cellStyle name="Normal 9 3 4 2 2 5" xfId="4796" xr:uid="{F539C7E2-E30F-45AC-B132-FF6D6089D97A}"/>
    <cellStyle name="Normal 9 3 4 2 3" xfId="2342" xr:uid="{FEB66D74-218E-4A7A-92AB-B2BD918ECBFE}"/>
    <cellStyle name="Normal 9 3 4 2 3 2" xfId="2343" xr:uid="{CE8BA2AB-0465-4D1E-8670-D0833DFF1FD7}"/>
    <cellStyle name="Normal 9 3 4 2 3 2 2" xfId="4802" xr:uid="{8456B606-560E-4E63-8D87-F16B371C2F69}"/>
    <cellStyle name="Normal 9 3 4 2 3 3" xfId="4801" xr:uid="{D399B78B-00A5-47F9-B1F8-C574634649CB}"/>
    <cellStyle name="Normal 9 3 4 2 4" xfId="2344" xr:uid="{B5605899-8418-4A84-8BC2-82B754927D21}"/>
    <cellStyle name="Normal 9 3 4 2 4 2" xfId="4803" xr:uid="{FF1DBB58-7729-4243-A7CC-5C8A7CAA5669}"/>
    <cellStyle name="Normal 9 3 4 2 5" xfId="4044" xr:uid="{207F28E1-E5A8-4D85-A7DC-ABB87981BC61}"/>
    <cellStyle name="Normal 9 3 4 2 5 2" xfId="4804" xr:uid="{3916F472-98FC-417F-A82F-1EED4BCAEF40}"/>
    <cellStyle name="Normal 9 3 4 2 6" xfId="4795" xr:uid="{3A2356C1-E65A-4EEF-9E06-789538DA8102}"/>
    <cellStyle name="Normal 9 3 4 3" xfId="851" xr:uid="{5475141F-CE27-471C-8056-1F037C34FF8E}"/>
    <cellStyle name="Normal 9 3 4 3 2" xfId="2345" xr:uid="{5606501C-AFBA-4662-A42E-6B6597E18ABC}"/>
    <cellStyle name="Normal 9 3 4 3 2 2" xfId="2346" xr:uid="{D2450793-D06A-4BDF-9B6F-493591C27C88}"/>
    <cellStyle name="Normal 9 3 4 3 2 2 2" xfId="4807" xr:uid="{95E693F5-282B-409C-B87D-234101BA12D3}"/>
    <cellStyle name="Normal 9 3 4 3 2 3" xfId="4806" xr:uid="{3E951DFE-6B43-40AF-89E1-42610091F7AB}"/>
    <cellStyle name="Normal 9 3 4 3 3" xfId="2347" xr:uid="{55F8C3A1-D157-417E-B4BB-3C5DE64FA51E}"/>
    <cellStyle name="Normal 9 3 4 3 3 2" xfId="4808" xr:uid="{6A159294-5B9D-49F1-96A5-A06466AAEBD0}"/>
    <cellStyle name="Normal 9 3 4 3 4" xfId="4045" xr:uid="{A606C96A-8BB4-4DB6-8A0D-533D2643C423}"/>
    <cellStyle name="Normal 9 3 4 3 4 2" xfId="4809" xr:uid="{BCB4272E-F451-4BA4-BADD-229D9CD17AAD}"/>
    <cellStyle name="Normal 9 3 4 3 5" xfId="4805" xr:uid="{B89B90F1-B080-4F5D-BD9E-12862E154172}"/>
    <cellStyle name="Normal 9 3 4 4" xfId="2348" xr:uid="{C736BFC2-A543-4157-9CB6-C98437FAD31B}"/>
    <cellStyle name="Normal 9 3 4 4 2" xfId="2349" xr:uid="{D69FF052-8205-4663-A45D-B743ABD6A983}"/>
    <cellStyle name="Normal 9 3 4 4 2 2" xfId="4811" xr:uid="{11CD8267-8B71-4F5A-9E5E-9D2299B4EA58}"/>
    <cellStyle name="Normal 9 3 4 4 3" xfId="4046" xr:uid="{E07CE510-4726-4890-A54C-8C2B277DB52F}"/>
    <cellStyle name="Normal 9 3 4 4 3 2" xfId="4812" xr:uid="{9F1D7317-368C-49C1-AB5E-8238E8326097}"/>
    <cellStyle name="Normal 9 3 4 4 4" xfId="4047" xr:uid="{DC0BADEE-59CD-4DCC-A6E3-A57CEA00B232}"/>
    <cellStyle name="Normal 9 3 4 4 4 2" xfId="4813" xr:uid="{F5E9A621-8866-4D86-8F23-A3CE76ECF623}"/>
    <cellStyle name="Normal 9 3 4 4 5" xfId="4810" xr:uid="{E5731322-6F77-4A72-AB20-CFACDE986B7E}"/>
    <cellStyle name="Normal 9 3 4 5" xfId="2350" xr:uid="{E916DECC-DE2D-441D-9B3F-170CCE05F943}"/>
    <cellStyle name="Normal 9 3 4 5 2" xfId="4814" xr:uid="{BFF02667-3044-45A0-A2DB-40B396BDED11}"/>
    <cellStyle name="Normal 9 3 4 6" xfId="4048" xr:uid="{BA2026A5-8FA9-4453-969A-B73ABDBD341C}"/>
    <cellStyle name="Normal 9 3 4 6 2" xfId="4815" xr:uid="{5FD4A7CB-BE9F-4CD9-BECF-1D40BDB5A36F}"/>
    <cellStyle name="Normal 9 3 4 7" xfId="4049" xr:uid="{F3BEDB8F-B477-4EA0-9072-6A1DD1225B27}"/>
    <cellStyle name="Normal 9 3 4 7 2" xfId="4816" xr:uid="{E0438E5B-07A4-4CAB-8333-F498A7E99082}"/>
    <cellStyle name="Normal 9 3 4 8" xfId="4794" xr:uid="{76B72146-6DBD-4EEE-8109-FC5C69EE5F18}"/>
    <cellStyle name="Normal 9 3 5" xfId="410" xr:uid="{CE0BEA81-1AD3-4AF5-B8EE-D61A2D92262D}"/>
    <cellStyle name="Normal 9 3 5 2" xfId="852" xr:uid="{B10689F3-444E-4678-9FDE-1F287D50E146}"/>
    <cellStyle name="Normal 9 3 5 2 2" xfId="853" xr:uid="{6E4D98AA-859A-4E87-876A-35425E203044}"/>
    <cellStyle name="Normal 9 3 5 2 2 2" xfId="2351" xr:uid="{3A27E080-2678-4BD5-A9EA-B2FABEBC82D4}"/>
    <cellStyle name="Normal 9 3 5 2 2 2 2" xfId="2352" xr:uid="{991E6795-E426-489F-8CB2-B061D324A828}"/>
    <cellStyle name="Normal 9 3 5 2 2 2 2 2" xfId="4821" xr:uid="{6D875502-E64D-45D0-834D-B481258C73E3}"/>
    <cellStyle name="Normal 9 3 5 2 2 2 3" xfId="4820" xr:uid="{395D9668-EF97-4033-AEEA-E828029676CA}"/>
    <cellStyle name="Normal 9 3 5 2 2 3" xfId="2353" xr:uid="{5B095E22-F7F4-4986-B73D-3C4CAC8F9570}"/>
    <cellStyle name="Normal 9 3 5 2 2 3 2" xfId="4822" xr:uid="{5506A205-48F0-49FD-9408-411E314EFA78}"/>
    <cellStyle name="Normal 9 3 5 2 2 4" xfId="4819" xr:uid="{C9A653E1-5405-4E07-8B84-94276D1A6EC6}"/>
    <cellStyle name="Normal 9 3 5 2 3" xfId="2354" xr:uid="{3CCFD2EF-9F6B-4EBF-B642-2258F9952150}"/>
    <cellStyle name="Normal 9 3 5 2 3 2" xfId="2355" xr:uid="{EB7EAE2F-6D97-4904-88D8-D68C9E27817C}"/>
    <cellStyle name="Normal 9 3 5 2 3 2 2" xfId="4824" xr:uid="{F427D8F7-2B35-4063-B63C-CB220F97A71E}"/>
    <cellStyle name="Normal 9 3 5 2 3 3" xfId="4823" xr:uid="{D38C7F2A-883F-4FD3-8C31-25708EC2B026}"/>
    <cellStyle name="Normal 9 3 5 2 4" xfId="2356" xr:uid="{43080B5A-F89B-47CD-A9C5-EFD8345D30CA}"/>
    <cellStyle name="Normal 9 3 5 2 4 2" xfId="4825" xr:uid="{8C35F78B-1275-49C3-B0EF-815E63E5385F}"/>
    <cellStyle name="Normal 9 3 5 2 5" xfId="4818" xr:uid="{A9689E82-51D1-4163-A89B-EB2395E99A9B}"/>
    <cellStyle name="Normal 9 3 5 3" xfId="854" xr:uid="{1A0CA856-99E9-4DAA-A93A-C5748E800717}"/>
    <cellStyle name="Normal 9 3 5 3 2" xfId="2357" xr:uid="{6804FDEE-B137-4C1B-A568-0B09BAE53347}"/>
    <cellStyle name="Normal 9 3 5 3 2 2" xfId="2358" xr:uid="{0883E489-342B-4D03-9091-2C95C50BFCDA}"/>
    <cellStyle name="Normal 9 3 5 3 2 2 2" xfId="4828" xr:uid="{C129627F-54A4-46FB-9CB2-0094E20D91ED}"/>
    <cellStyle name="Normal 9 3 5 3 2 3" xfId="4827" xr:uid="{12334220-CC27-459D-B44E-4A7CF8FBBC63}"/>
    <cellStyle name="Normal 9 3 5 3 3" xfId="2359" xr:uid="{35B8F932-56B2-49B2-8F71-EA7392112B55}"/>
    <cellStyle name="Normal 9 3 5 3 3 2" xfId="4829" xr:uid="{CB2D9ABA-055E-4497-8D54-EF36641F3A2F}"/>
    <cellStyle name="Normal 9 3 5 3 4" xfId="4050" xr:uid="{9A3FFF04-CBCF-4673-90A0-78450430BE5D}"/>
    <cellStyle name="Normal 9 3 5 3 4 2" xfId="4830" xr:uid="{454C86DD-1569-4A6C-86C3-D286E490B3D1}"/>
    <cellStyle name="Normal 9 3 5 3 5" xfId="4826" xr:uid="{20EBE238-D79B-47EC-8F71-D91A7F31285A}"/>
    <cellStyle name="Normal 9 3 5 4" xfId="2360" xr:uid="{B97C95C8-8B25-4D23-8227-F07FE87E3985}"/>
    <cellStyle name="Normal 9 3 5 4 2" xfId="2361" xr:uid="{7C431DFC-4FD8-4EE5-A89C-C9CC1C318DA9}"/>
    <cellStyle name="Normal 9 3 5 4 2 2" xfId="4832" xr:uid="{BAFA1447-9EFE-4AAA-92D2-3A020FF58ACF}"/>
    <cellStyle name="Normal 9 3 5 4 3" xfId="4831" xr:uid="{405A5BE5-132B-41FD-93DB-B7615EE8A64F}"/>
    <cellStyle name="Normal 9 3 5 5" xfId="2362" xr:uid="{AA268585-9147-4380-A71F-06CED5FE4F73}"/>
    <cellStyle name="Normal 9 3 5 5 2" xfId="4833" xr:uid="{0A908E07-D63A-411E-BB17-1779BE61A1B9}"/>
    <cellStyle name="Normal 9 3 5 6" xfId="4051" xr:uid="{942DE769-E8B9-4E3F-A188-AEDB7F6FE59D}"/>
    <cellStyle name="Normal 9 3 5 6 2" xfId="4834" xr:uid="{D8FBA2A4-3AAE-4ECC-9CDC-8F104B362AC6}"/>
    <cellStyle name="Normal 9 3 5 7" xfId="4817" xr:uid="{4EAC1AE6-2547-4DE4-9D67-C49D38E69F11}"/>
    <cellStyle name="Normal 9 3 6" xfId="411" xr:uid="{3B790A8E-50CC-4253-8C90-435B5861A1E5}"/>
    <cellStyle name="Normal 9 3 6 2" xfId="855" xr:uid="{9BD17A1F-FA33-40FD-A473-F78B3EA37094}"/>
    <cellStyle name="Normal 9 3 6 2 2" xfId="2363" xr:uid="{308AAB6E-3B64-48AB-A5B6-BEAFD5A64DF9}"/>
    <cellStyle name="Normal 9 3 6 2 2 2" xfId="2364" xr:uid="{D589E7B8-FAA9-49A2-BB65-A9ACB490F517}"/>
    <cellStyle name="Normal 9 3 6 2 2 2 2" xfId="4838" xr:uid="{94EC90A3-D809-49EE-B41F-C067810D452D}"/>
    <cellStyle name="Normal 9 3 6 2 2 3" xfId="4837" xr:uid="{D58BC6D0-2067-481D-B1FB-A7C27BEE2052}"/>
    <cellStyle name="Normal 9 3 6 2 3" xfId="2365" xr:uid="{EEB3D1FB-EE72-42D8-AE06-A7D8AEBA9049}"/>
    <cellStyle name="Normal 9 3 6 2 3 2" xfId="4839" xr:uid="{99E647F7-AF01-42B2-A13C-CBA0E6841CE9}"/>
    <cellStyle name="Normal 9 3 6 2 4" xfId="4052" xr:uid="{71FCC9F0-4BD5-419E-8C07-2E62BB1D7F82}"/>
    <cellStyle name="Normal 9 3 6 2 4 2" xfId="4840" xr:uid="{C1C5C91A-E542-4CDB-ABA1-4BE202ADA34D}"/>
    <cellStyle name="Normal 9 3 6 2 5" xfId="4836" xr:uid="{66822EBA-1EE7-4B4B-B861-4EF8B85D10A3}"/>
    <cellStyle name="Normal 9 3 6 3" xfId="2366" xr:uid="{1BE43EC7-8180-478C-B747-A7D1A7DD04F4}"/>
    <cellStyle name="Normal 9 3 6 3 2" xfId="2367" xr:uid="{327F485D-7AED-4BF9-B029-650487705C70}"/>
    <cellStyle name="Normal 9 3 6 3 2 2" xfId="4842" xr:uid="{8AA61E39-589B-431D-A78E-9A29E974EB4C}"/>
    <cellStyle name="Normal 9 3 6 3 3" xfId="4841" xr:uid="{009C7651-671B-4447-A9B5-10915EC47595}"/>
    <cellStyle name="Normal 9 3 6 4" xfId="2368" xr:uid="{69FF995C-43FA-49C1-A351-01FC45261DA7}"/>
    <cellStyle name="Normal 9 3 6 4 2" xfId="4843" xr:uid="{105FA5A7-C25D-4D79-A6AA-DA7657FFADA1}"/>
    <cellStyle name="Normal 9 3 6 5" xfId="4053" xr:uid="{E7E12CD8-5BD4-4D7B-8457-9B9FAA972EC5}"/>
    <cellStyle name="Normal 9 3 6 5 2" xfId="4844" xr:uid="{A6C01BBB-3F93-4647-AFDC-0E44E9765F3A}"/>
    <cellStyle name="Normal 9 3 6 6" xfId="4835" xr:uid="{D2CEF09A-2ABD-476C-BB6C-D7887BC3334A}"/>
    <cellStyle name="Normal 9 3 7" xfId="856" xr:uid="{46A0AB45-0F73-4A40-8264-BEFD1060535A}"/>
    <cellStyle name="Normal 9 3 7 2" xfId="2369" xr:uid="{D3992188-5DBA-4EC1-99F9-B78D981DD96F}"/>
    <cellStyle name="Normal 9 3 7 2 2" xfId="2370" xr:uid="{FC66FBA3-0AFC-4171-AA66-303DDD03E526}"/>
    <cellStyle name="Normal 9 3 7 2 2 2" xfId="4847" xr:uid="{E50FC997-8B59-4CD4-AB6C-F89540359F58}"/>
    <cellStyle name="Normal 9 3 7 2 3" xfId="4846" xr:uid="{A94A54AA-35A8-461E-B788-2E6DFC9886A5}"/>
    <cellStyle name="Normal 9 3 7 3" xfId="2371" xr:uid="{40159640-E4ED-498B-AC6F-0485A0B4D4D0}"/>
    <cellStyle name="Normal 9 3 7 3 2" xfId="4848" xr:uid="{EB619219-9611-469A-922F-D6232DF6C869}"/>
    <cellStyle name="Normal 9 3 7 4" xfId="4054" xr:uid="{6C1F9E55-CAC0-46AD-A9DE-EB3855F232AB}"/>
    <cellStyle name="Normal 9 3 7 4 2" xfId="4849" xr:uid="{FFB5D05E-AE3F-47D9-9B2B-E981C6DA3D76}"/>
    <cellStyle name="Normal 9 3 7 5" xfId="4845" xr:uid="{AFED67F1-5734-4556-9CCA-E15C2598F413}"/>
    <cellStyle name="Normal 9 3 8" xfId="2372" xr:uid="{EF1E1C74-CE5B-45DC-BE82-DDC68B763535}"/>
    <cellStyle name="Normal 9 3 8 2" xfId="2373" xr:uid="{0C610A91-0D5B-4653-91C1-02BF4420A383}"/>
    <cellStyle name="Normal 9 3 8 2 2" xfId="4851" xr:uid="{7007AB57-BA63-42A0-BE40-70D0AF1DDFFA}"/>
    <cellStyle name="Normal 9 3 8 3" xfId="4055" xr:uid="{700CF93C-D03A-45CF-879D-2D8E3A2DCF26}"/>
    <cellStyle name="Normal 9 3 8 3 2" xfId="4852" xr:uid="{4CE0311E-8CA7-4FF6-8075-57A4023D387D}"/>
    <cellStyle name="Normal 9 3 8 4" xfId="4056" xr:uid="{81D3D75E-AB72-4897-A484-66B83D8818E8}"/>
    <cellStyle name="Normal 9 3 8 4 2" xfId="4853" xr:uid="{634DC8DA-4733-4C39-AC92-60A02C8D1066}"/>
    <cellStyle name="Normal 9 3 8 5" xfId="4850" xr:uid="{F1E4D89A-E83E-46A3-A401-8C586B05CAB6}"/>
    <cellStyle name="Normal 9 3 9" xfId="2374" xr:uid="{3C474224-1167-49AD-83C8-42921854D230}"/>
    <cellStyle name="Normal 9 3 9 2" xfId="4854" xr:uid="{9B73268A-7410-4A64-8C99-6942E096ABCD}"/>
    <cellStyle name="Normal 9 4" xfId="172" xr:uid="{E1561C91-84C8-45DF-B47E-7991AD14EA8B}"/>
    <cellStyle name="Normal 9 4 10" xfId="4057" xr:uid="{EB637DBF-48E3-4FFF-BABE-FE4C557E52ED}"/>
    <cellStyle name="Normal 9 4 10 2" xfId="4856" xr:uid="{EB98DF84-6BA0-4E8E-BBE9-32B9AF71577C}"/>
    <cellStyle name="Normal 9 4 11" xfId="4058" xr:uid="{3C5104A7-F104-4D43-83B1-F7CAEB760A96}"/>
    <cellStyle name="Normal 9 4 11 2" xfId="4857" xr:uid="{644D5F2E-24FB-4A80-913F-D32745010074}"/>
    <cellStyle name="Normal 9 4 12" xfId="4855" xr:uid="{C7FB030F-4F83-493E-8492-033983CE4269}"/>
    <cellStyle name="Normal 9 4 2" xfId="173" xr:uid="{A2770117-2D5E-4C8A-A363-9B82A0F9D44A}"/>
    <cellStyle name="Normal 9 4 2 10" xfId="4858" xr:uid="{C784EFE5-EB6B-414A-821E-CDDADEE0BF5B}"/>
    <cellStyle name="Normal 9 4 2 2" xfId="174" xr:uid="{08E31D5F-E7F5-42B5-948F-6DE97B7EB50F}"/>
    <cellStyle name="Normal 9 4 2 2 2" xfId="412" xr:uid="{161FF74B-3F5E-4C97-A13D-A791086AE777}"/>
    <cellStyle name="Normal 9 4 2 2 2 2" xfId="857" xr:uid="{8978AA67-8DEA-4E1C-9E29-D33ABC1447CC}"/>
    <cellStyle name="Normal 9 4 2 2 2 2 2" xfId="2375" xr:uid="{B336699D-E8D2-4658-BC62-674A49EE219E}"/>
    <cellStyle name="Normal 9 4 2 2 2 2 2 2" xfId="2376" xr:uid="{08075A0A-EE8C-4EEF-AD84-E5421E2B42D7}"/>
    <cellStyle name="Normal 9 4 2 2 2 2 2 2 2" xfId="4863" xr:uid="{943E7341-8F95-4FE5-8B6D-EDE4DC986CDC}"/>
    <cellStyle name="Normal 9 4 2 2 2 2 2 3" xfId="4862" xr:uid="{3A4D35BF-047E-4059-9457-B02BB7770933}"/>
    <cellStyle name="Normal 9 4 2 2 2 2 3" xfId="2377" xr:uid="{29C686DC-7BD6-4961-81AE-A424291A9382}"/>
    <cellStyle name="Normal 9 4 2 2 2 2 3 2" xfId="4864" xr:uid="{BB85A1F6-FC48-443E-8DC9-3B619E9D0336}"/>
    <cellStyle name="Normal 9 4 2 2 2 2 4" xfId="4059" xr:uid="{4C358AF0-08D6-4ECD-AC3E-92A64D1F43B4}"/>
    <cellStyle name="Normal 9 4 2 2 2 2 4 2" xfId="4865" xr:uid="{82C76DBC-70CD-4480-A835-852F2534C9E4}"/>
    <cellStyle name="Normal 9 4 2 2 2 2 5" xfId="4861" xr:uid="{DC544EC3-0C5A-480E-9A3F-F840432A4FF3}"/>
    <cellStyle name="Normal 9 4 2 2 2 3" xfId="2378" xr:uid="{950A3425-138E-4DF0-8235-291D9416905B}"/>
    <cellStyle name="Normal 9 4 2 2 2 3 2" xfId="2379" xr:uid="{B583C548-65B4-489E-B377-BDCA82D9E01C}"/>
    <cellStyle name="Normal 9 4 2 2 2 3 2 2" xfId="4867" xr:uid="{9976BA6A-260A-4D7A-B05A-37199D93ED05}"/>
    <cellStyle name="Normal 9 4 2 2 2 3 3" xfId="4060" xr:uid="{43A67302-76A5-4DBC-B862-FB3743B35946}"/>
    <cellStyle name="Normal 9 4 2 2 2 3 3 2" xfId="4868" xr:uid="{EBF9B855-1662-416F-BD75-4D8A9E5055CE}"/>
    <cellStyle name="Normal 9 4 2 2 2 3 4" xfId="4061" xr:uid="{FF826D79-C2B6-465E-A983-A56CB3C8986F}"/>
    <cellStyle name="Normal 9 4 2 2 2 3 4 2" xfId="4869" xr:uid="{8C24DF41-5FC0-4BC2-8D10-F69749B6E16B}"/>
    <cellStyle name="Normal 9 4 2 2 2 3 5" xfId="4866" xr:uid="{6FF42FC2-7FC3-4CF6-9CF5-C80854F6337C}"/>
    <cellStyle name="Normal 9 4 2 2 2 4" xfId="2380" xr:uid="{DDE25AA6-A84E-47EC-A48F-3FEC4C17FAFF}"/>
    <cellStyle name="Normal 9 4 2 2 2 4 2" xfId="4870" xr:uid="{907EE7B6-25E6-40F2-B86D-A8440199584B}"/>
    <cellStyle name="Normal 9 4 2 2 2 5" xfId="4062" xr:uid="{2B54EA0C-DD9B-4C8E-A850-02079B7B1722}"/>
    <cellStyle name="Normal 9 4 2 2 2 5 2" xfId="4871" xr:uid="{D6A45DD2-CF71-4BA9-99C2-636265DA585D}"/>
    <cellStyle name="Normal 9 4 2 2 2 6" xfId="4063" xr:uid="{1424BC89-2499-46AC-AF0B-62537D7C63F3}"/>
    <cellStyle name="Normal 9 4 2 2 2 6 2" xfId="4872" xr:uid="{98AA16AB-40A7-4CBA-910C-A1B5A21898A2}"/>
    <cellStyle name="Normal 9 4 2 2 2 7" xfId="4860" xr:uid="{778C4650-EEFD-4A50-95B9-79B62D57F473}"/>
    <cellStyle name="Normal 9 4 2 2 3" xfId="858" xr:uid="{7FD3A097-19F7-4A53-81DA-D4BD1CB50DE7}"/>
    <cellStyle name="Normal 9 4 2 2 3 2" xfId="2381" xr:uid="{2096EFD1-7BBB-42E2-B559-D2E20E43E1B2}"/>
    <cellStyle name="Normal 9 4 2 2 3 2 2" xfId="2382" xr:uid="{C3410D06-A91D-441F-A50B-A12B52AA0D9A}"/>
    <cellStyle name="Normal 9 4 2 2 3 2 2 2" xfId="4875" xr:uid="{DFAD00AD-F217-452F-89EC-379DDB347AFA}"/>
    <cellStyle name="Normal 9 4 2 2 3 2 3" xfId="4064" xr:uid="{7891D0B6-294C-46BD-A2D3-CA4334A439CC}"/>
    <cellStyle name="Normal 9 4 2 2 3 2 3 2" xfId="4876" xr:uid="{71EC00EA-F794-433A-967E-8AD429A27C0D}"/>
    <cellStyle name="Normal 9 4 2 2 3 2 4" xfId="4065" xr:uid="{887D8D7F-49A4-4593-93D8-C128E9A7FC76}"/>
    <cellStyle name="Normal 9 4 2 2 3 2 4 2" xfId="4877" xr:uid="{38F9EA81-B41B-462C-A412-11EC4E4FD60E}"/>
    <cellStyle name="Normal 9 4 2 2 3 2 5" xfId="4874" xr:uid="{CF02EED1-BCDF-4970-888E-1C02F5BAEAEE}"/>
    <cellStyle name="Normal 9 4 2 2 3 3" xfId="2383" xr:uid="{B59D3FDE-1D50-4872-A28B-DB0E80E360CE}"/>
    <cellStyle name="Normal 9 4 2 2 3 3 2" xfId="4878" xr:uid="{1C3C8E67-9192-4534-9D28-05FBED915ABE}"/>
    <cellStyle name="Normal 9 4 2 2 3 4" xfId="4066" xr:uid="{6EB984AC-0738-4A3B-968F-550C9FDD66EA}"/>
    <cellStyle name="Normal 9 4 2 2 3 4 2" xfId="4879" xr:uid="{BA6EA03B-6641-42CA-A738-75B2CE70A6C1}"/>
    <cellStyle name="Normal 9 4 2 2 3 5" xfId="4067" xr:uid="{B1146013-FFCA-4D82-84F2-44DF6778BD3A}"/>
    <cellStyle name="Normal 9 4 2 2 3 5 2" xfId="4880" xr:uid="{0C38ECC6-C212-44C4-846E-D8853A02FCD5}"/>
    <cellStyle name="Normal 9 4 2 2 3 6" xfId="4873" xr:uid="{7AB9911C-DC2A-4EE2-B372-79039D47B316}"/>
    <cellStyle name="Normal 9 4 2 2 4" xfId="2384" xr:uid="{7EA0899B-687B-476C-890A-9301D98B96FA}"/>
    <cellStyle name="Normal 9 4 2 2 4 2" xfId="2385" xr:uid="{1044BF18-5F3E-4D8D-B00F-485139A3B8F0}"/>
    <cellStyle name="Normal 9 4 2 2 4 2 2" xfId="4882" xr:uid="{5BE7993F-9F2A-4702-A527-D503AD75D866}"/>
    <cellStyle name="Normal 9 4 2 2 4 3" xfId="4068" xr:uid="{FFB34568-6D18-4832-B81F-938354A3C628}"/>
    <cellStyle name="Normal 9 4 2 2 4 3 2" xfId="4883" xr:uid="{2A5B931F-C836-4482-AF00-35F3B42FA2B3}"/>
    <cellStyle name="Normal 9 4 2 2 4 4" xfId="4069" xr:uid="{6CA9AFF0-5559-4235-B3BA-27D88733DD37}"/>
    <cellStyle name="Normal 9 4 2 2 4 4 2" xfId="4884" xr:uid="{96A3EB5D-DBFF-46D1-9FE3-BD71FE4BE8BF}"/>
    <cellStyle name="Normal 9 4 2 2 4 5" xfId="4881" xr:uid="{BEE8292F-15D2-44D1-BE33-B61E48168264}"/>
    <cellStyle name="Normal 9 4 2 2 5" xfId="2386" xr:uid="{66CA312E-D823-4545-88C0-326A687EA0D9}"/>
    <cellStyle name="Normal 9 4 2 2 5 2" xfId="4070" xr:uid="{66160914-8A54-4028-BAA6-BD10D71F0559}"/>
    <cellStyle name="Normal 9 4 2 2 5 2 2" xfId="4886" xr:uid="{96B0ED6A-B876-4B84-8A72-0DAE8FA8DF36}"/>
    <cellStyle name="Normal 9 4 2 2 5 3" xfId="4071" xr:uid="{BD098DA1-B6AE-44EE-BBA7-00FE1E54AF0B}"/>
    <cellStyle name="Normal 9 4 2 2 5 3 2" xfId="4887" xr:uid="{7141CE38-A60D-4B74-BC84-7453EA43C055}"/>
    <cellStyle name="Normal 9 4 2 2 5 4" xfId="4072" xr:uid="{9A2392C5-1A5B-4E2C-8A93-CF659CC8A1EF}"/>
    <cellStyle name="Normal 9 4 2 2 5 4 2" xfId="4888" xr:uid="{6E7200E3-5477-4C0E-994A-EAB410483D68}"/>
    <cellStyle name="Normal 9 4 2 2 5 5" xfId="4885" xr:uid="{DDC86D1C-54C5-48E9-A656-2925CC8602C2}"/>
    <cellStyle name="Normal 9 4 2 2 6" xfId="4073" xr:uid="{FDD4CDD3-BAFE-4ED5-91BF-F5CFDA2327B3}"/>
    <cellStyle name="Normal 9 4 2 2 6 2" xfId="4889" xr:uid="{D8C0040D-261D-4A7D-9BAC-261E6800EF41}"/>
    <cellStyle name="Normal 9 4 2 2 7" xfId="4074" xr:uid="{21F5F314-452B-4C39-BE5D-C28020FA00F1}"/>
    <cellStyle name="Normal 9 4 2 2 7 2" xfId="4890" xr:uid="{FE424782-6DF0-4D2F-A270-3701FBE91112}"/>
    <cellStyle name="Normal 9 4 2 2 8" xfId="4075" xr:uid="{CDA1EC9D-6AD7-4544-AB16-7EFE8DA8C9ED}"/>
    <cellStyle name="Normal 9 4 2 2 8 2" xfId="4891" xr:uid="{4088E940-697F-4A5E-A28F-31E9021A63D0}"/>
    <cellStyle name="Normal 9 4 2 2 9" xfId="4859" xr:uid="{410C6914-096D-4F89-B1B9-A6C2BB5B30F4}"/>
    <cellStyle name="Normal 9 4 2 3" xfId="413" xr:uid="{BFD4AE15-1A1D-4674-A610-DA767706CE95}"/>
    <cellStyle name="Normal 9 4 2 3 2" xfId="859" xr:uid="{57E96E37-61EE-4C8E-9BDF-3DF585A0A06B}"/>
    <cellStyle name="Normal 9 4 2 3 2 2" xfId="860" xr:uid="{030516FF-67CF-42FB-97C6-0CBF03A8AD12}"/>
    <cellStyle name="Normal 9 4 2 3 2 2 2" xfId="2387" xr:uid="{5195E087-428E-49C6-B5A5-C26B63AF7292}"/>
    <cellStyle name="Normal 9 4 2 3 2 2 2 2" xfId="2388" xr:uid="{A3283144-244C-418D-A972-D485342A662C}"/>
    <cellStyle name="Normal 9 4 2 3 2 2 2 2 2" xfId="4896" xr:uid="{E5202DA9-FE33-424B-9536-31C669D31E8A}"/>
    <cellStyle name="Normal 9 4 2 3 2 2 2 3" xfId="4895" xr:uid="{AE968363-3820-4ED7-B69A-8FF985636D36}"/>
    <cellStyle name="Normal 9 4 2 3 2 2 3" xfId="2389" xr:uid="{75EEF63F-5F9B-4431-921B-7E0B9A55CB9D}"/>
    <cellStyle name="Normal 9 4 2 3 2 2 3 2" xfId="4897" xr:uid="{4565CE83-A9D5-49CE-84B6-7D41B1505686}"/>
    <cellStyle name="Normal 9 4 2 3 2 2 4" xfId="4894" xr:uid="{E39D4265-2DBB-45AD-AA40-BCB337463D72}"/>
    <cellStyle name="Normal 9 4 2 3 2 3" xfId="2390" xr:uid="{412E2FCB-4A57-49BC-A3EC-9A051197F9BD}"/>
    <cellStyle name="Normal 9 4 2 3 2 3 2" xfId="2391" xr:uid="{9BB966D1-CBB4-468D-8C34-D9D81CCED9DA}"/>
    <cellStyle name="Normal 9 4 2 3 2 3 2 2" xfId="4899" xr:uid="{0350B638-2BCB-45C1-BDE5-C03E5185B822}"/>
    <cellStyle name="Normal 9 4 2 3 2 3 3" xfId="4898" xr:uid="{F54A18F4-2653-4C06-A582-785E8B42144E}"/>
    <cellStyle name="Normal 9 4 2 3 2 4" xfId="2392" xr:uid="{D04FA169-CBF5-4C9F-9E24-B12F6DF127D4}"/>
    <cellStyle name="Normal 9 4 2 3 2 4 2" xfId="4900" xr:uid="{FC5775C4-7AD9-414F-B190-143870948580}"/>
    <cellStyle name="Normal 9 4 2 3 2 5" xfId="4893" xr:uid="{3006439C-35C8-4557-AF30-BAC1FC17A8CD}"/>
    <cellStyle name="Normal 9 4 2 3 3" xfId="861" xr:uid="{90B26DC5-238F-4D3E-B324-74CE07D84A19}"/>
    <cellStyle name="Normal 9 4 2 3 3 2" xfId="2393" xr:uid="{78F9AD59-6ACB-4E68-94B8-147FA5D234C9}"/>
    <cellStyle name="Normal 9 4 2 3 3 2 2" xfId="2394" xr:uid="{13D7D17E-AB0D-4F70-BB9D-0E650D341F9A}"/>
    <cellStyle name="Normal 9 4 2 3 3 2 2 2" xfId="4903" xr:uid="{02EF105C-9061-48A9-B66E-241565AD3BE6}"/>
    <cellStyle name="Normal 9 4 2 3 3 2 3" xfId="4902" xr:uid="{ACB6221B-62BE-4DB4-BF62-A7FFD52C922F}"/>
    <cellStyle name="Normal 9 4 2 3 3 3" xfId="2395" xr:uid="{2D6B8A84-9396-4F24-A4E3-0CDF1249686E}"/>
    <cellStyle name="Normal 9 4 2 3 3 3 2" xfId="4904" xr:uid="{A8A07A1E-E9A5-46F9-A4E2-DE3B0F9C8621}"/>
    <cellStyle name="Normal 9 4 2 3 3 4" xfId="4076" xr:uid="{5D3D919E-978A-4E81-B387-A20A359C63A5}"/>
    <cellStyle name="Normal 9 4 2 3 3 4 2" xfId="4905" xr:uid="{AC25ADBF-D731-4873-BC1E-72FE175FD221}"/>
    <cellStyle name="Normal 9 4 2 3 3 5" xfId="4901" xr:uid="{1F7E31BE-D2FD-4332-B093-1DA6E3A981D3}"/>
    <cellStyle name="Normal 9 4 2 3 4" xfId="2396" xr:uid="{7E001E92-F02A-4D2F-8CE0-90B04A745BF4}"/>
    <cellStyle name="Normal 9 4 2 3 4 2" xfId="2397" xr:uid="{E51522D7-7F2F-4EAC-9DE0-CBE2DB366DC1}"/>
    <cellStyle name="Normal 9 4 2 3 4 2 2" xfId="4907" xr:uid="{1E1BAFDC-6731-4DEC-B98D-A88ADD4D7E3E}"/>
    <cellStyle name="Normal 9 4 2 3 4 3" xfId="4906" xr:uid="{EFD1651E-540D-490B-ACBE-6CC42E6A9D10}"/>
    <cellStyle name="Normal 9 4 2 3 5" xfId="2398" xr:uid="{D2E56034-50F8-423F-B77A-9379DB28B0A2}"/>
    <cellStyle name="Normal 9 4 2 3 5 2" xfId="4908" xr:uid="{3A4B0DAD-5B7F-445B-A2FA-BEC2707324D3}"/>
    <cellStyle name="Normal 9 4 2 3 6" xfId="4077" xr:uid="{83025C80-4028-4BD8-BD3A-17C58E7BF9C2}"/>
    <cellStyle name="Normal 9 4 2 3 6 2" xfId="4909" xr:uid="{F202D8A4-2618-46C4-BD4D-BF68E5764EAB}"/>
    <cellStyle name="Normal 9 4 2 3 7" xfId="4892" xr:uid="{E886F911-1E4B-4C57-B227-CDA2EAF62B59}"/>
    <cellStyle name="Normal 9 4 2 4" xfId="414" xr:uid="{9244C9CF-1D68-4748-88DA-FA1780AA2A65}"/>
    <cellStyle name="Normal 9 4 2 4 2" xfId="862" xr:uid="{9762F9C2-36B1-4A2A-8403-DBFC6E4F6A1E}"/>
    <cellStyle name="Normal 9 4 2 4 2 2" xfId="2399" xr:uid="{9F4471AA-01D6-435E-83A4-B6439B823234}"/>
    <cellStyle name="Normal 9 4 2 4 2 2 2" xfId="2400" xr:uid="{4E1493A7-2F16-4B04-83E7-F64F0B9E7933}"/>
    <cellStyle name="Normal 9 4 2 4 2 2 2 2" xfId="4913" xr:uid="{17DDE20A-046D-45D9-8691-018675CB305F}"/>
    <cellStyle name="Normal 9 4 2 4 2 2 3" xfId="4912" xr:uid="{C19E1ABA-C1A4-4ADE-9212-74B7E083382D}"/>
    <cellStyle name="Normal 9 4 2 4 2 3" xfId="2401" xr:uid="{006438E6-F5CA-4072-BB14-82046154F1B9}"/>
    <cellStyle name="Normal 9 4 2 4 2 3 2" xfId="4914" xr:uid="{9B5AD788-0200-403B-88E8-E742781F2AC8}"/>
    <cellStyle name="Normal 9 4 2 4 2 4" xfId="4078" xr:uid="{C4C89AB3-CF57-45AB-AF7C-D22D76837840}"/>
    <cellStyle name="Normal 9 4 2 4 2 4 2" xfId="4915" xr:uid="{FCC7F8D1-3164-4467-83C9-4B8F7AAD21B5}"/>
    <cellStyle name="Normal 9 4 2 4 2 5" xfId="4911" xr:uid="{242D1784-F5CB-4069-BF33-962A10F3CD2A}"/>
    <cellStyle name="Normal 9 4 2 4 3" xfId="2402" xr:uid="{759AE193-1244-41A1-9A6B-1BBB6309F1CF}"/>
    <cellStyle name="Normal 9 4 2 4 3 2" xfId="2403" xr:uid="{6960AD93-FB0E-4E15-A738-49D60C2774CB}"/>
    <cellStyle name="Normal 9 4 2 4 3 2 2" xfId="4917" xr:uid="{814277F1-CF53-4D86-BBB1-C0B962788EEC}"/>
    <cellStyle name="Normal 9 4 2 4 3 3" xfId="4916" xr:uid="{72F92E28-4869-453F-8E01-BAFB1AC8D772}"/>
    <cellStyle name="Normal 9 4 2 4 4" xfId="2404" xr:uid="{22173007-D15B-4822-8536-F6388FF86B23}"/>
    <cellStyle name="Normal 9 4 2 4 4 2" xfId="4918" xr:uid="{3C34992D-0CBF-41CD-8636-D0E7EC02B182}"/>
    <cellStyle name="Normal 9 4 2 4 5" xfId="4079" xr:uid="{E31581D8-8E76-45A1-A95A-408FACF27A26}"/>
    <cellStyle name="Normal 9 4 2 4 5 2" xfId="4919" xr:uid="{D778CCBC-6BF8-436F-97F3-2225DF281ACA}"/>
    <cellStyle name="Normal 9 4 2 4 6" xfId="4910" xr:uid="{9FB4CA40-A34E-4E90-A730-F44B27400609}"/>
    <cellStyle name="Normal 9 4 2 5" xfId="415" xr:uid="{926CC871-525A-46AA-91AF-494E2AA005A6}"/>
    <cellStyle name="Normal 9 4 2 5 2" xfId="2405" xr:uid="{815F57E4-2883-40F6-8921-45181369A358}"/>
    <cellStyle name="Normal 9 4 2 5 2 2" xfId="2406" xr:uid="{58A771E2-5D24-455A-9AFA-409A16C93C11}"/>
    <cellStyle name="Normal 9 4 2 5 2 2 2" xfId="4922" xr:uid="{5F736E34-3015-4080-BD29-49B01F0B3C7C}"/>
    <cellStyle name="Normal 9 4 2 5 2 3" xfId="4921" xr:uid="{ABCA4019-4C7D-456E-BAFB-BEAF613DF69F}"/>
    <cellStyle name="Normal 9 4 2 5 3" xfId="2407" xr:uid="{A106053B-F36E-429D-8B7C-BCCAECCF040A}"/>
    <cellStyle name="Normal 9 4 2 5 3 2" xfId="4923" xr:uid="{9CD4501B-464B-433F-BD5E-5E6E494886A2}"/>
    <cellStyle name="Normal 9 4 2 5 4" xfId="4080" xr:uid="{5995B9D1-1229-4F2A-91A6-410E9AD077F0}"/>
    <cellStyle name="Normal 9 4 2 5 4 2" xfId="4924" xr:uid="{7DC1BA80-1571-4603-84DC-71189A4CDDD8}"/>
    <cellStyle name="Normal 9 4 2 5 5" xfId="4920" xr:uid="{BABE9E7A-F60F-4BC4-98A0-7D3B418EA2B2}"/>
    <cellStyle name="Normal 9 4 2 6" xfId="2408" xr:uid="{1AF56184-2B5F-45BA-BBC2-8AA6C42FF900}"/>
    <cellStyle name="Normal 9 4 2 6 2" xfId="2409" xr:uid="{0CF59A10-F8F2-4181-AAAD-213D11351D76}"/>
    <cellStyle name="Normal 9 4 2 6 2 2" xfId="4926" xr:uid="{9141F155-5B26-4E41-B9A8-E692ACD087C9}"/>
    <cellStyle name="Normal 9 4 2 6 3" xfId="4081" xr:uid="{699FEBD4-2D19-41F3-BC0E-F93DD32C83D2}"/>
    <cellStyle name="Normal 9 4 2 6 3 2" xfId="4927" xr:uid="{4F9E695C-0538-4DD7-847C-67169182FF23}"/>
    <cellStyle name="Normal 9 4 2 6 4" xfId="4082" xr:uid="{7EAE1D4F-0D27-4F69-AB91-6C14E15CAC08}"/>
    <cellStyle name="Normal 9 4 2 6 4 2" xfId="4928" xr:uid="{9E29DE46-6595-4C7B-9A6E-EE3C28DEB989}"/>
    <cellStyle name="Normal 9 4 2 6 5" xfId="4925" xr:uid="{AB8A7E07-F131-42E8-AD3A-C15CF203F32F}"/>
    <cellStyle name="Normal 9 4 2 7" xfId="2410" xr:uid="{56DE21A7-DAE4-4CB7-9834-461699259A79}"/>
    <cellStyle name="Normal 9 4 2 7 2" xfId="4929" xr:uid="{B46818A0-8AA6-4070-9EDE-04DCEF03218A}"/>
    <cellStyle name="Normal 9 4 2 8" xfId="4083" xr:uid="{7AA2E2FB-8B09-46AE-AD35-91798FEE02AD}"/>
    <cellStyle name="Normal 9 4 2 8 2" xfId="4930" xr:uid="{DB0F7003-ECBF-4CF5-9BE9-BF7C09ADF29D}"/>
    <cellStyle name="Normal 9 4 2 9" xfId="4084" xr:uid="{1C60E18E-FECA-4433-9379-8A259800902E}"/>
    <cellStyle name="Normal 9 4 2 9 2" xfId="4931" xr:uid="{A7A28DF1-C45C-4A81-AFA5-13A59EFF31A2}"/>
    <cellStyle name="Normal 9 4 3" xfId="175" xr:uid="{48C26444-83FD-4ED2-B792-12E60929EC94}"/>
    <cellStyle name="Normal 9 4 3 2" xfId="176" xr:uid="{69228C16-00D8-4090-8C43-D5461ABE62B7}"/>
    <cellStyle name="Normal 9 4 3 2 2" xfId="863" xr:uid="{37BA9767-A09A-46DD-AA96-1F142EC05C68}"/>
    <cellStyle name="Normal 9 4 3 2 2 2" xfId="2411" xr:uid="{5D76B506-15BF-4DB7-8B87-54799C50F06E}"/>
    <cellStyle name="Normal 9 4 3 2 2 2 2" xfId="2412" xr:uid="{54B33B74-9DFC-4012-BEE5-EB58555FA287}"/>
    <cellStyle name="Normal 9 4 3 2 2 2 2 2" xfId="4500" xr:uid="{472D45AA-5B81-4245-B761-5B80C69A7FF7}"/>
    <cellStyle name="Normal 9 4 3 2 2 2 2 2 2" xfId="5307" xr:uid="{587AB045-AE50-432A-9528-C7954BCDC5A6}"/>
    <cellStyle name="Normal 9 4 3 2 2 2 2 2 3" xfId="4936" xr:uid="{B1D1B21D-5416-4BF0-A5B4-FF034AA06F94}"/>
    <cellStyle name="Normal 9 4 3 2 2 2 3" xfId="4501" xr:uid="{CA833376-8D2E-4666-9EC6-F19EC702DF0D}"/>
    <cellStyle name="Normal 9 4 3 2 2 2 3 2" xfId="5308" xr:uid="{A51FAD5D-DC0A-4FCF-8235-15BFD297C995}"/>
    <cellStyle name="Normal 9 4 3 2 2 2 3 3" xfId="4935" xr:uid="{BC34C3FB-73B0-4B05-8A3F-34138C436A9E}"/>
    <cellStyle name="Normal 9 4 3 2 2 3" xfId="2413" xr:uid="{353AB22B-1CD7-4F8B-A829-FB8EF1E4A683}"/>
    <cellStyle name="Normal 9 4 3 2 2 3 2" xfId="4502" xr:uid="{6E205FA8-671A-4D7B-91D3-F75B1B7A5D5D}"/>
    <cellStyle name="Normal 9 4 3 2 2 3 2 2" xfId="5309" xr:uid="{7F67545A-D56A-4CAC-AAB8-5EA47DF7628D}"/>
    <cellStyle name="Normal 9 4 3 2 2 3 2 3" xfId="4937" xr:uid="{6E055C5F-DA24-4920-9506-30898FBA6BEF}"/>
    <cellStyle name="Normal 9 4 3 2 2 4" xfId="4085" xr:uid="{EE2DB43D-D412-4D2B-9770-41A92688A7CD}"/>
    <cellStyle name="Normal 9 4 3 2 2 4 2" xfId="4938" xr:uid="{B90800FF-0461-4241-8982-6C801A84C13E}"/>
    <cellStyle name="Normal 9 4 3 2 2 5" xfId="4934" xr:uid="{6BAB8481-C6A5-4244-AD01-91C2AD44EC5B}"/>
    <cellStyle name="Normal 9 4 3 2 3" xfId="2414" xr:uid="{4191FB72-C2EC-4F1B-B791-AC2AE319413F}"/>
    <cellStyle name="Normal 9 4 3 2 3 2" xfId="2415" xr:uid="{3747D15A-D71F-4022-B2C3-6001FE33137D}"/>
    <cellStyle name="Normal 9 4 3 2 3 2 2" xfId="4503" xr:uid="{D8AC34F6-0236-495F-9774-F6D8A0411FE1}"/>
    <cellStyle name="Normal 9 4 3 2 3 2 2 2" xfId="5310" xr:uid="{4CD82930-FE7F-4BFD-B8D3-923EDE70074B}"/>
    <cellStyle name="Normal 9 4 3 2 3 2 2 3" xfId="4940" xr:uid="{37535DF9-CDD1-4EEF-94B3-3ECD75B1BD9C}"/>
    <cellStyle name="Normal 9 4 3 2 3 3" xfId="4086" xr:uid="{992FEFDF-0F04-4A12-88A4-001B33DBC27B}"/>
    <cellStyle name="Normal 9 4 3 2 3 3 2" xfId="4941" xr:uid="{F0860106-48EF-4035-B341-8D57E5285170}"/>
    <cellStyle name="Normal 9 4 3 2 3 4" xfId="4087" xr:uid="{4793D0CA-EAFF-460C-A4CE-5CBB89EF9D63}"/>
    <cellStyle name="Normal 9 4 3 2 3 4 2" xfId="4942" xr:uid="{ECD794DF-733B-4DA0-B605-A940E401EB84}"/>
    <cellStyle name="Normal 9 4 3 2 3 5" xfId="4939" xr:uid="{F7916A13-3D44-44A5-B2A3-8D411AAEAF94}"/>
    <cellStyle name="Normal 9 4 3 2 4" xfId="2416" xr:uid="{3052F004-466E-4606-811C-6C314DB0B32C}"/>
    <cellStyle name="Normal 9 4 3 2 4 2" xfId="4504" xr:uid="{7DBCE7BC-D135-429C-9954-B1964884B2A0}"/>
    <cellStyle name="Normal 9 4 3 2 4 2 2" xfId="5311" xr:uid="{7CAC7D92-6F58-463F-87CF-07747A21F82C}"/>
    <cellStyle name="Normal 9 4 3 2 4 2 3" xfId="4943" xr:uid="{7658837E-09C4-4513-B628-2E324C203430}"/>
    <cellStyle name="Normal 9 4 3 2 5" xfId="4088" xr:uid="{357C3EA7-F6C6-4973-A316-A36DC7EF96F2}"/>
    <cellStyle name="Normal 9 4 3 2 5 2" xfId="4944" xr:uid="{4D2AA67D-7F48-42BA-AFAF-B222597D617B}"/>
    <cellStyle name="Normal 9 4 3 2 6" xfId="4089" xr:uid="{E6FCA948-C19E-4C41-9822-8AD7F968918B}"/>
    <cellStyle name="Normal 9 4 3 2 6 2" xfId="4945" xr:uid="{05109761-6772-451C-9125-3FA0C4843609}"/>
    <cellStyle name="Normal 9 4 3 2 7" xfId="4933" xr:uid="{87AD2409-0518-44F1-9F44-FD9D0DACAB9B}"/>
    <cellStyle name="Normal 9 4 3 3" xfId="416" xr:uid="{40A3FC8D-926D-4394-BEA9-C478A8C52D65}"/>
    <cellStyle name="Normal 9 4 3 3 2" xfId="2417" xr:uid="{EA0C46A2-BCAA-45BB-8596-904C373563B5}"/>
    <cellStyle name="Normal 9 4 3 3 2 2" xfId="2418" xr:uid="{BA07C221-0C86-4172-A6F4-F775F0AE47E3}"/>
    <cellStyle name="Normal 9 4 3 3 2 2 2" xfId="4505" xr:uid="{5C9BB635-26DC-4927-8B08-0FBDDA90B519}"/>
    <cellStyle name="Normal 9 4 3 3 2 2 2 2" xfId="5312" xr:uid="{0B0434E6-F3A3-4B72-A785-EDAABAA27533}"/>
    <cellStyle name="Normal 9 4 3 3 2 2 2 3" xfId="4948" xr:uid="{97E7C5EF-6088-4684-91F6-B5AC3EA9DC18}"/>
    <cellStyle name="Normal 9 4 3 3 2 3" xfId="4090" xr:uid="{A49B1F90-0FBC-4808-A57E-B5CB96336458}"/>
    <cellStyle name="Normal 9 4 3 3 2 3 2" xfId="4949" xr:uid="{8088EEE0-0946-4731-942C-7C6E9C3A33F0}"/>
    <cellStyle name="Normal 9 4 3 3 2 4" xfId="4091" xr:uid="{88BA8FC9-67C8-41E0-8063-4805EA13A9A9}"/>
    <cellStyle name="Normal 9 4 3 3 2 4 2" xfId="4950" xr:uid="{CE8868F2-529A-4BC1-9C97-0B8D0A310771}"/>
    <cellStyle name="Normal 9 4 3 3 2 5" xfId="4947" xr:uid="{6DC15E1C-BEF4-4193-84FA-C90E946015CF}"/>
    <cellStyle name="Normal 9 4 3 3 3" xfId="2419" xr:uid="{D3E15FC1-186D-4764-B02F-3B8CAF35E89A}"/>
    <cellStyle name="Normal 9 4 3 3 3 2" xfId="4506" xr:uid="{2C399324-946A-43CD-90DA-68E29F619FF5}"/>
    <cellStyle name="Normal 9 4 3 3 3 2 2" xfId="5313" xr:uid="{8329B194-B853-4080-9E6C-D2C6D8EC75CC}"/>
    <cellStyle name="Normal 9 4 3 3 3 2 3" xfId="4951" xr:uid="{A2CB0CF1-EA09-4D31-8F42-6968EAE2C002}"/>
    <cellStyle name="Normal 9 4 3 3 4" xfId="4092" xr:uid="{546A3528-16FC-457A-82E9-B985C052491A}"/>
    <cellStyle name="Normal 9 4 3 3 4 2" xfId="4952" xr:uid="{4A14529B-E42F-45B3-9B64-474D5F3B92FD}"/>
    <cellStyle name="Normal 9 4 3 3 5" xfId="4093" xr:uid="{02EE4969-FB3C-4FD4-8B39-B8AE96825C71}"/>
    <cellStyle name="Normal 9 4 3 3 5 2" xfId="4953" xr:uid="{BB49BAD9-3787-4654-97BC-C03F4543EACE}"/>
    <cellStyle name="Normal 9 4 3 3 6" xfId="4946" xr:uid="{3B02CD80-5EA9-4885-807B-1E68F8F5D12C}"/>
    <cellStyle name="Normal 9 4 3 4" xfId="2420" xr:uid="{0AACFEF8-B97B-4847-8490-28FE457A3250}"/>
    <cellStyle name="Normal 9 4 3 4 2" xfId="2421" xr:uid="{5F06FE43-99A9-46BC-B22C-32F7DD6927E7}"/>
    <cellStyle name="Normal 9 4 3 4 2 2" xfId="4507" xr:uid="{8E49C010-5F81-4E34-92CA-91FD5703CE84}"/>
    <cellStyle name="Normal 9 4 3 4 2 2 2" xfId="5314" xr:uid="{7F098913-B67D-461F-B9EB-A21997DCF700}"/>
    <cellStyle name="Normal 9 4 3 4 2 2 3" xfId="4955" xr:uid="{F4B3E764-5AA5-4790-A123-4F71915B42B1}"/>
    <cellStyle name="Normal 9 4 3 4 3" xfId="4094" xr:uid="{A06D4D3E-4E5F-4149-9A37-76202AD5D182}"/>
    <cellStyle name="Normal 9 4 3 4 3 2" xfId="4956" xr:uid="{D07DA458-A2E4-49D3-9FA1-83E17024E66D}"/>
    <cellStyle name="Normal 9 4 3 4 4" xfId="4095" xr:uid="{EEE923EB-A0A7-464E-9160-F44BE583B0D4}"/>
    <cellStyle name="Normal 9 4 3 4 4 2" xfId="4957" xr:uid="{763DCA80-D561-46F6-8BD5-D1EE1C3B9509}"/>
    <cellStyle name="Normal 9 4 3 4 5" xfId="4954" xr:uid="{EFD11D51-086E-4847-95B3-67A6F7CAE6CC}"/>
    <cellStyle name="Normal 9 4 3 5" xfId="2422" xr:uid="{840D8490-94CC-40D0-9A1E-43EF4D2AE5D4}"/>
    <cellStyle name="Normal 9 4 3 5 2" xfId="4096" xr:uid="{54295E18-F4A1-4EE6-B05D-795055393E46}"/>
    <cellStyle name="Normal 9 4 3 5 2 2" xfId="4959" xr:uid="{62CBD044-670A-43AF-BCDB-C1A80B0237F1}"/>
    <cellStyle name="Normal 9 4 3 5 3" xfId="4097" xr:uid="{880DD744-9929-4623-86CE-740679BBD896}"/>
    <cellStyle name="Normal 9 4 3 5 3 2" xfId="4960" xr:uid="{F7F002B3-AD2A-4054-B061-197F08751277}"/>
    <cellStyle name="Normal 9 4 3 5 4" xfId="4098" xr:uid="{86EE347E-0DD7-4A61-BFF5-F0596854F296}"/>
    <cellStyle name="Normal 9 4 3 5 4 2" xfId="4961" xr:uid="{E0726D23-56A0-4E2B-997D-DF42A3D1E980}"/>
    <cellStyle name="Normal 9 4 3 5 5" xfId="4958" xr:uid="{2089CB16-29D6-46B6-A1B6-7E86DD741552}"/>
    <cellStyle name="Normal 9 4 3 6" xfId="4099" xr:uid="{4BED188B-FCB5-4644-801B-44349BA5BB6C}"/>
    <cellStyle name="Normal 9 4 3 6 2" xfId="4962" xr:uid="{E196A91E-B219-4176-B181-702631A864EE}"/>
    <cellStyle name="Normal 9 4 3 7" xfId="4100" xr:uid="{31264F21-BD30-4E36-8B92-FDA63075F949}"/>
    <cellStyle name="Normal 9 4 3 7 2" xfId="4963" xr:uid="{813054A6-210E-4206-B244-1F7162EB8720}"/>
    <cellStyle name="Normal 9 4 3 8" xfId="4101" xr:uid="{BBD1C9D6-653E-4F64-9FC0-6AC904591D3E}"/>
    <cellStyle name="Normal 9 4 3 8 2" xfId="4964" xr:uid="{55C7012B-E666-4123-8D3A-2A93EC7E3354}"/>
    <cellStyle name="Normal 9 4 3 9" xfId="4932" xr:uid="{8C0AE647-4956-41CF-BE32-B0C5A4790E84}"/>
    <cellStyle name="Normal 9 4 4" xfId="177" xr:uid="{70374A11-720A-41BB-A877-C8C83C5DF614}"/>
    <cellStyle name="Normal 9 4 4 2" xfId="864" xr:uid="{611644C4-B654-4C51-BA32-389FB01C2D2D}"/>
    <cellStyle name="Normal 9 4 4 2 2" xfId="865" xr:uid="{5E680E19-881B-47E2-92FB-42629048C7FD}"/>
    <cellStyle name="Normal 9 4 4 2 2 2" xfId="2423" xr:uid="{405CDC49-7143-4598-9774-16E33E9FB58E}"/>
    <cellStyle name="Normal 9 4 4 2 2 2 2" xfId="2424" xr:uid="{7F3FB9EC-22BA-4EE8-906C-23FC13F81B84}"/>
    <cellStyle name="Normal 9 4 4 2 2 2 2 2" xfId="4969" xr:uid="{AF77154F-EC5A-4B24-9781-6014240A7599}"/>
    <cellStyle name="Normal 9 4 4 2 2 2 3" xfId="4968" xr:uid="{317AED84-D756-4CB7-AC39-7DD926FBC8FA}"/>
    <cellStyle name="Normal 9 4 4 2 2 3" xfId="2425" xr:uid="{BAF2D8A3-CAB4-47B7-8437-2D9B8D9217BB}"/>
    <cellStyle name="Normal 9 4 4 2 2 3 2" xfId="4970" xr:uid="{4FB5DC1B-C2C3-4104-BACE-26A5A940D139}"/>
    <cellStyle name="Normal 9 4 4 2 2 4" xfId="4102" xr:uid="{AC6245A4-262E-4F03-BF54-5169ED3BC6CA}"/>
    <cellStyle name="Normal 9 4 4 2 2 4 2" xfId="4971" xr:uid="{37955FC3-1A87-44DA-8B9C-291E97A3B15F}"/>
    <cellStyle name="Normal 9 4 4 2 2 5" xfId="4967" xr:uid="{653F657D-DB02-4B8A-BD65-0E247DD36C69}"/>
    <cellStyle name="Normal 9 4 4 2 3" xfId="2426" xr:uid="{F7C73CAC-9CAD-43CD-89FB-9E5F25A6888C}"/>
    <cellStyle name="Normal 9 4 4 2 3 2" xfId="2427" xr:uid="{6CA61D77-8776-4484-A96F-2AD43BC85BE2}"/>
    <cellStyle name="Normal 9 4 4 2 3 2 2" xfId="4973" xr:uid="{0103A283-EFE9-4B83-A794-BA8670B71CF9}"/>
    <cellStyle name="Normal 9 4 4 2 3 3" xfId="4972" xr:uid="{09240E41-4B69-41C5-9C6F-DFAC9F2589F4}"/>
    <cellStyle name="Normal 9 4 4 2 4" xfId="2428" xr:uid="{B7255379-F9C3-4C44-97D4-CD541C8BAE63}"/>
    <cellStyle name="Normal 9 4 4 2 4 2" xfId="4974" xr:uid="{43A7AEFB-C3A5-41DA-81F4-2638CF9EA213}"/>
    <cellStyle name="Normal 9 4 4 2 5" xfId="4103" xr:uid="{DB16B72D-F253-4730-A9BF-FA8C172B4971}"/>
    <cellStyle name="Normal 9 4 4 2 5 2" xfId="4975" xr:uid="{E691ACCF-F4B0-4C21-9D67-4A11AEE3FD85}"/>
    <cellStyle name="Normal 9 4 4 2 6" xfId="4966" xr:uid="{0A429395-63F8-4358-B5EA-D4FCC6FC3849}"/>
    <cellStyle name="Normal 9 4 4 3" xfId="866" xr:uid="{5069216C-862B-41B5-B495-82504CC737C5}"/>
    <cellStyle name="Normal 9 4 4 3 2" xfId="2429" xr:uid="{7DA23BF6-FEB0-476E-96FB-1BC08B55B242}"/>
    <cellStyle name="Normal 9 4 4 3 2 2" xfId="2430" xr:uid="{A4512227-90B8-4571-9771-32F2D3D953E3}"/>
    <cellStyle name="Normal 9 4 4 3 2 2 2" xfId="4978" xr:uid="{D5BC490D-4BCD-4D55-8A43-72FB3B4EAFD7}"/>
    <cellStyle name="Normal 9 4 4 3 2 3" xfId="4977" xr:uid="{CE491DD8-08EA-4002-9C2B-F26ADA8EF090}"/>
    <cellStyle name="Normal 9 4 4 3 3" xfId="2431" xr:uid="{2C7EDEEA-AE92-4831-BD7E-F64FA8E3B7A3}"/>
    <cellStyle name="Normal 9 4 4 3 3 2" xfId="4979" xr:uid="{859768BE-2809-4F6E-AE73-0A9F80169E1E}"/>
    <cellStyle name="Normal 9 4 4 3 4" xfId="4104" xr:uid="{719054FB-1848-4172-BC75-46553BC1A6C3}"/>
    <cellStyle name="Normal 9 4 4 3 4 2" xfId="4980" xr:uid="{B2301B26-6AB2-425D-87D4-01FA958E6226}"/>
    <cellStyle name="Normal 9 4 4 3 5" xfId="4976" xr:uid="{6B8EF131-8DB5-449A-991C-AAAC8A192605}"/>
    <cellStyle name="Normal 9 4 4 4" xfId="2432" xr:uid="{849E2D92-095F-4BB4-AF96-2C6E4C219777}"/>
    <cellStyle name="Normal 9 4 4 4 2" xfId="2433" xr:uid="{2696873B-B7F8-42D3-BE3A-3845A322ECA6}"/>
    <cellStyle name="Normal 9 4 4 4 2 2" xfId="4982" xr:uid="{3FD020B0-4D67-4CB4-A673-A0CA0A93334C}"/>
    <cellStyle name="Normal 9 4 4 4 3" xfId="4105" xr:uid="{2C8BC850-3D1B-44EE-ACF4-2361E2C1F810}"/>
    <cellStyle name="Normal 9 4 4 4 3 2" xfId="4983" xr:uid="{24DE12BB-EAC9-4F6D-8558-0B034E3C58F8}"/>
    <cellStyle name="Normal 9 4 4 4 4" xfId="4106" xr:uid="{A77101C9-D8F6-4DA2-AF98-CE2A6D11E7B5}"/>
    <cellStyle name="Normal 9 4 4 4 4 2" xfId="4984" xr:uid="{B0D5F4F1-AF92-4B2E-BDEC-735B6FDC5342}"/>
    <cellStyle name="Normal 9 4 4 4 5" xfId="4981" xr:uid="{06F6EED7-DB8C-469C-BA3E-D5C46521FA3A}"/>
    <cellStyle name="Normal 9 4 4 5" xfId="2434" xr:uid="{9C77E329-9C3C-45A3-B943-8D760641F253}"/>
    <cellStyle name="Normal 9 4 4 5 2" xfId="4985" xr:uid="{EF256ED6-8C76-4F91-BE70-3E6720870014}"/>
    <cellStyle name="Normal 9 4 4 6" xfId="4107" xr:uid="{B6EF9C82-84B1-4DFD-9FD5-BDB34D9B68F0}"/>
    <cellStyle name="Normal 9 4 4 6 2" xfId="4986" xr:uid="{DA0EB2C2-0433-4D11-BF11-6761C1472F08}"/>
    <cellStyle name="Normal 9 4 4 7" xfId="4108" xr:uid="{15E563B4-AC0B-44D9-A180-DA0650345319}"/>
    <cellStyle name="Normal 9 4 4 7 2" xfId="4987" xr:uid="{C09FFD29-B8F4-4C92-9FFD-22D578B6B65A}"/>
    <cellStyle name="Normal 9 4 4 8" xfId="4965" xr:uid="{07908D55-AB6E-46F6-A7AE-1E76C7BB303D}"/>
    <cellStyle name="Normal 9 4 5" xfId="417" xr:uid="{672B254C-9CEB-42D4-93D9-A92561BB9C77}"/>
    <cellStyle name="Normal 9 4 5 2" xfId="867" xr:uid="{5C3A5BC1-EE62-42AC-8631-000C5028A97B}"/>
    <cellStyle name="Normal 9 4 5 2 2" xfId="2435" xr:uid="{E236145D-2FEF-4B78-91C6-74FA5EB3011B}"/>
    <cellStyle name="Normal 9 4 5 2 2 2" xfId="2436" xr:uid="{F6DF43CD-51E0-436D-BB75-B69665A5A5A4}"/>
    <cellStyle name="Normal 9 4 5 2 2 2 2" xfId="4991" xr:uid="{9C54CF63-1C1A-4013-BCF6-E2166493DC20}"/>
    <cellStyle name="Normal 9 4 5 2 2 3" xfId="4990" xr:uid="{472D6580-4896-40B4-A5EE-95B5110A0033}"/>
    <cellStyle name="Normal 9 4 5 2 3" xfId="2437" xr:uid="{904AB1F3-447A-460F-A058-7E74DE26D9E5}"/>
    <cellStyle name="Normal 9 4 5 2 3 2" xfId="4992" xr:uid="{F8B4E817-6D2F-45C9-99CE-D953DA4E9CB6}"/>
    <cellStyle name="Normal 9 4 5 2 4" xfId="4109" xr:uid="{E8482286-42C6-4A56-B5EB-0ED3925337E1}"/>
    <cellStyle name="Normal 9 4 5 2 4 2" xfId="4993" xr:uid="{C7EA460C-05F7-4657-B93E-096291B21D82}"/>
    <cellStyle name="Normal 9 4 5 2 5" xfId="4989" xr:uid="{C4B908BA-C8EB-4282-80F6-59D1F77DCDF5}"/>
    <cellStyle name="Normal 9 4 5 3" xfId="2438" xr:uid="{368AAF2A-924F-4930-81DB-89E54647C1F2}"/>
    <cellStyle name="Normal 9 4 5 3 2" xfId="2439" xr:uid="{ED2C94C4-F91B-419C-B13D-DB5ACE795EA1}"/>
    <cellStyle name="Normal 9 4 5 3 2 2" xfId="4995" xr:uid="{455F56F8-24DC-4E52-9F97-CA558004E079}"/>
    <cellStyle name="Normal 9 4 5 3 3" xfId="4110" xr:uid="{D338DEC0-3FAF-4BD5-8C08-6884D8A7F044}"/>
    <cellStyle name="Normal 9 4 5 3 3 2" xfId="4996" xr:uid="{F4C4BF23-6E10-406F-B796-E30BAEAE575D}"/>
    <cellStyle name="Normal 9 4 5 3 4" xfId="4111" xr:uid="{367D854B-822D-42E9-9774-9BFA00F2F1CB}"/>
    <cellStyle name="Normal 9 4 5 3 4 2" xfId="4997" xr:uid="{8D38B73D-C0A1-4A65-94B0-8F00940C9A2A}"/>
    <cellStyle name="Normal 9 4 5 3 5" xfId="4994" xr:uid="{88DCD0AD-49FF-404E-B4D7-FD35404F7ECE}"/>
    <cellStyle name="Normal 9 4 5 4" xfId="2440" xr:uid="{14A7AD96-4823-4470-B32B-AA34B46C5193}"/>
    <cellStyle name="Normal 9 4 5 4 2" xfId="4998" xr:uid="{A5E052E1-1FA7-488F-AE65-3AAEAAC6FA91}"/>
    <cellStyle name="Normal 9 4 5 5" xfId="4112" xr:uid="{6D8164B7-160C-483B-8800-FF02D67630C1}"/>
    <cellStyle name="Normal 9 4 5 5 2" xfId="4999" xr:uid="{75A110CF-2FF7-451F-989B-29384590C5B7}"/>
    <cellStyle name="Normal 9 4 5 6" xfId="4113" xr:uid="{D019147A-8028-4117-B00E-9B3C24E9D13E}"/>
    <cellStyle name="Normal 9 4 5 6 2" xfId="5000" xr:uid="{E9A8C2BB-5302-49CC-AD3E-E5928BADFF65}"/>
    <cellStyle name="Normal 9 4 5 7" xfId="4988" xr:uid="{39C36C4A-F6AB-471E-B5C9-CB7466E235F4}"/>
    <cellStyle name="Normal 9 4 6" xfId="418" xr:uid="{198B65E2-10C0-494A-B497-872BF4F1E362}"/>
    <cellStyle name="Normal 9 4 6 2" xfId="2441" xr:uid="{C23296B5-4A2F-46D6-B89D-33BBC2DA1DB4}"/>
    <cellStyle name="Normal 9 4 6 2 2" xfId="2442" xr:uid="{22BE5DE6-F717-4025-87C6-8F0F5BA5AD46}"/>
    <cellStyle name="Normal 9 4 6 2 2 2" xfId="5003" xr:uid="{59E90642-CDFD-4929-B750-441C9023BAF8}"/>
    <cellStyle name="Normal 9 4 6 2 3" xfId="4114" xr:uid="{E4AE2926-AB6B-4E8D-84A9-18ADD4D51574}"/>
    <cellStyle name="Normal 9 4 6 2 3 2" xfId="5004" xr:uid="{4FEBA630-3686-4A8F-B780-CF1DF99A96B7}"/>
    <cellStyle name="Normal 9 4 6 2 4" xfId="4115" xr:uid="{65122309-59F0-4CDE-BCEC-0CD3DAE8C052}"/>
    <cellStyle name="Normal 9 4 6 2 4 2" xfId="5005" xr:uid="{F1D72181-3421-4CE7-9A6B-B275669ACBDF}"/>
    <cellStyle name="Normal 9 4 6 2 5" xfId="5002" xr:uid="{2C40B6E1-FADF-4519-AE27-4B6EB005B84C}"/>
    <cellStyle name="Normal 9 4 6 3" xfId="2443" xr:uid="{2666154D-51E4-488E-86A6-1DA3656356E5}"/>
    <cellStyle name="Normal 9 4 6 3 2" xfId="5006" xr:uid="{2D378CBF-1884-49D1-A68C-8A9B866FA3EF}"/>
    <cellStyle name="Normal 9 4 6 4" xfId="4116" xr:uid="{B9FDBFE1-6440-41F5-B543-041019BBAA2D}"/>
    <cellStyle name="Normal 9 4 6 4 2" xfId="5007" xr:uid="{4B96F594-DBF8-4B2D-8A65-462BDC249AC1}"/>
    <cellStyle name="Normal 9 4 6 5" xfId="4117" xr:uid="{EA792CCC-2BCF-41A8-ABDF-B2C20F5D8D88}"/>
    <cellStyle name="Normal 9 4 6 5 2" xfId="5008" xr:uid="{1F0D31CF-5134-4A6A-A738-39EAFCD8886B}"/>
    <cellStyle name="Normal 9 4 6 6" xfId="5001" xr:uid="{BB511099-E00B-4B56-A6EE-E53A2354939C}"/>
    <cellStyle name="Normal 9 4 7" xfId="2444" xr:uid="{506298F0-B71C-4FD1-B0C4-6FB22AC837DA}"/>
    <cellStyle name="Normal 9 4 7 2" xfId="2445" xr:uid="{DF2972CD-EBE3-442E-A884-183051056B2D}"/>
    <cellStyle name="Normal 9 4 7 2 2" xfId="5010" xr:uid="{3C79D60B-2B07-4A79-A6D1-E058EC071C4D}"/>
    <cellStyle name="Normal 9 4 7 3" xfId="4118" xr:uid="{8F97FF13-38FA-4CD8-B046-406E37CEB1E5}"/>
    <cellStyle name="Normal 9 4 7 3 2" xfId="5011" xr:uid="{D49DF8D2-718E-4B9E-A704-1DF60E843227}"/>
    <cellStyle name="Normal 9 4 7 4" xfId="4119" xr:uid="{B8BBBE73-9EDC-4511-A3EE-8F7CAB4C1453}"/>
    <cellStyle name="Normal 9 4 7 4 2" xfId="5012" xr:uid="{0552F8CE-0DFA-4E2E-83EA-8067E3FF48F9}"/>
    <cellStyle name="Normal 9 4 7 5" xfId="5009" xr:uid="{26EE34D8-529A-4158-BEB0-568086242621}"/>
    <cellStyle name="Normal 9 4 8" xfId="2446" xr:uid="{B2576B35-820A-4603-83F5-5A7456226282}"/>
    <cellStyle name="Normal 9 4 8 2" xfId="4120" xr:uid="{8D9DC9EF-5A9F-4F13-9293-FC68E7735020}"/>
    <cellStyle name="Normal 9 4 8 2 2" xfId="5014" xr:uid="{F52C0336-024B-41AA-B9C0-C48F91841710}"/>
    <cellStyle name="Normal 9 4 8 3" xfId="4121" xr:uid="{7A3C8EB1-8200-40AE-9AEE-D49565B7E3B6}"/>
    <cellStyle name="Normal 9 4 8 3 2" xfId="5015" xr:uid="{D2A4DA82-021C-4ADE-9286-ECC73307A331}"/>
    <cellStyle name="Normal 9 4 8 4" xfId="4122" xr:uid="{93CAFDCB-F4E8-4109-A44F-A8C701E6B14A}"/>
    <cellStyle name="Normal 9 4 8 4 2" xfId="5016" xr:uid="{B6599B39-D058-4FD2-ABC4-A7C56EC2E9FD}"/>
    <cellStyle name="Normal 9 4 8 5" xfId="5013" xr:uid="{2395D40A-7518-4983-8D13-2260308F31D8}"/>
    <cellStyle name="Normal 9 4 9" xfId="4123" xr:uid="{7108273C-A336-4F33-AB99-259343B98413}"/>
    <cellStyle name="Normal 9 4 9 2" xfId="5017" xr:uid="{D161BCB6-A039-4DBC-9CA9-53B3DB400D13}"/>
    <cellStyle name="Normal 9 5" xfId="178" xr:uid="{94D06470-168C-4774-8271-2075881DDE83}"/>
    <cellStyle name="Normal 9 5 10" xfId="4124" xr:uid="{56957A54-82CD-4680-8EB4-DA95B787F49B}"/>
    <cellStyle name="Normal 9 5 10 2" xfId="5019" xr:uid="{DFB78E52-41A6-4D9B-9B35-0AD21190C969}"/>
    <cellStyle name="Normal 9 5 11" xfId="4125" xr:uid="{FF858D85-2A8E-4385-9B9B-6836BC55AA27}"/>
    <cellStyle name="Normal 9 5 11 2" xfId="5020" xr:uid="{4C6211BF-09D5-42E0-9C1E-9C5BF878CE5C}"/>
    <cellStyle name="Normal 9 5 12" xfId="5018" xr:uid="{F5CC3D35-AF65-48DF-9750-2601C4736894}"/>
    <cellStyle name="Normal 9 5 2" xfId="179" xr:uid="{91C3F72A-58B2-466D-8B95-D913435C3701}"/>
    <cellStyle name="Normal 9 5 2 10" xfId="5021" xr:uid="{8A68BD5E-4087-45EC-B9F1-1D6F1398F700}"/>
    <cellStyle name="Normal 9 5 2 2" xfId="419" xr:uid="{C1ECCDF1-E2F7-47F1-8F35-A43541701220}"/>
    <cellStyle name="Normal 9 5 2 2 2" xfId="868" xr:uid="{C541F288-DE76-415C-A35F-EC3854CB4BEC}"/>
    <cellStyle name="Normal 9 5 2 2 2 2" xfId="869" xr:uid="{1083C034-A132-4175-BB6F-642E3043BB5C}"/>
    <cellStyle name="Normal 9 5 2 2 2 2 2" xfId="2447" xr:uid="{2AE54EC2-8049-4F09-AEC8-6F25D4A349C6}"/>
    <cellStyle name="Normal 9 5 2 2 2 2 2 2" xfId="5025" xr:uid="{3273C80B-F3C5-4F25-AECA-EE1E658FCE9A}"/>
    <cellStyle name="Normal 9 5 2 2 2 2 3" xfId="4126" xr:uid="{097DEC64-CF3D-4971-8C4B-197A3A1A12BB}"/>
    <cellStyle name="Normal 9 5 2 2 2 2 3 2" xfId="5026" xr:uid="{C01930CB-5344-499D-AC8A-42B73772E69D}"/>
    <cellStyle name="Normal 9 5 2 2 2 2 4" xfId="4127" xr:uid="{81618600-28BE-44FD-B396-0280C4185F9B}"/>
    <cellStyle name="Normal 9 5 2 2 2 2 4 2" xfId="5027" xr:uid="{BC431C95-396D-4D0E-9D59-19FFDCF2EBE8}"/>
    <cellStyle name="Normal 9 5 2 2 2 2 5" xfId="5024" xr:uid="{9DA355E6-40C5-4AAF-9E0D-9E127B330DA1}"/>
    <cellStyle name="Normal 9 5 2 2 2 3" xfId="2448" xr:uid="{CFD81D32-36F5-46ED-8456-F113A2AB27A0}"/>
    <cellStyle name="Normal 9 5 2 2 2 3 2" xfId="4128" xr:uid="{9FC6A591-F1B8-412B-A596-732DE0DCB7E8}"/>
    <cellStyle name="Normal 9 5 2 2 2 3 2 2" xfId="5029" xr:uid="{E8F022BC-8DFB-4392-94DD-DFA0454B3106}"/>
    <cellStyle name="Normal 9 5 2 2 2 3 3" xfId="4129" xr:uid="{0E62F03E-E66E-4D61-8B93-C149B8712D5F}"/>
    <cellStyle name="Normal 9 5 2 2 2 3 3 2" xfId="5030" xr:uid="{A39C1106-194E-49D7-8A1F-B5C5D3A18EBC}"/>
    <cellStyle name="Normal 9 5 2 2 2 3 4" xfId="4130" xr:uid="{B8FD171D-36BB-4A7C-B9FE-DF7F82088189}"/>
    <cellStyle name="Normal 9 5 2 2 2 3 4 2" xfId="5031" xr:uid="{09BD31BE-DDAF-4C51-9A6F-73CB04802F08}"/>
    <cellStyle name="Normal 9 5 2 2 2 3 5" xfId="5028" xr:uid="{89C9570E-6470-4415-87ED-DE7AD90FCFA9}"/>
    <cellStyle name="Normal 9 5 2 2 2 4" xfId="4131" xr:uid="{E741FF42-28A0-45AD-AD9E-F5FE56421BFE}"/>
    <cellStyle name="Normal 9 5 2 2 2 4 2" xfId="5032" xr:uid="{C6F32EC6-B199-46E5-AB3E-C651477E6141}"/>
    <cellStyle name="Normal 9 5 2 2 2 5" xfId="4132" xr:uid="{0BB99E3A-962F-4AF6-90DE-7962E157E8DB}"/>
    <cellStyle name="Normal 9 5 2 2 2 5 2" xfId="5033" xr:uid="{D6283916-98ED-497A-B123-A7FCD0E90D99}"/>
    <cellStyle name="Normal 9 5 2 2 2 6" xfId="4133" xr:uid="{9DC1A7AA-026E-45D3-BD6C-FFDE3BCB6C43}"/>
    <cellStyle name="Normal 9 5 2 2 2 6 2" xfId="5034" xr:uid="{2235EC7C-BFBD-4976-AC2A-6169EC6C3EF7}"/>
    <cellStyle name="Normal 9 5 2 2 2 7" xfId="5023" xr:uid="{14887F00-4CDD-4F14-A489-F94376D8AAD1}"/>
    <cellStyle name="Normal 9 5 2 2 3" xfId="870" xr:uid="{000D8233-F768-412F-AD24-19A89E139E39}"/>
    <cellStyle name="Normal 9 5 2 2 3 2" xfId="2449" xr:uid="{3073D713-DC39-4133-92EC-43B217736AD4}"/>
    <cellStyle name="Normal 9 5 2 2 3 2 2" xfId="4134" xr:uid="{2F957068-5FC7-4DC9-8956-7BA21A17050E}"/>
    <cellStyle name="Normal 9 5 2 2 3 2 2 2" xfId="5037" xr:uid="{B9A6ED3C-18B8-45F1-9D0A-87F2D5AEF970}"/>
    <cellStyle name="Normal 9 5 2 2 3 2 3" xfId="4135" xr:uid="{51D39EEB-C656-4E14-9C81-B737B4E9F4D8}"/>
    <cellStyle name="Normal 9 5 2 2 3 2 3 2" xfId="5038" xr:uid="{8FD25F0B-BA63-4904-9C17-64D9D44CF8F4}"/>
    <cellStyle name="Normal 9 5 2 2 3 2 4" xfId="4136" xr:uid="{928A8D45-1B62-4E59-A96B-551FD6F4EC24}"/>
    <cellStyle name="Normal 9 5 2 2 3 2 4 2" xfId="5039" xr:uid="{26088B69-3CCA-41AF-B9C7-D7D792FA1424}"/>
    <cellStyle name="Normal 9 5 2 2 3 2 5" xfId="5036" xr:uid="{F75A0B55-5CBA-450B-980C-64030B88BAF2}"/>
    <cellStyle name="Normal 9 5 2 2 3 3" xfId="4137" xr:uid="{3210A153-CF80-4F29-BBA6-B8A769B5614A}"/>
    <cellStyle name="Normal 9 5 2 2 3 3 2" xfId="5040" xr:uid="{207507AF-7A22-4CC5-BD80-B92ABD1B848E}"/>
    <cellStyle name="Normal 9 5 2 2 3 4" xfId="4138" xr:uid="{FBF92182-C8A7-4159-BDAA-B0C5E07915B7}"/>
    <cellStyle name="Normal 9 5 2 2 3 4 2" xfId="5041" xr:uid="{0BD89986-9DEA-4EA0-B3EE-82335A112975}"/>
    <cellStyle name="Normal 9 5 2 2 3 5" xfId="4139" xr:uid="{A55741A7-F92B-4A8A-B9A5-48E452662CF2}"/>
    <cellStyle name="Normal 9 5 2 2 3 5 2" xfId="5042" xr:uid="{84D3CFEF-AE0B-4162-A880-6680BCA97A33}"/>
    <cellStyle name="Normal 9 5 2 2 3 6" xfId="5035" xr:uid="{87649CE3-42F8-43C7-A2DB-E1E7AECDC793}"/>
    <cellStyle name="Normal 9 5 2 2 4" xfId="2450" xr:uid="{40459B11-7FD0-495E-B424-A286D2AFB2A3}"/>
    <cellStyle name="Normal 9 5 2 2 4 2" xfId="4140" xr:uid="{CCF638FA-65AA-494E-ACE9-A32DC0F7BA8E}"/>
    <cellStyle name="Normal 9 5 2 2 4 2 2" xfId="5044" xr:uid="{518DA17A-1EED-4205-B06C-F2273427548B}"/>
    <cellStyle name="Normal 9 5 2 2 4 3" xfId="4141" xr:uid="{F774D76E-AE8E-49AA-B119-9BBD3086B6CF}"/>
    <cellStyle name="Normal 9 5 2 2 4 3 2" xfId="5045" xr:uid="{1BEB399D-A48B-4F01-8C3E-32EF92EB400E}"/>
    <cellStyle name="Normal 9 5 2 2 4 4" xfId="4142" xr:uid="{B83EE219-FA31-428A-97BC-45C4387B3C51}"/>
    <cellStyle name="Normal 9 5 2 2 4 4 2" xfId="5046" xr:uid="{E0C1E1D2-0453-43BB-B8A8-C6CD0F6C4576}"/>
    <cellStyle name="Normal 9 5 2 2 4 5" xfId="5043" xr:uid="{81D1FFE5-53BD-4763-8386-246391434BA9}"/>
    <cellStyle name="Normal 9 5 2 2 5" xfId="4143" xr:uid="{CFD4EBC9-2B13-4E28-8FFD-DC885B7A6707}"/>
    <cellStyle name="Normal 9 5 2 2 5 2" xfId="4144" xr:uid="{4EA54206-78FE-449B-B432-C58CD668B640}"/>
    <cellStyle name="Normal 9 5 2 2 5 2 2" xfId="5048" xr:uid="{6B68012B-D879-4A8F-B9E1-9010A54811C5}"/>
    <cellStyle name="Normal 9 5 2 2 5 3" xfId="4145" xr:uid="{973AC4A6-9371-495D-8442-D0BDFF280629}"/>
    <cellStyle name="Normal 9 5 2 2 5 3 2" xfId="5049" xr:uid="{9BEEE4DE-E3F0-4BEB-B3E7-3FCBFEFA5531}"/>
    <cellStyle name="Normal 9 5 2 2 5 4" xfId="4146" xr:uid="{9BAB0932-CD3C-40EC-9F8B-B0897613CC36}"/>
    <cellStyle name="Normal 9 5 2 2 5 4 2" xfId="5050" xr:uid="{69E721DC-3F09-4489-8259-014452AAAEC4}"/>
    <cellStyle name="Normal 9 5 2 2 5 5" xfId="5047" xr:uid="{BF8CC5F0-4FFD-4010-98B6-61297CA43FEF}"/>
    <cellStyle name="Normal 9 5 2 2 6" xfId="4147" xr:uid="{C8A09FC3-A48E-4E45-B331-34239D8B5F8E}"/>
    <cellStyle name="Normal 9 5 2 2 6 2" xfId="5051" xr:uid="{0CA68956-D9F4-4543-92E7-B993443282EB}"/>
    <cellStyle name="Normal 9 5 2 2 7" xfId="4148" xr:uid="{B2430559-FA85-487B-AF79-2375CA97726F}"/>
    <cellStyle name="Normal 9 5 2 2 7 2" xfId="5052" xr:uid="{848FFA9C-303F-47D4-AC07-32B7326480CF}"/>
    <cellStyle name="Normal 9 5 2 2 8" xfId="4149" xr:uid="{435A6B2B-D8DE-413F-B2F9-0253F9710F8C}"/>
    <cellStyle name="Normal 9 5 2 2 8 2" xfId="5053" xr:uid="{B4606CB0-0D45-4E56-9013-7097B87622EA}"/>
    <cellStyle name="Normal 9 5 2 2 9" xfId="5022" xr:uid="{C165AA39-F740-4E4F-9C6B-0CB22A9A970B}"/>
    <cellStyle name="Normal 9 5 2 3" xfId="871" xr:uid="{0410D4CD-968B-48CC-857F-9E9F82B711B2}"/>
    <cellStyle name="Normal 9 5 2 3 2" xfId="872" xr:uid="{4F28709C-80C8-485D-B760-6FD5C4134A7D}"/>
    <cellStyle name="Normal 9 5 2 3 2 2" xfId="873" xr:uid="{0488D954-83F7-4FF6-A3BC-916D92338D14}"/>
    <cellStyle name="Normal 9 5 2 3 2 2 2" xfId="5056" xr:uid="{E2986822-A6ED-471F-98BA-A973A3CCA5F5}"/>
    <cellStyle name="Normal 9 5 2 3 2 3" xfId="4150" xr:uid="{4A451F34-F21F-406B-B582-79BD709C587C}"/>
    <cellStyle name="Normal 9 5 2 3 2 3 2" xfId="5057" xr:uid="{B9A00525-D4DF-4D9A-8036-DBA5644AB57B}"/>
    <cellStyle name="Normal 9 5 2 3 2 4" xfId="4151" xr:uid="{4DA0A608-4732-4D15-ADD5-06E1798B2CC2}"/>
    <cellStyle name="Normal 9 5 2 3 2 4 2" xfId="5058" xr:uid="{F47E3A4E-8823-45D4-8549-3EC15237ED76}"/>
    <cellStyle name="Normal 9 5 2 3 2 5" xfId="5055" xr:uid="{68A61ED1-FBC7-483E-BB1A-7177D19C3646}"/>
    <cellStyle name="Normal 9 5 2 3 3" xfId="874" xr:uid="{E06A8992-11C1-460F-AF44-F1995F46F718}"/>
    <cellStyle name="Normal 9 5 2 3 3 2" xfId="4152" xr:uid="{96939F31-783F-44E5-94BD-E6F6A8141199}"/>
    <cellStyle name="Normal 9 5 2 3 3 2 2" xfId="5060" xr:uid="{C2566D6E-75C8-439F-8A27-DF71880BFE0B}"/>
    <cellStyle name="Normal 9 5 2 3 3 3" xfId="4153" xr:uid="{3DE0F49F-DFF1-44E3-8D25-DFF139C59EC5}"/>
    <cellStyle name="Normal 9 5 2 3 3 3 2" xfId="5061" xr:uid="{97A37109-06B7-47AC-ACAD-0EC135689950}"/>
    <cellStyle name="Normal 9 5 2 3 3 4" xfId="4154" xr:uid="{E72D6B89-CFE7-4A16-8BAE-58F5A55659A8}"/>
    <cellStyle name="Normal 9 5 2 3 3 4 2" xfId="5062" xr:uid="{C4E8645C-500E-47D0-BB9E-0D8AD3ADAA1C}"/>
    <cellStyle name="Normal 9 5 2 3 3 5" xfId="5059" xr:uid="{01B99A73-30A7-4741-AB4B-1E3AA0E43FF6}"/>
    <cellStyle name="Normal 9 5 2 3 4" xfId="4155" xr:uid="{18E4606C-476E-4E45-9019-F2FEA5847842}"/>
    <cellStyle name="Normal 9 5 2 3 4 2" xfId="5063" xr:uid="{CC8C304F-09F6-483F-97F2-D4D2F8A0D9AE}"/>
    <cellStyle name="Normal 9 5 2 3 5" xfId="4156" xr:uid="{47D0614A-70C7-4F54-9208-C1E5F45BE84F}"/>
    <cellStyle name="Normal 9 5 2 3 5 2" xfId="5064" xr:uid="{F90096A3-249B-467F-8794-BBD90D4EB699}"/>
    <cellStyle name="Normal 9 5 2 3 6" xfId="4157" xr:uid="{D146E8F2-D895-4547-A0E0-71C306D39D50}"/>
    <cellStyle name="Normal 9 5 2 3 6 2" xfId="5065" xr:uid="{424A8D3A-A8BE-459E-900A-31C2C84B87C3}"/>
    <cellStyle name="Normal 9 5 2 3 7" xfId="5054" xr:uid="{9D516073-551F-4F59-B0E8-E82EB18CF95E}"/>
    <cellStyle name="Normal 9 5 2 4" xfId="875" xr:uid="{8AE651E9-A570-4FF1-A892-7EFB40A558C4}"/>
    <cellStyle name="Normal 9 5 2 4 2" xfId="876" xr:uid="{7CDB43FF-37BE-4E6B-99FF-F45E0E226FFA}"/>
    <cellStyle name="Normal 9 5 2 4 2 2" xfId="4158" xr:uid="{E2B894D3-54CE-429F-A268-36507BFCAC3A}"/>
    <cellStyle name="Normal 9 5 2 4 2 2 2" xfId="5068" xr:uid="{3A864C77-6874-4EEE-AFC7-59452E98AD86}"/>
    <cellStyle name="Normal 9 5 2 4 2 3" xfId="4159" xr:uid="{0C38EAF9-218F-4D98-B270-DFAE853D6BE1}"/>
    <cellStyle name="Normal 9 5 2 4 2 3 2" xfId="5069" xr:uid="{E2523D57-7AC4-429E-82E2-11098BA95228}"/>
    <cellStyle name="Normal 9 5 2 4 2 4" xfId="4160" xr:uid="{ACAB835F-1031-47E5-9F56-D7420C94342B}"/>
    <cellStyle name="Normal 9 5 2 4 2 4 2" xfId="5070" xr:uid="{C32E78EB-51DD-4AE1-B0B4-312C59318CF7}"/>
    <cellStyle name="Normal 9 5 2 4 2 5" xfId="5067" xr:uid="{AFEB5EF1-32BC-403A-AEDF-118447D8FE2D}"/>
    <cellStyle name="Normal 9 5 2 4 3" xfId="4161" xr:uid="{9317F383-B80C-43A2-95F1-9AE1BD104980}"/>
    <cellStyle name="Normal 9 5 2 4 3 2" xfId="5071" xr:uid="{F849BE5C-7BDB-45B6-9F07-74F064D95043}"/>
    <cellStyle name="Normal 9 5 2 4 4" xfId="4162" xr:uid="{6C54763A-A452-4CC4-8F37-84C11909317F}"/>
    <cellStyle name="Normal 9 5 2 4 4 2" xfId="5072" xr:uid="{29383F22-D6BE-4F79-837E-347E557F85FA}"/>
    <cellStyle name="Normal 9 5 2 4 5" xfId="4163" xr:uid="{2FB9A89C-2F67-41B9-9997-E5D6368E19D4}"/>
    <cellStyle name="Normal 9 5 2 4 5 2" xfId="5073" xr:uid="{E0FC4880-27DE-46BE-B967-F35D7D8C807A}"/>
    <cellStyle name="Normal 9 5 2 4 6" xfId="5066" xr:uid="{EFE51512-F79B-4127-ABD6-720231EAD3CA}"/>
    <cellStyle name="Normal 9 5 2 5" xfId="877" xr:uid="{7BB4991A-64D0-4F24-80D6-4A985AF2FC9C}"/>
    <cellStyle name="Normal 9 5 2 5 2" xfId="4164" xr:uid="{23FE4D32-6E54-466B-94CE-E32076B74944}"/>
    <cellStyle name="Normal 9 5 2 5 2 2" xfId="5075" xr:uid="{06ECE866-4826-461E-BEA9-82A79E8DE182}"/>
    <cellStyle name="Normal 9 5 2 5 3" xfId="4165" xr:uid="{CC9356D6-E8BB-4654-9001-E2F85D89C23B}"/>
    <cellStyle name="Normal 9 5 2 5 3 2" xfId="5076" xr:uid="{7D443514-1AD2-46A6-B61B-B11A1B777730}"/>
    <cellStyle name="Normal 9 5 2 5 4" xfId="4166" xr:uid="{18FFAE22-4D77-4089-8098-9E7A358EF223}"/>
    <cellStyle name="Normal 9 5 2 5 4 2" xfId="5077" xr:uid="{713DDD8D-7EBF-4869-B8BE-EEDBD4EE540C}"/>
    <cellStyle name="Normal 9 5 2 5 5" xfId="5074" xr:uid="{EEA09DE3-89CE-4D59-8C91-037C620E8475}"/>
    <cellStyle name="Normal 9 5 2 6" xfId="4167" xr:uid="{D66F8EA2-2EEA-41AF-960E-6BEE1A7C73C0}"/>
    <cellStyle name="Normal 9 5 2 6 2" xfId="4168" xr:uid="{1682D5EA-B604-4518-B202-C1EFB06B9BA7}"/>
    <cellStyle name="Normal 9 5 2 6 2 2" xfId="5079" xr:uid="{9E1E7A97-48B9-48F7-A601-14ADF66C0C46}"/>
    <cellStyle name="Normal 9 5 2 6 3" xfId="4169" xr:uid="{8FF98466-7735-4021-98B4-A664E2313867}"/>
    <cellStyle name="Normal 9 5 2 6 3 2" xfId="5080" xr:uid="{39DA502D-745D-4F05-81ED-FD20810ABACF}"/>
    <cellStyle name="Normal 9 5 2 6 4" xfId="4170" xr:uid="{E0382B0B-2956-4086-89E2-341ED8BF0581}"/>
    <cellStyle name="Normal 9 5 2 6 4 2" xfId="5081" xr:uid="{37C7035C-E1F4-45A9-8F75-6723A47A1522}"/>
    <cellStyle name="Normal 9 5 2 6 5" xfId="5078" xr:uid="{C8BC37B0-F26E-414C-B8CD-2A1E9C44C271}"/>
    <cellStyle name="Normal 9 5 2 7" xfId="4171" xr:uid="{B2D871AF-6AA2-412A-99F8-D89AF86F37AA}"/>
    <cellStyle name="Normal 9 5 2 7 2" xfId="5082" xr:uid="{1BEDD5FF-CBFD-4737-A407-FBAAE2CF911B}"/>
    <cellStyle name="Normal 9 5 2 8" xfId="4172" xr:uid="{39A9C7FA-C5E3-494C-AEA8-BD83D647CE77}"/>
    <cellStyle name="Normal 9 5 2 8 2" xfId="5083" xr:uid="{30944E91-BF35-47E6-9F86-67BAB25A5AE6}"/>
    <cellStyle name="Normal 9 5 2 9" xfId="4173" xr:uid="{C434313E-C920-4779-8067-75CB467D030E}"/>
    <cellStyle name="Normal 9 5 2 9 2" xfId="5084" xr:uid="{6459C152-6097-4DB2-8FE6-F23ECD40D368}"/>
    <cellStyle name="Normal 9 5 3" xfId="420" xr:uid="{FBB85377-DDF0-47FF-8E98-197BA1CECF96}"/>
    <cellStyle name="Normal 9 5 3 2" xfId="878" xr:uid="{BF153219-8D25-40A1-879B-2A9DADF9BC2D}"/>
    <cellStyle name="Normal 9 5 3 2 2" xfId="879" xr:uid="{3416A264-E0E7-4DE0-A97E-FBDF292A0ACA}"/>
    <cellStyle name="Normal 9 5 3 2 2 2" xfId="2451" xr:uid="{5A96B80D-13DB-4792-AC74-256EDEC7888E}"/>
    <cellStyle name="Normal 9 5 3 2 2 2 2" xfId="2452" xr:uid="{76FB0399-3600-4DB4-B95F-81DD5ACF77BD}"/>
    <cellStyle name="Normal 9 5 3 2 2 2 2 2" xfId="5089" xr:uid="{AD80EA57-6C7E-48D7-A668-05690AA523A6}"/>
    <cellStyle name="Normal 9 5 3 2 2 2 3" xfId="5088" xr:uid="{D82B7AAE-7383-4EA6-BC25-E45D71C7481D}"/>
    <cellStyle name="Normal 9 5 3 2 2 3" xfId="2453" xr:uid="{3AAE5FAB-B2FF-4037-87FE-A70A361B523B}"/>
    <cellStyle name="Normal 9 5 3 2 2 3 2" xfId="5090" xr:uid="{CA0FF2CD-2F6E-4314-A407-F138B9B8ACAB}"/>
    <cellStyle name="Normal 9 5 3 2 2 4" xfId="4174" xr:uid="{C47CD1B1-26D3-4FC2-ABF8-AA388E1B3FA1}"/>
    <cellStyle name="Normal 9 5 3 2 2 4 2" xfId="5091" xr:uid="{AB45D588-982A-4081-B3E1-1245ED7CFFB8}"/>
    <cellStyle name="Normal 9 5 3 2 2 5" xfId="5087" xr:uid="{38A9289F-4F42-4201-BF14-8BF7F11E8F2D}"/>
    <cellStyle name="Normal 9 5 3 2 3" xfId="2454" xr:uid="{7AFD4409-3A57-41BF-B3B3-D051D4A7020C}"/>
    <cellStyle name="Normal 9 5 3 2 3 2" xfId="2455" xr:uid="{431D3851-2CC9-47D2-8AE5-9F23462DB7BD}"/>
    <cellStyle name="Normal 9 5 3 2 3 2 2" xfId="5093" xr:uid="{C9B065DF-C2AB-4ED3-A798-DAFC03E1CB41}"/>
    <cellStyle name="Normal 9 5 3 2 3 3" xfId="4175" xr:uid="{35AE95DF-3010-487C-9827-F7E0C6352256}"/>
    <cellStyle name="Normal 9 5 3 2 3 3 2" xfId="5094" xr:uid="{73CD5C7F-6E21-4800-9240-05281CE482AD}"/>
    <cellStyle name="Normal 9 5 3 2 3 4" xfId="4176" xr:uid="{ECAD04ED-01CE-4DB2-A42A-002100BA3BA9}"/>
    <cellStyle name="Normal 9 5 3 2 3 4 2" xfId="5095" xr:uid="{95B54686-3565-4764-8313-7413386E5831}"/>
    <cellStyle name="Normal 9 5 3 2 3 5" xfId="5092" xr:uid="{EB5A64A3-FCFE-4A2B-A929-DC16B2A8A05F}"/>
    <cellStyle name="Normal 9 5 3 2 4" xfId="2456" xr:uid="{F124EF00-8C71-4187-993D-B32F87DF5A42}"/>
    <cellStyle name="Normal 9 5 3 2 4 2" xfId="5096" xr:uid="{A4C006F9-8662-4616-9A8E-2A3656D67201}"/>
    <cellStyle name="Normal 9 5 3 2 5" xfId="4177" xr:uid="{5E429CA8-B58D-4799-A59B-E6B447CDE72A}"/>
    <cellStyle name="Normal 9 5 3 2 5 2" xfId="5097" xr:uid="{A2D9DDFA-44C6-4BF7-A68C-8BB5BEBAE349}"/>
    <cellStyle name="Normal 9 5 3 2 6" xfId="4178" xr:uid="{BCA8C759-64E8-45C0-BC93-C3C9A7D48E6D}"/>
    <cellStyle name="Normal 9 5 3 2 6 2" xfId="5098" xr:uid="{FD3F9689-6D03-4929-92FB-0CBE6C9C6DC2}"/>
    <cellStyle name="Normal 9 5 3 2 7" xfId="5086" xr:uid="{30771707-3D16-4FE5-B986-37A1A3A5E916}"/>
    <cellStyle name="Normal 9 5 3 3" xfId="880" xr:uid="{799092BD-D15D-4265-82BF-A8C358D5D5D2}"/>
    <cellStyle name="Normal 9 5 3 3 2" xfId="2457" xr:uid="{7628CCB0-8C21-416C-8487-585697B12DF5}"/>
    <cellStyle name="Normal 9 5 3 3 2 2" xfId="2458" xr:uid="{25A352B5-4E10-4B05-95A7-86F4E435315A}"/>
    <cellStyle name="Normal 9 5 3 3 2 2 2" xfId="5101" xr:uid="{25BCB601-6746-4186-A229-F708E7970DC3}"/>
    <cellStyle name="Normal 9 5 3 3 2 3" xfId="4179" xr:uid="{10E5B2FB-D72C-486A-9BCC-3DEDDF8D5425}"/>
    <cellStyle name="Normal 9 5 3 3 2 3 2" xfId="5102" xr:uid="{0A7AE470-3134-4EFD-A83D-86099B6B9CE4}"/>
    <cellStyle name="Normal 9 5 3 3 2 4" xfId="4180" xr:uid="{3C5EC668-CF04-4E21-95F6-E70E84B41E92}"/>
    <cellStyle name="Normal 9 5 3 3 2 4 2" xfId="5103" xr:uid="{71392CC6-3D2F-42C5-8C52-7004F0B09FB2}"/>
    <cellStyle name="Normal 9 5 3 3 2 5" xfId="5100" xr:uid="{FF6909A4-EDE5-4BF8-8EB0-3023C6576D41}"/>
    <cellStyle name="Normal 9 5 3 3 3" xfId="2459" xr:uid="{6EFAEB7E-3860-4BAA-9014-32846826E3B6}"/>
    <cellStyle name="Normal 9 5 3 3 3 2" xfId="5104" xr:uid="{874CC798-7D2D-40D7-B70E-F06EE461D716}"/>
    <cellStyle name="Normal 9 5 3 3 4" xfId="4181" xr:uid="{87B337C4-7A81-460A-BD0B-B9EC35EA0D76}"/>
    <cellStyle name="Normal 9 5 3 3 4 2" xfId="5105" xr:uid="{59EA4B63-C7B5-40EF-8EF5-7ED15C6DF23D}"/>
    <cellStyle name="Normal 9 5 3 3 5" xfId="4182" xr:uid="{5D4AFC92-B0E9-43C3-83AB-5BFD9D015399}"/>
    <cellStyle name="Normal 9 5 3 3 5 2" xfId="5106" xr:uid="{76BF514B-813A-4162-A356-C5C1B2D0FFB8}"/>
    <cellStyle name="Normal 9 5 3 3 6" xfId="5099" xr:uid="{27B8454E-AED0-40A6-89B6-7BD162B63A32}"/>
    <cellStyle name="Normal 9 5 3 4" xfId="2460" xr:uid="{92181DD2-251D-46F0-825E-F3FA8D681BB3}"/>
    <cellStyle name="Normal 9 5 3 4 2" xfId="2461" xr:uid="{71F8EE50-3FEE-4B2E-85F3-734C26D8D4AF}"/>
    <cellStyle name="Normal 9 5 3 4 2 2" xfId="5108" xr:uid="{3521FD6C-99A2-445A-B7D2-C5FFFA8C1901}"/>
    <cellStyle name="Normal 9 5 3 4 3" xfId="4183" xr:uid="{6C687F20-BB79-4EBA-97B9-14F19FCFCC31}"/>
    <cellStyle name="Normal 9 5 3 4 3 2" xfId="5109" xr:uid="{21B4EE07-8CE1-44AB-B441-998E397075CF}"/>
    <cellStyle name="Normal 9 5 3 4 4" xfId="4184" xr:uid="{3262D709-30F4-4AB8-A193-6A7A523B33EF}"/>
    <cellStyle name="Normal 9 5 3 4 4 2" xfId="5110" xr:uid="{42456303-CC7B-48EB-AECA-15244467707F}"/>
    <cellStyle name="Normal 9 5 3 4 5" xfId="5107" xr:uid="{472939CF-E2F2-44FE-A582-DB2CD71D7B6C}"/>
    <cellStyle name="Normal 9 5 3 5" xfId="2462" xr:uid="{BEE8A789-02D9-48C2-9823-BA92383A357F}"/>
    <cellStyle name="Normal 9 5 3 5 2" xfId="4185" xr:uid="{6E2DA527-6CC1-4D2C-9CF3-5FA41B22F580}"/>
    <cellStyle name="Normal 9 5 3 5 2 2" xfId="5112" xr:uid="{9A38FF67-2ED4-4C51-A4C6-A4E9F6DC7B11}"/>
    <cellStyle name="Normal 9 5 3 5 3" xfId="4186" xr:uid="{AB0D3BC3-C67E-43F4-8151-BC196058D118}"/>
    <cellStyle name="Normal 9 5 3 5 3 2" xfId="5113" xr:uid="{F26CF423-CB46-42D6-B517-5448185514FA}"/>
    <cellStyle name="Normal 9 5 3 5 4" xfId="4187" xr:uid="{FAF3F814-BF14-4204-B67B-68575D95F8FB}"/>
    <cellStyle name="Normal 9 5 3 5 4 2" xfId="5114" xr:uid="{710E0434-A16F-4E7E-83F3-F6EAC425AE8D}"/>
    <cellStyle name="Normal 9 5 3 5 5" xfId="5111" xr:uid="{0D54CD5D-02E8-4B4A-AF09-56E8DB125AD0}"/>
    <cellStyle name="Normal 9 5 3 6" xfId="4188" xr:uid="{CF9EE916-7B23-4E98-9F68-2AB6E178E746}"/>
    <cellStyle name="Normal 9 5 3 6 2" xfId="5115" xr:uid="{7FEF1C1E-9631-4484-A0DF-F8F720570554}"/>
    <cellStyle name="Normal 9 5 3 7" xfId="4189" xr:uid="{40568F7E-C4AE-40B8-85AC-CE6E04462132}"/>
    <cellStyle name="Normal 9 5 3 7 2" xfId="5116" xr:uid="{E19AD9CB-4DA1-437E-889F-5B2CAEE8DB9F}"/>
    <cellStyle name="Normal 9 5 3 8" xfId="4190" xr:uid="{35CC2447-BD7F-4EAB-874F-669C182D015D}"/>
    <cellStyle name="Normal 9 5 3 8 2" xfId="5117" xr:uid="{8AF8EF4D-5F68-4C73-B7E3-6EF38D13AAAB}"/>
    <cellStyle name="Normal 9 5 3 9" xfId="5085" xr:uid="{985B8790-1710-4261-BD6D-5862724E82A9}"/>
    <cellStyle name="Normal 9 5 4" xfId="421" xr:uid="{97966F3E-F761-41B4-AF6F-65E5B5E8A399}"/>
    <cellStyle name="Normal 9 5 4 2" xfId="881" xr:uid="{C2A708D1-3636-4DA3-92FB-97F8C40DD3B3}"/>
    <cellStyle name="Normal 9 5 4 2 2" xfId="882" xr:uid="{241498FB-5620-45B8-953A-700988685E3C}"/>
    <cellStyle name="Normal 9 5 4 2 2 2" xfId="2463" xr:uid="{75179253-2776-4DB7-8705-2E9D59F5817E}"/>
    <cellStyle name="Normal 9 5 4 2 2 2 2" xfId="5121" xr:uid="{63720DDD-4255-4573-AA06-CED225BA1B3E}"/>
    <cellStyle name="Normal 9 5 4 2 2 3" xfId="4191" xr:uid="{ADC31865-52F0-4EFF-8405-C9012EAC92F3}"/>
    <cellStyle name="Normal 9 5 4 2 2 3 2" xfId="5122" xr:uid="{1CF9E6F2-FB22-4C64-97EB-B0FCDE714660}"/>
    <cellStyle name="Normal 9 5 4 2 2 4" xfId="4192" xr:uid="{92604FEE-1170-4E18-954B-F59D7E8DDC1D}"/>
    <cellStyle name="Normal 9 5 4 2 2 4 2" xfId="5123" xr:uid="{F6212851-E4AC-4560-B15B-B71DE8A0F00E}"/>
    <cellStyle name="Normal 9 5 4 2 2 5" xfId="5120" xr:uid="{1EFF9135-FCCA-40CA-87BD-362EA13B933C}"/>
    <cellStyle name="Normal 9 5 4 2 3" xfId="2464" xr:uid="{81F75637-1F1B-4E72-A2CE-46E6890A0D36}"/>
    <cellStyle name="Normal 9 5 4 2 3 2" xfId="5124" xr:uid="{F46E2998-1BB9-4572-9CCD-53FB49D113F1}"/>
    <cellStyle name="Normal 9 5 4 2 4" xfId="4193" xr:uid="{31118B8E-DD36-4834-85CF-D995923188A6}"/>
    <cellStyle name="Normal 9 5 4 2 4 2" xfId="5125" xr:uid="{97730CA7-F84B-48B8-A8A7-A689710CA0BA}"/>
    <cellStyle name="Normal 9 5 4 2 5" xfId="4194" xr:uid="{001972D1-9F15-4615-8FE7-91B4A5FDD935}"/>
    <cellStyle name="Normal 9 5 4 2 5 2" xfId="5126" xr:uid="{0A0BF414-1437-4EB9-9AB1-7ECB46CB59A0}"/>
    <cellStyle name="Normal 9 5 4 2 6" xfId="5119" xr:uid="{49F4D1CA-679C-45E7-975E-62F263EB1BBB}"/>
    <cellStyle name="Normal 9 5 4 3" xfId="883" xr:uid="{1D33D5CF-9C01-4C1F-A3AB-B7FA9FDB593A}"/>
    <cellStyle name="Normal 9 5 4 3 2" xfId="2465" xr:uid="{25E9C9E8-60D7-405C-ADCD-1E4E780CCC2E}"/>
    <cellStyle name="Normal 9 5 4 3 2 2" xfId="5128" xr:uid="{5A2E2F4A-3812-443F-B98E-CA91D5163920}"/>
    <cellStyle name="Normal 9 5 4 3 3" xfId="4195" xr:uid="{A1C434DE-390F-4734-BCBE-880B20B6ACCC}"/>
    <cellStyle name="Normal 9 5 4 3 3 2" xfId="5129" xr:uid="{3784EB01-8453-41CF-8998-51F5CACE5774}"/>
    <cellStyle name="Normal 9 5 4 3 4" xfId="4196" xr:uid="{AA3EDA21-1C44-407C-80C1-0030531B822B}"/>
    <cellStyle name="Normal 9 5 4 3 4 2" xfId="5130" xr:uid="{04D574AD-4ABE-46C5-AB75-8B1BFF771F13}"/>
    <cellStyle name="Normal 9 5 4 3 5" xfId="5127" xr:uid="{2725F16D-D128-40D6-A532-B258C7C3E820}"/>
    <cellStyle name="Normal 9 5 4 4" xfId="2466" xr:uid="{0F885B3F-88C5-42E8-BF21-B68B2B1BA751}"/>
    <cellStyle name="Normal 9 5 4 4 2" xfId="4197" xr:uid="{82BEF23F-761C-4881-87E3-CD6EFFB3D18D}"/>
    <cellStyle name="Normal 9 5 4 4 2 2" xfId="5132" xr:uid="{55B393E7-64A5-4034-B6D2-F329137B803D}"/>
    <cellStyle name="Normal 9 5 4 4 3" xfId="4198" xr:uid="{891B029B-2CE1-4CB0-8798-31AF14D38286}"/>
    <cellStyle name="Normal 9 5 4 4 3 2" xfId="5133" xr:uid="{39AB77F3-287D-4592-806D-052839291F46}"/>
    <cellStyle name="Normal 9 5 4 4 4" xfId="4199" xr:uid="{C17D723B-BCEF-4C78-A4E9-7C93DF0026EB}"/>
    <cellStyle name="Normal 9 5 4 4 4 2" xfId="5134" xr:uid="{02D4F9EE-A6A1-43D4-8654-84FAE7844359}"/>
    <cellStyle name="Normal 9 5 4 4 5" xfId="5131" xr:uid="{0851044A-6A48-4385-B14F-55029CDCD8FD}"/>
    <cellStyle name="Normal 9 5 4 5" xfId="4200" xr:uid="{07D12E9C-534A-4FE2-85BF-B8F2F3A2AF51}"/>
    <cellStyle name="Normal 9 5 4 5 2" xfId="5135" xr:uid="{42790CA3-F269-40A4-83C1-0EC905128A1E}"/>
    <cellStyle name="Normal 9 5 4 6" xfId="4201" xr:uid="{568CE026-6A57-4277-A8BA-485E6AD4ADE7}"/>
    <cellStyle name="Normal 9 5 4 6 2" xfId="5136" xr:uid="{47286C5C-A56F-4825-BF5B-B2B85A0E0E4E}"/>
    <cellStyle name="Normal 9 5 4 7" xfId="4202" xr:uid="{16DE039F-6881-444B-82BC-27226AC0EB69}"/>
    <cellStyle name="Normal 9 5 4 7 2" xfId="5137" xr:uid="{FB961BC6-21C7-435A-9ED2-7C0D2FF36EE9}"/>
    <cellStyle name="Normal 9 5 4 8" xfId="5118" xr:uid="{C72961BF-3C6C-4157-9A47-5B01DAB4E9FF}"/>
    <cellStyle name="Normal 9 5 5" xfId="422" xr:uid="{B9F46AC9-954C-4C12-8375-302C013F6E98}"/>
    <cellStyle name="Normal 9 5 5 2" xfId="884" xr:uid="{2B995708-CA93-4E1F-8370-207A8884F8F3}"/>
    <cellStyle name="Normal 9 5 5 2 2" xfId="2467" xr:uid="{FBCF99F0-6294-4F51-88F0-1DB43E392F7C}"/>
    <cellStyle name="Normal 9 5 5 2 2 2" xfId="5140" xr:uid="{74DB1A29-7ED7-4D90-9406-9D97B5983FBF}"/>
    <cellStyle name="Normal 9 5 5 2 3" xfId="4203" xr:uid="{70A02483-241F-425D-8241-F06BB23D4C20}"/>
    <cellStyle name="Normal 9 5 5 2 3 2" xfId="5141" xr:uid="{146BA579-0A64-4D64-96D5-B3C49E16F2FC}"/>
    <cellStyle name="Normal 9 5 5 2 4" xfId="4204" xr:uid="{071D38BA-6C50-4136-927C-502C285EED6A}"/>
    <cellStyle name="Normal 9 5 5 2 4 2" xfId="5142" xr:uid="{FCA9F975-5422-44C5-95DE-80B9CE73D3DB}"/>
    <cellStyle name="Normal 9 5 5 2 5" xfId="5139" xr:uid="{07110D74-FEF7-41AC-BC7B-2BAD24E61E46}"/>
    <cellStyle name="Normal 9 5 5 3" xfId="2468" xr:uid="{8FEA97AB-2CC0-4F8A-B713-21260F4B9C3A}"/>
    <cellStyle name="Normal 9 5 5 3 2" xfId="4205" xr:uid="{8757FB1F-7E9E-48B5-A2A7-5E15E8404B1A}"/>
    <cellStyle name="Normal 9 5 5 3 2 2" xfId="5144" xr:uid="{577BBDA4-1EF1-4BE2-9545-19019114A224}"/>
    <cellStyle name="Normal 9 5 5 3 3" xfId="4206" xr:uid="{DC3F2F75-121C-4E5F-9BED-4165B445D87D}"/>
    <cellStyle name="Normal 9 5 5 3 3 2" xfId="5145" xr:uid="{BFE9A77E-5C9E-4EB7-905C-743D2AEFEF24}"/>
    <cellStyle name="Normal 9 5 5 3 4" xfId="4207" xr:uid="{B41A592E-FE23-4D64-92B1-91FFA2E480E6}"/>
    <cellStyle name="Normal 9 5 5 3 4 2" xfId="5146" xr:uid="{27B6A23B-43DC-4AB6-B801-A817AB4CB0A2}"/>
    <cellStyle name="Normal 9 5 5 3 5" xfId="5143" xr:uid="{86AAD5C4-E204-441D-8435-6AC7D2E14B59}"/>
    <cellStyle name="Normal 9 5 5 4" xfId="4208" xr:uid="{2AE95124-E94A-4E76-952E-17D13EA30C61}"/>
    <cellStyle name="Normal 9 5 5 4 2" xfId="5147" xr:uid="{EF3AF3E2-4CA2-410E-8990-80C5DA25B236}"/>
    <cellStyle name="Normal 9 5 5 5" xfId="4209" xr:uid="{5F41F1B2-B88F-4AB1-834C-9AFEC9509EAD}"/>
    <cellStyle name="Normal 9 5 5 5 2" xfId="5148" xr:uid="{09B8C3DC-DE6D-4E4B-8C25-F4FB26346D05}"/>
    <cellStyle name="Normal 9 5 5 6" xfId="4210" xr:uid="{94C6057D-66B2-4F35-8887-5964759EF9D9}"/>
    <cellStyle name="Normal 9 5 5 6 2" xfId="5149" xr:uid="{8571441B-3D2B-494C-93DA-08A08CEA83B9}"/>
    <cellStyle name="Normal 9 5 5 7" xfId="5138" xr:uid="{D44F672C-5ADB-4699-A196-68DF2836256C}"/>
    <cellStyle name="Normal 9 5 6" xfId="885" xr:uid="{D898FCE0-8B7B-4E9C-857D-C28F75A6ABE5}"/>
    <cellStyle name="Normal 9 5 6 2" xfId="2469" xr:uid="{DB4AE994-720B-441F-95E2-BC89E377BF7C}"/>
    <cellStyle name="Normal 9 5 6 2 2" xfId="4211" xr:uid="{283A8ACF-F6AB-421A-90FB-E814216B32C1}"/>
    <cellStyle name="Normal 9 5 6 2 2 2" xfId="5152" xr:uid="{69D4D526-D8E5-46A2-A568-B9B28032AFA6}"/>
    <cellStyle name="Normal 9 5 6 2 3" xfId="4212" xr:uid="{5533080A-9255-4535-BDDE-6CFDA9903450}"/>
    <cellStyle name="Normal 9 5 6 2 3 2" xfId="5153" xr:uid="{02F535DE-176E-4A7D-853B-B28504BBB73B}"/>
    <cellStyle name="Normal 9 5 6 2 4" xfId="4213" xr:uid="{9861F07F-31DB-4D41-B3C7-302733C46206}"/>
    <cellStyle name="Normal 9 5 6 2 4 2" xfId="5154" xr:uid="{925CE2C3-0D2C-4EB8-B197-0580630E0521}"/>
    <cellStyle name="Normal 9 5 6 2 5" xfId="5151" xr:uid="{5842221F-3E8F-40B2-9766-BB503CADA19C}"/>
    <cellStyle name="Normal 9 5 6 3" xfId="4214" xr:uid="{061AA55E-ED86-4FCB-A4EB-D3CD3060C533}"/>
    <cellStyle name="Normal 9 5 6 3 2" xfId="5155" xr:uid="{5E851576-6574-41DC-A402-1264F820DDD7}"/>
    <cellStyle name="Normal 9 5 6 4" xfId="4215" xr:uid="{E116CE27-03F4-4E08-A789-074377054DE4}"/>
    <cellStyle name="Normal 9 5 6 4 2" xfId="5156" xr:uid="{DE26EEA2-4E29-4774-9AAD-0D328C113C5A}"/>
    <cellStyle name="Normal 9 5 6 5" xfId="4216" xr:uid="{3383489F-EF0A-4021-9476-4D7A2604C5B3}"/>
    <cellStyle name="Normal 9 5 6 5 2" xfId="5157" xr:uid="{48000E06-D81F-41C7-A08C-CE3FE9674777}"/>
    <cellStyle name="Normal 9 5 6 6" xfId="5150" xr:uid="{FC50E33F-350C-42F8-BB26-62EE45950A2E}"/>
    <cellStyle name="Normal 9 5 7" xfId="2470" xr:uid="{E8E04E7A-B42E-47E0-8A22-A3503919CCA5}"/>
    <cellStyle name="Normal 9 5 7 2" xfId="4217" xr:uid="{A7B55DC9-353D-4401-884F-6610F3123EC9}"/>
    <cellStyle name="Normal 9 5 7 2 2" xfId="5159" xr:uid="{D26D25CB-84C0-4398-AD70-21197AB9CB9E}"/>
    <cellStyle name="Normal 9 5 7 3" xfId="4218" xr:uid="{206CEC93-B60B-407B-8239-26E9F418AF98}"/>
    <cellStyle name="Normal 9 5 7 3 2" xfId="5160" xr:uid="{0F2DD191-A00E-4F71-BDF3-FAF057C76C34}"/>
    <cellStyle name="Normal 9 5 7 4" xfId="4219" xr:uid="{6C4C37C8-A0D6-47A2-A4A8-88FC2CDD1180}"/>
    <cellStyle name="Normal 9 5 7 4 2" xfId="5161" xr:uid="{9B5ECEAA-87FB-48D9-A773-D03E6AFCE191}"/>
    <cellStyle name="Normal 9 5 7 5" xfId="5158" xr:uid="{0B574105-2C0A-412D-9C0B-D6E8B45F4FDF}"/>
    <cellStyle name="Normal 9 5 8" xfId="4220" xr:uid="{CBEDE004-1B6E-4001-8E0F-F746954EAC66}"/>
    <cellStyle name="Normal 9 5 8 2" xfId="4221" xr:uid="{A3B34738-2DBC-4B36-BF00-669A16E128DB}"/>
    <cellStyle name="Normal 9 5 8 2 2" xfId="5163" xr:uid="{089FA805-6C18-43D9-B1CA-8FBDB586AF37}"/>
    <cellStyle name="Normal 9 5 8 3" xfId="4222" xr:uid="{CB4CF595-B5F8-4CC6-8303-078A8E5263E1}"/>
    <cellStyle name="Normal 9 5 8 3 2" xfId="5164" xr:uid="{419087E8-F352-4F75-A501-CCB6096D7FA6}"/>
    <cellStyle name="Normal 9 5 8 4" xfId="4223" xr:uid="{2AE42599-10E5-4726-A720-9DA90E04963E}"/>
    <cellStyle name="Normal 9 5 8 4 2" xfId="5165" xr:uid="{97582C8E-533C-4CF1-8002-AE2158A6CEF3}"/>
    <cellStyle name="Normal 9 5 8 5" xfId="5162" xr:uid="{C73E11E5-2A0F-4DDB-A125-EB7B4A0C114C}"/>
    <cellStyle name="Normal 9 5 9" xfId="4224" xr:uid="{6952DA91-F45B-4F8C-B174-F979ED87E629}"/>
    <cellStyle name="Normal 9 5 9 2" xfId="5166" xr:uid="{20FB08FE-4D44-4877-8BA2-03A9C941C8EB}"/>
    <cellStyle name="Normal 9 6" xfId="180" xr:uid="{3A67D16C-21CD-4E1C-A4E8-99FDD7E90759}"/>
    <cellStyle name="Normal 9 6 10" xfId="5167" xr:uid="{4394F037-FB0F-44F7-82C7-91F3B5942F6F}"/>
    <cellStyle name="Normal 9 6 2" xfId="181" xr:uid="{7F2708FC-7752-4387-ACF5-131F89ECFB3A}"/>
    <cellStyle name="Normal 9 6 2 2" xfId="423" xr:uid="{0903702E-D0FB-4FDB-87A7-FF19934CD109}"/>
    <cellStyle name="Normal 9 6 2 2 2" xfId="886" xr:uid="{4A029842-247E-4F78-8FF0-E63F9E233D1B}"/>
    <cellStyle name="Normal 9 6 2 2 2 2" xfId="2471" xr:uid="{4CFECBCB-D587-4CB2-99AE-5EE0999C1BE5}"/>
    <cellStyle name="Normal 9 6 2 2 2 2 2" xfId="5171" xr:uid="{3491F4F9-4A3A-48D0-B96A-B96C29AAD3B8}"/>
    <cellStyle name="Normal 9 6 2 2 2 3" xfId="4225" xr:uid="{2F01AC9C-8778-47B3-9977-20CB2FB54252}"/>
    <cellStyle name="Normal 9 6 2 2 2 3 2" xfId="5172" xr:uid="{DABCB345-D4D3-4486-83B2-1136A2AB5369}"/>
    <cellStyle name="Normal 9 6 2 2 2 4" xfId="4226" xr:uid="{F39D4387-1E66-48B8-8113-50F6F33C5CCB}"/>
    <cellStyle name="Normal 9 6 2 2 2 4 2" xfId="5173" xr:uid="{275A4FB6-FB16-4A86-A08B-ABEA6ED8287B}"/>
    <cellStyle name="Normal 9 6 2 2 2 5" xfId="5170" xr:uid="{A6A702D4-E330-4761-B022-D13065F1DF36}"/>
    <cellStyle name="Normal 9 6 2 2 3" xfId="2472" xr:uid="{8A158C54-9444-4865-8A77-BA50FBFBAEA8}"/>
    <cellStyle name="Normal 9 6 2 2 3 2" xfId="4227" xr:uid="{0D931ACC-A23A-47F7-8A2F-82F2FA0EA84B}"/>
    <cellStyle name="Normal 9 6 2 2 3 2 2" xfId="5175" xr:uid="{FE7EB7BD-F246-4D8D-9520-50707F647139}"/>
    <cellStyle name="Normal 9 6 2 2 3 3" xfId="4228" xr:uid="{BA13D559-E1D9-43F9-A31A-D4A6D7B6B009}"/>
    <cellStyle name="Normal 9 6 2 2 3 3 2" xfId="5176" xr:uid="{6E8F34FE-F97F-42D0-9623-C8515B2ED74C}"/>
    <cellStyle name="Normal 9 6 2 2 3 4" xfId="4229" xr:uid="{F9E2DF7F-51CA-40B3-B2B5-CD2DE2DF1499}"/>
    <cellStyle name="Normal 9 6 2 2 3 4 2" xfId="5177" xr:uid="{F4A2269B-01D7-48BC-A9C7-5FF709CE6BED}"/>
    <cellStyle name="Normal 9 6 2 2 3 5" xfId="5174" xr:uid="{FB721B1D-60E5-4126-A870-B3509BD6B5C0}"/>
    <cellStyle name="Normal 9 6 2 2 4" xfId="4230" xr:uid="{C793064E-1318-4F0A-BEF5-71E7950A94FB}"/>
    <cellStyle name="Normal 9 6 2 2 4 2" xfId="5178" xr:uid="{EAC6B1E7-0022-4528-B5CF-A1E7E7D631AC}"/>
    <cellStyle name="Normal 9 6 2 2 5" xfId="4231" xr:uid="{B78F23A9-6995-4665-8CCE-DDABD8010C39}"/>
    <cellStyle name="Normal 9 6 2 2 5 2" xfId="5179" xr:uid="{54EEDDCB-7D7C-4C62-B379-D13CF8266E9B}"/>
    <cellStyle name="Normal 9 6 2 2 6" xfId="4232" xr:uid="{0248B3A7-B7A4-4CE6-B0A3-C1EB4827398B}"/>
    <cellStyle name="Normal 9 6 2 2 6 2" xfId="5180" xr:uid="{B137C3F4-CFDF-4854-9581-913B6AF08C92}"/>
    <cellStyle name="Normal 9 6 2 2 7" xfId="5169" xr:uid="{D0FAE003-8612-4F85-99DD-A49A528233D4}"/>
    <cellStyle name="Normal 9 6 2 3" xfId="887" xr:uid="{8DD0934D-B9E3-4552-9CC6-BF9BDEA239BE}"/>
    <cellStyle name="Normal 9 6 2 3 2" xfId="2473" xr:uid="{8171BD24-589A-486C-BB85-0102F047BB46}"/>
    <cellStyle name="Normal 9 6 2 3 2 2" xfId="4233" xr:uid="{6C5EC645-F60E-46F3-AE64-059B8DE79BF6}"/>
    <cellStyle name="Normal 9 6 2 3 2 2 2" xfId="5183" xr:uid="{5C09644F-E809-4B54-89A4-0B3EEC112398}"/>
    <cellStyle name="Normal 9 6 2 3 2 3" xfId="4234" xr:uid="{C9FFEFAB-1827-45CD-B9DB-1FBF57821EE7}"/>
    <cellStyle name="Normal 9 6 2 3 2 3 2" xfId="5184" xr:uid="{4C81AFC1-9042-40B8-9E3E-FA69907D658C}"/>
    <cellStyle name="Normal 9 6 2 3 2 4" xfId="4235" xr:uid="{DCC40CAE-89FF-4676-8938-D019C7B9FA21}"/>
    <cellStyle name="Normal 9 6 2 3 2 4 2" xfId="5185" xr:uid="{101B14DE-56DD-4B82-9D3D-2893463DA48A}"/>
    <cellStyle name="Normal 9 6 2 3 2 5" xfId="5182" xr:uid="{4B2A64B7-145A-4D5D-B6A2-D146649BC5DC}"/>
    <cellStyle name="Normal 9 6 2 3 3" xfId="4236" xr:uid="{C3C2C8EC-96CD-4059-A4A7-9FBF866C6A76}"/>
    <cellStyle name="Normal 9 6 2 3 3 2" xfId="5186" xr:uid="{84283043-A330-4A92-92FB-5533F5ED66CF}"/>
    <cellStyle name="Normal 9 6 2 3 4" xfId="4237" xr:uid="{79CD73EF-C9A7-4D8F-92DD-483C85A1E58E}"/>
    <cellStyle name="Normal 9 6 2 3 4 2" xfId="5187" xr:uid="{028FA25A-9354-440E-97D6-D682C910FBAC}"/>
    <cellStyle name="Normal 9 6 2 3 5" xfId="4238" xr:uid="{8BBE4E37-9EEF-40C6-84F7-FD64FC3F8AB9}"/>
    <cellStyle name="Normal 9 6 2 3 5 2" xfId="5188" xr:uid="{80F97C1F-5E29-4CE6-8505-AC2A3EC47156}"/>
    <cellStyle name="Normal 9 6 2 3 6" xfId="5181" xr:uid="{A7DC02D5-1A8F-48DA-8C1A-3A914B569DF4}"/>
    <cellStyle name="Normal 9 6 2 4" xfId="2474" xr:uid="{9F76666E-29E4-4800-B9B3-B5148B4D91F7}"/>
    <cellStyle name="Normal 9 6 2 4 2" xfId="4239" xr:uid="{9E0850E5-3204-4627-A8EC-DF5B0E0E2A8F}"/>
    <cellStyle name="Normal 9 6 2 4 2 2" xfId="5190" xr:uid="{D80D113B-FEF3-4BA5-9573-8715868F882C}"/>
    <cellStyle name="Normal 9 6 2 4 3" xfId="4240" xr:uid="{F2038161-CBFF-4757-83C3-031477F654C8}"/>
    <cellStyle name="Normal 9 6 2 4 3 2" xfId="5191" xr:uid="{08972796-0179-4395-A577-86481397DB6B}"/>
    <cellStyle name="Normal 9 6 2 4 4" xfId="4241" xr:uid="{D332ADF5-536F-4404-9299-B97EE6B9A75E}"/>
    <cellStyle name="Normal 9 6 2 4 4 2" xfId="5192" xr:uid="{1737BC16-55E0-41D5-AAFA-10D9942E2FA2}"/>
    <cellStyle name="Normal 9 6 2 4 5" xfId="5189" xr:uid="{8D02502E-FC97-44FE-8743-55A32E086F4D}"/>
    <cellStyle name="Normal 9 6 2 5" xfId="4242" xr:uid="{111A5A0E-87FB-4DF2-89C1-5E8C9B8B3465}"/>
    <cellStyle name="Normal 9 6 2 5 2" xfId="4243" xr:uid="{9A98CCC1-3D2F-48C6-8F44-581AB3322F5F}"/>
    <cellStyle name="Normal 9 6 2 5 2 2" xfId="5194" xr:uid="{D0D2E393-9A07-448F-B15C-BF27C4C7F954}"/>
    <cellStyle name="Normal 9 6 2 5 3" xfId="4244" xr:uid="{C4E41F5A-2B7C-4FEA-A0B8-8C3CDE5CAD3B}"/>
    <cellStyle name="Normal 9 6 2 5 3 2" xfId="5195" xr:uid="{FFB599BE-4DAE-40EB-9AC7-2E1D6CAC1779}"/>
    <cellStyle name="Normal 9 6 2 5 4" xfId="4245" xr:uid="{51BF71F5-7298-471A-93C8-D80324A39669}"/>
    <cellStyle name="Normal 9 6 2 5 4 2" xfId="5196" xr:uid="{7373BEF2-0F86-45E6-8D73-4B4C425E50E6}"/>
    <cellStyle name="Normal 9 6 2 5 5" xfId="5193" xr:uid="{4EB7C864-2007-4AF8-89BF-27C46A6B682C}"/>
    <cellStyle name="Normal 9 6 2 6" xfId="4246" xr:uid="{3B3A65C3-6DE3-4C00-AAC4-D3E89BA68C30}"/>
    <cellStyle name="Normal 9 6 2 6 2" xfId="5197" xr:uid="{12F0F7A7-65AE-4949-A1B0-A8FB1562DBED}"/>
    <cellStyle name="Normal 9 6 2 7" xfId="4247" xr:uid="{7618823F-9809-4D03-8D9A-6E0F59F95BEC}"/>
    <cellStyle name="Normal 9 6 2 7 2" xfId="5198" xr:uid="{2835A4E8-3BB1-4CF8-BB95-4253C3710749}"/>
    <cellStyle name="Normal 9 6 2 8" xfId="4248" xr:uid="{FDAB1B66-3194-422A-ACD8-B40EB9A742C4}"/>
    <cellStyle name="Normal 9 6 2 8 2" xfId="5199" xr:uid="{952B58B8-E88D-4E6B-9B00-962621440BDC}"/>
    <cellStyle name="Normal 9 6 2 9" xfId="5168" xr:uid="{921051AE-1E9B-46DB-96DB-7C4D41F513AD}"/>
    <cellStyle name="Normal 9 6 3" xfId="424" xr:uid="{E4904FCB-20D6-460E-8602-944760092E79}"/>
    <cellStyle name="Normal 9 6 3 2" xfId="888" xr:uid="{6BF36661-2FD4-4724-A266-73331932FDA4}"/>
    <cellStyle name="Normal 9 6 3 2 2" xfId="889" xr:uid="{80EC0EE3-2767-4AFF-A3F2-139245BAE1FD}"/>
    <cellStyle name="Normal 9 6 3 2 2 2" xfId="5202" xr:uid="{ADF16057-1171-4781-B369-D39C5F008236}"/>
    <cellStyle name="Normal 9 6 3 2 3" xfId="4249" xr:uid="{0871137C-CF8F-4B57-B75A-E6299821B31A}"/>
    <cellStyle name="Normal 9 6 3 2 3 2" xfId="5203" xr:uid="{9D0B111D-8B2E-4843-A99B-CFC4D6EAF89F}"/>
    <cellStyle name="Normal 9 6 3 2 4" xfId="4250" xr:uid="{CEC488C1-999A-45B2-AE68-C3554A3ACABB}"/>
    <cellStyle name="Normal 9 6 3 2 4 2" xfId="5204" xr:uid="{D7673B5F-89FE-4DFC-9BB7-953F392EC730}"/>
    <cellStyle name="Normal 9 6 3 2 5" xfId="5201" xr:uid="{C510A153-0A6E-4837-B238-CAE5A7FF193E}"/>
    <cellStyle name="Normal 9 6 3 3" xfId="890" xr:uid="{B3443C46-C523-45C5-8B35-B82E1FAF812C}"/>
    <cellStyle name="Normal 9 6 3 3 2" xfId="4251" xr:uid="{5EB2396F-A42B-46C4-ADC5-78EA617F12AB}"/>
    <cellStyle name="Normal 9 6 3 3 2 2" xfId="5206" xr:uid="{D7F2D2C4-AC58-4333-83B4-B9BE6AE5E7EB}"/>
    <cellStyle name="Normal 9 6 3 3 3" xfId="4252" xr:uid="{AE8510D4-9447-4010-B7EE-924A8E0B212A}"/>
    <cellStyle name="Normal 9 6 3 3 3 2" xfId="5207" xr:uid="{58D36F9B-89AA-450F-A89C-2FE8C666B89F}"/>
    <cellStyle name="Normal 9 6 3 3 4" xfId="4253" xr:uid="{0FE87B75-477C-4723-A2A4-205C88A69EAE}"/>
    <cellStyle name="Normal 9 6 3 3 4 2" xfId="5208" xr:uid="{79AAF96C-C92B-4C34-9CB2-289B0B07664B}"/>
    <cellStyle name="Normal 9 6 3 3 5" xfId="5205" xr:uid="{27555A66-5FB3-420A-9565-E16A1561283A}"/>
    <cellStyle name="Normal 9 6 3 4" xfId="4254" xr:uid="{C82F97B4-1E8A-4CFF-AEBC-CB9630E7571D}"/>
    <cellStyle name="Normal 9 6 3 4 2" xfId="5209" xr:uid="{6DD199F7-6490-407B-B5FC-BFADFCE5A7F0}"/>
    <cellStyle name="Normal 9 6 3 5" xfId="4255" xr:uid="{4C737A1E-E894-4DE4-8A5B-AF481C688AD1}"/>
    <cellStyle name="Normal 9 6 3 5 2" xfId="5210" xr:uid="{6C1BBC6B-F53C-4EE0-B7EC-CD54C189575F}"/>
    <cellStyle name="Normal 9 6 3 6" xfId="4256" xr:uid="{D15A1005-061E-47C4-8431-B4C3C621AFE3}"/>
    <cellStyle name="Normal 9 6 3 6 2" xfId="5211" xr:uid="{4A5E717A-F8DE-474A-AE0C-96853E8FA22A}"/>
    <cellStyle name="Normal 9 6 3 7" xfId="5200" xr:uid="{F03DA2B7-5535-4F83-A529-81E86ACA7707}"/>
    <cellStyle name="Normal 9 6 4" xfId="425" xr:uid="{FD5BCACD-43B4-4D37-A0A6-139D3D08A8B1}"/>
    <cellStyle name="Normal 9 6 4 2" xfId="891" xr:uid="{7F36B1FF-0319-4B61-8A78-46D16CC26836}"/>
    <cellStyle name="Normal 9 6 4 2 2" xfId="4257" xr:uid="{2FEEEB9A-A825-44A0-B772-5939DD5C19E2}"/>
    <cellStyle name="Normal 9 6 4 2 2 2" xfId="5214" xr:uid="{9EEC1030-81B6-480D-BBC9-D71FBD157765}"/>
    <cellStyle name="Normal 9 6 4 2 3" xfId="4258" xr:uid="{0B73C8BE-C737-40D9-83CF-FC555AE73E43}"/>
    <cellStyle name="Normal 9 6 4 2 3 2" xfId="5215" xr:uid="{529961F0-7EC8-4B23-9766-2AB525760B52}"/>
    <cellStyle name="Normal 9 6 4 2 4" xfId="4259" xr:uid="{AAA7A6AD-F763-48C6-898F-435DC83E6CC2}"/>
    <cellStyle name="Normal 9 6 4 2 4 2" xfId="5216" xr:uid="{14D1DA7A-0CAB-4FB2-8F19-B89F1C46F997}"/>
    <cellStyle name="Normal 9 6 4 2 5" xfId="5213" xr:uid="{76BC4147-E7CB-4E72-9229-89E639622922}"/>
    <cellStyle name="Normal 9 6 4 3" xfId="4260" xr:uid="{9802574B-2F39-4360-BB81-A98D7C331F12}"/>
    <cellStyle name="Normal 9 6 4 3 2" xfId="5217" xr:uid="{581C6180-4F38-4588-8C4B-2D2A1EF044AE}"/>
    <cellStyle name="Normal 9 6 4 4" xfId="4261" xr:uid="{3807B030-7ED8-4D3A-B8B1-93B4F0088880}"/>
    <cellStyle name="Normal 9 6 4 4 2" xfId="5218" xr:uid="{D537B707-0401-47B5-80DA-288EA3CFA2D0}"/>
    <cellStyle name="Normal 9 6 4 5" xfId="4262" xr:uid="{95B81025-FB1B-4C06-9364-867D5AE30FC9}"/>
    <cellStyle name="Normal 9 6 4 5 2" xfId="5219" xr:uid="{204F1DF5-61E9-47D9-981E-04F94ABEFB28}"/>
    <cellStyle name="Normal 9 6 4 6" xfId="5212" xr:uid="{4BEFA4F0-453F-4711-AF85-181C53747C99}"/>
    <cellStyle name="Normal 9 6 5" xfId="892" xr:uid="{099583B8-44E1-40C2-9B0C-09D82F176FBF}"/>
    <cellStyle name="Normal 9 6 5 2" xfId="4263" xr:uid="{72A7119C-D259-4ECB-AD91-14FAEEA07E31}"/>
    <cellStyle name="Normal 9 6 5 2 2" xfId="5221" xr:uid="{7356E6A0-21EE-4CB1-A85C-45C8EDF0B39C}"/>
    <cellStyle name="Normal 9 6 5 3" xfId="4264" xr:uid="{CEBBB1AA-E938-4DAF-854D-474733A3EA13}"/>
    <cellStyle name="Normal 9 6 5 3 2" xfId="5222" xr:uid="{F301BAAD-4164-4F23-B8EB-3FDA161C916A}"/>
    <cellStyle name="Normal 9 6 5 4" xfId="4265" xr:uid="{83D70B39-BE52-4594-9614-E1178FD09C48}"/>
    <cellStyle name="Normal 9 6 5 4 2" xfId="5223" xr:uid="{9B281B66-D43B-43A9-8C04-A48C72B1F4A8}"/>
    <cellStyle name="Normal 9 6 5 5" xfId="5220" xr:uid="{E5D6BF3A-3195-4FA1-A52D-A0ABF44E4BCF}"/>
    <cellStyle name="Normal 9 6 6" xfId="4266" xr:uid="{67E08390-7532-421E-95EB-799867E636D0}"/>
    <cellStyle name="Normal 9 6 6 2" xfId="4267" xr:uid="{186CC7CB-00E8-44DC-80A1-ED2BD4F0ABF3}"/>
    <cellStyle name="Normal 9 6 6 2 2" xfId="5225" xr:uid="{866AB588-0F96-4EAC-AA1D-81E10487634B}"/>
    <cellStyle name="Normal 9 6 6 3" xfId="4268" xr:uid="{132419CF-4BC2-4A0F-9AB0-F7E3FD6BF7AD}"/>
    <cellStyle name="Normal 9 6 6 3 2" xfId="5226" xr:uid="{5EFA911D-53C4-4C2B-9E1C-42C9A0FB8EBF}"/>
    <cellStyle name="Normal 9 6 6 4" xfId="4269" xr:uid="{244A3A7F-AB16-4003-A47C-B722C7AC0810}"/>
    <cellStyle name="Normal 9 6 6 4 2" xfId="5227" xr:uid="{B040B2F9-CBFE-4818-A550-6D16057BA33B}"/>
    <cellStyle name="Normal 9 6 6 5" xfId="5224" xr:uid="{3EAFA58A-6CC3-4197-81A2-88F127957279}"/>
    <cellStyle name="Normal 9 6 7" xfId="4270" xr:uid="{10E259AC-F714-4186-A5E9-DE17BCAE69FA}"/>
    <cellStyle name="Normal 9 6 7 2" xfId="5228" xr:uid="{D556FD9C-2F65-499C-B52A-7C5431D3D774}"/>
    <cellStyle name="Normal 9 6 8" xfId="4271" xr:uid="{9380F0C1-94C5-4843-A15F-436237AFD12C}"/>
    <cellStyle name="Normal 9 6 8 2" xfId="5229" xr:uid="{F2FBB067-1183-4556-B1E7-73F71210035E}"/>
    <cellStyle name="Normal 9 6 9" xfId="4272" xr:uid="{00C5DF2A-3D56-439A-9B19-43BD90CACCC9}"/>
    <cellStyle name="Normal 9 6 9 2" xfId="5230" xr:uid="{2F9E3AE9-39EA-4BBB-A7AB-C8B86C51D918}"/>
    <cellStyle name="Normal 9 7" xfId="182" xr:uid="{D7AC69EE-09C9-4260-A0D0-829029358338}"/>
    <cellStyle name="Normal 9 7 2" xfId="426" xr:uid="{8487631D-6C15-4830-B048-DB6303B986DF}"/>
    <cellStyle name="Normal 9 7 2 2" xfId="893" xr:uid="{0389DF64-7D31-4B57-8F3E-77533FCA50C4}"/>
    <cellStyle name="Normal 9 7 2 2 2" xfId="2475" xr:uid="{9C012EBF-ACB1-4C34-A40E-B870691AB3FD}"/>
    <cellStyle name="Normal 9 7 2 2 2 2" xfId="2476" xr:uid="{A88FD614-789D-4578-B9D2-A934969493B7}"/>
    <cellStyle name="Normal 9 7 2 2 2 2 2" xfId="5235" xr:uid="{C1E7EE47-48BC-4B05-AC3A-18229011A46B}"/>
    <cellStyle name="Normal 9 7 2 2 2 3" xfId="5234" xr:uid="{55AB88AE-FC12-484A-92EE-C94B925BBE63}"/>
    <cellStyle name="Normal 9 7 2 2 3" xfId="2477" xr:uid="{4CFB0474-E5A2-4600-B854-12516A426992}"/>
    <cellStyle name="Normal 9 7 2 2 3 2" xfId="5236" xr:uid="{F1A4106C-8747-4245-8E41-47D014506588}"/>
    <cellStyle name="Normal 9 7 2 2 4" xfId="4273" xr:uid="{C861C28E-2A62-4DE8-9C85-D9001B15BDB0}"/>
    <cellStyle name="Normal 9 7 2 2 4 2" xfId="5237" xr:uid="{583B88CC-EBB1-414A-B176-F21428AF1A81}"/>
    <cellStyle name="Normal 9 7 2 2 5" xfId="5233" xr:uid="{1C167C6F-79FF-4423-B715-E02E482E7605}"/>
    <cellStyle name="Normal 9 7 2 3" xfId="2478" xr:uid="{2AB83A9B-D26D-4090-ABD1-A16AC72E0A61}"/>
    <cellStyle name="Normal 9 7 2 3 2" xfId="2479" xr:uid="{172DADD9-C791-410D-A9A8-49590D4B478B}"/>
    <cellStyle name="Normal 9 7 2 3 2 2" xfId="5239" xr:uid="{16B4BFBD-2ADF-4F21-8904-2965382D4410}"/>
    <cellStyle name="Normal 9 7 2 3 3" xfId="4274" xr:uid="{AFBF67F7-E7BE-43DF-A82C-4878D98F067B}"/>
    <cellStyle name="Normal 9 7 2 3 3 2" xfId="5240" xr:uid="{B53934AE-6465-419A-9487-50DDDFCF9986}"/>
    <cellStyle name="Normal 9 7 2 3 4" xfId="4275" xr:uid="{9BD7E5D5-E1BE-459D-BAC6-2B0798872EFC}"/>
    <cellStyle name="Normal 9 7 2 3 4 2" xfId="5241" xr:uid="{1256D641-81E2-4BEB-9099-241692155794}"/>
    <cellStyle name="Normal 9 7 2 3 5" xfId="5238" xr:uid="{0DBEC5F6-3EED-41DB-9244-4DFB14AFF17A}"/>
    <cellStyle name="Normal 9 7 2 4" xfId="2480" xr:uid="{C128909A-4F76-4BB0-B3A5-F24C940E0059}"/>
    <cellStyle name="Normal 9 7 2 4 2" xfId="5242" xr:uid="{6712C1E1-4CF5-4F77-B7F7-80418D5351F5}"/>
    <cellStyle name="Normal 9 7 2 5" xfId="4276" xr:uid="{B6CF3679-7FC4-4C6F-B812-85CC2CBD0D9E}"/>
    <cellStyle name="Normal 9 7 2 5 2" xfId="5243" xr:uid="{8815CEC9-C9F9-4FA9-AC38-4834A253B4F6}"/>
    <cellStyle name="Normal 9 7 2 6" xfId="4277" xr:uid="{CAC8411D-F769-4BDE-BC97-7A647D26E72F}"/>
    <cellStyle name="Normal 9 7 2 6 2" xfId="5244" xr:uid="{573C9558-D9CF-460A-87CB-5448F9B271C3}"/>
    <cellStyle name="Normal 9 7 2 7" xfId="5232" xr:uid="{FFCA0745-2982-4C2F-8DFC-623428E373F9}"/>
    <cellStyle name="Normal 9 7 3" xfId="894" xr:uid="{A0CE34AA-67F1-465F-A342-5E5927C3D7EC}"/>
    <cellStyle name="Normal 9 7 3 2" xfId="2481" xr:uid="{FBD0A3FA-58D6-4A2B-B85C-CF7F7D00F0A4}"/>
    <cellStyle name="Normal 9 7 3 2 2" xfId="2482" xr:uid="{F8114B55-D696-4897-8650-71FA2AAB36A9}"/>
    <cellStyle name="Normal 9 7 3 2 2 2" xfId="5247" xr:uid="{08B665DC-60AD-4A86-8382-A365FED9F3E0}"/>
    <cellStyle name="Normal 9 7 3 2 3" xfId="4278" xr:uid="{FDDAD9D3-A14C-47CD-9F89-A8AB2AF93E6F}"/>
    <cellStyle name="Normal 9 7 3 2 3 2" xfId="5248" xr:uid="{041544AA-1545-41F8-B0C0-0DA1D0CAEF65}"/>
    <cellStyle name="Normal 9 7 3 2 4" xfId="4279" xr:uid="{C8FB510A-CF85-46C0-9D50-F6FB8671723A}"/>
    <cellStyle name="Normal 9 7 3 2 4 2" xfId="5249" xr:uid="{2E1360F2-1DEF-40BC-9D25-5576153E8B38}"/>
    <cellStyle name="Normal 9 7 3 2 5" xfId="5246" xr:uid="{09A6BD9C-ABB0-4717-B335-936EAE03D482}"/>
    <cellStyle name="Normal 9 7 3 3" xfId="2483" xr:uid="{BEF06A82-BC13-42A1-9440-09E4B787BFAE}"/>
    <cellStyle name="Normal 9 7 3 3 2" xfId="5250" xr:uid="{B5672B9B-8380-4770-BB94-69F674D5632F}"/>
    <cellStyle name="Normal 9 7 3 4" xfId="4280" xr:uid="{11EA17D5-D286-46AE-87CD-911648C2F2B0}"/>
    <cellStyle name="Normal 9 7 3 4 2" xfId="5251" xr:uid="{800BADA4-4222-49A1-AB21-6AC2BE6FF0CD}"/>
    <cellStyle name="Normal 9 7 3 5" xfId="4281" xr:uid="{8C1DEE10-D42B-47B9-B60B-6040E3488F28}"/>
    <cellStyle name="Normal 9 7 3 5 2" xfId="5252" xr:uid="{173F03B5-9F2E-4B3E-9B4F-FA9CF4FB1A2D}"/>
    <cellStyle name="Normal 9 7 3 6" xfId="5245" xr:uid="{12EBCDD3-6B05-4A34-A92E-141E1EED3568}"/>
    <cellStyle name="Normal 9 7 4" xfId="2484" xr:uid="{6ECF83CD-C947-405B-84BC-710FA6A6099C}"/>
    <cellStyle name="Normal 9 7 4 2" xfId="2485" xr:uid="{3AAA7B73-321F-4B86-A933-CF9EA3564154}"/>
    <cellStyle name="Normal 9 7 4 2 2" xfId="5254" xr:uid="{4BFB4C73-AFC2-459E-BC7D-46A3B7898CAA}"/>
    <cellStyle name="Normal 9 7 4 3" xfId="4282" xr:uid="{43BB07C8-F76F-4E63-B8A1-1ECF339584E7}"/>
    <cellStyle name="Normal 9 7 4 3 2" xfId="5255" xr:uid="{F3EBAED9-5CA9-4FB1-A560-836470BAE2EE}"/>
    <cellStyle name="Normal 9 7 4 4" xfId="4283" xr:uid="{0447403E-D393-40A4-AAB5-5509F8D34B0F}"/>
    <cellStyle name="Normal 9 7 4 4 2" xfId="5256" xr:uid="{0EFC097B-4BDF-4472-A7A4-09DBC570AAD3}"/>
    <cellStyle name="Normal 9 7 4 5" xfId="5253" xr:uid="{B9B18527-035B-48FA-92B4-F240770FEBCA}"/>
    <cellStyle name="Normal 9 7 5" xfId="2486" xr:uid="{28EE3C7F-2C52-4FD2-AFAA-B132A250951C}"/>
    <cellStyle name="Normal 9 7 5 2" xfId="4284" xr:uid="{37E4C5A4-CA74-4BCB-9B4C-89AAAC5FB9A5}"/>
    <cellStyle name="Normal 9 7 5 2 2" xfId="5258" xr:uid="{8BA3DE87-8C13-478B-BBE2-C3EBE4ED6F1A}"/>
    <cellStyle name="Normal 9 7 5 3" xfId="4285" xr:uid="{8C21C604-2095-42DE-8CEE-6D6C7B778213}"/>
    <cellStyle name="Normal 9 7 5 3 2" xfId="5259" xr:uid="{B6A33ED0-C59C-415D-BE8F-F9FACA34AB04}"/>
    <cellStyle name="Normal 9 7 5 4" xfId="4286" xr:uid="{441D5009-7697-4C8C-BD06-74A418366727}"/>
    <cellStyle name="Normal 9 7 5 4 2" xfId="5260" xr:uid="{5AFBC897-A5DA-43B9-B10F-A5C40B095AF9}"/>
    <cellStyle name="Normal 9 7 5 5" xfId="5257" xr:uid="{CCFD230F-71A1-4A78-9A7B-85245BBE7B57}"/>
    <cellStyle name="Normal 9 7 6" xfId="4287" xr:uid="{017D2156-25C4-40B3-B51E-3768AA89777C}"/>
    <cellStyle name="Normal 9 7 6 2" xfId="5261" xr:uid="{900F93E1-FE66-4B3A-A833-19A136EF0454}"/>
    <cellStyle name="Normal 9 7 7" xfId="4288" xr:uid="{3233586D-96C1-4BC9-BCF8-A94E292228FD}"/>
    <cellStyle name="Normal 9 7 7 2" xfId="5262" xr:uid="{A0DA70BB-179B-442E-B8C5-53BAAC29AB76}"/>
    <cellStyle name="Normal 9 7 8" xfId="4289" xr:uid="{04E855E7-8A0B-432A-AD3A-647525452392}"/>
    <cellStyle name="Normal 9 7 8 2" xfId="5263" xr:uid="{6242943D-D329-4730-B20A-D196C9E3ADDE}"/>
    <cellStyle name="Normal 9 7 9" xfId="5231" xr:uid="{C37F4DB8-219C-4D7B-A29D-DA4482ADA7F0}"/>
    <cellStyle name="Normal 9 8" xfId="427" xr:uid="{8AC6CB6B-A1F2-4B0E-A5C9-6F226AB5DB89}"/>
    <cellStyle name="Normal 9 8 2" xfId="895" xr:uid="{FF29EEA4-6E35-40EC-B547-58A0493165B1}"/>
    <cellStyle name="Normal 9 8 2 2" xfId="896" xr:uid="{43A7A758-B6DA-4C89-B799-2C959680F189}"/>
    <cellStyle name="Normal 9 8 2 2 2" xfId="2487" xr:uid="{F8385847-D971-4CED-91A2-07BEC91A1F15}"/>
    <cellStyle name="Normal 9 8 2 2 2 2" xfId="5267" xr:uid="{7B80642C-F09B-447E-B410-ADA716F4E6D9}"/>
    <cellStyle name="Normal 9 8 2 2 3" xfId="4290" xr:uid="{41D85540-BB95-4FF2-B1BA-5286C3689339}"/>
    <cellStyle name="Normal 9 8 2 2 3 2" xfId="5268" xr:uid="{D7598626-ADE0-4FCD-BBC9-0328BD51F6BA}"/>
    <cellStyle name="Normal 9 8 2 2 4" xfId="4291" xr:uid="{B2AACFC4-DF5A-424B-9C2B-71DB7EDD6210}"/>
    <cellStyle name="Normal 9 8 2 2 4 2" xfId="5269" xr:uid="{512E61A1-34B4-43DC-BAEF-24215F84D705}"/>
    <cellStyle name="Normal 9 8 2 2 5" xfId="5266" xr:uid="{05A3EDA3-A33E-4156-ACE0-68129BBFA984}"/>
    <cellStyle name="Normal 9 8 2 3" xfId="2488" xr:uid="{F49D74EB-1C64-4548-B958-FC2F9B8B8BCC}"/>
    <cellStyle name="Normal 9 8 2 3 2" xfId="5270" xr:uid="{E1C3D43E-7BDC-4416-8664-6AE3D5FDA2AB}"/>
    <cellStyle name="Normal 9 8 2 4" xfId="4292" xr:uid="{933D9841-861D-4D47-AC45-A8675D8BDEAA}"/>
    <cellStyle name="Normal 9 8 2 4 2" xfId="5271" xr:uid="{DE8ED3E5-B0AC-450B-9C23-9748FA083054}"/>
    <cellStyle name="Normal 9 8 2 5" xfId="4293" xr:uid="{96A863A7-DBBF-4F24-9CC0-EFDC8F498986}"/>
    <cellStyle name="Normal 9 8 2 5 2" xfId="5272" xr:uid="{671703BD-1B96-4365-B5F5-2E453EEECA8F}"/>
    <cellStyle name="Normal 9 8 2 6" xfId="5265" xr:uid="{EF2FFF9E-C9A1-41B2-BD90-E7802EFB5200}"/>
    <cellStyle name="Normal 9 8 3" xfId="897" xr:uid="{01796B95-A26F-4141-8312-32FC3F8513DD}"/>
    <cellStyle name="Normal 9 8 3 2" xfId="2489" xr:uid="{ED9778B7-DB56-4D98-936D-42ECC23477DD}"/>
    <cellStyle name="Normal 9 8 3 2 2" xfId="5274" xr:uid="{2AF85DD4-C07A-4FFF-822A-0D9B37F2DCE3}"/>
    <cellStyle name="Normal 9 8 3 3" xfId="4294" xr:uid="{1C947167-F6CB-448B-A334-AD62507819E0}"/>
    <cellStyle name="Normal 9 8 3 3 2" xfId="5275" xr:uid="{57672D94-4D27-479F-B026-DC18304913DC}"/>
    <cellStyle name="Normal 9 8 3 4" xfId="4295" xr:uid="{7C6FB05C-5BE3-4E76-A1B9-C2E8F50D1C9A}"/>
    <cellStyle name="Normal 9 8 3 4 2" xfId="5276" xr:uid="{8D6ABA0C-5104-4E5D-A543-771903EE7797}"/>
    <cellStyle name="Normal 9 8 3 5" xfId="5273" xr:uid="{80E237E3-AA1A-4184-B8FB-3E4DC909AF37}"/>
    <cellStyle name="Normal 9 8 4" xfId="2490" xr:uid="{75274FD7-DF42-4A34-AC0D-BB851D7C6777}"/>
    <cellStyle name="Normal 9 8 4 2" xfId="4296" xr:uid="{E294E376-EB3F-4497-A2E2-31CF57934BCE}"/>
    <cellStyle name="Normal 9 8 4 2 2" xfId="5278" xr:uid="{C7AC4075-F44C-4CC2-AD91-13A46D1A9607}"/>
    <cellStyle name="Normal 9 8 4 3" xfId="4297" xr:uid="{A3D0ED93-B8C7-48D2-ADC0-BF65D7F22206}"/>
    <cellStyle name="Normal 9 8 4 3 2" xfId="5279" xr:uid="{5C086A31-215C-4C1C-AF00-647B35B8B17B}"/>
    <cellStyle name="Normal 9 8 4 4" xfId="4298" xr:uid="{F9CB64E5-400F-41C1-A937-397EAF663881}"/>
    <cellStyle name="Normal 9 8 4 4 2" xfId="5280" xr:uid="{FA18481C-D79F-44A5-BC92-A052F537F060}"/>
    <cellStyle name="Normal 9 8 4 5" xfId="5277" xr:uid="{752B7096-9E7C-4A04-98CB-ED9762A03369}"/>
    <cellStyle name="Normal 9 8 5" xfId="4299" xr:uid="{BD681091-A319-4734-94C7-BE9CAEBE3E90}"/>
    <cellStyle name="Normal 9 8 5 2" xfId="5281" xr:uid="{7C0B886A-98D0-4D54-ACA0-C3050367B803}"/>
    <cellStyle name="Normal 9 8 6" xfId="4300" xr:uid="{772652D2-2CA2-4408-895B-8A08140580E9}"/>
    <cellStyle name="Normal 9 8 6 2" xfId="5282" xr:uid="{B9DD91FA-FB9B-46BA-B166-A6EEBE3DF32E}"/>
    <cellStyle name="Normal 9 8 7" xfId="4301" xr:uid="{5BE081CD-EC5B-414B-AC87-0F396D653401}"/>
    <cellStyle name="Normal 9 8 7 2" xfId="5283" xr:uid="{2FB6C233-4E12-493D-B0E8-6A2B0075A55F}"/>
    <cellStyle name="Normal 9 8 8" xfId="5264" xr:uid="{40FCA78B-B277-4911-A97A-7B143C215DD4}"/>
    <cellStyle name="Normal 9 9" xfId="428" xr:uid="{CDAA9AB8-EED1-4E31-81E2-5BDEFC071D91}"/>
    <cellStyle name="Normal 9 9 2" xfId="898" xr:uid="{3B1637AD-D33E-4AA8-83D5-C3D6191A1F49}"/>
    <cellStyle name="Normal 9 9 2 2" xfId="2491" xr:uid="{2409345B-1DAF-4300-A128-A75780A2D174}"/>
    <cellStyle name="Normal 9 9 2 2 2" xfId="5286" xr:uid="{DC7956BB-5A0A-4015-AADE-105E9791310A}"/>
    <cellStyle name="Normal 9 9 2 3" xfId="4302" xr:uid="{8662CA36-F478-4894-86F6-F0C2AAD1FCF4}"/>
    <cellStyle name="Normal 9 9 2 3 2" xfId="5287" xr:uid="{4BAB0934-34A2-4F28-BD34-6E68A4E24DE7}"/>
    <cellStyle name="Normal 9 9 2 4" xfId="4303" xr:uid="{F084675E-EC47-4ED9-AA3A-2024D42D5DA5}"/>
    <cellStyle name="Normal 9 9 2 4 2" xfId="5288" xr:uid="{E438DDC3-E6FE-4745-9F75-FC20B5B80236}"/>
    <cellStyle name="Normal 9 9 2 5" xfId="5285" xr:uid="{6BF8DD85-74DC-4FD3-9909-B888C868A907}"/>
    <cellStyle name="Normal 9 9 3" xfId="2492" xr:uid="{F2448261-ACF9-4A74-B8BA-281FC0B23E98}"/>
    <cellStyle name="Normal 9 9 3 2" xfId="4304" xr:uid="{E6CD5BE0-CCD4-4173-9728-A8211409A682}"/>
    <cellStyle name="Normal 9 9 3 2 2" xfId="5290" xr:uid="{B35CDC91-73B1-430F-9536-C861090C355B}"/>
    <cellStyle name="Normal 9 9 3 3" xfId="4305" xr:uid="{2630670B-67C1-4173-8412-683B6884B5D9}"/>
    <cellStyle name="Normal 9 9 3 3 2" xfId="5291" xr:uid="{C4CE6F22-B30D-4A59-A434-51B7CBF7CCDA}"/>
    <cellStyle name="Normal 9 9 3 4" xfId="4306" xr:uid="{6B90E0B9-CDA3-468E-B8F9-BA50E6EECBA2}"/>
    <cellStyle name="Normal 9 9 3 4 2" xfId="5292" xr:uid="{B64F2738-FA8A-439B-825E-9A3BBB663D5D}"/>
    <cellStyle name="Normal 9 9 3 5" xfId="5289" xr:uid="{E8F903E4-4D56-4615-B94D-13F8DB6DFC4D}"/>
    <cellStyle name="Normal 9 9 4" xfId="4307" xr:uid="{88C272A6-0F7C-4AAC-9244-F1AEE4749F23}"/>
    <cellStyle name="Normal 9 9 4 2" xfId="5293" xr:uid="{D2043515-6FA4-41FD-BC17-165EDEDED7B4}"/>
    <cellStyle name="Normal 9 9 5" xfId="4308" xr:uid="{DF3DEB50-F2F2-4360-AEAE-5D2499EA81DA}"/>
    <cellStyle name="Normal 9 9 5 2" xfId="5294" xr:uid="{D84A3CC0-748D-4A73-931B-81A4AC00B252}"/>
    <cellStyle name="Normal 9 9 6" xfId="4309" xr:uid="{361A9216-4F0F-48A1-B7F7-36F076BCF0CB}"/>
    <cellStyle name="Normal 9 9 6 2" xfId="5295" xr:uid="{E63AD083-C954-4674-9BDC-37C0272067E4}"/>
    <cellStyle name="Normal 9 9 7" xfId="5284" xr:uid="{7203BC88-81D8-4FAD-8B33-CF9F6F95BC28}"/>
    <cellStyle name="Percent 2" xfId="183" xr:uid="{8FE2DE7D-6F92-49AC-A74C-7828FC49F669}"/>
    <cellStyle name="Percent 2 2" xfId="5296" xr:uid="{24170E13-F11E-444B-AD59-914D00CC7E08}"/>
    <cellStyle name="Гиперссылка 2" xfId="4" xr:uid="{49BAA0F8-B3D3-41B5-87DD-435502328B29}"/>
    <cellStyle name="Гиперссылка 2 2" xfId="5297" xr:uid="{7DACBF28-1169-4E1D-9208-1BCF0BF1AAB8}"/>
    <cellStyle name="Обычный 2" xfId="1" xr:uid="{A3CD5D5E-4502-4158-8112-08CDD679ACF5}"/>
    <cellStyle name="Обычный 2 2" xfId="5" xr:uid="{D19F253E-EE9B-4476-9D91-2EE3A6D7A3DC}"/>
    <cellStyle name="Обычный 2 2 2" xfId="5299" xr:uid="{4B8BB095-6BB3-4787-81AA-F3C17B1B6F53}"/>
    <cellStyle name="Обычный 2 3" xfId="5298" xr:uid="{C8A274DA-495E-4CE1-B495-663231C003D4}"/>
    <cellStyle name="常规_Sheet1_1" xfId="4411" xr:uid="{D552C5C8-3425-4273-B82E-9DDF80121FC3}"/>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70"/>
  <sheetViews>
    <sheetView tabSelected="1" zoomScale="90" zoomScaleNormal="90" workbookViewId="0">
      <selection activeCell="M73" sqref="M73"/>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710</v>
      </c>
      <c r="C10" s="120"/>
      <c r="D10" s="120"/>
      <c r="E10" s="120"/>
      <c r="F10" s="115"/>
      <c r="G10" s="116"/>
      <c r="H10" s="116" t="s">
        <v>710</v>
      </c>
      <c r="I10" s="120"/>
      <c r="J10" s="134">
        <v>51455</v>
      </c>
      <c r="K10" s="115"/>
    </row>
    <row r="11" spans="1:11">
      <c r="A11" s="114"/>
      <c r="B11" s="114" t="s">
        <v>711</v>
      </c>
      <c r="C11" s="120"/>
      <c r="D11" s="120"/>
      <c r="E11" s="120"/>
      <c r="F11" s="115"/>
      <c r="G11" s="116"/>
      <c r="H11" s="116" t="s">
        <v>711</v>
      </c>
      <c r="I11" s="120"/>
      <c r="J11" s="135"/>
      <c r="K11" s="115"/>
    </row>
    <row r="12" spans="1:11">
      <c r="A12" s="114"/>
      <c r="B12" s="114" t="s">
        <v>712</v>
      </c>
      <c r="C12" s="120"/>
      <c r="D12" s="120"/>
      <c r="E12" s="120"/>
      <c r="F12" s="115"/>
      <c r="G12" s="116"/>
      <c r="H12" s="116" t="s">
        <v>712</v>
      </c>
      <c r="I12" s="120"/>
      <c r="J12" s="120"/>
      <c r="K12" s="115"/>
    </row>
    <row r="13" spans="1:11">
      <c r="A13" s="114"/>
      <c r="B13" s="114" t="s">
        <v>794</v>
      </c>
      <c r="C13" s="120"/>
      <c r="D13" s="120"/>
      <c r="E13" s="120"/>
      <c r="F13" s="115"/>
      <c r="G13" s="116"/>
      <c r="H13" s="116" t="s">
        <v>794</v>
      </c>
      <c r="I13" s="120"/>
      <c r="J13" s="99" t="s">
        <v>11</v>
      </c>
      <c r="K13" s="115"/>
    </row>
    <row r="14" spans="1:11" ht="15" customHeight="1">
      <c r="A14" s="114"/>
      <c r="B14" s="114" t="s">
        <v>714</v>
      </c>
      <c r="C14" s="120"/>
      <c r="D14" s="120"/>
      <c r="E14" s="120"/>
      <c r="F14" s="115"/>
      <c r="G14" s="116"/>
      <c r="H14" s="116" t="s">
        <v>714</v>
      </c>
      <c r="I14" s="120"/>
      <c r="J14" s="136">
        <v>45187</v>
      </c>
      <c r="K14" s="115"/>
    </row>
    <row r="15" spans="1:11" ht="15" customHeight="1">
      <c r="A15" s="114"/>
      <c r="B15" s="6" t="s">
        <v>6</v>
      </c>
      <c r="C15" s="7"/>
      <c r="D15" s="7"/>
      <c r="E15" s="7"/>
      <c r="F15" s="8"/>
      <c r="G15" s="116"/>
      <c r="H15" s="9" t="s">
        <v>6</v>
      </c>
      <c r="I15" s="120"/>
      <c r="J15" s="137"/>
      <c r="K15" s="115"/>
    </row>
    <row r="16" spans="1:11" ht="15" customHeight="1">
      <c r="A16" s="114"/>
      <c r="B16" s="120"/>
      <c r="C16" s="120"/>
      <c r="D16" s="120"/>
      <c r="E16" s="120"/>
      <c r="F16" s="120"/>
      <c r="G16" s="120"/>
      <c r="H16" s="120"/>
      <c r="I16" s="123" t="s">
        <v>142</v>
      </c>
      <c r="J16" s="129">
        <v>40023</v>
      </c>
      <c r="K16" s="115"/>
    </row>
    <row r="17" spans="1:11">
      <c r="A17" s="114"/>
      <c r="B17" s="120" t="s">
        <v>715</v>
      </c>
      <c r="C17" s="120"/>
      <c r="D17" s="120"/>
      <c r="E17" s="120"/>
      <c r="F17" s="120"/>
      <c r="G17" s="120"/>
      <c r="H17" s="120"/>
      <c r="I17" s="123" t="s">
        <v>143</v>
      </c>
      <c r="J17" s="129" t="s">
        <v>793</v>
      </c>
      <c r="K17" s="115"/>
    </row>
    <row r="18" spans="1:11" ht="18">
      <c r="A18" s="114"/>
      <c r="B18" s="120" t="s">
        <v>716</v>
      </c>
      <c r="C18" s="120"/>
      <c r="D18" s="120"/>
      <c r="E18" s="120"/>
      <c r="F18" s="120"/>
      <c r="G18" s="120"/>
      <c r="H18" s="120"/>
      <c r="I18" s="122" t="s">
        <v>258</v>
      </c>
      <c r="J18" s="104" t="s">
        <v>763</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8" t="s">
        <v>201</v>
      </c>
      <c r="G20" s="139"/>
      <c r="H20" s="100" t="s">
        <v>169</v>
      </c>
      <c r="I20" s="100" t="s">
        <v>202</v>
      </c>
      <c r="J20" s="100" t="s">
        <v>21</v>
      </c>
      <c r="K20" s="115"/>
    </row>
    <row r="21" spans="1:11">
      <c r="A21" s="114"/>
      <c r="B21" s="105"/>
      <c r="C21" s="105"/>
      <c r="D21" s="106"/>
      <c r="E21" s="106"/>
      <c r="F21" s="140"/>
      <c r="G21" s="141"/>
      <c r="H21" s="105" t="s">
        <v>141</v>
      </c>
      <c r="I21" s="105"/>
      <c r="J21" s="105"/>
      <c r="K21" s="115"/>
    </row>
    <row r="22" spans="1:11">
      <c r="A22" s="114"/>
      <c r="B22" s="107">
        <v>2</v>
      </c>
      <c r="C22" s="10" t="s">
        <v>717</v>
      </c>
      <c r="D22" s="118" t="s">
        <v>764</v>
      </c>
      <c r="E22" s="118" t="s">
        <v>718</v>
      </c>
      <c r="F22" s="132"/>
      <c r="G22" s="133"/>
      <c r="H22" s="11" t="s">
        <v>719</v>
      </c>
      <c r="I22" s="14">
        <v>1.17</v>
      </c>
      <c r="J22" s="109">
        <f t="shared" ref="J22:J58" si="0">I22*B22</f>
        <v>2.34</v>
      </c>
      <c r="K22" s="115"/>
    </row>
    <row r="23" spans="1:11" ht="24">
      <c r="A23" s="114"/>
      <c r="B23" s="107">
        <v>2</v>
      </c>
      <c r="C23" s="10" t="s">
        <v>720</v>
      </c>
      <c r="D23" s="118" t="s">
        <v>765</v>
      </c>
      <c r="E23" s="118" t="s">
        <v>721</v>
      </c>
      <c r="F23" s="132"/>
      <c r="G23" s="133"/>
      <c r="H23" s="11" t="s">
        <v>722</v>
      </c>
      <c r="I23" s="14">
        <v>5.82</v>
      </c>
      <c r="J23" s="109">
        <f t="shared" si="0"/>
        <v>11.64</v>
      </c>
      <c r="K23" s="115"/>
    </row>
    <row r="24" spans="1:11" ht="24">
      <c r="A24" s="114"/>
      <c r="B24" s="107">
        <v>2</v>
      </c>
      <c r="C24" s="10" t="s">
        <v>720</v>
      </c>
      <c r="D24" s="118" t="s">
        <v>766</v>
      </c>
      <c r="E24" s="118" t="s">
        <v>723</v>
      </c>
      <c r="F24" s="132"/>
      <c r="G24" s="133"/>
      <c r="H24" s="11" t="s">
        <v>722</v>
      </c>
      <c r="I24" s="14">
        <v>6.45</v>
      </c>
      <c r="J24" s="109">
        <f t="shared" si="0"/>
        <v>12.9</v>
      </c>
      <c r="K24" s="115"/>
    </row>
    <row r="25" spans="1:11" ht="24">
      <c r="A25" s="114"/>
      <c r="B25" s="107">
        <v>6</v>
      </c>
      <c r="C25" s="10" t="s">
        <v>720</v>
      </c>
      <c r="D25" s="118" t="s">
        <v>767</v>
      </c>
      <c r="E25" s="118" t="s">
        <v>724</v>
      </c>
      <c r="F25" s="132"/>
      <c r="G25" s="133"/>
      <c r="H25" s="11" t="s">
        <v>722</v>
      </c>
      <c r="I25" s="14">
        <v>6.95</v>
      </c>
      <c r="J25" s="109">
        <f t="shared" si="0"/>
        <v>41.7</v>
      </c>
      <c r="K25" s="115"/>
    </row>
    <row r="26" spans="1:11" ht="24">
      <c r="A26" s="114"/>
      <c r="B26" s="107">
        <v>4</v>
      </c>
      <c r="C26" s="10" t="s">
        <v>720</v>
      </c>
      <c r="D26" s="118" t="s">
        <v>768</v>
      </c>
      <c r="E26" s="118" t="s">
        <v>725</v>
      </c>
      <c r="F26" s="132"/>
      <c r="G26" s="133"/>
      <c r="H26" s="11" t="s">
        <v>722</v>
      </c>
      <c r="I26" s="14">
        <v>6.36</v>
      </c>
      <c r="J26" s="109">
        <f t="shared" si="0"/>
        <v>25.44</v>
      </c>
      <c r="K26" s="115"/>
    </row>
    <row r="27" spans="1:11" ht="24">
      <c r="A27" s="114"/>
      <c r="B27" s="107">
        <v>2</v>
      </c>
      <c r="C27" s="10" t="s">
        <v>720</v>
      </c>
      <c r="D27" s="118" t="s">
        <v>769</v>
      </c>
      <c r="E27" s="118" t="s">
        <v>726</v>
      </c>
      <c r="F27" s="132"/>
      <c r="G27" s="133"/>
      <c r="H27" s="11" t="s">
        <v>722</v>
      </c>
      <c r="I27" s="14">
        <v>6.95</v>
      </c>
      <c r="J27" s="109">
        <f t="shared" si="0"/>
        <v>13.9</v>
      </c>
      <c r="K27" s="115"/>
    </row>
    <row r="28" spans="1:11" ht="24">
      <c r="A28" s="114"/>
      <c r="B28" s="107">
        <v>4</v>
      </c>
      <c r="C28" s="10" t="s">
        <v>727</v>
      </c>
      <c r="D28" s="118" t="s">
        <v>770</v>
      </c>
      <c r="E28" s="118" t="s">
        <v>273</v>
      </c>
      <c r="F28" s="132" t="s">
        <v>728</v>
      </c>
      <c r="G28" s="133"/>
      <c r="H28" s="11" t="s">
        <v>729</v>
      </c>
      <c r="I28" s="14">
        <v>1.62</v>
      </c>
      <c r="J28" s="109">
        <f t="shared" si="0"/>
        <v>6.48</v>
      </c>
      <c r="K28" s="115"/>
    </row>
    <row r="29" spans="1:11" ht="24">
      <c r="A29" s="114"/>
      <c r="B29" s="107">
        <v>4</v>
      </c>
      <c r="C29" s="10" t="s">
        <v>727</v>
      </c>
      <c r="D29" s="118" t="s">
        <v>770</v>
      </c>
      <c r="E29" s="118" t="s">
        <v>272</v>
      </c>
      <c r="F29" s="132" t="s">
        <v>728</v>
      </c>
      <c r="G29" s="133"/>
      <c r="H29" s="11" t="s">
        <v>729</v>
      </c>
      <c r="I29" s="14">
        <v>1.62</v>
      </c>
      <c r="J29" s="109">
        <f t="shared" si="0"/>
        <v>6.48</v>
      </c>
      <c r="K29" s="115"/>
    </row>
    <row r="30" spans="1:11" ht="24">
      <c r="A30" s="114"/>
      <c r="B30" s="107">
        <v>4</v>
      </c>
      <c r="C30" s="10" t="s">
        <v>727</v>
      </c>
      <c r="D30" s="118" t="s">
        <v>771</v>
      </c>
      <c r="E30" s="118" t="s">
        <v>272</v>
      </c>
      <c r="F30" s="132" t="s">
        <v>730</v>
      </c>
      <c r="G30" s="133"/>
      <c r="H30" s="11" t="s">
        <v>729</v>
      </c>
      <c r="I30" s="14">
        <v>1.62</v>
      </c>
      <c r="J30" s="109">
        <f t="shared" si="0"/>
        <v>6.48</v>
      </c>
      <c r="K30" s="115"/>
    </row>
    <row r="31" spans="1:11" ht="24">
      <c r="A31" s="114"/>
      <c r="B31" s="107">
        <v>6</v>
      </c>
      <c r="C31" s="10" t="s">
        <v>731</v>
      </c>
      <c r="D31" s="118" t="s">
        <v>772</v>
      </c>
      <c r="E31" s="118" t="s">
        <v>701</v>
      </c>
      <c r="F31" s="132"/>
      <c r="G31" s="133"/>
      <c r="H31" s="11" t="s">
        <v>732</v>
      </c>
      <c r="I31" s="14">
        <v>3.36</v>
      </c>
      <c r="J31" s="109">
        <f t="shared" si="0"/>
        <v>20.16</v>
      </c>
      <c r="K31" s="115"/>
    </row>
    <row r="32" spans="1:11" ht="24">
      <c r="A32" s="114"/>
      <c r="B32" s="107">
        <v>6</v>
      </c>
      <c r="C32" s="10" t="s">
        <v>731</v>
      </c>
      <c r="D32" s="118" t="s">
        <v>773</v>
      </c>
      <c r="E32" s="118" t="s">
        <v>733</v>
      </c>
      <c r="F32" s="132"/>
      <c r="G32" s="133"/>
      <c r="H32" s="11" t="s">
        <v>732</v>
      </c>
      <c r="I32" s="14">
        <v>3.56</v>
      </c>
      <c r="J32" s="109">
        <f t="shared" si="0"/>
        <v>21.36</v>
      </c>
      <c r="K32" s="115"/>
    </row>
    <row r="33" spans="1:11" ht="24">
      <c r="A33" s="114"/>
      <c r="B33" s="107">
        <v>6</v>
      </c>
      <c r="C33" s="10" t="s">
        <v>334</v>
      </c>
      <c r="D33" s="118" t="s">
        <v>334</v>
      </c>
      <c r="E33" s="118" t="s">
        <v>701</v>
      </c>
      <c r="F33" s="132"/>
      <c r="G33" s="133"/>
      <c r="H33" s="11" t="s">
        <v>734</v>
      </c>
      <c r="I33" s="14">
        <v>2.54</v>
      </c>
      <c r="J33" s="109">
        <f t="shared" si="0"/>
        <v>15.24</v>
      </c>
      <c r="K33" s="115"/>
    </row>
    <row r="34" spans="1:11" ht="24">
      <c r="A34" s="114"/>
      <c r="B34" s="107">
        <v>6</v>
      </c>
      <c r="C34" s="10" t="s">
        <v>334</v>
      </c>
      <c r="D34" s="118" t="s">
        <v>334</v>
      </c>
      <c r="E34" s="118" t="s">
        <v>733</v>
      </c>
      <c r="F34" s="132"/>
      <c r="G34" s="133"/>
      <c r="H34" s="11" t="s">
        <v>734</v>
      </c>
      <c r="I34" s="14">
        <v>2.82</v>
      </c>
      <c r="J34" s="109">
        <f t="shared" si="0"/>
        <v>16.919999999999998</v>
      </c>
      <c r="K34" s="115"/>
    </row>
    <row r="35" spans="1:11" ht="24">
      <c r="A35" s="114"/>
      <c r="B35" s="107">
        <v>6</v>
      </c>
      <c r="C35" s="10" t="s">
        <v>312</v>
      </c>
      <c r="D35" s="118" t="s">
        <v>312</v>
      </c>
      <c r="E35" s="118" t="s">
        <v>701</v>
      </c>
      <c r="F35" s="132"/>
      <c r="G35" s="133"/>
      <c r="H35" s="11" t="s">
        <v>735</v>
      </c>
      <c r="I35" s="14">
        <v>2.66</v>
      </c>
      <c r="J35" s="109">
        <f t="shared" si="0"/>
        <v>15.96</v>
      </c>
      <c r="K35" s="115"/>
    </row>
    <row r="36" spans="1:11" ht="24">
      <c r="A36" s="114"/>
      <c r="B36" s="107">
        <v>6</v>
      </c>
      <c r="C36" s="10" t="s">
        <v>312</v>
      </c>
      <c r="D36" s="118" t="s">
        <v>312</v>
      </c>
      <c r="E36" s="118" t="s">
        <v>733</v>
      </c>
      <c r="F36" s="132"/>
      <c r="G36" s="133"/>
      <c r="H36" s="11" t="s">
        <v>735</v>
      </c>
      <c r="I36" s="14">
        <v>2.89</v>
      </c>
      <c r="J36" s="109">
        <f t="shared" si="0"/>
        <v>17.34</v>
      </c>
      <c r="K36" s="115"/>
    </row>
    <row r="37" spans="1:11" ht="24">
      <c r="A37" s="114"/>
      <c r="B37" s="107">
        <v>4</v>
      </c>
      <c r="C37" s="10" t="s">
        <v>736</v>
      </c>
      <c r="D37" s="118" t="s">
        <v>736</v>
      </c>
      <c r="E37" s="118" t="s">
        <v>67</v>
      </c>
      <c r="F37" s="132"/>
      <c r="G37" s="133"/>
      <c r="H37" s="11" t="s">
        <v>737</v>
      </c>
      <c r="I37" s="14">
        <v>1.97</v>
      </c>
      <c r="J37" s="109">
        <f t="shared" si="0"/>
        <v>7.88</v>
      </c>
      <c r="K37" s="115"/>
    </row>
    <row r="38" spans="1:11">
      <c r="A38" s="114"/>
      <c r="B38" s="107">
        <v>4</v>
      </c>
      <c r="C38" s="10" t="s">
        <v>473</v>
      </c>
      <c r="D38" s="118" t="s">
        <v>473</v>
      </c>
      <c r="E38" s="118" t="s">
        <v>298</v>
      </c>
      <c r="F38" s="132" t="s">
        <v>272</v>
      </c>
      <c r="G38" s="133"/>
      <c r="H38" s="11" t="s">
        <v>475</v>
      </c>
      <c r="I38" s="14">
        <v>2.11</v>
      </c>
      <c r="J38" s="109">
        <f t="shared" si="0"/>
        <v>8.44</v>
      </c>
      <c r="K38" s="115"/>
    </row>
    <row r="39" spans="1:11" ht="36">
      <c r="A39" s="114"/>
      <c r="B39" s="107">
        <v>2</v>
      </c>
      <c r="C39" s="10" t="s">
        <v>738</v>
      </c>
      <c r="D39" s="118" t="s">
        <v>774</v>
      </c>
      <c r="E39" s="118" t="s">
        <v>239</v>
      </c>
      <c r="F39" s="132" t="s">
        <v>25</v>
      </c>
      <c r="G39" s="133"/>
      <c r="H39" s="11" t="s">
        <v>739</v>
      </c>
      <c r="I39" s="14">
        <v>9.41</v>
      </c>
      <c r="J39" s="109">
        <f t="shared" si="0"/>
        <v>18.82</v>
      </c>
      <c r="K39" s="115"/>
    </row>
    <row r="40" spans="1:11" ht="36">
      <c r="A40" s="114"/>
      <c r="B40" s="107">
        <v>2</v>
      </c>
      <c r="C40" s="10" t="s">
        <v>738</v>
      </c>
      <c r="D40" s="118" t="s">
        <v>775</v>
      </c>
      <c r="E40" s="118" t="s">
        <v>239</v>
      </c>
      <c r="F40" s="132" t="s">
        <v>26</v>
      </c>
      <c r="G40" s="133"/>
      <c r="H40" s="11" t="s">
        <v>739</v>
      </c>
      <c r="I40" s="14">
        <v>10.92</v>
      </c>
      <c r="J40" s="109">
        <f t="shared" si="0"/>
        <v>21.84</v>
      </c>
      <c r="K40" s="115"/>
    </row>
    <row r="41" spans="1:11" ht="36">
      <c r="A41" s="114"/>
      <c r="B41" s="107">
        <v>4</v>
      </c>
      <c r="C41" s="10" t="s">
        <v>740</v>
      </c>
      <c r="D41" s="118" t="s">
        <v>776</v>
      </c>
      <c r="E41" s="118" t="s">
        <v>723</v>
      </c>
      <c r="F41" s="132"/>
      <c r="G41" s="133"/>
      <c r="H41" s="11" t="s">
        <v>741</v>
      </c>
      <c r="I41" s="14">
        <v>11.2</v>
      </c>
      <c r="J41" s="109">
        <f t="shared" si="0"/>
        <v>44.8</v>
      </c>
      <c r="K41" s="115"/>
    </row>
    <row r="42" spans="1:11" ht="36">
      <c r="A42" s="114"/>
      <c r="B42" s="107">
        <v>2</v>
      </c>
      <c r="C42" s="10" t="s">
        <v>740</v>
      </c>
      <c r="D42" s="118" t="s">
        <v>777</v>
      </c>
      <c r="E42" s="118" t="s">
        <v>742</v>
      </c>
      <c r="F42" s="132"/>
      <c r="G42" s="133"/>
      <c r="H42" s="11" t="s">
        <v>741</v>
      </c>
      <c r="I42" s="14">
        <v>11.2</v>
      </c>
      <c r="J42" s="109">
        <f t="shared" si="0"/>
        <v>22.4</v>
      </c>
      <c r="K42" s="115"/>
    </row>
    <row r="43" spans="1:11" ht="36">
      <c r="A43" s="114"/>
      <c r="B43" s="107">
        <v>2</v>
      </c>
      <c r="C43" s="10" t="s">
        <v>743</v>
      </c>
      <c r="D43" s="118" t="s">
        <v>778</v>
      </c>
      <c r="E43" s="118" t="s">
        <v>25</v>
      </c>
      <c r="F43" s="132"/>
      <c r="G43" s="133"/>
      <c r="H43" s="11" t="s">
        <v>744</v>
      </c>
      <c r="I43" s="14">
        <v>6.87</v>
      </c>
      <c r="J43" s="109">
        <f t="shared" si="0"/>
        <v>13.74</v>
      </c>
      <c r="K43" s="115"/>
    </row>
    <row r="44" spans="1:11" ht="36">
      <c r="A44" s="114"/>
      <c r="B44" s="107">
        <v>4</v>
      </c>
      <c r="C44" s="10" t="s">
        <v>743</v>
      </c>
      <c r="D44" s="118" t="s">
        <v>779</v>
      </c>
      <c r="E44" s="118" t="s">
        <v>26</v>
      </c>
      <c r="F44" s="132"/>
      <c r="G44" s="133"/>
      <c r="H44" s="11" t="s">
        <v>744</v>
      </c>
      <c r="I44" s="14">
        <v>7.53</v>
      </c>
      <c r="J44" s="109">
        <f t="shared" si="0"/>
        <v>30.12</v>
      </c>
      <c r="K44" s="115"/>
    </row>
    <row r="45" spans="1:11" ht="36">
      <c r="A45" s="114"/>
      <c r="B45" s="107">
        <v>2</v>
      </c>
      <c r="C45" s="10" t="s">
        <v>745</v>
      </c>
      <c r="D45" s="118" t="s">
        <v>780</v>
      </c>
      <c r="E45" s="118" t="s">
        <v>746</v>
      </c>
      <c r="F45" s="132"/>
      <c r="G45" s="133"/>
      <c r="H45" s="11" t="s">
        <v>747</v>
      </c>
      <c r="I45" s="14">
        <v>7.52</v>
      </c>
      <c r="J45" s="109">
        <f t="shared" si="0"/>
        <v>15.04</v>
      </c>
      <c r="K45" s="115"/>
    </row>
    <row r="46" spans="1:11" ht="36">
      <c r="A46" s="114"/>
      <c r="B46" s="107">
        <v>4</v>
      </c>
      <c r="C46" s="10" t="s">
        <v>745</v>
      </c>
      <c r="D46" s="118" t="s">
        <v>781</v>
      </c>
      <c r="E46" s="118" t="s">
        <v>723</v>
      </c>
      <c r="F46" s="132"/>
      <c r="G46" s="133"/>
      <c r="H46" s="11" t="s">
        <v>747</v>
      </c>
      <c r="I46" s="14">
        <v>8.18</v>
      </c>
      <c r="J46" s="109">
        <f t="shared" si="0"/>
        <v>32.72</v>
      </c>
      <c r="K46" s="115"/>
    </row>
    <row r="47" spans="1:11" ht="36">
      <c r="A47" s="114"/>
      <c r="B47" s="107">
        <v>6</v>
      </c>
      <c r="C47" s="10" t="s">
        <v>748</v>
      </c>
      <c r="D47" s="118" t="s">
        <v>748</v>
      </c>
      <c r="E47" s="118" t="s">
        <v>239</v>
      </c>
      <c r="F47" s="132" t="s">
        <v>23</v>
      </c>
      <c r="G47" s="133"/>
      <c r="H47" s="11" t="s">
        <v>749</v>
      </c>
      <c r="I47" s="14">
        <v>3.1</v>
      </c>
      <c r="J47" s="109">
        <f t="shared" si="0"/>
        <v>18.600000000000001</v>
      </c>
      <c r="K47" s="115"/>
    </row>
    <row r="48" spans="1:11" ht="36">
      <c r="A48" s="114"/>
      <c r="B48" s="107">
        <v>6</v>
      </c>
      <c r="C48" s="10" t="s">
        <v>750</v>
      </c>
      <c r="D48" s="118" t="s">
        <v>750</v>
      </c>
      <c r="E48" s="118" t="s">
        <v>239</v>
      </c>
      <c r="F48" s="132" t="s">
        <v>23</v>
      </c>
      <c r="G48" s="133"/>
      <c r="H48" s="11" t="s">
        <v>751</v>
      </c>
      <c r="I48" s="14">
        <v>6.82</v>
      </c>
      <c r="J48" s="109">
        <f t="shared" si="0"/>
        <v>40.92</v>
      </c>
      <c r="K48" s="115"/>
    </row>
    <row r="49" spans="1:11" ht="36">
      <c r="A49" s="114"/>
      <c r="B49" s="107">
        <v>4</v>
      </c>
      <c r="C49" s="10" t="s">
        <v>752</v>
      </c>
      <c r="D49" s="118" t="s">
        <v>782</v>
      </c>
      <c r="E49" s="118" t="s">
        <v>723</v>
      </c>
      <c r="F49" s="132"/>
      <c r="G49" s="133"/>
      <c r="H49" s="11" t="s">
        <v>753</v>
      </c>
      <c r="I49" s="14">
        <v>8.91</v>
      </c>
      <c r="J49" s="109">
        <f t="shared" si="0"/>
        <v>35.64</v>
      </c>
      <c r="K49" s="115"/>
    </row>
    <row r="50" spans="1:11" ht="36">
      <c r="A50" s="114"/>
      <c r="B50" s="107">
        <v>4</v>
      </c>
      <c r="C50" s="10" t="s">
        <v>752</v>
      </c>
      <c r="D50" s="118" t="s">
        <v>783</v>
      </c>
      <c r="E50" s="118" t="s">
        <v>754</v>
      </c>
      <c r="F50" s="132"/>
      <c r="G50" s="133"/>
      <c r="H50" s="11" t="s">
        <v>753</v>
      </c>
      <c r="I50" s="14">
        <v>8.91</v>
      </c>
      <c r="J50" s="109">
        <f t="shared" si="0"/>
        <v>35.64</v>
      </c>
      <c r="K50" s="115"/>
    </row>
    <row r="51" spans="1:11" ht="36">
      <c r="A51" s="114"/>
      <c r="B51" s="107">
        <v>4</v>
      </c>
      <c r="C51" s="10" t="s">
        <v>752</v>
      </c>
      <c r="D51" s="118" t="s">
        <v>784</v>
      </c>
      <c r="E51" s="118" t="s">
        <v>742</v>
      </c>
      <c r="F51" s="132"/>
      <c r="G51" s="133"/>
      <c r="H51" s="11" t="s">
        <v>753</v>
      </c>
      <c r="I51" s="14">
        <v>8.91</v>
      </c>
      <c r="J51" s="109">
        <f t="shared" si="0"/>
        <v>35.64</v>
      </c>
      <c r="K51" s="115"/>
    </row>
    <row r="52" spans="1:11" ht="36">
      <c r="A52" s="114"/>
      <c r="B52" s="107">
        <v>4</v>
      </c>
      <c r="C52" s="10" t="s">
        <v>755</v>
      </c>
      <c r="D52" s="118" t="s">
        <v>785</v>
      </c>
      <c r="E52" s="118" t="s">
        <v>754</v>
      </c>
      <c r="F52" s="132"/>
      <c r="G52" s="133"/>
      <c r="H52" s="11" t="s">
        <v>756</v>
      </c>
      <c r="I52" s="14">
        <v>8.94</v>
      </c>
      <c r="J52" s="109">
        <f t="shared" si="0"/>
        <v>35.76</v>
      </c>
      <c r="K52" s="115"/>
    </row>
    <row r="53" spans="1:11" ht="36">
      <c r="A53" s="114"/>
      <c r="B53" s="107">
        <v>2</v>
      </c>
      <c r="C53" s="10" t="s">
        <v>755</v>
      </c>
      <c r="D53" s="118" t="s">
        <v>786</v>
      </c>
      <c r="E53" s="118" t="s">
        <v>742</v>
      </c>
      <c r="F53" s="132"/>
      <c r="G53" s="133"/>
      <c r="H53" s="11" t="s">
        <v>756</v>
      </c>
      <c r="I53" s="14">
        <v>8.94</v>
      </c>
      <c r="J53" s="109">
        <f t="shared" si="0"/>
        <v>17.88</v>
      </c>
      <c r="K53" s="115"/>
    </row>
    <row r="54" spans="1:11" ht="36">
      <c r="A54" s="114"/>
      <c r="B54" s="107">
        <v>1</v>
      </c>
      <c r="C54" s="10" t="s">
        <v>757</v>
      </c>
      <c r="D54" s="118" t="s">
        <v>787</v>
      </c>
      <c r="E54" s="118" t="s">
        <v>746</v>
      </c>
      <c r="F54" s="132"/>
      <c r="G54" s="133"/>
      <c r="H54" s="11" t="s">
        <v>758</v>
      </c>
      <c r="I54" s="14">
        <v>7.29</v>
      </c>
      <c r="J54" s="109">
        <f t="shared" si="0"/>
        <v>7.29</v>
      </c>
      <c r="K54" s="115"/>
    </row>
    <row r="55" spans="1:11" ht="36">
      <c r="A55" s="114"/>
      <c r="B55" s="107">
        <v>2</v>
      </c>
      <c r="C55" s="10" t="s">
        <v>757</v>
      </c>
      <c r="D55" s="118" t="s">
        <v>788</v>
      </c>
      <c r="E55" s="118" t="s">
        <v>723</v>
      </c>
      <c r="F55" s="132"/>
      <c r="G55" s="133"/>
      <c r="H55" s="11" t="s">
        <v>758</v>
      </c>
      <c r="I55" s="14">
        <v>8.09</v>
      </c>
      <c r="J55" s="109">
        <f t="shared" si="0"/>
        <v>16.18</v>
      </c>
      <c r="K55" s="115"/>
    </row>
    <row r="56" spans="1:11" ht="36">
      <c r="A56" s="114"/>
      <c r="B56" s="107">
        <v>2</v>
      </c>
      <c r="C56" s="10" t="s">
        <v>757</v>
      </c>
      <c r="D56" s="118" t="s">
        <v>789</v>
      </c>
      <c r="E56" s="118" t="s">
        <v>759</v>
      </c>
      <c r="F56" s="132"/>
      <c r="G56" s="133"/>
      <c r="H56" s="11" t="s">
        <v>758</v>
      </c>
      <c r="I56" s="14">
        <v>7.29</v>
      </c>
      <c r="J56" s="109">
        <f t="shared" si="0"/>
        <v>14.58</v>
      </c>
      <c r="K56" s="115"/>
    </row>
    <row r="57" spans="1:11" ht="36">
      <c r="A57" s="114"/>
      <c r="B57" s="107">
        <v>2</v>
      </c>
      <c r="C57" s="10" t="s">
        <v>757</v>
      </c>
      <c r="D57" s="118" t="s">
        <v>790</v>
      </c>
      <c r="E57" s="118" t="s">
        <v>760</v>
      </c>
      <c r="F57" s="132"/>
      <c r="G57" s="133"/>
      <c r="H57" s="11" t="s">
        <v>758</v>
      </c>
      <c r="I57" s="14">
        <v>7.06</v>
      </c>
      <c r="J57" s="109">
        <f t="shared" si="0"/>
        <v>14.12</v>
      </c>
      <c r="K57" s="115"/>
    </row>
    <row r="58" spans="1:11" ht="24">
      <c r="A58" s="114"/>
      <c r="B58" s="108">
        <v>2</v>
      </c>
      <c r="C58" s="12" t="s">
        <v>761</v>
      </c>
      <c r="D58" s="119" t="s">
        <v>761</v>
      </c>
      <c r="E58" s="119"/>
      <c r="F58" s="142"/>
      <c r="G58" s="143"/>
      <c r="H58" s="13" t="s">
        <v>762</v>
      </c>
      <c r="I58" s="15">
        <v>0.61</v>
      </c>
      <c r="J58" s="110">
        <f t="shared" si="0"/>
        <v>1.22</v>
      </c>
      <c r="K58" s="115"/>
    </row>
    <row r="59" spans="1:11">
      <c r="A59" s="114"/>
      <c r="B59" s="126"/>
      <c r="C59" s="126"/>
      <c r="D59" s="126"/>
      <c r="E59" s="126"/>
      <c r="F59" s="126"/>
      <c r="G59" s="126"/>
      <c r="H59" s="126"/>
      <c r="I59" s="127" t="s">
        <v>255</v>
      </c>
      <c r="J59" s="128">
        <f>SUM(J22:J58)</f>
        <v>723.61000000000013</v>
      </c>
      <c r="K59" s="115"/>
    </row>
    <row r="60" spans="1:11">
      <c r="A60" s="114"/>
      <c r="B60" s="126"/>
      <c r="C60" s="126"/>
      <c r="D60" s="126"/>
      <c r="E60" s="126"/>
      <c r="F60" s="126"/>
      <c r="G60" s="126"/>
      <c r="H60" s="126"/>
      <c r="I60" s="127" t="s">
        <v>795</v>
      </c>
      <c r="J60" s="128">
        <v>0</v>
      </c>
      <c r="K60" s="115"/>
    </row>
    <row r="61" spans="1:11" hidden="1" outlineLevel="1">
      <c r="A61" s="114"/>
      <c r="B61" s="126"/>
      <c r="C61" s="126"/>
      <c r="D61" s="126"/>
      <c r="E61" s="126"/>
      <c r="F61" s="126"/>
      <c r="G61" s="126"/>
      <c r="H61" s="126"/>
      <c r="I61" s="127" t="s">
        <v>185</v>
      </c>
      <c r="J61" s="128"/>
      <c r="K61" s="115"/>
    </row>
    <row r="62" spans="1:11" collapsed="1">
      <c r="A62" s="114"/>
      <c r="B62" s="126"/>
      <c r="C62" s="126"/>
      <c r="D62" s="126"/>
      <c r="E62" s="126"/>
      <c r="F62" s="126"/>
      <c r="G62" s="126"/>
      <c r="H62" s="126"/>
      <c r="I62" s="127" t="s">
        <v>257</v>
      </c>
      <c r="J62" s="128">
        <f>SUM(J59:J61)</f>
        <v>723.61000000000013</v>
      </c>
      <c r="K62" s="115"/>
    </row>
    <row r="63" spans="1:11">
      <c r="A63" s="6"/>
      <c r="B63" s="7"/>
      <c r="C63" s="7"/>
      <c r="D63" s="7"/>
      <c r="E63" s="7"/>
      <c r="F63" s="7"/>
      <c r="G63" s="7"/>
      <c r="H63" s="7" t="s">
        <v>791</v>
      </c>
      <c r="I63" s="7"/>
      <c r="J63" s="7"/>
      <c r="K63" s="8"/>
    </row>
    <row r="65" spans="8:9">
      <c r="H65" s="1" t="s">
        <v>792</v>
      </c>
      <c r="I65" s="91">
        <v>39.44</v>
      </c>
    </row>
    <row r="66" spans="8:9">
      <c r="H66" s="1" t="s">
        <v>705</v>
      </c>
      <c r="I66" s="91">
        <f>'Tax Invoice'!M11</f>
        <v>35.57</v>
      </c>
    </row>
    <row r="67" spans="8:9">
      <c r="H67" s="1" t="s">
        <v>708</v>
      </c>
      <c r="I67" s="91">
        <f>I69/I66</f>
        <v>802.33844250773132</v>
      </c>
    </row>
    <row r="68" spans="8:9">
      <c r="H68" s="1" t="s">
        <v>709</v>
      </c>
      <c r="I68" s="91">
        <f>I70/I66</f>
        <v>802.33844250773132</v>
      </c>
    </row>
    <row r="69" spans="8:9">
      <c r="H69" s="1" t="s">
        <v>706</v>
      </c>
      <c r="I69" s="91">
        <f>J59*I65</f>
        <v>28539.178400000004</v>
      </c>
    </row>
    <row r="70" spans="8:9">
      <c r="H70" s="1" t="s">
        <v>707</v>
      </c>
      <c r="I70" s="91">
        <f>J62*I65</f>
        <v>28539.178400000004</v>
      </c>
    </row>
  </sheetData>
  <mergeCells count="41">
    <mergeCell ref="F55:G55"/>
    <mergeCell ref="F56:G56"/>
    <mergeCell ref="F57:G57"/>
    <mergeCell ref="F58:G58"/>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33:G33"/>
    <mergeCell ref="F34:G34"/>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5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135</v>
      </c>
      <c r="O1" t="s">
        <v>144</v>
      </c>
      <c r="T1" t="s">
        <v>255</v>
      </c>
      <c r="U1">
        <v>723.61000000000013</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723.61000000000013</v>
      </c>
    </row>
    <row r="5" spans="1:21">
      <c r="A5" s="114"/>
      <c r="B5" s="121" t="s">
        <v>137</v>
      </c>
      <c r="C5" s="120"/>
      <c r="D5" s="120"/>
      <c r="E5" s="120"/>
      <c r="F5" s="120"/>
      <c r="G5" s="120"/>
      <c r="H5" s="120"/>
      <c r="I5" s="120"/>
      <c r="J5" s="115"/>
      <c r="S5" t="s">
        <v>791</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34"/>
      <c r="J10" s="115"/>
    </row>
    <row r="11" spans="1:21">
      <c r="A11" s="114"/>
      <c r="B11" s="114" t="s">
        <v>711</v>
      </c>
      <c r="C11" s="120"/>
      <c r="D11" s="120"/>
      <c r="E11" s="115"/>
      <c r="F11" s="116"/>
      <c r="G11" s="116" t="s">
        <v>711</v>
      </c>
      <c r="H11" s="120"/>
      <c r="I11" s="135"/>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714</v>
      </c>
      <c r="C14" s="120"/>
      <c r="D14" s="120"/>
      <c r="E14" s="115"/>
      <c r="F14" s="116"/>
      <c r="G14" s="116" t="s">
        <v>714</v>
      </c>
      <c r="H14" s="120"/>
      <c r="I14" s="136">
        <v>45186</v>
      </c>
      <c r="J14" s="115"/>
    </row>
    <row r="15" spans="1:21">
      <c r="A15" s="114"/>
      <c r="B15" s="6" t="s">
        <v>6</v>
      </c>
      <c r="C15" s="7"/>
      <c r="D15" s="7"/>
      <c r="E15" s="8"/>
      <c r="F15" s="116"/>
      <c r="G15" s="9" t="s">
        <v>6</v>
      </c>
      <c r="H15" s="120"/>
      <c r="I15" s="137"/>
      <c r="J15" s="115"/>
    </row>
    <row r="16" spans="1:21">
      <c r="A16" s="114"/>
      <c r="B16" s="120"/>
      <c r="C16" s="120"/>
      <c r="D16" s="120"/>
      <c r="E16" s="120"/>
      <c r="F16" s="120"/>
      <c r="G16" s="120"/>
      <c r="H16" s="123" t="s">
        <v>142</v>
      </c>
      <c r="I16" s="129">
        <v>40023</v>
      </c>
      <c r="J16" s="115"/>
    </row>
    <row r="17" spans="1:16">
      <c r="A17" s="114"/>
      <c r="B17" s="120" t="s">
        <v>715</v>
      </c>
      <c r="C17" s="120"/>
      <c r="D17" s="120"/>
      <c r="E17" s="120"/>
      <c r="F17" s="120"/>
      <c r="G17" s="120"/>
      <c r="H17" s="123" t="s">
        <v>143</v>
      </c>
      <c r="I17" s="129"/>
      <c r="J17" s="115"/>
    </row>
    <row r="18" spans="1:16" ht="18">
      <c r="A18" s="114"/>
      <c r="B18" s="120" t="s">
        <v>716</v>
      </c>
      <c r="C18" s="120"/>
      <c r="D18" s="120"/>
      <c r="E18" s="120"/>
      <c r="F18" s="120"/>
      <c r="G18" s="120"/>
      <c r="H18" s="122" t="s">
        <v>258</v>
      </c>
      <c r="I18" s="104" t="s">
        <v>763</v>
      </c>
      <c r="J18" s="115"/>
    </row>
    <row r="19" spans="1:16">
      <c r="A19" s="114"/>
      <c r="B19" s="120"/>
      <c r="C19" s="120"/>
      <c r="D19" s="120"/>
      <c r="E19" s="120"/>
      <c r="F19" s="120"/>
      <c r="G19" s="120"/>
      <c r="H19" s="120"/>
      <c r="I19" s="120"/>
      <c r="J19" s="115"/>
      <c r="P19">
        <v>45186</v>
      </c>
    </row>
    <row r="20" spans="1:16">
      <c r="A20" s="114"/>
      <c r="B20" s="100" t="s">
        <v>198</v>
      </c>
      <c r="C20" s="100" t="s">
        <v>199</v>
      </c>
      <c r="D20" s="117" t="s">
        <v>200</v>
      </c>
      <c r="E20" s="138" t="s">
        <v>201</v>
      </c>
      <c r="F20" s="139"/>
      <c r="G20" s="100" t="s">
        <v>169</v>
      </c>
      <c r="H20" s="100" t="s">
        <v>202</v>
      </c>
      <c r="I20" s="100" t="s">
        <v>21</v>
      </c>
      <c r="J20" s="115"/>
    </row>
    <row r="21" spans="1:16">
      <c r="A21" s="114"/>
      <c r="B21" s="105"/>
      <c r="C21" s="105"/>
      <c r="D21" s="106"/>
      <c r="E21" s="140"/>
      <c r="F21" s="141"/>
      <c r="G21" s="105" t="s">
        <v>141</v>
      </c>
      <c r="H21" s="105"/>
      <c r="I21" s="105"/>
      <c r="J21" s="115"/>
    </row>
    <row r="22" spans="1:16" ht="96">
      <c r="A22" s="114"/>
      <c r="B22" s="107">
        <v>2</v>
      </c>
      <c r="C22" s="10" t="s">
        <v>717</v>
      </c>
      <c r="D22" s="118" t="s">
        <v>718</v>
      </c>
      <c r="E22" s="132"/>
      <c r="F22" s="133"/>
      <c r="G22" s="11" t="s">
        <v>719</v>
      </c>
      <c r="H22" s="14">
        <v>1.17</v>
      </c>
      <c r="I22" s="109">
        <f t="shared" ref="I22:I58" si="0">H22*B22</f>
        <v>2.34</v>
      </c>
      <c r="J22" s="115"/>
    </row>
    <row r="23" spans="1:16" ht="168">
      <c r="A23" s="114"/>
      <c r="B23" s="107">
        <v>2</v>
      </c>
      <c r="C23" s="10" t="s">
        <v>720</v>
      </c>
      <c r="D23" s="118" t="s">
        <v>721</v>
      </c>
      <c r="E23" s="132"/>
      <c r="F23" s="133"/>
      <c r="G23" s="11" t="s">
        <v>722</v>
      </c>
      <c r="H23" s="14">
        <v>5.82</v>
      </c>
      <c r="I23" s="109">
        <f t="shared" si="0"/>
        <v>11.64</v>
      </c>
      <c r="J23" s="115"/>
    </row>
    <row r="24" spans="1:16" ht="168">
      <c r="A24" s="114"/>
      <c r="B24" s="107">
        <v>2</v>
      </c>
      <c r="C24" s="10" t="s">
        <v>720</v>
      </c>
      <c r="D24" s="118" t="s">
        <v>723</v>
      </c>
      <c r="E24" s="132"/>
      <c r="F24" s="133"/>
      <c r="G24" s="11" t="s">
        <v>722</v>
      </c>
      <c r="H24" s="14">
        <v>6.45</v>
      </c>
      <c r="I24" s="109">
        <f t="shared" si="0"/>
        <v>12.9</v>
      </c>
      <c r="J24" s="115"/>
    </row>
    <row r="25" spans="1:16" ht="168">
      <c r="A25" s="114"/>
      <c r="B25" s="107">
        <v>6</v>
      </c>
      <c r="C25" s="10" t="s">
        <v>720</v>
      </c>
      <c r="D25" s="118" t="s">
        <v>724</v>
      </c>
      <c r="E25" s="132"/>
      <c r="F25" s="133"/>
      <c r="G25" s="11" t="s">
        <v>722</v>
      </c>
      <c r="H25" s="14">
        <v>6.95</v>
      </c>
      <c r="I25" s="109">
        <f t="shared" si="0"/>
        <v>41.7</v>
      </c>
      <c r="J25" s="115"/>
    </row>
    <row r="26" spans="1:16" ht="168">
      <c r="A26" s="114"/>
      <c r="B26" s="107">
        <v>4</v>
      </c>
      <c r="C26" s="10" t="s">
        <v>720</v>
      </c>
      <c r="D26" s="118" t="s">
        <v>725</v>
      </c>
      <c r="E26" s="132"/>
      <c r="F26" s="133"/>
      <c r="G26" s="11" t="s">
        <v>722</v>
      </c>
      <c r="H26" s="14">
        <v>6.36</v>
      </c>
      <c r="I26" s="109">
        <f t="shared" si="0"/>
        <v>25.44</v>
      </c>
      <c r="J26" s="115"/>
    </row>
    <row r="27" spans="1:16" ht="168">
      <c r="A27" s="114"/>
      <c r="B27" s="107">
        <v>2</v>
      </c>
      <c r="C27" s="10" t="s">
        <v>720</v>
      </c>
      <c r="D27" s="118" t="s">
        <v>726</v>
      </c>
      <c r="E27" s="132"/>
      <c r="F27" s="133"/>
      <c r="G27" s="11" t="s">
        <v>722</v>
      </c>
      <c r="H27" s="14">
        <v>6.95</v>
      </c>
      <c r="I27" s="109">
        <f t="shared" si="0"/>
        <v>13.9</v>
      </c>
      <c r="J27" s="115"/>
    </row>
    <row r="28" spans="1:16" ht="180">
      <c r="A28" s="114"/>
      <c r="B28" s="107">
        <v>4</v>
      </c>
      <c r="C28" s="10" t="s">
        <v>727</v>
      </c>
      <c r="D28" s="118" t="s">
        <v>273</v>
      </c>
      <c r="E28" s="132" t="s">
        <v>728</v>
      </c>
      <c r="F28" s="133"/>
      <c r="G28" s="11" t="s">
        <v>729</v>
      </c>
      <c r="H28" s="14">
        <v>1.62</v>
      </c>
      <c r="I28" s="109">
        <f t="shared" si="0"/>
        <v>6.48</v>
      </c>
      <c r="J28" s="115"/>
    </row>
    <row r="29" spans="1:16" ht="180">
      <c r="A29" s="114"/>
      <c r="B29" s="107">
        <v>4</v>
      </c>
      <c r="C29" s="10" t="s">
        <v>727</v>
      </c>
      <c r="D29" s="118" t="s">
        <v>272</v>
      </c>
      <c r="E29" s="132" t="s">
        <v>728</v>
      </c>
      <c r="F29" s="133"/>
      <c r="G29" s="11" t="s">
        <v>729</v>
      </c>
      <c r="H29" s="14">
        <v>1.62</v>
      </c>
      <c r="I29" s="109">
        <f t="shared" si="0"/>
        <v>6.48</v>
      </c>
      <c r="J29" s="115"/>
    </row>
    <row r="30" spans="1:16" ht="180">
      <c r="A30" s="114"/>
      <c r="B30" s="107">
        <v>4</v>
      </c>
      <c r="C30" s="10" t="s">
        <v>727</v>
      </c>
      <c r="D30" s="118" t="s">
        <v>272</v>
      </c>
      <c r="E30" s="132" t="s">
        <v>730</v>
      </c>
      <c r="F30" s="133"/>
      <c r="G30" s="11" t="s">
        <v>729</v>
      </c>
      <c r="H30" s="14">
        <v>1.62</v>
      </c>
      <c r="I30" s="109">
        <f t="shared" si="0"/>
        <v>6.48</v>
      </c>
      <c r="J30" s="115"/>
    </row>
    <row r="31" spans="1:16" ht="108">
      <c r="A31" s="114"/>
      <c r="B31" s="107">
        <v>6</v>
      </c>
      <c r="C31" s="10" t="s">
        <v>731</v>
      </c>
      <c r="D31" s="118" t="s">
        <v>701</v>
      </c>
      <c r="E31" s="132"/>
      <c r="F31" s="133"/>
      <c r="G31" s="11" t="s">
        <v>732</v>
      </c>
      <c r="H31" s="14">
        <v>3.36</v>
      </c>
      <c r="I31" s="109">
        <f t="shared" si="0"/>
        <v>20.16</v>
      </c>
      <c r="J31" s="115"/>
    </row>
    <row r="32" spans="1:16" ht="108">
      <c r="A32" s="114"/>
      <c r="B32" s="107">
        <v>6</v>
      </c>
      <c r="C32" s="10" t="s">
        <v>731</v>
      </c>
      <c r="D32" s="118" t="s">
        <v>733</v>
      </c>
      <c r="E32" s="132"/>
      <c r="F32" s="133"/>
      <c r="G32" s="11" t="s">
        <v>732</v>
      </c>
      <c r="H32" s="14">
        <v>3.56</v>
      </c>
      <c r="I32" s="109">
        <f t="shared" si="0"/>
        <v>21.36</v>
      </c>
      <c r="J32" s="115"/>
    </row>
    <row r="33" spans="1:10" ht="108">
      <c r="A33" s="114"/>
      <c r="B33" s="107">
        <v>6</v>
      </c>
      <c r="C33" s="10" t="s">
        <v>334</v>
      </c>
      <c r="D33" s="118" t="s">
        <v>701</v>
      </c>
      <c r="E33" s="132"/>
      <c r="F33" s="133"/>
      <c r="G33" s="11" t="s">
        <v>734</v>
      </c>
      <c r="H33" s="14">
        <v>2.54</v>
      </c>
      <c r="I33" s="109">
        <f t="shared" si="0"/>
        <v>15.24</v>
      </c>
      <c r="J33" s="115"/>
    </row>
    <row r="34" spans="1:10" ht="108">
      <c r="A34" s="114"/>
      <c r="B34" s="107">
        <v>6</v>
      </c>
      <c r="C34" s="10" t="s">
        <v>334</v>
      </c>
      <c r="D34" s="118" t="s">
        <v>733</v>
      </c>
      <c r="E34" s="132"/>
      <c r="F34" s="133"/>
      <c r="G34" s="11" t="s">
        <v>734</v>
      </c>
      <c r="H34" s="14">
        <v>2.82</v>
      </c>
      <c r="I34" s="109">
        <f t="shared" si="0"/>
        <v>16.919999999999998</v>
      </c>
      <c r="J34" s="115"/>
    </row>
    <row r="35" spans="1:10" ht="108">
      <c r="A35" s="114"/>
      <c r="B35" s="107">
        <v>6</v>
      </c>
      <c r="C35" s="10" t="s">
        <v>312</v>
      </c>
      <c r="D35" s="118" t="s">
        <v>701</v>
      </c>
      <c r="E35" s="132"/>
      <c r="F35" s="133"/>
      <c r="G35" s="11" t="s">
        <v>735</v>
      </c>
      <c r="H35" s="14">
        <v>2.66</v>
      </c>
      <c r="I35" s="109">
        <f t="shared" si="0"/>
        <v>15.96</v>
      </c>
      <c r="J35" s="115"/>
    </row>
    <row r="36" spans="1:10" ht="108">
      <c r="A36" s="114"/>
      <c r="B36" s="107">
        <v>6</v>
      </c>
      <c r="C36" s="10" t="s">
        <v>312</v>
      </c>
      <c r="D36" s="118" t="s">
        <v>733</v>
      </c>
      <c r="E36" s="132"/>
      <c r="F36" s="133"/>
      <c r="G36" s="11" t="s">
        <v>735</v>
      </c>
      <c r="H36" s="14">
        <v>2.89</v>
      </c>
      <c r="I36" s="109">
        <f t="shared" si="0"/>
        <v>17.34</v>
      </c>
      <c r="J36" s="115"/>
    </row>
    <row r="37" spans="1:10" ht="96">
      <c r="A37" s="114"/>
      <c r="B37" s="107">
        <v>4</v>
      </c>
      <c r="C37" s="10" t="s">
        <v>736</v>
      </c>
      <c r="D37" s="118" t="s">
        <v>67</v>
      </c>
      <c r="E37" s="132"/>
      <c r="F37" s="133"/>
      <c r="G37" s="11" t="s">
        <v>737</v>
      </c>
      <c r="H37" s="14">
        <v>1.97</v>
      </c>
      <c r="I37" s="109">
        <f t="shared" si="0"/>
        <v>7.88</v>
      </c>
      <c r="J37" s="115"/>
    </row>
    <row r="38" spans="1:10" ht="96">
      <c r="A38" s="114"/>
      <c r="B38" s="107">
        <v>4</v>
      </c>
      <c r="C38" s="10" t="s">
        <v>473</v>
      </c>
      <c r="D38" s="118" t="s">
        <v>298</v>
      </c>
      <c r="E38" s="132" t="s">
        <v>272</v>
      </c>
      <c r="F38" s="133"/>
      <c r="G38" s="11" t="s">
        <v>475</v>
      </c>
      <c r="H38" s="14">
        <v>2.11</v>
      </c>
      <c r="I38" s="109">
        <f t="shared" si="0"/>
        <v>8.44</v>
      </c>
      <c r="J38" s="115"/>
    </row>
    <row r="39" spans="1:10" ht="252">
      <c r="A39" s="114"/>
      <c r="B39" s="107">
        <v>2</v>
      </c>
      <c r="C39" s="10" t="s">
        <v>738</v>
      </c>
      <c r="D39" s="118" t="s">
        <v>239</v>
      </c>
      <c r="E39" s="132" t="s">
        <v>25</v>
      </c>
      <c r="F39" s="133"/>
      <c r="G39" s="11" t="s">
        <v>739</v>
      </c>
      <c r="H39" s="14">
        <v>9.41</v>
      </c>
      <c r="I39" s="109">
        <f t="shared" si="0"/>
        <v>18.82</v>
      </c>
      <c r="J39" s="115"/>
    </row>
    <row r="40" spans="1:10" ht="252">
      <c r="A40" s="114"/>
      <c r="B40" s="107">
        <v>2</v>
      </c>
      <c r="C40" s="10" t="s">
        <v>738</v>
      </c>
      <c r="D40" s="118" t="s">
        <v>239</v>
      </c>
      <c r="E40" s="132" t="s">
        <v>26</v>
      </c>
      <c r="F40" s="133"/>
      <c r="G40" s="11" t="s">
        <v>739</v>
      </c>
      <c r="H40" s="14">
        <v>10.92</v>
      </c>
      <c r="I40" s="109">
        <f t="shared" si="0"/>
        <v>21.84</v>
      </c>
      <c r="J40" s="115"/>
    </row>
    <row r="41" spans="1:10" ht="276">
      <c r="A41" s="114"/>
      <c r="B41" s="107">
        <v>4</v>
      </c>
      <c r="C41" s="10" t="s">
        <v>740</v>
      </c>
      <c r="D41" s="118" t="s">
        <v>723</v>
      </c>
      <c r="E41" s="132"/>
      <c r="F41" s="133"/>
      <c r="G41" s="11" t="s">
        <v>741</v>
      </c>
      <c r="H41" s="14">
        <v>11.2</v>
      </c>
      <c r="I41" s="109">
        <f t="shared" si="0"/>
        <v>44.8</v>
      </c>
      <c r="J41" s="115"/>
    </row>
    <row r="42" spans="1:10" ht="276">
      <c r="A42" s="114"/>
      <c r="B42" s="107">
        <v>2</v>
      </c>
      <c r="C42" s="10" t="s">
        <v>740</v>
      </c>
      <c r="D42" s="118" t="s">
        <v>742</v>
      </c>
      <c r="E42" s="132"/>
      <c r="F42" s="133"/>
      <c r="G42" s="11" t="s">
        <v>741</v>
      </c>
      <c r="H42" s="14">
        <v>11.2</v>
      </c>
      <c r="I42" s="109">
        <f t="shared" si="0"/>
        <v>22.4</v>
      </c>
      <c r="J42" s="115"/>
    </row>
    <row r="43" spans="1:10" ht="252">
      <c r="A43" s="114"/>
      <c r="B43" s="107">
        <v>2</v>
      </c>
      <c r="C43" s="10" t="s">
        <v>743</v>
      </c>
      <c r="D43" s="118" t="s">
        <v>25</v>
      </c>
      <c r="E43" s="132"/>
      <c r="F43" s="133"/>
      <c r="G43" s="11" t="s">
        <v>744</v>
      </c>
      <c r="H43" s="14">
        <v>6.87</v>
      </c>
      <c r="I43" s="109">
        <f t="shared" si="0"/>
        <v>13.74</v>
      </c>
      <c r="J43" s="115"/>
    </row>
    <row r="44" spans="1:10" ht="252">
      <c r="A44" s="114"/>
      <c r="B44" s="107">
        <v>4</v>
      </c>
      <c r="C44" s="10" t="s">
        <v>743</v>
      </c>
      <c r="D44" s="118" t="s">
        <v>26</v>
      </c>
      <c r="E44" s="132"/>
      <c r="F44" s="133"/>
      <c r="G44" s="11" t="s">
        <v>744</v>
      </c>
      <c r="H44" s="14">
        <v>7.53</v>
      </c>
      <c r="I44" s="109">
        <f t="shared" si="0"/>
        <v>30.12</v>
      </c>
      <c r="J44" s="115"/>
    </row>
    <row r="45" spans="1:10" ht="252">
      <c r="A45" s="114"/>
      <c r="B45" s="107">
        <v>2</v>
      </c>
      <c r="C45" s="10" t="s">
        <v>745</v>
      </c>
      <c r="D45" s="118" t="s">
        <v>746</v>
      </c>
      <c r="E45" s="132"/>
      <c r="F45" s="133"/>
      <c r="G45" s="11" t="s">
        <v>747</v>
      </c>
      <c r="H45" s="14">
        <v>7.52</v>
      </c>
      <c r="I45" s="109">
        <f t="shared" si="0"/>
        <v>15.04</v>
      </c>
      <c r="J45" s="115"/>
    </row>
    <row r="46" spans="1:10" ht="252">
      <c r="A46" s="114"/>
      <c r="B46" s="107">
        <v>4</v>
      </c>
      <c r="C46" s="10" t="s">
        <v>745</v>
      </c>
      <c r="D46" s="118" t="s">
        <v>723</v>
      </c>
      <c r="E46" s="132"/>
      <c r="F46" s="133"/>
      <c r="G46" s="11" t="s">
        <v>747</v>
      </c>
      <c r="H46" s="14">
        <v>8.18</v>
      </c>
      <c r="I46" s="109">
        <f t="shared" si="0"/>
        <v>32.72</v>
      </c>
      <c r="J46" s="115"/>
    </row>
    <row r="47" spans="1:10" ht="228">
      <c r="A47" s="114"/>
      <c r="B47" s="107">
        <v>6</v>
      </c>
      <c r="C47" s="10" t="s">
        <v>748</v>
      </c>
      <c r="D47" s="118" t="s">
        <v>239</v>
      </c>
      <c r="E47" s="132" t="s">
        <v>23</v>
      </c>
      <c r="F47" s="133"/>
      <c r="G47" s="11" t="s">
        <v>749</v>
      </c>
      <c r="H47" s="14">
        <v>3.1</v>
      </c>
      <c r="I47" s="109">
        <f t="shared" si="0"/>
        <v>18.600000000000001</v>
      </c>
      <c r="J47" s="115"/>
    </row>
    <row r="48" spans="1:10" ht="216">
      <c r="A48" s="114"/>
      <c r="B48" s="107">
        <v>6</v>
      </c>
      <c r="C48" s="10" t="s">
        <v>750</v>
      </c>
      <c r="D48" s="118" t="s">
        <v>239</v>
      </c>
      <c r="E48" s="132" t="s">
        <v>23</v>
      </c>
      <c r="F48" s="133"/>
      <c r="G48" s="11" t="s">
        <v>751</v>
      </c>
      <c r="H48" s="14">
        <v>6.82</v>
      </c>
      <c r="I48" s="109">
        <f t="shared" si="0"/>
        <v>40.92</v>
      </c>
      <c r="J48" s="115"/>
    </row>
    <row r="49" spans="1:10" ht="276">
      <c r="A49" s="114"/>
      <c r="B49" s="107">
        <v>4</v>
      </c>
      <c r="C49" s="10" t="s">
        <v>752</v>
      </c>
      <c r="D49" s="118" t="s">
        <v>723</v>
      </c>
      <c r="E49" s="132"/>
      <c r="F49" s="133"/>
      <c r="G49" s="11" t="s">
        <v>753</v>
      </c>
      <c r="H49" s="14">
        <v>8.91</v>
      </c>
      <c r="I49" s="109">
        <f t="shared" si="0"/>
        <v>35.64</v>
      </c>
      <c r="J49" s="115"/>
    </row>
    <row r="50" spans="1:10" ht="276">
      <c r="A50" s="114"/>
      <c r="B50" s="107">
        <v>4</v>
      </c>
      <c r="C50" s="10" t="s">
        <v>752</v>
      </c>
      <c r="D50" s="118" t="s">
        <v>754</v>
      </c>
      <c r="E50" s="132"/>
      <c r="F50" s="133"/>
      <c r="G50" s="11" t="s">
        <v>753</v>
      </c>
      <c r="H50" s="14">
        <v>8.91</v>
      </c>
      <c r="I50" s="109">
        <f t="shared" si="0"/>
        <v>35.64</v>
      </c>
      <c r="J50" s="115"/>
    </row>
    <row r="51" spans="1:10" ht="276">
      <c r="A51" s="114"/>
      <c r="B51" s="107">
        <v>4</v>
      </c>
      <c r="C51" s="10" t="s">
        <v>752</v>
      </c>
      <c r="D51" s="118" t="s">
        <v>742</v>
      </c>
      <c r="E51" s="132"/>
      <c r="F51" s="133"/>
      <c r="G51" s="11" t="s">
        <v>753</v>
      </c>
      <c r="H51" s="14">
        <v>8.91</v>
      </c>
      <c r="I51" s="109">
        <f t="shared" si="0"/>
        <v>35.64</v>
      </c>
      <c r="J51" s="115"/>
    </row>
    <row r="52" spans="1:10" ht="252">
      <c r="A52" s="114"/>
      <c r="B52" s="107">
        <v>4</v>
      </c>
      <c r="C52" s="10" t="s">
        <v>755</v>
      </c>
      <c r="D52" s="118" t="s">
        <v>754</v>
      </c>
      <c r="E52" s="132"/>
      <c r="F52" s="133"/>
      <c r="G52" s="11" t="s">
        <v>756</v>
      </c>
      <c r="H52" s="14">
        <v>8.94</v>
      </c>
      <c r="I52" s="109">
        <f t="shared" si="0"/>
        <v>35.76</v>
      </c>
      <c r="J52" s="115"/>
    </row>
    <row r="53" spans="1:10" ht="252">
      <c r="A53" s="114"/>
      <c r="B53" s="107">
        <v>2</v>
      </c>
      <c r="C53" s="10" t="s">
        <v>755</v>
      </c>
      <c r="D53" s="118" t="s">
        <v>742</v>
      </c>
      <c r="E53" s="132"/>
      <c r="F53" s="133"/>
      <c r="G53" s="11" t="s">
        <v>756</v>
      </c>
      <c r="H53" s="14">
        <v>8.94</v>
      </c>
      <c r="I53" s="109">
        <f t="shared" si="0"/>
        <v>17.88</v>
      </c>
      <c r="J53" s="115"/>
    </row>
    <row r="54" spans="1:10" ht="252">
      <c r="A54" s="114"/>
      <c r="B54" s="107">
        <v>1</v>
      </c>
      <c r="C54" s="10" t="s">
        <v>757</v>
      </c>
      <c r="D54" s="118" t="s">
        <v>746</v>
      </c>
      <c r="E54" s="132"/>
      <c r="F54" s="133"/>
      <c r="G54" s="11" t="s">
        <v>758</v>
      </c>
      <c r="H54" s="14">
        <v>7.29</v>
      </c>
      <c r="I54" s="109">
        <f t="shared" si="0"/>
        <v>7.29</v>
      </c>
      <c r="J54" s="115"/>
    </row>
    <row r="55" spans="1:10" ht="252">
      <c r="A55" s="114"/>
      <c r="B55" s="107">
        <v>2</v>
      </c>
      <c r="C55" s="10" t="s">
        <v>757</v>
      </c>
      <c r="D55" s="118" t="s">
        <v>723</v>
      </c>
      <c r="E55" s="132"/>
      <c r="F55" s="133"/>
      <c r="G55" s="11" t="s">
        <v>758</v>
      </c>
      <c r="H55" s="14">
        <v>8.09</v>
      </c>
      <c r="I55" s="109">
        <f t="shared" si="0"/>
        <v>16.18</v>
      </c>
      <c r="J55" s="115"/>
    </row>
    <row r="56" spans="1:10" ht="252">
      <c r="A56" s="114"/>
      <c r="B56" s="107">
        <v>2</v>
      </c>
      <c r="C56" s="10" t="s">
        <v>757</v>
      </c>
      <c r="D56" s="118" t="s">
        <v>759</v>
      </c>
      <c r="E56" s="132"/>
      <c r="F56" s="133"/>
      <c r="G56" s="11" t="s">
        <v>758</v>
      </c>
      <c r="H56" s="14">
        <v>7.29</v>
      </c>
      <c r="I56" s="109">
        <f t="shared" si="0"/>
        <v>14.58</v>
      </c>
      <c r="J56" s="115"/>
    </row>
    <row r="57" spans="1:10" ht="252">
      <c r="A57" s="114"/>
      <c r="B57" s="107">
        <v>2</v>
      </c>
      <c r="C57" s="10" t="s">
        <v>757</v>
      </c>
      <c r="D57" s="118" t="s">
        <v>760</v>
      </c>
      <c r="E57" s="132"/>
      <c r="F57" s="133"/>
      <c r="G57" s="11" t="s">
        <v>758</v>
      </c>
      <c r="H57" s="14">
        <v>7.06</v>
      </c>
      <c r="I57" s="109">
        <f t="shared" si="0"/>
        <v>14.12</v>
      </c>
      <c r="J57" s="115"/>
    </row>
    <row r="58" spans="1:10" ht="132">
      <c r="A58" s="114"/>
      <c r="B58" s="108">
        <v>2</v>
      </c>
      <c r="C58" s="12" t="s">
        <v>761</v>
      </c>
      <c r="D58" s="119"/>
      <c r="E58" s="142"/>
      <c r="F58" s="143"/>
      <c r="G58" s="13" t="s">
        <v>762</v>
      </c>
      <c r="H58" s="15">
        <v>0.61</v>
      </c>
      <c r="I58" s="110">
        <f t="shared" si="0"/>
        <v>1.22</v>
      </c>
      <c r="J58" s="115"/>
    </row>
  </sheetData>
  <mergeCells count="41">
    <mergeCell ref="E55:F55"/>
    <mergeCell ref="E56:F56"/>
    <mergeCell ref="E57:F57"/>
    <mergeCell ref="E58:F58"/>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71"/>
  <sheetViews>
    <sheetView zoomScale="90" zoomScaleNormal="90" workbookViewId="0">
      <selection activeCell="U22" sqref="U22"/>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 min="16" max="16" width="7.5703125" customWidth="1"/>
  </cols>
  <sheetData>
    <row r="1" spans="1:15" ht="12.75" customHeight="1">
      <c r="A1" s="3"/>
      <c r="B1" s="4"/>
      <c r="C1" s="4"/>
      <c r="D1" s="4"/>
      <c r="E1" s="4"/>
      <c r="F1" s="4"/>
      <c r="G1" s="4"/>
      <c r="H1" s="4"/>
      <c r="I1" s="4"/>
      <c r="J1" s="4"/>
      <c r="K1" s="4"/>
      <c r="L1" s="5"/>
      <c r="N1" s="90">
        <v>0.25</v>
      </c>
      <c r="O1" t="s">
        <v>181</v>
      </c>
    </row>
    <row r="2" spans="1:15" ht="15.75" customHeight="1">
      <c r="A2" s="114"/>
      <c r="B2" s="124" t="s">
        <v>134</v>
      </c>
      <c r="C2" s="120"/>
      <c r="D2" s="120"/>
      <c r="E2" s="120"/>
      <c r="F2" s="120"/>
      <c r="G2" s="120"/>
      <c r="H2" s="120"/>
      <c r="I2" s="120"/>
      <c r="J2" s="120"/>
      <c r="K2" s="125" t="s">
        <v>140</v>
      </c>
      <c r="L2" s="115"/>
      <c r="N2">
        <v>723.61000000000013</v>
      </c>
      <c r="O2" t="s">
        <v>182</v>
      </c>
    </row>
    <row r="3" spans="1:15" ht="12.75" customHeight="1">
      <c r="A3" s="114"/>
      <c r="B3" s="121" t="s">
        <v>135</v>
      </c>
      <c r="C3" s="120"/>
      <c r="D3" s="120"/>
      <c r="E3" s="120"/>
      <c r="F3" s="120"/>
      <c r="G3" s="120"/>
      <c r="H3" s="120"/>
      <c r="I3" s="120"/>
      <c r="J3" s="120"/>
      <c r="K3" s="120"/>
      <c r="L3" s="115"/>
      <c r="N3">
        <v>723.61000000000013</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34">
        <f>IF(Invoice!J10&lt;&gt;"",Invoice!J10,"")</f>
        <v>51455</v>
      </c>
      <c r="L10" s="115"/>
    </row>
    <row r="11" spans="1:15" ht="12.75" customHeight="1">
      <c r="A11" s="114"/>
      <c r="B11" s="114" t="s">
        <v>711</v>
      </c>
      <c r="C11" s="120"/>
      <c r="D11" s="120"/>
      <c r="E11" s="120"/>
      <c r="F11" s="115"/>
      <c r="G11" s="116"/>
      <c r="H11" s="116" t="s">
        <v>711</v>
      </c>
      <c r="I11" s="120"/>
      <c r="J11" s="120"/>
      <c r="K11" s="135"/>
      <c r="L11" s="115"/>
    </row>
    <row r="12" spans="1:15" ht="12.75" customHeight="1">
      <c r="A12" s="114"/>
      <c r="B12" s="114" t="s">
        <v>712</v>
      </c>
      <c r="C12" s="120"/>
      <c r="D12" s="120"/>
      <c r="E12" s="120"/>
      <c r="F12" s="115"/>
      <c r="G12" s="116"/>
      <c r="H12" s="116" t="s">
        <v>712</v>
      </c>
      <c r="I12" s="120"/>
      <c r="J12" s="120"/>
      <c r="K12" s="120"/>
      <c r="L12" s="115"/>
    </row>
    <row r="13" spans="1:15" ht="12.75" customHeight="1">
      <c r="A13" s="114"/>
      <c r="B13" s="114" t="s">
        <v>794</v>
      </c>
      <c r="C13" s="120"/>
      <c r="D13" s="120"/>
      <c r="E13" s="120"/>
      <c r="F13" s="115"/>
      <c r="G13" s="116"/>
      <c r="H13" s="116" t="s">
        <v>794</v>
      </c>
      <c r="I13" s="120"/>
      <c r="J13" s="120"/>
      <c r="K13" s="99" t="s">
        <v>11</v>
      </c>
      <c r="L13" s="115"/>
    </row>
    <row r="14" spans="1:15" ht="15" customHeight="1">
      <c r="A14" s="114"/>
      <c r="B14" s="114" t="s">
        <v>714</v>
      </c>
      <c r="C14" s="120"/>
      <c r="D14" s="120"/>
      <c r="E14" s="120"/>
      <c r="F14" s="115"/>
      <c r="G14" s="116"/>
      <c r="H14" s="116" t="s">
        <v>714</v>
      </c>
      <c r="I14" s="120"/>
      <c r="J14" s="120"/>
      <c r="K14" s="136">
        <f>Invoice!J14</f>
        <v>45187</v>
      </c>
      <c r="L14" s="115"/>
    </row>
    <row r="15" spans="1:15" ht="15" customHeight="1">
      <c r="A15" s="114"/>
      <c r="B15" s="6" t="s">
        <v>6</v>
      </c>
      <c r="C15" s="7"/>
      <c r="D15" s="7"/>
      <c r="E15" s="7"/>
      <c r="F15" s="8"/>
      <c r="G15" s="116"/>
      <c r="H15" s="9" t="s">
        <v>6</v>
      </c>
      <c r="I15" s="120"/>
      <c r="J15" s="120"/>
      <c r="K15" s="137"/>
      <c r="L15" s="115"/>
    </row>
    <row r="16" spans="1:15" ht="15" customHeight="1">
      <c r="A16" s="114"/>
      <c r="B16" s="120"/>
      <c r="C16" s="120"/>
      <c r="D16" s="120"/>
      <c r="E16" s="120"/>
      <c r="F16" s="120"/>
      <c r="G16" s="120"/>
      <c r="H16" s="120"/>
      <c r="I16" s="123" t="s">
        <v>142</v>
      </c>
      <c r="J16" s="123" t="s">
        <v>142</v>
      </c>
      <c r="K16" s="129">
        <v>40023</v>
      </c>
      <c r="L16" s="115"/>
    </row>
    <row r="17" spans="1:12" ht="12.75" customHeight="1">
      <c r="A17" s="114"/>
      <c r="B17" s="120" t="s">
        <v>715</v>
      </c>
      <c r="C17" s="120"/>
      <c r="D17" s="120"/>
      <c r="E17" s="120"/>
      <c r="F17" s="120"/>
      <c r="G17" s="120"/>
      <c r="H17" s="120"/>
      <c r="I17" s="123" t="s">
        <v>143</v>
      </c>
      <c r="J17" s="123" t="s">
        <v>143</v>
      </c>
      <c r="K17" s="129" t="str">
        <f>IF(Invoice!J17&lt;&gt;"",Invoice!J17,"")</f>
        <v>Mina</v>
      </c>
      <c r="L17" s="115"/>
    </row>
    <row r="18" spans="1:12" ht="18" customHeight="1">
      <c r="A18" s="114"/>
      <c r="B18" s="120" t="s">
        <v>716</v>
      </c>
      <c r="C18" s="120"/>
      <c r="D18" s="120"/>
      <c r="E18" s="120"/>
      <c r="F18" s="120"/>
      <c r="G18" s="120"/>
      <c r="H18" s="120"/>
      <c r="I18" s="122" t="s">
        <v>258</v>
      </c>
      <c r="J18" s="122" t="s">
        <v>258</v>
      </c>
      <c r="K18" s="104" t="s">
        <v>763</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38" t="s">
        <v>201</v>
      </c>
      <c r="G20" s="139"/>
      <c r="H20" s="100" t="s">
        <v>169</v>
      </c>
      <c r="I20" s="100" t="s">
        <v>202</v>
      </c>
      <c r="J20" s="100" t="s">
        <v>202</v>
      </c>
      <c r="K20" s="100" t="s">
        <v>21</v>
      </c>
      <c r="L20" s="115"/>
    </row>
    <row r="21" spans="1:12" ht="12.75" customHeight="1">
      <c r="A21" s="114"/>
      <c r="B21" s="100"/>
      <c r="C21" s="100"/>
      <c r="D21" s="100"/>
      <c r="E21" s="117"/>
      <c r="F21" s="138"/>
      <c r="G21" s="139"/>
      <c r="H21" s="100" t="s">
        <v>141</v>
      </c>
      <c r="I21" s="100"/>
      <c r="J21" s="100"/>
      <c r="K21" s="100"/>
      <c r="L21" s="115"/>
    </row>
    <row r="22" spans="1:12" ht="26.25">
      <c r="A22" s="114"/>
      <c r="B22" s="105"/>
      <c r="C22" s="105"/>
      <c r="D22" s="105"/>
      <c r="E22" s="106"/>
      <c r="F22" s="106"/>
      <c r="G22" s="130"/>
      <c r="H22" s="131" t="s">
        <v>801</v>
      </c>
      <c r="I22" s="105"/>
      <c r="J22" s="105"/>
      <c r="K22" s="105"/>
      <c r="L22" s="115"/>
    </row>
    <row r="23" spans="1:12" ht="12.75" customHeight="1">
      <c r="A23" s="114"/>
      <c r="B23" s="107">
        <f>'Tax Invoice'!D18</f>
        <v>2</v>
      </c>
      <c r="C23" s="10" t="s">
        <v>717</v>
      </c>
      <c r="D23" s="10" t="s">
        <v>764</v>
      </c>
      <c r="E23" s="118" t="s">
        <v>718</v>
      </c>
      <c r="F23" s="132"/>
      <c r="G23" s="133"/>
      <c r="H23" s="11" t="s">
        <v>719</v>
      </c>
      <c r="I23" s="14">
        <f t="shared" ref="I23:I59" si="0">ROUNDUP(J23*$N$1,2)</f>
        <v>0.3</v>
      </c>
      <c r="J23" s="14">
        <v>1.17</v>
      </c>
      <c r="K23" s="109">
        <f t="shared" ref="K23:K59" si="1">I23*B23</f>
        <v>0.6</v>
      </c>
      <c r="L23" s="115"/>
    </row>
    <row r="24" spans="1:12" ht="24" customHeight="1">
      <c r="A24" s="114"/>
      <c r="B24" s="107">
        <f>'Tax Invoice'!D19</f>
        <v>2</v>
      </c>
      <c r="C24" s="10" t="s">
        <v>720</v>
      </c>
      <c r="D24" s="10" t="s">
        <v>765</v>
      </c>
      <c r="E24" s="118" t="s">
        <v>721</v>
      </c>
      <c r="F24" s="132"/>
      <c r="G24" s="133"/>
      <c r="H24" s="11" t="s">
        <v>722</v>
      </c>
      <c r="I24" s="14">
        <f t="shared" si="0"/>
        <v>1.46</v>
      </c>
      <c r="J24" s="14">
        <v>5.82</v>
      </c>
      <c r="K24" s="109">
        <f t="shared" si="1"/>
        <v>2.92</v>
      </c>
      <c r="L24" s="115"/>
    </row>
    <row r="25" spans="1:12" ht="24" customHeight="1">
      <c r="A25" s="114"/>
      <c r="B25" s="107">
        <f>'Tax Invoice'!D20</f>
        <v>2</v>
      </c>
      <c r="C25" s="10" t="s">
        <v>720</v>
      </c>
      <c r="D25" s="10" t="s">
        <v>766</v>
      </c>
      <c r="E25" s="118" t="s">
        <v>723</v>
      </c>
      <c r="F25" s="132"/>
      <c r="G25" s="133"/>
      <c r="H25" s="11" t="s">
        <v>722</v>
      </c>
      <c r="I25" s="14">
        <f t="shared" si="0"/>
        <v>1.62</v>
      </c>
      <c r="J25" s="14">
        <v>6.45</v>
      </c>
      <c r="K25" s="109">
        <f t="shared" si="1"/>
        <v>3.24</v>
      </c>
      <c r="L25" s="115"/>
    </row>
    <row r="26" spans="1:12" ht="24" customHeight="1">
      <c r="A26" s="114"/>
      <c r="B26" s="107">
        <f>'Tax Invoice'!D21</f>
        <v>6</v>
      </c>
      <c r="C26" s="10" t="s">
        <v>720</v>
      </c>
      <c r="D26" s="10" t="s">
        <v>767</v>
      </c>
      <c r="E26" s="118" t="s">
        <v>724</v>
      </c>
      <c r="F26" s="132"/>
      <c r="G26" s="133"/>
      <c r="H26" s="11" t="s">
        <v>722</v>
      </c>
      <c r="I26" s="14">
        <f t="shared" si="0"/>
        <v>1.74</v>
      </c>
      <c r="J26" s="14">
        <v>6.95</v>
      </c>
      <c r="K26" s="109">
        <f t="shared" si="1"/>
        <v>10.44</v>
      </c>
      <c r="L26" s="115"/>
    </row>
    <row r="27" spans="1:12" ht="24" customHeight="1">
      <c r="A27" s="114"/>
      <c r="B27" s="107">
        <f>'Tax Invoice'!D22</f>
        <v>4</v>
      </c>
      <c r="C27" s="10" t="s">
        <v>720</v>
      </c>
      <c r="D27" s="10" t="s">
        <v>768</v>
      </c>
      <c r="E27" s="118" t="s">
        <v>725</v>
      </c>
      <c r="F27" s="132"/>
      <c r="G27" s="133"/>
      <c r="H27" s="11" t="s">
        <v>722</v>
      </c>
      <c r="I27" s="14">
        <f t="shared" si="0"/>
        <v>1.59</v>
      </c>
      <c r="J27" s="14">
        <v>6.36</v>
      </c>
      <c r="K27" s="109">
        <f t="shared" si="1"/>
        <v>6.36</v>
      </c>
      <c r="L27" s="115"/>
    </row>
    <row r="28" spans="1:12" ht="24" customHeight="1">
      <c r="A28" s="114"/>
      <c r="B28" s="107">
        <f>'Tax Invoice'!D23</f>
        <v>2</v>
      </c>
      <c r="C28" s="10" t="s">
        <v>720</v>
      </c>
      <c r="D28" s="10" t="s">
        <v>769</v>
      </c>
      <c r="E28" s="118" t="s">
        <v>726</v>
      </c>
      <c r="F28" s="132"/>
      <c r="G28" s="133"/>
      <c r="H28" s="11" t="s">
        <v>722</v>
      </c>
      <c r="I28" s="14">
        <f t="shared" si="0"/>
        <v>1.74</v>
      </c>
      <c r="J28" s="14">
        <v>6.95</v>
      </c>
      <c r="K28" s="109">
        <f t="shared" si="1"/>
        <v>3.48</v>
      </c>
      <c r="L28" s="115"/>
    </row>
    <row r="29" spans="1:12" ht="24" customHeight="1">
      <c r="A29" s="114"/>
      <c r="B29" s="107">
        <f>'Tax Invoice'!D24</f>
        <v>4</v>
      </c>
      <c r="C29" s="10" t="s">
        <v>727</v>
      </c>
      <c r="D29" s="10" t="s">
        <v>770</v>
      </c>
      <c r="E29" s="118" t="s">
        <v>273</v>
      </c>
      <c r="F29" s="132" t="s">
        <v>728</v>
      </c>
      <c r="G29" s="133"/>
      <c r="H29" s="11" t="s">
        <v>729</v>
      </c>
      <c r="I29" s="14">
        <f t="shared" si="0"/>
        <v>0.41000000000000003</v>
      </c>
      <c r="J29" s="14">
        <v>1.62</v>
      </c>
      <c r="K29" s="109">
        <f t="shared" si="1"/>
        <v>1.6400000000000001</v>
      </c>
      <c r="L29" s="115"/>
    </row>
    <row r="30" spans="1:12" ht="24" customHeight="1">
      <c r="A30" s="114"/>
      <c r="B30" s="107">
        <f>'Tax Invoice'!D25</f>
        <v>4</v>
      </c>
      <c r="C30" s="10" t="s">
        <v>727</v>
      </c>
      <c r="D30" s="10" t="s">
        <v>770</v>
      </c>
      <c r="E30" s="118" t="s">
        <v>272</v>
      </c>
      <c r="F30" s="132" t="s">
        <v>728</v>
      </c>
      <c r="G30" s="133"/>
      <c r="H30" s="11" t="s">
        <v>729</v>
      </c>
      <c r="I30" s="14">
        <f t="shared" si="0"/>
        <v>0.41000000000000003</v>
      </c>
      <c r="J30" s="14">
        <v>1.62</v>
      </c>
      <c r="K30" s="109">
        <f t="shared" si="1"/>
        <v>1.6400000000000001</v>
      </c>
      <c r="L30" s="115"/>
    </row>
    <row r="31" spans="1:12" ht="24" customHeight="1">
      <c r="A31" s="114"/>
      <c r="B31" s="107">
        <f>'Tax Invoice'!D26</f>
        <v>4</v>
      </c>
      <c r="C31" s="10" t="s">
        <v>727</v>
      </c>
      <c r="D31" s="10" t="s">
        <v>771</v>
      </c>
      <c r="E31" s="118" t="s">
        <v>272</v>
      </c>
      <c r="F31" s="132" t="s">
        <v>730</v>
      </c>
      <c r="G31" s="133"/>
      <c r="H31" s="11" t="s">
        <v>729</v>
      </c>
      <c r="I31" s="14">
        <f t="shared" si="0"/>
        <v>0.41000000000000003</v>
      </c>
      <c r="J31" s="14">
        <v>1.62</v>
      </c>
      <c r="K31" s="109">
        <f t="shared" si="1"/>
        <v>1.6400000000000001</v>
      </c>
      <c r="L31" s="115"/>
    </row>
    <row r="32" spans="1:12" ht="13.5" customHeight="1">
      <c r="A32" s="114"/>
      <c r="B32" s="107">
        <f>'Tax Invoice'!D27</f>
        <v>6</v>
      </c>
      <c r="C32" s="10" t="s">
        <v>731</v>
      </c>
      <c r="D32" s="10" t="s">
        <v>772</v>
      </c>
      <c r="E32" s="118" t="s">
        <v>701</v>
      </c>
      <c r="F32" s="132"/>
      <c r="G32" s="133"/>
      <c r="H32" s="11" t="s">
        <v>796</v>
      </c>
      <c r="I32" s="14">
        <f t="shared" si="0"/>
        <v>0.84</v>
      </c>
      <c r="J32" s="14">
        <v>3.36</v>
      </c>
      <c r="K32" s="109">
        <f t="shared" si="1"/>
        <v>5.04</v>
      </c>
      <c r="L32" s="115"/>
    </row>
    <row r="33" spans="1:12" ht="13.5" customHeight="1">
      <c r="A33" s="114"/>
      <c r="B33" s="107">
        <f>'Tax Invoice'!D28</f>
        <v>6</v>
      </c>
      <c r="C33" s="10" t="s">
        <v>731</v>
      </c>
      <c r="D33" s="10" t="s">
        <v>773</v>
      </c>
      <c r="E33" s="118" t="s">
        <v>733</v>
      </c>
      <c r="F33" s="132"/>
      <c r="G33" s="133"/>
      <c r="H33" s="11" t="s">
        <v>796</v>
      </c>
      <c r="I33" s="14">
        <f t="shared" si="0"/>
        <v>0.89</v>
      </c>
      <c r="J33" s="14">
        <v>3.56</v>
      </c>
      <c r="K33" s="109">
        <f t="shared" si="1"/>
        <v>5.34</v>
      </c>
      <c r="L33" s="115"/>
    </row>
    <row r="34" spans="1:12" ht="13.5" customHeight="1">
      <c r="A34" s="114"/>
      <c r="B34" s="107">
        <f>'Tax Invoice'!D29</f>
        <v>6</v>
      </c>
      <c r="C34" s="10" t="s">
        <v>334</v>
      </c>
      <c r="D34" s="10" t="s">
        <v>334</v>
      </c>
      <c r="E34" s="118" t="s">
        <v>701</v>
      </c>
      <c r="F34" s="132"/>
      <c r="G34" s="133"/>
      <c r="H34" s="11" t="s">
        <v>797</v>
      </c>
      <c r="I34" s="14">
        <f t="shared" si="0"/>
        <v>0.64</v>
      </c>
      <c r="J34" s="14">
        <v>2.54</v>
      </c>
      <c r="K34" s="109">
        <f t="shared" si="1"/>
        <v>3.84</v>
      </c>
      <c r="L34" s="115"/>
    </row>
    <row r="35" spans="1:12" ht="13.5" customHeight="1">
      <c r="A35" s="114"/>
      <c r="B35" s="107">
        <f>'Tax Invoice'!D30</f>
        <v>6</v>
      </c>
      <c r="C35" s="10" t="s">
        <v>334</v>
      </c>
      <c r="D35" s="10" t="s">
        <v>334</v>
      </c>
      <c r="E35" s="118" t="s">
        <v>733</v>
      </c>
      <c r="F35" s="132"/>
      <c r="G35" s="133"/>
      <c r="H35" s="11" t="s">
        <v>797</v>
      </c>
      <c r="I35" s="14">
        <f t="shared" si="0"/>
        <v>0.71</v>
      </c>
      <c r="J35" s="14">
        <v>2.82</v>
      </c>
      <c r="K35" s="109">
        <f t="shared" si="1"/>
        <v>4.26</v>
      </c>
      <c r="L35" s="115"/>
    </row>
    <row r="36" spans="1:12" ht="13.5" customHeight="1">
      <c r="A36" s="114"/>
      <c r="B36" s="107">
        <f>'Tax Invoice'!D31</f>
        <v>6</v>
      </c>
      <c r="C36" s="10" t="s">
        <v>312</v>
      </c>
      <c r="D36" s="10" t="s">
        <v>312</v>
      </c>
      <c r="E36" s="118" t="s">
        <v>701</v>
      </c>
      <c r="F36" s="132"/>
      <c r="G36" s="133"/>
      <c r="H36" s="11" t="s">
        <v>798</v>
      </c>
      <c r="I36" s="14">
        <f t="shared" si="0"/>
        <v>0.67</v>
      </c>
      <c r="J36" s="14">
        <v>2.66</v>
      </c>
      <c r="K36" s="109">
        <f t="shared" si="1"/>
        <v>4.0200000000000005</v>
      </c>
      <c r="L36" s="115"/>
    </row>
    <row r="37" spans="1:12" ht="13.5" customHeight="1">
      <c r="A37" s="114"/>
      <c r="B37" s="107">
        <f>'Tax Invoice'!D32</f>
        <v>6</v>
      </c>
      <c r="C37" s="10" t="s">
        <v>312</v>
      </c>
      <c r="D37" s="10" t="s">
        <v>312</v>
      </c>
      <c r="E37" s="118" t="s">
        <v>733</v>
      </c>
      <c r="F37" s="132"/>
      <c r="G37" s="133"/>
      <c r="H37" s="11" t="s">
        <v>798</v>
      </c>
      <c r="I37" s="14">
        <f t="shared" si="0"/>
        <v>0.73</v>
      </c>
      <c r="J37" s="14">
        <v>2.89</v>
      </c>
      <c r="K37" s="109">
        <f t="shared" si="1"/>
        <v>4.38</v>
      </c>
      <c r="L37" s="115"/>
    </row>
    <row r="38" spans="1:12" ht="13.5" customHeight="1">
      <c r="A38" s="114"/>
      <c r="B38" s="107">
        <f>'Tax Invoice'!D33</f>
        <v>4</v>
      </c>
      <c r="C38" s="10" t="s">
        <v>736</v>
      </c>
      <c r="D38" s="10" t="s">
        <v>736</v>
      </c>
      <c r="E38" s="118" t="s">
        <v>67</v>
      </c>
      <c r="F38" s="132"/>
      <c r="G38" s="133"/>
      <c r="H38" s="11" t="s">
        <v>737</v>
      </c>
      <c r="I38" s="14">
        <f t="shared" si="0"/>
        <v>0.5</v>
      </c>
      <c r="J38" s="14">
        <v>1.97</v>
      </c>
      <c r="K38" s="109">
        <f t="shared" si="1"/>
        <v>2</v>
      </c>
      <c r="L38" s="115"/>
    </row>
    <row r="39" spans="1:12" ht="12.75" customHeight="1">
      <c r="A39" s="114"/>
      <c r="B39" s="107">
        <f>'Tax Invoice'!D34</f>
        <v>4</v>
      </c>
      <c r="C39" s="10" t="s">
        <v>473</v>
      </c>
      <c r="D39" s="10" t="s">
        <v>473</v>
      </c>
      <c r="E39" s="118" t="s">
        <v>298</v>
      </c>
      <c r="F39" s="132" t="s">
        <v>272</v>
      </c>
      <c r="G39" s="133"/>
      <c r="H39" s="11" t="s">
        <v>475</v>
      </c>
      <c r="I39" s="14">
        <f t="shared" si="0"/>
        <v>0.53</v>
      </c>
      <c r="J39" s="14">
        <v>2.11</v>
      </c>
      <c r="K39" s="109">
        <f t="shared" si="1"/>
        <v>2.12</v>
      </c>
      <c r="L39" s="115"/>
    </row>
    <row r="40" spans="1:12" ht="36" customHeight="1">
      <c r="A40" s="114"/>
      <c r="B40" s="107">
        <f>'Tax Invoice'!D35</f>
        <v>2</v>
      </c>
      <c r="C40" s="10" t="s">
        <v>738</v>
      </c>
      <c r="D40" s="10" t="s">
        <v>774</v>
      </c>
      <c r="E40" s="118" t="s">
        <v>239</v>
      </c>
      <c r="F40" s="132" t="s">
        <v>25</v>
      </c>
      <c r="G40" s="133"/>
      <c r="H40" s="11" t="s">
        <v>739</v>
      </c>
      <c r="I40" s="14">
        <f t="shared" si="0"/>
        <v>2.36</v>
      </c>
      <c r="J40" s="14">
        <v>9.41</v>
      </c>
      <c r="K40" s="109">
        <f t="shared" si="1"/>
        <v>4.72</v>
      </c>
      <c r="L40" s="115"/>
    </row>
    <row r="41" spans="1:12" ht="36" customHeight="1">
      <c r="A41" s="114"/>
      <c r="B41" s="107">
        <f>'Tax Invoice'!D36</f>
        <v>2</v>
      </c>
      <c r="C41" s="10" t="s">
        <v>738</v>
      </c>
      <c r="D41" s="10" t="s">
        <v>775</v>
      </c>
      <c r="E41" s="118" t="s">
        <v>239</v>
      </c>
      <c r="F41" s="132" t="s">
        <v>26</v>
      </c>
      <c r="G41" s="133"/>
      <c r="H41" s="11" t="s">
        <v>739</v>
      </c>
      <c r="I41" s="14">
        <f t="shared" si="0"/>
        <v>2.73</v>
      </c>
      <c r="J41" s="14">
        <v>10.92</v>
      </c>
      <c r="K41" s="109">
        <f t="shared" si="1"/>
        <v>5.46</v>
      </c>
      <c r="L41" s="115"/>
    </row>
    <row r="42" spans="1:12" ht="36" customHeight="1">
      <c r="A42" s="114"/>
      <c r="B42" s="107">
        <f>'Tax Invoice'!D37</f>
        <v>4</v>
      </c>
      <c r="C42" s="10" t="s">
        <v>740</v>
      </c>
      <c r="D42" s="10" t="s">
        <v>776</v>
      </c>
      <c r="E42" s="118" t="s">
        <v>723</v>
      </c>
      <c r="F42" s="132"/>
      <c r="G42" s="133"/>
      <c r="H42" s="11" t="s">
        <v>741</v>
      </c>
      <c r="I42" s="14">
        <f t="shared" si="0"/>
        <v>2.8</v>
      </c>
      <c r="J42" s="14">
        <v>11.2</v>
      </c>
      <c r="K42" s="109">
        <f t="shared" si="1"/>
        <v>11.2</v>
      </c>
      <c r="L42" s="115"/>
    </row>
    <row r="43" spans="1:12" ht="36" customHeight="1">
      <c r="A43" s="114"/>
      <c r="B43" s="107">
        <f>'Tax Invoice'!D38</f>
        <v>2</v>
      </c>
      <c r="C43" s="10" t="s">
        <v>740</v>
      </c>
      <c r="D43" s="10" t="s">
        <v>777</v>
      </c>
      <c r="E43" s="118" t="s">
        <v>742</v>
      </c>
      <c r="F43" s="132"/>
      <c r="G43" s="133"/>
      <c r="H43" s="11" t="s">
        <v>741</v>
      </c>
      <c r="I43" s="14">
        <f t="shared" si="0"/>
        <v>2.8</v>
      </c>
      <c r="J43" s="14">
        <v>11.2</v>
      </c>
      <c r="K43" s="109">
        <f t="shared" si="1"/>
        <v>5.6</v>
      </c>
      <c r="L43" s="115"/>
    </row>
    <row r="44" spans="1:12" ht="36" customHeight="1">
      <c r="A44" s="114"/>
      <c r="B44" s="107">
        <f>'Tax Invoice'!D39</f>
        <v>2</v>
      </c>
      <c r="C44" s="10" t="s">
        <v>743</v>
      </c>
      <c r="D44" s="10" t="s">
        <v>778</v>
      </c>
      <c r="E44" s="118" t="s">
        <v>25</v>
      </c>
      <c r="F44" s="132"/>
      <c r="G44" s="133"/>
      <c r="H44" s="11" t="s">
        <v>744</v>
      </c>
      <c r="I44" s="14">
        <f t="shared" si="0"/>
        <v>1.72</v>
      </c>
      <c r="J44" s="14">
        <v>6.87</v>
      </c>
      <c r="K44" s="109">
        <f t="shared" si="1"/>
        <v>3.44</v>
      </c>
      <c r="L44" s="115"/>
    </row>
    <row r="45" spans="1:12" ht="36" customHeight="1">
      <c r="A45" s="114"/>
      <c r="B45" s="107">
        <f>'Tax Invoice'!D40</f>
        <v>4</v>
      </c>
      <c r="C45" s="10" t="s">
        <v>743</v>
      </c>
      <c r="D45" s="10" t="s">
        <v>779</v>
      </c>
      <c r="E45" s="118" t="s">
        <v>26</v>
      </c>
      <c r="F45" s="132"/>
      <c r="G45" s="133"/>
      <c r="H45" s="11" t="s">
        <v>744</v>
      </c>
      <c r="I45" s="14">
        <f t="shared" si="0"/>
        <v>1.89</v>
      </c>
      <c r="J45" s="14">
        <v>7.53</v>
      </c>
      <c r="K45" s="109">
        <f t="shared" si="1"/>
        <v>7.56</v>
      </c>
      <c r="L45" s="115"/>
    </row>
    <row r="46" spans="1:12" ht="36" customHeight="1">
      <c r="A46" s="114"/>
      <c r="B46" s="107">
        <f>'Tax Invoice'!D41</f>
        <v>2</v>
      </c>
      <c r="C46" s="10" t="s">
        <v>745</v>
      </c>
      <c r="D46" s="10" t="s">
        <v>780</v>
      </c>
      <c r="E46" s="118" t="s">
        <v>746</v>
      </c>
      <c r="F46" s="132"/>
      <c r="G46" s="133"/>
      <c r="H46" s="11" t="s">
        <v>747</v>
      </c>
      <c r="I46" s="14">
        <f t="shared" si="0"/>
        <v>1.88</v>
      </c>
      <c r="J46" s="14">
        <v>7.52</v>
      </c>
      <c r="K46" s="109">
        <f t="shared" si="1"/>
        <v>3.76</v>
      </c>
      <c r="L46" s="115"/>
    </row>
    <row r="47" spans="1:12" ht="36" customHeight="1">
      <c r="A47" s="114"/>
      <c r="B47" s="107">
        <f>'Tax Invoice'!D42</f>
        <v>4</v>
      </c>
      <c r="C47" s="10" t="s">
        <v>745</v>
      </c>
      <c r="D47" s="10" t="s">
        <v>781</v>
      </c>
      <c r="E47" s="118" t="s">
        <v>723</v>
      </c>
      <c r="F47" s="132"/>
      <c r="G47" s="133"/>
      <c r="H47" s="11" t="s">
        <v>747</v>
      </c>
      <c r="I47" s="14">
        <f t="shared" si="0"/>
        <v>2.0499999999999998</v>
      </c>
      <c r="J47" s="14">
        <v>8.18</v>
      </c>
      <c r="K47" s="109">
        <f t="shared" si="1"/>
        <v>8.1999999999999993</v>
      </c>
      <c r="L47" s="115"/>
    </row>
    <row r="48" spans="1:12" ht="36" customHeight="1">
      <c r="A48" s="114"/>
      <c r="B48" s="107">
        <f>'Tax Invoice'!D43</f>
        <v>6</v>
      </c>
      <c r="C48" s="10" t="s">
        <v>748</v>
      </c>
      <c r="D48" s="10" t="s">
        <v>748</v>
      </c>
      <c r="E48" s="118" t="s">
        <v>239</v>
      </c>
      <c r="F48" s="132" t="s">
        <v>23</v>
      </c>
      <c r="G48" s="133"/>
      <c r="H48" s="11" t="s">
        <v>749</v>
      </c>
      <c r="I48" s="14">
        <f t="shared" si="0"/>
        <v>0.78</v>
      </c>
      <c r="J48" s="14">
        <v>3.1</v>
      </c>
      <c r="K48" s="109">
        <f t="shared" si="1"/>
        <v>4.68</v>
      </c>
      <c r="L48" s="115"/>
    </row>
    <row r="49" spans="1:12" ht="36" customHeight="1">
      <c r="A49" s="114"/>
      <c r="B49" s="107">
        <f>'Tax Invoice'!D44</f>
        <v>6</v>
      </c>
      <c r="C49" s="10" t="s">
        <v>750</v>
      </c>
      <c r="D49" s="10" t="s">
        <v>750</v>
      </c>
      <c r="E49" s="118" t="s">
        <v>239</v>
      </c>
      <c r="F49" s="132" t="s">
        <v>23</v>
      </c>
      <c r="G49" s="133"/>
      <c r="H49" s="11" t="s">
        <v>751</v>
      </c>
      <c r="I49" s="14">
        <f t="shared" si="0"/>
        <v>1.71</v>
      </c>
      <c r="J49" s="14">
        <v>6.82</v>
      </c>
      <c r="K49" s="109">
        <f t="shared" si="1"/>
        <v>10.26</v>
      </c>
      <c r="L49" s="115"/>
    </row>
    <row r="50" spans="1:12" ht="36" customHeight="1">
      <c r="A50" s="114"/>
      <c r="B50" s="107">
        <f>'Tax Invoice'!D45</f>
        <v>4</v>
      </c>
      <c r="C50" s="10" t="s">
        <v>752</v>
      </c>
      <c r="D50" s="10" t="s">
        <v>782</v>
      </c>
      <c r="E50" s="118" t="s">
        <v>723</v>
      </c>
      <c r="F50" s="132"/>
      <c r="G50" s="133"/>
      <c r="H50" s="11" t="s">
        <v>753</v>
      </c>
      <c r="I50" s="14">
        <f t="shared" si="0"/>
        <v>2.23</v>
      </c>
      <c r="J50" s="14">
        <v>8.91</v>
      </c>
      <c r="K50" s="109">
        <f t="shared" si="1"/>
        <v>8.92</v>
      </c>
      <c r="L50" s="115"/>
    </row>
    <row r="51" spans="1:12" ht="36" customHeight="1">
      <c r="A51" s="114"/>
      <c r="B51" s="107">
        <f>'Tax Invoice'!D46</f>
        <v>4</v>
      </c>
      <c r="C51" s="10" t="s">
        <v>752</v>
      </c>
      <c r="D51" s="10" t="s">
        <v>783</v>
      </c>
      <c r="E51" s="118" t="s">
        <v>754</v>
      </c>
      <c r="F51" s="132"/>
      <c r="G51" s="133"/>
      <c r="H51" s="11" t="s">
        <v>753</v>
      </c>
      <c r="I51" s="14">
        <f t="shared" si="0"/>
        <v>2.23</v>
      </c>
      <c r="J51" s="14">
        <v>8.91</v>
      </c>
      <c r="K51" s="109">
        <f t="shared" si="1"/>
        <v>8.92</v>
      </c>
      <c r="L51" s="115"/>
    </row>
    <row r="52" spans="1:12" ht="36" customHeight="1">
      <c r="A52" s="114"/>
      <c r="B52" s="107">
        <f>'Tax Invoice'!D47</f>
        <v>4</v>
      </c>
      <c r="C52" s="10" t="s">
        <v>752</v>
      </c>
      <c r="D52" s="10" t="s">
        <v>784</v>
      </c>
      <c r="E52" s="118" t="s">
        <v>742</v>
      </c>
      <c r="F52" s="132"/>
      <c r="G52" s="133"/>
      <c r="H52" s="11" t="s">
        <v>753</v>
      </c>
      <c r="I52" s="14">
        <f t="shared" si="0"/>
        <v>2.23</v>
      </c>
      <c r="J52" s="14">
        <v>8.91</v>
      </c>
      <c r="K52" s="109">
        <f t="shared" si="1"/>
        <v>8.92</v>
      </c>
      <c r="L52" s="115"/>
    </row>
    <row r="53" spans="1:12" ht="36" customHeight="1">
      <c r="A53" s="114"/>
      <c r="B53" s="107">
        <f>'Tax Invoice'!D48</f>
        <v>4</v>
      </c>
      <c r="C53" s="10" t="s">
        <v>755</v>
      </c>
      <c r="D53" s="10" t="s">
        <v>785</v>
      </c>
      <c r="E53" s="118" t="s">
        <v>754</v>
      </c>
      <c r="F53" s="132"/>
      <c r="G53" s="133"/>
      <c r="H53" s="11" t="s">
        <v>756</v>
      </c>
      <c r="I53" s="14">
        <f t="shared" si="0"/>
        <v>2.2399999999999998</v>
      </c>
      <c r="J53" s="14">
        <v>8.94</v>
      </c>
      <c r="K53" s="109">
        <f t="shared" si="1"/>
        <v>8.9599999999999991</v>
      </c>
      <c r="L53" s="115"/>
    </row>
    <row r="54" spans="1:12" ht="36" customHeight="1">
      <c r="A54" s="114"/>
      <c r="B54" s="107">
        <f>'Tax Invoice'!D49</f>
        <v>2</v>
      </c>
      <c r="C54" s="10" t="s">
        <v>755</v>
      </c>
      <c r="D54" s="10" t="s">
        <v>786</v>
      </c>
      <c r="E54" s="118" t="s">
        <v>742</v>
      </c>
      <c r="F54" s="132"/>
      <c r="G54" s="133"/>
      <c r="H54" s="11" t="s">
        <v>756</v>
      </c>
      <c r="I54" s="14">
        <f t="shared" si="0"/>
        <v>2.2399999999999998</v>
      </c>
      <c r="J54" s="14">
        <v>8.94</v>
      </c>
      <c r="K54" s="109">
        <f t="shared" si="1"/>
        <v>4.4799999999999995</v>
      </c>
      <c r="L54" s="115"/>
    </row>
    <row r="55" spans="1:12" ht="36" customHeight="1">
      <c r="A55" s="114"/>
      <c r="B55" s="107">
        <f>'Tax Invoice'!D50</f>
        <v>1</v>
      </c>
      <c r="C55" s="10" t="s">
        <v>757</v>
      </c>
      <c r="D55" s="10" t="s">
        <v>787</v>
      </c>
      <c r="E55" s="118" t="s">
        <v>746</v>
      </c>
      <c r="F55" s="132"/>
      <c r="G55" s="133"/>
      <c r="H55" s="11" t="s">
        <v>758</v>
      </c>
      <c r="I55" s="14">
        <f t="shared" si="0"/>
        <v>1.83</v>
      </c>
      <c r="J55" s="14">
        <v>7.29</v>
      </c>
      <c r="K55" s="109">
        <f t="shared" si="1"/>
        <v>1.83</v>
      </c>
      <c r="L55" s="115"/>
    </row>
    <row r="56" spans="1:12" ht="36" customHeight="1">
      <c r="A56" s="114"/>
      <c r="B56" s="107">
        <f>'Tax Invoice'!D51</f>
        <v>2</v>
      </c>
      <c r="C56" s="10" t="s">
        <v>757</v>
      </c>
      <c r="D56" s="10" t="s">
        <v>788</v>
      </c>
      <c r="E56" s="118" t="s">
        <v>723</v>
      </c>
      <c r="F56" s="132"/>
      <c r="G56" s="133"/>
      <c r="H56" s="11" t="s">
        <v>758</v>
      </c>
      <c r="I56" s="14">
        <f t="shared" si="0"/>
        <v>2.0299999999999998</v>
      </c>
      <c r="J56" s="14">
        <v>8.09</v>
      </c>
      <c r="K56" s="109">
        <f t="shared" si="1"/>
        <v>4.0599999999999996</v>
      </c>
      <c r="L56" s="115"/>
    </row>
    <row r="57" spans="1:12" ht="36" customHeight="1">
      <c r="A57" s="114"/>
      <c r="B57" s="107">
        <f>'Tax Invoice'!D52</f>
        <v>2</v>
      </c>
      <c r="C57" s="10" t="s">
        <v>757</v>
      </c>
      <c r="D57" s="10" t="s">
        <v>789</v>
      </c>
      <c r="E57" s="118" t="s">
        <v>759</v>
      </c>
      <c r="F57" s="132"/>
      <c r="G57" s="133"/>
      <c r="H57" s="11" t="s">
        <v>758</v>
      </c>
      <c r="I57" s="14">
        <f t="shared" si="0"/>
        <v>1.83</v>
      </c>
      <c r="J57" s="14">
        <v>7.29</v>
      </c>
      <c r="K57" s="109">
        <f t="shared" si="1"/>
        <v>3.66</v>
      </c>
      <c r="L57" s="115"/>
    </row>
    <row r="58" spans="1:12" ht="36" customHeight="1">
      <c r="A58" s="114"/>
      <c r="B58" s="107">
        <f>'Tax Invoice'!D53</f>
        <v>2</v>
      </c>
      <c r="C58" s="10" t="s">
        <v>757</v>
      </c>
      <c r="D58" s="10" t="s">
        <v>790</v>
      </c>
      <c r="E58" s="118" t="s">
        <v>760</v>
      </c>
      <c r="F58" s="132"/>
      <c r="G58" s="133"/>
      <c r="H58" s="11" t="s">
        <v>758</v>
      </c>
      <c r="I58" s="14">
        <f t="shared" si="0"/>
        <v>1.77</v>
      </c>
      <c r="J58" s="14">
        <v>7.06</v>
      </c>
      <c r="K58" s="109">
        <f t="shared" si="1"/>
        <v>3.54</v>
      </c>
      <c r="L58" s="115"/>
    </row>
    <row r="59" spans="1:12" ht="24" customHeight="1">
      <c r="A59" s="114"/>
      <c r="B59" s="108">
        <f>'Tax Invoice'!D54</f>
        <v>2</v>
      </c>
      <c r="C59" s="12" t="s">
        <v>761</v>
      </c>
      <c r="D59" s="12" t="s">
        <v>761</v>
      </c>
      <c r="E59" s="119"/>
      <c r="F59" s="142"/>
      <c r="G59" s="143"/>
      <c r="H59" s="13" t="s">
        <v>762</v>
      </c>
      <c r="I59" s="15">
        <f t="shared" si="0"/>
        <v>0.16</v>
      </c>
      <c r="J59" s="15">
        <v>0.61</v>
      </c>
      <c r="K59" s="110">
        <f t="shared" si="1"/>
        <v>0.32</v>
      </c>
      <c r="L59" s="115"/>
    </row>
    <row r="60" spans="1:12" ht="12.75" customHeight="1">
      <c r="A60" s="114"/>
      <c r="B60" s="126"/>
      <c r="C60" s="126"/>
      <c r="D60" s="126"/>
      <c r="E60" s="126"/>
      <c r="F60" s="126"/>
      <c r="G60" s="126"/>
      <c r="H60" s="126"/>
      <c r="I60" s="127" t="s">
        <v>255</v>
      </c>
      <c r="J60" s="127" t="s">
        <v>255</v>
      </c>
      <c r="K60" s="128">
        <f>SUM(K23:K59)</f>
        <v>181.45</v>
      </c>
      <c r="L60" s="115"/>
    </row>
    <row r="61" spans="1:12" ht="12.75" customHeight="1">
      <c r="A61" s="114"/>
      <c r="B61" s="126"/>
      <c r="C61" s="126"/>
      <c r="D61" s="126"/>
      <c r="E61" s="126"/>
      <c r="F61" s="126"/>
      <c r="G61" s="126"/>
      <c r="H61" s="126"/>
      <c r="I61" s="127" t="s">
        <v>799</v>
      </c>
      <c r="J61" s="127" t="s">
        <v>184</v>
      </c>
      <c r="K61" s="128">
        <f>Invoice!J60</f>
        <v>0</v>
      </c>
      <c r="L61" s="115"/>
    </row>
    <row r="62" spans="1:12" ht="12.75" hidden="1" customHeight="1" outlineLevel="1">
      <c r="A62" s="114"/>
      <c r="B62" s="126"/>
      <c r="C62" s="126"/>
      <c r="D62" s="126"/>
      <c r="E62" s="126"/>
      <c r="F62" s="126"/>
      <c r="G62" s="126"/>
      <c r="H62" s="126"/>
      <c r="I62" s="127" t="s">
        <v>185</v>
      </c>
      <c r="J62" s="127" t="s">
        <v>185</v>
      </c>
      <c r="K62" s="128">
        <f>Invoice!J61</f>
        <v>0</v>
      </c>
      <c r="L62" s="115"/>
    </row>
    <row r="63" spans="1:12" ht="12.75" customHeight="1" collapsed="1">
      <c r="A63" s="114"/>
      <c r="B63" s="126"/>
      <c r="C63" s="126"/>
      <c r="D63" s="126"/>
      <c r="E63" s="126"/>
      <c r="F63" s="126"/>
      <c r="G63" s="126"/>
      <c r="H63" s="126"/>
      <c r="I63" s="127" t="s">
        <v>257</v>
      </c>
      <c r="J63" s="127" t="s">
        <v>257</v>
      </c>
      <c r="K63" s="128">
        <f>SUM(K60:K62)</f>
        <v>181.45</v>
      </c>
      <c r="L63" s="115"/>
    </row>
    <row r="64" spans="1:12" ht="12.75" customHeight="1">
      <c r="A64" s="6"/>
      <c r="B64" s="7"/>
      <c r="C64" s="7"/>
      <c r="D64" s="7"/>
      <c r="E64" s="7"/>
      <c r="F64" s="7"/>
      <c r="G64" s="7"/>
      <c r="H64" s="7" t="s">
        <v>800</v>
      </c>
      <c r="I64" s="7"/>
      <c r="J64" s="7"/>
      <c r="K64" s="7"/>
      <c r="L64" s="8"/>
    </row>
    <row r="65" ht="12.75" customHeight="1"/>
    <row r="66" ht="12.75" customHeight="1"/>
    <row r="67" ht="12.75" customHeight="1"/>
    <row r="68" ht="12.75" customHeight="1"/>
    <row r="69" ht="12.75" customHeight="1"/>
    <row r="70" ht="12.75" customHeight="1"/>
    <row r="71" ht="12.75" customHeight="1"/>
  </sheetData>
  <mergeCells count="41">
    <mergeCell ref="F56:G56"/>
    <mergeCell ref="F57:G57"/>
    <mergeCell ref="F58:G58"/>
    <mergeCell ref="F59:G59"/>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F25:G25"/>
    <mergeCell ref="F26:G26"/>
    <mergeCell ref="F24:G24"/>
    <mergeCell ref="F29:G29"/>
    <mergeCell ref="F30:G30"/>
    <mergeCell ref="F27:G27"/>
    <mergeCell ref="F28:G28"/>
    <mergeCell ref="F34:G34"/>
    <mergeCell ref="F35:G35"/>
    <mergeCell ref="F31:G31"/>
    <mergeCell ref="F32:G32"/>
    <mergeCell ref="F33:G33"/>
    <mergeCell ref="F20:G20"/>
    <mergeCell ref="F21:G21"/>
    <mergeCell ref="F23:G23"/>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A1002" sqref="A1002"/>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723.61000000000013</v>
      </c>
      <c r="O2" s="21" t="s">
        <v>259</v>
      </c>
    </row>
    <row r="3" spans="1:15" s="21" customFormat="1" ht="15" customHeight="1" thickBot="1">
      <c r="A3" s="22" t="s">
        <v>151</v>
      </c>
      <c r="G3" s="28">
        <f>Invoice!J14</f>
        <v>45187</v>
      </c>
      <c r="H3" s="29"/>
      <c r="N3" s="21">
        <v>723.61000000000013</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CHF</v>
      </c>
    </row>
    <row r="10" spans="1:15" s="21" customFormat="1" ht="13.5" thickBot="1">
      <c r="A10" s="36" t="str">
        <f>'Copy paste to Here'!G10</f>
        <v>Studio Seven Piercing</v>
      </c>
      <c r="B10" s="37"/>
      <c r="C10" s="37"/>
      <c r="D10" s="37"/>
      <c r="F10" s="38" t="str">
        <f>'Copy paste to Here'!B10</f>
        <v>Studio Seven Piercing</v>
      </c>
      <c r="G10" s="39"/>
      <c r="H10" s="40"/>
      <c r="K10" s="95" t="s">
        <v>276</v>
      </c>
      <c r="L10" s="35" t="s">
        <v>276</v>
      </c>
      <c r="M10" s="21">
        <v>1</v>
      </c>
    </row>
    <row r="11" spans="1:15" s="21" customFormat="1" ht="15.75" thickBot="1">
      <c r="A11" s="41" t="str">
        <f>'Copy paste to Here'!G11</f>
        <v>Gambetta Stephane</v>
      </c>
      <c r="B11" s="42"/>
      <c r="C11" s="42"/>
      <c r="D11" s="42"/>
      <c r="F11" s="43" t="str">
        <f>'Copy paste to Here'!B11</f>
        <v>Gambetta Stephane</v>
      </c>
      <c r="G11" s="44"/>
      <c r="H11" s="45"/>
      <c r="K11" s="93" t="s">
        <v>158</v>
      </c>
      <c r="L11" s="46" t="s">
        <v>159</v>
      </c>
      <c r="M11" s="21">
        <f>VLOOKUP(G3,[1]Sheet1!$A$9:$I$7290,2,FALSE)</f>
        <v>35.57</v>
      </c>
    </row>
    <row r="12" spans="1:15" s="21" customFormat="1" ht="15.75" thickBot="1">
      <c r="A12" s="41" t="str">
        <f>'Copy paste to Here'!G12</f>
        <v>Av Général Guisan 1</v>
      </c>
      <c r="B12" s="42"/>
      <c r="C12" s="42"/>
      <c r="D12" s="42"/>
      <c r="E12" s="89"/>
      <c r="F12" s="43" t="str">
        <f>'Copy paste to Here'!B12</f>
        <v>Av Général Guisan 1</v>
      </c>
      <c r="G12" s="44"/>
      <c r="H12" s="45"/>
      <c r="K12" s="93" t="s">
        <v>160</v>
      </c>
      <c r="L12" s="46" t="s">
        <v>133</v>
      </c>
      <c r="M12" s="21">
        <f>VLOOKUP(G3,[1]Sheet1!$A$9:$I$7290,3,FALSE)</f>
        <v>37.75</v>
      </c>
    </row>
    <row r="13" spans="1:15" s="21" customFormat="1" ht="15.75" thickBot="1">
      <c r="A13" s="41" t="str">
        <f>'Copy paste to Here'!G13</f>
        <v>1400 yverdon-les-bains</v>
      </c>
      <c r="B13" s="42"/>
      <c r="C13" s="42"/>
      <c r="D13" s="42"/>
      <c r="E13" s="111" t="s">
        <v>763</v>
      </c>
      <c r="F13" s="43" t="str">
        <f>'Copy paste to Here'!B13</f>
        <v>1400 yverdon-les-bains</v>
      </c>
      <c r="G13" s="44"/>
      <c r="H13" s="45"/>
      <c r="K13" s="93" t="s">
        <v>161</v>
      </c>
      <c r="L13" s="46" t="s">
        <v>162</v>
      </c>
      <c r="M13" s="113">
        <f>VLOOKUP(G3,[1]Sheet1!$A$9:$I$7290,4,FALSE)</f>
        <v>43.86</v>
      </c>
    </row>
    <row r="14" spans="1:15" s="21" customFormat="1" ht="15.75" thickBot="1">
      <c r="A14" s="41" t="str">
        <f>'Copy paste to Here'!G14</f>
        <v>Switzerland</v>
      </c>
      <c r="B14" s="42"/>
      <c r="C14" s="42"/>
      <c r="D14" s="42"/>
      <c r="E14" s="111">
        <v>39.44</v>
      </c>
      <c r="F14" s="43" t="str">
        <f>'Copy paste to Here'!B14</f>
        <v>Switzerland</v>
      </c>
      <c r="G14" s="44"/>
      <c r="H14" s="45"/>
      <c r="K14" s="93" t="s">
        <v>163</v>
      </c>
      <c r="L14" s="46" t="s">
        <v>164</v>
      </c>
      <c r="M14" s="21">
        <f>VLOOKUP(G3,[1]Sheet1!$A$9:$I$7290,5,FALSE)</f>
        <v>22.52</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26.12</v>
      </c>
    </row>
    <row r="16" spans="1:15" s="21" customFormat="1" ht="13.7" customHeight="1" thickBot="1">
      <c r="A16" s="52"/>
      <c r="K16" s="94" t="s">
        <v>167</v>
      </c>
      <c r="L16" s="51" t="s">
        <v>168</v>
      </c>
      <c r="M16" s="21">
        <f>VLOOKUP(G3,[1]Sheet1!$A$9:$I$7290,7,FALSE)</f>
        <v>20.76</v>
      </c>
    </row>
    <row r="17" spans="1:13" s="21" customFormat="1" ht="13.5" thickBot="1">
      <c r="A17" s="53" t="s">
        <v>169</v>
      </c>
      <c r="B17" s="54" t="s">
        <v>170</v>
      </c>
      <c r="C17" s="54" t="s">
        <v>284</v>
      </c>
      <c r="D17" s="55" t="s">
        <v>198</v>
      </c>
      <c r="E17" s="55" t="s">
        <v>261</v>
      </c>
      <c r="F17" s="55" t="str">
        <f>CONCATENATE("Amount ",,J9)</f>
        <v>Amount CHF</v>
      </c>
      <c r="G17" s="54" t="s">
        <v>171</v>
      </c>
      <c r="H17" s="54" t="s">
        <v>172</v>
      </c>
      <c r="J17" s="21" t="s">
        <v>173</v>
      </c>
      <c r="K17" s="21" t="s">
        <v>174</v>
      </c>
      <c r="L17" s="21" t="s">
        <v>174</v>
      </c>
      <c r="M17" s="21">
        <v>2.5</v>
      </c>
    </row>
    <row r="18" spans="1:13" s="62" customFormat="1" ht="25.5">
      <c r="A18" s="56" t="str">
        <f>IF((LEN('Copy paste to Here'!G22))&gt;5,((CONCATENATE('Copy paste to Here'!G22," &amp; ",'Copy paste to Here'!D22,"  &amp;  ",'Copy paste to Here'!E22))),"Empty Cell")</f>
        <v xml:space="preserve">Black acrylic screw-fit plug with sea shell inlay and resin cover &amp; Gauge: 16mm  &amp;  </v>
      </c>
      <c r="B18" s="57" t="str">
        <f>'Copy paste to Here'!C22</f>
        <v>AFPAA</v>
      </c>
      <c r="C18" s="57" t="s">
        <v>764</v>
      </c>
      <c r="D18" s="58">
        <f>Invoice!B22</f>
        <v>2</v>
      </c>
      <c r="E18" s="59">
        <f>'Shipping Invoice'!J23*$N$1</f>
        <v>1.17</v>
      </c>
      <c r="F18" s="59">
        <f>D18*E18</f>
        <v>2.34</v>
      </c>
      <c r="G18" s="60">
        <f>E18*E14</f>
        <v>46.144799999999996</v>
      </c>
      <c r="H18" s="61">
        <f>D18*G18</f>
        <v>92.289599999999993</v>
      </c>
    </row>
    <row r="19" spans="1:13" s="62" customFormat="1" ht="36">
      <c r="A19" s="112" t="str">
        <f>IF((LEN('Copy paste to Here'!G23))&gt;5,((CONCATENATE('Copy paste to Here'!G23," &amp; ",'Copy paste to Here'!D23,"  &amp;  ",'Copy paste to Here'!E23))),"Empty Cell")</f>
        <v xml:space="preserve">One pair of PVD plated 316L steel huggie earrings with small round 1.5mm Cubic Zirconia (CZ) stones &amp; Color: High Polish 10mm  &amp;  </v>
      </c>
      <c r="B19" s="57" t="str">
        <f>'Copy paste to Here'!C23</f>
        <v>ER276</v>
      </c>
      <c r="C19" s="57" t="s">
        <v>765</v>
      </c>
      <c r="D19" s="58">
        <f>Invoice!B23</f>
        <v>2</v>
      </c>
      <c r="E19" s="59">
        <f>'Shipping Invoice'!J24*$N$1</f>
        <v>5.82</v>
      </c>
      <c r="F19" s="59">
        <f t="shared" ref="F19:F82" si="0">D19*E19</f>
        <v>11.64</v>
      </c>
      <c r="G19" s="60">
        <f t="shared" ref="G19:G82" si="1">E19*$E$14</f>
        <v>229.54079999999999</v>
      </c>
      <c r="H19" s="63">
        <f t="shared" ref="H19:H82" si="2">D19*G19</f>
        <v>459.08159999999998</v>
      </c>
    </row>
    <row r="20" spans="1:13" s="62" customFormat="1" ht="25.5">
      <c r="A20" s="56" t="str">
        <f>IF((LEN('Copy paste to Here'!G24))&gt;5,((CONCATENATE('Copy paste to Here'!G24," &amp; ",'Copy paste to Here'!D24,"  &amp;  ",'Copy paste to Here'!E24))),"Empty Cell")</f>
        <v xml:space="preserve">One pair of PVD plated 316L steel huggie earrings with small round 1.5mm Cubic Zirconia (CZ) stones &amp; Color: Gold 10mm  &amp;  </v>
      </c>
      <c r="B20" s="57" t="str">
        <f>'Copy paste to Here'!C24</f>
        <v>ER276</v>
      </c>
      <c r="C20" s="57" t="s">
        <v>766</v>
      </c>
      <c r="D20" s="58">
        <f>Invoice!B24</f>
        <v>2</v>
      </c>
      <c r="E20" s="59">
        <f>'Shipping Invoice'!J25*$N$1</f>
        <v>6.45</v>
      </c>
      <c r="F20" s="59">
        <f t="shared" si="0"/>
        <v>12.9</v>
      </c>
      <c r="G20" s="60">
        <f t="shared" si="1"/>
        <v>254.38800000000001</v>
      </c>
      <c r="H20" s="63">
        <f t="shared" si="2"/>
        <v>508.77600000000001</v>
      </c>
    </row>
    <row r="21" spans="1:13" s="62" customFormat="1" ht="25.5">
      <c r="A21" s="56" t="str">
        <f>IF((LEN('Copy paste to Here'!G25))&gt;5,((CONCATENATE('Copy paste to Here'!G25," &amp; ",'Copy paste to Here'!D25,"  &amp;  ",'Copy paste to Here'!E25))),"Empty Cell")</f>
        <v xml:space="preserve">One pair of PVD plated 316L steel huggie earrings with small round 1.5mm Cubic Zirconia (CZ) stones &amp; Color: Gold 12mm  &amp;  </v>
      </c>
      <c r="B21" s="57" t="str">
        <f>'Copy paste to Here'!C25</f>
        <v>ER276</v>
      </c>
      <c r="C21" s="57" t="s">
        <v>767</v>
      </c>
      <c r="D21" s="58">
        <f>Invoice!B25</f>
        <v>6</v>
      </c>
      <c r="E21" s="59">
        <f>'Shipping Invoice'!J26*$N$1</f>
        <v>6.95</v>
      </c>
      <c r="F21" s="59">
        <f t="shared" si="0"/>
        <v>41.7</v>
      </c>
      <c r="G21" s="60">
        <f t="shared" si="1"/>
        <v>274.108</v>
      </c>
      <c r="H21" s="63">
        <f t="shared" si="2"/>
        <v>1644.6480000000001</v>
      </c>
    </row>
    <row r="22" spans="1:13" s="62" customFormat="1" ht="36">
      <c r="A22" s="56" t="str">
        <f>IF((LEN('Copy paste to Here'!G26))&gt;5,((CONCATENATE('Copy paste to Here'!G26," &amp; ",'Copy paste to Here'!D26,"  &amp;  ",'Copy paste to Here'!E26))),"Empty Cell")</f>
        <v xml:space="preserve">One pair of PVD plated 316L steel huggie earrings with small round 1.5mm Cubic Zirconia (CZ) stones &amp; Color: High Polish 12mm  &amp;  </v>
      </c>
      <c r="B22" s="57" t="str">
        <f>'Copy paste to Here'!C26</f>
        <v>ER276</v>
      </c>
      <c r="C22" s="57" t="s">
        <v>768</v>
      </c>
      <c r="D22" s="58">
        <f>Invoice!B26</f>
        <v>4</v>
      </c>
      <c r="E22" s="59">
        <f>'Shipping Invoice'!J27*$N$1</f>
        <v>6.36</v>
      </c>
      <c r="F22" s="59">
        <f t="shared" si="0"/>
        <v>25.44</v>
      </c>
      <c r="G22" s="60">
        <f t="shared" si="1"/>
        <v>250.83840000000001</v>
      </c>
      <c r="H22" s="63">
        <f t="shared" si="2"/>
        <v>1003.3536</v>
      </c>
    </row>
    <row r="23" spans="1:13" s="62" customFormat="1" ht="25.5">
      <c r="A23" s="56" t="str">
        <f>IF((LEN('Copy paste to Here'!G27))&gt;5,((CONCATENATE('Copy paste to Here'!G27," &amp; ",'Copy paste to Here'!D27,"  &amp;  ",'Copy paste to Here'!E27))),"Empty Cell")</f>
        <v xml:space="preserve">One pair of PVD plated 316L steel huggie earrings with small round 1.5mm Cubic Zirconia (CZ) stones &amp; Color: Black 12mm  &amp;  </v>
      </c>
      <c r="B23" s="57" t="str">
        <f>'Copy paste to Here'!C27</f>
        <v>ER276</v>
      </c>
      <c r="C23" s="57" t="s">
        <v>769</v>
      </c>
      <c r="D23" s="58">
        <f>Invoice!B27</f>
        <v>2</v>
      </c>
      <c r="E23" s="59">
        <f>'Shipping Invoice'!J28*$N$1</f>
        <v>6.95</v>
      </c>
      <c r="F23" s="59">
        <f t="shared" si="0"/>
        <v>13.9</v>
      </c>
      <c r="G23" s="60">
        <f t="shared" si="1"/>
        <v>274.108</v>
      </c>
      <c r="H23" s="63">
        <f t="shared" si="2"/>
        <v>548.21600000000001</v>
      </c>
    </row>
    <row r="24" spans="1:13" s="62" customFormat="1" ht="36">
      <c r="A24" s="56" t="str">
        <f>IF((LEN('Copy paste to Here'!G28))&gt;5,((CONCATENATE('Copy paste to Here'!G28," &amp; ",'Copy paste to Here'!D28,"  &amp;  ",'Copy paste to Here'!E28))),"Empty Cell")</f>
        <v>One pair of PVD plated 316L steel huggie earrings, inner diameter from 8mm to 10mm with 2mm and 2.5mm thickness &amp; Color: Black  &amp;  Length: Thickness 2mm - 10mm length</v>
      </c>
      <c r="B24" s="57" t="str">
        <f>'Copy paste to Here'!C28</f>
        <v>ERHOPT</v>
      </c>
      <c r="C24" s="57" t="s">
        <v>770</v>
      </c>
      <c r="D24" s="58">
        <f>Invoice!B28</f>
        <v>4</v>
      </c>
      <c r="E24" s="59">
        <f>'Shipping Invoice'!J29*$N$1</f>
        <v>1.62</v>
      </c>
      <c r="F24" s="59">
        <f t="shared" si="0"/>
        <v>6.48</v>
      </c>
      <c r="G24" s="60">
        <f t="shared" si="1"/>
        <v>63.892800000000001</v>
      </c>
      <c r="H24" s="63">
        <f t="shared" si="2"/>
        <v>255.5712</v>
      </c>
    </row>
    <row r="25" spans="1:13" s="62" customFormat="1" ht="36">
      <c r="A25" s="56" t="str">
        <f>IF((LEN('Copy paste to Here'!G29))&gt;5,((CONCATENATE('Copy paste to Here'!G29," &amp; ",'Copy paste to Here'!D29,"  &amp;  ",'Copy paste to Here'!E29))),"Empty Cell")</f>
        <v>One pair of PVD plated 316L steel huggie earrings, inner diameter from 8mm to 10mm with 2mm and 2.5mm thickness &amp; Color: Gold  &amp;  Length: Thickness 2mm - 10mm length</v>
      </c>
      <c r="B25" s="57" t="str">
        <f>'Copy paste to Here'!C29</f>
        <v>ERHOPT</v>
      </c>
      <c r="C25" s="57" t="s">
        <v>770</v>
      </c>
      <c r="D25" s="58">
        <f>Invoice!B29</f>
        <v>4</v>
      </c>
      <c r="E25" s="59">
        <f>'Shipping Invoice'!J30*$N$1</f>
        <v>1.62</v>
      </c>
      <c r="F25" s="59">
        <f t="shared" si="0"/>
        <v>6.48</v>
      </c>
      <c r="G25" s="60">
        <f t="shared" si="1"/>
        <v>63.892800000000001</v>
      </c>
      <c r="H25" s="63">
        <f t="shared" si="2"/>
        <v>255.5712</v>
      </c>
    </row>
    <row r="26" spans="1:13" s="62" customFormat="1" ht="36">
      <c r="A26" s="56" t="str">
        <f>IF((LEN('Copy paste to Here'!G30))&gt;5,((CONCATENATE('Copy paste to Here'!G30," &amp; ",'Copy paste to Here'!D30,"  &amp;  ",'Copy paste to Here'!E30))),"Empty Cell")</f>
        <v>One pair of PVD plated 316L steel huggie earrings, inner diameter from 8mm to 10mm with 2mm and 2.5mm thickness &amp; Color: Gold  &amp;  Length: Thickness 2.5mm - 10mm length</v>
      </c>
      <c r="B26" s="57" t="str">
        <f>'Copy paste to Here'!C30</f>
        <v>ERHOPT</v>
      </c>
      <c r="C26" s="57" t="s">
        <v>771</v>
      </c>
      <c r="D26" s="58">
        <f>Invoice!B30</f>
        <v>4</v>
      </c>
      <c r="E26" s="59">
        <f>'Shipping Invoice'!J31*$N$1</f>
        <v>1.62</v>
      </c>
      <c r="F26" s="59">
        <f t="shared" si="0"/>
        <v>6.48</v>
      </c>
      <c r="G26" s="60">
        <f t="shared" si="1"/>
        <v>63.892800000000001</v>
      </c>
      <c r="H26" s="63">
        <f t="shared" si="2"/>
        <v>255.5712</v>
      </c>
    </row>
    <row r="27" spans="1:13" s="62" customFormat="1" ht="25.5">
      <c r="A27" s="56" t="str">
        <f>IF((LEN('Copy paste to Here'!G31))&gt;5,((CONCATENATE('Copy paste to Here'!G31," &amp; ",'Copy paste to Here'!D31,"  &amp;  ",'Copy paste to Here'!E31))),"Empty Cell")</f>
        <v xml:space="preserve">One pair of 925 silver Bali design black oxidized hoop earrings style A &amp; Size: 12mm  &amp;  </v>
      </c>
      <c r="B27" s="57" t="str">
        <f>'Copy paste to Here'!C31</f>
        <v>PHOXA</v>
      </c>
      <c r="C27" s="57" t="s">
        <v>772</v>
      </c>
      <c r="D27" s="58">
        <f>Invoice!B31</f>
        <v>6</v>
      </c>
      <c r="E27" s="59">
        <f>'Shipping Invoice'!J32*$N$1</f>
        <v>3.36</v>
      </c>
      <c r="F27" s="59">
        <f t="shared" si="0"/>
        <v>20.16</v>
      </c>
      <c r="G27" s="60">
        <f t="shared" si="1"/>
        <v>132.51839999999999</v>
      </c>
      <c r="H27" s="63">
        <f t="shared" si="2"/>
        <v>795.11039999999991</v>
      </c>
    </row>
    <row r="28" spans="1:13" s="62" customFormat="1" ht="25.5">
      <c r="A28" s="56" t="str">
        <f>IF((LEN('Copy paste to Here'!G32))&gt;5,((CONCATENATE('Copy paste to Here'!G32," &amp; ",'Copy paste to Here'!D32,"  &amp;  ",'Copy paste to Here'!E32))),"Empty Cell")</f>
        <v xml:space="preserve">One pair of 925 silver Bali design black oxidized hoop earrings style A &amp; Size: 14mm  &amp;  </v>
      </c>
      <c r="B28" s="57" t="str">
        <f>'Copy paste to Here'!C32</f>
        <v>PHOXA</v>
      </c>
      <c r="C28" s="57" t="s">
        <v>773</v>
      </c>
      <c r="D28" s="58">
        <f>Invoice!B32</f>
        <v>6</v>
      </c>
      <c r="E28" s="59">
        <f>'Shipping Invoice'!J33*$N$1</f>
        <v>3.56</v>
      </c>
      <c r="F28" s="59">
        <f t="shared" si="0"/>
        <v>21.36</v>
      </c>
      <c r="G28" s="60">
        <f t="shared" si="1"/>
        <v>140.40639999999999</v>
      </c>
      <c r="H28" s="63">
        <f t="shared" si="2"/>
        <v>842.4384</v>
      </c>
    </row>
    <row r="29" spans="1:13" s="62" customFormat="1" ht="24">
      <c r="A29" s="56" t="str">
        <f>IF((LEN('Copy paste to Here'!G33))&gt;5,((CONCATENATE('Copy paste to Here'!G33," &amp; ",'Copy paste to Here'!D33,"  &amp;  ",'Copy paste to Here'!E33))),"Empty Cell")</f>
        <v xml:space="preserve">One pair of 925 silver Bali design black oxidized hoop earrings style B &amp; Size: 12mm  &amp;  </v>
      </c>
      <c r="B29" s="57" t="str">
        <f>'Copy paste to Here'!C33</f>
        <v>PHOXB</v>
      </c>
      <c r="C29" s="57" t="s">
        <v>334</v>
      </c>
      <c r="D29" s="58">
        <f>Invoice!B33</f>
        <v>6</v>
      </c>
      <c r="E29" s="59">
        <f>'Shipping Invoice'!J34*$N$1</f>
        <v>2.54</v>
      </c>
      <c r="F29" s="59">
        <f t="shared" si="0"/>
        <v>15.24</v>
      </c>
      <c r="G29" s="60">
        <f t="shared" si="1"/>
        <v>100.1776</v>
      </c>
      <c r="H29" s="63">
        <f t="shared" si="2"/>
        <v>601.06560000000002</v>
      </c>
    </row>
    <row r="30" spans="1:13" s="62" customFormat="1" ht="24">
      <c r="A30" s="56" t="str">
        <f>IF((LEN('Copy paste to Here'!G34))&gt;5,((CONCATENATE('Copy paste to Here'!G34," &amp; ",'Copy paste to Here'!D34,"  &amp;  ",'Copy paste to Here'!E34))),"Empty Cell")</f>
        <v xml:space="preserve">One pair of 925 silver Bali design black oxidized hoop earrings style B &amp; Size: 14mm  &amp;  </v>
      </c>
      <c r="B30" s="57" t="str">
        <f>'Copy paste to Here'!C34</f>
        <v>PHOXB</v>
      </c>
      <c r="C30" s="57" t="s">
        <v>334</v>
      </c>
      <c r="D30" s="58">
        <f>Invoice!B34</f>
        <v>6</v>
      </c>
      <c r="E30" s="59">
        <f>'Shipping Invoice'!J35*$N$1</f>
        <v>2.82</v>
      </c>
      <c r="F30" s="59">
        <f t="shared" si="0"/>
        <v>16.919999999999998</v>
      </c>
      <c r="G30" s="60">
        <f t="shared" si="1"/>
        <v>111.22079999999998</v>
      </c>
      <c r="H30" s="63">
        <f t="shared" si="2"/>
        <v>667.32479999999987</v>
      </c>
    </row>
    <row r="31" spans="1:13" s="62" customFormat="1" ht="24">
      <c r="A31" s="56" t="str">
        <f>IF((LEN('Copy paste to Here'!G35))&gt;5,((CONCATENATE('Copy paste to Here'!G35," &amp; ",'Copy paste to Here'!D35,"  &amp;  ",'Copy paste to Here'!E35))),"Empty Cell")</f>
        <v xml:space="preserve">One pair of 925 silver Bali design black oxidized hoop earrings style F &amp; Size: 12mm  &amp;  </v>
      </c>
      <c r="B31" s="57" t="str">
        <f>'Copy paste to Here'!C35</f>
        <v>PHOXF</v>
      </c>
      <c r="C31" s="57" t="s">
        <v>312</v>
      </c>
      <c r="D31" s="58">
        <f>Invoice!B35</f>
        <v>6</v>
      </c>
      <c r="E31" s="59">
        <f>'Shipping Invoice'!J36*$N$1</f>
        <v>2.66</v>
      </c>
      <c r="F31" s="59">
        <f t="shared" si="0"/>
        <v>15.96</v>
      </c>
      <c r="G31" s="60">
        <f t="shared" si="1"/>
        <v>104.9104</v>
      </c>
      <c r="H31" s="63">
        <f t="shared" si="2"/>
        <v>629.4624</v>
      </c>
    </row>
    <row r="32" spans="1:13" s="62" customFormat="1" ht="24">
      <c r="A32" s="56" t="str">
        <f>IF((LEN('Copy paste to Here'!G36))&gt;5,((CONCATENATE('Copy paste to Here'!G36," &amp; ",'Copy paste to Here'!D36,"  &amp;  ",'Copy paste to Here'!E36))),"Empty Cell")</f>
        <v xml:space="preserve">One pair of 925 silver Bali design black oxidized hoop earrings style F &amp; Size: 14mm  &amp;  </v>
      </c>
      <c r="B32" s="57" t="str">
        <f>'Copy paste to Here'!C36</f>
        <v>PHOXF</v>
      </c>
      <c r="C32" s="57" t="s">
        <v>312</v>
      </c>
      <c r="D32" s="58">
        <f>Invoice!B36</f>
        <v>6</v>
      </c>
      <c r="E32" s="59">
        <f>'Shipping Invoice'!J37*$N$1</f>
        <v>2.89</v>
      </c>
      <c r="F32" s="59">
        <f t="shared" si="0"/>
        <v>17.34</v>
      </c>
      <c r="G32" s="60">
        <f t="shared" si="1"/>
        <v>113.9816</v>
      </c>
      <c r="H32" s="63">
        <f t="shared" si="2"/>
        <v>683.88959999999997</v>
      </c>
    </row>
    <row r="33" spans="1:8" s="62" customFormat="1" ht="24">
      <c r="A33" s="56" t="str">
        <f>IF((LEN('Copy paste to Here'!G37))&gt;5,((CONCATENATE('Copy paste to Here'!G37," &amp; ",'Copy paste to Here'!D37,"  &amp;  ",'Copy paste to Here'!E37))),"Empty Cell")</f>
        <v xml:space="preserve">High polished surgical steel hinged segment ring, 20g (0.8mm) &amp; Length: 9mm  &amp;  </v>
      </c>
      <c r="B33" s="57" t="str">
        <f>'Copy paste to Here'!C37</f>
        <v>SEGH20</v>
      </c>
      <c r="C33" s="57" t="s">
        <v>736</v>
      </c>
      <c r="D33" s="58">
        <f>Invoice!B37</f>
        <v>4</v>
      </c>
      <c r="E33" s="59">
        <f>'Shipping Invoice'!J38*$N$1</f>
        <v>1.97</v>
      </c>
      <c r="F33" s="59">
        <f t="shared" si="0"/>
        <v>7.88</v>
      </c>
      <c r="G33" s="60">
        <f t="shared" si="1"/>
        <v>77.696799999999996</v>
      </c>
      <c r="H33" s="63">
        <f t="shared" si="2"/>
        <v>310.78719999999998</v>
      </c>
    </row>
    <row r="34" spans="1:8" s="62" customFormat="1" ht="25.5">
      <c r="A34" s="56" t="str">
        <f>IF((LEN('Copy paste to Here'!G38))&gt;5,((CONCATENATE('Copy paste to Here'!G38," &amp; ",'Copy paste to Here'!D38,"  &amp;  ",'Copy paste to Here'!E38))),"Empty Cell")</f>
        <v>PVD plated surgical steel hinged segment ring, 20g (0.8mm) &amp; Size: 6mm  &amp;  Color: Gold</v>
      </c>
      <c r="B34" s="57" t="str">
        <f>'Copy paste to Here'!C38</f>
        <v>SEGHT20</v>
      </c>
      <c r="C34" s="57" t="s">
        <v>473</v>
      </c>
      <c r="D34" s="58">
        <f>Invoice!B38</f>
        <v>4</v>
      </c>
      <c r="E34" s="59">
        <f>'Shipping Invoice'!J39*$N$1</f>
        <v>2.11</v>
      </c>
      <c r="F34" s="59">
        <f t="shared" si="0"/>
        <v>8.44</v>
      </c>
      <c r="G34" s="60">
        <f t="shared" si="1"/>
        <v>83.218399999999988</v>
      </c>
      <c r="H34" s="63">
        <f t="shared" si="2"/>
        <v>332.87359999999995</v>
      </c>
    </row>
    <row r="35" spans="1:8" s="62" customFormat="1" ht="48">
      <c r="A35" s="56" t="str">
        <f>IF((LEN('Copy paste to Here'!G39))&gt;5,((CONCATENATE('Copy paste to Here'!G39," &amp; ",'Copy paste to Here'!D39,"  &amp;  ",'Copy paste to Here'!E39))),"Empty Cell")</f>
        <v>316L steel hinged segment ring, 1.2mm (16g) with double line rings and outward facing CNC set Cubic Zirconia (CZ) stones, inner diameter from 8mm to 10mm &amp; Cz Color: Clear  &amp;  Length: 8mm</v>
      </c>
      <c r="B35" s="57" t="str">
        <f>'Copy paste to Here'!C39</f>
        <v>SGSH22</v>
      </c>
      <c r="C35" s="57" t="s">
        <v>774</v>
      </c>
      <c r="D35" s="58">
        <f>Invoice!B39</f>
        <v>2</v>
      </c>
      <c r="E35" s="59">
        <f>'Shipping Invoice'!J40*$N$1</f>
        <v>9.41</v>
      </c>
      <c r="F35" s="59">
        <f t="shared" si="0"/>
        <v>18.82</v>
      </c>
      <c r="G35" s="60">
        <f t="shared" si="1"/>
        <v>371.13040000000001</v>
      </c>
      <c r="H35" s="63">
        <f t="shared" si="2"/>
        <v>742.26080000000002</v>
      </c>
    </row>
    <row r="36" spans="1:8" s="62" customFormat="1" ht="48">
      <c r="A36" s="56" t="str">
        <f>IF((LEN('Copy paste to Here'!G40))&gt;5,((CONCATENATE('Copy paste to Here'!G40," &amp; ",'Copy paste to Here'!D40,"  &amp;  ",'Copy paste to Here'!E40))),"Empty Cell")</f>
        <v>316L steel hinged segment ring, 1.2mm (16g) with double line rings and outward facing CNC set Cubic Zirconia (CZ) stones, inner diameter from 8mm to 10mm &amp; Cz Color: Clear  &amp;  Length: 10mm</v>
      </c>
      <c r="B36" s="57" t="str">
        <f>'Copy paste to Here'!C40</f>
        <v>SGSH22</v>
      </c>
      <c r="C36" s="57" t="s">
        <v>775</v>
      </c>
      <c r="D36" s="58">
        <f>Invoice!B40</f>
        <v>2</v>
      </c>
      <c r="E36" s="59">
        <f>'Shipping Invoice'!J41*$N$1</f>
        <v>10.92</v>
      </c>
      <c r="F36" s="59">
        <f t="shared" si="0"/>
        <v>21.84</v>
      </c>
      <c r="G36" s="60">
        <f t="shared" si="1"/>
        <v>430.6848</v>
      </c>
      <c r="H36" s="63">
        <f t="shared" si="2"/>
        <v>861.36959999999999</v>
      </c>
    </row>
    <row r="37" spans="1:8" s="62" customFormat="1" ht="48">
      <c r="A37" s="56" t="str">
        <f>IF((LEN('Copy paste to Here'!G41))&gt;5,((CONCATENATE('Copy paste to Here'!G41," &amp; ",'Copy paste to Here'!D41,"  &amp;  ",'Copy paste to Here'!E41))),"Empty Cell")</f>
        <v xml:space="preserve">PVD plated 316L steel hinged segment ring, 1.2mm (16g) with double line rings and outward facing CNC set Cubic Zirconia (CZ) stones, inner diameter from 8mm to 10mm &amp; Color: Gold 10mm  &amp;  </v>
      </c>
      <c r="B37" s="57" t="str">
        <f>'Copy paste to Here'!C41</f>
        <v>SGSH22T</v>
      </c>
      <c r="C37" s="57" t="s">
        <v>776</v>
      </c>
      <c r="D37" s="58">
        <f>Invoice!B41</f>
        <v>4</v>
      </c>
      <c r="E37" s="59">
        <f>'Shipping Invoice'!J42*$N$1</f>
        <v>11.2</v>
      </c>
      <c r="F37" s="59">
        <f t="shared" si="0"/>
        <v>44.8</v>
      </c>
      <c r="G37" s="60">
        <f t="shared" si="1"/>
        <v>441.72799999999995</v>
      </c>
      <c r="H37" s="63">
        <f t="shared" si="2"/>
        <v>1766.9119999999998</v>
      </c>
    </row>
    <row r="38" spans="1:8" s="62" customFormat="1" ht="48">
      <c r="A38" s="56" t="str">
        <f>IF((LEN('Copy paste to Here'!G42))&gt;5,((CONCATENATE('Copy paste to Here'!G42," &amp; ",'Copy paste to Here'!D42,"  &amp;  ",'Copy paste to Here'!E42))),"Empty Cell")</f>
        <v xml:space="preserve">PVD plated 316L steel hinged segment ring, 1.2mm (16g) with double line rings and outward facing CNC set Cubic Zirconia (CZ) stones, inner diameter from 8mm to 10mm &amp; Color: Black 10mm  &amp;  </v>
      </c>
      <c r="B38" s="57" t="str">
        <f>'Copy paste to Here'!C42</f>
        <v>SGSH22T</v>
      </c>
      <c r="C38" s="57" t="s">
        <v>777</v>
      </c>
      <c r="D38" s="58">
        <f>Invoice!B42</f>
        <v>2</v>
      </c>
      <c r="E38" s="59">
        <f>'Shipping Invoice'!J43*$N$1</f>
        <v>11.2</v>
      </c>
      <c r="F38" s="59">
        <f t="shared" si="0"/>
        <v>22.4</v>
      </c>
      <c r="G38" s="60">
        <f t="shared" si="1"/>
        <v>441.72799999999995</v>
      </c>
      <c r="H38" s="63">
        <f t="shared" si="2"/>
        <v>883.4559999999999</v>
      </c>
    </row>
    <row r="39" spans="1:8" s="62" customFormat="1" ht="36">
      <c r="A39" s="56" t="str">
        <f>IF((LEN('Copy paste to Here'!G43))&gt;5,((CONCATENATE('Copy paste to Here'!G43," &amp; ",'Copy paste to Here'!D43,"  &amp;  ",'Copy paste to Here'!E43))),"Empty Cell")</f>
        <v xml:space="preserve">High polished 316L steel hinged segment ring, 1.2mm (16g) with cross bridge design and CNC set Cubic Zirconia (CZ) stones, inner diameter 8mm to 10mm &amp; Length: 8mm  &amp;  </v>
      </c>
      <c r="B39" s="57" t="str">
        <f>'Copy paste to Here'!C43</f>
        <v>SGSH45</v>
      </c>
      <c r="C39" s="57" t="s">
        <v>778</v>
      </c>
      <c r="D39" s="58">
        <f>Invoice!B43</f>
        <v>2</v>
      </c>
      <c r="E39" s="59">
        <f>'Shipping Invoice'!J44*$N$1</f>
        <v>6.87</v>
      </c>
      <c r="F39" s="59">
        <f t="shared" si="0"/>
        <v>13.74</v>
      </c>
      <c r="G39" s="60">
        <f t="shared" si="1"/>
        <v>270.95279999999997</v>
      </c>
      <c r="H39" s="63">
        <f t="shared" si="2"/>
        <v>541.90559999999994</v>
      </c>
    </row>
    <row r="40" spans="1:8" s="62" customFormat="1" ht="36">
      <c r="A40" s="56" t="str">
        <f>IF((LEN('Copy paste to Here'!G44))&gt;5,((CONCATENATE('Copy paste to Here'!G44," &amp; ",'Copy paste to Here'!D44,"  &amp;  ",'Copy paste to Here'!E44))),"Empty Cell")</f>
        <v xml:space="preserve">High polished 316L steel hinged segment ring, 1.2mm (16g) with cross bridge design and CNC set Cubic Zirconia (CZ) stones, inner diameter 8mm to 10mm &amp; Length: 10mm  &amp;  </v>
      </c>
      <c r="B40" s="57" t="str">
        <f>'Copy paste to Here'!C44</f>
        <v>SGSH45</v>
      </c>
      <c r="C40" s="57" t="s">
        <v>779</v>
      </c>
      <c r="D40" s="58">
        <f>Invoice!B44</f>
        <v>4</v>
      </c>
      <c r="E40" s="59">
        <f>'Shipping Invoice'!J45*$N$1</f>
        <v>7.53</v>
      </c>
      <c r="F40" s="59">
        <f t="shared" si="0"/>
        <v>30.12</v>
      </c>
      <c r="G40" s="60">
        <f t="shared" si="1"/>
        <v>296.98320000000001</v>
      </c>
      <c r="H40" s="63">
        <f t="shared" si="2"/>
        <v>1187.9328</v>
      </c>
    </row>
    <row r="41" spans="1:8" s="62" customFormat="1" ht="36">
      <c r="A41" s="56" t="str">
        <f>IF((LEN('Copy paste to Here'!G45))&gt;5,((CONCATENATE('Copy paste to Here'!G45," &amp; ",'Copy paste to Here'!D45,"  &amp;  ",'Copy paste to Here'!E45))),"Empty Cell")</f>
        <v xml:space="preserve">PVD Plated 316L steel hinged segment ring, 1.2mm (16g) with cross bridge design and CNC set Cubic Zirconia (CZ) stones, inner diameter 8mm to10mm &amp; Color: Gold 8mm  &amp;  </v>
      </c>
      <c r="B41" s="57" t="str">
        <f>'Copy paste to Here'!C45</f>
        <v>SGSH45T</v>
      </c>
      <c r="C41" s="57" t="s">
        <v>780</v>
      </c>
      <c r="D41" s="58">
        <f>Invoice!B45</f>
        <v>2</v>
      </c>
      <c r="E41" s="59">
        <f>'Shipping Invoice'!J46*$N$1</f>
        <v>7.52</v>
      </c>
      <c r="F41" s="59">
        <f t="shared" si="0"/>
        <v>15.04</v>
      </c>
      <c r="G41" s="60">
        <f t="shared" si="1"/>
        <v>296.58879999999999</v>
      </c>
      <c r="H41" s="63">
        <f t="shared" si="2"/>
        <v>593.17759999999998</v>
      </c>
    </row>
    <row r="42" spans="1:8" s="62" customFormat="1" ht="36">
      <c r="A42" s="56" t="str">
        <f>IF((LEN('Copy paste to Here'!G46))&gt;5,((CONCATENATE('Copy paste to Here'!G46," &amp; ",'Copy paste to Here'!D46,"  &amp;  ",'Copy paste to Here'!E46))),"Empty Cell")</f>
        <v xml:space="preserve">PVD Plated 316L steel hinged segment ring, 1.2mm (16g) with cross bridge design and CNC set Cubic Zirconia (CZ) stones, inner diameter 8mm to10mm &amp; Color: Gold 10mm  &amp;  </v>
      </c>
      <c r="B42" s="57" t="str">
        <f>'Copy paste to Here'!C46</f>
        <v>SGSH45T</v>
      </c>
      <c r="C42" s="57" t="s">
        <v>781</v>
      </c>
      <c r="D42" s="58">
        <f>Invoice!B46</f>
        <v>4</v>
      </c>
      <c r="E42" s="59">
        <f>'Shipping Invoice'!J47*$N$1</f>
        <v>8.18</v>
      </c>
      <c r="F42" s="59">
        <f t="shared" si="0"/>
        <v>32.72</v>
      </c>
      <c r="G42" s="60">
        <f t="shared" si="1"/>
        <v>322.61919999999998</v>
      </c>
      <c r="H42" s="63">
        <f t="shared" si="2"/>
        <v>1290.4767999999999</v>
      </c>
    </row>
    <row r="43" spans="1:8" s="62" customFormat="1" ht="36">
      <c r="A43" s="56" t="str">
        <f>IF((LEN('Copy paste to Here'!G47))&gt;5,((CONCATENATE('Copy paste to Here'!G47," &amp; ",'Copy paste to Here'!D47,"  &amp;  ",'Copy paste to Here'!E47))),"Empty Cell")</f>
        <v>Titanium G23 internally threaded labret, 1.2mm (16g) with six 1.3mm balls cluster design top and a 3mm round bezel set Cubic Zirconia (CZ) stone &amp; Cz Color: Clear  &amp;  Length: 6mm</v>
      </c>
      <c r="B43" s="57" t="str">
        <f>'Copy paste to Here'!C47</f>
        <v>ULBIN21</v>
      </c>
      <c r="C43" s="57" t="s">
        <v>748</v>
      </c>
      <c r="D43" s="58">
        <f>Invoice!B47</f>
        <v>6</v>
      </c>
      <c r="E43" s="59">
        <f>'Shipping Invoice'!J48*$N$1</f>
        <v>3.1</v>
      </c>
      <c r="F43" s="59">
        <f t="shared" si="0"/>
        <v>18.600000000000001</v>
      </c>
      <c r="G43" s="60">
        <f t="shared" si="1"/>
        <v>122.264</v>
      </c>
      <c r="H43" s="63">
        <f t="shared" si="2"/>
        <v>733.58399999999995</v>
      </c>
    </row>
    <row r="44" spans="1:8" s="62" customFormat="1" ht="36">
      <c r="A44" s="56" t="str">
        <f>IF((LEN('Copy paste to Here'!G48))&gt;5,((CONCATENATE('Copy paste to Here'!G48," &amp; ",'Copy paste to Here'!D48,"  &amp;  ",'Copy paste to Here'!E48))),"Empty Cell")</f>
        <v>Titanium G23 internally threaded labret, 1.2mm (16g) with five Cubic Zirconia (CZ) stones cluster and surrounding beaded balls design &amp; Cz Color: Clear  &amp;  Length: 6mm</v>
      </c>
      <c r="B44" s="57" t="str">
        <f>'Copy paste to Here'!C48</f>
        <v>ULBIN28</v>
      </c>
      <c r="C44" s="57" t="s">
        <v>750</v>
      </c>
      <c r="D44" s="58">
        <f>Invoice!B48</f>
        <v>6</v>
      </c>
      <c r="E44" s="59">
        <f>'Shipping Invoice'!J49*$N$1</f>
        <v>6.82</v>
      </c>
      <c r="F44" s="59">
        <f t="shared" si="0"/>
        <v>40.92</v>
      </c>
      <c r="G44" s="60">
        <f t="shared" si="1"/>
        <v>268.98079999999999</v>
      </c>
      <c r="H44" s="63">
        <f t="shared" si="2"/>
        <v>1613.8847999999998</v>
      </c>
    </row>
    <row r="45" spans="1:8" s="62" customFormat="1" ht="48">
      <c r="A45" s="56" t="str">
        <f>IF((LEN('Copy paste to Here'!G49))&gt;5,((CONCATENATE('Copy paste to Here'!G49," &amp; ",'Copy paste to Here'!D49,"  &amp;  ",'Copy paste to Here'!E49))),"Empty Cell")</f>
        <v xml:space="preserve">PVD plated titanium G23 hinged segment ring, 1.2mm (16g) with double hoop rings and outward facing CNC set Cubic Zirconia (CZ) stones, inner diameter from 8mm to 10mm &amp; Color: Gold 10mm  &amp;  </v>
      </c>
      <c r="B45" s="57" t="str">
        <f>'Copy paste to Here'!C49</f>
        <v>USGSH35T</v>
      </c>
      <c r="C45" s="57" t="s">
        <v>782</v>
      </c>
      <c r="D45" s="58">
        <f>Invoice!B49</f>
        <v>4</v>
      </c>
      <c r="E45" s="59">
        <f>'Shipping Invoice'!J50*$N$1</f>
        <v>8.91</v>
      </c>
      <c r="F45" s="59">
        <f t="shared" si="0"/>
        <v>35.64</v>
      </c>
      <c r="G45" s="60">
        <f t="shared" si="1"/>
        <v>351.41039999999998</v>
      </c>
      <c r="H45" s="63">
        <f t="shared" si="2"/>
        <v>1405.6415999999999</v>
      </c>
    </row>
    <row r="46" spans="1:8" s="62" customFormat="1" ht="48">
      <c r="A46" s="56" t="str">
        <f>IF((LEN('Copy paste to Here'!G50))&gt;5,((CONCATENATE('Copy paste to Here'!G50," &amp; ",'Copy paste to Here'!D50,"  &amp;  ",'Copy paste to Here'!E50))),"Empty Cell")</f>
        <v xml:space="preserve">PVD plated titanium G23 hinged segment ring, 1.2mm (16g) with double hoop rings and outward facing CNC set Cubic Zirconia (CZ) stones, inner diameter from 8mm to 10mm &amp; Color: Rose Gold 10mm  &amp;  </v>
      </c>
      <c r="B46" s="57" t="str">
        <f>'Copy paste to Here'!C50</f>
        <v>USGSH35T</v>
      </c>
      <c r="C46" s="57" t="s">
        <v>783</v>
      </c>
      <c r="D46" s="58">
        <f>Invoice!B50</f>
        <v>4</v>
      </c>
      <c r="E46" s="59">
        <f>'Shipping Invoice'!J51*$N$1</f>
        <v>8.91</v>
      </c>
      <c r="F46" s="59">
        <f t="shared" si="0"/>
        <v>35.64</v>
      </c>
      <c r="G46" s="60">
        <f t="shared" si="1"/>
        <v>351.41039999999998</v>
      </c>
      <c r="H46" s="63">
        <f t="shared" si="2"/>
        <v>1405.6415999999999</v>
      </c>
    </row>
    <row r="47" spans="1:8" s="62" customFormat="1" ht="48">
      <c r="A47" s="56" t="str">
        <f>IF((LEN('Copy paste to Here'!G51))&gt;5,((CONCATENATE('Copy paste to Here'!G51," &amp; ",'Copy paste to Here'!D51,"  &amp;  ",'Copy paste to Here'!E51))),"Empty Cell")</f>
        <v xml:space="preserve">PVD plated titanium G23 hinged segment ring, 1.2mm (16g) with double hoop rings and outward facing CNC set Cubic Zirconia (CZ) stones, inner diameter from 8mm to 10mm &amp; Color: Black 10mm  &amp;  </v>
      </c>
      <c r="B47" s="57" t="str">
        <f>'Copy paste to Here'!C51</f>
        <v>USGSH35T</v>
      </c>
      <c r="C47" s="57" t="s">
        <v>784</v>
      </c>
      <c r="D47" s="58">
        <f>Invoice!B51</f>
        <v>4</v>
      </c>
      <c r="E47" s="59">
        <f>'Shipping Invoice'!J52*$N$1</f>
        <v>8.91</v>
      </c>
      <c r="F47" s="59">
        <f t="shared" si="0"/>
        <v>35.64</v>
      </c>
      <c r="G47" s="60">
        <f t="shared" si="1"/>
        <v>351.41039999999998</v>
      </c>
      <c r="H47" s="63">
        <f t="shared" si="2"/>
        <v>1405.6415999999999</v>
      </c>
    </row>
    <row r="48" spans="1:8" s="62" customFormat="1" ht="38.25">
      <c r="A48" s="56" t="str">
        <f>IF((LEN('Copy paste to Here'!G52))&gt;5,((CONCATENATE('Copy paste to Here'!G52," &amp; ",'Copy paste to Here'!D52,"  &amp;  ",'Copy paste to Here'!E52))),"Empty Cell")</f>
        <v xml:space="preserve">PVD plated titanium G23 hinged segment ring, 1.2mm (16g) with cross bridge design and CNC set Cubic Zirconia (CZ) stones, inner diameter 8mm to 10mm &amp; Color: Rose Gold 10mm  &amp;  </v>
      </c>
      <c r="B48" s="57" t="str">
        <f>'Copy paste to Here'!C52</f>
        <v>USGSH45T</v>
      </c>
      <c r="C48" s="57" t="s">
        <v>785</v>
      </c>
      <c r="D48" s="58">
        <f>Invoice!B52</f>
        <v>4</v>
      </c>
      <c r="E48" s="59">
        <f>'Shipping Invoice'!J53*$N$1</f>
        <v>8.94</v>
      </c>
      <c r="F48" s="59">
        <f t="shared" si="0"/>
        <v>35.76</v>
      </c>
      <c r="G48" s="60">
        <f t="shared" si="1"/>
        <v>352.59359999999998</v>
      </c>
      <c r="H48" s="63">
        <f t="shared" si="2"/>
        <v>1410.3743999999999</v>
      </c>
    </row>
    <row r="49" spans="1:8" s="62" customFormat="1" ht="38.25">
      <c r="A49" s="56" t="str">
        <f>IF((LEN('Copy paste to Here'!G53))&gt;5,((CONCATENATE('Copy paste to Here'!G53," &amp; ",'Copy paste to Here'!D53,"  &amp;  ",'Copy paste to Here'!E53))),"Empty Cell")</f>
        <v xml:space="preserve">PVD plated titanium G23 hinged segment ring, 1.2mm (16g) with cross bridge design and CNC set Cubic Zirconia (CZ) stones, inner diameter 8mm to 10mm &amp; Color: Black 10mm  &amp;  </v>
      </c>
      <c r="B49" s="57" t="str">
        <f>'Copy paste to Here'!C53</f>
        <v>USGSH45T</v>
      </c>
      <c r="C49" s="57" t="s">
        <v>786</v>
      </c>
      <c r="D49" s="58">
        <f>Invoice!B53</f>
        <v>2</v>
      </c>
      <c r="E49" s="59">
        <f>'Shipping Invoice'!J54*$N$1</f>
        <v>8.94</v>
      </c>
      <c r="F49" s="59">
        <f t="shared" si="0"/>
        <v>17.88</v>
      </c>
      <c r="G49" s="60">
        <f t="shared" si="1"/>
        <v>352.59359999999998</v>
      </c>
      <c r="H49" s="63">
        <f t="shared" si="2"/>
        <v>705.18719999999996</v>
      </c>
    </row>
    <row r="50" spans="1:8" s="62" customFormat="1" ht="36">
      <c r="A50" s="56" t="str">
        <f>IF((LEN('Copy paste to Here'!G54))&gt;5,((CONCATENATE('Copy paste to Here'!G54," &amp; ",'Copy paste to Here'!D54,"  &amp;  ",'Copy paste to Here'!E54))),"Empty Cell")</f>
        <v xml:space="preserve">PVD plated titanium G23 hinged segment ring, 0.8mm (20g) with side facing CNC set Cubic Zirconia (CZ) stones at the side, inner diameter from 6mm to 10mm &amp; Color: Gold 8mm  &amp;  </v>
      </c>
      <c r="B50" s="57" t="str">
        <f>'Copy paste to Here'!C54</f>
        <v>USGSHSS11T</v>
      </c>
      <c r="C50" s="57" t="s">
        <v>787</v>
      </c>
      <c r="D50" s="58">
        <f>Invoice!B54</f>
        <v>1</v>
      </c>
      <c r="E50" s="59">
        <f>'Shipping Invoice'!J55*$N$1</f>
        <v>7.29</v>
      </c>
      <c r="F50" s="59">
        <f t="shared" si="0"/>
        <v>7.29</v>
      </c>
      <c r="G50" s="60">
        <f t="shared" si="1"/>
        <v>287.51759999999996</v>
      </c>
      <c r="H50" s="63">
        <f t="shared" si="2"/>
        <v>287.51759999999996</v>
      </c>
    </row>
    <row r="51" spans="1:8" s="62" customFormat="1" ht="36">
      <c r="A51" s="56" t="str">
        <f>IF((LEN('Copy paste to Here'!G55))&gt;5,((CONCATENATE('Copy paste to Here'!G55," &amp; ",'Copy paste to Here'!D55,"  &amp;  ",'Copy paste to Here'!E55))),"Empty Cell")</f>
        <v xml:space="preserve">PVD plated titanium G23 hinged segment ring, 0.8mm (20g) with side facing CNC set Cubic Zirconia (CZ) stones at the side, inner diameter from 6mm to 10mm &amp; Color: Gold 10mm  &amp;  </v>
      </c>
      <c r="B51" s="57" t="str">
        <f>'Copy paste to Here'!C55</f>
        <v>USGSHSS11T</v>
      </c>
      <c r="C51" s="57" t="s">
        <v>788</v>
      </c>
      <c r="D51" s="58">
        <f>Invoice!B55</f>
        <v>2</v>
      </c>
      <c r="E51" s="59">
        <f>'Shipping Invoice'!J56*$N$1</f>
        <v>8.09</v>
      </c>
      <c r="F51" s="59">
        <f t="shared" si="0"/>
        <v>16.18</v>
      </c>
      <c r="G51" s="60">
        <f t="shared" si="1"/>
        <v>319.06959999999998</v>
      </c>
      <c r="H51" s="63">
        <f t="shared" si="2"/>
        <v>638.13919999999996</v>
      </c>
    </row>
    <row r="52" spans="1:8" s="62" customFormat="1" ht="36">
      <c r="A52" s="56" t="str">
        <f>IF((LEN('Copy paste to Here'!G56))&gt;5,((CONCATENATE('Copy paste to Here'!G56," &amp; ",'Copy paste to Here'!D56,"  &amp;  ",'Copy paste to Here'!E56))),"Empty Cell")</f>
        <v xml:space="preserve">PVD plated titanium G23 hinged segment ring, 0.8mm (20g) with side facing CNC set Cubic Zirconia (CZ) stones at the side, inner diameter from 6mm to 10mm &amp; Color: Rose Gold 8mm  &amp;  </v>
      </c>
      <c r="B52" s="57" t="str">
        <f>'Copy paste to Here'!C56</f>
        <v>USGSHSS11T</v>
      </c>
      <c r="C52" s="57" t="s">
        <v>789</v>
      </c>
      <c r="D52" s="58">
        <f>Invoice!B56</f>
        <v>2</v>
      </c>
      <c r="E52" s="59">
        <f>'Shipping Invoice'!J57*$N$1</f>
        <v>7.29</v>
      </c>
      <c r="F52" s="59">
        <f t="shared" si="0"/>
        <v>14.58</v>
      </c>
      <c r="G52" s="60">
        <f t="shared" si="1"/>
        <v>287.51759999999996</v>
      </c>
      <c r="H52" s="63">
        <f t="shared" si="2"/>
        <v>575.03519999999992</v>
      </c>
    </row>
    <row r="53" spans="1:8" s="62" customFormat="1" ht="36">
      <c r="A53" s="56" t="str">
        <f>IF((LEN('Copy paste to Here'!G57))&gt;5,((CONCATENATE('Copy paste to Here'!G57," &amp; ",'Copy paste to Here'!D57,"  &amp;  ",'Copy paste to Here'!E57))),"Empty Cell")</f>
        <v xml:space="preserve">PVD plated titanium G23 hinged segment ring, 0.8mm (20g) with side facing CNC set Cubic Zirconia (CZ) stones at the side, inner diameter from 6mm to 10mm &amp; Color: Gold 6mm  &amp;  </v>
      </c>
      <c r="B53" s="57" t="str">
        <f>'Copy paste to Here'!C57</f>
        <v>USGSHSS11T</v>
      </c>
      <c r="C53" s="57" t="s">
        <v>790</v>
      </c>
      <c r="D53" s="58">
        <f>Invoice!B57</f>
        <v>2</v>
      </c>
      <c r="E53" s="59">
        <f>'Shipping Invoice'!J58*$N$1</f>
        <v>7.06</v>
      </c>
      <c r="F53" s="59">
        <f t="shared" si="0"/>
        <v>14.12</v>
      </c>
      <c r="G53" s="60">
        <f t="shared" si="1"/>
        <v>278.44639999999998</v>
      </c>
      <c r="H53" s="63">
        <f t="shared" si="2"/>
        <v>556.89279999999997</v>
      </c>
    </row>
    <row r="54" spans="1:8" s="62" customFormat="1" ht="24">
      <c r="A54" s="56" t="str">
        <f>IF((LEN('Copy paste to Here'!G58))&gt;5,((CONCATENATE('Copy paste to Here'!G58," &amp; ",'Copy paste to Here'!D58,"  &amp;  ",'Copy paste to Here'!E58))),"Empty Cell")</f>
        <v xml:space="preserve">Pack of 10 pcs. of 2.5mm high polished surgical steel balls with 1.2mm threading (16g) &amp;   &amp;  </v>
      </c>
      <c r="B54" s="57" t="str">
        <f>'Copy paste to Here'!C58</f>
        <v>XBAL25</v>
      </c>
      <c r="C54" s="57" t="s">
        <v>761</v>
      </c>
      <c r="D54" s="58">
        <f>Invoice!B58</f>
        <v>2</v>
      </c>
      <c r="E54" s="59">
        <f>'Shipping Invoice'!J59*$N$1</f>
        <v>0.61</v>
      </c>
      <c r="F54" s="59">
        <f t="shared" si="0"/>
        <v>1.22</v>
      </c>
      <c r="G54" s="60">
        <f t="shared" si="1"/>
        <v>24.058399999999999</v>
      </c>
      <c r="H54" s="63">
        <f t="shared" si="2"/>
        <v>48.116799999999998</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723.61000000000013</v>
      </c>
      <c r="G1000" s="60"/>
      <c r="H1000" s="61">
        <f t="shared" ref="H1000:H1007" si="49">F1000*$E$14</f>
        <v>28539.178400000004</v>
      </c>
    </row>
    <row r="1001" spans="1:8" s="62" customFormat="1">
      <c r="A1001" s="56" t="str">
        <f>Invoice!I60</f>
        <v>Free Shipping to Switzerland via DHL due to order over 350 USD:</v>
      </c>
      <c r="B1001" s="75"/>
      <c r="C1001" s="75"/>
      <c r="D1001" s="76"/>
      <c r="E1001" s="67"/>
      <c r="F1001" s="59">
        <f>Invoice!J60</f>
        <v>0</v>
      </c>
      <c r="G1001" s="60"/>
      <c r="H1001" s="61">
        <f t="shared" si="49"/>
        <v>0</v>
      </c>
    </row>
    <row r="1002" spans="1:8" s="62" customFormat="1" hidden="1" outlineLevel="1">
      <c r="A1002" s="56" t="str">
        <f>'[2]Copy paste to Here'!T3</f>
        <v>DISCOUNT</v>
      </c>
      <c r="B1002" s="75"/>
      <c r="C1002" s="75"/>
      <c r="D1002" s="76"/>
      <c r="E1002" s="67"/>
      <c r="F1002" s="59">
        <f>Invoice!J61</f>
        <v>0</v>
      </c>
      <c r="G1002" s="60"/>
      <c r="H1002" s="61">
        <f t="shared" si="49"/>
        <v>0</v>
      </c>
    </row>
    <row r="1003" spans="1:8" s="62" customFormat="1" collapsed="1">
      <c r="A1003" s="56" t="str">
        <f>'[2]Copy paste to Here'!T4</f>
        <v>Total:</v>
      </c>
      <c r="B1003" s="75"/>
      <c r="C1003" s="75"/>
      <c r="D1003" s="76"/>
      <c r="E1003" s="67"/>
      <c r="F1003" s="59">
        <f>SUM(F1000:F1002)</f>
        <v>723.61000000000013</v>
      </c>
      <c r="G1003" s="60"/>
      <c r="H1003" s="61">
        <f t="shared" si="49"/>
        <v>28539.178400000004</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28539.178400000001</v>
      </c>
    </row>
    <row r="1010" spans="1:8" s="21" customFormat="1">
      <c r="A1010" s="22"/>
      <c r="E1010" s="21" t="s">
        <v>177</v>
      </c>
      <c r="H1010" s="84">
        <f>(SUMIF($A$1000:$A$1008,"Total:",$H$1000:$H$1008))</f>
        <v>28539.178400000004</v>
      </c>
    </row>
    <row r="1011" spans="1:8" s="21" customFormat="1">
      <c r="E1011" s="21" t="s">
        <v>178</v>
      </c>
      <c r="H1011" s="85">
        <f>H1013-H1012</f>
        <v>26672.13</v>
      </c>
    </row>
    <row r="1012" spans="1:8" s="21" customFormat="1">
      <c r="E1012" s="21" t="s">
        <v>179</v>
      </c>
      <c r="H1012" s="85">
        <f>ROUND((H1013*7)/107,2)</f>
        <v>1867.05</v>
      </c>
    </row>
    <row r="1013" spans="1:8" s="21" customFormat="1">
      <c r="E1013" s="22" t="s">
        <v>180</v>
      </c>
      <c r="H1013" s="86">
        <f>ROUND((SUMIF($A$1000:$A$1008,"Total:",$H$1000:$H$1008)),2)</f>
        <v>28539.18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0" orientation="portrait" horizontalDpi="4294967293" verticalDpi="300" r:id="rId1"/>
  <headerFooter alignWithMargins="0">
    <oddFooter>Page &amp;P of &amp;N</oddFooter>
  </headerFooter>
  <rowBreaks count="1" manualBreakCount="1">
    <brk id="1013" max="16383" man="1"/>
  </rowBreaks>
  <ignoredErrors>
    <ignoredError sqref="G18" evalError="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37"/>
  <sheetViews>
    <sheetView workbookViewId="0">
      <selection activeCell="A5" sqref="A5"/>
    </sheetView>
  </sheetViews>
  <sheetFormatPr defaultRowHeight="15"/>
  <sheetData>
    <row r="1" spans="1:1">
      <c r="A1" s="2" t="s">
        <v>764</v>
      </c>
    </row>
    <row r="2" spans="1:1">
      <c r="A2" s="2" t="s">
        <v>765</v>
      </c>
    </row>
    <row r="3" spans="1:1">
      <c r="A3" s="2" t="s">
        <v>766</v>
      </c>
    </row>
    <row r="4" spans="1:1">
      <c r="A4" s="2" t="s">
        <v>767</v>
      </c>
    </row>
    <row r="5" spans="1:1">
      <c r="A5" s="2" t="s">
        <v>768</v>
      </c>
    </row>
    <row r="6" spans="1:1">
      <c r="A6" s="2" t="s">
        <v>769</v>
      </c>
    </row>
    <row r="7" spans="1:1">
      <c r="A7" s="2" t="s">
        <v>770</v>
      </c>
    </row>
    <row r="8" spans="1:1">
      <c r="A8" s="2" t="s">
        <v>770</v>
      </c>
    </row>
    <row r="9" spans="1:1">
      <c r="A9" s="2" t="s">
        <v>771</v>
      </c>
    </row>
    <row r="10" spans="1:1">
      <c r="A10" s="2" t="s">
        <v>772</v>
      </c>
    </row>
    <row r="11" spans="1:1">
      <c r="A11" s="2" t="s">
        <v>773</v>
      </c>
    </row>
    <row r="12" spans="1:1">
      <c r="A12" s="2" t="s">
        <v>334</v>
      </c>
    </row>
    <row r="13" spans="1:1">
      <c r="A13" s="2" t="s">
        <v>334</v>
      </c>
    </row>
    <row r="14" spans="1:1">
      <c r="A14" s="2" t="s">
        <v>312</v>
      </c>
    </row>
    <row r="15" spans="1:1">
      <c r="A15" s="2" t="s">
        <v>312</v>
      </c>
    </row>
    <row r="16" spans="1:1">
      <c r="A16" s="2" t="s">
        <v>736</v>
      </c>
    </row>
    <row r="17" spans="1:1">
      <c r="A17" s="2" t="s">
        <v>473</v>
      </c>
    </row>
    <row r="18" spans="1:1">
      <c r="A18" s="2" t="s">
        <v>774</v>
      </c>
    </row>
    <row r="19" spans="1:1">
      <c r="A19" s="2" t="s">
        <v>775</v>
      </c>
    </row>
    <row r="20" spans="1:1">
      <c r="A20" s="2" t="s">
        <v>776</v>
      </c>
    </row>
    <row r="21" spans="1:1">
      <c r="A21" s="2" t="s">
        <v>777</v>
      </c>
    </row>
    <row r="22" spans="1:1">
      <c r="A22" s="2" t="s">
        <v>778</v>
      </c>
    </row>
    <row r="23" spans="1:1">
      <c r="A23" s="2" t="s">
        <v>779</v>
      </c>
    </row>
    <row r="24" spans="1:1">
      <c r="A24" s="2" t="s">
        <v>780</v>
      </c>
    </row>
    <row r="25" spans="1:1">
      <c r="A25" s="2" t="s">
        <v>781</v>
      </c>
    </row>
    <row r="26" spans="1:1">
      <c r="A26" s="2" t="s">
        <v>748</v>
      </c>
    </row>
    <row r="27" spans="1:1">
      <c r="A27" s="2" t="s">
        <v>750</v>
      </c>
    </row>
    <row r="28" spans="1:1">
      <c r="A28" s="2" t="s">
        <v>782</v>
      </c>
    </row>
    <row r="29" spans="1:1">
      <c r="A29" s="2" t="s">
        <v>783</v>
      </c>
    </row>
    <row r="30" spans="1:1">
      <c r="A30" s="2" t="s">
        <v>784</v>
      </c>
    </row>
    <row r="31" spans="1:1">
      <c r="A31" s="2" t="s">
        <v>785</v>
      </c>
    </row>
    <row r="32" spans="1:1">
      <c r="A32" s="2" t="s">
        <v>786</v>
      </c>
    </row>
    <row r="33" spans="1:1">
      <c r="A33" s="2" t="s">
        <v>787</v>
      </c>
    </row>
    <row r="34" spans="1:1">
      <c r="A34" s="2" t="s">
        <v>788</v>
      </c>
    </row>
    <row r="35" spans="1:1">
      <c r="A35" s="2" t="s">
        <v>789</v>
      </c>
    </row>
    <row r="36" spans="1:1">
      <c r="A36" s="2" t="s">
        <v>790</v>
      </c>
    </row>
    <row r="37" spans="1:1">
      <c r="A37" s="2" t="s">
        <v>761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2023-09-18T08:52:33Z</cp:lastPrinted>
  <dcterms:created xsi:type="dcterms:W3CDTF">2009-06-02T18:56:54Z</dcterms:created>
  <dcterms:modified xsi:type="dcterms:W3CDTF">2023-09-18T08:52:38Z</dcterms:modified>
</cp:coreProperties>
</file>