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EFE00D1-EA01-4093-B6BB-ED5744EB0A3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Invoice!$A$1:$K$504</definedName>
    <definedName name="_xlnm.Print_Area" localSheetId="2">'Shipping Invoice'!$A$1:$L$497</definedName>
    <definedName name="_xlnm.Print_Area" localSheetId="3">'Tax Invoice'!$A$1:$H$1013</definedName>
    <definedName name="_xlnm.Print_Titles" localSheetId="0">Invoice!$2:$22</definedName>
    <definedName name="_xlnm.Print_Titles" localSheetId="2">'Shipping Invoice'!$1:$22</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3" i="2" l="1"/>
  <c r="J495" i="2" s="1"/>
  <c r="I492"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24" i="7"/>
  <c r="K495" i="7" l="1"/>
  <c r="K14" i="7"/>
  <c r="K18" i="7"/>
  <c r="K10" i="7"/>
  <c r="B471" i="7"/>
  <c r="N1" i="7"/>
  <c r="N1" i="6"/>
  <c r="E477" i="6" s="1"/>
  <c r="F1002" i="6"/>
  <c r="D486" i="6"/>
  <c r="B492" i="7" s="1"/>
  <c r="D485" i="6"/>
  <c r="B491" i="7" s="1"/>
  <c r="D484" i="6"/>
  <c r="B490" i="7" s="1"/>
  <c r="D483" i="6"/>
  <c r="B489" i="7" s="1"/>
  <c r="D482" i="6"/>
  <c r="B488" i="7" s="1"/>
  <c r="D481" i="6"/>
  <c r="B487" i="7" s="1"/>
  <c r="D480" i="6"/>
  <c r="B486" i="7" s="1"/>
  <c r="D479" i="6"/>
  <c r="B485" i="7" s="1"/>
  <c r="D478" i="6"/>
  <c r="B484" i="7" s="1"/>
  <c r="D477" i="6"/>
  <c r="B483" i="7" s="1"/>
  <c r="D476" i="6"/>
  <c r="B482" i="7" s="1"/>
  <c r="D475" i="6"/>
  <c r="B481" i="7" s="1"/>
  <c r="D474" i="6"/>
  <c r="B480" i="7" s="1"/>
  <c r="D473" i="6"/>
  <c r="B479" i="7" s="1"/>
  <c r="D472" i="6"/>
  <c r="B478" i="7" s="1"/>
  <c r="D471" i="6"/>
  <c r="B477" i="7" s="1"/>
  <c r="D470" i="6"/>
  <c r="B476" i="7" s="1"/>
  <c r="D469" i="6"/>
  <c r="B475" i="7" s="1"/>
  <c r="D468" i="6"/>
  <c r="B474" i="7" s="1"/>
  <c r="D467" i="6"/>
  <c r="B473" i="7" s="1"/>
  <c r="D466" i="6"/>
  <c r="B472" i="7" s="1"/>
  <c r="D465" i="6"/>
  <c r="D464" i="6"/>
  <c r="B470" i="7" s="1"/>
  <c r="D463" i="6"/>
  <c r="B469" i="7" s="1"/>
  <c r="D462" i="6"/>
  <c r="B468" i="7" s="1"/>
  <c r="D461" i="6"/>
  <c r="B467" i="7" s="1"/>
  <c r="D460" i="6"/>
  <c r="B466" i="7" s="1"/>
  <c r="D459" i="6"/>
  <c r="B465" i="7" s="1"/>
  <c r="D458" i="6"/>
  <c r="B464" i="7" s="1"/>
  <c r="D457" i="6"/>
  <c r="B463" i="7" s="1"/>
  <c r="D456" i="6"/>
  <c r="B462" i="7" s="1"/>
  <c r="D455" i="6"/>
  <c r="B461" i="7" s="1"/>
  <c r="D454" i="6"/>
  <c r="B460" i="7" s="1"/>
  <c r="D453" i="6"/>
  <c r="B459" i="7" s="1"/>
  <c r="D452" i="6"/>
  <c r="B458" i="7" s="1"/>
  <c r="D451" i="6"/>
  <c r="B457" i="7" s="1"/>
  <c r="D450" i="6"/>
  <c r="B456" i="7" s="1"/>
  <c r="D449" i="6"/>
  <c r="B455" i="7" s="1"/>
  <c r="D448" i="6"/>
  <c r="B454" i="7" s="1"/>
  <c r="D447" i="6"/>
  <c r="B453" i="7" s="1"/>
  <c r="D446" i="6"/>
  <c r="B452" i="7" s="1"/>
  <c r="D445" i="6"/>
  <c r="B451" i="7" s="1"/>
  <c r="D444" i="6"/>
  <c r="B450" i="7" s="1"/>
  <c r="D443" i="6"/>
  <c r="B449" i="7" s="1"/>
  <c r="D442" i="6"/>
  <c r="B448" i="7" s="1"/>
  <c r="D441" i="6"/>
  <c r="B447" i="7" s="1"/>
  <c r="D440" i="6"/>
  <c r="B446" i="7" s="1"/>
  <c r="D439" i="6"/>
  <c r="B445" i="7" s="1"/>
  <c r="D438" i="6"/>
  <c r="B444" i="7" s="1"/>
  <c r="D437" i="6"/>
  <c r="B443" i="7" s="1"/>
  <c r="D436" i="6"/>
  <c r="B442" i="7" s="1"/>
  <c r="D435" i="6"/>
  <c r="B441" i="7" s="1"/>
  <c r="D434" i="6"/>
  <c r="B440" i="7" s="1"/>
  <c r="D433" i="6"/>
  <c r="B439" i="7" s="1"/>
  <c r="D432" i="6"/>
  <c r="B438" i="7" s="1"/>
  <c r="D431" i="6"/>
  <c r="B437" i="7" s="1"/>
  <c r="D430" i="6"/>
  <c r="B436" i="7" s="1"/>
  <c r="D429" i="6"/>
  <c r="B435" i="7" s="1"/>
  <c r="D428" i="6"/>
  <c r="B434" i="7" s="1"/>
  <c r="D427" i="6"/>
  <c r="B433" i="7" s="1"/>
  <c r="D426" i="6"/>
  <c r="B432" i="7" s="1"/>
  <c r="D425" i="6"/>
  <c r="B431" i="7" s="1"/>
  <c r="D424" i="6"/>
  <c r="B430" i="7" s="1"/>
  <c r="D423" i="6"/>
  <c r="B429" i="7" s="1"/>
  <c r="D422" i="6"/>
  <c r="B428" i="7" s="1"/>
  <c r="D421" i="6"/>
  <c r="B427" i="7" s="1"/>
  <c r="D420" i="6"/>
  <c r="B426" i="7" s="1"/>
  <c r="D419" i="6"/>
  <c r="B425" i="7" s="1"/>
  <c r="D418" i="6"/>
  <c r="B424" i="7" s="1"/>
  <c r="D417" i="6"/>
  <c r="B423" i="7" s="1"/>
  <c r="D416" i="6"/>
  <c r="B422" i="7" s="1"/>
  <c r="D415" i="6"/>
  <c r="B421" i="7" s="1"/>
  <c r="D414" i="6"/>
  <c r="B420" i="7" s="1"/>
  <c r="D413" i="6"/>
  <c r="B419" i="7" s="1"/>
  <c r="D412" i="6"/>
  <c r="B418" i="7" s="1"/>
  <c r="D411" i="6"/>
  <c r="B417" i="7" s="1"/>
  <c r="D410" i="6"/>
  <c r="B416" i="7" s="1"/>
  <c r="D409" i="6"/>
  <c r="B415" i="7" s="1"/>
  <c r="D408" i="6"/>
  <c r="B414" i="7" s="1"/>
  <c r="D407" i="6"/>
  <c r="B413" i="7" s="1"/>
  <c r="D406" i="6"/>
  <c r="B412" i="7" s="1"/>
  <c r="D405" i="6"/>
  <c r="B411" i="7" s="1"/>
  <c r="D404" i="6"/>
  <c r="B410" i="7" s="1"/>
  <c r="D403" i="6"/>
  <c r="B409" i="7" s="1"/>
  <c r="D402" i="6"/>
  <c r="B408" i="7" s="1"/>
  <c r="D401" i="6"/>
  <c r="B407" i="7" s="1"/>
  <c r="D400" i="6"/>
  <c r="B406" i="7" s="1"/>
  <c r="D399" i="6"/>
  <c r="B405" i="7" s="1"/>
  <c r="D398" i="6"/>
  <c r="B404" i="7" s="1"/>
  <c r="D397" i="6"/>
  <c r="B403" i="7" s="1"/>
  <c r="D396" i="6"/>
  <c r="B402" i="7" s="1"/>
  <c r="D395" i="6"/>
  <c r="B401" i="7" s="1"/>
  <c r="D394" i="6"/>
  <c r="B400" i="7" s="1"/>
  <c r="D393" i="6"/>
  <c r="B399" i="7" s="1"/>
  <c r="D392" i="6"/>
  <c r="B398" i="7" s="1"/>
  <c r="D391" i="6"/>
  <c r="B397" i="7" s="1"/>
  <c r="D390" i="6"/>
  <c r="B396" i="7" s="1"/>
  <c r="D389" i="6"/>
  <c r="B395" i="7" s="1"/>
  <c r="D388" i="6"/>
  <c r="B394" i="7" s="1"/>
  <c r="D387" i="6"/>
  <c r="B393" i="7" s="1"/>
  <c r="D386" i="6"/>
  <c r="B392" i="7" s="1"/>
  <c r="D385" i="6"/>
  <c r="B391" i="7" s="1"/>
  <c r="D384" i="6"/>
  <c r="B390" i="7" s="1"/>
  <c r="D383" i="6"/>
  <c r="B389" i="7" s="1"/>
  <c r="D382" i="6"/>
  <c r="B388" i="7" s="1"/>
  <c r="D381" i="6"/>
  <c r="B387" i="7" s="1"/>
  <c r="D380" i="6"/>
  <c r="B386" i="7" s="1"/>
  <c r="D379" i="6"/>
  <c r="B385" i="7" s="1"/>
  <c r="D378" i="6"/>
  <c r="B384" i="7" s="1"/>
  <c r="D377" i="6"/>
  <c r="B383" i="7" s="1"/>
  <c r="D376" i="6"/>
  <c r="B382" i="7" s="1"/>
  <c r="D375" i="6"/>
  <c r="B381" i="7" s="1"/>
  <c r="D374" i="6"/>
  <c r="B380" i="7" s="1"/>
  <c r="D373" i="6"/>
  <c r="B379" i="7" s="1"/>
  <c r="D372" i="6"/>
  <c r="B378" i="7" s="1"/>
  <c r="D371" i="6"/>
  <c r="B377" i="7" s="1"/>
  <c r="D370" i="6"/>
  <c r="B376" i="7" s="1"/>
  <c r="D369" i="6"/>
  <c r="B375" i="7" s="1"/>
  <c r="D368" i="6"/>
  <c r="B374" i="7" s="1"/>
  <c r="D367" i="6"/>
  <c r="B373" i="7" s="1"/>
  <c r="D366" i="6"/>
  <c r="B372" i="7" s="1"/>
  <c r="D365" i="6"/>
  <c r="B371" i="7" s="1"/>
  <c r="D364" i="6"/>
  <c r="B370" i="7" s="1"/>
  <c r="D363" i="6"/>
  <c r="B369" i="7" s="1"/>
  <c r="D362" i="6"/>
  <c r="B368" i="7" s="1"/>
  <c r="D361" i="6"/>
  <c r="B367" i="7" s="1"/>
  <c r="D360" i="6"/>
  <c r="B366" i="7" s="1"/>
  <c r="D359" i="6"/>
  <c r="B365" i="7" s="1"/>
  <c r="D358" i="6"/>
  <c r="B364" i="7" s="1"/>
  <c r="D357" i="6"/>
  <c r="B363" i="7" s="1"/>
  <c r="D356" i="6"/>
  <c r="B362" i="7" s="1"/>
  <c r="D355" i="6"/>
  <c r="B361" i="7" s="1"/>
  <c r="D354" i="6"/>
  <c r="B360" i="7" s="1"/>
  <c r="D353" i="6"/>
  <c r="B359" i="7" s="1"/>
  <c r="D352" i="6"/>
  <c r="B358" i="7" s="1"/>
  <c r="D351" i="6"/>
  <c r="B357" i="7" s="1"/>
  <c r="D350" i="6"/>
  <c r="B356" i="7" s="1"/>
  <c r="D349" i="6"/>
  <c r="B355" i="7" s="1"/>
  <c r="D348" i="6"/>
  <c r="B354" i="7" s="1"/>
  <c r="D347" i="6"/>
  <c r="B353" i="7" s="1"/>
  <c r="D346" i="6"/>
  <c r="B352" i="7" s="1"/>
  <c r="D345" i="6"/>
  <c r="B351" i="7" s="1"/>
  <c r="D344" i="6"/>
  <c r="B350" i="7" s="1"/>
  <c r="D343" i="6"/>
  <c r="B349" i="7" s="1"/>
  <c r="D342" i="6"/>
  <c r="B348" i="7" s="1"/>
  <c r="D341" i="6"/>
  <c r="B347" i="7" s="1"/>
  <c r="D340" i="6"/>
  <c r="B346" i="7" s="1"/>
  <c r="D339" i="6"/>
  <c r="B345" i="7" s="1"/>
  <c r="D338" i="6"/>
  <c r="B344" i="7" s="1"/>
  <c r="D337" i="6"/>
  <c r="B343" i="7" s="1"/>
  <c r="D336" i="6"/>
  <c r="B342" i="7" s="1"/>
  <c r="D335" i="6"/>
  <c r="B341" i="7" s="1"/>
  <c r="D334" i="6"/>
  <c r="B340" i="7" s="1"/>
  <c r="D333" i="6"/>
  <c r="B339" i="7" s="1"/>
  <c r="D332" i="6"/>
  <c r="B338" i="7" s="1"/>
  <c r="D331" i="6"/>
  <c r="B337" i="7" s="1"/>
  <c r="D330" i="6"/>
  <c r="B336" i="7" s="1"/>
  <c r="D329" i="6"/>
  <c r="B335" i="7" s="1"/>
  <c r="D328" i="6"/>
  <c r="B334" i="7" s="1"/>
  <c r="D327" i="6"/>
  <c r="B333" i="7" s="1"/>
  <c r="D326" i="6"/>
  <c r="B332" i="7" s="1"/>
  <c r="D325" i="6"/>
  <c r="B331" i="7" s="1"/>
  <c r="D324" i="6"/>
  <c r="B330" i="7" s="1"/>
  <c r="D323" i="6"/>
  <c r="B329" i="7" s="1"/>
  <c r="D322" i="6"/>
  <c r="B328" i="7" s="1"/>
  <c r="D321" i="6"/>
  <c r="B327" i="7" s="1"/>
  <c r="D320" i="6"/>
  <c r="B326" i="7" s="1"/>
  <c r="D319" i="6"/>
  <c r="B325" i="7" s="1"/>
  <c r="D318" i="6"/>
  <c r="B324" i="7" s="1"/>
  <c r="D317" i="6"/>
  <c r="B323" i="7" s="1"/>
  <c r="D316" i="6"/>
  <c r="B322" i="7" s="1"/>
  <c r="D315" i="6"/>
  <c r="B321" i="7" s="1"/>
  <c r="D314" i="6"/>
  <c r="B320" i="7" s="1"/>
  <c r="D313" i="6"/>
  <c r="B319" i="7" s="1"/>
  <c r="D312" i="6"/>
  <c r="B318" i="7" s="1"/>
  <c r="D311" i="6"/>
  <c r="B317" i="7" s="1"/>
  <c r="D310" i="6"/>
  <c r="B316" i="7" s="1"/>
  <c r="D309" i="6"/>
  <c r="B315" i="7" s="1"/>
  <c r="D308" i="6"/>
  <c r="B314" i="7" s="1"/>
  <c r="D307" i="6"/>
  <c r="B313" i="7" s="1"/>
  <c r="D306" i="6"/>
  <c r="B312" i="7" s="1"/>
  <c r="D305" i="6"/>
  <c r="B311" i="7" s="1"/>
  <c r="D304" i="6"/>
  <c r="B310" i="7" s="1"/>
  <c r="D303" i="6"/>
  <c r="B309" i="7" s="1"/>
  <c r="D302" i="6"/>
  <c r="B308" i="7" s="1"/>
  <c r="D301" i="6"/>
  <c r="B307" i="7" s="1"/>
  <c r="D300" i="6"/>
  <c r="B306" i="7" s="1"/>
  <c r="D299" i="6"/>
  <c r="B305" i="7" s="1"/>
  <c r="D298" i="6"/>
  <c r="B304" i="7" s="1"/>
  <c r="D297" i="6"/>
  <c r="B303" i="7" s="1"/>
  <c r="D296" i="6"/>
  <c r="B302" i="7" s="1"/>
  <c r="D295" i="6"/>
  <c r="B301" i="7" s="1"/>
  <c r="D294" i="6"/>
  <c r="B300" i="7" s="1"/>
  <c r="D293" i="6"/>
  <c r="B299" i="7" s="1"/>
  <c r="D292" i="6"/>
  <c r="B298" i="7" s="1"/>
  <c r="D291" i="6"/>
  <c r="B297" i="7" s="1"/>
  <c r="D290" i="6"/>
  <c r="B296" i="7" s="1"/>
  <c r="D289" i="6"/>
  <c r="B295" i="7" s="1"/>
  <c r="D288" i="6"/>
  <c r="B294" i="7" s="1"/>
  <c r="D287" i="6"/>
  <c r="B293" i="7" s="1"/>
  <c r="D286" i="6"/>
  <c r="B292" i="7" s="1"/>
  <c r="D285" i="6"/>
  <c r="B291" i="7" s="1"/>
  <c r="D284" i="6"/>
  <c r="B290" i="7" s="1"/>
  <c r="D283" i="6"/>
  <c r="B289" i="7" s="1"/>
  <c r="D282" i="6"/>
  <c r="B288" i="7" s="1"/>
  <c r="D281" i="6"/>
  <c r="B287" i="7" s="1"/>
  <c r="D280" i="6"/>
  <c r="B286" i="7" s="1"/>
  <c r="D279" i="6"/>
  <c r="B285" i="7" s="1"/>
  <c r="D278" i="6"/>
  <c r="B284" i="7" s="1"/>
  <c r="D277" i="6"/>
  <c r="B283" i="7" s="1"/>
  <c r="D276" i="6"/>
  <c r="B282" i="7" s="1"/>
  <c r="D275" i="6"/>
  <c r="B281" i="7" s="1"/>
  <c r="D274" i="6"/>
  <c r="B280" i="7" s="1"/>
  <c r="D273" i="6"/>
  <c r="B279" i="7" s="1"/>
  <c r="D272" i="6"/>
  <c r="B278" i="7" s="1"/>
  <c r="D271" i="6"/>
  <c r="B277" i="7" s="1"/>
  <c r="D270" i="6"/>
  <c r="B276" i="7" s="1"/>
  <c r="D269" i="6"/>
  <c r="B275" i="7" s="1"/>
  <c r="D268" i="6"/>
  <c r="B274" i="7" s="1"/>
  <c r="D267" i="6"/>
  <c r="B273" i="7" s="1"/>
  <c r="D266" i="6"/>
  <c r="B272" i="7" s="1"/>
  <c r="D265" i="6"/>
  <c r="B271" i="7" s="1"/>
  <c r="D264" i="6"/>
  <c r="B270" i="7" s="1"/>
  <c r="D263" i="6"/>
  <c r="B269" i="7" s="1"/>
  <c r="D262" i="6"/>
  <c r="B268" i="7" s="1"/>
  <c r="D261" i="6"/>
  <c r="B267" i="7" s="1"/>
  <c r="D260" i="6"/>
  <c r="B266" i="7" s="1"/>
  <c r="D259" i="6"/>
  <c r="B265" i="7" s="1"/>
  <c r="D258" i="6"/>
  <c r="B264" i="7" s="1"/>
  <c r="D257" i="6"/>
  <c r="B263" i="7" s="1"/>
  <c r="D256" i="6"/>
  <c r="B262" i="7" s="1"/>
  <c r="D255" i="6"/>
  <c r="B261" i="7" s="1"/>
  <c r="D254" i="6"/>
  <c r="B260" i="7" s="1"/>
  <c r="D253" i="6"/>
  <c r="B259" i="7" s="1"/>
  <c r="D252" i="6"/>
  <c r="B258" i="7" s="1"/>
  <c r="D251" i="6"/>
  <c r="B257" i="7" s="1"/>
  <c r="D250" i="6"/>
  <c r="B256" i="7" s="1"/>
  <c r="D249" i="6"/>
  <c r="B255" i="7" s="1"/>
  <c r="D248" i="6"/>
  <c r="B254" i="7" s="1"/>
  <c r="D247" i="6"/>
  <c r="B253" i="7" s="1"/>
  <c r="D246" i="6"/>
  <c r="B252" i="7" s="1"/>
  <c r="D245" i="6"/>
  <c r="B251" i="7" s="1"/>
  <c r="D244" i="6"/>
  <c r="B250" i="7" s="1"/>
  <c r="D243" i="6"/>
  <c r="B249" i="7" s="1"/>
  <c r="D242" i="6"/>
  <c r="B248" i="7" s="1"/>
  <c r="D241" i="6"/>
  <c r="B247" i="7" s="1"/>
  <c r="D240" i="6"/>
  <c r="B246" i="7" s="1"/>
  <c r="D239" i="6"/>
  <c r="B245" i="7" s="1"/>
  <c r="D238" i="6"/>
  <c r="B244" i="7" s="1"/>
  <c r="D237" i="6"/>
  <c r="B243" i="7" s="1"/>
  <c r="D236" i="6"/>
  <c r="B242" i="7" s="1"/>
  <c r="D235" i="6"/>
  <c r="B241" i="7" s="1"/>
  <c r="D234" i="6"/>
  <c r="B240" i="7" s="1"/>
  <c r="D233" i="6"/>
  <c r="B239" i="7" s="1"/>
  <c r="D232" i="6"/>
  <c r="B238" i="7" s="1"/>
  <c r="D231" i="6"/>
  <c r="B237" i="7" s="1"/>
  <c r="D230" i="6"/>
  <c r="B236" i="7" s="1"/>
  <c r="D229" i="6"/>
  <c r="B235" i="7" s="1"/>
  <c r="D228" i="6"/>
  <c r="B234" i="7" s="1"/>
  <c r="D227" i="6"/>
  <c r="B233" i="7" s="1"/>
  <c r="D226" i="6"/>
  <c r="B232" i="7" s="1"/>
  <c r="D225" i="6"/>
  <c r="B231" i="7" s="1"/>
  <c r="D224" i="6"/>
  <c r="B230" i="7" s="1"/>
  <c r="D223" i="6"/>
  <c r="B229" i="7" s="1"/>
  <c r="D222" i="6"/>
  <c r="B228" i="7" s="1"/>
  <c r="D221" i="6"/>
  <c r="B227" i="7" s="1"/>
  <c r="D220" i="6"/>
  <c r="B226" i="7" s="1"/>
  <c r="D219" i="6"/>
  <c r="B225" i="7" s="1"/>
  <c r="D218" i="6"/>
  <c r="B224" i="7" s="1"/>
  <c r="D217" i="6"/>
  <c r="B223" i="7" s="1"/>
  <c r="D216" i="6"/>
  <c r="B222" i="7" s="1"/>
  <c r="D215" i="6"/>
  <c r="B221" i="7" s="1"/>
  <c r="D214" i="6"/>
  <c r="B220" i="7" s="1"/>
  <c r="D213" i="6"/>
  <c r="B219" i="7" s="1"/>
  <c r="D212" i="6"/>
  <c r="B218" i="7" s="1"/>
  <c r="D211" i="6"/>
  <c r="B217" i="7" s="1"/>
  <c r="D210" i="6"/>
  <c r="B216" i="7" s="1"/>
  <c r="D209" i="6"/>
  <c r="B215" i="7" s="1"/>
  <c r="D208" i="6"/>
  <c r="B214" i="7" s="1"/>
  <c r="D207" i="6"/>
  <c r="B213" i="7" s="1"/>
  <c r="D206" i="6"/>
  <c r="B212" i="7" s="1"/>
  <c r="D205" i="6"/>
  <c r="B211" i="7" s="1"/>
  <c r="D204" i="6"/>
  <c r="B210" i="7" s="1"/>
  <c r="D203" i="6"/>
  <c r="B209" i="7" s="1"/>
  <c r="D202" i="6"/>
  <c r="B208" i="7" s="1"/>
  <c r="D201" i="6"/>
  <c r="B207" i="7" s="1"/>
  <c r="D200" i="6"/>
  <c r="B206" i="7" s="1"/>
  <c r="D199" i="6"/>
  <c r="B205" i="7" s="1"/>
  <c r="D198" i="6"/>
  <c r="B204" i="7" s="1"/>
  <c r="D197" i="6"/>
  <c r="B203" i="7" s="1"/>
  <c r="D196" i="6"/>
  <c r="B202" i="7" s="1"/>
  <c r="D195" i="6"/>
  <c r="B201" i="7" s="1"/>
  <c r="D194" i="6"/>
  <c r="B200" i="7" s="1"/>
  <c r="D193" i="6"/>
  <c r="B199" i="7" s="1"/>
  <c r="D192" i="6"/>
  <c r="B198" i="7" s="1"/>
  <c r="D191" i="6"/>
  <c r="B197" i="7" s="1"/>
  <c r="D190" i="6"/>
  <c r="B196" i="7" s="1"/>
  <c r="D189" i="6"/>
  <c r="B195" i="7" s="1"/>
  <c r="D188" i="6"/>
  <c r="B194" i="7" s="1"/>
  <c r="D187" i="6"/>
  <c r="B193" i="7" s="1"/>
  <c r="D186" i="6"/>
  <c r="B192" i="7" s="1"/>
  <c r="D185" i="6"/>
  <c r="B191" i="7" s="1"/>
  <c r="D184" i="6"/>
  <c r="B190" i="7" s="1"/>
  <c r="D183" i="6"/>
  <c r="B189" i="7" s="1"/>
  <c r="D182" i="6"/>
  <c r="B188" i="7" s="1"/>
  <c r="D181" i="6"/>
  <c r="B187" i="7" s="1"/>
  <c r="D180" i="6"/>
  <c r="B186" i="7" s="1"/>
  <c r="D179" i="6"/>
  <c r="B185" i="7" s="1"/>
  <c r="D178" i="6"/>
  <c r="B184" i="7" s="1"/>
  <c r="D177" i="6"/>
  <c r="B183" i="7" s="1"/>
  <c r="D176" i="6"/>
  <c r="B182" i="7" s="1"/>
  <c r="D175" i="6"/>
  <c r="B181" i="7" s="1"/>
  <c r="D174" i="6"/>
  <c r="B180" i="7" s="1"/>
  <c r="D173" i="6"/>
  <c r="B179" i="7" s="1"/>
  <c r="D172" i="6"/>
  <c r="B178" i="7" s="1"/>
  <c r="D171" i="6"/>
  <c r="B177" i="7" s="1"/>
  <c r="D170" i="6"/>
  <c r="B176" i="7" s="1"/>
  <c r="D169" i="6"/>
  <c r="B175" i="7" s="1"/>
  <c r="D168" i="6"/>
  <c r="B174" i="7" s="1"/>
  <c r="D167" i="6"/>
  <c r="B173" i="7" s="1"/>
  <c r="D166" i="6"/>
  <c r="B172" i="7" s="1"/>
  <c r="D165" i="6"/>
  <c r="B171" i="7" s="1"/>
  <c r="D164" i="6"/>
  <c r="B170" i="7" s="1"/>
  <c r="D163" i="6"/>
  <c r="B169" i="7" s="1"/>
  <c r="D162" i="6"/>
  <c r="B168" i="7" s="1"/>
  <c r="D161" i="6"/>
  <c r="B167" i="7" s="1"/>
  <c r="D160" i="6"/>
  <c r="B166" i="7" s="1"/>
  <c r="D159" i="6"/>
  <c r="B165" i="7" s="1"/>
  <c r="D158" i="6"/>
  <c r="B164" i="7" s="1"/>
  <c r="D157" i="6"/>
  <c r="B163" i="7" s="1"/>
  <c r="D156" i="6"/>
  <c r="B162" i="7" s="1"/>
  <c r="D155" i="6"/>
  <c r="B161" i="7" s="1"/>
  <c r="D154" i="6"/>
  <c r="B160" i="7" s="1"/>
  <c r="D153" i="6"/>
  <c r="B159" i="7" s="1"/>
  <c r="D152" i="6"/>
  <c r="B158" i="7" s="1"/>
  <c r="D151" i="6"/>
  <c r="B157" i="7" s="1"/>
  <c r="D150" i="6"/>
  <c r="B156" i="7" s="1"/>
  <c r="D149" i="6"/>
  <c r="B155" i="7" s="1"/>
  <c r="D148" i="6"/>
  <c r="B154" i="7" s="1"/>
  <c r="D147" i="6"/>
  <c r="B153" i="7" s="1"/>
  <c r="D146" i="6"/>
  <c r="B152" i="7" s="1"/>
  <c r="D145" i="6"/>
  <c r="B151" i="7" s="1"/>
  <c r="D144" i="6"/>
  <c r="B150" i="7" s="1"/>
  <c r="D143" i="6"/>
  <c r="B149" i="7" s="1"/>
  <c r="D142" i="6"/>
  <c r="B148" i="7" s="1"/>
  <c r="D141" i="6"/>
  <c r="B147" i="7" s="1"/>
  <c r="D140" i="6"/>
  <c r="B146" i="7" s="1"/>
  <c r="D139" i="6"/>
  <c r="B145" i="7" s="1"/>
  <c r="D138" i="6"/>
  <c r="B144" i="7" s="1"/>
  <c r="D137" i="6"/>
  <c r="B143" i="7" s="1"/>
  <c r="D136" i="6"/>
  <c r="B142" i="7" s="1"/>
  <c r="D135" i="6"/>
  <c r="B141" i="7" s="1"/>
  <c r="D134" i="6"/>
  <c r="B140" i="7" s="1"/>
  <c r="D133" i="6"/>
  <c r="B139" i="7" s="1"/>
  <c r="D132" i="6"/>
  <c r="B138" i="7" s="1"/>
  <c r="D131" i="6"/>
  <c r="B137" i="7" s="1"/>
  <c r="D130" i="6"/>
  <c r="B136" i="7" s="1"/>
  <c r="D129" i="6"/>
  <c r="B135" i="7" s="1"/>
  <c r="D128" i="6"/>
  <c r="B134" i="7" s="1"/>
  <c r="D127" i="6"/>
  <c r="B133" i="7" s="1"/>
  <c r="D126" i="6"/>
  <c r="B132" i="7" s="1"/>
  <c r="K132" i="7" s="1"/>
  <c r="D125" i="6"/>
  <c r="B131" i="7" s="1"/>
  <c r="D124" i="6"/>
  <c r="B130" i="7" s="1"/>
  <c r="D123" i="6"/>
  <c r="B129" i="7" s="1"/>
  <c r="D122" i="6"/>
  <c r="B128" i="7" s="1"/>
  <c r="D121" i="6"/>
  <c r="B127" i="7" s="1"/>
  <c r="D120" i="6"/>
  <c r="B126" i="7" s="1"/>
  <c r="D119" i="6"/>
  <c r="B125" i="7" s="1"/>
  <c r="D118" i="6"/>
  <c r="B124" i="7" s="1"/>
  <c r="D117" i="6"/>
  <c r="B123" i="7" s="1"/>
  <c r="D116" i="6"/>
  <c r="B122" i="7" s="1"/>
  <c r="D115" i="6"/>
  <c r="B121" i="7" s="1"/>
  <c r="D114" i="6"/>
  <c r="B120" i="7" s="1"/>
  <c r="D113" i="6"/>
  <c r="B119" i="7" s="1"/>
  <c r="D112" i="6"/>
  <c r="B118" i="7" s="1"/>
  <c r="D111" i="6"/>
  <c r="B117" i="7" s="1"/>
  <c r="D110" i="6"/>
  <c r="B116" i="7" s="1"/>
  <c r="D109" i="6"/>
  <c r="B115" i="7" s="1"/>
  <c r="D108" i="6"/>
  <c r="B114" i="7" s="1"/>
  <c r="D107" i="6"/>
  <c r="B113" i="7" s="1"/>
  <c r="D106" i="6"/>
  <c r="B112" i="7" s="1"/>
  <c r="D105" i="6"/>
  <c r="B111" i="7" s="1"/>
  <c r="D104" i="6"/>
  <c r="B110" i="7" s="1"/>
  <c r="D103" i="6"/>
  <c r="B109" i="7" s="1"/>
  <c r="D102" i="6"/>
  <c r="B108" i="7" s="1"/>
  <c r="D101" i="6"/>
  <c r="B107" i="7" s="1"/>
  <c r="D100" i="6"/>
  <c r="B106" i="7" s="1"/>
  <c r="D99" i="6"/>
  <c r="B105" i="7" s="1"/>
  <c r="D98" i="6"/>
  <c r="B104" i="7" s="1"/>
  <c r="D97" i="6"/>
  <c r="B103" i="7" s="1"/>
  <c r="D96" i="6"/>
  <c r="B102" i="7" s="1"/>
  <c r="D95" i="6"/>
  <c r="B101" i="7" s="1"/>
  <c r="D94" i="6"/>
  <c r="B100" i="7" s="1"/>
  <c r="D93" i="6"/>
  <c r="B99" i="7" s="1"/>
  <c r="D92" i="6"/>
  <c r="B98" i="7" s="1"/>
  <c r="D91" i="6"/>
  <c r="B97" i="7" s="1"/>
  <c r="D90" i="6"/>
  <c r="B96" i="7" s="1"/>
  <c r="D89" i="6"/>
  <c r="B95" i="7" s="1"/>
  <c r="D88" i="6"/>
  <c r="B94" i="7" s="1"/>
  <c r="D87" i="6"/>
  <c r="B93" i="7" s="1"/>
  <c r="D86" i="6"/>
  <c r="B92" i="7" s="1"/>
  <c r="D85" i="6"/>
  <c r="B91" i="7" s="1"/>
  <c r="D84" i="6"/>
  <c r="B90" i="7" s="1"/>
  <c r="D83" i="6"/>
  <c r="B89" i="7" s="1"/>
  <c r="D82" i="6"/>
  <c r="B88" i="7" s="1"/>
  <c r="D81" i="6"/>
  <c r="B87" i="7" s="1"/>
  <c r="D80" i="6"/>
  <c r="B86" i="7" s="1"/>
  <c r="D79" i="6"/>
  <c r="B85" i="7" s="1"/>
  <c r="D78" i="6"/>
  <c r="B84" i="7" s="1"/>
  <c r="D77" i="6"/>
  <c r="B83" i="7" s="1"/>
  <c r="D76" i="6"/>
  <c r="B82" i="7" s="1"/>
  <c r="D75" i="6"/>
  <c r="B81" i="7" s="1"/>
  <c r="D74" i="6"/>
  <c r="B80" i="7" s="1"/>
  <c r="D73" i="6"/>
  <c r="B79" i="7" s="1"/>
  <c r="D72" i="6"/>
  <c r="B78" i="7" s="1"/>
  <c r="D71" i="6"/>
  <c r="B77" i="7" s="1"/>
  <c r="D70" i="6"/>
  <c r="B76" i="7" s="1"/>
  <c r="D69" i="6"/>
  <c r="B75" i="7" s="1"/>
  <c r="D68" i="6"/>
  <c r="B74" i="7" s="1"/>
  <c r="D67" i="6"/>
  <c r="B73" i="7" s="1"/>
  <c r="D66" i="6"/>
  <c r="B72" i="7" s="1"/>
  <c r="D65" i="6"/>
  <c r="B71" i="7" s="1"/>
  <c r="D64" i="6"/>
  <c r="B70" i="7" s="1"/>
  <c r="D63" i="6"/>
  <c r="B69" i="7" s="1"/>
  <c r="D62" i="6"/>
  <c r="B68" i="7" s="1"/>
  <c r="D61" i="6"/>
  <c r="B67" i="7" s="1"/>
  <c r="D60" i="6"/>
  <c r="B66" i="7" s="1"/>
  <c r="D59" i="6"/>
  <c r="B65" i="7" s="1"/>
  <c r="D58" i="6"/>
  <c r="B64" i="7" s="1"/>
  <c r="D57" i="6"/>
  <c r="B63" i="7" s="1"/>
  <c r="D56" i="6"/>
  <c r="B62" i="7" s="1"/>
  <c r="D55" i="6"/>
  <c r="B61" i="7" s="1"/>
  <c r="D54" i="6"/>
  <c r="B60" i="7" s="1"/>
  <c r="D53" i="6"/>
  <c r="B59" i="7" s="1"/>
  <c r="D52" i="6"/>
  <c r="B58" i="7" s="1"/>
  <c r="D51" i="6"/>
  <c r="B57" i="7" s="1"/>
  <c r="D50" i="6"/>
  <c r="B56" i="7" s="1"/>
  <c r="D49" i="6"/>
  <c r="B55" i="7" s="1"/>
  <c r="D48" i="6"/>
  <c r="B54" i="7" s="1"/>
  <c r="D47" i="6"/>
  <c r="B53" i="7" s="1"/>
  <c r="D46" i="6"/>
  <c r="B52" i="7" s="1"/>
  <c r="D45" i="6"/>
  <c r="B51" i="7" s="1"/>
  <c r="D44" i="6"/>
  <c r="B50" i="7" s="1"/>
  <c r="D43" i="6"/>
  <c r="B49" i="7" s="1"/>
  <c r="D42" i="6"/>
  <c r="B48" i="7" s="1"/>
  <c r="D41" i="6"/>
  <c r="B47" i="7" s="1"/>
  <c r="D40" i="6"/>
  <c r="B46" i="7" s="1"/>
  <c r="D39" i="6"/>
  <c r="B45" i="7" s="1"/>
  <c r="D38" i="6"/>
  <c r="B44" i="7" s="1"/>
  <c r="D37" i="6"/>
  <c r="B43" i="7" s="1"/>
  <c r="D36" i="6"/>
  <c r="B42" i="7" s="1"/>
  <c r="D35" i="6"/>
  <c r="B41" i="7" s="1"/>
  <c r="D34" i="6"/>
  <c r="B40" i="7" s="1"/>
  <c r="D33" i="6"/>
  <c r="B39" i="7" s="1"/>
  <c r="D32" i="6"/>
  <c r="B38" i="7" s="1"/>
  <c r="D31" i="6"/>
  <c r="B37" i="7" s="1"/>
  <c r="D30" i="6"/>
  <c r="B36" i="7" s="1"/>
  <c r="D29" i="6"/>
  <c r="B35" i="7" s="1"/>
  <c r="D28" i="6"/>
  <c r="B34" i="7" s="1"/>
  <c r="D27" i="6"/>
  <c r="B33" i="7" s="1"/>
  <c r="D26" i="6"/>
  <c r="B32" i="7" s="1"/>
  <c r="D25" i="6"/>
  <c r="B31" i="7" s="1"/>
  <c r="D24" i="6"/>
  <c r="B30" i="7" s="1"/>
  <c r="D23" i="6"/>
  <c r="B29" i="7" s="1"/>
  <c r="D22" i="6"/>
  <c r="B28" i="7" s="1"/>
  <c r="D21" i="6"/>
  <c r="B27" i="7" s="1"/>
  <c r="D20" i="6"/>
  <c r="B26" i="7" s="1"/>
  <c r="D19" i="6"/>
  <c r="B25" i="7" s="1"/>
  <c r="D18" i="6"/>
  <c r="B24" i="7" s="1"/>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A1002" i="6"/>
  <c r="A1001" i="6"/>
  <c r="K58" i="7" l="1"/>
  <c r="K81" i="7"/>
  <c r="K182" i="7"/>
  <c r="K90" i="7"/>
  <c r="K369" i="7"/>
  <c r="K198" i="7"/>
  <c r="K390" i="7"/>
  <c r="K43" i="7"/>
  <c r="K67" i="7"/>
  <c r="K229" i="7"/>
  <c r="K422" i="7"/>
  <c r="K27" i="7"/>
  <c r="K235" i="7"/>
  <c r="K100" i="7"/>
  <c r="K37" i="7"/>
  <c r="K197" i="7"/>
  <c r="K301" i="7"/>
  <c r="K50" i="7"/>
  <c r="K158" i="7"/>
  <c r="K322" i="7"/>
  <c r="K69" i="7"/>
  <c r="K331" i="7"/>
  <c r="K41" i="7"/>
  <c r="K400" i="7"/>
  <c r="K434" i="7"/>
  <c r="K107" i="7"/>
  <c r="K171" i="7"/>
  <c r="K187" i="7"/>
  <c r="K219" i="7"/>
  <c r="K251" i="7"/>
  <c r="K105" i="7"/>
  <c r="K134" i="7"/>
  <c r="K201" i="7"/>
  <c r="K268" i="7"/>
  <c r="K304" i="7"/>
  <c r="K336" i="7"/>
  <c r="K370" i="7"/>
  <c r="K408" i="7"/>
  <c r="K439" i="7"/>
  <c r="K474" i="7"/>
  <c r="K75" i="7"/>
  <c r="K137" i="7"/>
  <c r="K203" i="7"/>
  <c r="K240" i="7"/>
  <c r="K340" i="7"/>
  <c r="K374" i="7"/>
  <c r="K410" i="7"/>
  <c r="K443" i="7"/>
  <c r="K475" i="7"/>
  <c r="K285" i="7"/>
  <c r="K48" i="7"/>
  <c r="K110" i="7"/>
  <c r="K139" i="7"/>
  <c r="K174" i="7"/>
  <c r="K204" i="7"/>
  <c r="K241" i="7"/>
  <c r="K273" i="7"/>
  <c r="K344" i="7"/>
  <c r="K412" i="7"/>
  <c r="K476" i="7"/>
  <c r="K49" i="7"/>
  <c r="K80" i="7"/>
  <c r="K242" i="7"/>
  <c r="K277" i="7"/>
  <c r="K308" i="7"/>
  <c r="K413" i="7"/>
  <c r="K478" i="7"/>
  <c r="K303" i="7"/>
  <c r="K335" i="7"/>
  <c r="K209" i="7"/>
  <c r="K243" i="7"/>
  <c r="K346" i="7"/>
  <c r="K379" i="7"/>
  <c r="K452" i="7"/>
  <c r="K51" i="7"/>
  <c r="K83" i="7"/>
  <c r="K114" i="7"/>
  <c r="K178" i="7"/>
  <c r="K213" i="7"/>
  <c r="K281" i="7"/>
  <c r="K416" i="7"/>
  <c r="K453" i="7"/>
  <c r="K483" i="7"/>
  <c r="K53" i="7"/>
  <c r="K85" i="7"/>
  <c r="K115" i="7"/>
  <c r="K147" i="7"/>
  <c r="K179" i="7"/>
  <c r="K217" i="7"/>
  <c r="K282" i="7"/>
  <c r="K314" i="7"/>
  <c r="K350" i="7"/>
  <c r="K386" i="7"/>
  <c r="K417" i="7"/>
  <c r="K484" i="7"/>
  <c r="K306" i="7"/>
  <c r="K26" i="7"/>
  <c r="K89" i="7"/>
  <c r="K117" i="7"/>
  <c r="K218" i="7"/>
  <c r="K250" i="7"/>
  <c r="K283" i="7"/>
  <c r="K352" i="7"/>
  <c r="K387" i="7"/>
  <c r="K490" i="7"/>
  <c r="K164" i="7"/>
  <c r="K260" i="7"/>
  <c r="K356" i="7"/>
  <c r="K28" i="7"/>
  <c r="K59" i="7"/>
  <c r="K91" i="7"/>
  <c r="K122" i="7"/>
  <c r="K154" i="7"/>
  <c r="K186" i="7"/>
  <c r="K220" i="7"/>
  <c r="K288" i="7"/>
  <c r="K323" i="7"/>
  <c r="K355" i="7"/>
  <c r="K391" i="7"/>
  <c r="K428" i="7"/>
  <c r="K460" i="7"/>
  <c r="K101" i="7"/>
  <c r="K133" i="7"/>
  <c r="K149" i="7"/>
  <c r="K165" i="7"/>
  <c r="K325" i="7"/>
  <c r="K421" i="7"/>
  <c r="K30" i="7"/>
  <c r="K62" i="7"/>
  <c r="K92" i="7"/>
  <c r="K123" i="7"/>
  <c r="K155" i="7"/>
  <c r="K259" i="7"/>
  <c r="K324" i="7"/>
  <c r="K430" i="7"/>
  <c r="K461" i="7"/>
  <c r="K33" i="7"/>
  <c r="K65" i="7"/>
  <c r="K94" i="7"/>
  <c r="K126" i="7"/>
  <c r="K193" i="7"/>
  <c r="K291" i="7"/>
  <c r="K363" i="7"/>
  <c r="K431" i="7"/>
  <c r="K463" i="7"/>
  <c r="K375" i="7"/>
  <c r="K455" i="7"/>
  <c r="K195" i="7"/>
  <c r="K261" i="7"/>
  <c r="K292" i="7"/>
  <c r="K328" i="7"/>
  <c r="K366" i="7"/>
  <c r="K397" i="7"/>
  <c r="K36" i="7"/>
  <c r="K68" i="7"/>
  <c r="K98" i="7"/>
  <c r="K131" i="7"/>
  <c r="K196" i="7"/>
  <c r="K228" i="7"/>
  <c r="K262" i="7"/>
  <c r="K298" i="7"/>
  <c r="K330" i="7"/>
  <c r="K367" i="7"/>
  <c r="K399" i="7"/>
  <c r="K25" i="7"/>
  <c r="K73" i="7"/>
  <c r="K153" i="7"/>
  <c r="K265" i="7"/>
  <c r="K313" i="7"/>
  <c r="K345" i="7"/>
  <c r="K377" i="7"/>
  <c r="K457" i="7"/>
  <c r="K57" i="7"/>
  <c r="K78" i="7"/>
  <c r="K99" i="7"/>
  <c r="K121" i="7"/>
  <c r="K142" i="7"/>
  <c r="K163" i="7"/>
  <c r="K185" i="7"/>
  <c r="K249" i="7"/>
  <c r="K270" i="7"/>
  <c r="K290" i="7"/>
  <c r="K312" i="7"/>
  <c r="K333" i="7"/>
  <c r="K354" i="7"/>
  <c r="K398" i="7"/>
  <c r="K441" i="7"/>
  <c r="K462" i="7"/>
  <c r="K480" i="7"/>
  <c r="K267" i="7"/>
  <c r="K395" i="7"/>
  <c r="K459" i="7"/>
  <c r="K76" i="7"/>
  <c r="K140" i="7"/>
  <c r="K156" i="7"/>
  <c r="K348" i="7"/>
  <c r="K444" i="7"/>
  <c r="K492" i="7"/>
  <c r="K38" i="7"/>
  <c r="K60" i="7"/>
  <c r="K82" i="7"/>
  <c r="K102" i="7"/>
  <c r="K124" i="7"/>
  <c r="K166" i="7"/>
  <c r="K188" i="7"/>
  <c r="K210" i="7"/>
  <c r="K230" i="7"/>
  <c r="K252" i="7"/>
  <c r="K274" i="7"/>
  <c r="K293" i="7"/>
  <c r="K315" i="7"/>
  <c r="K337" i="7"/>
  <c r="K359" i="7"/>
  <c r="K381" i="7"/>
  <c r="K401" i="7"/>
  <c r="K423" i="7"/>
  <c r="K445" i="7"/>
  <c r="K465" i="7"/>
  <c r="K477" i="7"/>
  <c r="K169" i="7"/>
  <c r="K190" i="7"/>
  <c r="K211" i="7"/>
  <c r="K233" i="7"/>
  <c r="K254" i="7"/>
  <c r="K275" i="7"/>
  <c r="K296" i="7"/>
  <c r="K317" i="7"/>
  <c r="K338" i="7"/>
  <c r="K360" i="7"/>
  <c r="K382" i="7"/>
  <c r="K402" i="7"/>
  <c r="K424" i="7"/>
  <c r="K468" i="7"/>
  <c r="K486" i="7"/>
  <c r="K42" i="7"/>
  <c r="K46" i="7"/>
  <c r="K206" i="7"/>
  <c r="K222" i="7"/>
  <c r="K238" i="7"/>
  <c r="K414" i="7"/>
  <c r="K446" i="7"/>
  <c r="K64" i="7"/>
  <c r="K84" i="7"/>
  <c r="K106" i="7"/>
  <c r="K128" i="7"/>
  <c r="K148" i="7"/>
  <c r="K170" i="7"/>
  <c r="K212" i="7"/>
  <c r="K234" i="7"/>
  <c r="K256" i="7"/>
  <c r="K276" i="7"/>
  <c r="K297" i="7"/>
  <c r="K319" i="7"/>
  <c r="K339" i="7"/>
  <c r="K361" i="7"/>
  <c r="K383" i="7"/>
  <c r="K403" i="7"/>
  <c r="K426" i="7"/>
  <c r="K447" i="7"/>
  <c r="K469" i="7"/>
  <c r="K488" i="7"/>
  <c r="K479" i="7"/>
  <c r="K44" i="7"/>
  <c r="K66" i="7"/>
  <c r="K86" i="7"/>
  <c r="K108" i="7"/>
  <c r="K130" i="7"/>
  <c r="K150" i="7"/>
  <c r="K172" i="7"/>
  <c r="K194" i="7"/>
  <c r="K214" i="7"/>
  <c r="K236" i="7"/>
  <c r="K258" i="7"/>
  <c r="K278" i="7"/>
  <c r="K299" i="7"/>
  <c r="K321" i="7"/>
  <c r="K365" i="7"/>
  <c r="K385" i="7"/>
  <c r="K407" i="7"/>
  <c r="K429" i="7"/>
  <c r="K449" i="7"/>
  <c r="K471" i="7"/>
  <c r="K491" i="7"/>
  <c r="K34" i="7"/>
  <c r="K146" i="7"/>
  <c r="K162" i="7"/>
  <c r="K226" i="7"/>
  <c r="K418" i="7"/>
  <c r="K35" i="7"/>
  <c r="K227" i="7"/>
  <c r="K181" i="7"/>
  <c r="K245" i="7"/>
  <c r="K309" i="7"/>
  <c r="K341" i="7"/>
  <c r="K485" i="7"/>
  <c r="K32" i="7"/>
  <c r="K52" i="7"/>
  <c r="K74" i="7"/>
  <c r="K116" i="7"/>
  <c r="K138" i="7"/>
  <c r="K160" i="7"/>
  <c r="K180" i="7"/>
  <c r="K202" i="7"/>
  <c r="K244" i="7"/>
  <c r="K266" i="7"/>
  <c r="K287" i="7"/>
  <c r="K307" i="7"/>
  <c r="K329" i="7"/>
  <c r="K351" i="7"/>
  <c r="K371" i="7"/>
  <c r="K393" i="7"/>
  <c r="K415" i="7"/>
  <c r="K437" i="7"/>
  <c r="J492" i="2"/>
  <c r="K97" i="7"/>
  <c r="K113" i="7"/>
  <c r="K129" i="7"/>
  <c r="K145" i="7"/>
  <c r="K161" i="7"/>
  <c r="K177" i="7"/>
  <c r="K225" i="7"/>
  <c r="K257" i="7"/>
  <c r="K289" i="7"/>
  <c r="K305" i="7"/>
  <c r="K353" i="7"/>
  <c r="K433" i="7"/>
  <c r="K481" i="7"/>
  <c r="K24" i="7"/>
  <c r="K40" i="7"/>
  <c r="K56" i="7"/>
  <c r="K72" i="7"/>
  <c r="K88" i="7"/>
  <c r="K136" i="7"/>
  <c r="K152" i="7"/>
  <c r="K168" i="7"/>
  <c r="K184" i="7"/>
  <c r="K200" i="7"/>
  <c r="K216" i="7"/>
  <c r="K232" i="7"/>
  <c r="K248" i="7"/>
  <c r="K264" i="7"/>
  <c r="K295" i="7"/>
  <c r="K311" i="7"/>
  <c r="K327" i="7"/>
  <c r="K343" i="7"/>
  <c r="K358" i="7"/>
  <c r="K373" i="7"/>
  <c r="K389" i="7"/>
  <c r="K420" i="7"/>
  <c r="K451" i="7"/>
  <c r="K467" i="7"/>
  <c r="K482" i="7"/>
  <c r="K436" i="7"/>
  <c r="K405" i="7"/>
  <c r="K54" i="7"/>
  <c r="K70" i="7"/>
  <c r="K118" i="7"/>
  <c r="K246" i="7"/>
  <c r="K326" i="7"/>
  <c r="K406" i="7"/>
  <c r="K438" i="7"/>
  <c r="K454" i="7"/>
  <c r="K470" i="7"/>
  <c r="K29" i="7"/>
  <c r="K45" i="7"/>
  <c r="K61" i="7"/>
  <c r="K77" i="7"/>
  <c r="K93" i="7"/>
  <c r="K109" i="7"/>
  <c r="K125" i="7"/>
  <c r="K141" i="7"/>
  <c r="K157" i="7"/>
  <c r="K189" i="7"/>
  <c r="K205" i="7"/>
  <c r="K221" i="7"/>
  <c r="K237" i="7"/>
  <c r="K253" i="7"/>
  <c r="K269" i="7"/>
  <c r="K284" i="7"/>
  <c r="K300" i="7"/>
  <c r="K316" i="7"/>
  <c r="K332" i="7"/>
  <c r="K347" i="7"/>
  <c r="K362" i="7"/>
  <c r="K378" i="7"/>
  <c r="K394" i="7"/>
  <c r="K409" i="7"/>
  <c r="K425" i="7"/>
  <c r="K440" i="7"/>
  <c r="K487" i="7"/>
  <c r="K104" i="7"/>
  <c r="K120" i="7"/>
  <c r="K280" i="7"/>
  <c r="K376" i="7"/>
  <c r="K392" i="7"/>
  <c r="K456" i="7"/>
  <c r="K472" i="7"/>
  <c r="K47" i="7"/>
  <c r="K63" i="7"/>
  <c r="K79" i="7"/>
  <c r="K95" i="7"/>
  <c r="K111" i="7"/>
  <c r="K127" i="7"/>
  <c r="K143" i="7"/>
  <c r="K159" i="7"/>
  <c r="K175" i="7"/>
  <c r="K191" i="7"/>
  <c r="K207" i="7"/>
  <c r="K223" i="7"/>
  <c r="K239" i="7"/>
  <c r="K255" i="7"/>
  <c r="K271" i="7"/>
  <c r="K286" i="7"/>
  <c r="K302" i="7"/>
  <c r="K318" i="7"/>
  <c r="K334" i="7"/>
  <c r="K349" i="7"/>
  <c r="K364" i="7"/>
  <c r="K380" i="7"/>
  <c r="K396" i="7"/>
  <c r="K411" i="7"/>
  <c r="K427" i="7"/>
  <c r="K442" i="7"/>
  <c r="K458" i="7"/>
  <c r="K473" i="7"/>
  <c r="K489" i="7"/>
  <c r="K173" i="7"/>
  <c r="K31" i="7"/>
  <c r="K96" i="7"/>
  <c r="K112" i="7"/>
  <c r="K144" i="7"/>
  <c r="K176" i="7"/>
  <c r="K192" i="7"/>
  <c r="K208" i="7"/>
  <c r="K224" i="7"/>
  <c r="K272" i="7"/>
  <c r="K320" i="7"/>
  <c r="K368" i="7"/>
  <c r="K384" i="7"/>
  <c r="K432" i="7"/>
  <c r="K448" i="7"/>
  <c r="K464" i="7"/>
  <c r="K39" i="7"/>
  <c r="K55" i="7"/>
  <c r="K71" i="7"/>
  <c r="K87" i="7"/>
  <c r="K103" i="7"/>
  <c r="K119" i="7"/>
  <c r="K135" i="7"/>
  <c r="K151" i="7"/>
  <c r="K167" i="7"/>
  <c r="K183" i="7"/>
  <c r="K199" i="7"/>
  <c r="K215" i="7"/>
  <c r="K231" i="7"/>
  <c r="K247" i="7"/>
  <c r="K263" i="7"/>
  <c r="K279" i="7"/>
  <c r="K294" i="7"/>
  <c r="K310" i="7"/>
  <c r="K342" i="7"/>
  <c r="K357" i="7"/>
  <c r="K372" i="7"/>
  <c r="K388" i="7"/>
  <c r="K404" i="7"/>
  <c r="K419" i="7"/>
  <c r="K435" i="7"/>
  <c r="K450" i="7"/>
  <c r="K466" i="7"/>
  <c r="E30" i="6"/>
  <c r="E46" i="6"/>
  <c r="E62" i="6"/>
  <c r="E78" i="6"/>
  <c r="E94" i="6"/>
  <c r="E110" i="6"/>
  <c r="E126" i="6"/>
  <c r="E142" i="6"/>
  <c r="E158" i="6"/>
  <c r="E174" i="6"/>
  <c r="E190" i="6"/>
  <c r="E206" i="6"/>
  <c r="E222" i="6"/>
  <c r="E238" i="6"/>
  <c r="E254" i="6"/>
  <c r="E270" i="6"/>
  <c r="E286" i="6"/>
  <c r="E302" i="6"/>
  <c r="E318" i="6"/>
  <c r="E334" i="6"/>
  <c r="E350" i="6"/>
  <c r="E366" i="6"/>
  <c r="E382" i="6"/>
  <c r="E398" i="6"/>
  <c r="E414" i="6"/>
  <c r="E430" i="6"/>
  <c r="E446" i="6"/>
  <c r="E462" i="6"/>
  <c r="E478" i="6"/>
  <c r="E31" i="6"/>
  <c r="E47" i="6"/>
  <c r="E63" i="6"/>
  <c r="E79" i="6"/>
  <c r="E95" i="6"/>
  <c r="E111" i="6"/>
  <c r="E127" i="6"/>
  <c r="E143" i="6"/>
  <c r="E159" i="6"/>
  <c r="E175" i="6"/>
  <c r="E191" i="6"/>
  <c r="E207" i="6"/>
  <c r="E223" i="6"/>
  <c r="E239" i="6"/>
  <c r="E255" i="6"/>
  <c r="E271" i="6"/>
  <c r="E287" i="6"/>
  <c r="E303" i="6"/>
  <c r="E319" i="6"/>
  <c r="E335" i="6"/>
  <c r="E351" i="6"/>
  <c r="E367" i="6"/>
  <c r="E383" i="6"/>
  <c r="E399" i="6"/>
  <c r="E415" i="6"/>
  <c r="E431" i="6"/>
  <c r="E447" i="6"/>
  <c r="E463" i="6"/>
  <c r="E479" i="6"/>
  <c r="E32" i="6"/>
  <c r="E48" i="6"/>
  <c r="E64" i="6"/>
  <c r="E80" i="6"/>
  <c r="E96" i="6"/>
  <c r="E112" i="6"/>
  <c r="E128" i="6"/>
  <c r="E144" i="6"/>
  <c r="E160" i="6"/>
  <c r="E176" i="6"/>
  <c r="E192" i="6"/>
  <c r="E208" i="6"/>
  <c r="E224" i="6"/>
  <c r="E240" i="6"/>
  <c r="E256" i="6"/>
  <c r="E272" i="6"/>
  <c r="E288" i="6"/>
  <c r="E304" i="6"/>
  <c r="E320" i="6"/>
  <c r="E336" i="6"/>
  <c r="E352" i="6"/>
  <c r="E368" i="6"/>
  <c r="E384" i="6"/>
  <c r="E400" i="6"/>
  <c r="E416" i="6"/>
  <c r="E432" i="6"/>
  <c r="E448" i="6"/>
  <c r="E464" i="6"/>
  <c r="E480" i="6"/>
  <c r="E33" i="6"/>
  <c r="E49" i="6"/>
  <c r="E65" i="6"/>
  <c r="E81" i="6"/>
  <c r="E97" i="6"/>
  <c r="E113" i="6"/>
  <c r="E129" i="6"/>
  <c r="E145" i="6"/>
  <c r="E161" i="6"/>
  <c r="E177" i="6"/>
  <c r="E193" i="6"/>
  <c r="E209" i="6"/>
  <c r="E225" i="6"/>
  <c r="E241" i="6"/>
  <c r="E257" i="6"/>
  <c r="E273" i="6"/>
  <c r="E289" i="6"/>
  <c r="E305" i="6"/>
  <c r="E321" i="6"/>
  <c r="E337" i="6"/>
  <c r="E353" i="6"/>
  <c r="E369" i="6"/>
  <c r="E385" i="6"/>
  <c r="E401" i="6"/>
  <c r="E417" i="6"/>
  <c r="E433" i="6"/>
  <c r="E449" i="6"/>
  <c r="E465" i="6"/>
  <c r="E481" i="6"/>
  <c r="E18" i="6"/>
  <c r="E34" i="6"/>
  <c r="E50" i="6"/>
  <c r="E66" i="6"/>
  <c r="E82" i="6"/>
  <c r="E98" i="6"/>
  <c r="E114" i="6"/>
  <c r="E130" i="6"/>
  <c r="E146" i="6"/>
  <c r="E162" i="6"/>
  <c r="E178" i="6"/>
  <c r="E194" i="6"/>
  <c r="E210" i="6"/>
  <c r="E226" i="6"/>
  <c r="E242" i="6"/>
  <c r="E258" i="6"/>
  <c r="E274" i="6"/>
  <c r="E290" i="6"/>
  <c r="E306" i="6"/>
  <c r="E322" i="6"/>
  <c r="E338" i="6"/>
  <c r="E354" i="6"/>
  <c r="E370" i="6"/>
  <c r="E386" i="6"/>
  <c r="E402" i="6"/>
  <c r="E418" i="6"/>
  <c r="E434" i="6"/>
  <c r="E450" i="6"/>
  <c r="E466" i="6"/>
  <c r="E482" i="6"/>
  <c r="E19" i="6"/>
  <c r="E35" i="6"/>
  <c r="E51" i="6"/>
  <c r="E67" i="6"/>
  <c r="E83" i="6"/>
  <c r="E99" i="6"/>
  <c r="E115" i="6"/>
  <c r="E131" i="6"/>
  <c r="E147" i="6"/>
  <c r="E163" i="6"/>
  <c r="E179" i="6"/>
  <c r="E195" i="6"/>
  <c r="E211" i="6"/>
  <c r="E227" i="6"/>
  <c r="E243" i="6"/>
  <c r="E259" i="6"/>
  <c r="E275" i="6"/>
  <c r="E291" i="6"/>
  <c r="E307" i="6"/>
  <c r="E323" i="6"/>
  <c r="E339" i="6"/>
  <c r="E355" i="6"/>
  <c r="E371" i="6"/>
  <c r="E387" i="6"/>
  <c r="E403" i="6"/>
  <c r="E419" i="6"/>
  <c r="E435" i="6"/>
  <c r="E451" i="6"/>
  <c r="E467" i="6"/>
  <c r="E483" i="6"/>
  <c r="E20" i="6"/>
  <c r="E36" i="6"/>
  <c r="E52" i="6"/>
  <c r="E68" i="6"/>
  <c r="E84" i="6"/>
  <c r="E100" i="6"/>
  <c r="E116" i="6"/>
  <c r="E132" i="6"/>
  <c r="E148" i="6"/>
  <c r="E164" i="6"/>
  <c r="E180" i="6"/>
  <c r="E196" i="6"/>
  <c r="E212" i="6"/>
  <c r="E228" i="6"/>
  <c r="E244" i="6"/>
  <c r="E260" i="6"/>
  <c r="E276" i="6"/>
  <c r="E292" i="6"/>
  <c r="E308" i="6"/>
  <c r="E324" i="6"/>
  <c r="E340" i="6"/>
  <c r="E356" i="6"/>
  <c r="E372" i="6"/>
  <c r="E388" i="6"/>
  <c r="E404" i="6"/>
  <c r="E420" i="6"/>
  <c r="E436" i="6"/>
  <c r="E452" i="6"/>
  <c r="E468" i="6"/>
  <c r="E484" i="6"/>
  <c r="E21" i="6"/>
  <c r="E37" i="6"/>
  <c r="E53" i="6"/>
  <c r="E69" i="6"/>
  <c r="E85" i="6"/>
  <c r="E101" i="6"/>
  <c r="E117" i="6"/>
  <c r="E133" i="6"/>
  <c r="E149" i="6"/>
  <c r="E165" i="6"/>
  <c r="E181" i="6"/>
  <c r="E197" i="6"/>
  <c r="E213" i="6"/>
  <c r="E229" i="6"/>
  <c r="E245" i="6"/>
  <c r="E261" i="6"/>
  <c r="E277" i="6"/>
  <c r="E293" i="6"/>
  <c r="E309" i="6"/>
  <c r="E325" i="6"/>
  <c r="E341" i="6"/>
  <c r="E357" i="6"/>
  <c r="E373" i="6"/>
  <c r="E389" i="6"/>
  <c r="E405" i="6"/>
  <c r="E421" i="6"/>
  <c r="E437" i="6"/>
  <c r="E453" i="6"/>
  <c r="E469" i="6"/>
  <c r="E485" i="6"/>
  <c r="E22" i="6"/>
  <c r="E38" i="6"/>
  <c r="E54" i="6"/>
  <c r="E70" i="6"/>
  <c r="E86" i="6"/>
  <c r="E102" i="6"/>
  <c r="E118" i="6"/>
  <c r="E134" i="6"/>
  <c r="E150" i="6"/>
  <c r="E166" i="6"/>
  <c r="E182" i="6"/>
  <c r="E198" i="6"/>
  <c r="E214" i="6"/>
  <c r="E230" i="6"/>
  <c r="E246" i="6"/>
  <c r="E262" i="6"/>
  <c r="E278" i="6"/>
  <c r="E294" i="6"/>
  <c r="E310" i="6"/>
  <c r="E326" i="6"/>
  <c r="E342" i="6"/>
  <c r="E358" i="6"/>
  <c r="E374" i="6"/>
  <c r="E390" i="6"/>
  <c r="E406" i="6"/>
  <c r="E422" i="6"/>
  <c r="E438" i="6"/>
  <c r="E454" i="6"/>
  <c r="E470" i="6"/>
  <c r="E486" i="6"/>
  <c r="E23" i="6"/>
  <c r="E39" i="6"/>
  <c r="E55" i="6"/>
  <c r="E71" i="6"/>
  <c r="E87" i="6"/>
  <c r="E103" i="6"/>
  <c r="E119" i="6"/>
  <c r="E135" i="6"/>
  <c r="E151" i="6"/>
  <c r="E167" i="6"/>
  <c r="E183" i="6"/>
  <c r="E199" i="6"/>
  <c r="E215" i="6"/>
  <c r="E231" i="6"/>
  <c r="E247" i="6"/>
  <c r="E263" i="6"/>
  <c r="E279" i="6"/>
  <c r="E295" i="6"/>
  <c r="E311" i="6"/>
  <c r="E327" i="6"/>
  <c r="E343" i="6"/>
  <c r="E359" i="6"/>
  <c r="E375" i="6"/>
  <c r="E391" i="6"/>
  <c r="E407" i="6"/>
  <c r="E423" i="6"/>
  <c r="E439" i="6"/>
  <c r="E455" i="6"/>
  <c r="E471" i="6"/>
  <c r="E24" i="6"/>
  <c r="E40" i="6"/>
  <c r="E56" i="6"/>
  <c r="E72" i="6"/>
  <c r="E88" i="6"/>
  <c r="E104" i="6"/>
  <c r="E120" i="6"/>
  <c r="E136" i="6"/>
  <c r="E152" i="6"/>
  <c r="E168" i="6"/>
  <c r="E184" i="6"/>
  <c r="E200" i="6"/>
  <c r="E216" i="6"/>
  <c r="E232" i="6"/>
  <c r="E248" i="6"/>
  <c r="E264" i="6"/>
  <c r="E280" i="6"/>
  <c r="E296" i="6"/>
  <c r="E312" i="6"/>
  <c r="E328" i="6"/>
  <c r="E344" i="6"/>
  <c r="E360" i="6"/>
  <c r="E376" i="6"/>
  <c r="E392" i="6"/>
  <c r="E408" i="6"/>
  <c r="E424" i="6"/>
  <c r="E440" i="6"/>
  <c r="E456" i="6"/>
  <c r="E472" i="6"/>
  <c r="E25" i="6"/>
  <c r="E41" i="6"/>
  <c r="E57" i="6"/>
  <c r="E73" i="6"/>
  <c r="E89" i="6"/>
  <c r="E105" i="6"/>
  <c r="E121" i="6"/>
  <c r="E137" i="6"/>
  <c r="E153" i="6"/>
  <c r="E169" i="6"/>
  <c r="E185" i="6"/>
  <c r="E201" i="6"/>
  <c r="E217" i="6"/>
  <c r="E233" i="6"/>
  <c r="E249" i="6"/>
  <c r="E265" i="6"/>
  <c r="E281" i="6"/>
  <c r="E297" i="6"/>
  <c r="E313" i="6"/>
  <c r="E329" i="6"/>
  <c r="E345" i="6"/>
  <c r="E361" i="6"/>
  <c r="E377" i="6"/>
  <c r="E393" i="6"/>
  <c r="E409" i="6"/>
  <c r="E425" i="6"/>
  <c r="E441" i="6"/>
  <c r="E457" i="6"/>
  <c r="E473" i="6"/>
  <c r="E26" i="6"/>
  <c r="E42" i="6"/>
  <c r="E58" i="6"/>
  <c r="E74" i="6"/>
  <c r="E90" i="6"/>
  <c r="E106" i="6"/>
  <c r="E122" i="6"/>
  <c r="E138" i="6"/>
  <c r="E154" i="6"/>
  <c r="E170" i="6"/>
  <c r="E186" i="6"/>
  <c r="E202" i="6"/>
  <c r="E218" i="6"/>
  <c r="E234" i="6"/>
  <c r="E250" i="6"/>
  <c r="E266" i="6"/>
  <c r="E282" i="6"/>
  <c r="E298" i="6"/>
  <c r="E314" i="6"/>
  <c r="E330" i="6"/>
  <c r="E346" i="6"/>
  <c r="E362" i="6"/>
  <c r="E378" i="6"/>
  <c r="E394" i="6"/>
  <c r="E410" i="6"/>
  <c r="E426" i="6"/>
  <c r="E442" i="6"/>
  <c r="E458" i="6"/>
  <c r="E474" i="6"/>
  <c r="E27" i="6"/>
  <c r="E43" i="6"/>
  <c r="E59" i="6"/>
  <c r="E75" i="6"/>
  <c r="E91" i="6"/>
  <c r="E107" i="6"/>
  <c r="E123" i="6"/>
  <c r="E139" i="6"/>
  <c r="E155" i="6"/>
  <c r="E171" i="6"/>
  <c r="E187" i="6"/>
  <c r="E203" i="6"/>
  <c r="E219" i="6"/>
  <c r="E235" i="6"/>
  <c r="E251" i="6"/>
  <c r="E267" i="6"/>
  <c r="E283" i="6"/>
  <c r="E299" i="6"/>
  <c r="E315" i="6"/>
  <c r="E331" i="6"/>
  <c r="E347" i="6"/>
  <c r="E363" i="6"/>
  <c r="E379" i="6"/>
  <c r="E395" i="6"/>
  <c r="E411" i="6"/>
  <c r="E427" i="6"/>
  <c r="E443" i="6"/>
  <c r="E459" i="6"/>
  <c r="E475" i="6"/>
  <c r="E28" i="6"/>
  <c r="E44" i="6"/>
  <c r="E60" i="6"/>
  <c r="E76" i="6"/>
  <c r="E92" i="6"/>
  <c r="E108" i="6"/>
  <c r="E124" i="6"/>
  <c r="E140" i="6"/>
  <c r="E156" i="6"/>
  <c r="E172" i="6"/>
  <c r="E188" i="6"/>
  <c r="E204" i="6"/>
  <c r="E220" i="6"/>
  <c r="E236" i="6"/>
  <c r="E252" i="6"/>
  <c r="E268" i="6"/>
  <c r="E284" i="6"/>
  <c r="E300" i="6"/>
  <c r="E316" i="6"/>
  <c r="E332" i="6"/>
  <c r="E348" i="6"/>
  <c r="E364" i="6"/>
  <c r="E380" i="6"/>
  <c r="E396" i="6"/>
  <c r="E412" i="6"/>
  <c r="E428" i="6"/>
  <c r="E444" i="6"/>
  <c r="E460" i="6"/>
  <c r="E476" i="6"/>
  <c r="E29" i="6"/>
  <c r="E45" i="6"/>
  <c r="E61" i="6"/>
  <c r="E77" i="6"/>
  <c r="E93" i="6"/>
  <c r="E109" i="6"/>
  <c r="E125" i="6"/>
  <c r="E141" i="6"/>
  <c r="E157" i="6"/>
  <c r="E173" i="6"/>
  <c r="E189" i="6"/>
  <c r="E205" i="6"/>
  <c r="E221" i="6"/>
  <c r="E237" i="6"/>
  <c r="E253" i="6"/>
  <c r="E269" i="6"/>
  <c r="E285" i="6"/>
  <c r="E301" i="6"/>
  <c r="E317" i="6"/>
  <c r="E333" i="6"/>
  <c r="E349" i="6"/>
  <c r="E365" i="6"/>
  <c r="E381" i="6"/>
  <c r="E397" i="6"/>
  <c r="E413" i="6"/>
  <c r="E429" i="6"/>
  <c r="E445" i="6"/>
  <c r="E461" i="6"/>
  <c r="B493" i="7"/>
  <c r="M11" i="6"/>
  <c r="I499" i="2" s="1"/>
  <c r="K493" i="7" l="1"/>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496"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98" i="2" s="1"/>
  <c r="I503"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01" i="2" l="1"/>
  <c r="I502" i="2"/>
  <c r="I500" i="2" s="1"/>
  <c r="H1013" i="6"/>
  <c r="H1010" i="6"/>
  <c r="H1009" i="6"/>
  <c r="H1012" i="6" l="1"/>
  <c r="H1011" i="6" s="1"/>
</calcChain>
</file>

<file path=xl/sharedStrings.xml><?xml version="1.0" encoding="utf-8"?>
<sst xmlns="http://schemas.openxmlformats.org/spreadsheetml/2006/main" count="8745" uniqueCount="1328">
  <si>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</si>
  <si>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</si>
  <si>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</si>
  <si>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</si>
  <si>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</si>
  <si>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</si>
  <si>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</si>
  <si>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</si>
  <si>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</si>
  <si>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</si>
  <si>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</si>
  <si>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</si>
  <si>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</si>
  <si>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</si>
  <si>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</si>
  <si>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</si>
  <si>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</si>
  <si>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</si>
  <si>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</si>
  <si>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</si>
  <si>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</si>
  <si>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</si>
  <si>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</si>
  <si>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</si>
  <si>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</si>
  <si>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</si>
  <si>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</si>
  <si>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</si>
  <si>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</si>
  <si>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</si>
  <si>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</si>
  <si>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</si>
  <si>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</si>
  <si>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</si>
  <si>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</si>
  <si>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</si>
  <si>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</si>
  <si>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</si>
  <si>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</si>
  <si>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</si>
  <si>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</si>
  <si>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</si>
  <si>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</si>
  <si>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</si>
  <si>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</si>
  <si>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</si>
  <si>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</si>
  <si>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</si>
  <si>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</si>
  <si>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</si>
  <si>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</si>
  <si>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</si>
  <si>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</si>
  <si>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</si>
  <si>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</si>
  <si>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</si>
  <si>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</si>
  <si>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</si>
  <si>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</si>
  <si>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</si>
  <si>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</si>
  <si>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</si>
  <si>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</si>
  <si>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</si>
  <si>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</si>
  <si>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</si>
  <si>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</si>
  <si>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</si>
  <si>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</si>
  <si>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</si>
  <si>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</si>
  <si>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</si>
  <si>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</si>
  <si>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</si>
  <si>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</si>
  <si>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</si>
  <si>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</si>
  <si>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</si>
  <si>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</si>
  <si>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</si>
  <si>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</si>
  <si>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</si>
  <si>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</si>
  <si>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</si>
  <si>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</si>
  <si>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</si>
  <si>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</si>
  <si>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</si>
  <si>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</si>
  <si>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</si>
  <si>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</si>
  <si>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</si>
  <si>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</si>
  <si>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</si>
  <si>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</si>
  <si>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</si>
  <si>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</si>
  <si>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</si>
  <si>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</si>
  <si>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</si>
  <si>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</si>
  <si>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</si>
  <si>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</si>
  <si>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</si>
  <si>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</si>
  <si>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</si>
  <si>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</si>
  <si>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</si>
  <si>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</si>
  <si>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</si>
  <si>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</si>
  <si>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</si>
  <si>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</si>
  <si>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</si>
  <si>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</si>
  <si>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</si>
  <si>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</si>
  <si>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</si>
  <si>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</si>
  <si>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</si>
  <si>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</si>
  <si>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</si>
  <si>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</si>
  <si>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</si>
  <si>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</si>
  <si>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</si>
  <si>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</si>
  <si>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</si>
  <si>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</si>
  <si>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</si>
  <si>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</si>
  <si>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</si>
  <si>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</si>
  <si>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</si>
  <si>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</si>
  <si>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</si>
  <si>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</si>
  <si>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</si>
  <si>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</si>
  <si>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</si>
  <si>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</si>
  <si>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</si>
  <si>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</si>
  <si>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</si>
  <si>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</si>
  <si>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</si>
  <si>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</si>
  <si>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</si>
  <si>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</si>
  <si>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</si>
  <si>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</si>
  <si>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</si>
  <si>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</si>
  <si>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</si>
  <si>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</si>
  <si>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</si>
  <si>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</si>
  <si>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</si>
  <si>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</si>
  <si>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</si>
  <si>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</si>
  <si>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</si>
  <si>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</si>
  <si>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</si>
  <si>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</si>
  <si>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</si>
  <si>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</si>
  <si>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</si>
  <si>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</si>
  <si>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</si>
  <si>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</si>
  <si>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</si>
  <si>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</si>
  <si>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</si>
  <si>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</si>
  <si>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</si>
  <si>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</si>
  <si>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</si>
  <si>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</si>
  <si>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</si>
  <si>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</si>
  <si>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</si>
  <si>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</si>
  <si>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</si>
  <si>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</si>
  <si>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</si>
  <si>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</si>
  <si>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</si>
  <si>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</si>
  <si>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</si>
  <si>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</si>
  <si>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</si>
  <si>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</si>
  <si>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</si>
  <si>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</si>
  <si>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</si>
  <si>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</si>
  <si>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</si>
  <si>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</si>
  <si>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</si>
  <si>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</si>
  <si>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</si>
  <si>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</si>
  <si>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</si>
  <si>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</si>
  <si>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</si>
  <si>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</si>
  <si>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</si>
  <si>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</si>
  <si>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</si>
  <si>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</si>
  <si>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</si>
  <si>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</si>
  <si>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</si>
  <si>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</si>
  <si>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</si>
  <si>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</si>
  <si>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</si>
  <si>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</si>
  <si>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</si>
  <si>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</si>
  <si>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</si>
  <si>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</si>
  <si>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</si>
  <si>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</si>
  <si>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</si>
  <si>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</si>
  <si>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</si>
  <si>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</si>
  <si>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</si>
  <si>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</si>
  <si>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</si>
  <si>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</si>
  <si>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</si>
  <si>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</si>
  <si>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</si>
  <si>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</si>
  <si>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</si>
  <si>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</si>
  <si>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</si>
  <si>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</si>
  <si>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</si>
  <si>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</si>
  <si>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</si>
  <si>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</si>
  <si>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</si>
  <si>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</si>
  <si>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</si>
  <si>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</si>
  <si>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</si>
  <si>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</si>
  <si>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</si>
  <si>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</si>
  <si>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</si>
  <si>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</si>
  <si>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</si>
  <si>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</si>
  <si>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</si>
  <si>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</si>
  <si>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</si>
  <si>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</si>
  <si>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</si>
  <si>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</si>
  <si>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</si>
  <si>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</si>
  <si>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</si>
  <si>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</si>
  <si>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</si>
  <si>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</si>
  <si>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</si>
  <si>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</si>
  <si>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</si>
  <si>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</si>
  <si>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</si>
  <si>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</si>
  <si>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</si>
  <si>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</si>
  <si>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</si>
  <si>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</si>
  <si>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</si>
  <si>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</si>
  <si>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</si>
  <si>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</si>
  <si>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</si>
  <si>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</si>
  <si>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</si>
  <si>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</si>
  <si>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</si>
  <si>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</si>
  <si>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</si>
  <si>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</si>
  <si>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</si>
  <si>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</si>
  <si>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</si>
  <si>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</si>
  <si>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</si>
  <si>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</si>
  <si>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</si>
  <si>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</si>
  <si>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</si>
  <si>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</si>
  <si>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</si>
  <si>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</si>
  <si>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</si>
  <si>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</si>
  <si>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</si>
  <si>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</si>
  <si>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</si>
  <si>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</si>
  <si>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</si>
  <si>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</si>
  <si>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</si>
  <si>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</si>
  <si>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</si>
  <si>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</si>
  <si>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</si>
  <si>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</si>
  <si>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</si>
  <si>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</si>
  <si>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</si>
  <si>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</si>
  <si>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</si>
  <si>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</si>
  <si>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</si>
  <si>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</si>
  <si>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</si>
  <si>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</si>
  <si>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</si>
  <si>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</si>
  <si>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</si>
  <si>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</si>
  <si>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</si>
  <si>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</si>
  <si>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</si>
  <si>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</si>
  <si>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</si>
  <si>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</si>
  <si>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</si>
  <si>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</si>
  <si>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</si>
  <si>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</si>
  <si>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</si>
  <si>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</si>
  <si>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</si>
  <si>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</si>
  <si>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</si>
  <si>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</si>
  <si>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</si>
  <si>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</si>
  <si>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</si>
  <si>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</si>
  <si>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</si>
  <si>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</si>
  <si>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</si>
  <si>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</si>
  <si>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</si>
  <si>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</si>
  <si>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</si>
  <si>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</si>
  <si>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</si>
  <si>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</si>
  <si>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</si>
  <si>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</si>
  <si>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</si>
  <si>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</si>
  <si>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</si>
  <si>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</si>
  <si>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</si>
  <si>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</si>
  <si>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</si>
  <si>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</si>
  <si>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</si>
  <si>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</si>
  <si>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</si>
  <si>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</si>
  <si>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</si>
  <si>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</si>
  <si>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</si>
  <si>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</si>
  <si>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</si>
  <si>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</si>
  <si>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</si>
  <si>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</si>
  <si>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</si>
  <si>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</si>
  <si>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</si>
  <si>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</si>
  <si>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</si>
  <si>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</si>
  <si>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</si>
  <si>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</si>
  <si>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</si>
  <si>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</si>
  <si>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</si>
  <si>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</si>
  <si>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</si>
  <si>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</si>
  <si>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</si>
  <si>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</si>
  <si>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</si>
  <si>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</si>
  <si>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</si>
  <si>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</si>
  <si>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</si>
  <si>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</si>
  <si>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</si>
  <si>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</si>
  <si>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</si>
  <si>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</si>
  <si>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</si>
  <si>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</si>
  <si>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</si>
  <si>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</si>
  <si>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</si>
  <si>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</si>
  <si>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</si>
  <si>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</si>
  <si>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</si>
  <si>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</si>
  <si>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</si>
  <si>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</si>
  <si>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</si>
  <si>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</si>
  <si>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</si>
  <si>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</si>
  <si>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</si>
  <si>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</si>
  <si>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</si>
  <si>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</si>
  <si>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</si>
  <si>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</si>
  <si>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</si>
  <si>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</si>
  <si>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</si>
  <si>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</si>
  <si>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</si>
  <si>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</si>
  <si>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</si>
  <si>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</si>
  <si>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</si>
  <si>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</si>
  <si>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</si>
  <si>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</si>
  <si>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</si>
  <si>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</si>
  <si>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</si>
  <si>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</si>
  <si>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</si>
  <si>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</si>
  <si>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</si>
  <si>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</si>
  <si>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</si>
  <si>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</si>
  <si>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</si>
  <si>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</si>
  <si>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</si>
  <si>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</si>
  <si>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</si>
  <si>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</si>
  <si>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</si>
  <si>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</si>
  <si>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</si>
  <si>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</si>
  <si>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</si>
  <si>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</si>
  <si>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</si>
  <si>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</si>
  <si>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</si>
  <si>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</si>
  <si>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</si>
  <si>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</si>
  <si>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</si>
  <si>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</si>
  <si>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</si>
  <si>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</si>
  <si>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</si>
  <si>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</si>
  <si>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</si>
  <si>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</si>
  <si>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</si>
  <si>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</si>
  <si>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</si>
  <si>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</si>
  <si>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</si>
  <si>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</si>
  <si>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</si>
  <si>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</si>
  <si>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</si>
  <si>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</si>
  <si>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</si>
  <si>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</si>
  <si>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</si>
  <si>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</si>
  <si>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</si>
  <si>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</si>
  <si>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</si>
  <si>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</si>
  <si>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</si>
  <si>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</si>
  <si>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</si>
  <si>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</si>
  <si>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</si>
  <si>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</si>
  <si>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</si>
  <si>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</si>
  <si>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</si>
  <si>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</si>
  <si>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</si>
  <si>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</si>
  <si>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</si>
  <si>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</si>
  <si>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</si>
  <si>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</si>
  <si>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</si>
  <si>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</si>
  <si>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</si>
  <si>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</si>
  <si>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</si>
  <si>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</si>
  <si>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</si>
  <si>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</si>
  <si>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</si>
  <si>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</si>
  <si>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</si>
  <si>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</si>
  <si>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</si>
  <si>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</si>
  <si>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</si>
  <si>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</si>
  <si>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</si>
  <si>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</si>
  <si>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</si>
  <si>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</si>
  <si>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</si>
  <si>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</si>
  <si>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</si>
  <si>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</si>
  <si>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</si>
  <si>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</si>
  <si>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</si>
  <si>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</si>
  <si>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</si>
  <si>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</si>
  <si>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</si>
  <si>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</si>
  <si>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</si>
  <si>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</si>
  <si>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</si>
  <si>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</si>
  <si>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</si>
  <si>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</si>
  <si>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</si>
  <si>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</si>
  <si>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</si>
  <si>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</si>
  <si>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</si>
  <si>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</si>
  <si>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</si>
  <si>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</si>
  <si>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</si>
  <si>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</si>
  <si>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</si>
  <si>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</si>
  <si>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</si>
  <si>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</si>
  <si>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</si>
  <si>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</si>
  <si>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</si>
  <si>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</si>
  <si>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</si>
  <si>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</si>
  <si>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</si>
  <si>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</si>
  <si>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</si>
  <si>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</si>
  <si>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</si>
  <si>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</si>
  <si>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</si>
  <si>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</si>
  <si>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</si>
  <si>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</si>
  <si>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</si>
  <si>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</si>
  <si>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</si>
  <si>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</si>
  <si>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</si>
  <si>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</si>
  <si>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</si>
  <si>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</si>
  <si>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</si>
  <si>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</si>
  <si>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</si>
  <si>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</si>
  <si>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</si>
  <si>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</si>
  <si>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</si>
  <si>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</si>
  <si>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</si>
  <si>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</si>
  <si>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</si>
  <si>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</si>
  <si>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</si>
  <si>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</si>
  <si>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</si>
  <si>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</si>
  <si>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</si>
  <si>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</si>
  <si>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</si>
  <si>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</si>
  <si>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</si>
  <si>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</si>
  <si>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</si>
  <si>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</si>
  <si>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</si>
  <si>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</si>
  <si>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</si>
  <si>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</si>
  <si>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</si>
  <si>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</si>
  <si>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</si>
  <si>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</si>
  <si>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</si>
  <si>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</si>
  <si>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</si>
  <si>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</si>
  <si>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</si>
  <si>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</si>
  <si>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</si>
  <si>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</si>
  <si>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</si>
  <si>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</si>
  <si>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</si>
  <si>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</si>
  <si>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</si>
  <si>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</si>
  <si>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</si>
  <si>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</si>
  <si>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</si>
  <si>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</si>
  <si>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</si>
  <si>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</si>
  <si>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</si>
  <si>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</si>
  <si>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</si>
  <si>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</si>
  <si>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</si>
  <si>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</si>
  <si>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</si>
  <si>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</si>
  <si>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</si>
  <si>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</si>
  <si>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</si>
  <si>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</si>
  <si>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</si>
  <si>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</si>
  <si>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</si>
  <si>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</si>
  <si>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</si>
  <si>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</si>
  <si>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</si>
  <si>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</si>
  <si>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</si>
  <si>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</si>
  <si>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</si>
  <si>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</si>
  <si>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</si>
  <si>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</si>
  <si>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</si>
  <si>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</si>
  <si>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</si>
  <si>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</si>
  <si>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</si>
  <si>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</si>
  <si>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</si>
  <si>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</si>
  <si>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</si>
  <si>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</si>
  <si>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</si>
  <si>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</si>
  <si>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</si>
  <si>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</si>
  <si>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</si>
  <si>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</si>
  <si>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</si>
  <si>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</si>
  <si>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</si>
  <si>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</si>
  <si>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</si>
  <si>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</si>
  <si>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</si>
  <si>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</si>
  <si>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</si>
  <si>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</si>
  <si>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</si>
  <si>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</si>
  <si>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</si>
  <si>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</si>
  <si>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</si>
  <si>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</si>
  <si>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</si>
  <si>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</si>
  <si>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</si>
  <si>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</si>
  <si>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</si>
  <si>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</si>
  <si>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</si>
  <si>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</si>
  <si>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</si>
  <si>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</si>
  <si>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</si>
  <si>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BLK03A</t>
  </si>
  <si>
    <t>Bulk body jewelry: 100 pcs. assortment of surgical steel labrets,16g (1.2mm) with 3mm ball</t>
  </si>
  <si>
    <t>Sundarajina</t>
  </si>
  <si>
    <t>Mery Looze</t>
  </si>
  <si>
    <t>Rue de l'Etang, 41</t>
  </si>
  <si>
    <t>6223 Wagnelée</t>
  </si>
  <si>
    <t>Belgium</t>
  </si>
  <si>
    <t>Tel: +32489703568</t>
  </si>
  <si>
    <t>Email: sundarajina@gmail.com</t>
  </si>
  <si>
    <t>ACBEVB</t>
  </si>
  <si>
    <t>Flexible acrylic circular barbell, 16g (1.2mm) with two 3mm UV balls</t>
  </si>
  <si>
    <t>ACCO</t>
  </si>
  <si>
    <t>Gauge: 2mm</t>
  </si>
  <si>
    <t>Acrylic solid &amp; UV spiral coil taper</t>
  </si>
  <si>
    <t>Gauge: 4mm</t>
  </si>
  <si>
    <t>Gauge: 8mm</t>
  </si>
  <si>
    <t>ACFP</t>
  </si>
  <si>
    <t>Color: Green</t>
  </si>
  <si>
    <t>Acrylic flesh tunnel with external screw-fit</t>
  </si>
  <si>
    <t>Gauge: 12mm</t>
  </si>
  <si>
    <t>Gauge: 14mm</t>
  </si>
  <si>
    <t>AFEM</t>
  </si>
  <si>
    <t>White acrylic screw-fit flesh tunnel with crystal studded rim</t>
  </si>
  <si>
    <t>Gauge: 16mm</t>
  </si>
  <si>
    <t>AFPEEE</t>
  </si>
  <si>
    <t>Gauge: 6mm</t>
  </si>
  <si>
    <t>Black acrylic screw-fit plug with a colorful sugar skull on a black back ground</t>
  </si>
  <si>
    <t>AFPZ</t>
  </si>
  <si>
    <t>Black acrylic screw-fit plug with sugar skull logo</t>
  </si>
  <si>
    <t>AFTP</t>
  </si>
  <si>
    <t>Black acrylic screw-fit flesh tunnel with colored rim</t>
  </si>
  <si>
    <t>Gauge: 10mm</t>
  </si>
  <si>
    <t>Gauge: 25mm</t>
  </si>
  <si>
    <t>AHP</t>
  </si>
  <si>
    <t>Double flared acrylic flesh tunnel with internal screw-fit</t>
  </si>
  <si>
    <t>Gauge: 5mm</t>
  </si>
  <si>
    <t>APGPYE</t>
  </si>
  <si>
    <t>Black acrylic double flared plug with mystic pyramid and the all spying eye logo</t>
  </si>
  <si>
    <t>APGWW</t>
  </si>
  <si>
    <t>Black acrylic double flared logo plug with evil looking green skull with red eyes</t>
  </si>
  <si>
    <t>ASPG</t>
  </si>
  <si>
    <t>Solid acrylic double flared plug</t>
  </si>
  <si>
    <t>BB2MTC</t>
  </si>
  <si>
    <t>316L steel nipple barbell, 14g (1.6mm) with two 4mm multi jewel balls</t>
  </si>
  <si>
    <t>BB3JB</t>
  </si>
  <si>
    <t>BBC</t>
  </si>
  <si>
    <t>316L steel tongue barbell, 14g (1.6mm) with a 6mm bezel set jewel ball on the top and a lower 6mm plain steel ball</t>
  </si>
  <si>
    <t>BBDXQ</t>
  </si>
  <si>
    <t>BBDXT</t>
  </si>
  <si>
    <t>BBER1</t>
  </si>
  <si>
    <t>Crystal Color: Lavender</t>
  </si>
  <si>
    <t>316L steel helix barbell, 16g (1.2mm) with a 4mm bezel set jewel ball and one 4mm plain steel ball and a dangling crystal heart with wings</t>
  </si>
  <si>
    <t>BBER15</t>
  </si>
  <si>
    <t>316L steel helix barbell, 16g (1.2mm) with two 4mm balls and dangling 8mm round cz stone</t>
  </si>
  <si>
    <t>BBER41</t>
  </si>
  <si>
    <t>316L steel helix barbell, 16g (1.2mm) with a 3mm bezel set jewel ball and one 3mm plain steel ball and a dangling 4mm ferido glued multi crystal ball with resin cover</t>
  </si>
  <si>
    <t>BBERT65</t>
  </si>
  <si>
    <t>BBFC8X</t>
  </si>
  <si>
    <t>BBFR6</t>
  </si>
  <si>
    <t>Surgical steel tongue barbell, 14g (1.6mm) with 6mm ferido glued multi crystal ball with resin cover and a 6mm plain steel ball</t>
  </si>
  <si>
    <t>BBGT</t>
  </si>
  <si>
    <t>Color: Orange</t>
  </si>
  <si>
    <t>Color: Pink</t>
  </si>
  <si>
    <t>Color: Purple</t>
  </si>
  <si>
    <t>Color: Red</t>
  </si>
  <si>
    <t>BBITB</t>
  </si>
  <si>
    <t>Premium PVD plated surgical steel industrial Barbell, 14g (1.6mm) with two 5mm balls</t>
  </si>
  <si>
    <t>Length: 40mm</t>
  </si>
  <si>
    <t>BBITCN</t>
  </si>
  <si>
    <t>Premium PVD plated surgical steel industrial Barbell, 14g (1.6mm) with two 5mm cones</t>
  </si>
  <si>
    <t>Length: 12mm with 5mm jewel balls</t>
  </si>
  <si>
    <t>316L steel nipple barbell, 1.6mm (14g) with two forward facing 5mm or 6mm jewel balls</t>
  </si>
  <si>
    <t>BBNPHZ</t>
  </si>
  <si>
    <t>316L steel nipple barbell, 14g (1.6mm) with two forward facing 5mm heart shaped CZs in prong set (prong sets made from 925 Silver plated brass)</t>
  </si>
  <si>
    <t>BBNPTWG</t>
  </si>
  <si>
    <t>Anodized surgical steel nipple barbell, 14g (1.6mm) with two small wings</t>
  </si>
  <si>
    <t>Surgical steel tongue barbell, 14g (1.6mm) with two 5mm balls</t>
  </si>
  <si>
    <t>BBSKC</t>
  </si>
  <si>
    <t>Surgical steel tongue barbell, 14g (1.6mm) with a casted surgical steel skull with crystal eyes and a lower 6mm ball</t>
  </si>
  <si>
    <t>BBSPNDI</t>
  </si>
  <si>
    <t>BBTB5</t>
  </si>
  <si>
    <t>Anodized surgical steel nipple or tongue barbell, 14g (1.6mm) with two 5mm balls</t>
  </si>
  <si>
    <t>BBTCSL</t>
  </si>
  <si>
    <t>BBTSH2</t>
  </si>
  <si>
    <t>BBTSL</t>
  </si>
  <si>
    <t>BBTSPN</t>
  </si>
  <si>
    <t>BBUVDI</t>
  </si>
  <si>
    <t>BBVDSPN</t>
  </si>
  <si>
    <t>BCR2</t>
  </si>
  <si>
    <t>Surgical steel ball closure ring, 2g (6mm) with a 10mm ball</t>
  </si>
  <si>
    <t>BDB14</t>
  </si>
  <si>
    <t>Surgical steel Industrial loop barbell, 14g (1.6mm) with two 5mm balls</t>
  </si>
  <si>
    <t>BILZ3RG</t>
  </si>
  <si>
    <t>Clear bio flexible labret, 16g (1.2mm) with a18k gold plated 925 silver top with round 3mm prong set CZ stone</t>
  </si>
  <si>
    <t>Cz Color: Aquamarine</t>
  </si>
  <si>
    <t>Length: Assorted 10mm &amp; 12mm</t>
  </si>
  <si>
    <t>BLK104</t>
  </si>
  <si>
    <t>Bulk body jewelry: 24 pcs. assortment of 14g (1.6mm) anodized surgical steel tongue barbells with two 6mm balls</t>
  </si>
  <si>
    <t>BLK104B</t>
  </si>
  <si>
    <t>Bulk body jewelry: 24 pcs. assortment of 14g (1.6mm) anodized surgical steel tongue barbells with two 5mm balls</t>
  </si>
  <si>
    <t>BLK206</t>
  </si>
  <si>
    <t>Bulk body jewelry: 60 pcs. of surgical steel nose screws, 20g (0.8mm) with 2mm round crystal tops in assorted colors</t>
  </si>
  <si>
    <t>BLK20A</t>
  </si>
  <si>
    <t>Bulk body jewelry: 100 pcs. assortment of double jewel belly bananas, 14g (1.6mm) with 5 &amp; 8mm bezel set jewel balls using original Czech Preciosa crystals.</t>
  </si>
  <si>
    <t>BLK314</t>
  </si>
  <si>
    <t>Bulk body jewelry: 24 pcs or 100 pcs. of 3mm multi-crystal balls with 16g (1.2mm) threading and resin cover</t>
  </si>
  <si>
    <t>316L steel belly banana, 14g (1.6m) with a 8mm and a 5mm bezel set jewel ball using original Czech Preciosa crystals.</t>
  </si>
  <si>
    <t>BNEDS</t>
  </si>
  <si>
    <t>BNETB</t>
  </si>
  <si>
    <t>Premium PVD plated surgical steel eyebrow banana, 16g (1.2mm) with two 3mm balls</t>
  </si>
  <si>
    <t>BNETCN</t>
  </si>
  <si>
    <t>Premium PVD plated surgical steel eyebrow banana, 16g (1.2mm) with 3mm cones</t>
  </si>
  <si>
    <t>BNGH</t>
  </si>
  <si>
    <t>Surgical steel belly banana, 14g (1.6mm) with an 8mm and 5mm plain steel ball with a hook to connect dangling parts</t>
  </si>
  <si>
    <t>BNMTJ17</t>
  </si>
  <si>
    <t>Surgical steel belly banana, 14g (1.6mm) with a lower 10mm flat disk with ferido glued crystals in Ying Yang symbol with resin cover and a top 5mm plain steel ball</t>
  </si>
  <si>
    <t>BNOCC</t>
  </si>
  <si>
    <t>BNRDZ8JB</t>
  </si>
  <si>
    <t>Surgical steel casting belly banana, 14g (1.6mm) with 8mm prong set cubic zirconia (CZ) stone and upper 5mm bezel set jewel ball</t>
  </si>
  <si>
    <t>Cz Color: Amethyst</t>
  </si>
  <si>
    <t>BNRDZ8JBT</t>
  </si>
  <si>
    <t>BNRZ351</t>
  </si>
  <si>
    <t>Surgical steel casting belly banana, 14g (1.6mm) with 8mm prong set cubic zirconia (CZ) stone with dangling prong set round CZ stones</t>
  </si>
  <si>
    <t>BNT1CGH</t>
  </si>
  <si>
    <t>Color: Black Anodized w/ Clear crystal</t>
  </si>
  <si>
    <t>Color: Rainbow Anodized w/ Clear crystal</t>
  </si>
  <si>
    <t>Color: Gold Anodized w/ Clear crystal</t>
  </si>
  <si>
    <t>BNT2CG</t>
  </si>
  <si>
    <t>Color: Black Anodized w/ L. Sapphire crystal</t>
  </si>
  <si>
    <t>Color: Black Anodized w/ Peridot crystal</t>
  </si>
  <si>
    <t>Color: Black Anodized w/ AB crystal</t>
  </si>
  <si>
    <t>Color: Black Anodized w/ Blue zircon crystal</t>
  </si>
  <si>
    <t>BNTFO6</t>
  </si>
  <si>
    <t>Color: Black anodized</t>
  </si>
  <si>
    <t>Anodized surgical steel belly banana, 14g (1.6mm) with a lower 6mm frosted steel ball and a 5mm top steel ball</t>
  </si>
  <si>
    <t>Color: Rainbow anodized</t>
  </si>
  <si>
    <t>Color: Gold anodized</t>
  </si>
  <si>
    <t>Color: Rose gold anodized</t>
  </si>
  <si>
    <t>BNTFO8</t>
  </si>
  <si>
    <t>Anodized surgical steel belly banana, 14g (1.6mm) with a lower 8mm frosted steel ball and a 5mm top steel ball</t>
  </si>
  <si>
    <t>BNTG</t>
  </si>
  <si>
    <t>Anodized 316L steel belly banana, 14g (1.6mm) with 5 &amp; 8mm balls</t>
  </si>
  <si>
    <t>BRIPF2</t>
  </si>
  <si>
    <t>Display with 24 pcs. of anodized surgical steel fake plug without rubber O-ring - size 6mm to 10mm</t>
  </si>
  <si>
    <t>BXBUTM36</t>
  </si>
  <si>
    <t>925 sterling silver nose bones, 0.6mm (22g) in butterfly shape design top with 1mm crystals in assorted colors / 36 pcs per display box (in standard packing or in vacuum sealed packing to prevent tarnishing)</t>
  </si>
  <si>
    <t>CB20B</t>
  </si>
  <si>
    <t>Surgical steel circular barbell, 20g (0.8mm) with two 3mm balls</t>
  </si>
  <si>
    <t>CBETB</t>
  </si>
  <si>
    <t>Premium PVD plated surgical steel circular barbell, 16g (1.2mm) with two 3mm balls</t>
  </si>
  <si>
    <t>Color: Rose-gold</t>
  </si>
  <si>
    <t>CBETB4</t>
  </si>
  <si>
    <t>Anodized surgical steel circular barbell, 16g (1.2mm) with two 4mm balls</t>
  </si>
  <si>
    <t>CBETFO3</t>
  </si>
  <si>
    <t>Anodized 316L steel circular barbell, 16g (1.2mm) with two 3mm frosted steel balls</t>
  </si>
  <si>
    <t>CBR12S</t>
  </si>
  <si>
    <t>Surgical steel circular barbell, 12g (2mm) with two externally threaded 5mm balls</t>
  </si>
  <si>
    <t>CBR6</t>
  </si>
  <si>
    <t>Surgical steel circular barbell, 6g (4mm) with two internally threaded 8mm balls</t>
  </si>
  <si>
    <t>CBRCN10</t>
  </si>
  <si>
    <t>Surgical steel circular barbell, 10g (2.5mm) with two internally threaded 6mm cones</t>
  </si>
  <si>
    <t>CBRCN12</t>
  </si>
  <si>
    <t>Surgical steel circular barbell, 12g (2mm) with two external threaded 5mm cones</t>
  </si>
  <si>
    <t>CBRCN4</t>
  </si>
  <si>
    <t>Surgical steel circular barbell, 4g (5mm) with two internally threaded 7mm cones</t>
  </si>
  <si>
    <t>CBRCN6</t>
  </si>
  <si>
    <t>Surgical steel circular barbell, 6g (4mm) with two internally threaded 7mm cones</t>
  </si>
  <si>
    <t>CBRT12S</t>
  </si>
  <si>
    <t>PVD plated 316L steel circular barbell, 12g (2mm) with two externally threaded 5mm balls</t>
  </si>
  <si>
    <t>CBRT8</t>
  </si>
  <si>
    <t>Black PVD plated surgical steel circular barbell, 8g (3mm) with two internally threaded 6mm balls</t>
  </si>
  <si>
    <t>CBTCN12</t>
  </si>
  <si>
    <t>Black PVD plated surgical steel circular barbell, 12g (2mm) with two external threading 5mm cones</t>
  </si>
  <si>
    <t>CBTCN6</t>
  </si>
  <si>
    <t>Black PVD plated surgical steel circular barbell, 6g (4mm) with two internally threaded 7mm cones</t>
  </si>
  <si>
    <t>CLAMPA</t>
  </si>
  <si>
    <t>Packing Option: Sold in Box of 10 pcs. without Acha Logo</t>
  </si>
  <si>
    <t>Eo gas sterilized single use piercing clamp: Rounded top Forceps</t>
  </si>
  <si>
    <t>CLNS</t>
  </si>
  <si>
    <t>Non piercing surgical steel clip-on nose hoop, 18g (1mm)</t>
  </si>
  <si>
    <t>CLTNS</t>
  </si>
  <si>
    <t>Non piercing anodized 316L steel clip-on nose hoop, 18g (1mm)</t>
  </si>
  <si>
    <t>DPG</t>
  </si>
  <si>
    <t>DPWK</t>
  </si>
  <si>
    <t>Gauge: 22mm</t>
  </si>
  <si>
    <t>Areng wood double flared flesh tunnel</t>
  </si>
  <si>
    <t>DTPG</t>
  </si>
  <si>
    <t>Gauge: 20mm</t>
  </si>
  <si>
    <t>ERZM</t>
  </si>
  <si>
    <t>One pair of stainless steel ear stud with prong set round Cubic Zirconia stone</t>
  </si>
  <si>
    <t>Size: 7mm</t>
  </si>
  <si>
    <t>ERZSQM</t>
  </si>
  <si>
    <t>One pair of surgical steel ear stud with prong set square Cubic Zirconia stone</t>
  </si>
  <si>
    <t>FGSA</t>
  </si>
  <si>
    <t>Opalite moonstone double-flare plug with faceted cut design</t>
  </si>
  <si>
    <t>FQPG</t>
  </si>
  <si>
    <t>High polished surgical steel screw-fit flesh tunnel in hexagon screw nut design</t>
  </si>
  <si>
    <t>FSHA</t>
  </si>
  <si>
    <t>High polished surgical steel screw-fit flesh tunnel with laser cut bio hazard sign on front</t>
  </si>
  <si>
    <t>FSPG</t>
  </si>
  <si>
    <t>High polished surgical steel double flared solid plug</t>
  </si>
  <si>
    <t>FSZC</t>
  </si>
  <si>
    <t>High polished surgical steel screw-fit flesh tunnel with clear star-shaped CZ stone in the center and crystal studded rim</t>
  </si>
  <si>
    <t>FTLIZ</t>
  </si>
  <si>
    <t>Black PVD plated surgical steel screw-fit flesh tunnel with laser cut lizard on front</t>
  </si>
  <si>
    <t>FTSHA</t>
  </si>
  <si>
    <t>Black PVD plated steel screw-fit flesh tunnel with laser cut bio hazard on front</t>
  </si>
  <si>
    <t>FTSI</t>
  </si>
  <si>
    <t>Silicone double flared flesh tunnel</t>
  </si>
  <si>
    <t>Gauge: 18mm</t>
  </si>
  <si>
    <t>GPM9</t>
  </si>
  <si>
    <t>925 silver nose hoop, 22g (0.6mm) with real 18k gold plating and a closure ball and a 1.5mm round crystals</t>
  </si>
  <si>
    <t>HBCRC16</t>
  </si>
  <si>
    <t>High polished surgical steel hinged ball closure ring, 16g (1.2mm) with 3mm ball with bezel set crystal</t>
  </si>
  <si>
    <t>HBCRCT16</t>
  </si>
  <si>
    <t>Anodized 316L steel hinged ball closure ring, 16g (1.2mm) with 3mm ball with bezel set crystal</t>
  </si>
  <si>
    <t>IJF4</t>
  </si>
  <si>
    <t>316L steel 4mm dermal anchor top part with bezel set flat crystal for 1.6mm (14g) posts with 1.2mm internal threading</t>
  </si>
  <si>
    <t>316L steel 5mm dermal anchor top part with bezel set flat crystal for 1.6mm (14g) posts with 1.2mm internal threading</t>
  </si>
  <si>
    <t>INDD18</t>
  </si>
  <si>
    <t>316L steel Industrial loop barbell, 14g (1.6mm) with two 5mm balls and a dangling small dragonfly (dangling is made from silver plated brass)</t>
  </si>
  <si>
    <t>Cz Color: Light Amethyst</t>
  </si>
  <si>
    <t>INDSH25</t>
  </si>
  <si>
    <t>Surgical steel industrial barbell, 14g (1.6mm) with double wings (wings are made from 925 Silver plated brass)</t>
  </si>
  <si>
    <t>INDSH35</t>
  </si>
  <si>
    <t>316L steel industrial barbell, 14g (1.6mm) with two 5mm balls and a casted steel dragon on the centre of the bar with crystal eye</t>
  </si>
  <si>
    <t>Cz Color: Jet</t>
  </si>
  <si>
    <t>INTAW</t>
  </si>
  <si>
    <t>Anodized surgical steel industrial barbell, 14g (1.6mm) with a 5mm cone and casted arrow end</t>
  </si>
  <si>
    <t>IP13</t>
  </si>
  <si>
    <t>High polished steel fake plug with laser-edged biohazard logo on one side - size 8mm</t>
  </si>
  <si>
    <t>IP7</t>
  </si>
  <si>
    <t>High polished fake plug with laser-edged skull and bones logo on one side - size 8mm</t>
  </si>
  <si>
    <t>IP9</t>
  </si>
  <si>
    <t>High polished fake plug with laser-edged cross logo on one side - size 8mm</t>
  </si>
  <si>
    <t>IPMCYY</t>
  </si>
  <si>
    <t>High polished surgical steel fake plug with multi-crystal Ying Yang design without resin cover and flat back</t>
  </si>
  <si>
    <t>IPTR</t>
  </si>
  <si>
    <t>Anodized surgical steel fake plug with rubber O-Rings</t>
  </si>
  <si>
    <t>IPTRD</t>
  </si>
  <si>
    <t>Anodized surgical steel fake plug in black and gold without O-Rings</t>
  </si>
  <si>
    <t>IPVRD</t>
  </si>
  <si>
    <t>Acrylic fake plug without rubber O-rings</t>
  </si>
  <si>
    <t>LBCZIN</t>
  </si>
  <si>
    <t>Internally threaded 316L steel labret, 16g (1.2mm) with a upper 2 -5mm prong set round CZ stone (attachments are made from surgical steel)</t>
  </si>
  <si>
    <t>Length: 8mm with 5mm top part</t>
  </si>
  <si>
    <t>Length: 5mm with 4mm top part</t>
  </si>
  <si>
    <t>LBFW4C</t>
  </si>
  <si>
    <t>Surgical steel labret, 16g (1.2mm) with a leaf shaped upper part with three crystals (top part is made from silver plated brass)</t>
  </si>
  <si>
    <t>LBIC</t>
  </si>
  <si>
    <t>Surgical steel internal threaded labret, 16g (1.2mm) with a 2.5mm flat head crystal top</t>
  </si>
  <si>
    <t>LBIFB</t>
  </si>
  <si>
    <t>Surgical steel internally threaded labret, 16g (1.2mm) with crystal flat head sized 3mm to 5mm for triple tragus piercings</t>
  </si>
  <si>
    <t>LBIJ</t>
  </si>
  <si>
    <t>Clear bio flexible labret, 16g (1.2mm) with a 316L steel push in 2mm flat jewel ball top</t>
  </si>
  <si>
    <t>LBIRC</t>
  </si>
  <si>
    <t>Length: 8mm with 2mm top part</t>
  </si>
  <si>
    <t>Surgical steel internally threaded labret, 16g (1.2mm) with bezel set jewel flat head sized 1.5mm to 4mm for triple tragus piercings</t>
  </si>
  <si>
    <t>LBTB3</t>
  </si>
  <si>
    <t>Premium PVD plated surgical steel labret, 16g (1.2mm) with a 3mm ball</t>
  </si>
  <si>
    <t>MCD474</t>
  </si>
  <si>
    <t>MCD499</t>
  </si>
  <si>
    <t>MCD543</t>
  </si>
  <si>
    <t>Surgical steel belly banana, 14g (1.6mm) with an 8mm bezel set jewel ball and a dangling crystal chain (dangling part is made from silver plated brass)</t>
  </si>
  <si>
    <t>MCD577</t>
  </si>
  <si>
    <t>MCD593</t>
  </si>
  <si>
    <t>Surgical steel belly banana, 14g (1.6mm) with an 8mm bezel set jewel ball and a dangling bird wing</t>
  </si>
  <si>
    <t>MCD652S</t>
  </si>
  <si>
    <t>MCD674</t>
  </si>
  <si>
    <t>MCD675</t>
  </si>
  <si>
    <t>MCD726</t>
  </si>
  <si>
    <t>MCDBOT</t>
  </si>
  <si>
    <t>Surgical steel belly banana, 14g (1.6mm) with an 8mm bezel set jewel ball and a dangling painted small milk bottle</t>
  </si>
  <si>
    <t>MCDZ289</t>
  </si>
  <si>
    <t>Surgical steel belly banana, 14g (1.6mm) with a 7mm round prong set CZ stone and dangling chain of three CZ butterflies</t>
  </si>
  <si>
    <t>MCDZ379</t>
  </si>
  <si>
    <t>316L steel belly banana, 14g (1.6mm) with a lower 7mm prong set cubic zirconia stone and rhodium plated dangling vintage style cross with round prong set CZ stone in the center (dangling is made from silver plated brass)</t>
  </si>
  <si>
    <t>MCDZ418</t>
  </si>
  <si>
    <t>Surgical steel belly banana, 14g (1.6mm) with a 7mm round prong set CZ stone and dangling triple CZ chains (dangling is made from silver plated brass)</t>
  </si>
  <si>
    <t>MCDZ59</t>
  </si>
  <si>
    <t>Surgical steel belly banana, 14g (1.6mm) with a 7mm prong set CZ stone and a dangling stylish heart shape with round CZ stone</t>
  </si>
  <si>
    <t>MCNPC3</t>
  </si>
  <si>
    <t>Round nipple shield with prong set crystal studded rim and surgical steel barbell, 14g (1.6mm) with two 5mm balls</t>
  </si>
  <si>
    <t>MDGZ347</t>
  </si>
  <si>
    <t>Gold anodized 316L steel belly banana, 14g (1.6mm) with a lower swirl flower design with prong CZ stones</t>
  </si>
  <si>
    <t>MDGZ527</t>
  </si>
  <si>
    <t>Gold anodized 316L steel belly banana, 14g (1.6mm) with a 7mm round prong set CZ stone</t>
  </si>
  <si>
    <t>MDK569</t>
  </si>
  <si>
    <t>MDKZ529</t>
  </si>
  <si>
    <t>MDRZ728</t>
  </si>
  <si>
    <t>Rose gold PVD plated 316L steel belly banana, 1.6mm (14g) with prong set 7mm round Cubic Zirconia (CZ) stone and dangling snake with crystal eyes (dangling is made from rose gold plated brass)</t>
  </si>
  <si>
    <t>MFR3</t>
  </si>
  <si>
    <t>3mm multi-crystal ferido glued ball with resin cover and 16g (1.2mm) threading (sold per pcs)</t>
  </si>
  <si>
    <t>4mm multi-crystal ferido glued balls with resin cover and 16g (1.2mm) threading (sold per pcs)</t>
  </si>
  <si>
    <t>NBMX4</t>
  </si>
  <si>
    <t>Display box with 52 pcs. of 925 silver nose bones, 22g (0.6mm) with 2mm flat round tops (16 pcs are with real 18 gold plating) (in standard packing or in vacuum sealed packing to prevent tarnishing)</t>
  </si>
  <si>
    <t>NBP19MX</t>
  </si>
  <si>
    <t>Display box with 52 pcs. of 925 sterling silver nose bones, 22g (0.6mm) with big 2.5mm prong set crystal tops in assorted colors</t>
  </si>
  <si>
    <t>NBSVPK</t>
  </si>
  <si>
    <t>Display pack with 20 pcs. of 925 sterling silver nose bones, 22g (0.6mm) with 1.5mm plain silver ball shaped top (in standard packing or in vacuum sealed packing to prevent tarnishing)</t>
  </si>
  <si>
    <t>NPBM</t>
  </si>
  <si>
    <t>Display box with 52 pcs. of 925 sterling silver nose bones, 22g (0.6mm) with 1.5mm round prong set crystals in assorted colors (in standard packing or in vacuum sealed packing to prevent tarnishing)</t>
  </si>
  <si>
    <t>NPSH15</t>
  </si>
  <si>
    <t>316L steel nipple barbell, 14g (1.6mm) with two wings (wings are made from 925 Silver plated brass)</t>
  </si>
  <si>
    <t>NPSH16</t>
  </si>
  <si>
    <t>316L steel nipple barbell, 14g (1.6mm) with two small wings with black accents (wings are made from 925 Silver plated brass)</t>
  </si>
  <si>
    <t>NPSH2</t>
  </si>
  <si>
    <t>Surgical steel nipple barbell, 14g (1.6mm) with a rose and two small leafs</t>
  </si>
  <si>
    <t>NPSH23</t>
  </si>
  <si>
    <t>316L steel nipple barbell, 14g (1.6mm) Small pistol with black accents (pistol is made from 925 Silver plated brass)</t>
  </si>
  <si>
    <t>NPSH24</t>
  </si>
  <si>
    <t>Surgical steel nipple barbell, 14g (1.6mm) with twin wings with crystals on both ends (wings are made from 925 Silver plated brass)</t>
  </si>
  <si>
    <t>NPSH25</t>
  </si>
  <si>
    <t>Surgical steel nipple barbell, 14g (1.6mm) with small wings with a single crystals on both ends (wings are made from 925 Silver plated brass)</t>
  </si>
  <si>
    <t>NR21</t>
  </si>
  <si>
    <t>NR28</t>
  </si>
  <si>
    <t>Sterling silver nose hoop, 22g (0.6mm) with 3mm fixed balls - 1 piece</t>
  </si>
  <si>
    <t>NR37</t>
  </si>
  <si>
    <t>NR37RG</t>
  </si>
  <si>
    <t>NRPO2</t>
  </si>
  <si>
    <t>925 silver nose hoop, 22g (0.6mm) with a closure ball and a 2mm prong set round synthetic opal</t>
  </si>
  <si>
    <t>NS01</t>
  </si>
  <si>
    <t>NS01BL</t>
  </si>
  <si>
    <t>NS02</t>
  </si>
  <si>
    <t>NS02BL</t>
  </si>
  <si>
    <t>NS05</t>
  </si>
  <si>
    <t>NS05BL</t>
  </si>
  <si>
    <t>NS05RS</t>
  </si>
  <si>
    <t>NS06M9</t>
  </si>
  <si>
    <t>925 silver hoop nose ring, 22g (0.6mm) with an outer diameter of 10mm ball &amp; 1.5mm round color crystals - 1 piece</t>
  </si>
  <si>
    <t>NS06TM</t>
  </si>
  <si>
    <t>NYCZBXC</t>
  </si>
  <si>
    <t>NYZBHM</t>
  </si>
  <si>
    <t>PACP</t>
  </si>
  <si>
    <t>Pincher Size: Thickness 4mm &amp; width 14mm</t>
  </si>
  <si>
    <t>Acrylic pincher with double rubber O-Rings - gauge 14g to 00g (1.6mm - 10mm)</t>
  </si>
  <si>
    <t>Pincher Size: Thickness 6mm &amp; width 18mm</t>
  </si>
  <si>
    <t>PBA</t>
  </si>
  <si>
    <t>Double flare Batik wood plug</t>
  </si>
  <si>
    <t>PGSAA</t>
  </si>
  <si>
    <t>Real jade double flared stone plug</t>
  </si>
  <si>
    <t>PGSCC</t>
  </si>
  <si>
    <t>Rose quartz double flared stone plug</t>
  </si>
  <si>
    <t>PGSEE</t>
  </si>
  <si>
    <t>Hematite double flared stone plug</t>
  </si>
  <si>
    <t>PGSFF</t>
  </si>
  <si>
    <t>Amethyst double flared stone plug</t>
  </si>
  <si>
    <t>PGSHH</t>
  </si>
  <si>
    <t>Black Onyx double flared stone plug</t>
  </si>
  <si>
    <t>PGSNN</t>
  </si>
  <si>
    <t>Double flared White Howlite stone plug</t>
  </si>
  <si>
    <t>PGSPP</t>
  </si>
  <si>
    <t>Lapislazuli double flare stone plug</t>
  </si>
  <si>
    <t>One pair of plain 925 sterling silver hoop earrings, 1.2mm thickness</t>
  </si>
  <si>
    <t>Size: 14mm</t>
  </si>
  <si>
    <t>PHORG</t>
  </si>
  <si>
    <t>One pair of 925 sterling silver hollow hoop earrings, 16g (1.2mm) with real 18k gold plating</t>
  </si>
  <si>
    <t>PKTO</t>
  </si>
  <si>
    <t>Black ebony and teak wood 2-tone double flared plug</t>
  </si>
  <si>
    <t>PSAY</t>
  </si>
  <si>
    <t>Organic double flared flesh tunnel with sawo,areng and jack fruit wood</t>
  </si>
  <si>
    <t>PWKY</t>
  </si>
  <si>
    <t>Concave double flare solid crocodile and black ebony wood plug in checkers design</t>
  </si>
  <si>
    <t>High polished surgical steel hinged segment ring, 16g (1.2mm)</t>
  </si>
  <si>
    <t>SEGH16P</t>
  </si>
  <si>
    <t>High polished surgical steel hinged segment ring, 16g (1.2mm) with small crystals on the lower half</t>
  </si>
  <si>
    <t>SEGH16PX</t>
  </si>
  <si>
    <t>High polished surgical steel hinged segment ring, 16g (1.2mm) with crystals in alternating colors on the lower half</t>
  </si>
  <si>
    <t>SEGH18</t>
  </si>
  <si>
    <t>High polished surgical steel hinged segment ring, 18g (1.0mm)</t>
  </si>
  <si>
    <t>PVD plated surgical steel hinged segment ring, 16g (1.2mm)</t>
  </si>
  <si>
    <t>SEGHT18</t>
  </si>
  <si>
    <t xml:space="preserve">PVD plated surgical steel hinged segment ring, 18g (1.0mm) </t>
  </si>
  <si>
    <t>SEPM</t>
  </si>
  <si>
    <t>High polished surgical steel septum retainer in mustache shape</t>
  </si>
  <si>
    <t>SGSH4</t>
  </si>
  <si>
    <t>316L steel hinged segment ring, 1.2mm (16g) with multi balls design and inner diameter from 8mm to 12mm</t>
  </si>
  <si>
    <t>SGTSH14</t>
  </si>
  <si>
    <t>Color: High Polish 8mm</t>
  </si>
  <si>
    <t>PVD plated 316L steel hinged segment ring, 1.2mm (16g) pear shape design</t>
  </si>
  <si>
    <t>Color: Gold 8mm</t>
  </si>
  <si>
    <t>Color: Black 8mm</t>
  </si>
  <si>
    <t>SGTSH28</t>
  </si>
  <si>
    <t>PVD plated 316L steel hinged segment ring, 1.2mm (16g) with Cubic Zirconia (CZ) stones at the side</t>
  </si>
  <si>
    <t>SGTSH31</t>
  </si>
  <si>
    <t>316L steel hinged segment ring, 1.2mm (16g) with Cubic Zirconia (CZ) stones and balls in chevron shape design</t>
  </si>
  <si>
    <t>SGTSH4</t>
  </si>
  <si>
    <t>Gold PVD plated 316L steel hinged segment ring, 1.2mm (16g) with multi balls design and inner diameter from 8mm and 12mm</t>
  </si>
  <si>
    <t>SHP</t>
  </si>
  <si>
    <t>Gauge: 3mm</t>
  </si>
  <si>
    <t>High polished internally threaded surgical steel double flare flesh tunnel</t>
  </si>
  <si>
    <t>SHPRZ</t>
  </si>
  <si>
    <t>Surgical steel double flare flesh tunnel with internal screw-fit and big central CZ stone</t>
  </si>
  <si>
    <t>SIUT</t>
  </si>
  <si>
    <t>Silicone Ultra Thin double flared flesh tunnel</t>
  </si>
  <si>
    <t>Color: Yellow</t>
  </si>
  <si>
    <t>STHP</t>
  </si>
  <si>
    <t>PVD plated internally threaded surgical steel double flare flesh tunnel</t>
  </si>
  <si>
    <t>TRGS20</t>
  </si>
  <si>
    <t>Bio flex tragus piercing labret, 16g (1.2mm) with sterling silver top 1.5mm - 3mm glued crystal</t>
  </si>
  <si>
    <t>UBN2FRG</t>
  </si>
  <si>
    <t>High polished titanium G23 belly banana, 1.6mm (14g) with 5mm and 8mm multi-crystal ferido glued balls with resin cover</t>
  </si>
  <si>
    <t>UBNFR56</t>
  </si>
  <si>
    <t>Titanium G23 banana belly ring, 14g (1.6mm) with 5mm &amp; 6mm resin-covered ferido multi crystal balls</t>
  </si>
  <si>
    <t>USEGH20</t>
  </si>
  <si>
    <t>High polished titanium G23 hinged segment ring, 0.8mm (20g)</t>
  </si>
  <si>
    <t>XABB14G</t>
  </si>
  <si>
    <t>Pack of 10 pcs. of bioflex barbell posts with external threading, 14g (1.6mm)</t>
  </si>
  <si>
    <t>XBB14G</t>
  </si>
  <si>
    <t>Pack of 10 pcs. of high polished 316L steel barbell posts - threading 1.6mm (14g)</t>
  </si>
  <si>
    <t>XBN14G</t>
  </si>
  <si>
    <t>XBT4G</t>
  </si>
  <si>
    <t>Pack of 10 pcs. of 4mm anodized surgical steel balls with threading 1.6mm (14g)</t>
  </si>
  <si>
    <t>XBT5G</t>
  </si>
  <si>
    <t>Pack of 10 pcs. of 5mm anodized surgical steel balls with threading 1.6mm (14g)</t>
  </si>
  <si>
    <t>XBT8G</t>
  </si>
  <si>
    <t>Pack of 10 pcs. of 8mm anodized surgical steel balls - threading 14g (1.6mm)</t>
  </si>
  <si>
    <t>XJB3</t>
  </si>
  <si>
    <t>Pack of 10 pcs. of 3mm high polished surgical steel balls with bezel set crystal and with 1.2mm (16g) threading</t>
  </si>
  <si>
    <t>XJB4S</t>
  </si>
  <si>
    <t>Pack of 10 pcs. of 4mm high polished surgical steel balls with bezel set crystal and with 1.2mm (16g) threading</t>
  </si>
  <si>
    <t>XJBT3S</t>
  </si>
  <si>
    <t>Pack of 10 pcs. of 3mm anodized surgical steel balls with bezel set crystal and with 1.2mm threading (16g)</t>
  </si>
  <si>
    <t>XSDIT25</t>
  </si>
  <si>
    <t>Pack of 10 pcs of 2.5mm anodized surgical steel dices - threading 16g (1.2mm)</t>
  </si>
  <si>
    <t>XSDIT3</t>
  </si>
  <si>
    <t>Pack of 10 pcs. of 3mm anodized surgical steel dices - threading 1.2mm (16g)</t>
  </si>
  <si>
    <t>XTBB16G</t>
  </si>
  <si>
    <t>Pack of 10 pcs. of anodized 316L steel barbells posts - threading 1.2mm (16g)</t>
  </si>
  <si>
    <t>YXBUTM36</t>
  </si>
  <si>
    <t>ACCO12</t>
  </si>
  <si>
    <t>ACCO6</t>
  </si>
  <si>
    <t>ACCO0</t>
  </si>
  <si>
    <t>ACFP0</t>
  </si>
  <si>
    <t>ACFP1/2</t>
  </si>
  <si>
    <t>ACFP9/16</t>
  </si>
  <si>
    <t>AFEM1/2</t>
  </si>
  <si>
    <t>AFEM5/8</t>
  </si>
  <si>
    <t>AFPEEE2</t>
  </si>
  <si>
    <t>AFPEEE1/2</t>
  </si>
  <si>
    <t>AFPEEE5/8</t>
  </si>
  <si>
    <t>AFPZ0</t>
  </si>
  <si>
    <t>AFPZ9/16</t>
  </si>
  <si>
    <t>AFTP0</t>
  </si>
  <si>
    <t>AFTP00</t>
  </si>
  <si>
    <t>AFTP9/16</t>
  </si>
  <si>
    <t>AFTP5/8</t>
  </si>
  <si>
    <t>AFTP1</t>
  </si>
  <si>
    <t>AHP6</t>
  </si>
  <si>
    <t>AHP4</t>
  </si>
  <si>
    <t>AHP0</t>
  </si>
  <si>
    <t>AHP00</t>
  </si>
  <si>
    <t>APGPYE2</t>
  </si>
  <si>
    <t>APGPYE0</t>
  </si>
  <si>
    <t>APGWW00</t>
  </si>
  <si>
    <t>ASPG2</t>
  </si>
  <si>
    <t>BLK314A</t>
  </si>
  <si>
    <t>NOCLAMPBOXA</t>
  </si>
  <si>
    <t>DPG0</t>
  </si>
  <si>
    <t>DPG9/16</t>
  </si>
  <si>
    <t>DPG1</t>
  </si>
  <si>
    <t>DPWK7/8</t>
  </si>
  <si>
    <t>DTPG13/16</t>
  </si>
  <si>
    <t>DTPG1</t>
  </si>
  <si>
    <t>ERZ6M</t>
  </si>
  <si>
    <t>ERZ7M</t>
  </si>
  <si>
    <t>ERZSQ7M</t>
  </si>
  <si>
    <t>FGSA1/2</t>
  </si>
  <si>
    <t>FQPG0</t>
  </si>
  <si>
    <t>FSHA0</t>
  </si>
  <si>
    <t>FSHA1/2</t>
  </si>
  <si>
    <t>FSPG6</t>
  </si>
  <si>
    <t>FSZC00</t>
  </si>
  <si>
    <t>FTLIZ00</t>
  </si>
  <si>
    <t>FTLIZ1/2</t>
  </si>
  <si>
    <t>FTSHA0</t>
  </si>
  <si>
    <t>FTSHA1/2</t>
  </si>
  <si>
    <t>FTSHA9/16</t>
  </si>
  <si>
    <t>FTSI2</t>
  </si>
  <si>
    <t>FTSI0</t>
  </si>
  <si>
    <t>FTSI1/2</t>
  </si>
  <si>
    <t>FTSI5/8</t>
  </si>
  <si>
    <t>FTSI11/16</t>
  </si>
  <si>
    <t>FTSI13/16</t>
  </si>
  <si>
    <t>GP06M9</t>
  </si>
  <si>
    <t>IPMCYY8</t>
  </si>
  <si>
    <t>IPTR6</t>
  </si>
  <si>
    <t>IPTR8</t>
  </si>
  <si>
    <t>IPTR10</t>
  </si>
  <si>
    <t>IPTRD6</t>
  </si>
  <si>
    <t>IPTRD10</t>
  </si>
  <si>
    <t>IPTRD12</t>
  </si>
  <si>
    <t>LBCZIN25</t>
  </si>
  <si>
    <t>LBCZIN3</t>
  </si>
  <si>
    <t>LBCZIN5</t>
  </si>
  <si>
    <t>LBCZIN4</t>
  </si>
  <si>
    <t>LBIFB4</t>
  </si>
  <si>
    <t>LBIRC2</t>
  </si>
  <si>
    <t>MCNPC3A</t>
  </si>
  <si>
    <t>NPSH24A</t>
  </si>
  <si>
    <t>NPSH25A</t>
  </si>
  <si>
    <t>NR06PO2</t>
  </si>
  <si>
    <t>PACP6</t>
  </si>
  <si>
    <t>PACP2</t>
  </si>
  <si>
    <t>PBA13/16</t>
  </si>
  <si>
    <t>PGSAA2</t>
  </si>
  <si>
    <t>PGSAA1/2</t>
  </si>
  <si>
    <t>PGSCC00</t>
  </si>
  <si>
    <t>PGSEE00</t>
  </si>
  <si>
    <t>PGSEE1/2</t>
  </si>
  <si>
    <t>PGSFF2</t>
  </si>
  <si>
    <t>PGSFF00</t>
  </si>
  <si>
    <t>PGSHH0</t>
  </si>
  <si>
    <t>PGSHH1/2</t>
  </si>
  <si>
    <t>PGSNN0</t>
  </si>
  <si>
    <t>PGSNN1/2</t>
  </si>
  <si>
    <t>PGSPP00</t>
  </si>
  <si>
    <t>PGSPP1/2</t>
  </si>
  <si>
    <t>PHO8</t>
  </si>
  <si>
    <t>PHO10</t>
  </si>
  <si>
    <t>PHO12</t>
  </si>
  <si>
    <t>PHO14</t>
  </si>
  <si>
    <t>PHORG8</t>
  </si>
  <si>
    <t>PHORG14</t>
  </si>
  <si>
    <t>PKTO2</t>
  </si>
  <si>
    <t>PKTO0</t>
  </si>
  <si>
    <t>PSAY2</t>
  </si>
  <si>
    <t>PSAY1/2</t>
  </si>
  <si>
    <t>PWKY2</t>
  </si>
  <si>
    <t>SEGH16PB</t>
  </si>
  <si>
    <t>SEGH16PXA</t>
  </si>
  <si>
    <t>SEGH16PXB</t>
  </si>
  <si>
    <t>SEGH16PXC</t>
  </si>
  <si>
    <t>SEPM16</t>
  </si>
  <si>
    <t>SGSH4A</t>
  </si>
  <si>
    <t>SGSH14A</t>
  </si>
  <si>
    <t>SGTSH14A</t>
  </si>
  <si>
    <t>SGSH28X16S8</t>
  </si>
  <si>
    <t>SGSH31X16S8</t>
  </si>
  <si>
    <t>SGTSH4A</t>
  </si>
  <si>
    <t>SHP8</t>
  </si>
  <si>
    <t>SHP2</t>
  </si>
  <si>
    <t>SHP0</t>
  </si>
  <si>
    <t>SHP00</t>
  </si>
  <si>
    <t>SHP1/2</t>
  </si>
  <si>
    <t>SHPRZ2</t>
  </si>
  <si>
    <t>SHPRZ00</t>
  </si>
  <si>
    <t>SIUT2</t>
  </si>
  <si>
    <t>SIUT0</t>
  </si>
  <si>
    <t>SIUT00</t>
  </si>
  <si>
    <t>SIUT1/2</t>
  </si>
  <si>
    <t>SIUT9/16</t>
  </si>
  <si>
    <t>SIUT5/8</t>
  </si>
  <si>
    <t>SIUT11/16</t>
  </si>
  <si>
    <t>SIUT13/16</t>
  </si>
  <si>
    <t>SIUT7/8</t>
  </si>
  <si>
    <t>STHP4</t>
  </si>
  <si>
    <t>STHP0</t>
  </si>
  <si>
    <t>STHP00</t>
  </si>
  <si>
    <t>TRGS20D</t>
  </si>
  <si>
    <t>XBB14GS</t>
  </si>
  <si>
    <t>XBN14GS</t>
  </si>
  <si>
    <t>One Thousand Eight Hundred Eighty One and 74 cents EUR</t>
  </si>
  <si>
    <t>316L steel tongue barbell, 14g (1.6mm) with triple jewel ball top with 6 &amp; 4mm balls - length 5/8'' (16mm)</t>
  </si>
  <si>
    <t>316L steel tongue barbell, 14g (1.6mm) with 6mm acrylic balls with a ying yang logo - length 5/8'' (16mm)</t>
  </si>
  <si>
    <t>316L steel tongue barbell, 14g (1.6mm) with 6mm black &amp; white vertical zebra striped acrylic balls - length 5/8'' (16mm)</t>
  </si>
  <si>
    <t>Black or gold anodized 316L steel cartilage piercing crown with a 16g (1.2mm) barbell with two 3mm balls - length 1/2'' (12mm)</t>
  </si>
  <si>
    <t>Surgical steel tongue barbell, 14g (1.6mm) with 7mm flat top with ferido glued crystal with a big crystal center and resin cover - length 5/8'' (16mm)</t>
  </si>
  <si>
    <t>Surgical steel tongue barbell, 14g (1.6mm) with 6mm acrylic glitter balls - length 5/8'' (16mm)</t>
  </si>
  <si>
    <t>316L steel spinner tongue barbell, 14g (1.6mm) with two 6mm balls and with a 16g (1.2mm) spinner bar with two 3mm dices - length 5/8'' (16mm)</t>
  </si>
  <si>
    <t>Anodized surgical steel tongue barbell, 14g (1.6mm) with a top 6mm bezel set jewel ball and a slave circular barbell ring - length 5/8'' (16mm)</t>
  </si>
  <si>
    <t>Anodized surgical steel tongue barbell, 14g (1.6mm) with a 6mm heart shaped flat top and a lower 6mm ball - length 5/8'' (16mm)</t>
  </si>
  <si>
    <t>Anodized surgical steel tongue barbell, 14g (1.6mm) with a top 6mm ball and a slave ball closure ring - length 5/8'' (16mm)</t>
  </si>
  <si>
    <t>Anodized 316L steel spinner tongue barbell 14g (1.6mm) with two 6mm balls and with a 16g (1.2mm) spinner bar with two 3mm balls - length of the spinner bar is 5/16'' (8mm) and length of the tongue barbell is 5/8'' (16mm)</t>
  </si>
  <si>
    <t>Surgical steel tongue barbell, 14g (1.6mm) with 5mm acrylic UV dice - length 5/8'' (16mm)</t>
  </si>
  <si>
    <t xml:space="preserve">Surgical steel tongue barbell, 14g (1.6mm) with a top 5mm acrylic UV dice 8mm long spinner barbell, 16g (1.2mm) with two 4mm dices of the same color - length 5/8'' (16mm) </t>
  </si>
  <si>
    <t>Surgical steel eyebrow banana, 16g (1.2mm) with a 3mm acrylic dice on one side and a 3m acrylic dice with an 8mm slave hoop on the other side - length 5/16'' (8mm)</t>
  </si>
  <si>
    <t>Clear bio flexible belly banana, 14g (1.6mm) with a 5mm and a 10mm jewel ball - length 5/8'' (16mm) ''cut to fit to your size''</t>
  </si>
  <si>
    <t>PVD plated 316L steel casting belly banana, 1.6mm (14g) with 8mm prong set Cubic Zirconia (CZ) stone and a 5mm bezel set jewel upper ball - length 3/8'' (10mm)</t>
  </si>
  <si>
    <t>PVD plated surgical steel belly banana, 14g (1.6m) with a upper 5mm plain anodized steel ball and a lower 8mm jewel ball and with a hoop to connect dangling parts - length 3/8'' (10mm)</t>
  </si>
  <si>
    <t>PVD plated surgical steel belly banana, 14g (1.6mm) with 5 &amp; 8mm bezel set jewel balls - length 3/8'' (10mm)</t>
  </si>
  <si>
    <t>High polished surgical steel double flared flesh tunnel - size 12g to 2'' (2mm - 52mm)</t>
  </si>
  <si>
    <t>PVD plated surgical steel double flared flesh tunnel - 12g (2mm) to 2'' (52mm)</t>
  </si>
  <si>
    <t>Surgical steel belly banana, 14g (1.6mm) with an 8mm bezel set jewel ball and dangling crystal cherries in heart shaped frame - length 3/8'' (10mm)</t>
  </si>
  <si>
    <t>Surgical steel belly banana, 14g (1.6mm) with a crystal studded heart shaped lower part - length 3/8'' (10mm)</t>
  </si>
  <si>
    <t>Surgical steel belly banana, 14g (1.6mm) with an 8mm bezel set jewel ball and a dangling crystal studded marijuana leaf design - length 3/8'' (10mm)</t>
  </si>
  <si>
    <t>Surgical Steel belly banana, 14g (1.6mm) with an 8mm bezel set jewel ball and two dangling handcuffs - length 3/8'' (10mm)</t>
  </si>
  <si>
    <t>Surgical Steel belly banana, 14g (1.6mm) with an 8mm bezel set jewel ball and dangling crystal studded sea horse (dangling is made from silver plated brass) - length 3/8'' (10mm)</t>
  </si>
  <si>
    <t>Surgical steel belly banana, 14g (1.6mm) with an 8mm bezel set jewel ball and a dangling Pegasus with crystal studded wings - length 3/8'' (10mm)</t>
  </si>
  <si>
    <t>Surgical steel belly banana, 14g (1.6mm) with an 8mm bezel set jewel ball and a dangling plain sun - length 3/8'' (10mm)</t>
  </si>
  <si>
    <t>PVD plated surgical steel belly banana, 14g (1.6mm) with a upper 5mm plain ball and a lower 8mm jewel ball with a dangling black bat - length 3/8'' (10mm)</t>
  </si>
  <si>
    <t>PVD plated surgical steel belly banana, 14g (1.6mm) with a upper 5mm plain ball and a lower 8mm jewel ball and a dangling 9mm heart shaped CZ stone - length 3/8'' (10mm)</t>
  </si>
  <si>
    <t>Sterling silver nose hoop, 20g (0.8mm) with a twisted wire design and a 2mm fixed ball - an outer diameter of 3/8'' (10mm)</t>
  </si>
  <si>
    <t>925 sterling silver nose hoop, 22g (0.6mm) with seven 2mm fixed balls and an outer diameter of 3/8''(10mm) - 1 piece</t>
  </si>
  <si>
    <t>18K gold plated 925 silver nose hoop, 22g (0.6mm) with seven 2mm fixed balls and an outer diameter of 3/8''(10mm) - 1 piece</t>
  </si>
  <si>
    <t>Sterling Silver endless nose hoop, 22g (0.6mm) with an outer diameter of 5/16'' (8mm) - 1 piece</t>
  </si>
  <si>
    <t>Color-plated sterling silver endless nose hoop, 22g (0.6mm) with an outer diameter of 5/16'' (8mm) - 1 piece</t>
  </si>
  <si>
    <t>Sterling Silver endless nose hoop, 22g (0.6mm) with an outer diameter of 3/8'' (10mm) - 1 piece</t>
  </si>
  <si>
    <t>Color-plated sterling silver endless nose hoop, 22g (0.6mm) with an outer diameter of 3/8'' (10mm) - 1 piece</t>
  </si>
  <si>
    <t>Sterling Silver nose hoop with ball, 22g (0.6mm) with an outer diameter of 5/16'' (8mm) - 1 piece</t>
  </si>
  <si>
    <t>Color-plated sterling silver nose hoop, 22g (0.6mm) with ball and an outer diameter of 5/16'' (8mm) - 1 piece</t>
  </si>
  <si>
    <t>925 sterling silver nose hoop with ball with rose gold plating 22g (0.6mm) with an outer diameter of 5/16'' (8mm) - 1 piece</t>
  </si>
  <si>
    <t>Color-plated sterling silver nose hoop, 22g (0.6mm) with ball and an outer diameter of 3/8'' (10mm) - 1 piece</t>
  </si>
  <si>
    <t>Sterling silver hoop nose ring, 22g (0.6mm) with ball &amp; triple color crystals and an outer diameter of 3/8'' (10mm) - 1 piece</t>
  </si>
  <si>
    <t>Display box with 52 pcs. of 925 sterling silver ''Bend it yourself'' nose studs, 22g (0.6mm) with 2mm round clear prong set CZ stones (in standard packing or in vacuum sealed packing to prevent tarnishing)</t>
  </si>
  <si>
    <t>Display box with 52 pcs. of 925 sterling silver ''Bend it yourself'' nose studs, 22g (0.6mm) with 3mm heart shaped prong set CZ stones in assorted colors (in standard packing or in vacuum sealed packing to prevent tarnishing)</t>
  </si>
  <si>
    <t>Pack of 10 pcs. of high polished 316L steel belly banana posts - threading 1.6mm (14g) - length 5/16' - 1'' (8mm - 25mm)</t>
  </si>
  <si>
    <t>925 sterling silver ''Bend it yourself'' nose studs, 0.6mm (22g) in butterfly shape design top with 1mm crystals in assorted color / 36 pcs per display box (in standard packing or in vacuum sealed packing to prevent tarnishing)</t>
  </si>
  <si>
    <t>Exchange Rate EUR-THB</t>
  </si>
  <si>
    <t>Mina</t>
  </si>
  <si>
    <t>6223 Wagnelée, Hainaut</t>
  </si>
  <si>
    <t>VAT: BE0835251558</t>
  </si>
  <si>
    <t xml:space="preserve">DHL Account: 273141802 </t>
  </si>
  <si>
    <r>
      <t xml:space="preserve">Discount 20% as per </t>
    </r>
    <r>
      <rPr>
        <b/>
        <sz val="10"/>
        <color indexed="8"/>
        <rFont val="Arial"/>
        <family val="2"/>
      </rPr>
      <t>Silver Membership</t>
    </r>
    <r>
      <rPr>
        <sz val="10"/>
        <color indexed="8"/>
        <rFont val="Arial"/>
        <family val="2"/>
      </rPr>
      <t>:</t>
    </r>
  </si>
  <si>
    <t>Free Shipping to Belgium via DHL due to order over 350USD:</t>
  </si>
  <si>
    <t>Free Shipping to Belgium via DHL due to order over 317 EUR:</t>
  </si>
  <si>
    <t>Steel tongue barbell, Steel nipple barbell, Steel belly banana and other items as invoice attached</t>
  </si>
  <si>
    <t>One Thousand Six Hundred Twenty Five and 75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</si>
</sst>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1"/>
      <color theme="1"/>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59">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4" fontId="1" fillId="2" borderId="0" xfId="0" applyNumberFormat="1" applyFont="1" applyFill="1" applyAlignment="1">
      <alignment horizontal="center" vertical="center"/>
    </xf>
    <xf numFmtId="0" fontId="18" fillId="2" borderId="14" xfId="0" applyFont="1" applyFill="1" applyBorder="1"/>
    <xf numFmtId="0" fontId="18" fillId="2" borderId="13" xfId="0" applyFont="1" applyFill="1" applyBorder="1"/>
    <xf numFmtId="0" fontId="18" fillId="2" borderId="9" xfId="0" applyFont="1" applyFill="1" applyBorder="1"/>
    <xf numFmtId="0" fontId="18" fillId="2" borderId="20" xfId="0" applyFont="1" applyFill="1" applyBorder="1"/>
    <xf numFmtId="2" fontId="21" fillId="0" borderId="0" xfId="0" applyNumberFormat="1" applyFont="1"/>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2" fontId="0" fillId="0" borderId="0" xfId="0" applyNumberFormat="1"/>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5">
    <cellStyle name="Comma 2" xfId="7" xr:uid="{C5DABEC4-EB94-42E3-B65D-54C6315E177B}"/>
    <cellStyle name="Comma 2 2" xfId="4430" xr:uid="{4FD4C758-6D3C-4C57-807B-F55BAE6410BE}"/>
    <cellStyle name="Comma 2 2 2" xfId="4755" xr:uid="{CE5B23E9-CF26-4B67-A888-B0661BBEC8DC}"/>
    <cellStyle name="Comma 2 2 2 2" xfId="5326" xr:uid="{D6355148-C487-479A-92DB-FA7928AF0173}"/>
    <cellStyle name="Comma 2 2 3" xfId="4591" xr:uid="{8691A473-B716-45A2-B3B4-C4919EEFDD06}"/>
    <cellStyle name="Comma 3" xfId="4318" xr:uid="{D4626CD1-E4F8-4B6E-A6D3-0CF164837450}"/>
    <cellStyle name="Comma 3 2" xfId="4432" xr:uid="{E630C6CD-683A-4316-B04A-8E4E0C3A2D1F}"/>
    <cellStyle name="Comma 3 2 2" xfId="4756" xr:uid="{1DB27E6D-96F9-46CA-96B0-8831223B5DB3}"/>
    <cellStyle name="Comma 3 2 2 2" xfId="5327" xr:uid="{B687A169-49A7-4FC4-8648-9C4310A4CBA7}"/>
    <cellStyle name="Comma 3 2 3" xfId="5325" xr:uid="{9A150185-97C4-46AF-BAEA-432D7531EDC0}"/>
    <cellStyle name="Currency 10" xfId="8" xr:uid="{3FF26EB1-ABB5-476E-9422-8E08D22E3FC4}"/>
    <cellStyle name="Currency 10 2" xfId="9" xr:uid="{99C9FB0E-DE5B-4D75-81D0-5E3E9B90788D}"/>
    <cellStyle name="Currency 10 2 2" xfId="203" xr:uid="{2CB6922D-E1A3-4B27-A4C4-4AA4F34DB100}"/>
    <cellStyle name="Currency 10 2 2 2" xfId="4616" xr:uid="{9CCA44F6-772E-41C1-A2DD-401757128819}"/>
    <cellStyle name="Currency 10 2 3" xfId="4511" xr:uid="{41C25E06-88E4-430C-BC0B-73B583B472BB}"/>
    <cellStyle name="Currency 10 3" xfId="10" xr:uid="{15D61BA0-7E9D-4B46-BD94-FA96322CBA48}"/>
    <cellStyle name="Currency 10 3 2" xfId="204" xr:uid="{8DF666B9-24F8-4182-9DD5-B80169494625}"/>
    <cellStyle name="Currency 10 3 2 2" xfId="4617" xr:uid="{54E9F2EC-EDDC-4068-AEB2-5F95BB328BAE}"/>
    <cellStyle name="Currency 10 3 3" xfId="4512" xr:uid="{5BE42A75-B7DC-4474-8A42-ECB7BD3E1FAD}"/>
    <cellStyle name="Currency 10 4" xfId="205" xr:uid="{FF7DF299-6253-4D95-95AB-EAF2CC0B763A}"/>
    <cellStyle name="Currency 10 4 2" xfId="4618" xr:uid="{7555811C-AC09-425A-A5C0-F9346F7F9ABB}"/>
    <cellStyle name="Currency 10 5" xfId="4437" xr:uid="{9D4BD83D-6204-4529-A3DA-98B6517D263E}"/>
    <cellStyle name="Currency 10 6" xfId="4510" xr:uid="{DC834E9E-65F0-45DD-88E2-23BF899E8344}"/>
    <cellStyle name="Currency 11" xfId="11" xr:uid="{9E1009BE-3F41-41EB-88CF-CDF6C79D47B9}"/>
    <cellStyle name="Currency 11 2" xfId="12" xr:uid="{0683226B-D660-4AD6-9110-B1EADEE50518}"/>
    <cellStyle name="Currency 11 2 2" xfId="206" xr:uid="{24F6996B-832C-4D07-87DC-C75CF7448CDD}"/>
    <cellStyle name="Currency 11 2 2 2" xfId="4619" xr:uid="{80D55687-7F0D-455B-95AE-BA104BD55316}"/>
    <cellStyle name="Currency 11 2 3" xfId="4514" xr:uid="{92921181-0EA5-45AC-8E12-D29FDE07EA4E}"/>
    <cellStyle name="Currency 11 3" xfId="13" xr:uid="{8AE5F551-14D2-40F9-BE0F-C51715C5792E}"/>
    <cellStyle name="Currency 11 3 2" xfId="207" xr:uid="{5C157EAF-9900-4410-94E3-30F19C661686}"/>
    <cellStyle name="Currency 11 3 2 2" xfId="4620" xr:uid="{BC014BF3-662D-44F8-AF1F-399EC57B9365}"/>
    <cellStyle name="Currency 11 3 3" xfId="4515" xr:uid="{2F7F0447-3C91-4A97-A899-9849F7A669E9}"/>
    <cellStyle name="Currency 11 4" xfId="208" xr:uid="{4916CA26-7F1D-4862-ABF6-53ABDCB40ADE}"/>
    <cellStyle name="Currency 11 4 2" xfId="4621" xr:uid="{F1459733-E0EA-4ED2-B381-88299AA2364D}"/>
    <cellStyle name="Currency 11 5" xfId="4319" xr:uid="{E6C45C93-F7AF-408E-927C-ADB12FC8A5FC}"/>
    <cellStyle name="Currency 11 5 2" xfId="4438" xr:uid="{7C3297E1-1DB7-4FA8-BF23-CC97431F587B}"/>
    <cellStyle name="Currency 11 5 3" xfId="4720" xr:uid="{6B0B85FC-0F6F-418E-AC31-7C62AD329E2C}"/>
    <cellStyle name="Currency 11 5 3 2" xfId="5315" xr:uid="{77A682B0-3FC5-4546-B7F5-08F4AFF84B09}"/>
    <cellStyle name="Currency 11 5 3 3" xfId="4757" xr:uid="{73FB9D4B-550F-49D1-8550-DBE15FCF4D51}"/>
    <cellStyle name="Currency 11 5 4" xfId="4697" xr:uid="{8A479292-93B8-4941-82B9-2447F95D5E73}"/>
    <cellStyle name="Currency 11 6" xfId="4513" xr:uid="{07F8F8E1-8F34-45AF-969E-58928F38BD31}"/>
    <cellStyle name="Currency 12" xfId="14" xr:uid="{8FD102CB-43FF-4A6D-B32D-CFC230193124}"/>
    <cellStyle name="Currency 12 2" xfId="15" xr:uid="{B7EE10E9-6A25-4E6A-98F2-FA3AE45E6A50}"/>
    <cellStyle name="Currency 12 2 2" xfId="209" xr:uid="{BABBEEBA-0CCB-4F37-877E-CED6C440C5BE}"/>
    <cellStyle name="Currency 12 2 2 2" xfId="4622" xr:uid="{8C9D23A3-E3B1-410A-9A96-7A199ECBFDC3}"/>
    <cellStyle name="Currency 12 2 3" xfId="4517" xr:uid="{4EC2FF12-8BE5-4134-A391-B7219EE31E2B}"/>
    <cellStyle name="Currency 12 3" xfId="210" xr:uid="{38D32E99-5BDC-4CD5-ABA4-EA3C7C1D4CDE}"/>
    <cellStyle name="Currency 12 3 2" xfId="4623" xr:uid="{E1BB0A36-651F-4509-9ACC-7010F08558BB}"/>
    <cellStyle name="Currency 12 4" xfId="4516" xr:uid="{BC8084A0-01C1-440E-8E15-71BFA1A32A16}"/>
    <cellStyle name="Currency 13" xfId="16" xr:uid="{10C90220-DD90-4CC1-89FB-9B7EE1704906}"/>
    <cellStyle name="Currency 13 2" xfId="4321" xr:uid="{FF82F67D-BF96-4448-B67C-0A629174F833}"/>
    <cellStyle name="Currency 13 3" xfId="4322" xr:uid="{99C2DE80-0B96-40C9-AFEC-4E19B7F73992}"/>
    <cellStyle name="Currency 13 3 2" xfId="4759" xr:uid="{8DA0135A-22EE-4F67-B1EA-B24DDE9AB601}"/>
    <cellStyle name="Currency 13 4" xfId="4320" xr:uid="{8F1FD904-C096-4D1B-AA47-71A132BEEB13}"/>
    <cellStyle name="Currency 13 5" xfId="4758" xr:uid="{41C353FC-5019-487B-A45C-2FD1A0A9B196}"/>
    <cellStyle name="Currency 14" xfId="17" xr:uid="{52AAF80A-61BD-4AED-A61B-0BBE1BF49E55}"/>
    <cellStyle name="Currency 14 2" xfId="211" xr:uid="{D3B84BD9-18B3-491B-BA89-3D49CF61B65C}"/>
    <cellStyle name="Currency 14 2 2" xfId="4624" xr:uid="{5228D4F8-ACE5-4E1A-90B5-491D327BF984}"/>
    <cellStyle name="Currency 14 3" xfId="4518" xr:uid="{8E70EF3B-8049-43A0-8847-1C24E378D2EB}"/>
    <cellStyle name="Currency 15" xfId="4414" xr:uid="{0C33B60D-5F8F-4B86-843C-4DB3C1D8978B}"/>
    <cellStyle name="Currency 17" xfId="4323" xr:uid="{A1B7A581-EA4B-49B0-AEFB-BAD655C2E69F}"/>
    <cellStyle name="Currency 2" xfId="18" xr:uid="{4C1E3E22-470F-49EF-80A7-24F315A116A9}"/>
    <cellStyle name="Currency 2 2" xfId="19" xr:uid="{066E9D0A-3B1A-4797-BC5D-470B56F3DF06}"/>
    <cellStyle name="Currency 2 2 2" xfId="20" xr:uid="{7FDBFCE1-C078-4F44-8985-3D80CB516500}"/>
    <cellStyle name="Currency 2 2 2 2" xfId="21" xr:uid="{3AF442B0-F267-4FB8-A9F2-4AC8FCBE9A56}"/>
    <cellStyle name="Currency 2 2 2 2 2" xfId="4760" xr:uid="{C835B031-F8A1-4F85-84ED-E911DC1561F9}"/>
    <cellStyle name="Currency 2 2 2 3" xfId="22" xr:uid="{3CFE7C7B-D100-4287-8DCE-8F5759C445B5}"/>
    <cellStyle name="Currency 2 2 2 3 2" xfId="212" xr:uid="{A430FF40-B7A7-44CE-834F-C4D1D4AF049B}"/>
    <cellStyle name="Currency 2 2 2 3 2 2" xfId="4625" xr:uid="{D1E4E63F-8C0E-4894-9424-C315683C7C36}"/>
    <cellStyle name="Currency 2 2 2 3 3" xfId="4521" xr:uid="{227B33EC-6563-42E2-8E98-4CEFC4F079E8}"/>
    <cellStyle name="Currency 2 2 2 4" xfId="213" xr:uid="{3F6DCC40-3FB5-4AEA-AF6D-DE429025D994}"/>
    <cellStyle name="Currency 2 2 2 4 2" xfId="4626" xr:uid="{84E29955-D5D1-4677-A7BE-8A718B1D7397}"/>
    <cellStyle name="Currency 2 2 2 5" xfId="4520" xr:uid="{A3646648-30D5-409D-9D83-69BF5C48BC43}"/>
    <cellStyle name="Currency 2 2 3" xfId="214" xr:uid="{9353BB18-C6ED-4401-BB3E-A05E38BC0157}"/>
    <cellStyle name="Currency 2 2 3 2" xfId="4627" xr:uid="{EC1D42AD-9DC3-4C70-A3C4-99636E4C819A}"/>
    <cellStyle name="Currency 2 2 4" xfId="4519" xr:uid="{70073BB6-C344-413E-8877-CA26B255808F}"/>
    <cellStyle name="Currency 2 3" xfId="23" xr:uid="{EBA046AA-8416-4075-B2B7-5EAB28BD7922}"/>
    <cellStyle name="Currency 2 3 2" xfId="215" xr:uid="{822232DF-4EF9-4B6D-AC2B-2B1D0FF30F31}"/>
    <cellStyle name="Currency 2 3 2 2" xfId="4628" xr:uid="{A048AE06-6A3D-47B9-B71A-C737CF8E5FB1}"/>
    <cellStyle name="Currency 2 3 3" xfId="4522" xr:uid="{AD08AFD8-E225-4F44-BF1E-5BE8054A918A}"/>
    <cellStyle name="Currency 2 4" xfId="216" xr:uid="{3C707AA4-EDC1-45EF-85D9-113C38CBCC13}"/>
    <cellStyle name="Currency 2 4 2" xfId="217" xr:uid="{FB8F8BA1-234C-45CD-AE93-7DC1E1B514BE}"/>
    <cellStyle name="Currency 2 5" xfId="218" xr:uid="{A0CE5E45-01F7-4D01-ABCB-316B38F6B4DD}"/>
    <cellStyle name="Currency 2 5 2" xfId="219" xr:uid="{65CA3B0B-99D3-4CE1-9C23-FA9BF5A0A22D}"/>
    <cellStyle name="Currency 2 6" xfId="220" xr:uid="{355C5A6B-798B-4BCB-BFDB-7CC357D35A5A}"/>
    <cellStyle name="Currency 3" xfId="24" xr:uid="{FDCD8845-FB81-4F56-8ABC-52A49BBF013A}"/>
    <cellStyle name="Currency 3 2" xfId="25" xr:uid="{65277ABB-A2D5-4A6D-9BD6-B4DF7D1DBADA}"/>
    <cellStyle name="Currency 3 2 2" xfId="221" xr:uid="{FD4B2FFC-361A-4D33-AE2C-2A8DAD1D327D}"/>
    <cellStyle name="Currency 3 2 2 2" xfId="4629" xr:uid="{272866BB-E606-4B8F-8FA2-A035C18AFA76}"/>
    <cellStyle name="Currency 3 2 3" xfId="4524" xr:uid="{6270CCEE-FC66-4E2B-981B-7A9FC84D70D8}"/>
    <cellStyle name="Currency 3 3" xfId="26" xr:uid="{0489BEB2-6313-4FE9-BDF5-322193D3E201}"/>
    <cellStyle name="Currency 3 3 2" xfId="222" xr:uid="{4F863C50-AEA3-40E8-B349-3166E2CA6DB9}"/>
    <cellStyle name="Currency 3 3 2 2" xfId="4630" xr:uid="{1BAC0A04-1066-4F17-8BC2-8D966986F366}"/>
    <cellStyle name="Currency 3 3 3" xfId="4525" xr:uid="{8FF5D9AD-5AF8-4578-B92C-14075D824D94}"/>
    <cellStyle name="Currency 3 4" xfId="27" xr:uid="{4A46E767-7579-4F54-9068-625559999BF2}"/>
    <cellStyle name="Currency 3 4 2" xfId="223" xr:uid="{094FFAAF-B8D7-4BD4-813C-1D72787AB676}"/>
    <cellStyle name="Currency 3 4 2 2" xfId="4631" xr:uid="{331AF2E8-3CBB-4815-AD16-32C7B4684CB5}"/>
    <cellStyle name="Currency 3 4 3" xfId="4526" xr:uid="{0B966FB9-7A9E-43B4-BF46-EAF76B38D864}"/>
    <cellStyle name="Currency 3 5" xfId="224" xr:uid="{D6695B13-0047-4DAD-9F08-83D2F6EFBE13}"/>
    <cellStyle name="Currency 3 5 2" xfId="4632" xr:uid="{C6DD19D3-3F56-4205-98B7-28E4E06685AD}"/>
    <cellStyle name="Currency 3 6" xfId="4523" xr:uid="{B2343BED-F29F-4571-B592-9F2312E3E698}"/>
    <cellStyle name="Currency 4" xfId="28" xr:uid="{07F9E2B6-811B-4F4B-964E-23C61AF8B757}"/>
    <cellStyle name="Currency 4 2" xfId="29" xr:uid="{BF6AEA39-6D00-4972-84BC-C0E9E34E0D4E}"/>
    <cellStyle name="Currency 4 2 2" xfId="225" xr:uid="{19105061-E85C-4187-9BBD-C23FA12778C0}"/>
    <cellStyle name="Currency 4 2 2 2" xfId="4633" xr:uid="{0915A7E5-5847-46DD-BE81-55BAA25F4647}"/>
    <cellStyle name="Currency 4 2 3" xfId="4528" xr:uid="{07F02D82-C564-4BE7-8E5D-1DD0846DDBD6}"/>
    <cellStyle name="Currency 4 3" xfId="30" xr:uid="{165F5F72-6A5F-4C28-91BD-A017947E4105}"/>
    <cellStyle name="Currency 4 3 2" xfId="226" xr:uid="{733FCC1D-CA62-4536-8023-7A6FD27BEC91}"/>
    <cellStyle name="Currency 4 3 2 2" xfId="4634" xr:uid="{8F8D3C41-1FE7-4834-8921-539245A752AC}"/>
    <cellStyle name="Currency 4 3 3" xfId="4529" xr:uid="{6CCB4843-0624-4082-99C3-1B06AA656BFC}"/>
    <cellStyle name="Currency 4 4" xfId="227" xr:uid="{6316D052-4C82-40F6-B5AA-C2EB2EDCA221}"/>
    <cellStyle name="Currency 4 4 2" xfId="4635" xr:uid="{8C13D482-9BF6-446C-9203-9F2E549B5F93}"/>
    <cellStyle name="Currency 4 5" xfId="4324" xr:uid="{41E0E93B-EF99-4D0F-92C7-047F9C913F11}"/>
    <cellStyle name="Currency 4 5 2" xfId="4439" xr:uid="{E00FB517-A709-4059-B4A7-AA784437BB5E}"/>
    <cellStyle name="Currency 4 5 3" xfId="4721" xr:uid="{ED242DB3-3BDC-4AD4-A2A6-E8CA506CECFC}"/>
    <cellStyle name="Currency 4 5 3 2" xfId="5316" xr:uid="{51C6583D-DED7-4495-8795-42ECD183C9DC}"/>
    <cellStyle name="Currency 4 5 3 3" xfId="4761" xr:uid="{8943C749-FC32-4D99-8CCE-28455C40B83D}"/>
    <cellStyle name="Currency 4 5 4" xfId="4698" xr:uid="{6CCAAD11-09BF-455F-B0C2-2F973DF7420A}"/>
    <cellStyle name="Currency 4 6" xfId="4527" xr:uid="{6EEC87B4-AFD9-43C7-84CF-E286C4FB11E8}"/>
    <cellStyle name="Currency 5" xfId="31" xr:uid="{EC5B59DE-BB7D-411D-90D4-8B60B88A9B56}"/>
    <cellStyle name="Currency 5 2" xfId="32" xr:uid="{EEA73425-71A4-447D-AB54-6520398812DF}"/>
    <cellStyle name="Currency 5 2 2" xfId="228" xr:uid="{095149EA-4AE0-4B28-AB95-D3A0972BAD54}"/>
    <cellStyle name="Currency 5 2 2 2" xfId="4636" xr:uid="{D09DAF1F-B103-460A-BA62-160B8E6141C2}"/>
    <cellStyle name="Currency 5 2 3" xfId="4530" xr:uid="{59E21646-0720-4FE4-8F37-C6EED121E380}"/>
    <cellStyle name="Currency 5 3" xfId="4325" xr:uid="{FDC8FDC8-B4F6-43E9-8BAE-ABC5070EE9B8}"/>
    <cellStyle name="Currency 5 3 2" xfId="4440" xr:uid="{BB9BAF83-97F6-4720-A2F6-5D6531A18F96}"/>
    <cellStyle name="Currency 5 3 2 2" xfId="5306" xr:uid="{DD665C12-78F1-4194-B1C9-87E23F4603CE}"/>
    <cellStyle name="Currency 5 3 2 3" xfId="4763" xr:uid="{3EADFF4E-04F8-420A-AB31-D3D57C1FC52C}"/>
    <cellStyle name="Currency 5 4" xfId="4762" xr:uid="{52604DA3-FB60-4C1C-BEFE-E85A602CC274}"/>
    <cellStyle name="Currency 6" xfId="33" xr:uid="{25E15DA4-2CA0-4DF0-B192-5F33460EA328}"/>
    <cellStyle name="Currency 6 2" xfId="229" xr:uid="{29636BE7-3033-4E99-BF41-10B1D0FCF812}"/>
    <cellStyle name="Currency 6 2 2" xfId="4637" xr:uid="{9BC146DB-4F20-440A-ADE7-B98BCE864A07}"/>
    <cellStyle name="Currency 6 3" xfId="4326" xr:uid="{51AA9177-AA92-4A82-97C3-C09ECEEBE469}"/>
    <cellStyle name="Currency 6 3 2" xfId="4441" xr:uid="{38E87DCE-F655-469F-AB57-78168A18921E}"/>
    <cellStyle name="Currency 6 3 3" xfId="4722" xr:uid="{EE133F1A-0EDC-4C9E-B595-F6C08731E3A9}"/>
    <cellStyle name="Currency 6 3 3 2" xfId="5317" xr:uid="{3C79B8D4-322D-458D-8E49-A1EE7B3BC745}"/>
    <cellStyle name="Currency 6 3 3 3" xfId="4764" xr:uid="{41DC0F62-C5A8-4BB1-A267-6291F9387147}"/>
    <cellStyle name="Currency 6 3 4" xfId="4699" xr:uid="{9025B4DC-A408-44D2-8EE2-A8A875F67573}"/>
    <cellStyle name="Currency 6 4" xfId="4531" xr:uid="{D47287C0-5F5F-4E05-9C0C-574DA03E01C9}"/>
    <cellStyle name="Currency 7" xfId="34" xr:uid="{DECC92BD-6266-4C83-A361-62FA7F7EF800}"/>
    <cellStyle name="Currency 7 2" xfId="35" xr:uid="{65E6E6D1-5D63-46CA-8B13-3C2515B5B2DF}"/>
    <cellStyle name="Currency 7 2 2" xfId="250" xr:uid="{4C7BD14A-C242-40D1-97DE-FDAA7AEE8B69}"/>
    <cellStyle name="Currency 7 2 2 2" xfId="4638" xr:uid="{4F691E08-B637-4B8D-BE53-060FD6393358}"/>
    <cellStyle name="Currency 7 2 3" xfId="4533" xr:uid="{1D8E577A-C328-4D73-82D7-EDC94971861B}"/>
    <cellStyle name="Currency 7 3" xfId="230" xr:uid="{0E73B770-9DF9-443C-AB0D-8F2601536EDD}"/>
    <cellStyle name="Currency 7 3 2" xfId="4639" xr:uid="{0A66D60E-D882-4F83-B5C9-A6C5788FD03B}"/>
    <cellStyle name="Currency 7 4" xfId="4442" xr:uid="{C587E69E-7C12-4400-AF0C-BF2591736E75}"/>
    <cellStyle name="Currency 7 5" xfId="4532" xr:uid="{CC2BA07D-47BF-4169-B55E-AC2D70EB2722}"/>
    <cellStyle name="Currency 8" xfId="36" xr:uid="{80DB51E2-C80A-4074-BFDA-5CCF63A4DD91}"/>
    <cellStyle name="Currency 8 2" xfId="37" xr:uid="{A6815BAE-CEE6-474E-BEEE-1387B8D77C29}"/>
    <cellStyle name="Currency 8 2 2" xfId="231" xr:uid="{785BA4E9-DF4C-4659-A554-3D5AD43FBA72}"/>
    <cellStyle name="Currency 8 2 2 2" xfId="4640" xr:uid="{5481C110-2A87-4519-88C2-55F477C14006}"/>
    <cellStyle name="Currency 8 2 3" xfId="4535" xr:uid="{365521B9-5F3E-4210-AAED-A6B9E116616B}"/>
    <cellStyle name="Currency 8 3" xfId="38" xr:uid="{78486F6E-8C44-4128-A80D-B1C7D8DC20C0}"/>
    <cellStyle name="Currency 8 3 2" xfId="232" xr:uid="{3C389715-CB0D-4940-8474-D24355B2FC0C}"/>
    <cellStyle name="Currency 8 3 2 2" xfId="4641" xr:uid="{FA7E32F9-0545-49B9-8D66-F46C0F920F1C}"/>
    <cellStyle name="Currency 8 3 3" xfId="4536" xr:uid="{BDBC34BC-B572-4690-A883-6613E711FB58}"/>
    <cellStyle name="Currency 8 4" xfId="39" xr:uid="{7C540A1C-375E-4819-8045-1BD1F84AC679}"/>
    <cellStyle name="Currency 8 4 2" xfId="233" xr:uid="{1DAD2A88-B84B-4A1F-9646-AE09CA63EA18}"/>
    <cellStyle name="Currency 8 4 2 2" xfId="4642" xr:uid="{15498951-F86E-4B57-81B6-F0FE5385B03B}"/>
    <cellStyle name="Currency 8 4 3" xfId="4537" xr:uid="{A8D3F321-29B1-4790-B59D-49D41B5891A3}"/>
    <cellStyle name="Currency 8 5" xfId="234" xr:uid="{938C3FDF-0ACE-4893-82A5-C182BC9B7FBD}"/>
    <cellStyle name="Currency 8 5 2" xfId="4643" xr:uid="{5F595F6E-7AE7-46B7-8179-E3771F34A913}"/>
    <cellStyle name="Currency 8 6" xfId="4443" xr:uid="{59C4EBF5-C894-43C1-9F7C-5264F129D14B}"/>
    <cellStyle name="Currency 8 7" xfId="4534" xr:uid="{903D3E4C-803C-4AD8-B80E-2A16B3655941}"/>
    <cellStyle name="Currency 9" xfId="40" xr:uid="{71FEB5E4-D1DD-4F07-96A3-0E48EF88100A}"/>
    <cellStyle name="Currency 9 2" xfId="41" xr:uid="{14A90B46-B8A2-42FC-B427-244A02129942}"/>
    <cellStyle name="Currency 9 2 2" xfId="235" xr:uid="{B1435E72-6CC2-4343-895B-825B98DBC39E}"/>
    <cellStyle name="Currency 9 2 2 2" xfId="4644" xr:uid="{C3BD23F6-2488-4106-AB88-20C6982350BD}"/>
    <cellStyle name="Currency 9 2 3" xfId="4539" xr:uid="{C10E068E-15B4-4AD8-8C9A-A6BB96828F1A}"/>
    <cellStyle name="Currency 9 3" xfId="42" xr:uid="{4E5D10DD-7E94-4BFE-AA05-A14D99EB827D}"/>
    <cellStyle name="Currency 9 3 2" xfId="236" xr:uid="{1D2BBC31-BF8F-45C7-A489-A2518789F150}"/>
    <cellStyle name="Currency 9 3 2 2" xfId="4645" xr:uid="{5590CA65-A05C-4EBC-ADD5-21D66EDCD0A8}"/>
    <cellStyle name="Currency 9 3 3" xfId="4540" xr:uid="{77090F82-5C2B-4B70-B855-0687E0C48D82}"/>
    <cellStyle name="Currency 9 4" xfId="237" xr:uid="{AA69982C-DD97-4471-9F78-AC128805FFB2}"/>
    <cellStyle name="Currency 9 4 2" xfId="4646" xr:uid="{2C4F3FF5-508E-4E13-9676-D9091EF8FEE6}"/>
    <cellStyle name="Currency 9 5" xfId="4327" xr:uid="{B91DE0CC-95C0-4E6A-9F56-3CB9B777D633}"/>
    <cellStyle name="Currency 9 5 2" xfId="4444" xr:uid="{60969265-0B13-4CE0-ADDE-BFC508AB73B5}"/>
    <cellStyle name="Currency 9 5 3" xfId="4723" xr:uid="{AB3736F7-412E-4A53-ABF7-0E2B888F6543}"/>
    <cellStyle name="Currency 9 5 4" xfId="4700" xr:uid="{0C930C8D-34A6-4DCB-8900-EE1B2B9ABCE7}"/>
    <cellStyle name="Currency 9 6" xfId="4538" xr:uid="{BDE7DC97-A057-42F8-B2D9-63527AA5FB61}"/>
    <cellStyle name="Hyperlink 2" xfId="6" xr:uid="{6CFFD761-E1C4-4FFC-9C82-FDD569F38491}"/>
    <cellStyle name="Hyperlink 3" xfId="202" xr:uid="{56824839-F27B-4A4B-A1C7-9D75B471B4EF}"/>
    <cellStyle name="Hyperlink 3 2" xfId="4415" xr:uid="{638AF42B-DF3D-4F7B-8DBE-F47D41DF8D7B}"/>
    <cellStyle name="Hyperlink 3 3" xfId="4328" xr:uid="{EDD8B111-7D5A-46B4-A39F-92E4BAB34344}"/>
    <cellStyle name="Hyperlink 4" xfId="4329" xr:uid="{AA05F7DB-5331-4AE9-A8C2-2BDF41F2BAB0}"/>
    <cellStyle name="Normal" xfId="0" builtinId="0"/>
    <cellStyle name="Normal 10" xfId="43" xr:uid="{86BF5705-1520-403A-96C3-252E74368B8B}"/>
    <cellStyle name="Normal 10 10" xfId="903" xr:uid="{682673FB-1922-4F05-BE59-CD85EA829DB8}"/>
    <cellStyle name="Normal 10 10 2" xfId="2508" xr:uid="{638C8179-4ED6-4D8F-8151-5BF29D2E075C}"/>
    <cellStyle name="Normal 10 10 2 2" xfId="4331" xr:uid="{7B6B303F-A11A-4178-A93A-2236465DC162}"/>
    <cellStyle name="Normal 10 10 2 3" xfId="4675" xr:uid="{73270322-9822-44AA-85A8-57064CB64D91}"/>
    <cellStyle name="Normal 10 10 3" xfId="2509" xr:uid="{0A521916-2215-4A9A-9F25-B7FC5C92415B}"/>
    <cellStyle name="Normal 10 10 4" xfId="2510" xr:uid="{EA8D26D6-4C9A-44E4-8F45-CE8C1533A246}"/>
    <cellStyle name="Normal 10 11" xfId="2511" xr:uid="{A84E1A75-66B8-4F31-A6CC-673C663370A5}"/>
    <cellStyle name="Normal 10 11 2" xfId="2512" xr:uid="{4DCB978F-255A-4EDE-A98D-17707065DC8E}"/>
    <cellStyle name="Normal 10 11 3" xfId="2513" xr:uid="{85A816EE-A71A-415D-A741-E29557E5FF51}"/>
    <cellStyle name="Normal 10 11 4" xfId="2514" xr:uid="{DBA23769-25BC-45C8-AC18-7AA7CB61E051}"/>
    <cellStyle name="Normal 10 12" xfId="2515" xr:uid="{B25A9BAC-E3FE-4472-BF7C-8775F072547A}"/>
    <cellStyle name="Normal 10 12 2" xfId="2516" xr:uid="{52B687EE-F3C2-4A65-B797-2E2E6D62388A}"/>
    <cellStyle name="Normal 10 13" xfId="2517" xr:uid="{219B381E-4A64-4C3C-B714-DCCE862A5AE3}"/>
    <cellStyle name="Normal 10 14" xfId="2518" xr:uid="{ADDD59AE-C287-45F4-895F-CE1A763F9845}"/>
    <cellStyle name="Normal 10 15" xfId="2519" xr:uid="{00CE5E14-61BD-4F46-82BA-C372DE506930}"/>
    <cellStyle name="Normal 10 2" xfId="44" xr:uid="{B84B5D7A-7E29-4F92-ADBC-3229D0041F68}"/>
    <cellStyle name="Normal 10 2 10" xfId="2520" xr:uid="{B5720F21-6F3D-43E6-AA8C-BBCD96890315}"/>
    <cellStyle name="Normal 10 2 11" xfId="2521" xr:uid="{7D983AFA-ABE7-41FF-97A6-07B19141CBBF}"/>
    <cellStyle name="Normal 10 2 2" xfId="45" xr:uid="{131B571C-AAF7-4FFA-BD78-1DEA7FE824D3}"/>
    <cellStyle name="Normal 10 2 2 2" xfId="46" xr:uid="{33BAF00C-A9B3-485F-A07A-7316BCAA92F1}"/>
    <cellStyle name="Normal 10 2 2 2 2" xfId="238" xr:uid="{8963D4C3-4619-4369-885C-EAA6F536E74A}"/>
    <cellStyle name="Normal 10 2 2 2 2 2" xfId="454" xr:uid="{2B35E234-C791-4647-9F96-50DE328460AF}"/>
    <cellStyle name="Normal 10 2 2 2 2 2 2" xfId="455" xr:uid="{B969EAB8-8C39-42E9-B2D3-1CDF85D403DD}"/>
    <cellStyle name="Normal 10 2 2 2 2 2 2 2" xfId="904" xr:uid="{5F1BD07A-2501-4EE7-9DC0-F970E332BEE4}"/>
    <cellStyle name="Normal 10 2 2 2 2 2 2 2 2" xfId="905" xr:uid="{301BD7C2-A6CE-4959-89D1-EEBBF1EFC6AF}"/>
    <cellStyle name="Normal 10 2 2 2 2 2 2 3" xfId="906" xr:uid="{93D81E51-89CB-4622-8659-C692289AAFC2}"/>
    <cellStyle name="Normal 10 2 2 2 2 2 3" xfId="907" xr:uid="{115CFBBC-263E-4945-BD26-06213CA2683E}"/>
    <cellStyle name="Normal 10 2 2 2 2 2 3 2" xfId="908" xr:uid="{79FFCF3E-9C1C-4024-936A-AEC9938F7DE4}"/>
    <cellStyle name="Normal 10 2 2 2 2 2 4" xfId="909" xr:uid="{A713EA47-FD2B-4BD7-BACB-1B9434CFDB1E}"/>
    <cellStyle name="Normal 10 2 2 2 2 3" xfId="456" xr:uid="{D670BD5E-95FB-4831-B7E1-1AEA44E68652}"/>
    <cellStyle name="Normal 10 2 2 2 2 3 2" xfId="910" xr:uid="{134800E0-F380-4FD7-B369-379EEDB2C070}"/>
    <cellStyle name="Normal 10 2 2 2 2 3 2 2" xfId="911" xr:uid="{CFF8329E-62B0-4A0B-9053-50E341E91041}"/>
    <cellStyle name="Normal 10 2 2 2 2 3 3" xfId="912" xr:uid="{EACCFCBE-0E64-4299-A00D-A350C8D2FDB7}"/>
    <cellStyle name="Normal 10 2 2 2 2 3 4" xfId="2522" xr:uid="{1DD4C367-3FB5-4EC0-B63A-455325A1FCB3}"/>
    <cellStyle name="Normal 10 2 2 2 2 4" xfId="913" xr:uid="{78C35ACD-4B78-4F0F-87A1-796A681E758D}"/>
    <cellStyle name="Normal 10 2 2 2 2 4 2" xfId="914" xr:uid="{87D0C443-C6BE-44D3-98BA-4935FB3ADB3A}"/>
    <cellStyle name="Normal 10 2 2 2 2 5" xfId="915" xr:uid="{3F5A595E-CE7C-47C7-9239-7FC9C6F034D0}"/>
    <cellStyle name="Normal 10 2 2 2 2 6" xfId="2523" xr:uid="{645739B9-2521-4DF3-BF09-B5184764435D}"/>
    <cellStyle name="Normal 10 2 2 2 3" xfId="239" xr:uid="{3E792DB1-5EFC-4E1C-A428-9FACE99A26A1}"/>
    <cellStyle name="Normal 10 2 2 2 3 2" xfId="457" xr:uid="{9F57E675-8E6A-4287-ADE6-7379A7E0B882}"/>
    <cellStyle name="Normal 10 2 2 2 3 2 2" xfId="458" xr:uid="{DB128577-9C31-42B8-A571-ADC7DB7DE3A0}"/>
    <cellStyle name="Normal 10 2 2 2 3 2 2 2" xfId="916" xr:uid="{C1FF1A88-53D0-4458-BD95-70602B4BED2C}"/>
    <cellStyle name="Normal 10 2 2 2 3 2 2 2 2" xfId="917" xr:uid="{F5744C90-A271-47AB-9BF6-AF54DAA5A7B5}"/>
    <cellStyle name="Normal 10 2 2 2 3 2 2 3" xfId="918" xr:uid="{109249F3-0CF9-4883-9DAE-6E306ACDB6C1}"/>
    <cellStyle name="Normal 10 2 2 2 3 2 3" xfId="919" xr:uid="{F7B5A03E-E2E9-4BBB-A4C7-E60B184C395F}"/>
    <cellStyle name="Normal 10 2 2 2 3 2 3 2" xfId="920" xr:uid="{B6971F17-42FA-43D0-857C-EC79BDE4336B}"/>
    <cellStyle name="Normal 10 2 2 2 3 2 4" xfId="921" xr:uid="{39B97BDF-71BD-4517-9BED-DB7D5745C3E9}"/>
    <cellStyle name="Normal 10 2 2 2 3 3" xfId="459" xr:uid="{345E4161-8B12-4B23-AA61-BB913A0FFF20}"/>
    <cellStyle name="Normal 10 2 2 2 3 3 2" xfId="922" xr:uid="{BBBA4423-93D3-48C8-AAA6-0FD7BE263F44}"/>
    <cellStyle name="Normal 10 2 2 2 3 3 2 2" xfId="923" xr:uid="{23280A33-747A-4CC8-A093-73858FF9FD34}"/>
    <cellStyle name="Normal 10 2 2 2 3 3 3" xfId="924" xr:uid="{F5474BDB-9BCA-4F3F-BAB6-25AD7E6BB54C}"/>
    <cellStyle name="Normal 10 2 2 2 3 4" xfId="925" xr:uid="{3B090962-6E0B-49C5-94EB-DF93D8A9B2B6}"/>
    <cellStyle name="Normal 10 2 2 2 3 4 2" xfId="926" xr:uid="{936B54B3-2F95-4F8D-8863-8523C51DAD69}"/>
    <cellStyle name="Normal 10 2 2 2 3 5" xfId="927" xr:uid="{CCC6A36B-D58B-41B8-8B02-4F28D648E27A}"/>
    <cellStyle name="Normal 10 2 2 2 4" xfId="460" xr:uid="{4CB0B815-9349-4E40-8760-11397C4C4CC0}"/>
    <cellStyle name="Normal 10 2 2 2 4 2" xfId="461" xr:uid="{895208EF-D12D-4095-A2F8-FBB63EEC1650}"/>
    <cellStyle name="Normal 10 2 2 2 4 2 2" xfId="928" xr:uid="{4C62446E-558A-433C-9EC5-8D1F207490C1}"/>
    <cellStyle name="Normal 10 2 2 2 4 2 2 2" xfId="929" xr:uid="{FF089EBA-8956-4E5A-9E85-9E0337DFEEF8}"/>
    <cellStyle name="Normal 10 2 2 2 4 2 3" xfId="930" xr:uid="{79E9EFE7-88C0-4CA4-8297-1FBCCA026207}"/>
    <cellStyle name="Normal 10 2 2 2 4 3" xfId="931" xr:uid="{4115D5C2-FA65-49D8-9A3C-9C9F6D94C1CF}"/>
    <cellStyle name="Normal 10 2 2 2 4 3 2" xfId="932" xr:uid="{4932D6CD-DCCF-4545-AAC9-81E53C469C0F}"/>
    <cellStyle name="Normal 10 2 2 2 4 4" xfId="933" xr:uid="{35B5C5DF-1B43-457A-9896-794CC61BF78A}"/>
    <cellStyle name="Normal 10 2 2 2 5" xfId="462" xr:uid="{58A2A49D-A645-4CF5-AC29-3EEAA39A9AC3}"/>
    <cellStyle name="Normal 10 2 2 2 5 2" xfId="934" xr:uid="{A699C6BB-3CEE-4CF4-AFD6-3A739464289E}"/>
    <cellStyle name="Normal 10 2 2 2 5 2 2" xfId="935" xr:uid="{6C5A2409-EA44-496B-AFD1-A043BD1AF82A}"/>
    <cellStyle name="Normal 10 2 2 2 5 3" xfId="936" xr:uid="{180FF5C0-1F8C-4D5C-A962-DD07D423E306}"/>
    <cellStyle name="Normal 10 2 2 2 5 4" xfId="2524" xr:uid="{0038CE52-90D2-4163-97E4-877D443A44F0}"/>
    <cellStyle name="Normal 10 2 2 2 6" xfId="937" xr:uid="{0C26B2D7-ECBB-4BC8-BF26-B8CD54BE29A1}"/>
    <cellStyle name="Normal 10 2 2 2 6 2" xfId="938" xr:uid="{F513BAD1-57C9-47BD-8995-A7BFA5AC2A9F}"/>
    <cellStyle name="Normal 10 2 2 2 7" xfId="939" xr:uid="{7CF8D477-7BC8-4AB8-95E6-D759BE0A5CA4}"/>
    <cellStyle name="Normal 10 2 2 2 8" xfId="2525" xr:uid="{5486FAA6-1EDA-47DA-9324-94E198512556}"/>
    <cellStyle name="Normal 10 2 2 3" xfId="240" xr:uid="{DFBC3462-2EEC-4940-84B0-5CC8295AFD2A}"/>
    <cellStyle name="Normal 10 2 2 3 2" xfId="463" xr:uid="{FDD841A0-AEA8-45CC-8A54-FF144A1D22EA}"/>
    <cellStyle name="Normal 10 2 2 3 2 2" xfId="464" xr:uid="{836332C2-FFD3-4697-9152-69438958BDFF}"/>
    <cellStyle name="Normal 10 2 2 3 2 2 2" xfId="940" xr:uid="{507FCA31-42C4-4D17-973B-9F7AA53F3AD2}"/>
    <cellStyle name="Normal 10 2 2 3 2 2 2 2" xfId="941" xr:uid="{D03BAAE7-54A5-41C2-BD20-3B64BB6631C5}"/>
    <cellStyle name="Normal 10 2 2 3 2 2 3" xfId="942" xr:uid="{D95000DF-0ED8-48A7-BCA2-855B9256D659}"/>
    <cellStyle name="Normal 10 2 2 3 2 3" xfId="943" xr:uid="{A007BD02-F792-4B8C-BAC2-D57401E89C4D}"/>
    <cellStyle name="Normal 10 2 2 3 2 3 2" xfId="944" xr:uid="{A9AB3B77-9BE3-4058-87BD-82472C277D9B}"/>
    <cellStyle name="Normal 10 2 2 3 2 4" xfId="945" xr:uid="{5FDBB817-5A73-4459-B2B4-06EAB378AAD0}"/>
    <cellStyle name="Normal 10 2 2 3 3" xfId="465" xr:uid="{FF8E76A6-5CFA-4E2E-B284-409764C50C78}"/>
    <cellStyle name="Normal 10 2 2 3 3 2" xfId="946" xr:uid="{06551D57-FD6D-44C4-ACDD-E093B46A189D}"/>
    <cellStyle name="Normal 10 2 2 3 3 2 2" xfId="947" xr:uid="{F1FE163F-5ABA-417C-89A3-5FFFD3FA6035}"/>
    <cellStyle name="Normal 10 2 2 3 3 3" xfId="948" xr:uid="{8EA856F9-CC11-4CA7-B47F-762FA37174F9}"/>
    <cellStyle name="Normal 10 2 2 3 3 4" xfId="2526" xr:uid="{02B73AC9-AC55-4C6B-A2DD-C701730B77B1}"/>
    <cellStyle name="Normal 10 2 2 3 4" xfId="949" xr:uid="{B60AF3D8-5CC6-4B78-B13C-673EFD98F6A7}"/>
    <cellStyle name="Normal 10 2 2 3 4 2" xfId="950" xr:uid="{E7DC3582-F468-4550-BB4A-EB4F547A4503}"/>
    <cellStyle name="Normal 10 2 2 3 5" xfId="951" xr:uid="{6111784D-3514-480C-A819-77A279468745}"/>
    <cellStyle name="Normal 10 2 2 3 6" xfId="2527" xr:uid="{80125F5E-3CA6-4373-A035-916437E01821}"/>
    <cellStyle name="Normal 10 2 2 4" xfId="241" xr:uid="{63214D03-6641-481E-8CE5-023E1EB6F625}"/>
    <cellStyle name="Normal 10 2 2 4 2" xfId="466" xr:uid="{6E4418AD-FB3B-4D40-81E6-872B1E94CDEF}"/>
    <cellStyle name="Normal 10 2 2 4 2 2" xfId="467" xr:uid="{11F5A44C-6357-4611-BBED-18BFBCF90EAC}"/>
    <cellStyle name="Normal 10 2 2 4 2 2 2" xfId="952" xr:uid="{8F5A16F1-7614-4FFC-85F8-0BA5531CA382}"/>
    <cellStyle name="Normal 10 2 2 4 2 2 2 2" xfId="953" xr:uid="{92C521C6-1290-4E05-BE56-EED39E0C6624}"/>
    <cellStyle name="Normal 10 2 2 4 2 2 3" xfId="954" xr:uid="{D7C9F431-3F71-499C-86D2-13B344E22FA0}"/>
    <cellStyle name="Normal 10 2 2 4 2 3" xfId="955" xr:uid="{4DF19453-2057-4E82-A989-6360BA0E853D}"/>
    <cellStyle name="Normal 10 2 2 4 2 3 2" xfId="956" xr:uid="{B68F04C4-C519-4DA9-A012-7DFB70D143DF}"/>
    <cellStyle name="Normal 10 2 2 4 2 4" xfId="957" xr:uid="{456F9F55-3E27-45DB-9354-297048ADCF5E}"/>
    <cellStyle name="Normal 10 2 2 4 3" xfId="468" xr:uid="{C9DB6F02-7998-4E5C-A5D8-469444D63988}"/>
    <cellStyle name="Normal 10 2 2 4 3 2" xfId="958" xr:uid="{F09F9C9D-2A7B-4DEB-BDE1-FCF454653902}"/>
    <cellStyle name="Normal 10 2 2 4 3 2 2" xfId="959" xr:uid="{1F90C03D-0E84-4354-8A2E-B96CAACEBEA6}"/>
    <cellStyle name="Normal 10 2 2 4 3 3" xfId="960" xr:uid="{C842E040-FAB3-40BA-9BA5-1B69796D3EC9}"/>
    <cellStyle name="Normal 10 2 2 4 4" xfId="961" xr:uid="{A0E8B8A2-E8C0-4E4C-B9AF-FCE1E1D03E55}"/>
    <cellStyle name="Normal 10 2 2 4 4 2" xfId="962" xr:uid="{5C6799A8-ED35-45EE-BD40-08260716A37C}"/>
    <cellStyle name="Normal 10 2 2 4 5" xfId="963" xr:uid="{A68D5535-9EC9-44B8-AF81-A805F8F0F5B9}"/>
    <cellStyle name="Normal 10 2 2 5" xfId="242" xr:uid="{F8370994-D973-4289-837E-EA3169DAC3E6}"/>
    <cellStyle name="Normal 10 2 2 5 2" xfId="469" xr:uid="{2A476387-C56A-4E72-9575-D06FDE9B87D3}"/>
    <cellStyle name="Normal 10 2 2 5 2 2" xfId="964" xr:uid="{03F0604B-58C2-4114-A488-6CF6F5EEB45D}"/>
    <cellStyle name="Normal 10 2 2 5 2 2 2" xfId="965" xr:uid="{74B2B405-0AD5-4A19-B2E7-51E511E92927}"/>
    <cellStyle name="Normal 10 2 2 5 2 3" xfId="966" xr:uid="{AC6EBC24-E50C-44F2-94BA-ED1E17A4E133}"/>
    <cellStyle name="Normal 10 2 2 5 3" xfId="967" xr:uid="{B0CB8B0A-8DA8-480C-AB07-24083D1EABB5}"/>
    <cellStyle name="Normal 10 2 2 5 3 2" xfId="968" xr:uid="{2E2B658B-4BB3-4BEB-B310-35E86A8BBB56}"/>
    <cellStyle name="Normal 10 2 2 5 4" xfId="969" xr:uid="{91FB2334-4327-463E-A43E-869DE79B69B4}"/>
    <cellStyle name="Normal 10 2 2 6" xfId="470" xr:uid="{02672F23-D14E-4236-958E-C7E4EE46BC58}"/>
    <cellStyle name="Normal 10 2 2 6 2" xfId="970" xr:uid="{1EACE02D-6D01-4D04-87A7-FC50F5CA6033}"/>
    <cellStyle name="Normal 10 2 2 6 2 2" xfId="971" xr:uid="{24DE1B21-9471-4793-9056-1DC6445326D7}"/>
    <cellStyle name="Normal 10 2 2 6 2 3" xfId="4333" xr:uid="{4D4793FC-8E94-467C-B811-C18DEC644E4A}"/>
    <cellStyle name="Normal 10 2 2 6 3" xfId="972" xr:uid="{B648B006-491B-4A27-8B4D-58EB6983E8C3}"/>
    <cellStyle name="Normal 10 2 2 6 4" xfId="2528" xr:uid="{E78943D4-9221-467A-8859-C3AE57B3BA2C}"/>
    <cellStyle name="Normal 10 2 2 6 4 2" xfId="4564" xr:uid="{FB6431E8-B228-49E3-938C-AEDF7E6A8519}"/>
    <cellStyle name="Normal 10 2 2 6 4 3" xfId="4676" xr:uid="{35052B52-C840-4BD9-820C-17C66C651B04}"/>
    <cellStyle name="Normal 10 2 2 6 4 4" xfId="4602" xr:uid="{B8DC7B74-5B01-4FF0-AFE1-22AC343662F2}"/>
    <cellStyle name="Normal 10 2 2 7" xfId="973" xr:uid="{91ED1806-22EA-4E23-BA95-B64569FB84D1}"/>
    <cellStyle name="Normal 10 2 2 7 2" xfId="974" xr:uid="{442FED2D-699E-4533-8AB6-EC0769634B82}"/>
    <cellStyle name="Normal 10 2 2 8" xfId="975" xr:uid="{1D5E7D0E-0246-4E10-B97C-A23F56A7A19D}"/>
    <cellStyle name="Normal 10 2 2 9" xfId="2529" xr:uid="{EF847423-2E86-4CFE-B5A0-CBECB78553ED}"/>
    <cellStyle name="Normal 10 2 3" xfId="47" xr:uid="{6FC589DA-050E-4088-B026-DBEAC72C30A5}"/>
    <cellStyle name="Normal 10 2 3 2" xfId="48" xr:uid="{6F5B981D-9932-4D04-B33A-AC5D5DADE9A9}"/>
    <cellStyle name="Normal 10 2 3 2 2" xfId="471" xr:uid="{EC08F278-42D7-439D-88A5-E31F84C38B88}"/>
    <cellStyle name="Normal 10 2 3 2 2 2" xfId="472" xr:uid="{3BFDAF02-83AA-43E5-AF98-6A783D1718FB}"/>
    <cellStyle name="Normal 10 2 3 2 2 2 2" xfId="976" xr:uid="{E61389F8-5E72-44DA-9A9C-5A30F2261EEF}"/>
    <cellStyle name="Normal 10 2 3 2 2 2 2 2" xfId="977" xr:uid="{811A5867-D730-46BF-A0B1-2FD0297B2A4A}"/>
    <cellStyle name="Normal 10 2 3 2 2 2 3" xfId="978" xr:uid="{90164630-5F66-4C06-B931-3788BE0800F2}"/>
    <cellStyle name="Normal 10 2 3 2 2 3" xfId="979" xr:uid="{A0C1AD61-5781-4748-94F4-9A48E004CC43}"/>
    <cellStyle name="Normal 10 2 3 2 2 3 2" xfId="980" xr:uid="{FF5A2B96-4739-45E4-A789-F6055A6C7A38}"/>
    <cellStyle name="Normal 10 2 3 2 2 4" xfId="981" xr:uid="{A0020DBA-CEFA-4DCA-80FB-011332BF06AC}"/>
    <cellStyle name="Normal 10 2 3 2 3" xfId="473" xr:uid="{78AEB3FE-C06A-4354-BBE6-35D992B71852}"/>
    <cellStyle name="Normal 10 2 3 2 3 2" xfId="982" xr:uid="{D69CDB1E-F156-438F-AA14-C1E88840FBF9}"/>
    <cellStyle name="Normal 10 2 3 2 3 2 2" xfId="983" xr:uid="{23717827-7F06-4134-989E-ED56FDAD8927}"/>
    <cellStyle name="Normal 10 2 3 2 3 3" xfId="984" xr:uid="{8D4EEE50-C4D3-47BA-9203-2D5A473E832C}"/>
    <cellStyle name="Normal 10 2 3 2 3 4" xfId="2530" xr:uid="{5CA13A3A-6491-4399-A691-84422A83BA42}"/>
    <cellStyle name="Normal 10 2 3 2 4" xfId="985" xr:uid="{79351287-13EE-4405-91D7-04A82C717844}"/>
    <cellStyle name="Normal 10 2 3 2 4 2" xfId="986" xr:uid="{069ADC32-7255-4A1C-9D26-56B16D1CDD66}"/>
    <cellStyle name="Normal 10 2 3 2 5" xfId="987" xr:uid="{731F0A40-B120-4010-A3F3-12E0E8E0C582}"/>
    <cellStyle name="Normal 10 2 3 2 6" xfId="2531" xr:uid="{CEBA6208-A3DA-45C4-ADF2-A3682DAE78AF}"/>
    <cellStyle name="Normal 10 2 3 3" xfId="243" xr:uid="{16528BCC-F8A8-4DC3-AE54-E3D4323E0B77}"/>
    <cellStyle name="Normal 10 2 3 3 2" xfId="474" xr:uid="{C84C3DC5-A535-41A9-B06B-143B64CC3129}"/>
    <cellStyle name="Normal 10 2 3 3 2 2" xfId="475" xr:uid="{C49C9488-B1B2-4A77-B3EC-FA6E43B34E97}"/>
    <cellStyle name="Normal 10 2 3 3 2 2 2" xfId="988" xr:uid="{7A96180B-90FF-4917-A7D9-963130A6AA2D}"/>
    <cellStyle name="Normal 10 2 3 3 2 2 2 2" xfId="989" xr:uid="{EBF705FF-0E43-4E52-8DED-E80A783D1305}"/>
    <cellStyle name="Normal 10 2 3 3 2 2 3" xfId="990" xr:uid="{5B324883-B940-43B3-83B5-7E35BD935FCC}"/>
    <cellStyle name="Normal 10 2 3 3 2 3" xfId="991" xr:uid="{23EA080B-7ED5-46EB-803A-AF14236EE252}"/>
    <cellStyle name="Normal 10 2 3 3 2 3 2" xfId="992" xr:uid="{B9312435-BA11-4A54-9DA6-CFC8711D9405}"/>
    <cellStyle name="Normal 10 2 3 3 2 4" xfId="993" xr:uid="{EC5E15B3-7395-488D-93F9-2184BED5612D}"/>
    <cellStyle name="Normal 10 2 3 3 3" xfId="476" xr:uid="{F31B880F-29BB-4B6D-AED4-6A6CDD62D7AF}"/>
    <cellStyle name="Normal 10 2 3 3 3 2" xfId="994" xr:uid="{9D760564-97B5-4980-B1AE-FB45EDF0F010}"/>
    <cellStyle name="Normal 10 2 3 3 3 2 2" xfId="995" xr:uid="{953A3EB3-2A6D-49D2-B129-11F5EAD7EAF6}"/>
    <cellStyle name="Normal 10 2 3 3 3 3" xfId="996" xr:uid="{4E51B501-E9CC-495B-8845-C73131CB90C1}"/>
    <cellStyle name="Normal 10 2 3 3 4" xfId="997" xr:uid="{063E3A0D-848D-477F-894A-B29AF66E7734}"/>
    <cellStyle name="Normal 10 2 3 3 4 2" xfId="998" xr:uid="{250EECF2-9935-45CE-881F-DD2BA4470EC2}"/>
    <cellStyle name="Normal 10 2 3 3 5" xfId="999" xr:uid="{D8138BA9-B099-42E3-9D7B-003A9E23BAD5}"/>
    <cellStyle name="Normal 10 2 3 4" xfId="244" xr:uid="{B2AC4EBF-FF50-4935-B479-0663053E7E8C}"/>
    <cellStyle name="Normal 10 2 3 4 2" xfId="477" xr:uid="{F5428D81-52A3-47F6-80F5-56D0602BC3A5}"/>
    <cellStyle name="Normal 10 2 3 4 2 2" xfId="1000" xr:uid="{48C1FE56-3FE5-41FD-9E7B-F3872B55A6E6}"/>
    <cellStyle name="Normal 10 2 3 4 2 2 2" xfId="1001" xr:uid="{8F575166-2641-47BB-9F1B-C7C59C16FC77}"/>
    <cellStyle name="Normal 10 2 3 4 2 3" xfId="1002" xr:uid="{638B8E35-2ADE-4223-8FCD-AF9BF7FA712F}"/>
    <cellStyle name="Normal 10 2 3 4 3" xfId="1003" xr:uid="{9EF1AB81-B6AC-48C1-9D1C-87A15099F36B}"/>
    <cellStyle name="Normal 10 2 3 4 3 2" xfId="1004" xr:uid="{69682A94-02FF-444C-A556-A17B1EE647BE}"/>
    <cellStyle name="Normal 10 2 3 4 4" xfId="1005" xr:uid="{3040285E-67ED-49AB-AD04-E714D0444C5B}"/>
    <cellStyle name="Normal 10 2 3 5" xfId="478" xr:uid="{02417833-2D37-465F-AF71-491208A1B657}"/>
    <cellStyle name="Normal 10 2 3 5 2" xfId="1006" xr:uid="{5A99369D-9C41-4DF6-936A-C2E341E4959F}"/>
    <cellStyle name="Normal 10 2 3 5 2 2" xfId="1007" xr:uid="{5A128257-A702-4F78-8EFD-FCD978FE1747}"/>
    <cellStyle name="Normal 10 2 3 5 2 3" xfId="4334" xr:uid="{CDE5B4C8-00BE-45EC-A721-18FE5A028D1D}"/>
    <cellStyle name="Normal 10 2 3 5 3" xfId="1008" xr:uid="{1A0F65B7-4D80-491F-8362-A90B5B179574}"/>
    <cellStyle name="Normal 10 2 3 5 4" xfId="2532" xr:uid="{AB4633E1-A4F1-4B06-AD47-E92E91739AFF}"/>
    <cellStyle name="Normal 10 2 3 5 4 2" xfId="4565" xr:uid="{1481A98E-4872-4F3D-81CA-D9CAB9A86D69}"/>
    <cellStyle name="Normal 10 2 3 5 4 3" xfId="4677" xr:uid="{303C4D65-4AB6-4C2A-BDF9-6F3779CBFCC2}"/>
    <cellStyle name="Normal 10 2 3 5 4 4" xfId="4603" xr:uid="{76A391EF-C89D-4BFE-BDDD-0641202D34CC}"/>
    <cellStyle name="Normal 10 2 3 6" xfId="1009" xr:uid="{15E8726F-7DF8-4883-B26D-C37B98C3AD70}"/>
    <cellStyle name="Normal 10 2 3 6 2" xfId="1010" xr:uid="{416E172D-5D62-415E-A554-8D0742F61EDD}"/>
    <cellStyle name="Normal 10 2 3 7" xfId="1011" xr:uid="{C229E182-3C44-4DAE-862F-324EE3EB4B19}"/>
    <cellStyle name="Normal 10 2 3 8" xfId="2533" xr:uid="{48D2F3E0-AA26-409A-A531-73084051838D}"/>
    <cellStyle name="Normal 10 2 4" xfId="49" xr:uid="{74FB9867-9A68-4E35-A00A-21BCC0A86961}"/>
    <cellStyle name="Normal 10 2 4 2" xfId="429" xr:uid="{26859663-F0FB-4090-9F29-FCCF947A8B1E}"/>
    <cellStyle name="Normal 10 2 4 2 2" xfId="479" xr:uid="{09C34049-8F29-472F-B1F2-4448A8D86A42}"/>
    <cellStyle name="Normal 10 2 4 2 2 2" xfId="1012" xr:uid="{E8E24C4E-B77F-4AA1-83E0-229F1497060C}"/>
    <cellStyle name="Normal 10 2 4 2 2 2 2" xfId="1013" xr:uid="{5ACE4384-3160-42F9-87F6-FCB16CA012BD}"/>
    <cellStyle name="Normal 10 2 4 2 2 3" xfId="1014" xr:uid="{0DE9D22E-DAA3-4740-BA07-9ED724CD0FF2}"/>
    <cellStyle name="Normal 10 2 4 2 2 4" xfId="2534" xr:uid="{DB74C466-9774-4E40-A402-A714F3AB1AF0}"/>
    <cellStyle name="Normal 10 2 4 2 3" xfId="1015" xr:uid="{B4BC0A01-25BF-4D3A-82C1-FAE2D7EF218C}"/>
    <cellStyle name="Normal 10 2 4 2 3 2" xfId="1016" xr:uid="{2F9ACFFD-54E1-4E6D-B764-F74BA597B165}"/>
    <cellStyle name="Normal 10 2 4 2 4" xfId="1017" xr:uid="{E439C774-B4C2-4C88-9F2C-6A2A3914D598}"/>
    <cellStyle name="Normal 10 2 4 2 5" xfId="2535" xr:uid="{4D1929D0-6034-4D8D-8474-2B192322C4EC}"/>
    <cellStyle name="Normal 10 2 4 3" xfId="480" xr:uid="{52B92706-6D9B-43C6-A65E-638EE21C0E68}"/>
    <cellStyle name="Normal 10 2 4 3 2" xfId="1018" xr:uid="{E7746C03-CB5B-40C4-A5C3-70D00BD86E27}"/>
    <cellStyle name="Normal 10 2 4 3 2 2" xfId="1019" xr:uid="{009B79FE-3B84-40C2-9436-CFE876199C41}"/>
    <cellStyle name="Normal 10 2 4 3 3" xfId="1020" xr:uid="{8574F300-20A6-4921-9482-70598011D7FF}"/>
    <cellStyle name="Normal 10 2 4 3 4" xfId="2536" xr:uid="{B660DE35-7A42-4387-9D51-74BD2C7AFEDF}"/>
    <cellStyle name="Normal 10 2 4 4" xfId="1021" xr:uid="{39D08D1B-5FBB-4834-A717-2E3629983FDB}"/>
    <cellStyle name="Normal 10 2 4 4 2" xfId="1022" xr:uid="{0D2230AF-B49E-4D76-BE48-370C7E5E2ECC}"/>
    <cellStyle name="Normal 10 2 4 4 3" xfId="2537" xr:uid="{51723163-C443-40A8-9373-E7103F968224}"/>
    <cellStyle name="Normal 10 2 4 4 4" xfId="2538" xr:uid="{E54E5D60-068E-436E-8731-8BC914408DA1}"/>
    <cellStyle name="Normal 10 2 4 5" xfId="1023" xr:uid="{FB53713A-C389-4CDD-8A56-446790D3D881}"/>
    <cellStyle name="Normal 10 2 4 6" xfId="2539" xr:uid="{9B3237F1-602A-4838-B033-F0685875CA7F}"/>
    <cellStyle name="Normal 10 2 4 7" xfId="2540" xr:uid="{6DD912B1-A9CA-4F12-BF0E-0BD711F54B87}"/>
    <cellStyle name="Normal 10 2 5" xfId="245" xr:uid="{1CDBB47A-F5C6-4A65-922B-15B3440D80FA}"/>
    <cellStyle name="Normal 10 2 5 2" xfId="481" xr:uid="{9882F477-8C31-4B38-BB1B-76DC0F83C0E6}"/>
    <cellStyle name="Normal 10 2 5 2 2" xfId="482" xr:uid="{7937B447-5CE7-4AC1-A77D-B154496215B8}"/>
    <cellStyle name="Normal 10 2 5 2 2 2" xfId="1024" xr:uid="{24989C1B-0C53-45D3-9648-B34E1C53A17E}"/>
    <cellStyle name="Normal 10 2 5 2 2 2 2" xfId="1025" xr:uid="{399EABC5-FF60-489A-ACA5-C87334D3F5F7}"/>
    <cellStyle name="Normal 10 2 5 2 2 3" xfId="1026" xr:uid="{002708F4-6BD3-458D-9474-056D43771124}"/>
    <cellStyle name="Normal 10 2 5 2 3" xfId="1027" xr:uid="{1035D884-8C1B-4B4E-B430-4F89317EC979}"/>
    <cellStyle name="Normal 10 2 5 2 3 2" xfId="1028" xr:uid="{48DB434C-FB55-4974-A848-7E15FDB290E3}"/>
    <cellStyle name="Normal 10 2 5 2 4" xfId="1029" xr:uid="{FC9477A8-D65C-43BF-A16A-1475BDE16754}"/>
    <cellStyle name="Normal 10 2 5 3" xfId="483" xr:uid="{C248ECAF-F842-45B1-857E-E664E428C715}"/>
    <cellStyle name="Normal 10 2 5 3 2" xfId="1030" xr:uid="{8D09A6F8-8645-4E70-97E8-81717E28F454}"/>
    <cellStyle name="Normal 10 2 5 3 2 2" xfId="1031" xr:uid="{B999B123-F766-47C7-9607-A63C46420653}"/>
    <cellStyle name="Normal 10 2 5 3 3" xfId="1032" xr:uid="{AFFEEF09-F0F7-4DA5-AA8A-F657F6433032}"/>
    <cellStyle name="Normal 10 2 5 3 4" xfId="2541" xr:uid="{AD6BB6CA-0F0E-41D0-AA91-BF39551E284B}"/>
    <cellStyle name="Normal 10 2 5 4" xfId="1033" xr:uid="{4B5B90DB-F284-489A-9D5D-E2DAFCAB63E1}"/>
    <cellStyle name="Normal 10 2 5 4 2" xfId="1034" xr:uid="{C432E5B6-D58A-4DBB-A770-A15438242916}"/>
    <cellStyle name="Normal 10 2 5 5" xfId="1035" xr:uid="{36E4D34E-083C-4627-891D-F48FD393D9C6}"/>
    <cellStyle name="Normal 10 2 5 6" xfId="2542" xr:uid="{B0D3DDE6-A80B-4448-B68B-1C072293C10B}"/>
    <cellStyle name="Normal 10 2 6" xfId="246" xr:uid="{E50D0361-7891-4F6D-91C6-070C0012E5D4}"/>
    <cellStyle name="Normal 10 2 6 2" xfId="484" xr:uid="{8F588EB8-7DAC-4DBC-82FA-2F9E72B9480E}"/>
    <cellStyle name="Normal 10 2 6 2 2" xfId="1036" xr:uid="{3E74DC26-494C-4E54-956D-9D19EED8087B}"/>
    <cellStyle name="Normal 10 2 6 2 2 2" xfId="1037" xr:uid="{F70C6098-3045-4DAE-9130-E6DBB07E51C6}"/>
    <cellStyle name="Normal 10 2 6 2 3" xfId="1038" xr:uid="{6D91BCF0-8220-4AE5-8E23-BE830A4E2349}"/>
    <cellStyle name="Normal 10 2 6 2 4" xfId="2543" xr:uid="{B26310C3-95B6-40BC-9564-B70C791C79AA}"/>
    <cellStyle name="Normal 10 2 6 3" xfId="1039" xr:uid="{20993B9D-60C8-44A7-9F7B-E58E0C796593}"/>
    <cellStyle name="Normal 10 2 6 3 2" xfId="1040" xr:uid="{88D9BB32-2FF0-4C4D-91F6-7144334F7B7C}"/>
    <cellStyle name="Normal 10 2 6 4" xfId="1041" xr:uid="{B7AAB175-6A3F-4CDA-BC01-1B186AC025F8}"/>
    <cellStyle name="Normal 10 2 6 5" xfId="2544" xr:uid="{0D971BE6-2612-4543-848A-4317AAB8472C}"/>
    <cellStyle name="Normal 10 2 7" xfId="485" xr:uid="{39599DF8-F36E-43D1-AD72-9F3A8744EDBC}"/>
    <cellStyle name="Normal 10 2 7 2" xfId="1042" xr:uid="{B8B104C1-F6C1-4BE7-9B90-296BDE1A4C1F}"/>
    <cellStyle name="Normal 10 2 7 2 2" xfId="1043" xr:uid="{DAB8EFC2-C93D-4F30-A7D7-7C8FA8128FAB}"/>
    <cellStyle name="Normal 10 2 7 2 3" xfId="4332" xr:uid="{6B02B0CB-0CF9-4E57-9F42-13014095C209}"/>
    <cellStyle name="Normal 10 2 7 3" xfId="1044" xr:uid="{6710A405-7D67-40D0-8912-EC2C409D4809}"/>
    <cellStyle name="Normal 10 2 7 4" xfId="2545" xr:uid="{28568016-AD2E-4AAE-A28E-889A5B2FB1D7}"/>
    <cellStyle name="Normal 10 2 7 4 2" xfId="4563" xr:uid="{EA16412A-9E1A-4869-B0F0-78B2F78CFEBA}"/>
    <cellStyle name="Normal 10 2 7 4 3" xfId="4678" xr:uid="{39F6B372-35F7-498E-8557-FA216F8D0F45}"/>
    <cellStyle name="Normal 10 2 7 4 4" xfId="4601" xr:uid="{8996AC1C-7B75-47A5-A1DF-A63E99DC0EE1}"/>
    <cellStyle name="Normal 10 2 8" xfId="1045" xr:uid="{F48E147F-F7E1-4D7A-A8A6-2CAACDFFC3D6}"/>
    <cellStyle name="Normal 10 2 8 2" xfId="1046" xr:uid="{7F6C719D-97B4-465B-9E5E-5511E5FF10A6}"/>
    <cellStyle name="Normal 10 2 8 3" xfId="2546" xr:uid="{04E72EB2-70EE-4125-8CEE-A041BB4E6F47}"/>
    <cellStyle name="Normal 10 2 8 4" xfId="2547" xr:uid="{08B35225-2536-429A-AC13-5ACC580AA7A5}"/>
    <cellStyle name="Normal 10 2 9" xfId="1047" xr:uid="{38392C94-D191-4D58-9AA4-45FA39E203B8}"/>
    <cellStyle name="Normal 10 3" xfId="50" xr:uid="{BFB47131-9E8A-491A-AAE8-828CFA0F1E94}"/>
    <cellStyle name="Normal 10 3 10" xfId="2548" xr:uid="{B479E3CA-9C93-40F1-A23D-D075321B9BDB}"/>
    <cellStyle name="Normal 10 3 11" xfId="2549" xr:uid="{71474EB0-F5D4-44FF-A858-035098483A65}"/>
    <cellStyle name="Normal 10 3 2" xfId="51" xr:uid="{30B67C0D-886D-4FEE-96B0-18E8C35EF772}"/>
    <cellStyle name="Normal 10 3 2 2" xfId="52" xr:uid="{8DDD0556-4E2E-43E5-80FE-20E440C57739}"/>
    <cellStyle name="Normal 10 3 2 2 2" xfId="247" xr:uid="{F7209CE3-8764-45F2-8C6E-BEBC2D6C7E42}"/>
    <cellStyle name="Normal 10 3 2 2 2 2" xfId="486" xr:uid="{94327884-4D83-4C19-BE21-0604E9A606CF}"/>
    <cellStyle name="Normal 10 3 2 2 2 2 2" xfId="1048" xr:uid="{0B62B280-A84B-4910-A748-2C03581204D2}"/>
    <cellStyle name="Normal 10 3 2 2 2 2 2 2" xfId="1049" xr:uid="{DE47C25E-7FC3-4747-84B7-721874AF1DDB}"/>
    <cellStyle name="Normal 10 3 2 2 2 2 3" xfId="1050" xr:uid="{0DD16557-69B7-43FF-8D15-D382F070A2D4}"/>
    <cellStyle name="Normal 10 3 2 2 2 2 4" xfId="2550" xr:uid="{87F5E26A-6A1C-4255-9E10-4C42FCD1CA66}"/>
    <cellStyle name="Normal 10 3 2 2 2 3" xfId="1051" xr:uid="{768DA87C-215D-4F76-AF7F-8F6E98D03B7E}"/>
    <cellStyle name="Normal 10 3 2 2 2 3 2" xfId="1052" xr:uid="{424A80B9-8AB9-48DC-B4CE-44F89D1D323D}"/>
    <cellStyle name="Normal 10 3 2 2 2 3 3" xfId="2551" xr:uid="{3610733C-9AC0-47A2-9C89-E3E4B7B4B7A4}"/>
    <cellStyle name="Normal 10 3 2 2 2 3 4" xfId="2552" xr:uid="{73A2006C-EB24-4B2C-BD67-12A2D28BB254}"/>
    <cellStyle name="Normal 10 3 2 2 2 4" xfId="1053" xr:uid="{812B28FC-D992-4038-9494-0DB4E76A3422}"/>
    <cellStyle name="Normal 10 3 2 2 2 5" xfId="2553" xr:uid="{7182A3BA-F64F-4EF7-9CDC-37B619CACFA9}"/>
    <cellStyle name="Normal 10 3 2 2 2 6" xfId="2554" xr:uid="{205D1583-D104-491C-927E-A882BB9D0D28}"/>
    <cellStyle name="Normal 10 3 2 2 3" xfId="487" xr:uid="{35637107-E93A-4F6E-8A7C-8B24E9C7A2AA}"/>
    <cellStyle name="Normal 10 3 2 2 3 2" xfId="1054" xr:uid="{E2E6FCEC-3B70-4363-A398-A430F29DC10F}"/>
    <cellStyle name="Normal 10 3 2 2 3 2 2" xfId="1055" xr:uid="{1EAF5E41-21B1-47B2-9FD4-D818AA0A5386}"/>
    <cellStyle name="Normal 10 3 2 2 3 2 3" xfId="2555" xr:uid="{56C800D4-7867-45E5-8499-7DAC8144B3B1}"/>
    <cellStyle name="Normal 10 3 2 2 3 2 4" xfId="2556" xr:uid="{260D35E2-D15C-4360-BAEE-7FAF3A874E08}"/>
    <cellStyle name="Normal 10 3 2 2 3 3" xfId="1056" xr:uid="{5B91498E-3395-4EB5-BC25-68AEEF2C26B3}"/>
    <cellStyle name="Normal 10 3 2 2 3 4" xfId="2557" xr:uid="{4263456D-D9D3-4BFF-8E53-9B16132C7B28}"/>
    <cellStyle name="Normal 10 3 2 2 3 5" xfId="2558" xr:uid="{2CB88001-6773-4006-9DCE-16CEC9F92E4B}"/>
    <cellStyle name="Normal 10 3 2 2 4" xfId="1057" xr:uid="{8BD1C2FC-A134-41F8-9AF2-CE381D4EB2F5}"/>
    <cellStyle name="Normal 10 3 2 2 4 2" xfId="1058" xr:uid="{AF2915C7-614E-4A47-B45F-D36C94E5AB71}"/>
    <cellStyle name="Normal 10 3 2 2 4 3" xfId="2559" xr:uid="{0AF0524D-8CBC-4FA7-90E2-D08ADB94CA48}"/>
    <cellStyle name="Normal 10 3 2 2 4 4" xfId="2560" xr:uid="{13354699-CEBB-4694-B431-A36DAF586720}"/>
    <cellStyle name="Normal 10 3 2 2 5" xfId="1059" xr:uid="{69F1D420-CEA0-4C21-87E0-8571070A33EC}"/>
    <cellStyle name="Normal 10 3 2 2 5 2" xfId="2561" xr:uid="{3A764B90-3800-4060-8BC6-7E0DEACC5161}"/>
    <cellStyle name="Normal 10 3 2 2 5 3" xfId="2562" xr:uid="{4C86794F-3166-4897-BB5D-ED59C296066F}"/>
    <cellStyle name="Normal 10 3 2 2 5 4" xfId="2563" xr:uid="{80BE6D1E-2CC4-43A1-86F2-4F1C41A9AAE3}"/>
    <cellStyle name="Normal 10 3 2 2 6" xfId="2564" xr:uid="{173D822B-17C3-48E7-AFD5-B3C4FD464346}"/>
    <cellStyle name="Normal 10 3 2 2 7" xfId="2565" xr:uid="{B7372018-7CFF-4D50-B677-D45091E4CC54}"/>
    <cellStyle name="Normal 10 3 2 2 8" xfId="2566" xr:uid="{E6B7AE1E-F44C-4A85-9217-BCCD494FE67A}"/>
    <cellStyle name="Normal 10 3 2 3" xfId="248" xr:uid="{79711AC9-ACF2-4000-9726-FA1FE99BD03F}"/>
    <cellStyle name="Normal 10 3 2 3 2" xfId="488" xr:uid="{7F69E780-4BE5-4FA2-88F8-FD6D2D81BF1D}"/>
    <cellStyle name="Normal 10 3 2 3 2 2" xfId="489" xr:uid="{E1DD97CD-D456-43C6-B497-F4B0C7F178A3}"/>
    <cellStyle name="Normal 10 3 2 3 2 2 2" xfId="1060" xr:uid="{D43CDEA6-A577-4B5D-9EDC-5F8D48C0B44F}"/>
    <cellStyle name="Normal 10 3 2 3 2 2 2 2" xfId="1061" xr:uid="{30EE8654-9D44-494B-BACC-987ECE1433C5}"/>
    <cellStyle name="Normal 10 3 2 3 2 2 3" xfId="1062" xr:uid="{79F648FD-8919-4E6B-BF16-9BF46772D7F9}"/>
    <cellStyle name="Normal 10 3 2 3 2 3" xfId="1063" xr:uid="{F42908E4-FA17-4AEF-8E63-DF129CD73BA1}"/>
    <cellStyle name="Normal 10 3 2 3 2 3 2" xfId="1064" xr:uid="{CD19A27A-C269-499D-B13A-D2A03855BE60}"/>
    <cellStyle name="Normal 10 3 2 3 2 4" xfId="1065" xr:uid="{2907F98E-DB44-48CD-B5CE-9E94523E7287}"/>
    <cellStyle name="Normal 10 3 2 3 3" xfId="490" xr:uid="{93ADA219-5E32-4A93-ACA4-FB283199D83C}"/>
    <cellStyle name="Normal 10 3 2 3 3 2" xfId="1066" xr:uid="{DE82ACC3-901B-46F9-ADDD-5A9175A4F437}"/>
    <cellStyle name="Normal 10 3 2 3 3 2 2" xfId="1067" xr:uid="{517ABBDE-0C32-4F63-97F8-A93467801CF2}"/>
    <cellStyle name="Normal 10 3 2 3 3 3" xfId="1068" xr:uid="{46F16DB0-6B82-418E-B3F3-7DB8F9AEE737}"/>
    <cellStyle name="Normal 10 3 2 3 3 4" xfId="2567" xr:uid="{13485040-6F54-4224-9B46-D6366CA9D547}"/>
    <cellStyle name="Normal 10 3 2 3 4" xfId="1069" xr:uid="{52C5701D-58B3-401F-8068-4E22F79701BF}"/>
    <cellStyle name="Normal 10 3 2 3 4 2" xfId="1070" xr:uid="{A5DB50D8-C6DD-4850-8BA6-D1480746CE5B}"/>
    <cellStyle name="Normal 10 3 2 3 5" xfId="1071" xr:uid="{9A179751-005A-486F-A1DD-A3A807639311}"/>
    <cellStyle name="Normal 10 3 2 3 6" xfId="2568" xr:uid="{D51852A8-6F41-47AD-8442-EBA797A9E4B3}"/>
    <cellStyle name="Normal 10 3 2 4" xfId="249" xr:uid="{86AF2242-C01D-4604-98F8-E4FAF25F18A7}"/>
    <cellStyle name="Normal 10 3 2 4 2" xfId="491" xr:uid="{8406BCDB-01DC-40D2-9E29-21BE9716CD60}"/>
    <cellStyle name="Normal 10 3 2 4 2 2" xfId="1072" xr:uid="{2FB23CEC-BF5E-45E7-8A60-2E13261C82B2}"/>
    <cellStyle name="Normal 10 3 2 4 2 2 2" xfId="1073" xr:uid="{A72B7C94-EABE-4F74-989F-50A58C0AB131}"/>
    <cellStyle name="Normal 10 3 2 4 2 3" xfId="1074" xr:uid="{D9D3F6C5-5047-44F4-8715-B4F4D1A94A1A}"/>
    <cellStyle name="Normal 10 3 2 4 2 4" xfId="2569" xr:uid="{B8689F99-4A81-4E58-B8F4-6485D791C386}"/>
    <cellStyle name="Normal 10 3 2 4 3" xfId="1075" xr:uid="{C92CDC99-A352-4141-A56E-7B77958861D2}"/>
    <cellStyle name="Normal 10 3 2 4 3 2" xfId="1076" xr:uid="{114A266A-09CE-4FC8-9F44-8EAEAC9F000F}"/>
    <cellStyle name="Normal 10 3 2 4 4" xfId="1077" xr:uid="{B0DFA46E-1640-4B94-88CD-B1805F6A2EBD}"/>
    <cellStyle name="Normal 10 3 2 4 5" xfId="2570" xr:uid="{6FB67725-7210-43EA-A5E1-890E94952475}"/>
    <cellStyle name="Normal 10 3 2 5" xfId="251" xr:uid="{4C7F1B50-A381-4248-AD43-4B141C006BA5}"/>
    <cellStyle name="Normal 10 3 2 5 2" xfId="1078" xr:uid="{57E6BFA6-CD46-4ADC-AEF5-29900697795B}"/>
    <cellStyle name="Normal 10 3 2 5 2 2" xfId="1079" xr:uid="{52B971B1-9C2E-42D9-8A80-CB8FE0C7E72F}"/>
    <cellStyle name="Normal 10 3 2 5 3" xfId="1080" xr:uid="{70BD60AA-C9BF-4DFA-881E-A762301AF030}"/>
    <cellStyle name="Normal 10 3 2 5 4" xfId="2571" xr:uid="{B734290B-97F1-4D51-8A0C-1BFDA4452750}"/>
    <cellStyle name="Normal 10 3 2 6" xfId="1081" xr:uid="{73DD5391-F26D-414E-AF9A-B312BE6B72AB}"/>
    <cellStyle name="Normal 10 3 2 6 2" xfId="1082" xr:uid="{59EF9AF5-0848-49B4-A5DD-9F8FCA3D7EF8}"/>
    <cellStyle name="Normal 10 3 2 6 3" xfId="2572" xr:uid="{21177861-1AD7-4B54-9E9F-141902657E18}"/>
    <cellStyle name="Normal 10 3 2 6 4" xfId="2573" xr:uid="{15BA2D57-65FB-407E-A297-2900F5D2F5E2}"/>
    <cellStyle name="Normal 10 3 2 7" xfId="1083" xr:uid="{357343B7-1A7A-4430-9DCC-DECCF8162A3F}"/>
    <cellStyle name="Normal 10 3 2 8" xfId="2574" xr:uid="{8E7C3FDF-6373-4F96-A7B9-8F857D8B9B35}"/>
    <cellStyle name="Normal 10 3 2 9" xfId="2575" xr:uid="{F0AD5528-5C29-4A21-82B7-4EDADB322EDD}"/>
    <cellStyle name="Normal 10 3 3" xfId="53" xr:uid="{F9393369-2DAC-41E7-9162-5D9057836373}"/>
    <cellStyle name="Normal 10 3 3 2" xfId="54" xr:uid="{5929D1B0-F79D-4A40-8DBF-CA51B28C00E3}"/>
    <cellStyle name="Normal 10 3 3 2 2" xfId="492" xr:uid="{2CBD1D85-293B-444F-AAF4-2980B03A057F}"/>
    <cellStyle name="Normal 10 3 3 2 2 2" xfId="1084" xr:uid="{33ABBDD1-780F-4E7C-9B25-41422488D041}"/>
    <cellStyle name="Normal 10 3 3 2 2 2 2" xfId="1085" xr:uid="{81304FB5-1469-40AB-843C-1FAB2A824D94}"/>
    <cellStyle name="Normal 10 3 3 2 2 2 2 2" xfId="4445" xr:uid="{E8CB7350-CB4F-478B-8483-E0E5D82A223E}"/>
    <cellStyle name="Normal 10 3 3 2 2 2 3" xfId="4446" xr:uid="{669DB673-BB2A-46E7-86E9-F78139AE54ED}"/>
    <cellStyle name="Normal 10 3 3 2 2 3" xfId="1086" xr:uid="{98A9966B-CD6D-491B-9B1D-1CDCBAD35ABA}"/>
    <cellStyle name="Normal 10 3 3 2 2 3 2" xfId="4447" xr:uid="{966C6BF8-81D5-44B7-88F4-2FCBA3F2FB22}"/>
    <cellStyle name="Normal 10 3 3 2 2 4" xfId="2576" xr:uid="{D5F576A7-FC3E-4800-99D7-8A910B3E6FA5}"/>
    <cellStyle name="Normal 10 3 3 2 3" xfId="1087" xr:uid="{F6C8F1ED-6A58-4E4F-8970-B1F3ED1BE70B}"/>
    <cellStyle name="Normal 10 3 3 2 3 2" xfId="1088" xr:uid="{FD5A89CD-39F5-4D2B-8020-1D6E85C27478}"/>
    <cellStyle name="Normal 10 3 3 2 3 2 2" xfId="4448" xr:uid="{9FD22FA2-AE83-4F12-838F-6A7A5F8E0221}"/>
    <cellStyle name="Normal 10 3 3 2 3 3" xfId="2577" xr:uid="{30F6A635-7239-4EC7-BBE8-2E37EA7C2922}"/>
    <cellStyle name="Normal 10 3 3 2 3 4" xfId="2578" xr:uid="{50DEC5BD-AA1D-4FD8-BE03-5433E3B0061D}"/>
    <cellStyle name="Normal 10 3 3 2 4" xfId="1089" xr:uid="{FA555A5A-73D8-4A2D-8B51-8C3D2FAE5D6F}"/>
    <cellStyle name="Normal 10 3 3 2 4 2" xfId="4449" xr:uid="{2C9709D6-91B4-4667-8F79-2686CF3FF1C9}"/>
    <cellStyle name="Normal 10 3 3 2 5" xfId="2579" xr:uid="{FA5330FC-4657-4D94-A879-904714B58046}"/>
    <cellStyle name="Normal 10 3 3 2 6" xfId="2580" xr:uid="{84D2A367-C42F-47F6-9D41-1A484C20EC60}"/>
    <cellStyle name="Normal 10 3 3 3" xfId="252" xr:uid="{60D53FF9-EF1E-4729-B63B-0DBDE3E2FBD3}"/>
    <cellStyle name="Normal 10 3 3 3 2" xfId="1090" xr:uid="{1F9FF1E2-B560-4E6D-8D87-2535B668CC4D}"/>
    <cellStyle name="Normal 10 3 3 3 2 2" xfId="1091" xr:uid="{0F4A3C1D-24BA-4F95-9D3B-4D36B2018F9C}"/>
    <cellStyle name="Normal 10 3 3 3 2 2 2" xfId="4450" xr:uid="{BA81C0F2-94A6-457F-9320-A2531D3682C9}"/>
    <cellStyle name="Normal 10 3 3 3 2 3" xfId="2581" xr:uid="{ADCC1F8B-B325-45A7-9650-3FF9FCD7DBE9}"/>
    <cellStyle name="Normal 10 3 3 3 2 4" xfId="2582" xr:uid="{B264A397-A26E-4FF8-B007-A2D4CF55E494}"/>
    <cellStyle name="Normal 10 3 3 3 3" xfId="1092" xr:uid="{EC0927AA-0328-4B50-88F9-331C44BAD210}"/>
    <cellStyle name="Normal 10 3 3 3 3 2" xfId="4451" xr:uid="{7097ED3A-9FD4-4E61-ABF2-F426E93E30AD}"/>
    <cellStyle name="Normal 10 3 3 3 4" xfId="2583" xr:uid="{1E487C52-2B16-4B38-9FB1-0FB36539617F}"/>
    <cellStyle name="Normal 10 3 3 3 5" xfId="2584" xr:uid="{3980AC72-7DCA-4058-B239-2C9886A08BA1}"/>
    <cellStyle name="Normal 10 3 3 4" xfId="1093" xr:uid="{5E187A4E-8359-4D00-8303-4E8613F3FF1D}"/>
    <cellStyle name="Normal 10 3 3 4 2" xfId="1094" xr:uid="{51F9B9B8-21C9-4A7C-BA61-C67D490E90D8}"/>
    <cellStyle name="Normal 10 3 3 4 2 2" xfId="4452" xr:uid="{B61428E8-2CD2-4B92-A8EE-BC1C9263FAD8}"/>
    <cellStyle name="Normal 10 3 3 4 3" xfId="2585" xr:uid="{02E6B317-558A-41E9-A332-B3BD242AEB10}"/>
    <cellStyle name="Normal 10 3 3 4 4" xfId="2586" xr:uid="{359D84CB-1BC4-416A-8620-09238965590E}"/>
    <cellStyle name="Normal 10 3 3 5" xfId="1095" xr:uid="{369F86C7-033A-4D69-955F-AD4281D5B1F3}"/>
    <cellStyle name="Normal 10 3 3 5 2" xfId="2587" xr:uid="{233850EC-F07D-4517-BE4C-68868F6D2652}"/>
    <cellStyle name="Normal 10 3 3 5 3" xfId="2588" xr:uid="{193F3B9C-7CE5-413C-A6FD-6E4955CBB083}"/>
    <cellStyle name="Normal 10 3 3 5 4" xfId="2589" xr:uid="{5432DAC6-6B35-4DD7-8899-ECB0C0CDEF6B}"/>
    <cellStyle name="Normal 10 3 3 6" xfId="2590" xr:uid="{06882E1B-E900-4ABF-98AA-55C3014D97AA}"/>
    <cellStyle name="Normal 10 3 3 7" xfId="2591" xr:uid="{F62FE843-FEF9-4271-A3D8-8FF47D360FA9}"/>
    <cellStyle name="Normal 10 3 3 8" xfId="2592" xr:uid="{6028161B-9FB5-4EE0-821D-124147B6BFAF}"/>
    <cellStyle name="Normal 10 3 4" xfId="55" xr:uid="{FE916234-F842-471B-A3B0-2BB469E272B1}"/>
    <cellStyle name="Normal 10 3 4 2" xfId="493" xr:uid="{CBCC7905-1D9B-4342-A032-F334B99651BD}"/>
    <cellStyle name="Normal 10 3 4 2 2" xfId="494" xr:uid="{70BF0D1E-E910-4D60-A21B-3F1CB66E2F3E}"/>
    <cellStyle name="Normal 10 3 4 2 2 2" xfId="1096" xr:uid="{D6D0E12D-9D6A-4492-A452-9943A251CD14}"/>
    <cellStyle name="Normal 10 3 4 2 2 2 2" xfId="1097" xr:uid="{6AF24FB7-54D5-4FD2-93F6-34AF5CDC3CBA}"/>
    <cellStyle name="Normal 10 3 4 2 2 3" xfId="1098" xr:uid="{41D5B64F-97F5-4E35-A5B4-51424C330D39}"/>
    <cellStyle name="Normal 10 3 4 2 2 4" xfId="2593" xr:uid="{B1F616D8-120D-4A50-B46C-606FF3FFDDC3}"/>
    <cellStyle name="Normal 10 3 4 2 3" xfId="1099" xr:uid="{DE94CC43-EB3E-41DC-A14A-544FEF28EB62}"/>
    <cellStyle name="Normal 10 3 4 2 3 2" xfId="1100" xr:uid="{C6ABE82F-6397-4AA5-9CCF-6F94AC964E5F}"/>
    <cellStyle name="Normal 10 3 4 2 4" xfId="1101" xr:uid="{FFAED16A-BC48-4F31-9699-FAFAE226712A}"/>
    <cellStyle name="Normal 10 3 4 2 5" xfId="2594" xr:uid="{A10C808C-2E94-47C3-9957-ED142B6CEE4F}"/>
    <cellStyle name="Normal 10 3 4 3" xfId="495" xr:uid="{8D31CB1D-6D76-4CB6-8A82-4677322C5677}"/>
    <cellStyle name="Normal 10 3 4 3 2" xfId="1102" xr:uid="{80B1FF12-1136-4DF9-B172-A946D4A23591}"/>
    <cellStyle name="Normal 10 3 4 3 2 2" xfId="1103" xr:uid="{FECC80F3-0697-42E5-8F88-D32CD15556E1}"/>
    <cellStyle name="Normal 10 3 4 3 3" xfId="1104" xr:uid="{A47DCF61-9FCD-436A-898B-95606103EF92}"/>
    <cellStyle name="Normal 10 3 4 3 4" xfId="2595" xr:uid="{129F050B-3AFF-4F29-ADB0-E5266400F962}"/>
    <cellStyle name="Normal 10 3 4 4" xfId="1105" xr:uid="{46D93149-9CA2-4B09-B8A1-593937AADAB0}"/>
    <cellStyle name="Normal 10 3 4 4 2" xfId="1106" xr:uid="{C747FC1E-163F-45E5-8B6C-E4CD9E601FC5}"/>
    <cellStyle name="Normal 10 3 4 4 3" xfId="2596" xr:uid="{62DBE435-508D-4EB8-A995-AFA971256197}"/>
    <cellStyle name="Normal 10 3 4 4 4" xfId="2597" xr:uid="{4131B837-B9C0-4609-88F1-2760A7C2B15C}"/>
    <cellStyle name="Normal 10 3 4 5" xfId="1107" xr:uid="{5CD4EB79-67F6-4A94-A4F0-9C25D4DABDEA}"/>
    <cellStyle name="Normal 10 3 4 6" xfId="2598" xr:uid="{AD911B55-A3FA-48BE-89E3-FC9C544E3552}"/>
    <cellStyle name="Normal 10 3 4 7" xfId="2599" xr:uid="{A64436A9-BF92-4C32-8F60-C3C5998F9261}"/>
    <cellStyle name="Normal 10 3 5" xfId="253" xr:uid="{CE41FCF2-9F2C-4B69-9A7D-168B98D73F10}"/>
    <cellStyle name="Normal 10 3 5 2" xfId="496" xr:uid="{5C7B1B0D-09D4-45E7-8268-E2006D9598EE}"/>
    <cellStyle name="Normal 10 3 5 2 2" xfId="1108" xr:uid="{1D218617-EFC4-4EEE-B1F1-581064DD423F}"/>
    <cellStyle name="Normal 10 3 5 2 2 2" xfId="1109" xr:uid="{F8FB34F0-0FE7-46F6-BB08-FD91F5C1F86B}"/>
    <cellStyle name="Normal 10 3 5 2 3" xfId="1110" xr:uid="{7D92C289-3546-4DCC-8911-85C62E0C0A5B}"/>
    <cellStyle name="Normal 10 3 5 2 4" xfId="2600" xr:uid="{5B97D372-7729-431D-AAA3-42AAEAAE0FA5}"/>
    <cellStyle name="Normal 10 3 5 3" xfId="1111" xr:uid="{5F639136-C711-43B0-B3C8-3A7447AC320C}"/>
    <cellStyle name="Normal 10 3 5 3 2" xfId="1112" xr:uid="{9B361D03-6569-488E-B563-456D47F034BE}"/>
    <cellStyle name="Normal 10 3 5 3 3" xfId="2601" xr:uid="{72D21097-8FFD-4701-B2F6-50C173119EEB}"/>
    <cellStyle name="Normal 10 3 5 3 4" xfId="2602" xr:uid="{C7730E88-2A58-42BC-9CD2-33860421CDC4}"/>
    <cellStyle name="Normal 10 3 5 4" xfId="1113" xr:uid="{BDE4B2EC-7CE8-41F3-BA89-1C93FADA2146}"/>
    <cellStyle name="Normal 10 3 5 5" xfId="2603" xr:uid="{A41E8B04-C3FD-4AE4-AA8F-1810958E7114}"/>
    <cellStyle name="Normal 10 3 5 6" xfId="2604" xr:uid="{2E5A70CC-6E84-4A14-9F25-5598946CDDCD}"/>
    <cellStyle name="Normal 10 3 6" xfId="254" xr:uid="{2BB1A53E-CB62-4222-A65B-E55055B1CA7D}"/>
    <cellStyle name="Normal 10 3 6 2" xfId="1114" xr:uid="{76DCF1DE-BD59-4755-8704-90AF25A2CBFE}"/>
    <cellStyle name="Normal 10 3 6 2 2" xfId="1115" xr:uid="{666F22F8-7003-4274-B24E-DB999069C200}"/>
    <cellStyle name="Normal 10 3 6 2 3" xfId="2605" xr:uid="{BB4E9042-4212-446B-8A61-8141C0842761}"/>
    <cellStyle name="Normal 10 3 6 2 4" xfId="2606" xr:uid="{5BB6FDB1-7916-4E98-B941-2856A2AE4388}"/>
    <cellStyle name="Normal 10 3 6 3" xfId="1116" xr:uid="{527F104B-5B96-467D-B7CC-7458B8DB8777}"/>
    <cellStyle name="Normal 10 3 6 4" xfId="2607" xr:uid="{A2E1C55F-5DB7-48BE-8719-90EFC6B86979}"/>
    <cellStyle name="Normal 10 3 6 5" xfId="2608" xr:uid="{D974E8E8-B763-4030-A2A0-E0601B660079}"/>
    <cellStyle name="Normal 10 3 7" xfId="1117" xr:uid="{6DE140B5-09FD-4F16-A04B-CEB198AF2743}"/>
    <cellStyle name="Normal 10 3 7 2" xfId="1118" xr:uid="{B0137134-A27D-424F-A29B-97419A744F37}"/>
    <cellStyle name="Normal 10 3 7 3" xfId="2609" xr:uid="{43B8520A-2B6C-41C7-9A73-5EC348B7DE6B}"/>
    <cellStyle name="Normal 10 3 7 4" xfId="2610" xr:uid="{F07FB721-106F-4B7D-ADD5-8E7CD5FD85C1}"/>
    <cellStyle name="Normal 10 3 8" xfId="1119" xr:uid="{28B2DEA7-B882-4246-BFDF-C3CE9C407541}"/>
    <cellStyle name="Normal 10 3 8 2" xfId="2611" xr:uid="{3CCE92DF-83AA-486B-9177-5C9C246C4F55}"/>
    <cellStyle name="Normal 10 3 8 3" xfId="2612" xr:uid="{3D64D5DA-7B15-4021-80EA-C655238F5738}"/>
    <cellStyle name="Normal 10 3 8 4" xfId="2613" xr:uid="{EBA0D0C1-4924-4AC1-B871-066A19B05D05}"/>
    <cellStyle name="Normal 10 3 9" xfId="2614" xr:uid="{F73D9D64-B1CA-421D-AC33-7FE5F88247A9}"/>
    <cellStyle name="Normal 10 4" xfId="56" xr:uid="{AF464012-8929-4291-893F-8AE05FBED261}"/>
    <cellStyle name="Normal 10 4 10" xfId="2615" xr:uid="{B967A092-F845-48A5-8247-E5E8CC1B440F}"/>
    <cellStyle name="Normal 10 4 11" xfId="2616" xr:uid="{3A27F4BA-F81F-4627-BC9B-4EF9F42D7868}"/>
    <cellStyle name="Normal 10 4 2" xfId="57" xr:uid="{30501C13-D681-4B11-83D1-09ABB60BD6C8}"/>
    <cellStyle name="Normal 10 4 2 2" xfId="255" xr:uid="{416A5A73-346E-4EE8-AABB-322CD695B83B}"/>
    <cellStyle name="Normal 10 4 2 2 2" xfId="497" xr:uid="{630B8D48-9499-49E3-859E-1D5D2240C415}"/>
    <cellStyle name="Normal 10 4 2 2 2 2" xfId="498" xr:uid="{79E947CE-C38A-4915-9086-9EA6F5130D3E}"/>
    <cellStyle name="Normal 10 4 2 2 2 2 2" xfId="1120" xr:uid="{CDA04288-CC07-4C12-9D60-344512DD0456}"/>
    <cellStyle name="Normal 10 4 2 2 2 2 3" xfId="2617" xr:uid="{46C4889F-98C2-40AB-BC57-8D0727E53695}"/>
    <cellStyle name="Normal 10 4 2 2 2 2 4" xfId="2618" xr:uid="{0BF803CC-4381-4969-B940-662216C0D6BF}"/>
    <cellStyle name="Normal 10 4 2 2 2 3" xfId="1121" xr:uid="{4DA4EBBA-D2FF-4FFF-B97C-F16F3BFD6007}"/>
    <cellStyle name="Normal 10 4 2 2 2 3 2" xfId="2619" xr:uid="{30D86DD7-A2CB-42FD-A13C-C24C0C4C7E75}"/>
    <cellStyle name="Normal 10 4 2 2 2 3 3" xfId="2620" xr:uid="{B7A009C2-C711-4043-8C2E-90189AF38EA4}"/>
    <cellStyle name="Normal 10 4 2 2 2 3 4" xfId="2621" xr:uid="{0F60AA9A-D128-4F86-9362-D5B1C1C1839F}"/>
    <cellStyle name="Normal 10 4 2 2 2 4" xfId="2622" xr:uid="{E1B7310A-AC37-46E6-B1F1-3E5A767F1D0A}"/>
    <cellStyle name="Normal 10 4 2 2 2 5" xfId="2623" xr:uid="{D9A1E088-900D-4C71-AD5C-E4A34084215F}"/>
    <cellStyle name="Normal 10 4 2 2 2 6" xfId="2624" xr:uid="{BBCA0FBA-A619-40C2-B4F9-17C1B5B13982}"/>
    <cellStyle name="Normal 10 4 2 2 3" xfId="499" xr:uid="{98DEB027-1A5D-4675-A530-17F93E9B1BDA}"/>
    <cellStyle name="Normal 10 4 2 2 3 2" xfId="1122" xr:uid="{D2CDBA0C-33C3-4650-8895-80EC5099A54E}"/>
    <cellStyle name="Normal 10 4 2 2 3 2 2" xfId="2625" xr:uid="{BE61134F-CB9F-47D3-8E7A-9BBEA1F2DDB7}"/>
    <cellStyle name="Normal 10 4 2 2 3 2 3" xfId="2626" xr:uid="{7AD0245A-F051-4D19-A621-16D8D53687AC}"/>
    <cellStyle name="Normal 10 4 2 2 3 2 4" xfId="2627" xr:uid="{D714C7FE-6A06-4AAB-9DA7-4B3129286A48}"/>
    <cellStyle name="Normal 10 4 2 2 3 3" xfId="2628" xr:uid="{04DD1693-F80F-470C-A740-75F2546D666B}"/>
    <cellStyle name="Normal 10 4 2 2 3 4" xfId="2629" xr:uid="{FC6F5611-6557-47F0-9C7E-031E3CAC21C3}"/>
    <cellStyle name="Normal 10 4 2 2 3 5" xfId="2630" xr:uid="{75782839-8301-45F7-A9A2-56CA8D70FC90}"/>
    <cellStyle name="Normal 10 4 2 2 4" xfId="1123" xr:uid="{A5F5E711-3D0B-4E3C-8DA7-DCACBAD73E9F}"/>
    <cellStyle name="Normal 10 4 2 2 4 2" xfId="2631" xr:uid="{5E6323E8-F579-4396-A2EF-76049F0531EB}"/>
    <cellStyle name="Normal 10 4 2 2 4 3" xfId="2632" xr:uid="{E3224812-C9E0-470F-9F6A-B21FA96F954C}"/>
    <cellStyle name="Normal 10 4 2 2 4 4" xfId="2633" xr:uid="{631BCB64-CED5-45A9-A9EC-365B58D5E585}"/>
    <cellStyle name="Normal 10 4 2 2 5" xfId="2634" xr:uid="{4F6B8680-BBA1-48C7-ACFA-DC81A1C3A796}"/>
    <cellStyle name="Normal 10 4 2 2 5 2" xfId="2635" xr:uid="{24432622-C3DA-40A9-9D52-C8AD1542A07F}"/>
    <cellStyle name="Normal 10 4 2 2 5 3" xfId="2636" xr:uid="{AC27A687-9390-4A4B-8913-9535C59E18B6}"/>
    <cellStyle name="Normal 10 4 2 2 5 4" xfId="2637" xr:uid="{86704144-1E70-4FE3-A0A7-E7B53C07FE54}"/>
    <cellStyle name="Normal 10 4 2 2 6" xfId="2638" xr:uid="{A70C8931-D0B0-4D7E-B0B6-9285DC19234B}"/>
    <cellStyle name="Normal 10 4 2 2 7" xfId="2639" xr:uid="{855943F6-BFDD-415F-AD7A-DB587A9300C0}"/>
    <cellStyle name="Normal 10 4 2 2 8" xfId="2640" xr:uid="{0694E0E4-7F5F-4970-BFB4-D788B42C6B37}"/>
    <cellStyle name="Normal 10 4 2 3" xfId="500" xr:uid="{1CED6774-2075-40DD-A889-DA03D5B271DA}"/>
    <cellStyle name="Normal 10 4 2 3 2" xfId="501" xr:uid="{9C9F63E4-6CF1-4437-9E0D-F01C65C018C9}"/>
    <cellStyle name="Normal 10 4 2 3 2 2" xfId="502" xr:uid="{1134C386-CEAE-4B5E-9241-6651132D64C7}"/>
    <cellStyle name="Normal 10 4 2 3 2 3" xfId="2641" xr:uid="{8724E2A4-9E24-4D8E-B110-665F6F1DC32F}"/>
    <cellStyle name="Normal 10 4 2 3 2 4" xfId="2642" xr:uid="{E14BF7F1-37EF-4F86-A75D-E9D19E889C6F}"/>
    <cellStyle name="Normal 10 4 2 3 3" xfId="503" xr:uid="{A21FD349-D412-43D7-A7F8-49049C76BC7D}"/>
    <cellStyle name="Normal 10 4 2 3 3 2" xfId="2643" xr:uid="{FD0A19B1-8B32-4862-A476-23EC7F90452C}"/>
    <cellStyle name="Normal 10 4 2 3 3 3" xfId="2644" xr:uid="{CD358C09-21B2-49E0-A657-E3E2E73AA916}"/>
    <cellStyle name="Normal 10 4 2 3 3 4" xfId="2645" xr:uid="{B879FD99-F071-4189-BAD1-6409F4A06FED}"/>
    <cellStyle name="Normal 10 4 2 3 4" xfId="2646" xr:uid="{C7D5DF84-267B-4D0A-8BFE-E5482C7B8992}"/>
    <cellStyle name="Normal 10 4 2 3 5" xfId="2647" xr:uid="{D236B969-C4B3-4C96-97D4-EB7F2065B7BE}"/>
    <cellStyle name="Normal 10 4 2 3 6" xfId="2648" xr:uid="{D203D54A-1B44-4ED6-96FB-3B460802E5AB}"/>
    <cellStyle name="Normal 10 4 2 4" xfId="504" xr:uid="{7C69A068-CB75-481C-B6F7-263E074E9C82}"/>
    <cellStyle name="Normal 10 4 2 4 2" xfId="505" xr:uid="{516BD5B9-9F71-4E89-AA85-B06D130AF998}"/>
    <cellStyle name="Normal 10 4 2 4 2 2" xfId="2649" xr:uid="{CA2FBDF5-3F9A-453E-A779-E450519E237C}"/>
    <cellStyle name="Normal 10 4 2 4 2 3" xfId="2650" xr:uid="{4C78875C-67E3-4DC1-9C78-4DA3CC4A024F}"/>
    <cellStyle name="Normal 10 4 2 4 2 4" xfId="2651" xr:uid="{EFE12A66-93D3-43E1-82ED-84EA2E3E6273}"/>
    <cellStyle name="Normal 10 4 2 4 3" xfId="2652" xr:uid="{493583BB-362F-4123-8E47-63C502AAA0DC}"/>
    <cellStyle name="Normal 10 4 2 4 4" xfId="2653" xr:uid="{16A3FB34-0A89-483A-99FC-BFDF5395C41E}"/>
    <cellStyle name="Normal 10 4 2 4 5" xfId="2654" xr:uid="{F9A4F676-DA83-492D-8759-6E450763B5DC}"/>
    <cellStyle name="Normal 10 4 2 5" xfId="506" xr:uid="{C1456AB3-59D6-4385-9220-0DB3B814DD01}"/>
    <cellStyle name="Normal 10 4 2 5 2" xfId="2655" xr:uid="{092079CE-507E-4167-8B0B-9F805363886C}"/>
    <cellStyle name="Normal 10 4 2 5 3" xfId="2656" xr:uid="{A81A4DD6-13D5-49F3-82DA-623908C4639B}"/>
    <cellStyle name="Normal 10 4 2 5 4" xfId="2657" xr:uid="{6ADC6771-A43A-4E91-980F-73CCDCE5A0BB}"/>
    <cellStyle name="Normal 10 4 2 6" xfId="2658" xr:uid="{13EB9FDC-61E8-44D4-A08F-A287D3B3CA8B}"/>
    <cellStyle name="Normal 10 4 2 6 2" xfId="2659" xr:uid="{3E6355CB-8E1D-4CBB-880F-9B22CB9F5B6F}"/>
    <cellStyle name="Normal 10 4 2 6 3" xfId="2660" xr:uid="{1660B2B9-FC96-4D88-9E6B-1D3E23265EFF}"/>
    <cellStyle name="Normal 10 4 2 6 4" xfId="2661" xr:uid="{5B1CC4D8-E970-47EF-8EE3-4396900DAD8C}"/>
    <cellStyle name="Normal 10 4 2 7" xfId="2662" xr:uid="{E99C8F6D-13DA-4242-8FB8-8EC43AF00AE0}"/>
    <cellStyle name="Normal 10 4 2 8" xfId="2663" xr:uid="{319B60BC-BA07-44A9-A307-FEBB1F760530}"/>
    <cellStyle name="Normal 10 4 2 9" xfId="2664" xr:uid="{CC18884C-2983-46E7-AAF1-8063ECD381C8}"/>
    <cellStyle name="Normal 10 4 3" xfId="256" xr:uid="{E4EF4914-D63E-47D0-AB33-BC2C02E25889}"/>
    <cellStyle name="Normal 10 4 3 2" xfId="507" xr:uid="{641F38CD-BE40-4D15-869B-C48627A16C8B}"/>
    <cellStyle name="Normal 10 4 3 2 2" xfId="508" xr:uid="{FD0A1064-AA92-4B2A-8F66-AF96A34C6E1D}"/>
    <cellStyle name="Normal 10 4 3 2 2 2" xfId="1124" xr:uid="{86DE95A2-9FB9-4D1E-9720-5298DCC93422}"/>
    <cellStyle name="Normal 10 4 3 2 2 2 2" xfId="1125" xr:uid="{769820FB-F8F4-4474-918F-CB981F0F3181}"/>
    <cellStyle name="Normal 10 4 3 2 2 3" xfId="1126" xr:uid="{7F961F75-522F-4BA1-B7B5-5689AD260009}"/>
    <cellStyle name="Normal 10 4 3 2 2 4" xfId="2665" xr:uid="{119BE6C2-DAE5-46B9-B558-5C94039E20A6}"/>
    <cellStyle name="Normal 10 4 3 2 3" xfId="1127" xr:uid="{D196C2F1-E965-4E41-9006-722BDC5BC08E}"/>
    <cellStyle name="Normal 10 4 3 2 3 2" xfId="1128" xr:uid="{8066683F-553F-4E84-B393-0728639C58E7}"/>
    <cellStyle name="Normal 10 4 3 2 3 3" xfId="2666" xr:uid="{C6B30822-0D59-46CF-9BC3-D453BE5F2214}"/>
    <cellStyle name="Normal 10 4 3 2 3 4" xfId="2667" xr:uid="{1A442AC1-BF14-427E-A9A9-49F411A46384}"/>
    <cellStyle name="Normal 10 4 3 2 4" xfId="1129" xr:uid="{C5BA25C0-AEAD-49E6-964E-2A95D1D10E26}"/>
    <cellStyle name="Normal 10 4 3 2 5" xfId="2668" xr:uid="{49E1CB19-ED8B-4652-BADF-F94A53709F55}"/>
    <cellStyle name="Normal 10 4 3 2 6" xfId="2669" xr:uid="{3608A514-9E6B-4874-8581-DACF49907E98}"/>
    <cellStyle name="Normal 10 4 3 3" xfId="509" xr:uid="{33663D0C-A3F3-4E69-AF6F-D897AD18486D}"/>
    <cellStyle name="Normal 10 4 3 3 2" xfId="1130" xr:uid="{DD1172F3-44F7-4229-A6D1-194FF8E9E0F9}"/>
    <cellStyle name="Normal 10 4 3 3 2 2" xfId="1131" xr:uid="{38893B4B-AC5E-4BEA-8A78-4B5295178DAC}"/>
    <cellStyle name="Normal 10 4 3 3 2 3" xfId="2670" xr:uid="{E825EF5F-3596-47B8-B199-ADCEF64C667A}"/>
    <cellStyle name="Normal 10 4 3 3 2 4" xfId="2671" xr:uid="{9FF2F9E6-B524-4A43-813E-2260BE46EFFA}"/>
    <cellStyle name="Normal 10 4 3 3 3" xfId="1132" xr:uid="{4B0E4F86-6782-4878-B599-D4C5A5445672}"/>
    <cellStyle name="Normal 10 4 3 3 4" xfId="2672" xr:uid="{1C642751-E578-4079-94B6-262426B25293}"/>
    <cellStyle name="Normal 10 4 3 3 5" xfId="2673" xr:uid="{847B2DA4-E19F-49A7-B24C-01B8E0D700E0}"/>
    <cellStyle name="Normal 10 4 3 4" xfId="1133" xr:uid="{13B35CBF-80D5-4449-A747-FB7A078B5397}"/>
    <cellStyle name="Normal 10 4 3 4 2" xfId="1134" xr:uid="{4A731017-3AD7-469C-9558-3E579EDD560A}"/>
    <cellStyle name="Normal 10 4 3 4 3" xfId="2674" xr:uid="{8B4CC9EF-D648-4770-BB4D-E57863C1F727}"/>
    <cellStyle name="Normal 10 4 3 4 4" xfId="2675" xr:uid="{4E99F2DC-594B-4462-BA29-77D48AF55A96}"/>
    <cellStyle name="Normal 10 4 3 5" xfId="1135" xr:uid="{E07E1095-F1C9-49CF-A62E-A855AA4AE347}"/>
    <cellStyle name="Normal 10 4 3 5 2" xfId="2676" xr:uid="{1518F7D2-DC43-4F59-9473-3B9676326DD0}"/>
    <cellStyle name="Normal 10 4 3 5 3" xfId="2677" xr:uid="{8DF17D78-2DC7-48F2-A535-57B4F54800E4}"/>
    <cellStyle name="Normal 10 4 3 5 4" xfId="2678" xr:uid="{DC632580-574E-4474-94E1-8DD0355E4F7D}"/>
    <cellStyle name="Normal 10 4 3 6" xfId="2679" xr:uid="{DDB89983-C0EB-42EC-B03C-63E9AE6DE348}"/>
    <cellStyle name="Normal 10 4 3 7" xfId="2680" xr:uid="{4D1C4643-BA7D-458A-ACEE-0CBD84C270FD}"/>
    <cellStyle name="Normal 10 4 3 8" xfId="2681" xr:uid="{2E5CF5FE-5C3A-46D6-8946-E20BB91E174B}"/>
    <cellStyle name="Normal 10 4 4" xfId="257" xr:uid="{24FC5B19-6E8A-4F78-9C48-62CF67D12227}"/>
    <cellStyle name="Normal 10 4 4 2" xfId="510" xr:uid="{72562D1B-E5F1-49DA-8814-C3C80F66F876}"/>
    <cellStyle name="Normal 10 4 4 2 2" xfId="511" xr:uid="{A6227788-59F4-45E5-A3E8-4ACB5E103526}"/>
    <cellStyle name="Normal 10 4 4 2 2 2" xfId="1136" xr:uid="{A0B290DB-C2D1-48DC-8DAA-C68BDCE22BD6}"/>
    <cellStyle name="Normal 10 4 4 2 2 3" xfId="2682" xr:uid="{97B7E477-78FE-49F0-98E1-40917F72942A}"/>
    <cellStyle name="Normal 10 4 4 2 2 4" xfId="2683" xr:uid="{F9935988-1057-4D5E-962C-E6636E704616}"/>
    <cellStyle name="Normal 10 4 4 2 3" xfId="1137" xr:uid="{DAEB2EB2-E312-4AAE-AC32-79DB56754C9D}"/>
    <cellStyle name="Normal 10 4 4 2 4" xfId="2684" xr:uid="{240E1017-F5FB-4B44-9491-8F44CCDFF926}"/>
    <cellStyle name="Normal 10 4 4 2 5" xfId="2685" xr:uid="{BC80A451-622E-47ED-9506-31773C5AB2D3}"/>
    <cellStyle name="Normal 10 4 4 3" xfId="512" xr:uid="{132D517A-40C5-425C-832A-6F414E32A4C8}"/>
    <cellStyle name="Normal 10 4 4 3 2" xfId="1138" xr:uid="{C3BB3100-AA8F-4F6C-ADDA-EBFBD4FD9A37}"/>
    <cellStyle name="Normal 10 4 4 3 3" xfId="2686" xr:uid="{E46643D4-1D66-4FB2-8AAA-D9F9EC15F041}"/>
    <cellStyle name="Normal 10 4 4 3 4" xfId="2687" xr:uid="{058DE6AE-A647-458F-BBC2-A58F2A3872F4}"/>
    <cellStyle name="Normal 10 4 4 4" xfId="1139" xr:uid="{E2484740-268F-4E0E-9913-C121D0D906C3}"/>
    <cellStyle name="Normal 10 4 4 4 2" xfId="2688" xr:uid="{73EBD0B7-9A2B-4C14-AAAE-2BCDFE279319}"/>
    <cellStyle name="Normal 10 4 4 4 3" xfId="2689" xr:uid="{E26BCDA7-B783-4356-97C8-BF6753AC6A73}"/>
    <cellStyle name="Normal 10 4 4 4 4" xfId="2690" xr:uid="{137DD8BC-3AA2-4191-A86B-FD41D0C84CEA}"/>
    <cellStyle name="Normal 10 4 4 5" xfId="2691" xr:uid="{149EB413-2C1C-487A-BC12-19609D9B1E77}"/>
    <cellStyle name="Normal 10 4 4 6" xfId="2692" xr:uid="{B93CC104-1BA0-4C60-8FCF-FAE19C5ED6AA}"/>
    <cellStyle name="Normal 10 4 4 7" xfId="2693" xr:uid="{0E035433-004E-4EBC-865C-6E330750FD28}"/>
    <cellStyle name="Normal 10 4 5" xfId="258" xr:uid="{F0D4BB1F-EC5B-479B-B141-CF8621B7723C}"/>
    <cellStyle name="Normal 10 4 5 2" xfId="513" xr:uid="{B3B27E08-F21F-48C7-BF94-490408A9D07B}"/>
    <cellStyle name="Normal 10 4 5 2 2" xfId="1140" xr:uid="{BFD8CD89-EE2F-46F9-89E1-CCC3ACA1CBDD}"/>
    <cellStyle name="Normal 10 4 5 2 3" xfId="2694" xr:uid="{68B65085-9BA8-43AD-A81A-5ACE3E943C2D}"/>
    <cellStyle name="Normal 10 4 5 2 4" xfId="2695" xr:uid="{031DD02F-6E60-4809-83CC-6631639081E6}"/>
    <cellStyle name="Normal 10 4 5 3" xfId="1141" xr:uid="{0A6D5417-148B-4BC1-A6BC-87E125D01089}"/>
    <cellStyle name="Normal 10 4 5 3 2" xfId="2696" xr:uid="{BEDCF95A-379B-4625-BB9D-7E36D86B776C}"/>
    <cellStyle name="Normal 10 4 5 3 3" xfId="2697" xr:uid="{E62406E8-3E2B-42F7-85E1-C8CA39AB7F4F}"/>
    <cellStyle name="Normal 10 4 5 3 4" xfId="2698" xr:uid="{49FC66B8-EDEB-45EF-A4CC-6A6E1FDD74AD}"/>
    <cellStyle name="Normal 10 4 5 4" xfId="2699" xr:uid="{627BB4C6-E3EE-4450-BF0B-76687E0D4707}"/>
    <cellStyle name="Normal 10 4 5 5" xfId="2700" xr:uid="{C68E9191-6441-4E33-ABFA-0CA8C348906F}"/>
    <cellStyle name="Normal 10 4 5 6" xfId="2701" xr:uid="{5EDCA3DE-B0C1-4290-A6BC-48528E09EA2E}"/>
    <cellStyle name="Normal 10 4 6" xfId="514" xr:uid="{AA76F23A-53D0-44B1-9455-6EE8CB4DC66A}"/>
    <cellStyle name="Normal 10 4 6 2" xfId="1142" xr:uid="{B649E120-38FC-40AE-93A1-AA68A32818CD}"/>
    <cellStyle name="Normal 10 4 6 2 2" xfId="2702" xr:uid="{26AF2ED9-4DCA-48FF-A8FA-31226AB2F928}"/>
    <cellStyle name="Normal 10 4 6 2 3" xfId="2703" xr:uid="{3A61A7A0-6769-4F3D-B216-0D7DFB8CD8E5}"/>
    <cellStyle name="Normal 10 4 6 2 4" xfId="2704" xr:uid="{4FBE4217-965B-4874-9470-853F2CED973D}"/>
    <cellStyle name="Normal 10 4 6 3" xfId="2705" xr:uid="{9C7C3CEB-36EA-4451-B907-3D81364B8F22}"/>
    <cellStyle name="Normal 10 4 6 4" xfId="2706" xr:uid="{EBD1E9F5-E02C-42E7-810A-147435939065}"/>
    <cellStyle name="Normal 10 4 6 5" xfId="2707" xr:uid="{AFD38B54-E0A1-4C60-9803-63D995B765AA}"/>
    <cellStyle name="Normal 10 4 7" xfId="1143" xr:uid="{EF99131E-EA80-48B5-9D7C-B4FF28EA4654}"/>
    <cellStyle name="Normal 10 4 7 2" xfId="2708" xr:uid="{5D5F3869-CB2F-4D97-96CD-2329532CA395}"/>
    <cellStyle name="Normal 10 4 7 3" xfId="2709" xr:uid="{EA279016-E2AC-407E-B8C9-FC84287C3C7E}"/>
    <cellStyle name="Normal 10 4 7 4" xfId="2710" xr:uid="{A5AE3BFA-8E3D-49F1-A2E9-1205C6E2B705}"/>
    <cellStyle name="Normal 10 4 8" xfId="2711" xr:uid="{9E2C5AF4-D759-4059-A582-9615BC9C914A}"/>
    <cellStyle name="Normal 10 4 8 2" xfId="2712" xr:uid="{5AC6CD1A-FDB6-491A-8575-04DB1F7DF167}"/>
    <cellStyle name="Normal 10 4 8 3" xfId="2713" xr:uid="{0FD2DAA5-B8CB-4A78-B324-9D6C5E89E373}"/>
    <cellStyle name="Normal 10 4 8 4" xfId="2714" xr:uid="{022C9F50-474C-45E9-B8EA-ABE2FA57215D}"/>
    <cellStyle name="Normal 10 4 9" xfId="2715" xr:uid="{9EF27F40-1E88-4975-BE19-3478A07A5F6F}"/>
    <cellStyle name="Normal 10 5" xfId="58" xr:uid="{29AA35EF-CB9B-40EA-9007-178AC91F8F4B}"/>
    <cellStyle name="Normal 10 5 2" xfId="59" xr:uid="{87851697-6196-457F-9D11-ABAFF8CD76D2}"/>
    <cellStyle name="Normal 10 5 2 2" xfId="259" xr:uid="{C2F427D1-BF48-48EB-9DF6-45B42DD7191B}"/>
    <cellStyle name="Normal 10 5 2 2 2" xfId="515" xr:uid="{E965E21C-273B-49D9-81B4-2D261E300597}"/>
    <cellStyle name="Normal 10 5 2 2 2 2" xfId="1144" xr:uid="{382AEC38-2E5C-4482-9983-B63E6001ABA9}"/>
    <cellStyle name="Normal 10 5 2 2 2 3" xfId="2716" xr:uid="{1C458A9A-7417-42A6-846C-AA4F13A13335}"/>
    <cellStyle name="Normal 10 5 2 2 2 4" xfId="2717" xr:uid="{128D50F9-E061-49A2-800C-5889581FB7A0}"/>
    <cellStyle name="Normal 10 5 2 2 3" xfId="1145" xr:uid="{D776EB04-BBD9-4E53-934D-5F4B3F15295B}"/>
    <cellStyle name="Normal 10 5 2 2 3 2" xfId="2718" xr:uid="{78EFDBED-6E59-4A00-9975-8AAA85EDDD0E}"/>
    <cellStyle name="Normal 10 5 2 2 3 3" xfId="2719" xr:uid="{9EA8A481-720B-4F6D-B12C-4D04BFA92188}"/>
    <cellStyle name="Normal 10 5 2 2 3 4" xfId="2720" xr:uid="{368A5F76-10D2-46E2-B805-1774B5F92F1A}"/>
    <cellStyle name="Normal 10 5 2 2 4" xfId="2721" xr:uid="{EBA9FAD3-5BE9-4BAE-B145-73167A1E9B40}"/>
    <cellStyle name="Normal 10 5 2 2 5" xfId="2722" xr:uid="{E87225DD-1D26-4110-A0C5-2654B8303A23}"/>
    <cellStyle name="Normal 10 5 2 2 6" xfId="2723" xr:uid="{348A60B6-4FC0-4D02-B45B-F833DE10A014}"/>
    <cellStyle name="Normal 10 5 2 3" xfId="516" xr:uid="{10D3A313-7F2E-4DF4-A01B-D608D7E98518}"/>
    <cellStyle name="Normal 10 5 2 3 2" xfId="1146" xr:uid="{EE788D8B-3438-42F3-8BD7-B93DEE77A215}"/>
    <cellStyle name="Normal 10 5 2 3 2 2" xfId="2724" xr:uid="{584F72AC-765A-4242-A78C-D220B9C59189}"/>
    <cellStyle name="Normal 10 5 2 3 2 3" xfId="2725" xr:uid="{8B7535C5-58AD-44A4-8071-D666D4081B04}"/>
    <cellStyle name="Normal 10 5 2 3 2 4" xfId="2726" xr:uid="{4EAF1A0B-6F3A-400B-829B-EAF2388D3915}"/>
    <cellStyle name="Normal 10 5 2 3 3" xfId="2727" xr:uid="{29041820-6D8D-4422-8B94-560A90E10D84}"/>
    <cellStyle name="Normal 10 5 2 3 4" xfId="2728" xr:uid="{403AC0C1-A6E3-462B-A830-C756A65C693A}"/>
    <cellStyle name="Normal 10 5 2 3 5" xfId="2729" xr:uid="{28D749AD-298C-41E2-8733-8F5E5F448DC2}"/>
    <cellStyle name="Normal 10 5 2 4" xfId="1147" xr:uid="{16F89B6D-E6F8-4A65-8E0C-FC0EC1B36CC6}"/>
    <cellStyle name="Normal 10 5 2 4 2" xfId="2730" xr:uid="{C010972D-9EAF-4B00-BE57-85E86870A307}"/>
    <cellStyle name="Normal 10 5 2 4 3" xfId="2731" xr:uid="{8609915D-2059-4549-8A77-915D0EB03D8E}"/>
    <cellStyle name="Normal 10 5 2 4 4" xfId="2732" xr:uid="{E503E73F-D17F-4463-8CC0-226DC1312835}"/>
    <cellStyle name="Normal 10 5 2 5" xfId="2733" xr:uid="{77DE8A0C-52B8-4335-9610-E0F3A7CDFF39}"/>
    <cellStyle name="Normal 10 5 2 5 2" xfId="2734" xr:uid="{76A209AA-5F22-486C-ADD1-F1CD0B208C74}"/>
    <cellStyle name="Normal 10 5 2 5 3" xfId="2735" xr:uid="{DED2DF3A-7EC0-421B-BE7A-013FF9EB8E48}"/>
    <cellStyle name="Normal 10 5 2 5 4" xfId="2736" xr:uid="{23952A2C-729F-4B38-A5A5-512C83675D96}"/>
    <cellStyle name="Normal 10 5 2 6" xfId="2737" xr:uid="{4CE9DD8E-8B43-47F8-A2D4-ADCBCE7E3BCA}"/>
    <cellStyle name="Normal 10 5 2 7" xfId="2738" xr:uid="{1C75A499-7903-4415-8CC7-80A215E2215A}"/>
    <cellStyle name="Normal 10 5 2 8" xfId="2739" xr:uid="{EDEB05C9-6F78-4934-A979-D531F7069C31}"/>
    <cellStyle name="Normal 10 5 3" xfId="260" xr:uid="{E8C4607D-C69D-4197-A54D-565472DF39D5}"/>
    <cellStyle name="Normal 10 5 3 2" xfId="517" xr:uid="{B9948541-BB7B-438C-92F3-D5381A86D7B2}"/>
    <cellStyle name="Normal 10 5 3 2 2" xfId="518" xr:uid="{0AEF27CE-EDB5-472E-A7D1-45AB263B5683}"/>
    <cellStyle name="Normal 10 5 3 2 3" xfId="2740" xr:uid="{58F0F437-C2E6-4EDF-BDA1-1D88B5293CE8}"/>
    <cellStyle name="Normal 10 5 3 2 4" xfId="2741" xr:uid="{2ED9571B-4E33-4A4A-B3ED-A25583FCCCE1}"/>
    <cellStyle name="Normal 10 5 3 3" xfId="519" xr:uid="{C3767B11-F4B8-4B30-BB58-33C32A280C43}"/>
    <cellStyle name="Normal 10 5 3 3 2" xfId="2742" xr:uid="{19C0CE77-4337-4548-8D75-F4AE436EA078}"/>
    <cellStyle name="Normal 10 5 3 3 3" xfId="2743" xr:uid="{4913E2CD-2F66-40E1-B801-6F421CE4EE87}"/>
    <cellStyle name="Normal 10 5 3 3 4" xfId="2744" xr:uid="{E9ECEEC5-920B-4C1E-AF97-3FEE55F78EE3}"/>
    <cellStyle name="Normal 10 5 3 4" xfId="2745" xr:uid="{505B3148-76CA-492A-81AB-AB9DCD43D0CA}"/>
    <cellStyle name="Normal 10 5 3 5" xfId="2746" xr:uid="{F58369F9-995B-4360-BE16-1FBBD462BC7B}"/>
    <cellStyle name="Normal 10 5 3 6" xfId="2747" xr:uid="{FEE1D5E3-1EF4-4291-9189-D989C15798CC}"/>
    <cellStyle name="Normal 10 5 4" xfId="261" xr:uid="{86A6FC95-BB65-4833-B47D-D8A48764A058}"/>
    <cellStyle name="Normal 10 5 4 2" xfId="520" xr:uid="{81750956-6E37-4186-A885-0A67FB061FA3}"/>
    <cellStyle name="Normal 10 5 4 2 2" xfId="2748" xr:uid="{4CD65A9B-0BE0-4FDC-BAA4-FB3C3A23E661}"/>
    <cellStyle name="Normal 10 5 4 2 3" xfId="2749" xr:uid="{3457C065-F902-4149-8887-22B2ACAE0F87}"/>
    <cellStyle name="Normal 10 5 4 2 4" xfId="2750" xr:uid="{6A74A130-9512-4E93-B99E-6A012BF89CD8}"/>
    <cellStyle name="Normal 10 5 4 3" xfId="2751" xr:uid="{2F996D6B-56DD-4DE2-A1AA-8CDE3018AC1D}"/>
    <cellStyle name="Normal 10 5 4 4" xfId="2752" xr:uid="{27B7257D-BA94-4A33-B40E-059A6C157803}"/>
    <cellStyle name="Normal 10 5 4 5" xfId="2753" xr:uid="{2DCA464A-8A98-49DC-AB48-DDB071C02E13}"/>
    <cellStyle name="Normal 10 5 5" xfId="521" xr:uid="{2B22FF54-1518-4A34-9E5F-A1271D53A672}"/>
    <cellStyle name="Normal 10 5 5 2" xfId="2754" xr:uid="{279524B7-2CB7-4112-8108-72DAEEC00AA3}"/>
    <cellStyle name="Normal 10 5 5 3" xfId="2755" xr:uid="{80A20FFB-1E9C-4066-8E41-F345EB5F8508}"/>
    <cellStyle name="Normal 10 5 5 4" xfId="2756" xr:uid="{4F370172-2D6D-4371-BEDD-2CB8C22C7AB5}"/>
    <cellStyle name="Normal 10 5 6" xfId="2757" xr:uid="{C1C8BDFD-912E-4AEA-8571-91D3C5161AAB}"/>
    <cellStyle name="Normal 10 5 6 2" xfId="2758" xr:uid="{B8DBE04A-A31E-48E6-A44B-C2BA4F65F643}"/>
    <cellStyle name="Normal 10 5 6 3" xfId="2759" xr:uid="{93EAD75A-A719-44E3-B3A9-891DE3A9113C}"/>
    <cellStyle name="Normal 10 5 6 4" xfId="2760" xr:uid="{D54F38D4-D18B-4709-A7B0-B51A182EAE24}"/>
    <cellStyle name="Normal 10 5 7" xfId="2761" xr:uid="{849C8F3B-AB91-4DDD-890D-925E5121BB69}"/>
    <cellStyle name="Normal 10 5 8" xfId="2762" xr:uid="{0C0ED068-170E-4974-9FDC-F6E68D400522}"/>
    <cellStyle name="Normal 10 5 9" xfId="2763" xr:uid="{979957A2-3E7A-40D6-8506-BEDDB83B34FB}"/>
    <cellStyle name="Normal 10 6" xfId="60" xr:uid="{65178500-3307-4A4E-A305-83DF24468379}"/>
    <cellStyle name="Normal 10 6 2" xfId="262" xr:uid="{A02009BF-0983-4B10-ABC4-982340E0D910}"/>
    <cellStyle name="Normal 10 6 2 2" xfId="522" xr:uid="{DACB19C1-9857-475E-9A07-C6E8B8827831}"/>
    <cellStyle name="Normal 10 6 2 2 2" xfId="1148" xr:uid="{2077B1F0-B467-4767-9015-978D440A9925}"/>
    <cellStyle name="Normal 10 6 2 2 2 2" xfId="1149" xr:uid="{3A23EC7F-0EFE-4F03-8826-7D14EF701B35}"/>
    <cellStyle name="Normal 10 6 2 2 3" xfId="1150" xr:uid="{4568840C-93F6-4E2B-8110-E0C7545105C0}"/>
    <cellStyle name="Normal 10 6 2 2 4" xfId="2764" xr:uid="{F7AA52EF-A4E6-4442-97F2-B314FE64FA29}"/>
    <cellStyle name="Normal 10 6 2 3" xfId="1151" xr:uid="{8015DA49-5A07-473D-A4D7-5CD2783EFF03}"/>
    <cellStyle name="Normal 10 6 2 3 2" xfId="1152" xr:uid="{6CD3EB9F-C455-42A7-832D-B9A2E7EA6E32}"/>
    <cellStyle name="Normal 10 6 2 3 3" xfId="2765" xr:uid="{51014087-443D-4BB0-84B8-D5B67CDC16CC}"/>
    <cellStyle name="Normal 10 6 2 3 4" xfId="2766" xr:uid="{68ED2E5A-FEF7-42FC-BDBD-0487BF8B17F8}"/>
    <cellStyle name="Normal 10 6 2 4" xfId="1153" xr:uid="{EB46D64B-C26E-4AD1-9077-70EC93C67CA0}"/>
    <cellStyle name="Normal 10 6 2 5" xfId="2767" xr:uid="{0F79EA21-A749-4A9A-8587-BD524DBBD56D}"/>
    <cellStyle name="Normal 10 6 2 6" xfId="2768" xr:uid="{35D6AB11-A496-4CB5-9104-7B0AF5088E69}"/>
    <cellStyle name="Normal 10 6 3" xfId="523" xr:uid="{395BE219-5337-490F-876C-BB9618E9309A}"/>
    <cellStyle name="Normal 10 6 3 2" xfId="1154" xr:uid="{C62180E1-3C96-4C54-9F2A-6E1F6C58D114}"/>
    <cellStyle name="Normal 10 6 3 2 2" xfId="1155" xr:uid="{13D090D5-CD18-45A3-977B-91954DA77E37}"/>
    <cellStyle name="Normal 10 6 3 2 3" xfId="2769" xr:uid="{20DFE34A-B54F-4CA6-BF01-F16EFCF288A7}"/>
    <cellStyle name="Normal 10 6 3 2 4" xfId="2770" xr:uid="{1731CE30-1C48-4681-A80E-4834C3AF084D}"/>
    <cellStyle name="Normal 10 6 3 3" xfId="1156" xr:uid="{00EAF6E8-6056-415C-A042-261FBFA78717}"/>
    <cellStyle name="Normal 10 6 3 4" xfId="2771" xr:uid="{CCDEE962-4300-4A9E-BBB6-4AE97FFCD7BC}"/>
    <cellStyle name="Normal 10 6 3 5" xfId="2772" xr:uid="{5DE019A3-EAD6-4FAB-9549-ABC77B307A32}"/>
    <cellStyle name="Normal 10 6 4" xfId="1157" xr:uid="{07609A5E-4D10-463C-83CC-B763968B39CB}"/>
    <cellStyle name="Normal 10 6 4 2" xfId="1158" xr:uid="{4E9149B7-D4DC-4321-A03B-5EC87AE4C2AE}"/>
    <cellStyle name="Normal 10 6 4 3" xfId="2773" xr:uid="{AA0792EC-25AD-4700-8A33-90DA48A4B954}"/>
    <cellStyle name="Normal 10 6 4 4" xfId="2774" xr:uid="{894E1EA0-E201-4100-AFFD-2C20911DD223}"/>
    <cellStyle name="Normal 10 6 5" xfId="1159" xr:uid="{EE6162DC-1107-4F3B-A122-1F0FB4345308}"/>
    <cellStyle name="Normal 10 6 5 2" xfId="2775" xr:uid="{7B11935F-8943-4AFB-ABE9-C6764C87B169}"/>
    <cellStyle name="Normal 10 6 5 3" xfId="2776" xr:uid="{6D7476C8-F7C1-4535-9845-BFD9251F8F72}"/>
    <cellStyle name="Normal 10 6 5 4" xfId="2777" xr:uid="{15A310E8-44E1-46BB-87AC-3FE002748DA8}"/>
    <cellStyle name="Normal 10 6 6" xfId="2778" xr:uid="{4D5E3079-FF09-4C25-B4F3-6046067C84DA}"/>
    <cellStyle name="Normal 10 6 7" xfId="2779" xr:uid="{C50B72F6-1FD3-49CC-9683-6FCDC2CC1D41}"/>
    <cellStyle name="Normal 10 6 8" xfId="2780" xr:uid="{C4F9037B-79F3-457A-900F-9B6829AA3D77}"/>
    <cellStyle name="Normal 10 7" xfId="263" xr:uid="{818F98C1-13E7-4FFF-B5DD-0376B9FD55F1}"/>
    <cellStyle name="Normal 10 7 2" xfId="524" xr:uid="{586A56F1-5DA9-4D27-BE86-FDCDDC12693A}"/>
    <cellStyle name="Normal 10 7 2 2" xfId="525" xr:uid="{5DE7787A-06C7-4042-B838-0BDD0190F8FB}"/>
    <cellStyle name="Normal 10 7 2 2 2" xfId="1160" xr:uid="{220CE562-18BC-447C-8FA0-68500CF150F2}"/>
    <cellStyle name="Normal 10 7 2 2 3" xfId="2781" xr:uid="{9D349495-3F07-49FE-84DE-696A64BE1BDE}"/>
    <cellStyle name="Normal 10 7 2 2 4" xfId="2782" xr:uid="{5FDF914F-F151-468A-99AF-60505787B7A0}"/>
    <cellStyle name="Normal 10 7 2 3" xfId="1161" xr:uid="{8704E3EA-4C7C-4B1A-8A51-1DD96464AD3D}"/>
    <cellStyle name="Normal 10 7 2 4" xfId="2783" xr:uid="{A9223060-C5C5-46D6-92C5-0DAA08894BF7}"/>
    <cellStyle name="Normal 10 7 2 5" xfId="2784" xr:uid="{584AD502-C039-496E-9131-F9E619BDFFAA}"/>
    <cellStyle name="Normal 10 7 3" xfId="526" xr:uid="{31F899BB-E1B0-4263-B6FB-4B55DA18AED8}"/>
    <cellStyle name="Normal 10 7 3 2" xfId="1162" xr:uid="{2B1246E0-1B78-40C9-B6AC-5BF7BC185F8F}"/>
    <cellStyle name="Normal 10 7 3 3" xfId="2785" xr:uid="{D401198C-F011-44C3-91A4-E33358377208}"/>
    <cellStyle name="Normal 10 7 3 4" xfId="2786" xr:uid="{490B6106-686D-4D99-9FD2-D246EDE9326F}"/>
    <cellStyle name="Normal 10 7 4" xfId="1163" xr:uid="{429E469B-7CC7-49E1-829F-321586BB828F}"/>
    <cellStyle name="Normal 10 7 4 2" xfId="2787" xr:uid="{B46EB87C-D898-4AB7-8181-7D275A16433C}"/>
    <cellStyle name="Normal 10 7 4 3" xfId="2788" xr:uid="{601DA0E9-F257-439D-A744-285F2A5F7574}"/>
    <cellStyle name="Normal 10 7 4 4" xfId="2789" xr:uid="{DA3461CF-362C-4FC5-9B3A-7177485676D8}"/>
    <cellStyle name="Normal 10 7 5" xfId="2790" xr:uid="{C02D2114-18F1-4A18-A943-F39B7DE6BFF3}"/>
    <cellStyle name="Normal 10 7 6" xfId="2791" xr:uid="{087E8EC2-A87C-401E-B1DF-E91139120052}"/>
    <cellStyle name="Normal 10 7 7" xfId="2792" xr:uid="{9B078E0D-5267-4F4D-A5E0-523D318266E7}"/>
    <cellStyle name="Normal 10 8" xfId="264" xr:uid="{1DD59337-9195-48BA-8457-355A54154338}"/>
    <cellStyle name="Normal 10 8 2" xfId="527" xr:uid="{A6856E18-303F-4755-95E2-7898FD6AB10C}"/>
    <cellStyle name="Normal 10 8 2 2" xfId="1164" xr:uid="{233CC463-5708-44B0-940E-B2E637A5E4DD}"/>
    <cellStyle name="Normal 10 8 2 3" xfId="2793" xr:uid="{3D64F4F7-1ED5-400B-BEFB-E316AC6AE5EB}"/>
    <cellStyle name="Normal 10 8 2 4" xfId="2794" xr:uid="{6E4ABA0A-F792-4DD2-82E0-674BC9495347}"/>
    <cellStyle name="Normal 10 8 3" xfId="1165" xr:uid="{0E4F5120-27B3-4D9D-BE9F-6CE882F97B48}"/>
    <cellStyle name="Normal 10 8 3 2" xfId="2795" xr:uid="{C533830D-1259-41D3-971A-E1FF8F5875DC}"/>
    <cellStyle name="Normal 10 8 3 3" xfId="2796" xr:uid="{0C882F79-86D7-4FA5-8FFA-EE14BD1E7505}"/>
    <cellStyle name="Normal 10 8 3 4" xfId="2797" xr:uid="{171E6D8C-4EF3-489A-AADF-F45251004C67}"/>
    <cellStyle name="Normal 10 8 4" xfId="2798" xr:uid="{C779D588-4C78-479F-9B0F-E67C83764DDD}"/>
    <cellStyle name="Normal 10 8 5" xfId="2799" xr:uid="{8D8D592B-E2B8-443B-9B67-244718FA0A48}"/>
    <cellStyle name="Normal 10 8 6" xfId="2800" xr:uid="{20A33F83-09ED-4E8A-BB9A-DFA1E2075FA1}"/>
    <cellStyle name="Normal 10 9" xfId="265" xr:uid="{87DE28DC-F7D4-4640-9B5B-0B986B369A0C}"/>
    <cellStyle name="Normal 10 9 2" xfId="1166" xr:uid="{1BF9BD6A-F040-4F93-8C09-3FDDF8530C0F}"/>
    <cellStyle name="Normal 10 9 2 2" xfId="2801" xr:uid="{C673A5A0-FC45-4B6C-A7AD-D58C36204139}"/>
    <cellStyle name="Normal 10 9 2 2 2" xfId="4330" xr:uid="{4BA9E9F8-74B3-47AE-915A-0A5671680DA5}"/>
    <cellStyle name="Normal 10 9 2 2 3" xfId="4679" xr:uid="{DE645D8E-93C4-4717-94E8-908E5F879AA3}"/>
    <cellStyle name="Normal 10 9 2 3" xfId="2802" xr:uid="{40D35DEF-4AAB-4DBE-9B57-0188AFA03234}"/>
    <cellStyle name="Normal 10 9 2 4" xfId="2803" xr:uid="{7A258CBF-5479-47D5-94C6-E20BCDD5109F}"/>
    <cellStyle name="Normal 10 9 3" xfId="2804" xr:uid="{F163732C-C542-4EFB-BD79-910AB94498A8}"/>
    <cellStyle name="Normal 10 9 4" xfId="2805" xr:uid="{F57BDA2B-69D9-4755-99B1-8293D4F3C874}"/>
    <cellStyle name="Normal 10 9 4 2" xfId="4562" xr:uid="{6120BF3F-A311-4E59-B27A-02D41674E037}"/>
    <cellStyle name="Normal 10 9 4 3" xfId="4680" xr:uid="{8A3658AD-4FBD-45CB-88BD-1102CBC5C460}"/>
    <cellStyle name="Normal 10 9 4 4" xfId="4600" xr:uid="{F53C5B6B-0AF4-4109-9AB8-7FD54DE62818}"/>
    <cellStyle name="Normal 10 9 5" xfId="2806" xr:uid="{9DF188BF-7415-44FE-ABCD-C33F152FF5B7}"/>
    <cellStyle name="Normal 11" xfId="61" xr:uid="{F0E6B6C6-7779-4375-889A-70A282FB95C6}"/>
    <cellStyle name="Normal 11 2" xfId="266" xr:uid="{E13DFF24-658E-446A-A556-AB58388B7853}"/>
    <cellStyle name="Normal 11 2 2" xfId="4647" xr:uid="{A8DA3520-428F-4E7D-A341-26F58187BD41}"/>
    <cellStyle name="Normal 11 3" xfId="4335" xr:uid="{9FCF1110-3CC2-41D6-90F1-4ADF5195D123}"/>
    <cellStyle name="Normal 11 3 2" xfId="4541" xr:uid="{04A4B00D-452C-4C31-8781-4C65F3CA37F3}"/>
    <cellStyle name="Normal 11 3 3" xfId="4724" xr:uid="{8C3E4C3B-D203-48A0-A5E0-62FFDDC4A84A}"/>
    <cellStyle name="Normal 11 3 4" xfId="4701" xr:uid="{DC0DF2D9-A284-4E1E-956D-0B0CDB019DE1}"/>
    <cellStyle name="Normal 12" xfId="62" xr:uid="{C23B568A-2B09-4DA2-86ED-A910566EDCE2}"/>
    <cellStyle name="Normal 12 2" xfId="267" xr:uid="{105187DF-EBDF-4059-8104-6B38BFD65837}"/>
    <cellStyle name="Normal 12 2 2" xfId="4648" xr:uid="{D30333FE-CFE7-492B-B7BC-07D0AF3E7D48}"/>
    <cellStyle name="Normal 12 3" xfId="4542" xr:uid="{162A229C-5087-421C-9F76-822E7D03752E}"/>
    <cellStyle name="Normal 13" xfId="63" xr:uid="{E320AE68-F072-485E-8D1A-58A6152E7592}"/>
    <cellStyle name="Normal 13 2" xfId="64" xr:uid="{9AE6DBA3-48F5-4F1B-94A6-C3908C511A98}"/>
    <cellStyle name="Normal 13 2 2" xfId="268" xr:uid="{3FF526FC-BADD-4424-A282-FEC80E9F65DF}"/>
    <cellStyle name="Normal 13 2 2 2" xfId="4649" xr:uid="{D67A6C74-150A-4A6B-BED1-AF0AD69AB81A}"/>
    <cellStyle name="Normal 13 2 3" xfId="4337" xr:uid="{A0FE825C-B094-4303-8057-794C66AB438B}"/>
    <cellStyle name="Normal 13 2 3 2" xfId="4543" xr:uid="{06BBCF75-CADD-4A77-A2D2-315ACC0E4A2E}"/>
    <cellStyle name="Normal 13 2 3 3" xfId="4725" xr:uid="{371EFDBE-A481-48DF-B29F-1C2F6EAC9768}"/>
    <cellStyle name="Normal 13 2 3 4" xfId="4702" xr:uid="{CB3D1196-0E0A-40AB-AE06-D046878F00AB}"/>
    <cellStyle name="Normal 13 3" xfId="269" xr:uid="{017A91DE-2530-41D8-BCAC-8179D3AA4112}"/>
    <cellStyle name="Normal 13 3 2" xfId="4421" xr:uid="{E3E6806A-145C-497A-8E2A-9AE77EA66CB1}"/>
    <cellStyle name="Normal 13 3 3" xfId="4338" xr:uid="{2C9840B6-5EF3-4967-AF76-57F566AE3628}"/>
    <cellStyle name="Normal 13 3 4" xfId="4566" xr:uid="{717869BC-BA56-4587-ADD0-43FE5D6A23B7}"/>
    <cellStyle name="Normal 13 3 5" xfId="4726" xr:uid="{5CCC00DD-EEED-4101-8C0B-98C0317E40B7}"/>
    <cellStyle name="Normal 13 4" xfId="4339" xr:uid="{347623D9-2931-4FC0-9498-2C6FB050532E}"/>
    <cellStyle name="Normal 13 5" xfId="4336" xr:uid="{EAEC91FD-E8EF-43D8-B9E2-42235D6E21D6}"/>
    <cellStyle name="Normal 14" xfId="65" xr:uid="{246A1186-BAEF-4961-9349-A33E4CC413A5}"/>
    <cellStyle name="Normal 14 18" xfId="4341" xr:uid="{AB2E7311-1664-43FB-9744-51DADA1D3E1F}"/>
    <cellStyle name="Normal 14 2" xfId="270" xr:uid="{934E7584-16DD-43B0-94D1-EA7E19E68387}"/>
    <cellStyle name="Normal 14 2 2" xfId="430" xr:uid="{3EB0B484-332E-4755-9E51-27212C857A8B}"/>
    <cellStyle name="Normal 14 2 2 2" xfId="431" xr:uid="{284A030C-8A24-4DAE-BCD7-E1981731EB66}"/>
    <cellStyle name="Normal 14 2 3" xfId="432" xr:uid="{8B31B818-2178-47CA-9023-976C0AE927FC}"/>
    <cellStyle name="Normal 14 3" xfId="433" xr:uid="{AAE6346A-219F-48C9-8B03-46D263CA3E24}"/>
    <cellStyle name="Normal 14 3 2" xfId="4650" xr:uid="{7EA83E9B-4BDB-4136-BF04-6E03032BF7EE}"/>
    <cellStyle name="Normal 14 4" xfId="4340" xr:uid="{8035C240-6614-4847-A004-D3918F6D41B8}"/>
    <cellStyle name="Normal 14 4 2" xfId="4544" xr:uid="{0C090799-50A6-4F90-8DB3-259C10EFFCD1}"/>
    <cellStyle name="Normal 14 4 3" xfId="4727" xr:uid="{08BD0FFD-050F-43B4-8ADD-FAA2DCA34B16}"/>
    <cellStyle name="Normal 14 4 4" xfId="4703" xr:uid="{7E385086-043C-45EC-961A-921529E961A9}"/>
    <cellStyle name="Normal 15" xfId="66" xr:uid="{4FED0494-87E5-4B6A-A561-068E71C05DEF}"/>
    <cellStyle name="Normal 15 2" xfId="67" xr:uid="{769D2D8A-F441-4B11-A84A-0CB85A02A71D}"/>
    <cellStyle name="Normal 15 2 2" xfId="271" xr:uid="{8B0FD2ED-E383-4CA0-A3D6-7766A901A004}"/>
    <cellStyle name="Normal 15 2 2 2" xfId="4453" xr:uid="{FA7B0803-4530-41B1-B0E6-B5E4C952A2FC}"/>
    <cellStyle name="Normal 15 2 3" xfId="4546" xr:uid="{CA64222F-B35F-428F-B9E3-57F60D54B1FE}"/>
    <cellStyle name="Normal 15 3" xfId="272" xr:uid="{8E184ECC-1C66-4B98-AAAF-E52C009E5CDF}"/>
    <cellStyle name="Normal 15 3 2" xfId="4422" xr:uid="{14B3208C-F470-451D-BE15-D7CB62C545E2}"/>
    <cellStyle name="Normal 15 3 3" xfId="4343" xr:uid="{1F977E43-2FC2-424E-A676-00743648846A}"/>
    <cellStyle name="Normal 15 3 4" xfId="4567" xr:uid="{984C4F8A-ADB6-4615-9D6D-A60AA4D668C6}"/>
    <cellStyle name="Normal 15 3 5" xfId="4729" xr:uid="{185CDA0D-C1CE-465C-B012-6F8BC368337A}"/>
    <cellStyle name="Normal 15 4" xfId="4342" xr:uid="{AD642B8B-7130-4B57-8481-66177ACA6255}"/>
    <cellStyle name="Normal 15 4 2" xfId="4545" xr:uid="{C6F27AFA-F07F-4155-9DE8-4C58EC8C2C4E}"/>
    <cellStyle name="Normal 15 4 3" xfId="4728" xr:uid="{814E17AE-DF77-4A42-841D-56F4842FCE95}"/>
    <cellStyle name="Normal 15 4 4" xfId="4704" xr:uid="{35F6D47C-8DE5-4701-8614-99D6D0318334}"/>
    <cellStyle name="Normal 16" xfId="68" xr:uid="{65C3412A-D39B-4EB4-8734-45D04A714A0A}"/>
    <cellStyle name="Normal 16 2" xfId="273" xr:uid="{8EE5C13D-EA55-4695-B075-97258729C200}"/>
    <cellStyle name="Normal 16 2 2" xfId="4423" xr:uid="{8214E840-3782-41ED-B205-6C496E7951DB}"/>
    <cellStyle name="Normal 16 2 3" xfId="4344" xr:uid="{929A4F28-606C-4FED-8940-4581563F4417}"/>
    <cellStyle name="Normal 16 2 4" xfId="4568" xr:uid="{64717A54-AEFA-4E6D-A147-44EA590CEB0F}"/>
    <cellStyle name="Normal 16 2 5" xfId="4730" xr:uid="{7551EFD2-4A3A-43DD-8911-C166B7ADD365}"/>
    <cellStyle name="Normal 16 3" xfId="274" xr:uid="{CA26BDAF-8DB5-41D1-B595-06B9F58F2616}"/>
    <cellStyle name="Normal 17" xfId="69" xr:uid="{888A0AF8-EAEE-48A4-BD3F-E5D2958B57E0}"/>
    <cellStyle name="Normal 17 2" xfId="275" xr:uid="{0BE1176B-341D-417E-80DB-9EDA4F98DC42}"/>
    <cellStyle name="Normal 17 2 2" xfId="4424" xr:uid="{A30E0F75-F8E9-4DF1-8260-C601B28010A4}"/>
    <cellStyle name="Normal 17 2 3" xfId="4346" xr:uid="{DA30F59F-D8A7-4FC1-990A-ACA5B49D02F5}"/>
    <cellStyle name="Normal 17 2 4" xfId="4569" xr:uid="{2797E286-C0AB-4807-A52F-7BFBFFB4258A}"/>
    <cellStyle name="Normal 17 2 5" xfId="4731" xr:uid="{F682D7B4-2C8E-424D-A8BD-9190B8F4C193}"/>
    <cellStyle name="Normal 17 3" xfId="4347" xr:uid="{55A07E97-25C6-42AC-99CF-5E848A227D97}"/>
    <cellStyle name="Normal 17 4" xfId="4345" xr:uid="{9FD82E5B-0DDF-4C1A-A8AB-1E522C03F48F}"/>
    <cellStyle name="Normal 18" xfId="70" xr:uid="{68B64DED-4792-4443-8644-51E5E819729B}"/>
    <cellStyle name="Normal 18 2" xfId="276" xr:uid="{4EE92F4D-616D-48D3-8AF1-C63BD531F98D}"/>
    <cellStyle name="Normal 18 2 2" xfId="4454" xr:uid="{99846721-8801-4FD3-969B-2E16E126997A}"/>
    <cellStyle name="Normal 18 3" xfId="4348" xr:uid="{1749DF95-0BEA-4121-B82D-F267F681EBD7}"/>
    <cellStyle name="Normal 18 3 2" xfId="4547" xr:uid="{CE195E83-6E6A-4029-9B75-5DD5B28DC8F4}"/>
    <cellStyle name="Normal 18 3 3" xfId="4732" xr:uid="{2F01D90C-9862-4E23-A54A-28CA38605AAF}"/>
    <cellStyle name="Normal 18 3 4" xfId="4705" xr:uid="{0E512B93-48C2-4C8E-BE4C-5C9D45D3544B}"/>
    <cellStyle name="Normal 19" xfId="71" xr:uid="{C638D0C6-D0E6-4FF3-B66E-4F7D6E161A15}"/>
    <cellStyle name="Normal 19 2" xfId="72" xr:uid="{3CF809DB-722B-4702-ADE1-88D4BC1794B5}"/>
    <cellStyle name="Normal 19 2 2" xfId="277" xr:uid="{A5DCB6A5-DAB5-4B6D-92A6-C77AA804BD0A}"/>
    <cellStyle name="Normal 19 2 2 2" xfId="4651" xr:uid="{8F1F1636-F969-4ECF-B6C0-18788919AAF7}"/>
    <cellStyle name="Normal 19 2 3" xfId="4549" xr:uid="{A337D5D1-3C6B-4CD0-9550-0F7BADCDD904}"/>
    <cellStyle name="Normal 19 3" xfId="278" xr:uid="{F8FE26FC-7A98-4567-9DE5-ECBDFF9EFE46}"/>
    <cellStyle name="Normal 19 3 2" xfId="4652" xr:uid="{C1538235-D7CB-42AB-BA6F-D05B010BD02D}"/>
    <cellStyle name="Normal 19 4" xfId="4548" xr:uid="{A08A4F53-92C0-4ECB-A72A-BFA7515E28F2}"/>
    <cellStyle name="Normal 2" xfId="3" xr:uid="{0035700C-F3A5-4A6F-B63A-5CE25669DEE2}"/>
    <cellStyle name="Normal 2 2" xfId="73" xr:uid="{E38113B9-922A-4FA6-9838-1DB9FC81A60C}"/>
    <cellStyle name="Normal 2 2 2" xfId="74" xr:uid="{957BC7E5-ED16-49D6-93D1-6E7D03B57F23}"/>
    <cellStyle name="Normal 2 2 2 2" xfId="279" xr:uid="{8BA38F5E-6C21-459E-ACF0-E9F366A3849C}"/>
    <cellStyle name="Normal 2 2 2 2 2" xfId="4655" xr:uid="{FCF7D1F0-DCEF-482F-B891-C72AC83249C5}"/>
    <cellStyle name="Normal 2 2 2 3" xfId="4551" xr:uid="{18503E1D-83B8-4A19-BD77-FCF560D54615}"/>
    <cellStyle name="Normal 2 2 3" xfId="280" xr:uid="{4FC9D831-F14A-4827-BACF-155E09DC4D84}"/>
    <cellStyle name="Normal 2 2 3 2" xfId="4455" xr:uid="{6558D3A9-7E79-4C52-9738-81489E32BEA3}"/>
    <cellStyle name="Normal 2 2 3 2 2" xfId="4585" xr:uid="{1843D303-9D98-4DF5-91C3-A3EFA830EEA5}"/>
    <cellStyle name="Normal 2 2 3 2 2 2" xfId="4656" xr:uid="{B67DCB30-CBA7-4939-B522-B87D223DCA46}"/>
    <cellStyle name="Normal 2 2 3 2 3" xfId="4750" xr:uid="{8E0D42D2-F3F3-4A9A-A55F-EC8DA4736709}"/>
    <cellStyle name="Normal 2 2 3 2 4" xfId="5305" xr:uid="{CE9BC670-17D0-45A9-9727-19B238A2D963}"/>
    <cellStyle name="Normal 2 2 3 3" xfId="4435" xr:uid="{31E3D913-824D-40D0-A1D9-1A314A070E5F}"/>
    <cellStyle name="Normal 2 2 3 4" xfId="4706" xr:uid="{D85AA1A8-653D-4CA0-BEE7-2CF8A1622287}"/>
    <cellStyle name="Normal 2 2 3 5" xfId="4695" xr:uid="{22609E5D-DA4C-4E54-ABAC-4C683617D276}"/>
    <cellStyle name="Normal 2 2 4" xfId="4349" xr:uid="{BF7D4618-268C-4E53-9741-D405BF4C1589}"/>
    <cellStyle name="Normal 2 2 4 2" xfId="4550" xr:uid="{9CE5CD4C-ACE6-4837-A839-39E138B2105F}"/>
    <cellStyle name="Normal 2 2 4 3" xfId="4733" xr:uid="{AEFABE69-1078-4DC8-8931-88D6A6292837}"/>
    <cellStyle name="Normal 2 2 4 4" xfId="4707" xr:uid="{D121F7EF-97DC-4207-B17F-DD884322CC91}"/>
    <cellStyle name="Normal 2 2 5" xfId="4654" xr:uid="{B860072E-B5B8-4F6B-A9B1-B4D656306977}"/>
    <cellStyle name="Normal 2 2 6" xfId="4753" xr:uid="{FF52E10A-D7B5-4FDA-A608-D4CB0D37EF26}"/>
    <cellStyle name="Normal 2 3" xfId="75" xr:uid="{4D5664B0-BFF5-41DF-BC1C-EFC91B1C528B}"/>
    <cellStyle name="Normal 2 3 2" xfId="76" xr:uid="{143871C1-8385-448A-884C-3B45877C4B11}"/>
    <cellStyle name="Normal 2 3 2 2" xfId="281" xr:uid="{FA8AF473-2C33-40FC-8EC1-DCCC7D64F42E}"/>
    <cellStyle name="Normal 2 3 2 2 2" xfId="4657" xr:uid="{0AC3D375-DCAD-498F-BBB7-AD2D4482FBD2}"/>
    <cellStyle name="Normal 2 3 2 3" xfId="4351" xr:uid="{309A3C0C-A1DF-44F6-AB1A-70F90D76AA70}"/>
    <cellStyle name="Normal 2 3 2 3 2" xfId="4553" xr:uid="{3C659DB3-4C01-4AD6-82B3-4481D8B8494D}"/>
    <cellStyle name="Normal 2 3 2 3 3" xfId="4735" xr:uid="{554720B0-A351-4F63-B673-49FE26B23567}"/>
    <cellStyle name="Normal 2 3 2 3 4" xfId="4708" xr:uid="{B30253E4-570A-4D0F-B2B5-ED0114D37F78}"/>
    <cellStyle name="Normal 2 3 3" xfId="77" xr:uid="{86F48B7A-D2D5-4183-8D90-7A37B5522BAB}"/>
    <cellStyle name="Normal 2 3 4" xfId="78" xr:uid="{B45C7B22-ACC8-44BB-97C0-59EFD341F064}"/>
    <cellStyle name="Normal 2 3 5" xfId="185" xr:uid="{1C276887-2A08-4835-8122-35C2E407191F}"/>
    <cellStyle name="Normal 2 3 5 2" xfId="4658" xr:uid="{C55ADB20-2F16-4196-9483-006661A806EC}"/>
    <cellStyle name="Normal 2 3 6" xfId="4350" xr:uid="{5C044E18-8374-43DC-8D36-380FB5CBD6D5}"/>
    <cellStyle name="Normal 2 3 6 2" xfId="4552" xr:uid="{F4E645DF-2C79-4BDF-AB6A-753521718C13}"/>
    <cellStyle name="Normal 2 3 6 3" xfId="4734" xr:uid="{2A605166-BB25-42D1-9DDB-939215CD9B6C}"/>
    <cellStyle name="Normal 2 3 6 4" xfId="4709" xr:uid="{E6A03F83-2ADB-41DC-BCD8-EAF0D9AEB940}"/>
    <cellStyle name="Normal 2 3 7" xfId="5318" xr:uid="{EE9AC8DF-F31A-465C-BF35-4AE688C8B757}"/>
    <cellStyle name="Normal 2 4" xfId="79" xr:uid="{7C0FA68B-E417-466C-9B05-F2A24FD6510B}"/>
    <cellStyle name="Normal 2 4 2" xfId="80" xr:uid="{D1A91D32-AE29-454E-90F2-E8B7BBA0F18C}"/>
    <cellStyle name="Normal 2 4 3" xfId="282" xr:uid="{E72DE34F-B77E-424A-9529-47E7FF110F2D}"/>
    <cellStyle name="Normal 2 4 3 2" xfId="4659" xr:uid="{B357FFF3-02E4-408C-8C68-726D643C1B8C}"/>
    <cellStyle name="Normal 2 4 3 3" xfId="4673" xr:uid="{AE72EE20-B789-425F-84E3-F47542FC429F}"/>
    <cellStyle name="Normal 2 4 4" xfId="4554" xr:uid="{7190D9E7-4679-46A1-99BB-FDA09A6B277B}"/>
    <cellStyle name="Normal 2 4 5" xfId="4754" xr:uid="{3670612C-A959-4609-96EF-1CD7CC7A1DA0}"/>
    <cellStyle name="Normal 2 4 6" xfId="4752" xr:uid="{745C3C8C-8B61-43C4-A4CF-82FABC0FF5F3}"/>
    <cellStyle name="Normal 2 5" xfId="184" xr:uid="{E35E25B8-2002-4945-A731-0BD19A2C8673}"/>
    <cellStyle name="Normal 2 5 2" xfId="284" xr:uid="{64A8E98C-26E0-41DB-9486-33AA9870183C}"/>
    <cellStyle name="Normal 2 5 2 2" xfId="2505" xr:uid="{CE9D4425-BE5B-45F5-BD93-040725D87C51}"/>
    <cellStyle name="Normal 2 5 3" xfId="283" xr:uid="{00AF19E9-0A17-4457-BE0E-7EA03B108635}"/>
    <cellStyle name="Normal 2 5 3 2" xfId="4586" xr:uid="{D7937A40-2CFB-44EB-9A8C-15EDBF9D92EF}"/>
    <cellStyle name="Normal 2 5 3 3" xfId="4746" xr:uid="{8E86CE90-1FE5-47E9-A799-17A17D33D202}"/>
    <cellStyle name="Normal 2 5 3 4" xfId="5302" xr:uid="{D189CD86-14F3-44A3-AD75-2D0F90B3C5DC}"/>
    <cellStyle name="Normal 2 5 4" xfId="4660" xr:uid="{B13E990F-7DEA-4140-8C73-BB2745B5A7FB}"/>
    <cellStyle name="Normal 2 5 5" xfId="4615" xr:uid="{4F5D404C-60E7-4820-B0F7-61F7C830D580}"/>
    <cellStyle name="Normal 2 5 6" xfId="4614" xr:uid="{6677EF91-0794-41F9-8623-D1F3C853C48B}"/>
    <cellStyle name="Normal 2 5 7" xfId="4749" xr:uid="{A58B965C-0281-4F51-A806-F18E0F96CD37}"/>
    <cellStyle name="Normal 2 5 8" xfId="4719" xr:uid="{FF58197C-9939-4E70-92D3-1DBE733DFB60}"/>
    <cellStyle name="Normal 2 6" xfId="285" xr:uid="{6553F173-DD17-4D1F-8FAE-C2C89764C600}"/>
    <cellStyle name="Normal 2 6 2" xfId="286" xr:uid="{78712393-09E6-4796-BDF2-E657C1214430}"/>
    <cellStyle name="Normal 2 6 3" xfId="452" xr:uid="{15898BCA-8E71-42FC-AC0C-CA08970604ED}"/>
    <cellStyle name="Normal 2 6 3 2" xfId="5335" xr:uid="{083FCC2C-C27D-44E4-8B0F-CAA7904667D1}"/>
    <cellStyle name="Normal 2 6 4" xfId="4661" xr:uid="{6E153739-DFC5-4653-929C-F9BEF1A9016F}"/>
    <cellStyle name="Normal 2 6 5" xfId="4612" xr:uid="{9CA6D041-23AB-4A0D-9968-CFED9142CCB3}"/>
    <cellStyle name="Normal 2 6 5 2" xfId="4710" xr:uid="{ACA04DBC-3793-42D8-870B-84EFBC3CB4B8}"/>
    <cellStyle name="Normal 2 6 6" xfId="4598" xr:uid="{B5F2EF26-4436-4B92-8EB5-C99F2744CF24}"/>
    <cellStyle name="Normal 2 6 7" xfId="5322" xr:uid="{6F33DD2A-C718-4D33-86F2-6FBEDAB8CCE7}"/>
    <cellStyle name="Normal 2 6 8" xfId="5331" xr:uid="{07F485B5-8649-4541-8C5C-2226D992D838}"/>
    <cellStyle name="Normal 2 7" xfId="287" xr:uid="{796BE2BA-58CD-407B-B0D5-91469D729CF4}"/>
    <cellStyle name="Normal 2 7 2" xfId="4456" xr:uid="{CF95A0C9-7EF5-427F-BE2F-39ECA4F5CD0D}"/>
    <cellStyle name="Normal 2 7 3" xfId="4662" xr:uid="{93C3BE78-1BE5-457C-AB71-8DE22BDD8F0C}"/>
    <cellStyle name="Normal 2 7 4" xfId="5303" xr:uid="{80BF65E5-9FF3-4EBF-A5CE-AD54CE5CD5E5}"/>
    <cellStyle name="Normal 2 8" xfId="4508" xr:uid="{1CADA867-166F-4065-A2C9-8BD4D8C6825C}"/>
    <cellStyle name="Normal 2 9" xfId="4653" xr:uid="{896B4E54-58AA-43CB-9247-3A3B62C44661}"/>
    <cellStyle name="Normal 20" xfId="434" xr:uid="{67A538A8-BB2F-47AB-8F2A-BCD24E89C1C6}"/>
    <cellStyle name="Normal 20 2" xfId="435" xr:uid="{91B15379-400F-4976-A6B7-7F9A07709E85}"/>
    <cellStyle name="Normal 20 2 2" xfId="436" xr:uid="{7743D7F9-1FCE-4736-8C08-6CF668CF41D1}"/>
    <cellStyle name="Normal 20 2 2 2" xfId="4425" xr:uid="{B13134AB-D1BB-45A0-A00C-EF758F6DB73F}"/>
    <cellStyle name="Normal 20 2 2 3" xfId="4417" xr:uid="{63B804C6-9129-40F5-8042-4E1AFBDEFC9F}"/>
    <cellStyle name="Normal 20 2 2 4" xfId="4582" xr:uid="{98F51723-3467-464C-822B-F06176F39B52}"/>
    <cellStyle name="Normal 20 2 2 5" xfId="4744" xr:uid="{3654284B-840A-4999-8E0E-5294A4D50B6B}"/>
    <cellStyle name="Normal 20 2 3" xfId="4420" xr:uid="{FC77361C-F702-4F69-8A4D-A7A980C07401}"/>
    <cellStyle name="Normal 20 2 4" xfId="4416" xr:uid="{A5B4EA97-56FC-4500-BC13-90E717861F0A}"/>
    <cellStyle name="Normal 20 2 5" xfId="4581" xr:uid="{695B6A38-8AB0-4C76-8624-53E09B9482E6}"/>
    <cellStyle name="Normal 20 2 6" xfId="4743" xr:uid="{21D4DE29-AF10-4892-82C9-7D1B09089346}"/>
    <cellStyle name="Normal 20 3" xfId="1167" xr:uid="{5B0B9481-14CD-4BF7-AEB4-EB8F8ECD7B3A}"/>
    <cellStyle name="Normal 20 3 2" xfId="4457" xr:uid="{C218A4D5-4202-4C47-9367-1CBC69EEEC96}"/>
    <cellStyle name="Normal 20 4" xfId="4352" xr:uid="{68DBEBCD-6B14-4D9C-AD65-8235EDFC22C2}"/>
    <cellStyle name="Normal 20 4 2" xfId="4555" xr:uid="{704DFAC5-E2C3-43D7-B1F5-15EADCA3757C}"/>
    <cellStyle name="Normal 20 4 3" xfId="4736" xr:uid="{036B5DB2-3CA3-4934-9B1B-84AA55108070}"/>
    <cellStyle name="Normal 20 4 4" xfId="4711" xr:uid="{3144739C-12A1-4370-8838-068C92B3C567}"/>
    <cellStyle name="Normal 20 5" xfId="4433" xr:uid="{2589EABD-64A0-4C4E-A223-DA99A4FF5281}"/>
    <cellStyle name="Normal 20 5 2" xfId="5328" xr:uid="{679C3FCC-AB8F-4910-BAFC-D99B1AA07FBC}"/>
    <cellStyle name="Normal 20 6" xfId="4587" xr:uid="{4D0C809E-984D-46C7-95C1-534DDAAA0E01}"/>
    <cellStyle name="Normal 20 7" xfId="4696" xr:uid="{269D5FD2-48B7-4B69-8D89-3C15FDB8739E}"/>
    <cellStyle name="Normal 20 8" xfId="4717" xr:uid="{1F5765BA-F4F7-4B20-8E38-7428A4DA6D0F}"/>
    <cellStyle name="Normal 20 9" xfId="4716" xr:uid="{400B0EA9-0BF1-4ABC-96EF-83063BC0B7AA}"/>
    <cellStyle name="Normal 21" xfId="437" xr:uid="{4297A727-7994-4D03-985F-B00A02825DA8}"/>
    <cellStyle name="Normal 21 2" xfId="438" xr:uid="{71EE1356-ADFC-43AF-92CB-246D2DC26061}"/>
    <cellStyle name="Normal 21 2 2" xfId="439" xr:uid="{BCA452FC-D829-4748-BC99-4011E912CCB6}"/>
    <cellStyle name="Normal 21 3" xfId="4353" xr:uid="{5A8D741C-AB55-4BD0-AFD1-8AF60A31B70F}"/>
    <cellStyle name="Normal 21 3 2" xfId="4459" xr:uid="{1729A620-03CF-4453-B06B-C4671AD0CF94}"/>
    <cellStyle name="Normal 21 3 3" xfId="4458" xr:uid="{12CA541B-E5E5-410D-BC43-F46BFEC9F19E}"/>
    <cellStyle name="Normal 21 4" xfId="4570" xr:uid="{9CD5B52B-F760-4512-A583-C8CDCDDE24B4}"/>
    <cellStyle name="Normal 21 5" xfId="4737" xr:uid="{FFE4FECC-D2FA-4C39-AA17-FCAAEAC51ACA}"/>
    <cellStyle name="Normal 22" xfId="440" xr:uid="{73E6DEFD-45BF-4B73-A5F7-0B752C510227}"/>
    <cellStyle name="Normal 22 2" xfId="441" xr:uid="{5AC29409-D440-4E50-A2D9-3C6EF604A3E9}"/>
    <cellStyle name="Normal 22 3" xfId="4310" xr:uid="{215BE7F7-A3F5-49F9-B738-0012E1A01EFF}"/>
    <cellStyle name="Normal 22 3 2" xfId="4354" xr:uid="{D7571DB4-69C8-4A18-92BD-4C4B7FA92B3A}"/>
    <cellStyle name="Normal 22 3 2 2" xfId="4461" xr:uid="{66EE3A0A-83DC-43D4-A4DE-BB48E874BFBF}"/>
    <cellStyle name="Normal 22 3 3" xfId="4460" xr:uid="{097A98EC-F6E8-4D23-94B8-072CF923F6E7}"/>
    <cellStyle name="Normal 22 3 4" xfId="4691" xr:uid="{E655F653-BF9B-4EF1-B6D2-E0ECD307C156}"/>
    <cellStyle name="Normal 22 4" xfId="4313" xr:uid="{53479611-2F05-4993-9A03-8FA182A92213}"/>
    <cellStyle name="Normal 22 4 2" xfId="4431" xr:uid="{FA6320C6-ABFC-493D-B138-375F5C1CF106}"/>
    <cellStyle name="Normal 22 4 3" xfId="4571" xr:uid="{689DFF2E-CC1C-4310-93D1-A46ACB3C8031}"/>
    <cellStyle name="Normal 22 4 3 2" xfId="4590" xr:uid="{1CF219FC-9951-48C5-ADD7-913AD943FB15}"/>
    <cellStyle name="Normal 22 4 3 3" xfId="4748" xr:uid="{1ACAF992-148C-4B0D-A8DD-9632454E8E48}"/>
    <cellStyle name="Normal 22 4 3 4" xfId="5338" xr:uid="{5040B2B2-6093-4696-AF34-9CA2FC649AF1}"/>
    <cellStyle name="Normal 22 4 3 5" xfId="5334" xr:uid="{C106C6CF-70BD-4888-B30D-D6794D83DA89}"/>
    <cellStyle name="Normal 22 4 4" xfId="4692" xr:uid="{C27C7656-AED6-4922-8FB6-65715926E9D8}"/>
    <cellStyle name="Normal 22 4 5" xfId="4604" xr:uid="{F7B1ADD1-C139-4434-9AC3-3AA995DF48EC}"/>
    <cellStyle name="Normal 22 4 6" xfId="4595" xr:uid="{59463A56-B19E-4833-8551-AD9275D7A9B2}"/>
    <cellStyle name="Normal 22 4 7" xfId="4594" xr:uid="{B3A08CAB-E540-4FDF-BDB8-E943E6E7A492}"/>
    <cellStyle name="Normal 22 4 8" xfId="4593" xr:uid="{51A4F5DB-BB91-49F9-B95E-08C0EE2F93A6}"/>
    <cellStyle name="Normal 22 4 9" xfId="4592" xr:uid="{E7BE49A1-E4F1-45DB-A847-C204C97E8125}"/>
    <cellStyle name="Normal 22 5" xfId="4738" xr:uid="{3C9011B0-1C63-484B-B51D-8297BD4F4619}"/>
    <cellStyle name="Normal 23" xfId="442" xr:uid="{6247B41F-991A-4301-8BCA-C66B607CFA36}"/>
    <cellStyle name="Normal 23 2" xfId="2500" xr:uid="{3E5BA485-BA38-4869-800D-56A36A32EB4C}"/>
    <cellStyle name="Normal 23 2 2" xfId="4356" xr:uid="{1A2D6EC0-E133-4602-9A9F-2B62FD0A9B09}"/>
    <cellStyle name="Normal 23 2 2 2" xfId="4751" xr:uid="{7383680A-9130-439A-8CE4-9133F03E5FCF}"/>
    <cellStyle name="Normal 23 2 2 3" xfId="4693" xr:uid="{54BDA2F8-1C2B-4675-A333-076B2311F657}"/>
    <cellStyle name="Normal 23 2 2 4" xfId="4663" xr:uid="{889241D9-E53B-4E75-8C48-978D4B45A497}"/>
    <cellStyle name="Normal 23 2 3" xfId="4605" xr:uid="{43288E8A-E239-4546-96C9-F94D06D9CA1E}"/>
    <cellStyle name="Normal 23 2 4" xfId="4712" xr:uid="{E347BEFF-DCB0-4CD4-97A3-A10BB05EC187}"/>
    <cellStyle name="Normal 23 3" xfId="4426" xr:uid="{83BB62F9-D1E5-4D5D-B261-0ACBB3529155}"/>
    <cellStyle name="Normal 23 4" xfId="4355" xr:uid="{45DE9AC9-5D2A-4704-B61F-A6EBB3B1B88C}"/>
    <cellStyle name="Normal 23 5" xfId="4572" xr:uid="{75561B70-C4D9-46C6-9869-26EB65CCD051}"/>
    <cellStyle name="Normal 23 6" xfId="4739" xr:uid="{009FC96B-2EEF-472F-9CF0-E7B69C598B33}"/>
    <cellStyle name="Normal 24" xfId="443" xr:uid="{CB1B855D-A1F8-47AA-A037-62D23ED4476F}"/>
    <cellStyle name="Normal 24 2" xfId="444" xr:uid="{B8176740-BD92-48F5-A188-DDCBB4D9F618}"/>
    <cellStyle name="Normal 24 2 2" xfId="4428" xr:uid="{3EB42BE4-810A-4EB3-B4C6-74F3C34C58BD}"/>
    <cellStyle name="Normal 24 2 3" xfId="4358" xr:uid="{5FD20BC4-5A02-458D-8111-CEB13F06140E}"/>
    <cellStyle name="Normal 24 2 4" xfId="4574" xr:uid="{85B3353D-5C5B-4CE4-A6B3-8799E08B5FA2}"/>
    <cellStyle name="Normal 24 2 5" xfId="4741" xr:uid="{38FE8161-A5F4-4B75-9A91-BD4AECF032E5}"/>
    <cellStyle name="Normal 24 3" xfId="4427" xr:uid="{025978A8-3F85-49DE-AEBF-0E8F60A85DCD}"/>
    <cellStyle name="Normal 24 4" xfId="4357" xr:uid="{A53D886D-37F2-4E68-AFED-07B0EA83B0E4}"/>
    <cellStyle name="Normal 24 5" xfId="4573" xr:uid="{EDB1CF02-B200-4715-869F-93CB88092102}"/>
    <cellStyle name="Normal 24 6" xfId="4740" xr:uid="{9C4C47F8-33F8-48DD-AFAE-C8660CC58A61}"/>
    <cellStyle name="Normal 25" xfId="451" xr:uid="{C8827C6D-F12B-4FD4-9B0C-DE98A62CAE6E}"/>
    <cellStyle name="Normal 25 2" xfId="4360" xr:uid="{0F886006-218D-48F3-882E-7E0123BCA04C}"/>
    <cellStyle name="Normal 25 2 2" xfId="5337" xr:uid="{2CED0A20-62A5-4A3D-ABDF-0CDCCA2328BE}"/>
    <cellStyle name="Normal 25 3" xfId="4429" xr:uid="{F2F47C20-80CE-4A1B-BD8B-459A9D2BCDA2}"/>
    <cellStyle name="Normal 25 4" xfId="4359" xr:uid="{0DFAC83C-2E0B-410B-BDD2-B53677E341A9}"/>
    <cellStyle name="Normal 25 5" xfId="4575" xr:uid="{17A00A76-DDD6-4F7B-ABE4-10EB3E350CCB}"/>
    <cellStyle name="Normal 26" xfId="2498" xr:uid="{3D5D4F0E-19EF-4158-8B08-E33B5FA2334E}"/>
    <cellStyle name="Normal 26 2" xfId="2499" xr:uid="{1E9423A7-E3BD-4BFE-B232-6EE17FD2DB2B}"/>
    <cellStyle name="Normal 26 2 2" xfId="4362" xr:uid="{24BE400B-1C87-4824-8CA7-9B1B5028A93C}"/>
    <cellStyle name="Normal 26 3" xfId="4361" xr:uid="{A39D29B9-EA46-4E1F-B5B8-E054D4FF477B}"/>
    <cellStyle name="Normal 26 3 2" xfId="4436" xr:uid="{1FA933A8-EB9F-4ED4-9F38-7E71C0752C45}"/>
    <cellStyle name="Normal 27" xfId="2507" xr:uid="{FF91A096-7326-48FB-BE2A-C9585485D34E}"/>
    <cellStyle name="Normal 27 2" xfId="4364" xr:uid="{90565E36-69D3-442D-8B34-07D7087E4D2C}"/>
    <cellStyle name="Normal 27 3" xfId="4363" xr:uid="{B5212424-4276-434B-AE96-BECB24A988C1}"/>
    <cellStyle name="Normal 27 4" xfId="4599" xr:uid="{CCA0A93D-269B-46F9-A571-6B55A6504792}"/>
    <cellStyle name="Normal 27 5" xfId="5320" xr:uid="{4CB86EA1-9B66-438F-8F85-95684A6B9C3E}"/>
    <cellStyle name="Normal 27 6" xfId="4589" xr:uid="{6D5D9055-3BAF-4327-9964-F54C4A3C9B2C}"/>
    <cellStyle name="Normal 27 7" xfId="5332" xr:uid="{48B1CBD3-48F1-4E23-AD28-3A0BD66AF546}"/>
    <cellStyle name="Normal 28" xfId="4365" xr:uid="{88A721EC-4279-4E11-9A11-AF95E49AB331}"/>
    <cellStyle name="Normal 28 2" xfId="4366" xr:uid="{A37CFFAC-3942-4999-A9B1-32C741BE04D2}"/>
    <cellStyle name="Normal 28 3" xfId="4367" xr:uid="{F34DD977-28E6-41BF-BDBC-EE820F346C55}"/>
    <cellStyle name="Normal 29" xfId="4368" xr:uid="{13FC64D2-2661-4E5D-966A-9FB682F297FA}"/>
    <cellStyle name="Normal 29 2" xfId="4369" xr:uid="{C79906DF-8381-45BD-8E43-8441D958A03C}"/>
    <cellStyle name="Normal 3" xfId="2" xr:uid="{665067A7-73F8-4B7E-BFD2-7BB3B9468366}"/>
    <cellStyle name="Normal 3 2" xfId="81" xr:uid="{B78FAC2A-B590-4F37-ABEA-52E266B304D5}"/>
    <cellStyle name="Normal 3 2 2" xfId="82" xr:uid="{0A0BC88D-48F8-4FC1-973C-D1C3300FCDB3}"/>
    <cellStyle name="Normal 3 2 2 2" xfId="288" xr:uid="{A99CDBC8-D92B-4F24-A50D-96C012D03E65}"/>
    <cellStyle name="Normal 3 2 2 2 2" xfId="4665" xr:uid="{8EB6079A-95DA-4D69-ABD1-7A3743A73CA4}"/>
    <cellStyle name="Normal 3 2 2 3" xfId="4556" xr:uid="{6CAC7B25-A0A5-42F0-9B83-015D3949F652}"/>
    <cellStyle name="Normal 3 2 3" xfId="83" xr:uid="{582509FB-0E34-447C-9F9E-6F0C57FE4187}"/>
    <cellStyle name="Normal 3 2 4" xfId="289" xr:uid="{D7E0E61E-6E29-4693-A492-6758469EC1B7}"/>
    <cellStyle name="Normal 3 2 4 2" xfId="4666" xr:uid="{CA227C80-7362-4663-9A49-F0A1729FEEE1}"/>
    <cellStyle name="Normal 3 2 5" xfId="2506" xr:uid="{C0CD97AB-AA75-4619-BF37-F395BA29E620}"/>
    <cellStyle name="Normal 3 2 5 2" xfId="4509" xr:uid="{227FD910-DB0C-4DBC-90FF-6C705DC59858}"/>
    <cellStyle name="Normal 3 2 5 3" xfId="5304" xr:uid="{0BEB8BCE-0072-415C-A5E2-35033C3B69B0}"/>
    <cellStyle name="Normal 3 3" xfId="84" xr:uid="{541462EC-401C-4942-8767-6D4266E51584}"/>
    <cellStyle name="Normal 3 3 2" xfId="290" xr:uid="{DEA973D7-D529-4E85-AB60-AF9675BE77C2}"/>
    <cellStyle name="Normal 3 3 2 2" xfId="4667" xr:uid="{E39E5391-AF5C-4AAB-A1FC-487A5460F0FD}"/>
    <cellStyle name="Normal 3 3 3" xfId="4557" xr:uid="{344DB3B2-A8FA-4884-830C-E24589FDF301}"/>
    <cellStyle name="Normal 3 4" xfId="85" xr:uid="{88D5D225-C939-401E-8E99-720FF91CBFC6}"/>
    <cellStyle name="Normal 3 4 2" xfId="2502" xr:uid="{FC887078-780F-40C0-98C1-54CF32D165D7}"/>
    <cellStyle name="Normal 3 4 2 2" xfId="4668" xr:uid="{73CFEF6E-1E46-461D-8F20-D1D885A85F26}"/>
    <cellStyle name="Normal 3 4 2 2 2" xfId="5340" xr:uid="{2C420288-B67E-4AB2-95F8-6DE2B5371AB6}"/>
    <cellStyle name="Normal 3 4 2 2 2 2" xfId="5343" xr:uid="{A7D3DF12-96B7-40EA-93C0-5876FF997E95}"/>
    <cellStyle name="Normal 3 5" xfId="2501" xr:uid="{3CDDFF0C-BCFE-4B3E-B6C5-85BC63B5BFC0}"/>
    <cellStyle name="Normal 3 5 2" xfId="4669" xr:uid="{CBEA31E5-2DC2-4B4F-9E66-F1D53E637A83}"/>
    <cellStyle name="Normal 3 5 3" xfId="4745" xr:uid="{FE02F0C2-9BA9-4AC2-9BAD-0A00394B52DE}"/>
    <cellStyle name="Normal 3 5 4" xfId="4713" xr:uid="{E76D080F-0120-457D-AD92-6814A2DC8951}"/>
    <cellStyle name="Normal 3 6" xfId="4664" xr:uid="{9EA5F0F6-5CAC-42F2-94B7-315A958E6B9F}"/>
    <cellStyle name="Normal 3 6 2" xfId="5336" xr:uid="{CF9A6877-1E8C-4E57-9B46-05CBE2760B20}"/>
    <cellStyle name="Normal 3 6 2 2" xfId="5333" xr:uid="{C4A514B6-B19B-44B6-8B99-3E47C16022D2}"/>
    <cellStyle name="Normal 30" xfId="4370" xr:uid="{D0824D7E-62C2-4DDE-B6AC-DEE64E319336}"/>
    <cellStyle name="Normal 30 2" xfId="4371" xr:uid="{215EC81B-2689-4D88-A670-3A4EAC1289C0}"/>
    <cellStyle name="Normal 31" xfId="4372" xr:uid="{C84C4A73-6E31-464D-9E57-B98DBAC99C6B}"/>
    <cellStyle name="Normal 31 2" xfId="4373" xr:uid="{8FED35D3-9E6A-48DC-8A86-FFF3E85A090F}"/>
    <cellStyle name="Normal 32" xfId="4374" xr:uid="{36C49202-1D44-4B93-B87D-E319B22A16C1}"/>
    <cellStyle name="Normal 33" xfId="4375" xr:uid="{D795C87E-A9CE-4534-81AD-52C1290E0E43}"/>
    <cellStyle name="Normal 33 2" xfId="4376" xr:uid="{8D3985A1-3A0C-4934-8D02-2EC00A528F7F}"/>
    <cellStyle name="Normal 34" xfId="4377" xr:uid="{0DA8CED0-EFE6-4DC6-80DC-B7A59B928F18}"/>
    <cellStyle name="Normal 34 2" xfId="4378" xr:uid="{DD356025-CC92-4950-B427-B42DE82BADEA}"/>
    <cellStyle name="Normal 35" xfId="4379" xr:uid="{1A630BA5-A731-4E96-AB4A-D87BC1B0DD7F}"/>
    <cellStyle name="Normal 35 2" xfId="4380" xr:uid="{95C53D69-D3AC-42AB-98F5-B9E60AD81CF3}"/>
    <cellStyle name="Normal 36" xfId="4381" xr:uid="{708AC7C4-4EEF-444C-A959-FDDB8364A84B}"/>
    <cellStyle name="Normal 36 2" xfId="4382" xr:uid="{10C2AC9D-5C31-4414-92A6-7A3237CF41B1}"/>
    <cellStyle name="Normal 37" xfId="4383" xr:uid="{5F57D6A2-B82D-4402-85CE-569CF002D984}"/>
    <cellStyle name="Normal 37 2" xfId="4384" xr:uid="{F1F5B486-7F22-4199-A112-3D763344B218}"/>
    <cellStyle name="Normal 38" xfId="4385" xr:uid="{A140B1C8-31EF-418E-8831-2F2883BC78C8}"/>
    <cellStyle name="Normal 38 2" xfId="4386" xr:uid="{846F0163-73FF-4E5F-88BC-4F5B988EF273}"/>
    <cellStyle name="Normal 39" xfId="4387" xr:uid="{068488B0-BEE6-4921-9904-B33F731B1876}"/>
    <cellStyle name="Normal 39 2" xfId="4388" xr:uid="{9886CCFC-235C-4A1F-A59A-5F3AD5874FE3}"/>
    <cellStyle name="Normal 39 2 2" xfId="4389" xr:uid="{4E45BB8B-4F2B-4DE0-AE4B-BA4EE608A403}"/>
    <cellStyle name="Normal 39 3" xfId="4390" xr:uid="{62852524-91F9-4395-8024-341454EC08E8}"/>
    <cellStyle name="Normal 4" xfId="86" xr:uid="{931663CD-11AA-4CE6-A32E-1A9AFC3A4490}"/>
    <cellStyle name="Normal 4 2" xfId="87" xr:uid="{D32DCD2F-E687-42F2-80E8-BF744DE5FB0B}"/>
    <cellStyle name="Normal 4 2 2" xfId="88" xr:uid="{BA70F10D-FBC4-4AA1-B927-54BDBAEB97CB}"/>
    <cellStyle name="Normal 4 2 2 2" xfId="445" xr:uid="{EC38F01D-F6B9-40A4-B22A-DBB43BE7C105}"/>
    <cellStyle name="Normal 4 2 2 2 2" xfId="5341" xr:uid="{E56D28B1-50C8-4A1B-AA89-A760588B4C85}"/>
    <cellStyle name="Normal 4 2 2 2 2 2" xfId="5342" xr:uid="{72A241A5-280E-40F6-BEB3-50CCBB1FCF11}"/>
    <cellStyle name="Normal 4 2 2 2 2 2 2" xfId="5344" xr:uid="{5823E51F-0BD7-471F-A6F3-D9F652D13266}"/>
    <cellStyle name="Normal 4 2 2 3" xfId="2807" xr:uid="{2A67031E-DB0A-4DAD-8E94-ADEBB82AB6E2}"/>
    <cellStyle name="Normal 4 2 2 4" xfId="2808" xr:uid="{6CEA993D-A733-48D3-8642-B8822EB4B8AC}"/>
    <cellStyle name="Normal 4 2 2 4 2" xfId="2809" xr:uid="{781EC453-DC97-45C0-8257-0668C25E5984}"/>
    <cellStyle name="Normal 4 2 2 4 3" xfId="2810" xr:uid="{670398E8-AB24-4F7C-BF1A-2A0BA13EB5FE}"/>
    <cellStyle name="Normal 4 2 2 4 3 2" xfId="2811" xr:uid="{6BF339A8-0572-4AA3-870B-4D38C1656B9B}"/>
    <cellStyle name="Normal 4 2 2 4 3 3" xfId="4312" xr:uid="{2E205107-130B-41A2-AF1F-426710A7A3DE}"/>
    <cellStyle name="Normal 4 2 3" xfId="2493" xr:uid="{19FEF769-3A2B-4539-ABB7-0BC0BB50EB5A}"/>
    <cellStyle name="Normal 4 2 3 2" xfId="2504" xr:uid="{4D412FB7-B565-4FC7-8080-DCE9BEA6A83E}"/>
    <cellStyle name="Normal 4 2 3 2 2" xfId="4462" xr:uid="{5051CC7D-6388-40DD-9B2A-AAE399B05187}"/>
    <cellStyle name="Normal 4 2 3 3" xfId="4463" xr:uid="{6A2FF931-49F6-41E9-B819-5E3B3E35CF96}"/>
    <cellStyle name="Normal 4 2 3 3 2" xfId="4464" xr:uid="{7EC1BAD1-1E20-40D9-9E42-863E86FB9B45}"/>
    <cellStyle name="Normal 4 2 3 4" xfId="4465" xr:uid="{F312C684-6EA8-4A6D-9EA4-4D7977CA205F}"/>
    <cellStyle name="Normal 4 2 3 5" xfId="4466" xr:uid="{F86932A6-3C5D-40DA-929A-2F4472D2DBAF}"/>
    <cellStyle name="Normal 4 2 4" xfId="2494" xr:uid="{6A2DEC4C-756F-473B-A3FB-8D220BBED7FC}"/>
    <cellStyle name="Normal 4 2 4 2" xfId="4392" xr:uid="{ED004576-2DD6-4B17-BF34-27476A13BCC0}"/>
    <cellStyle name="Normal 4 2 4 2 2" xfId="4467" xr:uid="{95204F17-E77A-4D68-85BC-103520D52307}"/>
    <cellStyle name="Normal 4 2 4 2 3" xfId="4694" xr:uid="{6B513161-CB09-4EC5-A762-3E2159BD42B7}"/>
    <cellStyle name="Normal 4 2 4 2 4" xfId="4613" xr:uid="{CC728B16-8293-481C-AECA-05C5C6ED7031}"/>
    <cellStyle name="Normal 4 2 4 3" xfId="4576" xr:uid="{E57DA9F6-C041-4975-B1ED-B3AD293AA7B9}"/>
    <cellStyle name="Normal 4 2 4 4" xfId="4714" xr:uid="{84666856-00D5-4EA7-A5C6-0251932E4FAC}"/>
    <cellStyle name="Normal 4 2 5" xfId="1168" xr:uid="{B9BA6611-C38C-4EB2-A6CD-798A25D69FDB}"/>
    <cellStyle name="Normal 4 2 6" xfId="4558" xr:uid="{680FC2DE-9A20-40F7-890B-59C9D4E4D7D5}"/>
    <cellStyle name="Normal 4 3" xfId="528" xr:uid="{A5599E30-FB41-4109-A84F-6130AE79551D}"/>
    <cellStyle name="Normal 4 3 2" xfId="1170" xr:uid="{A39AA853-3344-4E09-A329-FFA1BEFD28BB}"/>
    <cellStyle name="Normal 4 3 2 2" xfId="1171" xr:uid="{4C55EB1C-982B-47B9-ABF7-2DE88B41EF37}"/>
    <cellStyle name="Normal 4 3 2 3" xfId="1172" xr:uid="{87CC577B-EFC3-492F-A6B8-AEEA09967BFC}"/>
    <cellStyle name="Normal 4 3 3" xfId="1169" xr:uid="{CFDC62F4-7B74-4D3D-B8B8-4D7409D9AEF2}"/>
    <cellStyle name="Normal 4 3 3 2" xfId="4434" xr:uid="{83A01FCA-2611-4614-9E71-3A534400B76F}"/>
    <cellStyle name="Normal 4 3 4" xfId="2812" xr:uid="{0048EF59-4088-43C5-A887-63C7C6E1EE43}"/>
    <cellStyle name="Normal 4 3 5" xfId="2813" xr:uid="{B2F14CBC-5185-4A4E-A0DE-92A4A44861A1}"/>
    <cellStyle name="Normal 4 3 5 2" xfId="2814" xr:uid="{278E3CA4-26F4-4C64-9C9F-754544D1BF03}"/>
    <cellStyle name="Normal 4 3 5 3" xfId="2815" xr:uid="{CBA1CC14-2845-4CEC-80A3-EFD29E6290EF}"/>
    <cellStyle name="Normal 4 3 5 3 2" xfId="2816" xr:uid="{85AFBD7C-FCB1-440B-98BA-3E9B76F1A30F}"/>
    <cellStyle name="Normal 4 3 5 3 3" xfId="4311" xr:uid="{94269E98-6869-460E-AF23-628CC9B6A511}"/>
    <cellStyle name="Normal 4 3 6" xfId="4314" xr:uid="{1124267C-29F8-4776-8665-131B9AF94DF8}"/>
    <cellStyle name="Normal 4 4" xfId="453" xr:uid="{AEC0E83B-A3A3-48C3-A0F1-091276E50C33}"/>
    <cellStyle name="Normal 4 4 2" xfId="2495" xr:uid="{4DC4D1E8-DF18-416C-A073-6DE52C41A930}"/>
    <cellStyle name="Normal 4 4 2 2" xfId="5339" xr:uid="{F31DBF5E-D682-49AC-87C0-F813FCEDC098}"/>
    <cellStyle name="Normal 4 4 3" xfId="2503" xr:uid="{D0DCAF1D-AB93-4119-93B7-2491AB7A07EC}"/>
    <cellStyle name="Normal 4 4 3 2" xfId="4317" xr:uid="{25085CF3-9C81-473F-9360-18B52E2E446D}"/>
    <cellStyle name="Normal 4 4 3 3" xfId="4316" xr:uid="{2BFBFC13-CCEB-4E8F-BAAA-623138749551}"/>
    <cellStyle name="Normal 4 4 4" xfId="4747" xr:uid="{E1F2B0DF-4BE2-4A83-A312-67D47B65F234}"/>
    <cellStyle name="Normal 4 5" xfId="2496" xr:uid="{15A120CA-1C2E-4ED9-A93F-50BDA9E090AB}"/>
    <cellStyle name="Normal 4 5 2" xfId="4391" xr:uid="{FE9E00FE-8F8D-4548-A027-300482AF684E}"/>
    <cellStyle name="Normal 4 6" xfId="2497" xr:uid="{462AE8D9-A290-4436-A96B-8E7AEFA605B1}"/>
    <cellStyle name="Normal 4 7" xfId="900" xr:uid="{A2F38563-75E0-4491-8162-131B6BEB41BE}"/>
    <cellStyle name="Normal 40" xfId="4393" xr:uid="{06C603F4-3390-49EC-A107-46C059F07F77}"/>
    <cellStyle name="Normal 40 2" xfId="4394" xr:uid="{A0E80728-326C-4BAC-A2A8-EFED036836A3}"/>
    <cellStyle name="Normal 40 2 2" xfId="4395" xr:uid="{3804033C-85B3-4C9C-9F27-28D234E8928D}"/>
    <cellStyle name="Normal 40 3" xfId="4396" xr:uid="{9935A59B-D8A2-441C-86DC-1A83D8D7452B}"/>
    <cellStyle name="Normal 41" xfId="4397" xr:uid="{A75E20BF-F3D7-42CF-88F7-425178415E20}"/>
    <cellStyle name="Normal 41 2" xfId="4398" xr:uid="{DD9C0B3A-816B-4EF9-B6C9-02DF011FB1D9}"/>
    <cellStyle name="Normal 42" xfId="4399" xr:uid="{D260EA5C-C3EE-4482-BBEF-4EA36BDD86FB}"/>
    <cellStyle name="Normal 42 2" xfId="4400" xr:uid="{27A6BB01-FD2D-4B87-88FB-647880C3D3F1}"/>
    <cellStyle name="Normal 43" xfId="4401" xr:uid="{59197F9E-D936-4E98-A812-331FA4DAD62B}"/>
    <cellStyle name="Normal 43 2" xfId="4402" xr:uid="{D7164FED-07E9-4D41-8F81-902F9B75FB6B}"/>
    <cellStyle name="Normal 44" xfId="4412" xr:uid="{D46DE17C-E76D-492D-8042-4713E5C1FC84}"/>
    <cellStyle name="Normal 44 2" xfId="4413" xr:uid="{2C344F99-1FB3-4D8C-8E1A-236B99A9F20C}"/>
    <cellStyle name="Normal 45" xfId="4674" xr:uid="{D864A114-6099-48BB-BFD5-E50442086C17}"/>
    <cellStyle name="Normal 45 2" xfId="5324" xr:uid="{A32F1AB0-DDCB-49A5-8992-15C55AC4BA1C}"/>
    <cellStyle name="Normal 45 3" xfId="5323" xr:uid="{CEE92CDE-0302-4127-8603-BAA3E69836B0}"/>
    <cellStyle name="Normal 5" xfId="89" xr:uid="{78F031D0-B30F-452D-A18F-A18B423094E4}"/>
    <cellStyle name="Normal 5 10" xfId="291" xr:uid="{5C0C61EF-AB8D-4833-94EF-700DBF1D8D4B}"/>
    <cellStyle name="Normal 5 10 2" xfId="529" xr:uid="{2C4CE9C9-928A-4A01-A45C-553C3D0A5DC3}"/>
    <cellStyle name="Normal 5 10 2 2" xfId="1173" xr:uid="{273F6C1F-2251-4E42-8BC0-34FAC522122B}"/>
    <cellStyle name="Normal 5 10 2 3" xfId="2817" xr:uid="{411CC9B0-C9F3-49AB-85BE-A0D5F63A7859}"/>
    <cellStyle name="Normal 5 10 2 4" xfId="2818" xr:uid="{E3419AD6-5961-4C38-A8B6-73DC55C143D3}"/>
    <cellStyle name="Normal 5 10 3" xfId="1174" xr:uid="{580F54CC-C66E-4B88-9D69-3C7A6ECFCAC2}"/>
    <cellStyle name="Normal 5 10 3 2" xfId="2819" xr:uid="{48A3A1C9-CBEE-484E-9B2C-95476180E67E}"/>
    <cellStyle name="Normal 5 10 3 3" xfId="2820" xr:uid="{A1E391E1-1811-4550-A8D3-C48E097073BA}"/>
    <cellStyle name="Normal 5 10 3 4" xfId="2821" xr:uid="{4AEA6C21-DE41-49FE-A21A-FF5C4FC4C57C}"/>
    <cellStyle name="Normal 5 10 4" xfId="2822" xr:uid="{952B041C-71C9-4E38-8E33-EFBC4CCB9A22}"/>
    <cellStyle name="Normal 5 10 5" xfId="2823" xr:uid="{C6225FE4-1D3E-4539-B1C5-458B1A125835}"/>
    <cellStyle name="Normal 5 10 6" xfId="2824" xr:uid="{61AEBAA5-04D8-43FF-9416-5D27C0A22FB0}"/>
    <cellStyle name="Normal 5 11" xfId="292" xr:uid="{1B3E715F-FE0B-4108-A010-F589D9B02E23}"/>
    <cellStyle name="Normal 5 11 2" xfId="1175" xr:uid="{7A89C4F3-D4AD-4215-A7A1-2FC1798506D6}"/>
    <cellStyle name="Normal 5 11 2 2" xfId="2825" xr:uid="{4101FE60-0156-4C8A-8596-64F8B134E7B3}"/>
    <cellStyle name="Normal 5 11 2 2 2" xfId="4403" xr:uid="{9ECB3D69-A7A2-4DF7-916D-E3C971E5FCE3}"/>
    <cellStyle name="Normal 5 11 2 2 3" xfId="4681" xr:uid="{3A841A22-E426-4DE4-AD84-A76696A8512E}"/>
    <cellStyle name="Normal 5 11 2 3" xfId="2826" xr:uid="{BFFFED0E-B546-4F77-87AD-269F19CC0C0D}"/>
    <cellStyle name="Normal 5 11 2 4" xfId="2827" xr:uid="{3DF375E2-9DD7-4DE0-8983-736E5F7EE6D7}"/>
    <cellStyle name="Normal 5 11 3" xfId="2828" xr:uid="{52551CAA-29D5-4FF2-A086-895982EC0E04}"/>
    <cellStyle name="Normal 5 11 4" xfId="2829" xr:uid="{A45DC4EE-6FE7-4C4F-9C65-421D8F492A8A}"/>
    <cellStyle name="Normal 5 11 4 2" xfId="4577" xr:uid="{C44CF8B8-5F65-4B1C-921D-F4A86113B34C}"/>
    <cellStyle name="Normal 5 11 4 3" xfId="4682" xr:uid="{5ED59F3B-B6E2-403B-89B1-B5F9A446F481}"/>
    <cellStyle name="Normal 5 11 4 4" xfId="4606" xr:uid="{BDB7D597-C0AB-4053-8240-DF0106B43CF8}"/>
    <cellStyle name="Normal 5 11 5" xfId="2830" xr:uid="{2ED543BA-A2DD-4E14-B140-DCD2D2AFCAAE}"/>
    <cellStyle name="Normal 5 12" xfId="1176" xr:uid="{A0A0C6EA-BA1B-4926-A266-021C1807547E}"/>
    <cellStyle name="Normal 5 12 2" xfId="2831" xr:uid="{37C79CC5-4F41-419A-8B9A-B6ED92BD7C82}"/>
    <cellStyle name="Normal 5 12 3" xfId="2832" xr:uid="{46CB3345-593A-4881-BF60-F4EC88A108A8}"/>
    <cellStyle name="Normal 5 12 4" xfId="2833" xr:uid="{909AD568-88B9-40EB-B873-1CAB127E1608}"/>
    <cellStyle name="Normal 5 13" xfId="901" xr:uid="{C0DBAB27-428E-4B87-9295-6CDB477B962A}"/>
    <cellStyle name="Normal 5 13 2" xfId="2834" xr:uid="{237F974A-A784-4125-A8C1-FB8D55382A36}"/>
    <cellStyle name="Normal 5 13 3" xfId="2835" xr:uid="{630867E1-A08C-4293-AB0A-1CC47B1431AB}"/>
    <cellStyle name="Normal 5 13 4" xfId="2836" xr:uid="{2667E669-6B88-45D6-84DA-2BF8C782F5A7}"/>
    <cellStyle name="Normal 5 14" xfId="2837" xr:uid="{B8C1EF93-4460-4793-B66A-10EDE7777562}"/>
    <cellStyle name="Normal 5 14 2" xfId="2838" xr:uid="{BC3A6D2F-EB88-4BC2-A908-C9D4786E485B}"/>
    <cellStyle name="Normal 5 15" xfId="2839" xr:uid="{0F4FA2A6-F78A-4421-82A0-EE6A47D1ED36}"/>
    <cellStyle name="Normal 5 16" xfId="2840" xr:uid="{11750412-AC69-4507-9BF4-E6EACA4F449C}"/>
    <cellStyle name="Normal 5 17" xfId="2841" xr:uid="{9D05E3D0-C2E8-4BDF-A4CA-6683AA08BF20}"/>
    <cellStyle name="Normal 5 2" xfId="90" xr:uid="{333F732E-D846-4F7E-84D8-59AC7748DD0C}"/>
    <cellStyle name="Normal 5 2 2" xfId="187" xr:uid="{AAF4B444-8B45-4AB4-B433-7CAAC784FF25}"/>
    <cellStyle name="Normal 5 2 2 2" xfId="188" xr:uid="{3C32CDA4-9D61-45F3-9FD4-5CB2E53A2E20}"/>
    <cellStyle name="Normal 5 2 2 2 2" xfId="189" xr:uid="{93959912-390B-44D1-8824-F460AAE263AE}"/>
    <cellStyle name="Normal 5 2 2 2 2 2" xfId="190" xr:uid="{5D911464-B5A0-4203-8CD1-9F64713E3F87}"/>
    <cellStyle name="Normal 5 2 2 2 3" xfId="191" xr:uid="{C000C67D-8723-485C-98DF-40C465D94A66}"/>
    <cellStyle name="Normal 5 2 2 2 4" xfId="4670" xr:uid="{86D8327B-D09C-4BF8-8750-3882CE90030C}"/>
    <cellStyle name="Normal 5 2 2 2 5" xfId="5300" xr:uid="{6BE7F6F2-5DE9-4A70-8A97-19C1B7104AAD}"/>
    <cellStyle name="Normal 5 2 2 3" xfId="192" xr:uid="{3EC4B5CB-6E87-4798-80BC-97E361C6D4E7}"/>
    <cellStyle name="Normal 5 2 2 3 2" xfId="193" xr:uid="{923E7DC7-806D-4D4C-9860-7FF90BFCE382}"/>
    <cellStyle name="Normal 5 2 2 4" xfId="194" xr:uid="{0CE7AB8A-B880-4DD7-9FC8-64B8FBCFDB36}"/>
    <cellStyle name="Normal 5 2 2 5" xfId="293" xr:uid="{EB39487A-6530-48C9-A868-9D908DA81458}"/>
    <cellStyle name="Normal 5 2 2 6" xfId="4596" xr:uid="{DB7F2CCE-6857-4408-892C-F0367B81635F}"/>
    <cellStyle name="Normal 5 2 2 7" xfId="5329" xr:uid="{6478F565-3D54-4D66-8AFD-0627E9E35CE3}"/>
    <cellStyle name="Normal 5 2 3" xfId="195" xr:uid="{1C728308-2EF9-4267-B423-ADD1E794186D}"/>
    <cellStyle name="Normal 5 2 3 2" xfId="196" xr:uid="{E617CE8B-9886-48D1-A12D-07AF80CFE27C}"/>
    <cellStyle name="Normal 5 2 3 2 2" xfId="197" xr:uid="{A15C3B9D-CEC2-4499-B062-84F0B46FBF27}"/>
    <cellStyle name="Normal 5 2 3 2 3" xfId="4559" xr:uid="{DCEB1A20-EAE0-412D-8B0D-75CA2D830E5E}"/>
    <cellStyle name="Normal 5 2 3 2 4" xfId="5301" xr:uid="{91716B47-6649-4F39-A01D-CB70C173472B}"/>
    <cellStyle name="Normal 5 2 3 3" xfId="198" xr:uid="{FC8EE2C1-AA0F-45D7-A312-3F92737CADD5}"/>
    <cellStyle name="Normal 5 2 3 3 2" xfId="4742" xr:uid="{AD1B2664-D5CD-4359-859D-E7998D5A1586}"/>
    <cellStyle name="Normal 5 2 3 4" xfId="4404" xr:uid="{059C00B4-9AFB-49C0-9415-AC6CB67B8D96}"/>
    <cellStyle name="Normal 5 2 3 4 2" xfId="4715" xr:uid="{8CF75AE0-DBDD-4202-9F55-7005FBEC9236}"/>
    <cellStyle name="Normal 5 2 3 5" xfId="4597" xr:uid="{BC33E2C5-1441-412E-92A1-813B91B63275}"/>
    <cellStyle name="Normal 5 2 3 6" xfId="5321" xr:uid="{866DD066-1F88-4FE8-9FC5-0BA53DEFB8CB}"/>
    <cellStyle name="Normal 5 2 3 7" xfId="5330" xr:uid="{77DA18D5-7CCD-4986-B325-83ADE228FA05}"/>
    <cellStyle name="Normal 5 2 4" xfId="199" xr:uid="{1278A56C-EFE8-4511-9293-B7237B593933}"/>
    <cellStyle name="Normal 5 2 4 2" xfId="200" xr:uid="{625972A8-B6C2-4756-BDA9-4BC9E1DA528B}"/>
    <cellStyle name="Normal 5 2 5" xfId="201" xr:uid="{DA227FC9-18AA-411D-BDF6-25A6614BEC91}"/>
    <cellStyle name="Normal 5 2 6" xfId="186" xr:uid="{6D82768A-DAB3-4B08-8E9F-AE260013328D}"/>
    <cellStyle name="Normal 5 3" xfId="91" xr:uid="{320E848A-F51A-40A0-B8D0-5F67CA4A3055}"/>
    <cellStyle name="Normal 5 3 2" xfId="4406" xr:uid="{F22CC804-9CE9-436E-9970-E40F3BCE7940}"/>
    <cellStyle name="Normal 5 3 3" xfId="4405" xr:uid="{C4D99A19-A1DF-43F2-A94F-7C80E28A2805}"/>
    <cellStyle name="Normal 5 4" xfId="92" xr:uid="{3694A0A9-D4B0-4CDB-8BEA-12CCF80AF063}"/>
    <cellStyle name="Normal 5 4 10" xfId="2842" xr:uid="{4D97AB1C-E91E-41BC-AFB4-8BBF97DCD3DD}"/>
    <cellStyle name="Normal 5 4 11" xfId="2843" xr:uid="{58EB9E2D-252A-4195-8080-5B29B777BB9E}"/>
    <cellStyle name="Normal 5 4 2" xfId="93" xr:uid="{188CB5BE-20DA-48C1-B981-F909AB608643}"/>
    <cellStyle name="Normal 5 4 2 2" xfId="94" xr:uid="{33090AB6-1952-4166-BEBF-3253BCA664CD}"/>
    <cellStyle name="Normal 5 4 2 2 2" xfId="294" xr:uid="{7295D740-35DB-4D7D-93D6-4946A6FE7301}"/>
    <cellStyle name="Normal 5 4 2 2 2 2" xfId="530" xr:uid="{2ACB496C-F374-4056-A22F-0811C3A3B41F}"/>
    <cellStyle name="Normal 5 4 2 2 2 2 2" xfId="531" xr:uid="{2EAFA43F-9DE4-483F-AF72-16BDA8EADCC6}"/>
    <cellStyle name="Normal 5 4 2 2 2 2 2 2" xfId="1177" xr:uid="{5C4BABEB-F4D7-4FD0-A52F-91F3729FF8FB}"/>
    <cellStyle name="Normal 5 4 2 2 2 2 2 2 2" xfId="1178" xr:uid="{9042399E-D0A6-4AA2-847C-CEE2B2241DFD}"/>
    <cellStyle name="Normal 5 4 2 2 2 2 2 3" xfId="1179" xr:uid="{D7BD6C6B-4667-4392-9023-93A814578884}"/>
    <cellStyle name="Normal 5 4 2 2 2 2 3" xfId="1180" xr:uid="{E3126B02-7DF5-43CB-819A-7324C4404450}"/>
    <cellStyle name="Normal 5 4 2 2 2 2 3 2" xfId="1181" xr:uid="{852766DA-E538-4EF0-AF91-22C6B804D24B}"/>
    <cellStyle name="Normal 5 4 2 2 2 2 4" xfId="1182" xr:uid="{3F17D3A8-4D8B-40D8-AB7E-605AC32980C8}"/>
    <cellStyle name="Normal 5 4 2 2 2 3" xfId="532" xr:uid="{DEBA9594-E61F-47C7-A53D-7A386581B03B}"/>
    <cellStyle name="Normal 5 4 2 2 2 3 2" xfId="1183" xr:uid="{8DAD06EA-9836-472A-9CA5-7E3E59E5C0B5}"/>
    <cellStyle name="Normal 5 4 2 2 2 3 2 2" xfId="1184" xr:uid="{6A30F019-183F-4080-B87F-CAC15F78697A}"/>
    <cellStyle name="Normal 5 4 2 2 2 3 3" xfId="1185" xr:uid="{5576998A-C7E8-4ED1-85BE-14E086852056}"/>
    <cellStyle name="Normal 5 4 2 2 2 3 4" xfId="2844" xr:uid="{213BAFEC-FBA0-4AD8-9C58-27B540B93B98}"/>
    <cellStyle name="Normal 5 4 2 2 2 4" xfId="1186" xr:uid="{FD2F8F3C-9193-4004-BA24-8BEC3260DF57}"/>
    <cellStyle name="Normal 5 4 2 2 2 4 2" xfId="1187" xr:uid="{FFDCFA57-E0E0-43A3-B9F0-F1D0279D07CF}"/>
    <cellStyle name="Normal 5 4 2 2 2 5" xfId="1188" xr:uid="{6097F8B0-DC7A-49C5-8C11-DC0828FCA5E7}"/>
    <cellStyle name="Normal 5 4 2 2 2 6" xfId="2845" xr:uid="{9C74A197-A153-415D-B8D8-A38682ED7056}"/>
    <cellStyle name="Normal 5 4 2 2 3" xfId="295" xr:uid="{2F49978C-5885-4D7B-9213-6B598BA3663E}"/>
    <cellStyle name="Normal 5 4 2 2 3 2" xfId="533" xr:uid="{2E91E2AC-5AE8-4EE2-9338-387E733942F5}"/>
    <cellStyle name="Normal 5 4 2 2 3 2 2" xfId="534" xr:uid="{5D2B1338-7CB3-4501-A8E0-5A5D3BF38FF4}"/>
    <cellStyle name="Normal 5 4 2 2 3 2 2 2" xfId="1189" xr:uid="{812BCF4E-575E-448F-8268-FD1FD04487D4}"/>
    <cellStyle name="Normal 5 4 2 2 3 2 2 2 2" xfId="1190" xr:uid="{F0C50E48-41AC-4863-85F6-DB06844D5BCF}"/>
    <cellStyle name="Normal 5 4 2 2 3 2 2 3" xfId="1191" xr:uid="{F833C71A-4A0E-4317-B890-AB589F4C6D3E}"/>
    <cellStyle name="Normal 5 4 2 2 3 2 3" xfId="1192" xr:uid="{B6154147-1234-4745-8DE5-555693EA4B6F}"/>
    <cellStyle name="Normal 5 4 2 2 3 2 3 2" xfId="1193" xr:uid="{D5F4A4E9-4837-4DE0-83E3-31615341028C}"/>
    <cellStyle name="Normal 5 4 2 2 3 2 4" xfId="1194" xr:uid="{C1B823AF-B366-4E5C-8113-6EB57A47DE43}"/>
    <cellStyle name="Normal 5 4 2 2 3 3" xfId="535" xr:uid="{40D997C9-E30D-48AC-9C53-1B87C999347C}"/>
    <cellStyle name="Normal 5 4 2 2 3 3 2" xfId="1195" xr:uid="{149D8501-919C-4D05-83C7-954E0227B365}"/>
    <cellStyle name="Normal 5 4 2 2 3 3 2 2" xfId="1196" xr:uid="{CC8A7297-22BA-4AD8-8E0B-291E4E4A0326}"/>
    <cellStyle name="Normal 5 4 2 2 3 3 3" xfId="1197" xr:uid="{951C1AD4-7A4C-47B9-A1E6-A4E842BB2D89}"/>
    <cellStyle name="Normal 5 4 2 2 3 4" xfId="1198" xr:uid="{69CC8F46-055A-49A9-A014-CD7760A7923B}"/>
    <cellStyle name="Normal 5 4 2 2 3 4 2" xfId="1199" xr:uid="{C58C6D78-5862-4FC4-A5E8-A74A8074B4F2}"/>
    <cellStyle name="Normal 5 4 2 2 3 5" xfId="1200" xr:uid="{2646B0AE-20D0-422A-90B7-64E32C88E25C}"/>
    <cellStyle name="Normal 5 4 2 2 4" xfId="536" xr:uid="{71AADDC3-84BF-416A-93C2-A0416FB615DB}"/>
    <cellStyle name="Normal 5 4 2 2 4 2" xfId="537" xr:uid="{B67B1165-0451-430B-8355-CD5478161526}"/>
    <cellStyle name="Normal 5 4 2 2 4 2 2" xfId="1201" xr:uid="{4CAB847A-9046-4AEB-8860-B8DAF80773A9}"/>
    <cellStyle name="Normal 5 4 2 2 4 2 2 2" xfId="1202" xr:uid="{E0D2A833-0FB4-46AF-9B22-CEB6140B2251}"/>
    <cellStyle name="Normal 5 4 2 2 4 2 3" xfId="1203" xr:uid="{6F7B1F4C-6033-4EF9-8899-E6F7D201EC3A}"/>
    <cellStyle name="Normal 5 4 2 2 4 3" xfId="1204" xr:uid="{F521D2AC-C57F-4CA9-ACBD-63BC52BDC0B6}"/>
    <cellStyle name="Normal 5 4 2 2 4 3 2" xfId="1205" xr:uid="{F8BA3115-D02A-4605-A489-841F536132AB}"/>
    <cellStyle name="Normal 5 4 2 2 4 4" xfId="1206" xr:uid="{1F5CAADD-AEF0-4A66-A3B8-E375F35C3B22}"/>
    <cellStyle name="Normal 5 4 2 2 5" xfId="538" xr:uid="{333566B1-CD6A-4D46-B7F0-32E561C8F7FD}"/>
    <cellStyle name="Normal 5 4 2 2 5 2" xfId="1207" xr:uid="{FEC9AC61-4408-4909-807D-497B91F477E4}"/>
    <cellStyle name="Normal 5 4 2 2 5 2 2" xfId="1208" xr:uid="{B6E163DD-D0A7-4E3D-A116-04E356FBBA62}"/>
    <cellStyle name="Normal 5 4 2 2 5 3" xfId="1209" xr:uid="{B4ADF92E-A88C-4FBC-8EE9-69B301C5560B}"/>
    <cellStyle name="Normal 5 4 2 2 5 4" xfId="2846" xr:uid="{0E36A680-C85F-4409-8195-8B74AC7CC212}"/>
    <cellStyle name="Normal 5 4 2 2 6" xfId="1210" xr:uid="{6158BC2B-83AB-4FF5-A445-747DB5ED1D64}"/>
    <cellStyle name="Normal 5 4 2 2 6 2" xfId="1211" xr:uid="{6DB1428F-25DA-4575-A254-822539E2CD52}"/>
    <cellStyle name="Normal 5 4 2 2 7" xfId="1212" xr:uid="{9A9DF7F1-4871-462A-80AE-AA22477CC524}"/>
    <cellStyle name="Normal 5 4 2 2 8" xfId="2847" xr:uid="{07C7831E-9F71-4F72-9B6C-D0173C6F6564}"/>
    <cellStyle name="Normal 5 4 2 3" xfId="296" xr:uid="{5DF01E88-8D0F-41CE-A5A7-09DEC975B41E}"/>
    <cellStyle name="Normal 5 4 2 3 2" xfId="539" xr:uid="{1A307876-D97A-4284-B7E6-E73D3387FACC}"/>
    <cellStyle name="Normal 5 4 2 3 2 2" xfId="540" xr:uid="{7F0C6F54-CEC9-492A-95B4-A2BB9AC8B122}"/>
    <cellStyle name="Normal 5 4 2 3 2 2 2" xfId="1213" xr:uid="{C07D42F6-4B89-4116-9BC7-BDA7CEE1B7A3}"/>
    <cellStyle name="Normal 5 4 2 3 2 2 2 2" xfId="1214" xr:uid="{D49C9EF3-5B08-424A-9C65-7BE228E495BE}"/>
    <cellStyle name="Normal 5 4 2 3 2 2 3" xfId="1215" xr:uid="{CB100A4C-FD9A-4318-8F52-6AA46DDF4E2E}"/>
    <cellStyle name="Normal 5 4 2 3 2 3" xfId="1216" xr:uid="{362D9D50-57E5-4B46-BBD6-82A58C13DFC5}"/>
    <cellStyle name="Normal 5 4 2 3 2 3 2" xfId="1217" xr:uid="{F08FBCA5-748F-4DE1-BDEA-2F6C50043DDA}"/>
    <cellStyle name="Normal 5 4 2 3 2 4" xfId="1218" xr:uid="{AB2B9D5A-4A90-4545-BFD8-79AE3FD1A418}"/>
    <cellStyle name="Normal 5 4 2 3 3" xfId="541" xr:uid="{8DDBC054-5017-4828-A22F-4B050B599008}"/>
    <cellStyle name="Normal 5 4 2 3 3 2" xfId="1219" xr:uid="{D232DB20-FE6A-4355-BDEB-23896BA602D0}"/>
    <cellStyle name="Normal 5 4 2 3 3 2 2" xfId="1220" xr:uid="{5D8C8A34-F01A-48FE-A20D-659BD71E030C}"/>
    <cellStyle name="Normal 5 4 2 3 3 3" xfId="1221" xr:uid="{9FFA0AA5-26AD-43F4-86BD-DC075BCF1F91}"/>
    <cellStyle name="Normal 5 4 2 3 3 4" xfId="2848" xr:uid="{F702FB1A-ADCC-4787-8471-E34B173FDEB7}"/>
    <cellStyle name="Normal 5 4 2 3 4" xfId="1222" xr:uid="{1091DA20-77E4-4E4E-9F23-2636109BB5D8}"/>
    <cellStyle name="Normal 5 4 2 3 4 2" xfId="1223" xr:uid="{62E7B195-1381-4700-BCD4-E96EF8DA611F}"/>
    <cellStyle name="Normal 5 4 2 3 5" xfId="1224" xr:uid="{9CB726C8-3A48-4E42-9B7B-795B0398DA00}"/>
    <cellStyle name="Normal 5 4 2 3 6" xfId="2849" xr:uid="{0776CF77-9EDA-4574-AFEC-830BA84005A8}"/>
    <cellStyle name="Normal 5 4 2 4" xfId="297" xr:uid="{53689FBE-96C5-41B2-8881-02C7BA605E5B}"/>
    <cellStyle name="Normal 5 4 2 4 2" xfId="542" xr:uid="{8CC1815F-DC97-49E9-8F0C-84E85B2F1F32}"/>
    <cellStyle name="Normal 5 4 2 4 2 2" xfId="543" xr:uid="{54CFD8D1-1ADA-48AF-89CC-1ADFC8F462D4}"/>
    <cellStyle name="Normal 5 4 2 4 2 2 2" xfId="1225" xr:uid="{76B2026A-3E9D-4DE8-A9E0-5497FAF71CC2}"/>
    <cellStyle name="Normal 5 4 2 4 2 2 2 2" xfId="1226" xr:uid="{16406A06-C9DA-4236-A4A3-093EF43740D6}"/>
    <cellStyle name="Normal 5 4 2 4 2 2 3" xfId="1227" xr:uid="{D8047A46-9C10-4B9B-A66C-226FF0C0DAAD}"/>
    <cellStyle name="Normal 5 4 2 4 2 3" xfId="1228" xr:uid="{D847A558-B30B-4CF6-A21A-A3CB7C817DB7}"/>
    <cellStyle name="Normal 5 4 2 4 2 3 2" xfId="1229" xr:uid="{35B4357D-22C3-468F-91EC-849AEC73F2C6}"/>
    <cellStyle name="Normal 5 4 2 4 2 4" xfId="1230" xr:uid="{76C91A55-211E-4151-AEE4-17A679718C2D}"/>
    <cellStyle name="Normal 5 4 2 4 3" xfId="544" xr:uid="{813A692B-F12A-48D7-8B4D-2292A253FC13}"/>
    <cellStyle name="Normal 5 4 2 4 3 2" xfId="1231" xr:uid="{0743AFE1-BC46-415A-BE1E-F28244435FF9}"/>
    <cellStyle name="Normal 5 4 2 4 3 2 2" xfId="1232" xr:uid="{0F7B8D8A-E882-4950-8AB0-D6BC44ECF360}"/>
    <cellStyle name="Normal 5 4 2 4 3 3" xfId="1233" xr:uid="{D5261AAF-1394-4B0E-8D41-938D3EC6C07E}"/>
    <cellStyle name="Normal 5 4 2 4 4" xfId="1234" xr:uid="{C757DA13-3C38-4F19-824F-246E883EEC69}"/>
    <cellStyle name="Normal 5 4 2 4 4 2" xfId="1235" xr:uid="{F32CC562-961D-4E64-B69E-D1E30FA6F236}"/>
    <cellStyle name="Normal 5 4 2 4 5" xfId="1236" xr:uid="{B6008743-FE4F-464D-8FA1-BB09681AE885}"/>
    <cellStyle name="Normal 5 4 2 5" xfId="298" xr:uid="{FC6E633C-52CF-45AF-9EF0-F251E49E07E4}"/>
    <cellStyle name="Normal 5 4 2 5 2" xfId="545" xr:uid="{F7492AA5-2E9F-496E-A6CE-FBC34B6785F6}"/>
    <cellStyle name="Normal 5 4 2 5 2 2" xfId="1237" xr:uid="{15B62C61-A329-453D-A9EC-0DEDD4714D7A}"/>
    <cellStyle name="Normal 5 4 2 5 2 2 2" xfId="1238" xr:uid="{57CFF4A3-CB9D-4FF9-B14A-84B1A4EEAC58}"/>
    <cellStyle name="Normal 5 4 2 5 2 3" xfId="1239" xr:uid="{06113A8D-D760-4245-8845-3AEDCF34788B}"/>
    <cellStyle name="Normal 5 4 2 5 3" xfId="1240" xr:uid="{8A1E1F43-0F15-4839-8149-1B6B5DF448E0}"/>
    <cellStyle name="Normal 5 4 2 5 3 2" xfId="1241" xr:uid="{1A6C96AC-0363-4C13-B4C1-C41D5A7E0A6A}"/>
    <cellStyle name="Normal 5 4 2 5 4" xfId="1242" xr:uid="{7CB9E402-9FE2-499F-8020-8811B1C0735F}"/>
    <cellStyle name="Normal 5 4 2 6" xfId="546" xr:uid="{51C4A40F-E551-4683-BEDD-A154CB5A10A5}"/>
    <cellStyle name="Normal 5 4 2 6 2" xfId="1243" xr:uid="{013482D8-1822-44AF-82A9-C69B9FB787C7}"/>
    <cellStyle name="Normal 5 4 2 6 2 2" xfId="1244" xr:uid="{2863313B-F860-4BEF-95BB-E8AB3ADF7A27}"/>
    <cellStyle name="Normal 5 4 2 6 2 3" xfId="4419" xr:uid="{FA403668-BB99-4C4C-B7DD-CACA7375975D}"/>
    <cellStyle name="Normal 5 4 2 6 3" xfId="1245" xr:uid="{0F85CA0E-BA58-4182-84C2-A290614E5BED}"/>
    <cellStyle name="Normal 5 4 2 6 4" xfId="2850" xr:uid="{A75519B7-9D47-4CC1-8710-64499FD05E65}"/>
    <cellStyle name="Normal 5 4 2 6 4 2" xfId="4584" xr:uid="{872E5828-DDC0-4AA7-A347-F857EFFE905E}"/>
    <cellStyle name="Normal 5 4 2 6 4 3" xfId="4683" xr:uid="{AE5B765B-EE0A-4292-91EE-8ACB86F22B3D}"/>
    <cellStyle name="Normal 5 4 2 6 4 4" xfId="4611" xr:uid="{65822B8E-075B-4CF3-92E9-80F458E11BB6}"/>
    <cellStyle name="Normal 5 4 2 7" xfId="1246" xr:uid="{2A411AB0-F7B8-44F4-A2CE-6DBC65206C01}"/>
    <cellStyle name="Normal 5 4 2 7 2" xfId="1247" xr:uid="{115B45C8-CAEC-4CA7-A34E-42DABAA150D8}"/>
    <cellStyle name="Normal 5 4 2 8" xfId="1248" xr:uid="{05589C37-D0D2-40C2-A8AB-48FC9EDECC5C}"/>
    <cellStyle name="Normal 5 4 2 9" xfId="2851" xr:uid="{A546F964-81CA-4241-A99C-D7E54EAE98B1}"/>
    <cellStyle name="Normal 5 4 3" xfId="95" xr:uid="{93D8B43C-0276-43FA-B468-42C3D160A3E2}"/>
    <cellStyle name="Normal 5 4 3 2" xfId="96" xr:uid="{0417830D-A488-4A63-A352-68D84D8DBC38}"/>
    <cellStyle name="Normal 5 4 3 2 2" xfId="547" xr:uid="{3F7B263D-DAFD-4F11-998F-DF2BBE67D3AB}"/>
    <cellStyle name="Normal 5 4 3 2 2 2" xfId="548" xr:uid="{B77A3398-91B4-4429-8C0D-D7C4CB6F352D}"/>
    <cellStyle name="Normal 5 4 3 2 2 2 2" xfId="1249" xr:uid="{93C1EE05-19AA-425E-AAE4-953E8FE83562}"/>
    <cellStyle name="Normal 5 4 3 2 2 2 2 2" xfId="1250" xr:uid="{B08324DE-8FA3-49CD-8266-B9ED1C940D12}"/>
    <cellStyle name="Normal 5 4 3 2 2 2 3" xfId="1251" xr:uid="{9B2BAE9F-77BB-48E8-B25C-2D32E0179A5A}"/>
    <cellStyle name="Normal 5 4 3 2 2 3" xfId="1252" xr:uid="{7E73C601-A893-4E29-AF40-09013539D9C1}"/>
    <cellStyle name="Normal 5 4 3 2 2 3 2" xfId="1253" xr:uid="{B26F8658-B620-4C24-9659-67C3260F6D63}"/>
    <cellStyle name="Normal 5 4 3 2 2 4" xfId="1254" xr:uid="{7BCC8F55-85AA-425A-AB94-B25D2515AD24}"/>
    <cellStyle name="Normal 5 4 3 2 3" xfId="549" xr:uid="{B1A7066E-8D7C-4FF0-8469-FC7F9898C5FE}"/>
    <cellStyle name="Normal 5 4 3 2 3 2" xfId="1255" xr:uid="{988BA971-871C-4C79-BB08-6C6E7739FD94}"/>
    <cellStyle name="Normal 5 4 3 2 3 2 2" xfId="1256" xr:uid="{6C3CFB76-C4D0-4C3F-884D-C2AC641367B9}"/>
    <cellStyle name="Normal 5 4 3 2 3 3" xfId="1257" xr:uid="{D5643350-C4BC-436B-B6AA-E09D7B77EAB4}"/>
    <cellStyle name="Normal 5 4 3 2 3 4" xfId="2852" xr:uid="{C635F613-4881-43D5-B0B9-3A784365A6A5}"/>
    <cellStyle name="Normal 5 4 3 2 4" xfId="1258" xr:uid="{A4153ABF-78B5-4E3B-9A43-202FFC8F11B0}"/>
    <cellStyle name="Normal 5 4 3 2 4 2" xfId="1259" xr:uid="{43F5BB95-CA1C-4CD8-9207-144080DAE342}"/>
    <cellStyle name="Normal 5 4 3 2 5" xfId="1260" xr:uid="{94B6C4CC-E8FC-467A-9BEB-E4FE5B2405DF}"/>
    <cellStyle name="Normal 5 4 3 2 6" xfId="2853" xr:uid="{2731FB98-97AC-433E-86D7-1B2088000B30}"/>
    <cellStyle name="Normal 5 4 3 3" xfId="299" xr:uid="{0FE725D2-834B-4264-B564-A855C5B5C55D}"/>
    <cellStyle name="Normal 5 4 3 3 2" xfId="550" xr:uid="{105B848C-971C-4E6D-B0FA-B0ABAE805087}"/>
    <cellStyle name="Normal 5 4 3 3 2 2" xfId="551" xr:uid="{9A0F8FC9-A30D-4423-ADF3-609DB52E2DF7}"/>
    <cellStyle name="Normal 5 4 3 3 2 2 2" xfId="1261" xr:uid="{F5BFA12B-45FC-46FC-928A-AEFCF86B9F99}"/>
    <cellStyle name="Normal 5 4 3 3 2 2 2 2" xfId="1262" xr:uid="{CFD9B05D-0990-4918-B47C-CF06E6D2BC2A}"/>
    <cellStyle name="Normal 5 4 3 3 2 2 3" xfId="1263" xr:uid="{94BAAFBB-83AD-483E-BCE9-64FC5D75E559}"/>
    <cellStyle name="Normal 5 4 3 3 2 3" xfId="1264" xr:uid="{1C3D37FE-2109-4992-A950-51FE5D32B2DE}"/>
    <cellStyle name="Normal 5 4 3 3 2 3 2" xfId="1265" xr:uid="{DF8F00D2-BCB0-4CF2-8104-AD3E809B7047}"/>
    <cellStyle name="Normal 5 4 3 3 2 4" xfId="1266" xr:uid="{C49E6F51-6BA9-407E-933E-AF96CBBF6E45}"/>
    <cellStyle name="Normal 5 4 3 3 3" xfId="552" xr:uid="{54A983B3-B371-4F19-A576-D427E2C8A223}"/>
    <cellStyle name="Normal 5 4 3 3 3 2" xfId="1267" xr:uid="{5D576267-3FD2-469E-85F8-B2FA6A462B8E}"/>
    <cellStyle name="Normal 5 4 3 3 3 2 2" xfId="1268" xr:uid="{B6C7BAAA-378B-4365-9A59-D856A2FBB5AF}"/>
    <cellStyle name="Normal 5 4 3 3 3 3" xfId="1269" xr:uid="{27CBA4A1-873B-4AC1-84B5-1DFDB7E4B62F}"/>
    <cellStyle name="Normal 5 4 3 3 4" xfId="1270" xr:uid="{0671D8E4-16BF-4725-82F9-E802909805AE}"/>
    <cellStyle name="Normal 5 4 3 3 4 2" xfId="1271" xr:uid="{1C8747C0-43FD-455A-8614-CCE2A8101C0B}"/>
    <cellStyle name="Normal 5 4 3 3 5" xfId="1272" xr:uid="{45B6235B-E90D-4753-B212-8CD438D7A4FA}"/>
    <cellStyle name="Normal 5 4 3 4" xfId="300" xr:uid="{E4A28E56-EC1A-4619-ACCB-122F7A98F3A4}"/>
    <cellStyle name="Normal 5 4 3 4 2" xfId="553" xr:uid="{673C6AAD-CD32-4D72-BB08-5DA9A28432B2}"/>
    <cellStyle name="Normal 5 4 3 4 2 2" xfId="1273" xr:uid="{57C42517-6334-4132-BC96-DD5DE2C3D322}"/>
    <cellStyle name="Normal 5 4 3 4 2 2 2" xfId="1274" xr:uid="{11411D52-C36F-447A-9BA9-F7A2F33F8EA6}"/>
    <cellStyle name="Normal 5 4 3 4 2 3" xfId="1275" xr:uid="{27608923-B91C-4998-80B7-821EDA49895A}"/>
    <cellStyle name="Normal 5 4 3 4 3" xfId="1276" xr:uid="{FDF40C40-A55E-4DA8-8F96-9E70A2A973D8}"/>
    <cellStyle name="Normal 5 4 3 4 3 2" xfId="1277" xr:uid="{88F4ADBF-B0EE-4792-9AAB-BDE2DF529FAD}"/>
    <cellStyle name="Normal 5 4 3 4 4" xfId="1278" xr:uid="{1FE14EF6-CFAF-4D0A-897A-B2D4F86902AE}"/>
    <cellStyle name="Normal 5 4 3 5" xfId="554" xr:uid="{956BFCC0-579D-4134-906F-E48BE41A2FB1}"/>
    <cellStyle name="Normal 5 4 3 5 2" xfId="1279" xr:uid="{A5AABBED-BDCA-4D6B-826A-EC4B089C3871}"/>
    <cellStyle name="Normal 5 4 3 5 2 2" xfId="1280" xr:uid="{DF8AA515-2A22-4D6F-AA99-3ED19774B436}"/>
    <cellStyle name="Normal 5 4 3 5 3" xfId="1281" xr:uid="{8F1E0020-B6A4-468A-998C-644E91C81D6C}"/>
    <cellStyle name="Normal 5 4 3 5 4" xfId="2854" xr:uid="{DD9C6E4C-F3CE-4D4B-A11E-86D54F095968}"/>
    <cellStyle name="Normal 5 4 3 6" xfId="1282" xr:uid="{F3CE01EE-541B-43B5-A08E-198275C05153}"/>
    <cellStyle name="Normal 5 4 3 6 2" xfId="1283" xr:uid="{57CF283D-F53D-45B2-BA7A-997D14FABEEC}"/>
    <cellStyle name="Normal 5 4 3 7" xfId="1284" xr:uid="{5A4756AC-B605-498F-9443-182604205030}"/>
    <cellStyle name="Normal 5 4 3 8" xfId="2855" xr:uid="{445A5776-576A-4797-98E3-02061A6A04BB}"/>
    <cellStyle name="Normal 5 4 4" xfId="97" xr:uid="{B2A0ECAA-1324-44EA-84DE-B851C709B97E}"/>
    <cellStyle name="Normal 5 4 4 2" xfId="446" xr:uid="{A7EA655B-8BD2-40C9-80CF-638D28CC07C6}"/>
    <cellStyle name="Normal 5 4 4 2 2" xfId="555" xr:uid="{1094BE45-2095-4D42-997F-93FC49EC83F6}"/>
    <cellStyle name="Normal 5 4 4 2 2 2" xfId="1285" xr:uid="{03ACDEC2-3FD2-4976-B407-6827B4BBBB69}"/>
    <cellStyle name="Normal 5 4 4 2 2 2 2" xfId="1286" xr:uid="{C31DBD66-733F-45C0-9C2B-4C22C1793018}"/>
    <cellStyle name="Normal 5 4 4 2 2 3" xfId="1287" xr:uid="{5743C486-8A2B-4E01-8610-1A220ED883FB}"/>
    <cellStyle name="Normal 5 4 4 2 2 4" xfId="2856" xr:uid="{A2A902B2-E543-4FD2-980B-AB05B0BCB2D8}"/>
    <cellStyle name="Normal 5 4 4 2 3" xfId="1288" xr:uid="{A910B0FD-592E-4FC3-9C24-E6EB7AD38179}"/>
    <cellStyle name="Normal 5 4 4 2 3 2" xfId="1289" xr:uid="{473383A1-1560-47F9-BE84-3F369B83105F}"/>
    <cellStyle name="Normal 5 4 4 2 4" xfId="1290" xr:uid="{919A75DB-AA19-4B23-BE24-D2928DA509F3}"/>
    <cellStyle name="Normal 5 4 4 2 5" xfId="2857" xr:uid="{713AFC3F-154C-4C24-B5F3-F6691879152C}"/>
    <cellStyle name="Normal 5 4 4 3" xfId="556" xr:uid="{492AEA6D-276D-4ADA-8458-6668F1F9779A}"/>
    <cellStyle name="Normal 5 4 4 3 2" xfId="1291" xr:uid="{C4B7EADA-D984-42BE-A72C-3CEF0B4DED1E}"/>
    <cellStyle name="Normal 5 4 4 3 2 2" xfId="1292" xr:uid="{C37A62CE-8400-49EC-B122-540AF364C08E}"/>
    <cellStyle name="Normal 5 4 4 3 3" xfId="1293" xr:uid="{740FBE4C-DA08-47BD-B37B-02DE9E843012}"/>
    <cellStyle name="Normal 5 4 4 3 4" xfId="2858" xr:uid="{9706E295-9C68-4740-BBDE-E2CEA2733D98}"/>
    <cellStyle name="Normal 5 4 4 4" xfId="1294" xr:uid="{CA425DB9-F710-4AC5-B725-6D13266A0637}"/>
    <cellStyle name="Normal 5 4 4 4 2" xfId="1295" xr:uid="{6182313F-41E2-448B-BFB6-D9D4A2F231F2}"/>
    <cellStyle name="Normal 5 4 4 4 3" xfId="2859" xr:uid="{03038CFF-DB54-452A-8F0B-3ABB5843D98A}"/>
    <cellStyle name="Normal 5 4 4 4 4" xfId="2860" xr:uid="{7982A6EF-5FA0-41A9-AE93-8925DF3FF6F9}"/>
    <cellStyle name="Normal 5 4 4 5" xfId="1296" xr:uid="{61ABA052-3B97-472D-BCB2-FAD300BED427}"/>
    <cellStyle name="Normal 5 4 4 6" xfId="2861" xr:uid="{55860E1A-8417-4815-910C-420F78CC49D3}"/>
    <cellStyle name="Normal 5 4 4 7" xfId="2862" xr:uid="{26806474-11AC-42FB-ACC6-F496506FF31B}"/>
    <cellStyle name="Normal 5 4 5" xfId="301" xr:uid="{0C530474-C706-496A-8148-21A70F83E1B5}"/>
    <cellStyle name="Normal 5 4 5 2" xfId="557" xr:uid="{84F46B14-0C4D-4B34-84E3-F8A78D4BF930}"/>
    <cellStyle name="Normal 5 4 5 2 2" xfId="558" xr:uid="{72CAC6E4-EC2A-4F9D-B71D-5DB87137147A}"/>
    <cellStyle name="Normal 5 4 5 2 2 2" xfId="1297" xr:uid="{EC0BF6AA-8C46-499B-BC08-19DF7BE7315C}"/>
    <cellStyle name="Normal 5 4 5 2 2 2 2" xfId="1298" xr:uid="{59501496-F7ED-489F-A0E3-2B9FDA400304}"/>
    <cellStyle name="Normal 5 4 5 2 2 3" xfId="1299" xr:uid="{3513349D-6C07-41A8-B75E-1701F36BC54C}"/>
    <cellStyle name="Normal 5 4 5 2 3" xfId="1300" xr:uid="{4C015944-D8B1-4B84-9F6D-EAF025671C51}"/>
    <cellStyle name="Normal 5 4 5 2 3 2" xfId="1301" xr:uid="{7B7E375B-35AD-4925-880F-F4F812AC0F33}"/>
    <cellStyle name="Normal 5 4 5 2 4" xfId="1302" xr:uid="{32FB20AD-23F2-4274-A558-087961DA7F99}"/>
    <cellStyle name="Normal 5 4 5 3" xfId="559" xr:uid="{2FCC5044-7107-494A-9F1C-7D9C5601CA06}"/>
    <cellStyle name="Normal 5 4 5 3 2" xfId="1303" xr:uid="{B3C7FE80-6872-4C69-A4D3-EBB1256A0F07}"/>
    <cellStyle name="Normal 5 4 5 3 2 2" xfId="1304" xr:uid="{B8B432B7-D365-4CE2-8E2A-153F926E90A2}"/>
    <cellStyle name="Normal 5 4 5 3 3" xfId="1305" xr:uid="{7E761EB4-426F-44EF-8DEE-72443FB76E03}"/>
    <cellStyle name="Normal 5 4 5 3 4" xfId="2863" xr:uid="{3EB647C5-D87F-4B50-9189-4F0C55283BB5}"/>
    <cellStyle name="Normal 5 4 5 4" xfId="1306" xr:uid="{8039F687-44C7-40E9-8631-607FE725E267}"/>
    <cellStyle name="Normal 5 4 5 4 2" xfId="1307" xr:uid="{F96EF2B2-E2EF-43D3-9A5D-62FB9D6FC053}"/>
    <cellStyle name="Normal 5 4 5 5" xfId="1308" xr:uid="{EFA0D3D3-12E7-4600-9315-E64B3E21A402}"/>
    <cellStyle name="Normal 5 4 5 6" xfId="2864" xr:uid="{DDC5316D-8876-4C21-A544-4C1F2E55CB93}"/>
    <cellStyle name="Normal 5 4 6" xfId="302" xr:uid="{C373A0A3-63A5-4B39-B265-4C81E353C784}"/>
    <cellStyle name="Normal 5 4 6 2" xfId="560" xr:uid="{F2B7F6DC-60EF-41B6-96D4-234F5681F929}"/>
    <cellStyle name="Normal 5 4 6 2 2" xfId="1309" xr:uid="{1E1DF1B8-3493-4F81-871D-B198598BF057}"/>
    <cellStyle name="Normal 5 4 6 2 2 2" xfId="1310" xr:uid="{F0CCD08D-2C53-4C6E-AF83-0178D503A27C}"/>
    <cellStyle name="Normal 5 4 6 2 3" xfId="1311" xr:uid="{19E34C85-444B-42B4-BE9E-690E82D63036}"/>
    <cellStyle name="Normal 5 4 6 2 4" xfId="2865" xr:uid="{C57BAB4E-5D1F-421A-8DDB-A79C76CFFBE6}"/>
    <cellStyle name="Normal 5 4 6 3" xfId="1312" xr:uid="{97662520-D911-4C67-A794-35347F730B18}"/>
    <cellStyle name="Normal 5 4 6 3 2" xfId="1313" xr:uid="{D153DBE1-169F-4373-81F7-0BD60331EBD2}"/>
    <cellStyle name="Normal 5 4 6 4" xfId="1314" xr:uid="{251D9EE2-85D4-429E-BF8E-B46062285E5F}"/>
    <cellStyle name="Normal 5 4 6 5" xfId="2866" xr:uid="{FAB50A8F-1829-4882-BA2F-EEDE32BE82DC}"/>
    <cellStyle name="Normal 5 4 7" xfId="561" xr:uid="{6320E8B9-6284-4CA0-8C29-6D68AEE6D5D9}"/>
    <cellStyle name="Normal 5 4 7 2" xfId="1315" xr:uid="{4E8C6A39-2BBA-4B70-87FE-DBB40973B338}"/>
    <cellStyle name="Normal 5 4 7 2 2" xfId="1316" xr:uid="{8B1D0F79-2F66-4CCD-AF88-7B252BBDDBC4}"/>
    <cellStyle name="Normal 5 4 7 2 3" xfId="4418" xr:uid="{DD487476-2482-4567-9253-3C2E09E7ED02}"/>
    <cellStyle name="Normal 5 4 7 3" xfId="1317" xr:uid="{1CAA2981-EA76-45F6-8A7B-9CA3AF1199DA}"/>
    <cellStyle name="Normal 5 4 7 4" xfId="2867" xr:uid="{8B51E6F2-E806-4A13-8B78-128AAEA10E3C}"/>
    <cellStyle name="Normal 5 4 7 4 2" xfId="4583" xr:uid="{6DBC1B84-05A0-4BC4-91B0-9101AA718356}"/>
    <cellStyle name="Normal 5 4 7 4 3" xfId="4684" xr:uid="{702598D0-B817-4BE6-9FC5-420557C33AA8}"/>
    <cellStyle name="Normal 5 4 7 4 4" xfId="4610" xr:uid="{8F785247-60E8-419F-B083-69842EE367DF}"/>
    <cellStyle name="Normal 5 4 8" xfId="1318" xr:uid="{59A9663C-A151-4EC0-BA64-FC401630B728}"/>
    <cellStyle name="Normal 5 4 8 2" xfId="1319" xr:uid="{A0CC0DD6-3F09-4DD5-908C-5AB0E59F6109}"/>
    <cellStyle name="Normal 5 4 8 3" xfId="2868" xr:uid="{97CCACE5-5328-47FE-9109-CBC38A06AE8D}"/>
    <cellStyle name="Normal 5 4 8 4" xfId="2869" xr:uid="{483F0DE7-B43B-4984-BB1C-B46222CD9583}"/>
    <cellStyle name="Normal 5 4 9" xfId="1320" xr:uid="{0B8EEB7D-AC65-496C-B5E0-F4824A8E44DC}"/>
    <cellStyle name="Normal 5 5" xfId="98" xr:uid="{AC794D85-B2A8-45BA-A0DB-7F3A3F03586E}"/>
    <cellStyle name="Normal 5 5 10" xfId="2870" xr:uid="{A5B33175-6D68-4564-A1DD-AABB4020CCEC}"/>
    <cellStyle name="Normal 5 5 11" xfId="2871" xr:uid="{23321801-9E85-4C0B-B269-F68E9C03ECC4}"/>
    <cellStyle name="Normal 5 5 2" xfId="99" xr:uid="{96306BCE-9587-4973-B940-B5D46FA40789}"/>
    <cellStyle name="Normal 5 5 2 2" xfId="100" xr:uid="{5A1E99C0-C070-486D-94E1-D63CAE96F5EE}"/>
    <cellStyle name="Normal 5 5 2 2 2" xfId="303" xr:uid="{2EE65973-76B8-4B4B-9072-F9FC2F647513}"/>
    <cellStyle name="Normal 5 5 2 2 2 2" xfId="562" xr:uid="{3528EFC5-C610-4E3C-84FA-41A445771A71}"/>
    <cellStyle name="Normal 5 5 2 2 2 2 2" xfId="1321" xr:uid="{A2BCDA7F-D8A4-403C-A03A-6E3695C8824C}"/>
    <cellStyle name="Normal 5 5 2 2 2 2 2 2" xfId="1322" xr:uid="{2E1114A2-C253-4F59-9A03-7719FB173A3C}"/>
    <cellStyle name="Normal 5 5 2 2 2 2 3" xfId="1323" xr:uid="{1C5AF9EA-9CD7-410A-8FAC-83EAFC4B440B}"/>
    <cellStyle name="Normal 5 5 2 2 2 2 4" xfId="2872" xr:uid="{D821F19F-40D4-4015-9C4E-77B811602028}"/>
    <cellStyle name="Normal 5 5 2 2 2 3" xfId="1324" xr:uid="{2360339A-6E6D-41F3-A85D-4F2C1821B688}"/>
    <cellStyle name="Normal 5 5 2 2 2 3 2" xfId="1325" xr:uid="{35F3ED32-362C-4404-80BE-893A0221F6EE}"/>
    <cellStyle name="Normal 5 5 2 2 2 3 3" xfId="2873" xr:uid="{41D2B6D3-257E-4EBA-8361-2C0E37C62BE4}"/>
    <cellStyle name="Normal 5 5 2 2 2 3 4" xfId="2874" xr:uid="{9EACB447-DDA9-4D87-88E0-79DF4635088F}"/>
    <cellStyle name="Normal 5 5 2 2 2 4" xfId="1326" xr:uid="{220FF3DE-C108-4EE3-8298-F818631C31EC}"/>
    <cellStyle name="Normal 5 5 2 2 2 5" xfId="2875" xr:uid="{8F7A407E-4363-430D-AB4E-39C29BBEE93D}"/>
    <cellStyle name="Normal 5 5 2 2 2 6" xfId="2876" xr:uid="{3298146F-A873-4111-B8A6-6383D2EB7D88}"/>
    <cellStyle name="Normal 5 5 2 2 3" xfId="563" xr:uid="{0081E32C-8EDC-4867-AABF-CA3416CC360D}"/>
    <cellStyle name="Normal 5 5 2 2 3 2" xfId="1327" xr:uid="{4E7371EC-98B5-4915-9547-2696A3AD2B73}"/>
    <cellStyle name="Normal 5 5 2 2 3 2 2" xfId="1328" xr:uid="{0C477AA4-A112-4430-927A-33F79F152DBF}"/>
    <cellStyle name="Normal 5 5 2 2 3 2 3" xfId="2877" xr:uid="{003A2859-DADE-44BE-A07C-5410E88BE4F6}"/>
    <cellStyle name="Normal 5 5 2 2 3 2 4" xfId="2878" xr:uid="{471AEF04-3ABB-4292-8F96-53BB79A95726}"/>
    <cellStyle name="Normal 5 5 2 2 3 3" xfId="1329" xr:uid="{29474134-6596-4B68-A8C7-8F32B1A6CAFC}"/>
    <cellStyle name="Normal 5 5 2 2 3 4" xfId="2879" xr:uid="{74322D70-6634-4118-AB6E-B0A2802F411B}"/>
    <cellStyle name="Normal 5 5 2 2 3 5" xfId="2880" xr:uid="{9E0A07B9-BF3D-405E-8218-CFBE5C25786E}"/>
    <cellStyle name="Normal 5 5 2 2 4" xfId="1330" xr:uid="{D8039F02-386E-46B7-898A-4FF8F812450F}"/>
    <cellStyle name="Normal 5 5 2 2 4 2" xfId="1331" xr:uid="{3AD19D3E-D7DC-4344-B292-5682FC794D29}"/>
    <cellStyle name="Normal 5 5 2 2 4 3" xfId="2881" xr:uid="{9DE3BEA4-0E4B-4DB5-9B5A-F3A367BDCCBD}"/>
    <cellStyle name="Normal 5 5 2 2 4 4" xfId="2882" xr:uid="{1A909B58-B01F-435B-A1A7-CABC5C785010}"/>
    <cellStyle name="Normal 5 5 2 2 5" xfId="1332" xr:uid="{D008439E-9529-48C2-AF14-51D27CE97053}"/>
    <cellStyle name="Normal 5 5 2 2 5 2" xfId="2883" xr:uid="{DFF83F00-1F0B-436A-9691-C8260EC5E868}"/>
    <cellStyle name="Normal 5 5 2 2 5 3" xfId="2884" xr:uid="{BBD81490-DE01-4413-9E83-806A9DB9DCA2}"/>
    <cellStyle name="Normal 5 5 2 2 5 4" xfId="2885" xr:uid="{8413130B-62C4-458B-B73D-75B92A4B59D5}"/>
    <cellStyle name="Normal 5 5 2 2 6" xfId="2886" xr:uid="{730FFC4E-C02F-4F9D-A077-C8F40E195B6E}"/>
    <cellStyle name="Normal 5 5 2 2 7" xfId="2887" xr:uid="{A93AE39B-7224-450B-9462-A643A0A645F9}"/>
    <cellStyle name="Normal 5 5 2 2 8" xfId="2888" xr:uid="{F3E457D8-1C66-47DB-A55B-665349FC8E6F}"/>
    <cellStyle name="Normal 5 5 2 3" xfId="304" xr:uid="{5C2AE3B9-CA70-41A0-B23F-A979E9EA89C2}"/>
    <cellStyle name="Normal 5 5 2 3 2" xfId="564" xr:uid="{E9868211-1059-4751-A63E-CBAB598433B1}"/>
    <cellStyle name="Normal 5 5 2 3 2 2" xfId="565" xr:uid="{352346C8-0D68-4F9D-A049-B7BB074142BE}"/>
    <cellStyle name="Normal 5 5 2 3 2 2 2" xfId="1333" xr:uid="{E27C548D-A91D-4759-AC74-74F043AE2FBC}"/>
    <cellStyle name="Normal 5 5 2 3 2 2 2 2" xfId="1334" xr:uid="{F4357FD5-2413-408D-9F81-587FC2327ECA}"/>
    <cellStyle name="Normal 5 5 2 3 2 2 3" xfId="1335" xr:uid="{56F00821-31B6-4E50-8595-EA50FB46B029}"/>
    <cellStyle name="Normal 5 5 2 3 2 3" xfId="1336" xr:uid="{2D057A01-499D-4BBE-A798-EB02A10F847A}"/>
    <cellStyle name="Normal 5 5 2 3 2 3 2" xfId="1337" xr:uid="{BCEA9EC0-1E2E-4B8B-BEBA-CBF3E5DDAC25}"/>
    <cellStyle name="Normal 5 5 2 3 2 4" xfId="1338" xr:uid="{A7B0B8E3-3F3D-4DA8-BA75-D1CF537AB8BD}"/>
    <cellStyle name="Normal 5 5 2 3 3" xfId="566" xr:uid="{EB1E4285-6D15-4BB2-A061-F3AFE073AC84}"/>
    <cellStyle name="Normal 5 5 2 3 3 2" xfId="1339" xr:uid="{AA78D9E4-49DA-4DA8-BE67-F2EEFE20FEEE}"/>
    <cellStyle name="Normal 5 5 2 3 3 2 2" xfId="1340" xr:uid="{35D31EB3-5BE0-4EB8-A664-EB9DE4756470}"/>
    <cellStyle name="Normal 5 5 2 3 3 3" xfId="1341" xr:uid="{148EC436-776E-43FD-AE6B-2B7A77F70C57}"/>
    <cellStyle name="Normal 5 5 2 3 3 4" xfId="2889" xr:uid="{AE8A5B9B-DFA0-4E08-993F-EB41F281D01C}"/>
    <cellStyle name="Normal 5 5 2 3 4" xfId="1342" xr:uid="{B516A4E6-0348-433C-BBD9-89C4A94B014D}"/>
    <cellStyle name="Normal 5 5 2 3 4 2" xfId="1343" xr:uid="{4F3529E4-A325-47F0-99AE-864633746FCC}"/>
    <cellStyle name="Normal 5 5 2 3 5" xfId="1344" xr:uid="{6D609B91-AF03-4D56-B172-133E3E942E17}"/>
    <cellStyle name="Normal 5 5 2 3 6" xfId="2890" xr:uid="{C988D61E-5D74-40C9-B304-4FB217155A20}"/>
    <cellStyle name="Normal 5 5 2 4" xfId="305" xr:uid="{E5126F52-7249-4992-A12A-9441F7A12855}"/>
    <cellStyle name="Normal 5 5 2 4 2" xfId="567" xr:uid="{8EE4D37A-A9D5-4C84-A734-B5E2E548C799}"/>
    <cellStyle name="Normal 5 5 2 4 2 2" xfId="1345" xr:uid="{1A469D7A-9F5C-4AF6-869D-76683302D7F6}"/>
    <cellStyle name="Normal 5 5 2 4 2 2 2" xfId="1346" xr:uid="{078EF2BC-7E3D-4A2C-B09F-0FE04568DFD7}"/>
    <cellStyle name="Normal 5 5 2 4 2 3" xfId="1347" xr:uid="{FCCD99FC-FD47-4B6A-96DA-9A98F333B16E}"/>
    <cellStyle name="Normal 5 5 2 4 2 4" xfId="2891" xr:uid="{C078A69D-A970-47A1-BAA1-69A67843BFF6}"/>
    <cellStyle name="Normal 5 5 2 4 3" xfId="1348" xr:uid="{676D2C3A-D51B-4C24-ABC1-1AAAEE78AA0E}"/>
    <cellStyle name="Normal 5 5 2 4 3 2" xfId="1349" xr:uid="{1C3F675D-DFE8-4768-92B7-AD7CC4743C6B}"/>
    <cellStyle name="Normal 5 5 2 4 4" xfId="1350" xr:uid="{0791E34C-6877-47EA-B7FD-69ABEA1987A6}"/>
    <cellStyle name="Normal 5 5 2 4 5" xfId="2892" xr:uid="{D7C18564-B583-4385-8204-D6DCA7A966EF}"/>
    <cellStyle name="Normal 5 5 2 5" xfId="306" xr:uid="{26E34251-157F-4B20-A937-0612C123A82D}"/>
    <cellStyle name="Normal 5 5 2 5 2" xfId="1351" xr:uid="{9D97D5B7-EC37-4BBF-B94E-C5CBF7993198}"/>
    <cellStyle name="Normal 5 5 2 5 2 2" xfId="1352" xr:uid="{9CF5085A-20A2-4425-884F-284F4FF72925}"/>
    <cellStyle name="Normal 5 5 2 5 3" xfId="1353" xr:uid="{9BA3EFA5-F6B4-468C-94E3-B68AC999009F}"/>
    <cellStyle name="Normal 5 5 2 5 4" xfId="2893" xr:uid="{8689A2A6-DE56-4659-991C-7B96DAF4A638}"/>
    <cellStyle name="Normal 5 5 2 6" xfId="1354" xr:uid="{4ECE0FA8-EFE1-491C-8714-8FB9438EAACE}"/>
    <cellStyle name="Normal 5 5 2 6 2" xfId="1355" xr:uid="{DA794F46-252F-45B8-B653-2769BA703E2F}"/>
    <cellStyle name="Normal 5 5 2 6 3" xfId="2894" xr:uid="{E61450AB-CB96-4120-A121-4261D4D45239}"/>
    <cellStyle name="Normal 5 5 2 6 4" xfId="2895" xr:uid="{509F1C7E-646F-4FCC-A40C-F6F6FD07630E}"/>
    <cellStyle name="Normal 5 5 2 7" xfId="1356" xr:uid="{CB38E3BD-112B-406E-A4EF-F7E4449F2B67}"/>
    <cellStyle name="Normal 5 5 2 8" xfId="2896" xr:uid="{87736A19-4B17-4C8C-BF98-B3473A37BD30}"/>
    <cellStyle name="Normal 5 5 2 9" xfId="2897" xr:uid="{330B17F3-654D-4479-B2B4-91EDE154A952}"/>
    <cellStyle name="Normal 5 5 3" xfId="101" xr:uid="{F9734AF6-F9B2-46A5-BF32-065AA66DE4AA}"/>
    <cellStyle name="Normal 5 5 3 2" xfId="102" xr:uid="{9832BA99-6B96-4165-A413-81DDA708B6A4}"/>
    <cellStyle name="Normal 5 5 3 2 2" xfId="568" xr:uid="{362DE7BF-183D-47A4-BCB9-CDC574F5D5EC}"/>
    <cellStyle name="Normal 5 5 3 2 2 2" xfId="1357" xr:uid="{19370E05-62D7-4200-B1D5-0EE3B586B7D7}"/>
    <cellStyle name="Normal 5 5 3 2 2 2 2" xfId="1358" xr:uid="{6749AF71-4D93-4874-8A7C-6E63474D9DFD}"/>
    <cellStyle name="Normal 5 5 3 2 2 2 2 2" xfId="4468" xr:uid="{BD499BE2-2365-401B-8D6A-E634545AFF3D}"/>
    <cellStyle name="Normal 5 5 3 2 2 2 3" xfId="4469" xr:uid="{77E25A97-E761-4CF8-8C6D-7E27F352A837}"/>
    <cellStyle name="Normal 5 5 3 2 2 3" xfId="1359" xr:uid="{161B8F33-BEEF-4FAD-878B-2CDBDC97A587}"/>
    <cellStyle name="Normal 5 5 3 2 2 3 2" xfId="4470" xr:uid="{51428842-CFA6-4C82-AC1B-91D632A41859}"/>
    <cellStyle name="Normal 5 5 3 2 2 4" xfId="2898" xr:uid="{9464872C-E71B-47BD-873E-50D60EE9C2B1}"/>
    <cellStyle name="Normal 5 5 3 2 3" xfId="1360" xr:uid="{B45F87A0-29CA-420D-9949-D86D9718B127}"/>
    <cellStyle name="Normal 5 5 3 2 3 2" xfId="1361" xr:uid="{DC56CBC8-723A-4EB2-A2D4-A8593076657B}"/>
    <cellStyle name="Normal 5 5 3 2 3 2 2" xfId="4471" xr:uid="{3DBF0F86-8E00-4D96-BD23-EDFBBF5354F7}"/>
    <cellStyle name="Normal 5 5 3 2 3 3" xfId="2899" xr:uid="{5270BEC0-A026-49B6-A5B2-B15D89E89E7D}"/>
    <cellStyle name="Normal 5 5 3 2 3 4" xfId="2900" xr:uid="{9A54D1F5-431B-49F9-AA3A-FEEBB76F81E8}"/>
    <cellStyle name="Normal 5 5 3 2 4" xfId="1362" xr:uid="{F96207BC-3C79-4B1E-B4D9-E0559FB8B4DC}"/>
    <cellStyle name="Normal 5 5 3 2 4 2" xfId="4472" xr:uid="{4EAC9E6E-4370-43CC-8FC7-750AA6507DF2}"/>
    <cellStyle name="Normal 5 5 3 2 5" xfId="2901" xr:uid="{FAAFCCF0-5A01-4190-B71D-D61A472BF62A}"/>
    <cellStyle name="Normal 5 5 3 2 6" xfId="2902" xr:uid="{330AC773-5F01-4BDA-A9E1-75D5CF8B63C2}"/>
    <cellStyle name="Normal 5 5 3 3" xfId="307" xr:uid="{8CEAFB98-1E8F-4737-B4E3-9070184EF9EB}"/>
    <cellStyle name="Normal 5 5 3 3 2" xfId="1363" xr:uid="{8F738652-417C-4ED2-B28A-746A4CB3C13D}"/>
    <cellStyle name="Normal 5 5 3 3 2 2" xfId="1364" xr:uid="{BCA16C1F-3F33-478C-9A36-2E13087196FB}"/>
    <cellStyle name="Normal 5 5 3 3 2 2 2" xfId="4473" xr:uid="{52476B78-B2E6-43C5-B7DD-318C8656B74E}"/>
    <cellStyle name="Normal 5 5 3 3 2 3" xfId="2903" xr:uid="{5CDF30AD-B3A1-4056-B752-3F5076BDFC68}"/>
    <cellStyle name="Normal 5 5 3 3 2 4" xfId="2904" xr:uid="{47DC1627-D008-4161-8633-3059E1F3BEE6}"/>
    <cellStyle name="Normal 5 5 3 3 3" xfId="1365" xr:uid="{15784425-3A61-4D51-82C6-6F48D5C10A41}"/>
    <cellStyle name="Normal 5 5 3 3 3 2" xfId="4474" xr:uid="{376A9531-44BA-4B59-9B6F-A3C091B38920}"/>
    <cellStyle name="Normal 5 5 3 3 4" xfId="2905" xr:uid="{CF4E1205-FADC-431A-8BF6-A6DC781FFD34}"/>
    <cellStyle name="Normal 5 5 3 3 5" xfId="2906" xr:uid="{33F9E45B-16EE-4974-8EB7-720D9994C41D}"/>
    <cellStyle name="Normal 5 5 3 4" xfId="1366" xr:uid="{6ED7B174-DD54-4374-AF95-C58C3E723367}"/>
    <cellStyle name="Normal 5 5 3 4 2" xfId="1367" xr:uid="{EADE753F-AF36-479C-A0DC-855DB194B400}"/>
    <cellStyle name="Normal 5 5 3 4 2 2" xfId="4475" xr:uid="{EF4B7E8C-203F-4C42-B114-08DA8BD6C61A}"/>
    <cellStyle name="Normal 5 5 3 4 3" xfId="2907" xr:uid="{D45979B0-C99B-4464-8474-4D9F36D72160}"/>
    <cellStyle name="Normal 5 5 3 4 4" xfId="2908" xr:uid="{04E92DDF-4A50-4660-8686-C6BB9C0149AC}"/>
    <cellStyle name="Normal 5 5 3 5" xfId="1368" xr:uid="{C3827E40-D7B1-4D3C-81FC-3804B859CB89}"/>
    <cellStyle name="Normal 5 5 3 5 2" xfId="2909" xr:uid="{69F272EE-95AD-4AB6-AD75-D136E1807ED4}"/>
    <cellStyle name="Normal 5 5 3 5 3" xfId="2910" xr:uid="{E83D2234-DFBC-4AD3-8B17-A31BF2ADE989}"/>
    <cellStyle name="Normal 5 5 3 5 4" xfId="2911" xr:uid="{D7442B0A-6BE9-4F37-A233-184A0845B121}"/>
    <cellStyle name="Normal 5 5 3 6" xfId="2912" xr:uid="{0A77BFE6-3E56-4C7D-B493-5375B7AC623C}"/>
    <cellStyle name="Normal 5 5 3 7" xfId="2913" xr:uid="{2EA5B89B-B417-41C1-9F22-62293F748F56}"/>
    <cellStyle name="Normal 5 5 3 8" xfId="2914" xr:uid="{A38823E9-B240-4DC7-9F68-22D8BB8ABB8E}"/>
    <cellStyle name="Normal 5 5 4" xfId="103" xr:uid="{7915FD26-9847-4AF6-988A-0BEE9AD2B8C6}"/>
    <cellStyle name="Normal 5 5 4 2" xfId="569" xr:uid="{3C898EF3-3F26-4CBF-AA9A-5B3CE5CEF028}"/>
    <cellStyle name="Normal 5 5 4 2 2" xfId="570" xr:uid="{E019CBCC-EA48-4914-85FB-ACF6FA49C38B}"/>
    <cellStyle name="Normal 5 5 4 2 2 2" xfId="1369" xr:uid="{C69531B2-50E2-4875-90DE-853EB4B6E577}"/>
    <cellStyle name="Normal 5 5 4 2 2 2 2" xfId="1370" xr:uid="{3B6BBF6D-AE83-49DF-BC7D-C155DA087375}"/>
    <cellStyle name="Normal 5 5 4 2 2 3" xfId="1371" xr:uid="{5BDA1691-22F8-4A97-959B-8386BA4421E2}"/>
    <cellStyle name="Normal 5 5 4 2 2 4" xfId="2915" xr:uid="{2F418A63-1747-40C3-8FA0-88DD7BBF8109}"/>
    <cellStyle name="Normal 5 5 4 2 3" xfId="1372" xr:uid="{8BB970FF-2FC3-45DA-A1B4-5D01F6E9CCF0}"/>
    <cellStyle name="Normal 5 5 4 2 3 2" xfId="1373" xr:uid="{49198E81-3706-4B88-BACC-E4F491BAF8D4}"/>
    <cellStyle name="Normal 5 5 4 2 4" xfId="1374" xr:uid="{B3A7A297-65EE-44E6-9668-0724E80BFD95}"/>
    <cellStyle name="Normal 5 5 4 2 5" xfId="2916" xr:uid="{C9B92D24-584D-4BC2-BAF6-BCA5AD3DD076}"/>
    <cellStyle name="Normal 5 5 4 3" xfId="571" xr:uid="{E4A5B83B-7D47-4FB3-AA06-05BE6A28489A}"/>
    <cellStyle name="Normal 5 5 4 3 2" xfId="1375" xr:uid="{96682205-9FC4-4B2F-B36B-778C9ECACC8B}"/>
    <cellStyle name="Normal 5 5 4 3 2 2" xfId="1376" xr:uid="{17896048-C193-4317-8489-DEA06247793C}"/>
    <cellStyle name="Normal 5 5 4 3 3" xfId="1377" xr:uid="{7375D8DE-FDCC-4124-B26A-6A6EC17693ED}"/>
    <cellStyle name="Normal 5 5 4 3 4" xfId="2917" xr:uid="{86B8E1BF-70CA-4BE0-B1F6-12EF28862B84}"/>
    <cellStyle name="Normal 5 5 4 4" xfId="1378" xr:uid="{F930E499-C2DC-429E-8BE2-9149BBCC5DCC}"/>
    <cellStyle name="Normal 5 5 4 4 2" xfId="1379" xr:uid="{24C626DB-BA4D-4298-B2C1-7139CF0E5617}"/>
    <cellStyle name="Normal 5 5 4 4 3" xfId="2918" xr:uid="{F343CCE0-398A-42AE-B7D9-52461E8928FA}"/>
    <cellStyle name="Normal 5 5 4 4 4" xfId="2919" xr:uid="{AA97886C-D248-4E8B-9285-8ACAF9EC622C}"/>
    <cellStyle name="Normal 5 5 4 5" xfId="1380" xr:uid="{E875C01F-ADAE-46FC-9D0C-4110B9AF9FD9}"/>
    <cellStyle name="Normal 5 5 4 6" xfId="2920" xr:uid="{B613A581-4390-4AD6-84C4-1F0A9F8B37D9}"/>
    <cellStyle name="Normal 5 5 4 7" xfId="2921" xr:uid="{986981E9-5448-4E33-B873-595BAD9F54B8}"/>
    <cellStyle name="Normal 5 5 5" xfId="308" xr:uid="{0A14D034-EC53-425B-A51E-B0FE63086717}"/>
    <cellStyle name="Normal 5 5 5 2" xfId="572" xr:uid="{D0AC941D-8824-46AF-B23B-6733861516B8}"/>
    <cellStyle name="Normal 5 5 5 2 2" xfId="1381" xr:uid="{7DDBC5BD-7FDC-46A2-B09F-9DF1851C73F5}"/>
    <cellStyle name="Normal 5 5 5 2 2 2" xfId="1382" xr:uid="{EB2BDE00-3287-4828-8C1A-E60F749FE96B}"/>
    <cellStyle name="Normal 5 5 5 2 3" xfId="1383" xr:uid="{E9A09CC9-6343-4627-9993-BB3BABF86D26}"/>
    <cellStyle name="Normal 5 5 5 2 4" xfId="2922" xr:uid="{FCD2BCE1-68A6-4B78-B3F5-D58BAC7B4DB2}"/>
    <cellStyle name="Normal 5 5 5 3" xfId="1384" xr:uid="{2C5E6F18-1DE7-4610-BDB6-BF4DAF6269F5}"/>
    <cellStyle name="Normal 5 5 5 3 2" xfId="1385" xr:uid="{8A8C77A0-6584-4757-A766-27FE1F901D6F}"/>
    <cellStyle name="Normal 5 5 5 3 3" xfId="2923" xr:uid="{CDDBD07F-2F60-431C-94EB-EB729FC20ABE}"/>
    <cellStyle name="Normal 5 5 5 3 4" xfId="2924" xr:uid="{BCD71D7A-89F1-4935-9ED2-8B8898F458D9}"/>
    <cellStyle name="Normal 5 5 5 4" xfId="1386" xr:uid="{C9A3E84F-054B-4DC3-9C0F-99EEFF513BBC}"/>
    <cellStyle name="Normal 5 5 5 5" xfId="2925" xr:uid="{019F6FD0-B2B2-4148-8C24-4C3CAE24E4F2}"/>
    <cellStyle name="Normal 5 5 5 6" xfId="2926" xr:uid="{65186B03-6EFB-4D61-95F5-F5E30F37D83F}"/>
    <cellStyle name="Normal 5 5 6" xfId="309" xr:uid="{1B20C9D7-6AC7-4BFC-9007-15A77E843A32}"/>
    <cellStyle name="Normal 5 5 6 2" xfId="1387" xr:uid="{CDA3513E-24C5-4B1F-8847-46BDE97ACA14}"/>
    <cellStyle name="Normal 5 5 6 2 2" xfId="1388" xr:uid="{C3E4A450-9582-4604-A538-E2EA3888825A}"/>
    <cellStyle name="Normal 5 5 6 2 3" xfId="2927" xr:uid="{51E76EBA-6BEA-4A44-B745-DC54F6B93B94}"/>
    <cellStyle name="Normal 5 5 6 2 4" xfId="2928" xr:uid="{E2CE0D59-7691-4C57-B688-48C46A156C61}"/>
    <cellStyle name="Normal 5 5 6 3" xfId="1389" xr:uid="{B7F2A83B-5D69-4C83-8188-9EC459FC29F3}"/>
    <cellStyle name="Normal 5 5 6 4" xfId="2929" xr:uid="{4A8861BB-85AD-4E25-898F-6675755BC77F}"/>
    <cellStyle name="Normal 5 5 6 5" xfId="2930" xr:uid="{9149950D-3FEE-4A1B-935A-51B4EBB9DF85}"/>
    <cellStyle name="Normal 5 5 7" xfId="1390" xr:uid="{E0DD00B7-1BB7-4171-890E-5EF60D881D99}"/>
    <cellStyle name="Normal 5 5 7 2" xfId="1391" xr:uid="{7769A770-F1F8-43D7-8AF2-50918ED28AEB}"/>
    <cellStyle name="Normal 5 5 7 3" xfId="2931" xr:uid="{6443E27B-1625-4524-9566-9A27B47AA55F}"/>
    <cellStyle name="Normal 5 5 7 4" xfId="2932" xr:uid="{A7601A84-327C-4AB5-A50A-F0A2AD27AD91}"/>
    <cellStyle name="Normal 5 5 8" xfId="1392" xr:uid="{DDB332CE-78DF-4D17-823C-1F05E0DE60BF}"/>
    <cellStyle name="Normal 5 5 8 2" xfId="2933" xr:uid="{B0B08EFA-9ADD-4BA0-AE88-14C1DAB5D2BC}"/>
    <cellStyle name="Normal 5 5 8 3" xfId="2934" xr:uid="{5A20D052-71BE-4B0A-A18A-B56EB56FBFD6}"/>
    <cellStyle name="Normal 5 5 8 4" xfId="2935" xr:uid="{DEBBA32D-1565-4818-8A4E-3109D523CF08}"/>
    <cellStyle name="Normal 5 5 9" xfId="2936" xr:uid="{86071C76-38C9-458A-854A-FCBFEC58D4BD}"/>
    <cellStyle name="Normal 5 6" xfId="104" xr:uid="{3AB5EF39-D4C8-4DDA-AE4D-5BE58EF08711}"/>
    <cellStyle name="Normal 5 6 10" xfId="2937" xr:uid="{C4B28235-43FC-423E-B0AA-9D4CA5DC3BE9}"/>
    <cellStyle name="Normal 5 6 11" xfId="2938" xr:uid="{A4E78859-590C-4818-B806-83B78FFCA42C}"/>
    <cellStyle name="Normal 5 6 2" xfId="105" xr:uid="{0E050D8D-8385-467C-B8A8-CFF2C7953618}"/>
    <cellStyle name="Normal 5 6 2 2" xfId="310" xr:uid="{CFDE46A1-F77B-4AE9-B9BB-C135EF186DA9}"/>
    <cellStyle name="Normal 5 6 2 2 2" xfId="573" xr:uid="{FFFCDF02-6F42-4C01-B1B3-2057D218B932}"/>
    <cellStyle name="Normal 5 6 2 2 2 2" xfId="574" xr:uid="{7806EA3C-447F-4E76-AD49-BF0DD3A6F9E8}"/>
    <cellStyle name="Normal 5 6 2 2 2 2 2" xfId="1393" xr:uid="{E9013D2D-33EC-4C9D-AB88-45A55C09D45E}"/>
    <cellStyle name="Normal 5 6 2 2 2 2 3" xfId="2939" xr:uid="{D38E08AA-8332-4B9C-A09E-141DC26A069B}"/>
    <cellStyle name="Normal 5 6 2 2 2 2 4" xfId="2940" xr:uid="{2319D2D7-F0FD-44F4-A723-22FF28520AA5}"/>
    <cellStyle name="Normal 5 6 2 2 2 3" xfId="1394" xr:uid="{E13407BF-7544-48F4-93D7-D0348DD47472}"/>
    <cellStyle name="Normal 5 6 2 2 2 3 2" xfId="2941" xr:uid="{E4E067B1-C2E2-4C38-AB2C-EE4CC08905BC}"/>
    <cellStyle name="Normal 5 6 2 2 2 3 3" xfId="2942" xr:uid="{A7643C0D-877C-4B6D-BD7A-E570DEB313E4}"/>
    <cellStyle name="Normal 5 6 2 2 2 3 4" xfId="2943" xr:uid="{72F28CC1-DF1B-4226-9B7C-6EDE16950498}"/>
    <cellStyle name="Normal 5 6 2 2 2 4" xfId="2944" xr:uid="{CC360CB1-77F4-446B-9B75-C5ED5A81A9A5}"/>
    <cellStyle name="Normal 5 6 2 2 2 5" xfId="2945" xr:uid="{10FC14CC-F4AA-451E-A1BE-13C1EA1EF8A2}"/>
    <cellStyle name="Normal 5 6 2 2 2 6" xfId="2946" xr:uid="{F61F0B2C-EE28-4CA5-A543-F970FB93728A}"/>
    <cellStyle name="Normal 5 6 2 2 3" xfId="575" xr:uid="{6B74C809-63BA-4744-AD65-87266A04EE48}"/>
    <cellStyle name="Normal 5 6 2 2 3 2" xfId="1395" xr:uid="{E1CF6EC6-7D00-4DE9-A749-BBB5541C1787}"/>
    <cellStyle name="Normal 5 6 2 2 3 2 2" xfId="2947" xr:uid="{C227FF50-FFD7-4A95-96C3-9B5E3F2855B8}"/>
    <cellStyle name="Normal 5 6 2 2 3 2 3" xfId="2948" xr:uid="{36C22244-980E-4ABA-B719-BB183BA55A44}"/>
    <cellStyle name="Normal 5 6 2 2 3 2 4" xfId="2949" xr:uid="{BF81E97B-9452-415C-8A1B-1E34E8F7C189}"/>
    <cellStyle name="Normal 5 6 2 2 3 3" xfId="2950" xr:uid="{538EE370-31F4-456D-8B12-C90CC0E80400}"/>
    <cellStyle name="Normal 5 6 2 2 3 4" xfId="2951" xr:uid="{81DD2F9F-1935-422E-B7E6-34397902AD93}"/>
    <cellStyle name="Normal 5 6 2 2 3 5" xfId="2952" xr:uid="{B1E8DFE1-8CE3-4FD2-9EB1-44B924995641}"/>
    <cellStyle name="Normal 5 6 2 2 4" xfId="1396" xr:uid="{903A234C-9156-4E56-9EBB-CD2DC7A5111B}"/>
    <cellStyle name="Normal 5 6 2 2 4 2" xfId="2953" xr:uid="{AB2BD707-A98B-42E2-A225-D2D6B7C511DC}"/>
    <cellStyle name="Normal 5 6 2 2 4 3" xfId="2954" xr:uid="{3A036043-AFD5-49B9-B346-3BBB9DA86800}"/>
    <cellStyle name="Normal 5 6 2 2 4 4" xfId="2955" xr:uid="{F1CDAAE9-38D7-4C64-9984-2A1B91823D95}"/>
    <cellStyle name="Normal 5 6 2 2 5" xfId="2956" xr:uid="{A8DD98F7-0F3C-4952-B807-70C6CECBBD68}"/>
    <cellStyle name="Normal 5 6 2 2 5 2" xfId="2957" xr:uid="{20A343E4-FE0A-4D6C-917B-8AE8602F7E4F}"/>
    <cellStyle name="Normal 5 6 2 2 5 3" xfId="2958" xr:uid="{28DE5058-6005-4571-A0A3-2D59D4556257}"/>
    <cellStyle name="Normal 5 6 2 2 5 4" xfId="2959" xr:uid="{18557407-4DE4-4797-A10B-87B0DD43D4D5}"/>
    <cellStyle name="Normal 5 6 2 2 6" xfId="2960" xr:uid="{FA1013A9-30A7-498C-874A-BA503AEF94BA}"/>
    <cellStyle name="Normal 5 6 2 2 7" xfId="2961" xr:uid="{7D0746A7-A4B2-4193-8092-1DFCE350AF20}"/>
    <cellStyle name="Normal 5 6 2 2 8" xfId="2962" xr:uid="{FD2AD57E-D84C-497E-90D0-E1615D4EF575}"/>
    <cellStyle name="Normal 5 6 2 3" xfId="576" xr:uid="{19FE2FEE-5EB3-4F8D-9439-BF8C502CF1E4}"/>
    <cellStyle name="Normal 5 6 2 3 2" xfId="577" xr:uid="{0EE3ED77-40E3-4DE4-8BD9-1CD24EC9A9FD}"/>
    <cellStyle name="Normal 5 6 2 3 2 2" xfId="578" xr:uid="{1EC00419-0F45-414B-9DF0-F730DBDAF1EB}"/>
    <cellStyle name="Normal 5 6 2 3 2 3" xfId="2963" xr:uid="{C011A76C-993C-44C1-A71D-32446C4476F6}"/>
    <cellStyle name="Normal 5 6 2 3 2 4" xfId="2964" xr:uid="{56DFCA26-CE13-4D9B-9536-FFD34A923F26}"/>
    <cellStyle name="Normal 5 6 2 3 3" xfId="579" xr:uid="{F0A243B8-DE3C-42F8-84A1-959DE7343633}"/>
    <cellStyle name="Normal 5 6 2 3 3 2" xfId="2965" xr:uid="{D1141B1E-8145-4AE9-A4FE-F42554B1CDD0}"/>
    <cellStyle name="Normal 5 6 2 3 3 3" xfId="2966" xr:uid="{185AA447-6A94-4417-B42C-6E4930B4138D}"/>
    <cellStyle name="Normal 5 6 2 3 3 4" xfId="2967" xr:uid="{F78366E2-8141-40A2-ADCF-FE1DC5BE9C27}"/>
    <cellStyle name="Normal 5 6 2 3 4" xfId="2968" xr:uid="{AD9DCAC7-DC59-4386-8910-42F2FA95CB46}"/>
    <cellStyle name="Normal 5 6 2 3 5" xfId="2969" xr:uid="{B8A3EFA2-7223-4474-B670-68C14D7E0F54}"/>
    <cellStyle name="Normal 5 6 2 3 6" xfId="2970" xr:uid="{592AFDEC-BA69-428A-8609-2EA48448CD13}"/>
    <cellStyle name="Normal 5 6 2 4" xfId="580" xr:uid="{74F6F443-0348-45FD-997C-F9CC46DBFF94}"/>
    <cellStyle name="Normal 5 6 2 4 2" xfId="581" xr:uid="{CBBC42AC-7DE2-44BF-B460-DAB9B2AF18E9}"/>
    <cellStyle name="Normal 5 6 2 4 2 2" xfId="2971" xr:uid="{3BA596CD-8998-4ACD-BD98-918549CEA760}"/>
    <cellStyle name="Normal 5 6 2 4 2 3" xfId="2972" xr:uid="{33230470-6B4B-430D-81CE-6FDE1183C273}"/>
    <cellStyle name="Normal 5 6 2 4 2 4" xfId="2973" xr:uid="{C4C077A2-ED66-43B4-A401-1D69F76B9FDC}"/>
    <cellStyle name="Normal 5 6 2 4 3" xfId="2974" xr:uid="{CB0C907C-C7B7-4ED7-8D47-6E4121923EF8}"/>
    <cellStyle name="Normal 5 6 2 4 4" xfId="2975" xr:uid="{5E1722E0-9672-451F-A3D5-34416980BF79}"/>
    <cellStyle name="Normal 5 6 2 4 5" xfId="2976" xr:uid="{3F9A8850-CCD5-41A8-8CD4-0978A7400B87}"/>
    <cellStyle name="Normal 5 6 2 5" xfId="582" xr:uid="{F685D299-6E7D-4DD2-8D47-F5F7C5DFC9F7}"/>
    <cellStyle name="Normal 5 6 2 5 2" xfId="2977" xr:uid="{B8ED5947-D8B4-4067-94D4-B7819CB6348D}"/>
    <cellStyle name="Normal 5 6 2 5 3" xfId="2978" xr:uid="{90447904-DFCE-4E1C-99BA-852B5EBB6A9D}"/>
    <cellStyle name="Normal 5 6 2 5 4" xfId="2979" xr:uid="{C83AC7DD-F676-4F9A-A6BC-8EC1E0B1A117}"/>
    <cellStyle name="Normal 5 6 2 6" xfId="2980" xr:uid="{7F380CE4-4A6A-4105-97B5-D865C14ABE08}"/>
    <cellStyle name="Normal 5 6 2 6 2" xfId="2981" xr:uid="{254FF959-F00C-41A7-9092-1C71E0D1A6D1}"/>
    <cellStyle name="Normal 5 6 2 6 3" xfId="2982" xr:uid="{CA0BE059-49A0-4E84-ABED-01FEFA990B1E}"/>
    <cellStyle name="Normal 5 6 2 6 4" xfId="2983" xr:uid="{43B526CB-B988-4CE4-8AE5-ED2D705BDE76}"/>
    <cellStyle name="Normal 5 6 2 7" xfId="2984" xr:uid="{0736590A-7729-4B0B-A06A-EB19A244A187}"/>
    <cellStyle name="Normal 5 6 2 8" xfId="2985" xr:uid="{4F7E976B-F0ED-477F-AE4B-5AD798D0AC3C}"/>
    <cellStyle name="Normal 5 6 2 9" xfId="2986" xr:uid="{300C9FC6-724B-417A-8A87-4E055880093B}"/>
    <cellStyle name="Normal 5 6 3" xfId="311" xr:uid="{F12BEDF8-B6B1-4858-AD70-81F8010AC5AB}"/>
    <cellStyle name="Normal 5 6 3 2" xfId="583" xr:uid="{F0333B59-5582-44B9-9C88-229E91988B9A}"/>
    <cellStyle name="Normal 5 6 3 2 2" xfId="584" xr:uid="{45BD1E4A-8648-4BCB-BE07-A026B6452FE7}"/>
    <cellStyle name="Normal 5 6 3 2 2 2" xfId="1397" xr:uid="{B2607B0E-97E3-4BDC-9C7A-A3086BEB3745}"/>
    <cellStyle name="Normal 5 6 3 2 2 2 2" xfId="1398" xr:uid="{7ECB2A66-647F-40F6-84B5-90EE79082E87}"/>
    <cellStyle name="Normal 5 6 3 2 2 3" xfId="1399" xr:uid="{14B8FCD9-FBFB-4909-B95A-ADD7C9CDE4AD}"/>
    <cellStyle name="Normal 5 6 3 2 2 4" xfId="2987" xr:uid="{E3E9AB12-A4EC-4185-81C9-8BE5714741CF}"/>
    <cellStyle name="Normal 5 6 3 2 3" xfId="1400" xr:uid="{123406BC-7E25-4DE9-89EA-E21571471211}"/>
    <cellStyle name="Normal 5 6 3 2 3 2" xfId="1401" xr:uid="{5C0C78D2-01AC-41B6-B9F1-5509745D7698}"/>
    <cellStyle name="Normal 5 6 3 2 3 3" xfId="2988" xr:uid="{814CD86D-B70B-467B-841A-FDBD48AA0F43}"/>
    <cellStyle name="Normal 5 6 3 2 3 4" xfId="2989" xr:uid="{69351D77-8E54-463A-8EF2-8B7D70462D39}"/>
    <cellStyle name="Normal 5 6 3 2 4" xfId="1402" xr:uid="{6E15CDC2-36F8-41E6-B337-1FE6079D44CE}"/>
    <cellStyle name="Normal 5 6 3 2 5" xfId="2990" xr:uid="{C3F5B6D2-9661-4E80-885B-85C66B450FF8}"/>
    <cellStyle name="Normal 5 6 3 2 6" xfId="2991" xr:uid="{736AE150-7268-4C22-B3C6-EE305D7A98E0}"/>
    <cellStyle name="Normal 5 6 3 3" xfId="585" xr:uid="{1720C066-3767-4788-992E-D973E07C85F3}"/>
    <cellStyle name="Normal 5 6 3 3 2" xfId="1403" xr:uid="{C50666A9-6B78-4D5A-A759-81ECE6F8C43A}"/>
    <cellStyle name="Normal 5 6 3 3 2 2" xfId="1404" xr:uid="{355D671A-0F1C-4723-9A0D-9857D2E952BD}"/>
    <cellStyle name="Normal 5 6 3 3 2 3" xfId="2992" xr:uid="{29A27F87-0003-4383-BF57-97D79E7A7FD0}"/>
    <cellStyle name="Normal 5 6 3 3 2 4" xfId="2993" xr:uid="{4830CDB5-5AF2-45F1-BCBA-E18895AAF026}"/>
    <cellStyle name="Normal 5 6 3 3 3" xfId="1405" xr:uid="{41D4DE56-DE0B-4B72-A145-2B114D966279}"/>
    <cellStyle name="Normal 5 6 3 3 4" xfId="2994" xr:uid="{56980F4F-840B-4AC9-A7DF-043B7859BECA}"/>
    <cellStyle name="Normal 5 6 3 3 5" xfId="2995" xr:uid="{D9E0B661-ACE8-482A-AA2D-196507088A8B}"/>
    <cellStyle name="Normal 5 6 3 4" xfId="1406" xr:uid="{04C19CD0-DCCD-4F74-ADDA-B20C644268F7}"/>
    <cellStyle name="Normal 5 6 3 4 2" xfId="1407" xr:uid="{732607E2-44A3-4F54-8B70-BB0B90E9D73A}"/>
    <cellStyle name="Normal 5 6 3 4 3" xfId="2996" xr:uid="{B0E831FF-1150-4F63-992A-55B741B5B742}"/>
    <cellStyle name="Normal 5 6 3 4 4" xfId="2997" xr:uid="{222B699B-B2D3-4158-B5B6-5F391877810F}"/>
    <cellStyle name="Normal 5 6 3 5" xfId="1408" xr:uid="{8E426ADF-DF0C-4922-934A-F289E1F1A44F}"/>
    <cellStyle name="Normal 5 6 3 5 2" xfId="2998" xr:uid="{8B5AC753-C14F-435F-AA5D-2C6A9A79D1EE}"/>
    <cellStyle name="Normal 5 6 3 5 3" xfId="2999" xr:uid="{A585168D-FC9F-4F5F-A819-4546BEDF6CCB}"/>
    <cellStyle name="Normal 5 6 3 5 4" xfId="3000" xr:uid="{A3D75C85-EA7E-4AA3-A882-5C5D69B8BE6F}"/>
    <cellStyle name="Normal 5 6 3 6" xfId="3001" xr:uid="{56FB97C7-EB3F-4A3C-B802-CDB7E4EA3AA1}"/>
    <cellStyle name="Normal 5 6 3 7" xfId="3002" xr:uid="{7ED1940A-8016-4010-A551-3B537B61F2A7}"/>
    <cellStyle name="Normal 5 6 3 8" xfId="3003" xr:uid="{8B8E416D-66B3-48A0-B83E-D89EB2FD6CC2}"/>
    <cellStyle name="Normal 5 6 4" xfId="312" xr:uid="{F4B5EB28-534B-4122-9100-2F72A3920F85}"/>
    <cellStyle name="Normal 5 6 4 2" xfId="586" xr:uid="{7126DDDA-7A62-4DB6-9756-907A6ECF3329}"/>
    <cellStyle name="Normal 5 6 4 2 2" xfId="587" xr:uid="{BF7A3F5D-84A9-4FAC-B0EA-370B67A959B0}"/>
    <cellStyle name="Normal 5 6 4 2 2 2" xfId="1409" xr:uid="{6E4583EE-4235-4926-B82E-ECAC34F47344}"/>
    <cellStyle name="Normal 5 6 4 2 2 3" xfId="3004" xr:uid="{3825F57D-7BE7-418E-9761-89EE882FEFCE}"/>
    <cellStyle name="Normal 5 6 4 2 2 4" xfId="3005" xr:uid="{23632C22-CDE0-4E46-9AC6-B3BD5D72A635}"/>
    <cellStyle name="Normal 5 6 4 2 3" xfId="1410" xr:uid="{41F4AAB2-7D59-4ADA-9C61-4187B65B54DF}"/>
    <cellStyle name="Normal 5 6 4 2 4" xfId="3006" xr:uid="{BB0D642D-8D01-4F82-A2D1-983E187864BD}"/>
    <cellStyle name="Normal 5 6 4 2 5" xfId="3007" xr:uid="{6E038BF1-EC5D-4F9F-A388-F97E4EF2DE33}"/>
    <cellStyle name="Normal 5 6 4 3" xfId="588" xr:uid="{BEC73F67-4E04-4C7A-9CEF-7BD2CDE21362}"/>
    <cellStyle name="Normal 5 6 4 3 2" xfId="1411" xr:uid="{60821439-C41E-4515-A0A3-2567DB6D013B}"/>
    <cellStyle name="Normal 5 6 4 3 3" xfId="3008" xr:uid="{F12D7CDA-276C-420E-AEDE-814CA1B14EAB}"/>
    <cellStyle name="Normal 5 6 4 3 4" xfId="3009" xr:uid="{95057147-6480-4B31-9B66-AF0B75D6C88B}"/>
    <cellStyle name="Normal 5 6 4 4" xfId="1412" xr:uid="{AB3C4F97-BFB8-4B3D-951E-94026B48520B}"/>
    <cellStyle name="Normal 5 6 4 4 2" xfId="3010" xr:uid="{C9E69DE3-525E-4F2D-886C-DC7EBB807117}"/>
    <cellStyle name="Normal 5 6 4 4 3" xfId="3011" xr:uid="{79F95D76-8403-4432-8D64-2A8042CA361F}"/>
    <cellStyle name="Normal 5 6 4 4 4" xfId="3012" xr:uid="{9B184050-4535-4621-B5EE-DD011A14D7E5}"/>
    <cellStyle name="Normal 5 6 4 5" xfId="3013" xr:uid="{AB1ED4D0-32AC-4279-BF35-9628D1AB05E6}"/>
    <cellStyle name="Normal 5 6 4 6" xfId="3014" xr:uid="{93BAB056-F7F3-40CD-93A3-66B58166B73C}"/>
    <cellStyle name="Normal 5 6 4 7" xfId="3015" xr:uid="{0D5B93EE-03CB-4E79-ABAE-ED6314BF915E}"/>
    <cellStyle name="Normal 5 6 5" xfId="313" xr:uid="{8E6E719F-E69D-4788-B07E-C03AB7595E2E}"/>
    <cellStyle name="Normal 5 6 5 2" xfId="589" xr:uid="{881FC301-FA09-4E53-A0E4-02B1AA14A5EA}"/>
    <cellStyle name="Normal 5 6 5 2 2" xfId="1413" xr:uid="{524E9205-DB77-4307-B8CF-F9EA4D578FBE}"/>
    <cellStyle name="Normal 5 6 5 2 3" xfId="3016" xr:uid="{4AB72DE0-7D60-4A56-B60A-F41145F6E10C}"/>
    <cellStyle name="Normal 5 6 5 2 4" xfId="3017" xr:uid="{DD20243F-6B3D-4C2F-A396-3908BBA647E7}"/>
    <cellStyle name="Normal 5 6 5 3" xfId="1414" xr:uid="{1A1540F4-80D6-4A3A-962C-69AF093A2B51}"/>
    <cellStyle name="Normal 5 6 5 3 2" xfId="3018" xr:uid="{6AB65427-A77D-4F6F-BBA7-46C2C2A5A16B}"/>
    <cellStyle name="Normal 5 6 5 3 3" xfId="3019" xr:uid="{426CADA4-48D5-4B09-87BD-9C5687819BCB}"/>
    <cellStyle name="Normal 5 6 5 3 4" xfId="3020" xr:uid="{6D51AB60-0A42-43BE-AFCE-BD0EC4468821}"/>
    <cellStyle name="Normal 5 6 5 4" xfId="3021" xr:uid="{7B3ECBFC-2D0F-4019-B311-6CDDF1020FC3}"/>
    <cellStyle name="Normal 5 6 5 5" xfId="3022" xr:uid="{60E40834-7AB6-4FFD-97C8-A2524269A7B4}"/>
    <cellStyle name="Normal 5 6 5 6" xfId="3023" xr:uid="{0F8266C6-A2F1-4F3D-B46A-4EF294DB2788}"/>
    <cellStyle name="Normal 5 6 6" xfId="590" xr:uid="{677BF1CF-30BB-4282-9B64-EDDDEF2247FC}"/>
    <cellStyle name="Normal 5 6 6 2" xfId="1415" xr:uid="{3931671E-D258-48F6-A532-D6719FC1CAD3}"/>
    <cellStyle name="Normal 5 6 6 2 2" xfId="3024" xr:uid="{AFBB8140-6A4D-496A-8592-0A5B3A41F39B}"/>
    <cellStyle name="Normal 5 6 6 2 3" xfId="3025" xr:uid="{A54EB4D1-04DB-4A44-92A2-2456B72A3462}"/>
    <cellStyle name="Normal 5 6 6 2 4" xfId="3026" xr:uid="{80EFA274-741F-4350-9156-FEBE808AC872}"/>
    <cellStyle name="Normal 5 6 6 3" xfId="3027" xr:uid="{75215202-E089-4169-8702-1CD7785E8EF4}"/>
    <cellStyle name="Normal 5 6 6 4" xfId="3028" xr:uid="{C9403F54-ECA1-4D69-9B1B-47982309BA27}"/>
    <cellStyle name="Normal 5 6 6 5" xfId="3029" xr:uid="{22FF203B-5AD8-4A8C-A595-A72A9CEB25C6}"/>
    <cellStyle name="Normal 5 6 7" xfId="1416" xr:uid="{EF552AE7-3C22-4238-8C38-675D7DD6A00C}"/>
    <cellStyle name="Normal 5 6 7 2" xfId="3030" xr:uid="{4812FADE-7B39-4547-9AFA-735B1D71D431}"/>
    <cellStyle name="Normal 5 6 7 3" xfId="3031" xr:uid="{8D446A86-A4FD-4151-B6D0-0D931B4C044A}"/>
    <cellStyle name="Normal 5 6 7 4" xfId="3032" xr:uid="{3729C1FE-1499-4B34-89E4-9A3BE35B2FCA}"/>
    <cellStyle name="Normal 5 6 8" xfId="3033" xr:uid="{8EC4FBB8-A93C-4746-AFD6-14985A04E26F}"/>
    <cellStyle name="Normal 5 6 8 2" xfId="3034" xr:uid="{D20161C7-D7E9-4A86-96A5-3CB670551C63}"/>
    <cellStyle name="Normal 5 6 8 3" xfId="3035" xr:uid="{0A08977C-D7EE-451F-98EC-C1384A63EE4F}"/>
    <cellStyle name="Normal 5 6 8 4" xfId="3036" xr:uid="{6FCE5205-D929-4053-8815-60A58C8A2C24}"/>
    <cellStyle name="Normal 5 6 9" xfId="3037" xr:uid="{5DA08053-4BAA-4BA4-A7D1-A4E7956C3B1D}"/>
    <cellStyle name="Normal 5 7" xfId="106" xr:uid="{CA463DBC-E9E3-4B07-8983-82ABB50E03B8}"/>
    <cellStyle name="Normal 5 7 2" xfId="107" xr:uid="{605DB733-744F-4EEE-8A5F-545A4597BD9F}"/>
    <cellStyle name="Normal 5 7 2 2" xfId="314" xr:uid="{7C2BA7D5-A5ED-4DD9-8987-236816F3EE30}"/>
    <cellStyle name="Normal 5 7 2 2 2" xfId="591" xr:uid="{FC6C6027-1480-4A6D-9404-947D7AC6560D}"/>
    <cellStyle name="Normal 5 7 2 2 2 2" xfId="1417" xr:uid="{70877356-AEF8-4DE2-B2E3-FAEBDD1C0F92}"/>
    <cellStyle name="Normal 5 7 2 2 2 3" xfId="3038" xr:uid="{DAEF21D7-5EB1-46EE-82E6-10842F1FCD87}"/>
    <cellStyle name="Normal 5 7 2 2 2 4" xfId="3039" xr:uid="{A355FDFC-6B60-4CF8-9219-724FF72A8593}"/>
    <cellStyle name="Normal 5 7 2 2 3" xfId="1418" xr:uid="{79E438F9-574E-4A3E-B995-C60C108CAD13}"/>
    <cellStyle name="Normal 5 7 2 2 3 2" xfId="3040" xr:uid="{C65E9819-1CF5-4E77-9647-9556B0FCEFFA}"/>
    <cellStyle name="Normal 5 7 2 2 3 3" xfId="3041" xr:uid="{F87F45AC-695E-4C37-AB22-770667930D9A}"/>
    <cellStyle name="Normal 5 7 2 2 3 4" xfId="3042" xr:uid="{91119D13-2CD1-4945-8135-1D6398783188}"/>
    <cellStyle name="Normal 5 7 2 2 4" xfId="3043" xr:uid="{3D7D1CE4-E207-4ED8-98F5-DB21EB1AF9CB}"/>
    <cellStyle name="Normal 5 7 2 2 5" xfId="3044" xr:uid="{37B23721-9FD2-4A74-B9E9-8D1406BA9498}"/>
    <cellStyle name="Normal 5 7 2 2 6" xfId="3045" xr:uid="{0A652140-9BC6-4053-AD5C-4825582D7F60}"/>
    <cellStyle name="Normal 5 7 2 3" xfId="592" xr:uid="{5807C702-261B-47FB-B228-850FDE166CCE}"/>
    <cellStyle name="Normal 5 7 2 3 2" xfId="1419" xr:uid="{A315ADB7-B035-46ED-BBEB-2A5AD8C1195A}"/>
    <cellStyle name="Normal 5 7 2 3 2 2" xfId="3046" xr:uid="{DD3462BE-90E9-4E5E-81BA-EE577A6E4C34}"/>
    <cellStyle name="Normal 5 7 2 3 2 3" xfId="3047" xr:uid="{99B5DD6E-E33A-4FC8-A710-60B410825E80}"/>
    <cellStyle name="Normal 5 7 2 3 2 4" xfId="3048" xr:uid="{950260C8-2272-49DF-BEBA-8868BD475A60}"/>
    <cellStyle name="Normal 5 7 2 3 3" xfId="3049" xr:uid="{45BB5CF0-B85B-4ED9-AD8C-DEC75C944B90}"/>
    <cellStyle name="Normal 5 7 2 3 4" xfId="3050" xr:uid="{39F2D775-67B1-42D0-A92D-6B11E2D30997}"/>
    <cellStyle name="Normal 5 7 2 3 5" xfId="3051" xr:uid="{277CD8FC-3CCA-48DB-9E03-B1B01CD918A9}"/>
    <cellStyle name="Normal 5 7 2 4" xfId="1420" xr:uid="{7DEE03E9-74D3-469C-9033-EDEF85362893}"/>
    <cellStyle name="Normal 5 7 2 4 2" xfId="3052" xr:uid="{9F80A551-4163-497F-AA87-BEF5A0621790}"/>
    <cellStyle name="Normal 5 7 2 4 3" xfId="3053" xr:uid="{9E08776B-4839-41CE-9E8B-7713E5CA7C55}"/>
    <cellStyle name="Normal 5 7 2 4 4" xfId="3054" xr:uid="{1C3C7895-7945-43A4-87C3-A9BB71309566}"/>
    <cellStyle name="Normal 5 7 2 5" xfId="3055" xr:uid="{8DF05E65-56AC-4B3A-A73F-5A2AD0144A39}"/>
    <cellStyle name="Normal 5 7 2 5 2" xfId="3056" xr:uid="{E85A6596-99C3-4D3C-89FC-17545EB9D325}"/>
    <cellStyle name="Normal 5 7 2 5 3" xfId="3057" xr:uid="{7238F9CC-6A14-4A4B-9AC8-E95150ACE57D}"/>
    <cellStyle name="Normal 5 7 2 5 4" xfId="3058" xr:uid="{716A1FCC-17D3-4F5D-A22C-50516C68E8F3}"/>
    <cellStyle name="Normal 5 7 2 6" xfId="3059" xr:uid="{E4CB3D64-E6DC-46E0-B132-98BE119937F6}"/>
    <cellStyle name="Normal 5 7 2 7" xfId="3060" xr:uid="{4CA80C90-6F0A-4AB2-9F5C-8C94F6465195}"/>
    <cellStyle name="Normal 5 7 2 8" xfId="3061" xr:uid="{D9E7B52D-3D2F-4998-9579-493256C74920}"/>
    <cellStyle name="Normal 5 7 3" xfId="315" xr:uid="{D7CC63B3-CF95-4CAB-8F01-202719F097A5}"/>
    <cellStyle name="Normal 5 7 3 2" xfId="593" xr:uid="{53BFD79E-E2EE-4C80-8790-62F8ACEEBF93}"/>
    <cellStyle name="Normal 5 7 3 2 2" xfId="594" xr:uid="{CC98DA74-1E94-4E7F-8AF8-41DF36631574}"/>
    <cellStyle name="Normal 5 7 3 2 3" xfId="3062" xr:uid="{8263F766-4B49-4AD4-BF27-2E773F1897E5}"/>
    <cellStyle name="Normal 5 7 3 2 4" xfId="3063" xr:uid="{722D58B9-0C33-4305-BF71-8E1ABAC50F42}"/>
    <cellStyle name="Normal 5 7 3 3" xfId="595" xr:uid="{2C37E48E-3858-4536-820B-F969A0AAAE92}"/>
    <cellStyle name="Normal 5 7 3 3 2" xfId="3064" xr:uid="{18E2F921-C5F9-4925-8170-AB3077BA80E8}"/>
    <cellStyle name="Normal 5 7 3 3 3" xfId="3065" xr:uid="{40DCB16D-0701-410C-A682-A4F365B30DB9}"/>
    <cellStyle name="Normal 5 7 3 3 4" xfId="3066" xr:uid="{3D5EB456-6D7B-4E3C-B3D7-8E0EC610AB97}"/>
    <cellStyle name="Normal 5 7 3 4" xfId="3067" xr:uid="{DCDD23AB-2306-4551-8584-22C73E6DD80F}"/>
    <cellStyle name="Normal 5 7 3 5" xfId="3068" xr:uid="{335F7E8C-24BB-4E05-8F17-121BF47175E0}"/>
    <cellStyle name="Normal 5 7 3 6" xfId="3069" xr:uid="{C856156C-368E-42CE-8493-9FA677E2EE39}"/>
    <cellStyle name="Normal 5 7 4" xfId="316" xr:uid="{6D451CF0-50D8-4D19-8928-C0AAADF5BC78}"/>
    <cellStyle name="Normal 5 7 4 2" xfId="596" xr:uid="{E7C22670-15FD-498A-908B-632AB10C6EB2}"/>
    <cellStyle name="Normal 5 7 4 2 2" xfId="3070" xr:uid="{1EAECCAB-9F58-41F2-9D30-486649EF2FA5}"/>
    <cellStyle name="Normal 5 7 4 2 3" xfId="3071" xr:uid="{4CA40026-7DD1-417C-8053-CF523CDC95D2}"/>
    <cellStyle name="Normal 5 7 4 2 4" xfId="3072" xr:uid="{DAA39AE1-33A6-4DBB-AA0C-35FC60B32AAF}"/>
    <cellStyle name="Normal 5 7 4 3" xfId="3073" xr:uid="{33DCD018-CAF5-4AD5-9379-10B40EB64FA3}"/>
    <cellStyle name="Normal 5 7 4 4" xfId="3074" xr:uid="{D02EAB9E-6BCF-4587-9279-616D0D644330}"/>
    <cellStyle name="Normal 5 7 4 5" xfId="3075" xr:uid="{DE157C72-CB0A-429D-AF6D-8685C151DF82}"/>
    <cellStyle name="Normal 5 7 5" xfId="597" xr:uid="{3369BEC6-34A7-4F63-B380-ADAA2448468D}"/>
    <cellStyle name="Normal 5 7 5 2" xfId="3076" xr:uid="{1C1E6F9E-3EED-4532-9276-7DC911011B26}"/>
    <cellStyle name="Normal 5 7 5 3" xfId="3077" xr:uid="{BF693A93-6009-4495-ABEA-5512CD8B3F1F}"/>
    <cellStyle name="Normal 5 7 5 4" xfId="3078" xr:uid="{7345A110-CA49-457E-B7A2-58F1F17E4301}"/>
    <cellStyle name="Normal 5 7 6" xfId="3079" xr:uid="{0E32DB89-AAC8-49E4-8EB2-EE2F3AFE89BA}"/>
    <cellStyle name="Normal 5 7 6 2" xfId="3080" xr:uid="{7589C4C1-802A-4748-84A8-5D8EED7BA666}"/>
    <cellStyle name="Normal 5 7 6 3" xfId="3081" xr:uid="{7922E320-1DB6-4820-B34C-33C3541ADB70}"/>
    <cellStyle name="Normal 5 7 6 4" xfId="3082" xr:uid="{43A1EE77-6BFB-461E-B81A-469CA9A2B382}"/>
    <cellStyle name="Normal 5 7 7" xfId="3083" xr:uid="{DA4E9BA1-1FB9-4847-9879-E603806A0F1D}"/>
    <cellStyle name="Normal 5 7 8" xfId="3084" xr:uid="{83D77A1B-072A-45C2-8F37-88DD5677EB6B}"/>
    <cellStyle name="Normal 5 7 9" xfId="3085" xr:uid="{F8CD4757-6938-457A-8059-B5DB2F1B332C}"/>
    <cellStyle name="Normal 5 8" xfId="108" xr:uid="{FF8EDCC2-B222-43DF-ACED-E65E2C299CC7}"/>
    <cellStyle name="Normal 5 8 2" xfId="317" xr:uid="{C2EF8F30-49CF-478E-B2C9-DD048A9C992C}"/>
    <cellStyle name="Normal 5 8 2 2" xfId="598" xr:uid="{2419605F-42F7-44E7-9ECE-31892CC2548B}"/>
    <cellStyle name="Normal 5 8 2 2 2" xfId="1421" xr:uid="{85FCA215-664C-4BE0-A616-EE5197BE3883}"/>
    <cellStyle name="Normal 5 8 2 2 2 2" xfId="1422" xr:uid="{396DDD53-A161-4585-89F8-C4CECDCDB3B0}"/>
    <cellStyle name="Normal 5 8 2 2 3" xfId="1423" xr:uid="{D1E9C349-2E77-4363-B563-FB78F10FBD36}"/>
    <cellStyle name="Normal 5 8 2 2 4" xfId="3086" xr:uid="{6CDB1616-EFA6-4B36-83A4-796412D9521A}"/>
    <cellStyle name="Normal 5 8 2 3" xfId="1424" xr:uid="{91E7B8FC-19B3-4B40-9127-D7EBC697B78B}"/>
    <cellStyle name="Normal 5 8 2 3 2" xfId="1425" xr:uid="{370FDF05-99B3-4175-B4A1-C2BD453254A6}"/>
    <cellStyle name="Normal 5 8 2 3 3" xfId="3087" xr:uid="{9EA87BDD-CD73-4A34-AD45-3A0E8B45C902}"/>
    <cellStyle name="Normal 5 8 2 3 4" xfId="3088" xr:uid="{3554FAB0-C0E6-4C30-8679-BCB4705AD468}"/>
    <cellStyle name="Normal 5 8 2 4" xfId="1426" xr:uid="{7366968D-7099-4AC0-A8A5-9F84F823F6DD}"/>
    <cellStyle name="Normal 5 8 2 5" xfId="3089" xr:uid="{DF497D1A-E6B5-4F70-B731-40B3F0184292}"/>
    <cellStyle name="Normal 5 8 2 6" xfId="3090" xr:uid="{2B142BF4-4903-4538-8780-83C5DB49397C}"/>
    <cellStyle name="Normal 5 8 3" xfId="599" xr:uid="{AD18A4E6-98E9-4C9C-B5E6-74C4393F42E7}"/>
    <cellStyle name="Normal 5 8 3 2" xfId="1427" xr:uid="{5E10506C-653C-44B1-AA62-98DC1310B7F0}"/>
    <cellStyle name="Normal 5 8 3 2 2" xfId="1428" xr:uid="{70A00C63-C695-43BD-9191-676695D98848}"/>
    <cellStyle name="Normal 5 8 3 2 3" xfId="3091" xr:uid="{DAA274BF-1EEC-40AD-86C5-8FA8393C6762}"/>
    <cellStyle name="Normal 5 8 3 2 4" xfId="3092" xr:uid="{6C3053BA-E106-4048-A178-3DDD7D8DB8E6}"/>
    <cellStyle name="Normal 5 8 3 3" xfId="1429" xr:uid="{B6001023-A249-4A93-B322-A3C78A1907DF}"/>
    <cellStyle name="Normal 5 8 3 4" xfId="3093" xr:uid="{F4216BBC-9E1E-4089-AAB6-E234CB14BDB1}"/>
    <cellStyle name="Normal 5 8 3 5" xfId="3094" xr:uid="{8B20998A-BF3B-4218-8F55-96E228B55D6B}"/>
    <cellStyle name="Normal 5 8 4" xfId="1430" xr:uid="{1065C0AF-4225-4EB3-A527-F881E031F7F2}"/>
    <cellStyle name="Normal 5 8 4 2" xfId="1431" xr:uid="{E20BFE90-E4C4-416D-A25A-4D068AD552A6}"/>
    <cellStyle name="Normal 5 8 4 3" xfId="3095" xr:uid="{729BA6E6-9549-4D49-84A2-C956EBD2B9DD}"/>
    <cellStyle name="Normal 5 8 4 4" xfId="3096" xr:uid="{8CC90F2C-3A0F-4670-9166-5954DFAA595A}"/>
    <cellStyle name="Normal 5 8 5" xfId="1432" xr:uid="{1F8C2363-2E41-4D12-98A2-417D5C8307E8}"/>
    <cellStyle name="Normal 5 8 5 2" xfId="3097" xr:uid="{3A44942A-36B3-4692-9195-1015DEB7917E}"/>
    <cellStyle name="Normal 5 8 5 3" xfId="3098" xr:uid="{5E8FA1B6-0503-483C-8589-9EEC4FE3939A}"/>
    <cellStyle name="Normal 5 8 5 4" xfId="3099" xr:uid="{76CECDF1-CC33-4805-8077-4017B84F49A8}"/>
    <cellStyle name="Normal 5 8 6" xfId="3100" xr:uid="{409C5D1C-AF63-4552-9D8D-8C13F1EDA823}"/>
    <cellStyle name="Normal 5 8 7" xfId="3101" xr:uid="{37ECAF98-D454-4970-BE4E-2FE3CD69836B}"/>
    <cellStyle name="Normal 5 8 8" xfId="3102" xr:uid="{EDC5C461-EAC0-4A29-9757-7300251638B3}"/>
    <cellStyle name="Normal 5 9" xfId="318" xr:uid="{E58A4153-9CC0-4377-8D10-7074ABEFB4DD}"/>
    <cellStyle name="Normal 5 9 2" xfId="600" xr:uid="{281767F8-59DF-48CE-B0CA-B42DDAA9B59D}"/>
    <cellStyle name="Normal 5 9 2 2" xfId="601" xr:uid="{7AF6FD76-2B63-4477-9258-635B9396AA43}"/>
    <cellStyle name="Normal 5 9 2 2 2" xfId="1433" xr:uid="{873E373A-563A-451D-948A-B65E45C4AECE}"/>
    <cellStyle name="Normal 5 9 2 2 3" xfId="3103" xr:uid="{5249B82A-1EF1-4189-8291-C604B065E5D2}"/>
    <cellStyle name="Normal 5 9 2 2 4" xfId="3104" xr:uid="{356A117D-02DC-4BAF-8BF2-FABB6A4D5FEA}"/>
    <cellStyle name="Normal 5 9 2 3" xfId="1434" xr:uid="{9DE32D75-E180-4DA6-A530-CEBBD9F90541}"/>
    <cellStyle name="Normal 5 9 2 4" xfId="3105" xr:uid="{7F35B9AE-F185-4EC7-99F6-5C454535EB42}"/>
    <cellStyle name="Normal 5 9 2 5" xfId="3106" xr:uid="{BBF7C149-286A-40D4-B4A9-13890F2E7C29}"/>
    <cellStyle name="Normal 5 9 3" xfId="602" xr:uid="{7F618FC5-FC81-43D8-ADE6-DE15D7155BC6}"/>
    <cellStyle name="Normal 5 9 3 2" xfId="1435" xr:uid="{84D1DB95-08DB-403F-97AF-E803FD78469C}"/>
    <cellStyle name="Normal 5 9 3 3" xfId="3107" xr:uid="{F9C1AF7D-6C21-4198-9F2E-B80918FBDC26}"/>
    <cellStyle name="Normal 5 9 3 4" xfId="3108" xr:uid="{B27760CF-1815-40C8-8CEF-56FF4D597B06}"/>
    <cellStyle name="Normal 5 9 4" xfId="1436" xr:uid="{26F1D3FD-F845-4F31-8EE1-8474A3675829}"/>
    <cellStyle name="Normal 5 9 4 2" xfId="3109" xr:uid="{1CCBDABC-E810-413F-90CF-6870B7B12E7E}"/>
    <cellStyle name="Normal 5 9 4 3" xfId="3110" xr:uid="{6C15EAE7-61EC-4660-AA93-2AE7C8B9F805}"/>
    <cellStyle name="Normal 5 9 4 4" xfId="3111" xr:uid="{172A26E6-487C-4AEE-BBA6-08E6F281F18E}"/>
    <cellStyle name="Normal 5 9 5" xfId="3112" xr:uid="{38654B6F-2A8E-4126-8FF0-7F8A21FDCD62}"/>
    <cellStyle name="Normal 5 9 6" xfId="3113" xr:uid="{8A7F9FF8-C61C-475B-B78B-BBBF831B0334}"/>
    <cellStyle name="Normal 5 9 7" xfId="3114" xr:uid="{E995D624-DEED-4BE0-B7DA-C7FC1A28F613}"/>
    <cellStyle name="Normal 6" xfId="109" xr:uid="{AA3770FB-8C4D-4EC1-8C7D-4B9EFAC7C123}"/>
    <cellStyle name="Normal 6 10" xfId="319" xr:uid="{22591C2F-82BF-48CC-A64F-FFC28717425F}"/>
    <cellStyle name="Normal 6 10 2" xfId="1437" xr:uid="{3ECAB103-99FA-4EF6-8F0B-389F2AD9406E}"/>
    <cellStyle name="Normal 6 10 2 2" xfId="3115" xr:uid="{EB8020C5-0262-4328-88D7-B420B9643997}"/>
    <cellStyle name="Normal 6 10 2 2 2" xfId="4588" xr:uid="{B3A2A3D2-BA06-4CF7-9E05-7956C98819F6}"/>
    <cellStyle name="Normal 6 10 2 3" xfId="3116" xr:uid="{C506E00C-02CE-4FE1-99C4-885EAF299EC7}"/>
    <cellStyle name="Normal 6 10 2 4" xfId="3117" xr:uid="{830E0292-5198-49C7-A5F1-8BCE912A721B}"/>
    <cellStyle name="Normal 6 10 3" xfId="3118" xr:uid="{B47623E2-9290-4739-AAE2-86278F02FD76}"/>
    <cellStyle name="Normal 6 10 4" xfId="3119" xr:uid="{C7DF6AFC-5540-46CD-BF5B-64B4ED07C971}"/>
    <cellStyle name="Normal 6 10 5" xfId="3120" xr:uid="{323A31E4-CEF0-4143-A9E2-1465E3416D51}"/>
    <cellStyle name="Normal 6 11" xfId="1438" xr:uid="{30F8D630-AAF7-423A-AD38-4F19912D9918}"/>
    <cellStyle name="Normal 6 11 2" xfId="3121" xr:uid="{1903BC6C-846E-4328-A0E3-6401050703B8}"/>
    <cellStyle name="Normal 6 11 3" xfId="3122" xr:uid="{CCE700BD-8A87-4CEF-AE78-C44A6AD28BB3}"/>
    <cellStyle name="Normal 6 11 4" xfId="3123" xr:uid="{CB7E9483-E8D0-45D7-A957-8250F0D31AA0}"/>
    <cellStyle name="Normal 6 12" xfId="902" xr:uid="{B3268DFE-4E77-4954-A3C7-75FB1F41DCFB}"/>
    <cellStyle name="Normal 6 12 2" xfId="3124" xr:uid="{D07F2A7B-3F19-47F9-A798-085FB0B69DD0}"/>
    <cellStyle name="Normal 6 12 3" xfId="3125" xr:uid="{FA6E3780-34C9-4F31-B02F-9E77822FEE85}"/>
    <cellStyle name="Normal 6 12 4" xfId="3126" xr:uid="{8CED7C21-8836-463A-A29C-4212BD428A3A}"/>
    <cellStyle name="Normal 6 13" xfId="899" xr:uid="{2C765426-49A4-4AC6-B395-27C7250502A6}"/>
    <cellStyle name="Normal 6 13 2" xfId="3128" xr:uid="{980A324E-56C2-4150-BE74-28321C38D6DE}"/>
    <cellStyle name="Normal 6 13 3" xfId="4315" xr:uid="{12D9255D-5167-4889-961F-AC91D29CE764}"/>
    <cellStyle name="Normal 6 13 4" xfId="3127" xr:uid="{38F0F9C2-E2A9-4E6D-950A-F73B31A3F213}"/>
    <cellStyle name="Normal 6 13 5" xfId="5319" xr:uid="{307AA7DA-C189-4F5E-83FE-2BE7F23E0EB4}"/>
    <cellStyle name="Normal 6 14" xfId="3129" xr:uid="{3EACEB63-0CFB-410F-BA7F-C6F9FEC2D828}"/>
    <cellStyle name="Normal 6 15" xfId="3130" xr:uid="{B660E26B-F372-4987-B672-61DDBDBAEB90}"/>
    <cellStyle name="Normal 6 16" xfId="3131" xr:uid="{6FFD7ACF-64A6-4046-9FBE-39BD3C09A3CF}"/>
    <cellStyle name="Normal 6 2" xfId="110" xr:uid="{6DD667CD-9A32-429F-82C3-55FF14B3BDB4}"/>
    <cellStyle name="Normal 6 2 2" xfId="320" xr:uid="{545509A9-291A-477C-912F-9451DC23A68D}"/>
    <cellStyle name="Normal 6 2 2 2" xfId="4671" xr:uid="{6378F548-9148-4388-BD9C-C342DA3EB14B}"/>
    <cellStyle name="Normal 6 2 3" xfId="4560" xr:uid="{6DAB1B82-8D22-4F31-A0C1-FE3733F05F57}"/>
    <cellStyle name="Normal 6 3" xfId="111" xr:uid="{036A7633-4983-4065-A0AA-3251577F46EF}"/>
    <cellStyle name="Normal 6 3 10" xfId="3132" xr:uid="{E8A1289B-4106-41B9-9878-99101DA251C9}"/>
    <cellStyle name="Normal 6 3 11" xfId="3133" xr:uid="{AF1EA5C0-D86C-4CE6-A33D-7231256E7F5F}"/>
    <cellStyle name="Normal 6 3 2" xfId="112" xr:uid="{3C4730B9-7762-49D6-9A70-F68FE550BB3C}"/>
    <cellStyle name="Normal 6 3 2 2" xfId="113" xr:uid="{0D851F9E-3F4F-41CF-9FAC-4ECE88253687}"/>
    <cellStyle name="Normal 6 3 2 2 2" xfId="321" xr:uid="{78054DD3-8CE9-4DA5-8532-80171B4C8598}"/>
    <cellStyle name="Normal 6 3 2 2 2 2" xfId="603" xr:uid="{3B887017-CB90-4FD2-974B-DD16D6A9B2AC}"/>
    <cellStyle name="Normal 6 3 2 2 2 2 2" xfId="604" xr:uid="{FE006748-44B6-4D05-A460-FA37424CAD6D}"/>
    <cellStyle name="Normal 6 3 2 2 2 2 2 2" xfId="1439" xr:uid="{47C2F7DD-D54B-4F99-A942-F5D6775643C7}"/>
    <cellStyle name="Normal 6 3 2 2 2 2 2 2 2" xfId="1440" xr:uid="{90EFFF8B-5F2B-4E52-9FB8-3C585777B3BE}"/>
    <cellStyle name="Normal 6 3 2 2 2 2 2 3" xfId="1441" xr:uid="{5DB78659-F60B-4C82-83A1-0DACE1034B64}"/>
    <cellStyle name="Normal 6 3 2 2 2 2 3" xfId="1442" xr:uid="{AB68ACF6-12F3-4F0F-A2A6-5E2FCB8A69DC}"/>
    <cellStyle name="Normal 6 3 2 2 2 2 3 2" xfId="1443" xr:uid="{C7A089DF-9314-45AA-BB34-E46DB4A12E66}"/>
    <cellStyle name="Normal 6 3 2 2 2 2 4" xfId="1444" xr:uid="{9E21EAFE-114C-4054-A5E2-CAB5C4368FBE}"/>
    <cellStyle name="Normal 6 3 2 2 2 3" xfId="605" xr:uid="{6F58B599-B95F-4FEC-9B93-70FB5987DC6E}"/>
    <cellStyle name="Normal 6 3 2 2 2 3 2" xfId="1445" xr:uid="{EB4FE52A-21DE-4FE9-AD0A-CFF3FB04C695}"/>
    <cellStyle name="Normal 6 3 2 2 2 3 2 2" xfId="1446" xr:uid="{CDA5728E-D876-4B7E-821D-D3B739F37C50}"/>
    <cellStyle name="Normal 6 3 2 2 2 3 3" xfId="1447" xr:uid="{2C991C13-2A3F-4088-89C8-D365CF5EC118}"/>
    <cellStyle name="Normal 6 3 2 2 2 3 4" xfId="3134" xr:uid="{39F04A3B-EB88-418E-8999-F77D5D95EDB1}"/>
    <cellStyle name="Normal 6 3 2 2 2 4" xfId="1448" xr:uid="{8486B213-7DD3-494C-83F5-6EDD986FAA92}"/>
    <cellStyle name="Normal 6 3 2 2 2 4 2" xfId="1449" xr:uid="{14A534E7-7981-44CC-91B5-45331A689398}"/>
    <cellStyle name="Normal 6 3 2 2 2 5" xfId="1450" xr:uid="{4647FAEF-67D0-47AD-B7B9-644048AAEE07}"/>
    <cellStyle name="Normal 6 3 2 2 2 6" xfId="3135" xr:uid="{CBDF7EAF-9E19-4793-80FF-353080742081}"/>
    <cellStyle name="Normal 6 3 2 2 3" xfId="322" xr:uid="{5647F477-ADF3-4974-BA4C-6886C132C668}"/>
    <cellStyle name="Normal 6 3 2 2 3 2" xfId="606" xr:uid="{44E8E6F6-AE63-4746-A0DF-8F5AC0AC489B}"/>
    <cellStyle name="Normal 6 3 2 2 3 2 2" xfId="607" xr:uid="{CB929164-DFCA-446D-9796-2FE8C0177201}"/>
    <cellStyle name="Normal 6 3 2 2 3 2 2 2" xfId="1451" xr:uid="{D348380E-8AFB-4CF2-9276-0248A02FEB4C}"/>
    <cellStyle name="Normal 6 3 2 2 3 2 2 2 2" xfId="1452" xr:uid="{4987B590-9E41-418E-AF0A-5EF1080F66E1}"/>
    <cellStyle name="Normal 6 3 2 2 3 2 2 3" xfId="1453" xr:uid="{F2479AAD-EC0F-458D-94A6-78511C0B1782}"/>
    <cellStyle name="Normal 6 3 2 2 3 2 3" xfId="1454" xr:uid="{36894A21-976D-48CF-B1EB-C137B103022E}"/>
    <cellStyle name="Normal 6 3 2 2 3 2 3 2" xfId="1455" xr:uid="{0A3BCF86-64E9-4651-9140-E3364D45CB3D}"/>
    <cellStyle name="Normal 6 3 2 2 3 2 4" xfId="1456" xr:uid="{FC482AC5-DE2E-4017-A99D-970904D9F6A6}"/>
    <cellStyle name="Normal 6 3 2 2 3 3" xfId="608" xr:uid="{32C3AE0C-5ABF-4EBE-BBB7-6F6AF9855D77}"/>
    <cellStyle name="Normal 6 3 2 2 3 3 2" xfId="1457" xr:uid="{54004E7A-C016-43AB-A9D7-795DB6D2C731}"/>
    <cellStyle name="Normal 6 3 2 2 3 3 2 2" xfId="1458" xr:uid="{689C6595-6161-4E4C-B2CF-5B36ED9BDBD3}"/>
    <cellStyle name="Normal 6 3 2 2 3 3 3" xfId="1459" xr:uid="{EFF233DB-CDD9-4442-BC81-9D8C85262593}"/>
    <cellStyle name="Normal 6 3 2 2 3 4" xfId="1460" xr:uid="{134B0330-5AB4-4437-BB3A-E02ACCB8E899}"/>
    <cellStyle name="Normal 6 3 2 2 3 4 2" xfId="1461" xr:uid="{1E65DC56-9811-4F51-9B49-59239F57029D}"/>
    <cellStyle name="Normal 6 3 2 2 3 5" xfId="1462" xr:uid="{603F695D-9C9B-4074-97CE-4E63CA070BA1}"/>
    <cellStyle name="Normal 6 3 2 2 4" xfId="609" xr:uid="{AEE5AA67-C98E-4D01-8620-4C8C095C621F}"/>
    <cellStyle name="Normal 6 3 2 2 4 2" xfId="610" xr:uid="{EBE486CD-5F9C-46CC-8DDB-1D8FB9D65F90}"/>
    <cellStyle name="Normal 6 3 2 2 4 2 2" xfId="1463" xr:uid="{DFF02046-6EEC-4FCD-A3F2-A66DEA653BEE}"/>
    <cellStyle name="Normal 6 3 2 2 4 2 2 2" xfId="1464" xr:uid="{5745729C-EDE9-4559-8B30-93DD6475B7A5}"/>
    <cellStyle name="Normal 6 3 2 2 4 2 3" xfId="1465" xr:uid="{4C59B14E-D80D-452E-83B8-BB0A1AAF3309}"/>
    <cellStyle name="Normal 6 3 2 2 4 3" xfId="1466" xr:uid="{AD291AAA-039C-4F8C-8144-900FC1DC2C60}"/>
    <cellStyle name="Normal 6 3 2 2 4 3 2" xfId="1467" xr:uid="{4B674101-26B7-47D3-90D8-53CE64C3754C}"/>
    <cellStyle name="Normal 6 3 2 2 4 4" xfId="1468" xr:uid="{5C83015E-AADC-4657-B3B2-B79073FD9CB9}"/>
    <cellStyle name="Normal 6 3 2 2 5" xfId="611" xr:uid="{5E1A3088-31A4-4BEE-9439-6C44100A3A01}"/>
    <cellStyle name="Normal 6 3 2 2 5 2" xfId="1469" xr:uid="{89BE6976-0E96-42F1-9859-CB5940B007E1}"/>
    <cellStyle name="Normal 6 3 2 2 5 2 2" xfId="1470" xr:uid="{2B547ABA-BA97-4030-BD26-81C936FB3611}"/>
    <cellStyle name="Normal 6 3 2 2 5 3" xfId="1471" xr:uid="{A5DC3912-1192-4C6F-A337-9D59A0CEA9DD}"/>
    <cellStyle name="Normal 6 3 2 2 5 4" xfId="3136" xr:uid="{11E83D9D-868F-4AC2-9A0E-337CF70B8B9B}"/>
    <cellStyle name="Normal 6 3 2 2 6" xfId="1472" xr:uid="{30762ECF-8431-48AA-ADCB-70AEF4B7CFD0}"/>
    <cellStyle name="Normal 6 3 2 2 6 2" xfId="1473" xr:uid="{F3EA4113-580B-484C-942C-4C9944261DC9}"/>
    <cellStyle name="Normal 6 3 2 2 7" xfId="1474" xr:uid="{4B8C566E-E029-462F-B00F-DBCFDF8AF8D4}"/>
    <cellStyle name="Normal 6 3 2 2 8" xfId="3137" xr:uid="{38E2951B-9B34-4960-B20B-C0DF6BE2B89A}"/>
    <cellStyle name="Normal 6 3 2 3" xfId="323" xr:uid="{2F281146-1014-423C-8AF1-D2599505D8A1}"/>
    <cellStyle name="Normal 6 3 2 3 2" xfId="612" xr:uid="{39123C74-603C-48C4-AF9F-B14E1C9D349D}"/>
    <cellStyle name="Normal 6 3 2 3 2 2" xfId="613" xr:uid="{7F3273E4-C3BE-422A-AFAC-D7910BE8CD79}"/>
    <cellStyle name="Normal 6 3 2 3 2 2 2" xfId="1475" xr:uid="{56C47282-406B-4964-9A26-71945607A7B4}"/>
    <cellStyle name="Normal 6 3 2 3 2 2 2 2" xfId="1476" xr:uid="{6EAA1507-2CF3-43AF-A5D9-B543DE1B6D39}"/>
    <cellStyle name="Normal 6 3 2 3 2 2 3" xfId="1477" xr:uid="{312CC92B-DB3D-4170-B346-D0862FE5E12C}"/>
    <cellStyle name="Normal 6 3 2 3 2 3" xfId="1478" xr:uid="{58573C3D-358E-4716-B66A-5CDBF78172A2}"/>
    <cellStyle name="Normal 6 3 2 3 2 3 2" xfId="1479" xr:uid="{3F217E06-BD13-401C-BEB0-A4A20708DFEB}"/>
    <cellStyle name="Normal 6 3 2 3 2 4" xfId="1480" xr:uid="{A84A5726-5172-4583-B498-EC6D4BBCC92C}"/>
    <cellStyle name="Normal 6 3 2 3 3" xfId="614" xr:uid="{BBC9E233-507E-441B-AC6B-5751224CD121}"/>
    <cellStyle name="Normal 6 3 2 3 3 2" xfId="1481" xr:uid="{97957714-FDC7-4E48-8C40-2BEC59ACDA96}"/>
    <cellStyle name="Normal 6 3 2 3 3 2 2" xfId="1482" xr:uid="{15B8E593-F307-41A6-AF1D-700CE34B40C7}"/>
    <cellStyle name="Normal 6 3 2 3 3 3" xfId="1483" xr:uid="{75E5080A-6BD9-44BA-A277-A4C919B63CC1}"/>
    <cellStyle name="Normal 6 3 2 3 3 4" xfId="3138" xr:uid="{F6B5C79E-2B1F-4E25-80CD-5C5246F07681}"/>
    <cellStyle name="Normal 6 3 2 3 4" xfId="1484" xr:uid="{E4E9A976-D025-480B-9171-713C28FFC55E}"/>
    <cellStyle name="Normal 6 3 2 3 4 2" xfId="1485" xr:uid="{16DAEBED-028F-4B76-958C-F13D423795D7}"/>
    <cellStyle name="Normal 6 3 2 3 5" xfId="1486" xr:uid="{C202E502-901E-42EB-84F8-2926EFEA896E}"/>
    <cellStyle name="Normal 6 3 2 3 6" xfId="3139" xr:uid="{6C3A5A9B-5C80-473D-AD6A-4498B6B69A3B}"/>
    <cellStyle name="Normal 6 3 2 4" xfId="324" xr:uid="{69386999-B7C5-4732-A5B6-A43D23CB6BFF}"/>
    <cellStyle name="Normal 6 3 2 4 2" xfId="615" xr:uid="{13296730-69D8-46A7-BE7F-C0FA76CF131E}"/>
    <cellStyle name="Normal 6 3 2 4 2 2" xfId="616" xr:uid="{8E6D6E10-CEC2-4350-9864-6A5398194832}"/>
    <cellStyle name="Normal 6 3 2 4 2 2 2" xfId="1487" xr:uid="{BF8D9ECD-4A4C-4360-A879-2AD298AFB4FF}"/>
    <cellStyle name="Normal 6 3 2 4 2 2 2 2" xfId="1488" xr:uid="{2B1A05CD-CE2B-4214-8472-F166DDFD42FE}"/>
    <cellStyle name="Normal 6 3 2 4 2 2 3" xfId="1489" xr:uid="{6CC120B4-D6B8-48FC-9D02-51EF338FB239}"/>
    <cellStyle name="Normal 6 3 2 4 2 3" xfId="1490" xr:uid="{69F1F23F-B780-45C5-9E61-8A38C7C54A97}"/>
    <cellStyle name="Normal 6 3 2 4 2 3 2" xfId="1491" xr:uid="{09C863A1-5446-451B-9580-C980B6CD2ABD}"/>
    <cellStyle name="Normal 6 3 2 4 2 4" xfId="1492" xr:uid="{682C319D-D078-41AE-8E06-1FB71A9ED540}"/>
    <cellStyle name="Normal 6 3 2 4 3" xfId="617" xr:uid="{CC0A4E05-46A3-4327-BC61-278574AC6F8F}"/>
    <cellStyle name="Normal 6 3 2 4 3 2" xfId="1493" xr:uid="{A8C95174-1226-437C-A2C4-A03ACBED773E}"/>
    <cellStyle name="Normal 6 3 2 4 3 2 2" xfId="1494" xr:uid="{5FA2D1B7-8BE6-4D08-ABA4-6CD053372AE2}"/>
    <cellStyle name="Normal 6 3 2 4 3 3" xfId="1495" xr:uid="{B8EC64E4-2DF4-4408-BEE7-D68FE19490B0}"/>
    <cellStyle name="Normal 6 3 2 4 4" xfId="1496" xr:uid="{11954359-7CAD-4A49-AFBE-BC943FF1D51C}"/>
    <cellStyle name="Normal 6 3 2 4 4 2" xfId="1497" xr:uid="{684B6597-9BA2-4075-A0A9-8773C85BF4C1}"/>
    <cellStyle name="Normal 6 3 2 4 5" xfId="1498" xr:uid="{F6339FAF-0920-4D57-B186-7A115B80CD4C}"/>
    <cellStyle name="Normal 6 3 2 5" xfId="325" xr:uid="{FA784148-F3DF-494E-8517-27DCA6323C85}"/>
    <cellStyle name="Normal 6 3 2 5 2" xfId="618" xr:uid="{DB38FDB0-BB22-4F53-B87A-14E5BD66854C}"/>
    <cellStyle name="Normal 6 3 2 5 2 2" xfId="1499" xr:uid="{43A69F4D-1910-48AA-A123-F48063DFC891}"/>
    <cellStyle name="Normal 6 3 2 5 2 2 2" xfId="1500" xr:uid="{D3EE3BC9-6D89-4F27-BA88-8CAAA0ACFB9A}"/>
    <cellStyle name="Normal 6 3 2 5 2 3" xfId="1501" xr:uid="{BA912722-8470-4EB4-A7A5-658B4D0F643A}"/>
    <cellStyle name="Normal 6 3 2 5 3" xfId="1502" xr:uid="{6F0FB281-1A4B-49D6-BC89-C4E783C75E78}"/>
    <cellStyle name="Normal 6 3 2 5 3 2" xfId="1503" xr:uid="{AC3ED4D3-4F3B-4F18-939B-156B0393821C}"/>
    <cellStyle name="Normal 6 3 2 5 4" xfId="1504" xr:uid="{6D97DE5B-154E-4C1D-B2F1-0886088FE73F}"/>
    <cellStyle name="Normal 6 3 2 6" xfId="619" xr:uid="{AE826535-552A-4FBC-840D-CAE1DA597F16}"/>
    <cellStyle name="Normal 6 3 2 6 2" xfId="1505" xr:uid="{225B2815-0559-402A-B236-39554F1E988C}"/>
    <cellStyle name="Normal 6 3 2 6 2 2" xfId="1506" xr:uid="{A293EE56-7141-47F0-B9E2-E2E9FCBBDA02}"/>
    <cellStyle name="Normal 6 3 2 6 3" xfId="1507" xr:uid="{CA4E26B2-42F8-4F3E-9894-B2AB65BF886D}"/>
    <cellStyle name="Normal 6 3 2 6 4" xfId="3140" xr:uid="{BF084060-3FB4-4A3F-BEA5-A27F7AFAF7CB}"/>
    <cellStyle name="Normal 6 3 2 7" xfId="1508" xr:uid="{95994BFA-135C-4C3E-A6A8-1F956420A4F7}"/>
    <cellStyle name="Normal 6 3 2 7 2" xfId="1509" xr:uid="{FAFC4E6F-C6B1-4C33-A581-A628D8E14FA3}"/>
    <cellStyle name="Normal 6 3 2 8" xfId="1510" xr:uid="{88CB88A3-6339-47BB-A92B-7FF7A67EFCCA}"/>
    <cellStyle name="Normal 6 3 2 9" xfId="3141" xr:uid="{D4E85D4F-B452-4D2C-88FD-FC7C1CB53F7C}"/>
    <cellStyle name="Normal 6 3 3" xfId="114" xr:uid="{6ED2A605-6D47-46B0-9E11-ED031C85545D}"/>
    <cellStyle name="Normal 6 3 3 2" xfId="115" xr:uid="{07D28F6D-F330-4753-B078-3092407FFEF9}"/>
    <cellStyle name="Normal 6 3 3 2 2" xfId="620" xr:uid="{D3B65DE3-493D-4C2D-BF85-5E5860D9C503}"/>
    <cellStyle name="Normal 6 3 3 2 2 2" xfId="621" xr:uid="{255FFC40-F67E-4D31-A85D-1B64453FB0DF}"/>
    <cellStyle name="Normal 6 3 3 2 2 2 2" xfId="1511" xr:uid="{3AC683D6-044E-431B-A4DE-967683C39BE7}"/>
    <cellStyle name="Normal 6 3 3 2 2 2 2 2" xfId="1512" xr:uid="{0C31DC7B-A6AA-4A82-956C-84C9A492EB1D}"/>
    <cellStyle name="Normal 6 3 3 2 2 2 3" xfId="1513" xr:uid="{A7A97E96-7675-4C6B-A202-B5B0C3B13A3C}"/>
    <cellStyle name="Normal 6 3 3 2 2 3" xfId="1514" xr:uid="{5E125CFD-48C7-4CC2-A481-11BD61143CD5}"/>
    <cellStyle name="Normal 6 3 3 2 2 3 2" xfId="1515" xr:uid="{AE82FBDC-1FA9-4838-BD7E-660EEEA3382E}"/>
    <cellStyle name="Normal 6 3 3 2 2 4" xfId="1516" xr:uid="{38D34FC7-C38D-4098-AF6C-BBFEBEA1C655}"/>
    <cellStyle name="Normal 6 3 3 2 3" xfId="622" xr:uid="{DF32EF9A-8691-4D0A-9372-CA22D1DC5444}"/>
    <cellStyle name="Normal 6 3 3 2 3 2" xfId="1517" xr:uid="{3E1D32CD-BE2B-419C-913E-2BBCD8E9209A}"/>
    <cellStyle name="Normal 6 3 3 2 3 2 2" xfId="1518" xr:uid="{025BFF9A-9CC2-42B6-97CA-BE5B3682B2B5}"/>
    <cellStyle name="Normal 6 3 3 2 3 3" xfId="1519" xr:uid="{A0F710C8-2225-4932-AE08-41C84C3C5B92}"/>
    <cellStyle name="Normal 6 3 3 2 3 4" xfId="3142" xr:uid="{8B1D4AAB-BDBB-4D5C-A58B-4CCF78B99867}"/>
    <cellStyle name="Normal 6 3 3 2 4" xfId="1520" xr:uid="{5A37B8BC-2740-403F-BDC1-A74949696131}"/>
    <cellStyle name="Normal 6 3 3 2 4 2" xfId="1521" xr:uid="{BEB1B48F-F710-4613-9EDE-26567DA38C97}"/>
    <cellStyle name="Normal 6 3 3 2 5" xfId="1522" xr:uid="{EA6FA220-1A98-4F38-9E04-DC1F33C03DF0}"/>
    <cellStyle name="Normal 6 3 3 2 6" xfId="3143" xr:uid="{83BC01D6-75CD-481E-B6EF-9344F5554E87}"/>
    <cellStyle name="Normal 6 3 3 3" xfId="326" xr:uid="{40041D4C-3A1A-49C9-9EF1-E8DA7EE05F58}"/>
    <cellStyle name="Normal 6 3 3 3 2" xfId="623" xr:uid="{EDD3FE62-C317-406C-A6C4-84402C43F324}"/>
    <cellStyle name="Normal 6 3 3 3 2 2" xfId="624" xr:uid="{6CBDAF03-FE30-4AE4-890B-2A9D45E0B5AD}"/>
    <cellStyle name="Normal 6 3 3 3 2 2 2" xfId="1523" xr:uid="{02E7DD2D-2DCD-4D31-83D6-8B653CD925B7}"/>
    <cellStyle name="Normal 6 3 3 3 2 2 2 2" xfId="1524" xr:uid="{CB63DCB7-393E-42B9-B01C-88BF780697D4}"/>
    <cellStyle name="Normal 6 3 3 3 2 2 3" xfId="1525" xr:uid="{0F64C8DF-A3E0-4F53-9D66-8A2077AB47EB}"/>
    <cellStyle name="Normal 6 3 3 3 2 3" xfId="1526" xr:uid="{CA51D91B-391C-44AA-B3BD-B276E648E7BF}"/>
    <cellStyle name="Normal 6 3 3 3 2 3 2" xfId="1527" xr:uid="{33DDB349-CF0C-43EF-BEAC-5602EB9B15B7}"/>
    <cellStyle name="Normal 6 3 3 3 2 4" xfId="1528" xr:uid="{E5F21C5B-C5DF-4F82-9F3D-E9E46A3F785E}"/>
    <cellStyle name="Normal 6 3 3 3 3" xfId="625" xr:uid="{7107A4CB-0751-496D-81C1-F3523419695D}"/>
    <cellStyle name="Normal 6 3 3 3 3 2" xfId="1529" xr:uid="{D7461B55-8311-4AD3-8288-07120A508452}"/>
    <cellStyle name="Normal 6 3 3 3 3 2 2" xfId="1530" xr:uid="{9FB57BDE-3DB7-4B29-AFEA-7C56DD46342B}"/>
    <cellStyle name="Normal 6 3 3 3 3 3" xfId="1531" xr:uid="{8DC693C6-B97F-4111-ADAA-79A57DFBB45D}"/>
    <cellStyle name="Normal 6 3 3 3 4" xfId="1532" xr:uid="{59425F1A-B267-4E73-8DB8-9EDEBD0D7770}"/>
    <cellStyle name="Normal 6 3 3 3 4 2" xfId="1533" xr:uid="{9E039364-30F6-4B89-8139-4F903B7216AE}"/>
    <cellStyle name="Normal 6 3 3 3 5" xfId="1534" xr:uid="{A6116F86-F1A7-4E56-928F-91662A797262}"/>
    <cellStyle name="Normal 6 3 3 4" xfId="327" xr:uid="{AF110CDD-66A3-4EEC-9F65-E802D719B5F1}"/>
    <cellStyle name="Normal 6 3 3 4 2" xfId="626" xr:uid="{C1D06CB9-7587-4A53-8139-D1DE5123890B}"/>
    <cellStyle name="Normal 6 3 3 4 2 2" xfId="1535" xr:uid="{FAA6968D-9D31-47CC-BD58-CC9583A7E147}"/>
    <cellStyle name="Normal 6 3 3 4 2 2 2" xfId="1536" xr:uid="{BD539287-6678-4CE4-93EA-C4650018C6CB}"/>
    <cellStyle name="Normal 6 3 3 4 2 3" xfId="1537" xr:uid="{B1C1DCC9-F6C0-4CA7-A91B-8DB90E319691}"/>
    <cellStyle name="Normal 6 3 3 4 3" xfId="1538" xr:uid="{1B825A6F-4E86-4032-A2C6-7282257CEEAA}"/>
    <cellStyle name="Normal 6 3 3 4 3 2" xfId="1539" xr:uid="{E1F41F86-ABF4-429B-90FB-823223D28AA1}"/>
    <cellStyle name="Normal 6 3 3 4 4" xfId="1540" xr:uid="{1FD09D32-DA6A-4932-8297-9BD7D27F0420}"/>
    <cellStyle name="Normal 6 3 3 5" xfId="627" xr:uid="{FA255769-CFF5-4568-8C40-CC1ECA5E10CD}"/>
    <cellStyle name="Normal 6 3 3 5 2" xfId="1541" xr:uid="{E2BC1400-8DA3-4FDB-9C87-13076EB36339}"/>
    <cellStyle name="Normal 6 3 3 5 2 2" xfId="1542" xr:uid="{E71E68C0-AB7A-48EC-93A0-A5B0166C9D18}"/>
    <cellStyle name="Normal 6 3 3 5 3" xfId="1543" xr:uid="{8313D339-DBBE-4BBE-8B32-8F7F57250B04}"/>
    <cellStyle name="Normal 6 3 3 5 4" xfId="3144" xr:uid="{4F7485CA-D294-4EA8-88A2-2742906A4DED}"/>
    <cellStyle name="Normal 6 3 3 6" xfId="1544" xr:uid="{6537E9D9-5A43-4397-A223-2110B256E098}"/>
    <cellStyle name="Normal 6 3 3 6 2" xfId="1545" xr:uid="{F54B0B60-B0AD-4C62-BF71-916FF5981C26}"/>
    <cellStyle name="Normal 6 3 3 7" xfId="1546" xr:uid="{7B3F6CCF-C7B6-4629-9E2D-500ACDF08148}"/>
    <cellStyle name="Normal 6 3 3 8" xfId="3145" xr:uid="{6D3DFFCE-2B73-4951-B13A-95C39087A788}"/>
    <cellStyle name="Normal 6 3 4" xfId="116" xr:uid="{F562AD03-3836-4843-BCE9-ECBE3D8F86BF}"/>
    <cellStyle name="Normal 6 3 4 2" xfId="447" xr:uid="{5E16FA69-3414-4666-AC7F-EF41CA2EE39E}"/>
    <cellStyle name="Normal 6 3 4 2 2" xfId="628" xr:uid="{044475F3-71C0-46C1-B3D1-2FFA7B653F08}"/>
    <cellStyle name="Normal 6 3 4 2 2 2" xfId="1547" xr:uid="{59787B01-EDC3-4329-92E1-5A902F3E13AC}"/>
    <cellStyle name="Normal 6 3 4 2 2 2 2" xfId="1548" xr:uid="{808E16FD-D2E7-46D7-AF81-CC856806D991}"/>
    <cellStyle name="Normal 6 3 4 2 2 3" xfId="1549" xr:uid="{CF1DCCA2-028C-425F-8652-568CC18E63AD}"/>
    <cellStyle name="Normal 6 3 4 2 2 4" xfId="3146" xr:uid="{ED1F037F-0AC0-40AC-8C82-6617BEBD089F}"/>
    <cellStyle name="Normal 6 3 4 2 3" xfId="1550" xr:uid="{902249D5-F911-4CF5-942B-CB11DBBD3A8B}"/>
    <cellStyle name="Normal 6 3 4 2 3 2" xfId="1551" xr:uid="{1A3E31B3-749E-40AF-8C9E-06997CA8C009}"/>
    <cellStyle name="Normal 6 3 4 2 4" xfId="1552" xr:uid="{112A3EE4-AD37-4043-A7D9-A94B16710A62}"/>
    <cellStyle name="Normal 6 3 4 2 5" xfId="3147" xr:uid="{E93FDE0B-5413-48FD-B04E-8ACD04CADBFE}"/>
    <cellStyle name="Normal 6 3 4 3" xfId="629" xr:uid="{D39F5094-872C-450F-A64F-80D95D6A02C7}"/>
    <cellStyle name="Normal 6 3 4 3 2" xfId="1553" xr:uid="{879739EA-B6C0-4427-A9F2-21D47D1E6191}"/>
    <cellStyle name="Normal 6 3 4 3 2 2" xfId="1554" xr:uid="{1CAB254C-8E5F-43AF-BC4F-6AA93549268C}"/>
    <cellStyle name="Normal 6 3 4 3 3" xfId="1555" xr:uid="{4B2A831C-0B85-42BE-AA8C-5FCA39CCFA1F}"/>
    <cellStyle name="Normal 6 3 4 3 4" xfId="3148" xr:uid="{EE6B92AC-3428-4471-8DCA-20074ACDD4EF}"/>
    <cellStyle name="Normal 6 3 4 4" xfId="1556" xr:uid="{1CB7CE7E-D7C8-4FCE-8AFF-3F7B89C10377}"/>
    <cellStyle name="Normal 6 3 4 4 2" xfId="1557" xr:uid="{7A621A77-D0AC-40A9-ACA9-A9F5B536A03A}"/>
    <cellStyle name="Normal 6 3 4 4 3" xfId="3149" xr:uid="{1432676D-281A-446A-AFA5-E82266ABC134}"/>
    <cellStyle name="Normal 6 3 4 4 4" xfId="3150" xr:uid="{5E7D15FF-F05D-4D08-B940-2E55408535D4}"/>
    <cellStyle name="Normal 6 3 4 5" xfId="1558" xr:uid="{19D6E4F3-1E28-48C2-BF5B-FA07AC730583}"/>
    <cellStyle name="Normal 6 3 4 6" xfId="3151" xr:uid="{8BE067EB-1DE2-4649-A447-3B3E8BDE9B2A}"/>
    <cellStyle name="Normal 6 3 4 7" xfId="3152" xr:uid="{99D08A00-15C2-4C86-B72F-AF1C142B53E2}"/>
    <cellStyle name="Normal 6 3 5" xfId="328" xr:uid="{1B853B6E-6F87-49E8-A210-1A8E18A60D1B}"/>
    <cellStyle name="Normal 6 3 5 2" xfId="630" xr:uid="{7E878F2C-CF2C-4624-8994-4655FFB87851}"/>
    <cellStyle name="Normal 6 3 5 2 2" xfId="631" xr:uid="{E33FEB59-13B9-43FA-A3CF-492BF191D857}"/>
    <cellStyle name="Normal 6 3 5 2 2 2" xfId="1559" xr:uid="{C80CDF27-5FB1-488C-8E20-000E8AFF2AFB}"/>
    <cellStyle name="Normal 6 3 5 2 2 2 2" xfId="1560" xr:uid="{5C811903-AEFB-46FF-AAA4-27C393175ADC}"/>
    <cellStyle name="Normal 6 3 5 2 2 3" xfId="1561" xr:uid="{8E697A44-5440-48D1-A361-CD66B6DDFBC7}"/>
    <cellStyle name="Normal 6 3 5 2 3" xfId="1562" xr:uid="{17257F80-7232-4E68-93ED-54E4C1C69877}"/>
    <cellStyle name="Normal 6 3 5 2 3 2" xfId="1563" xr:uid="{B59EAEF2-152F-4874-B275-3B3DB7E0EEFC}"/>
    <cellStyle name="Normal 6 3 5 2 4" xfId="1564" xr:uid="{B6D1599A-06DB-4B35-B6D6-4302CF511D04}"/>
    <cellStyle name="Normal 6 3 5 3" xfId="632" xr:uid="{EB55C92A-3DF4-4087-97E1-19E5535D31D0}"/>
    <cellStyle name="Normal 6 3 5 3 2" xfId="1565" xr:uid="{A9D9946A-3D90-458C-907D-01363B0CB8E7}"/>
    <cellStyle name="Normal 6 3 5 3 2 2" xfId="1566" xr:uid="{188CDE36-1C20-4769-BE32-B2876A4C8B29}"/>
    <cellStyle name="Normal 6 3 5 3 3" xfId="1567" xr:uid="{CD638FE0-6DBF-43BC-A4B4-E456A31CD325}"/>
    <cellStyle name="Normal 6 3 5 3 4" xfId="3153" xr:uid="{3979C53E-EDC4-4466-BF0B-76342BE1CC13}"/>
    <cellStyle name="Normal 6 3 5 4" xfId="1568" xr:uid="{F5E335DA-1AC8-4B85-8A81-DB850E8F9C64}"/>
    <cellStyle name="Normal 6 3 5 4 2" xfId="1569" xr:uid="{43DF4CBC-B0B6-4815-936A-F274BBC85666}"/>
    <cellStyle name="Normal 6 3 5 5" xfId="1570" xr:uid="{D973F948-7BDD-4930-BAD3-89AFAEB201B0}"/>
    <cellStyle name="Normal 6 3 5 6" xfId="3154" xr:uid="{180D18FF-C6EC-4758-8527-51FFA3670901}"/>
    <cellStyle name="Normal 6 3 6" xfId="329" xr:uid="{8761BC7D-A619-4E85-AD2E-0A25DBF994CE}"/>
    <cellStyle name="Normal 6 3 6 2" xfId="633" xr:uid="{4DE6BDC3-59F0-4688-A313-3FE50A30FCDD}"/>
    <cellStyle name="Normal 6 3 6 2 2" xfId="1571" xr:uid="{DCC05BAB-4F2D-4AC3-8B69-A60BC666B909}"/>
    <cellStyle name="Normal 6 3 6 2 2 2" xfId="1572" xr:uid="{2E6E43DA-8AA2-401D-9B91-AE47CAD2DE40}"/>
    <cellStyle name="Normal 6 3 6 2 3" xfId="1573" xr:uid="{93DD0BB4-5687-490D-9496-889FFE0C5DF1}"/>
    <cellStyle name="Normal 6 3 6 2 4" xfId="3155" xr:uid="{C0DA4E8D-C699-4C2E-B623-A64D5738C2EF}"/>
    <cellStyle name="Normal 6 3 6 3" xfId="1574" xr:uid="{D5AEEADF-6968-4D42-A186-15F89CC9F7B6}"/>
    <cellStyle name="Normal 6 3 6 3 2" xfId="1575" xr:uid="{C73927D6-27AD-4763-80DA-DB05905D826F}"/>
    <cellStyle name="Normal 6 3 6 4" xfId="1576" xr:uid="{570DE0F1-0D1F-4B58-8472-13209296E1C5}"/>
    <cellStyle name="Normal 6 3 6 5" xfId="3156" xr:uid="{4599A093-4A37-49B2-B5A4-BDDB91D52A9D}"/>
    <cellStyle name="Normal 6 3 7" xfId="634" xr:uid="{1E152FAE-6001-41D6-AD5E-85D67A29BD83}"/>
    <cellStyle name="Normal 6 3 7 2" xfId="1577" xr:uid="{EEE7B5B9-C558-41C6-BD57-CEB79F30F2FC}"/>
    <cellStyle name="Normal 6 3 7 2 2" xfId="1578" xr:uid="{559A9B05-B0ED-47EC-95A8-F18241871298}"/>
    <cellStyle name="Normal 6 3 7 3" xfId="1579" xr:uid="{33345B7E-A376-4711-AB41-EB7B43193D1F}"/>
    <cellStyle name="Normal 6 3 7 4" xfId="3157" xr:uid="{787CFAF5-F8C3-4978-9859-83E045DB9F6B}"/>
    <cellStyle name="Normal 6 3 8" xfId="1580" xr:uid="{DE339AEF-5597-4343-B043-92006924465A}"/>
    <cellStyle name="Normal 6 3 8 2" xfId="1581" xr:uid="{9248D16C-EBE8-4AC4-9A38-1880E7A6EC51}"/>
    <cellStyle name="Normal 6 3 8 3" xfId="3158" xr:uid="{1AF7AD6F-C3FB-4B06-9393-BEA51B2383FD}"/>
    <cellStyle name="Normal 6 3 8 4" xfId="3159" xr:uid="{6EEDA30D-89F4-491C-82A7-47C311629077}"/>
    <cellStyle name="Normal 6 3 9" xfId="1582" xr:uid="{DE3784E9-48A0-4810-AC0C-4EDBFCD1E1AE}"/>
    <cellStyle name="Normal 6 3 9 2" xfId="4718" xr:uid="{F3280D3E-A52C-42AB-8AF4-43C4FC5D2E81}"/>
    <cellStyle name="Normal 6 4" xfId="117" xr:uid="{A642E242-BA71-4319-9AD0-204880B38B13}"/>
    <cellStyle name="Normal 6 4 10" xfId="3160" xr:uid="{291740E3-A2E5-4280-A945-1DE83A69071C}"/>
    <cellStyle name="Normal 6 4 11" xfId="3161" xr:uid="{70D396B4-99A9-4732-A59A-3F78215A2AF2}"/>
    <cellStyle name="Normal 6 4 2" xfId="118" xr:uid="{B84B44B6-451F-4506-9493-7735F123D4D4}"/>
    <cellStyle name="Normal 6 4 2 2" xfId="119" xr:uid="{24BCD5AC-E5C4-4F5E-B8B6-9DBE3D4D870D}"/>
    <cellStyle name="Normal 6 4 2 2 2" xfId="330" xr:uid="{82AE7D77-DE43-4CF1-B54F-C85A168323CB}"/>
    <cellStyle name="Normal 6 4 2 2 2 2" xfId="635" xr:uid="{14F91A54-D4D2-4413-8738-55DEAF5D2861}"/>
    <cellStyle name="Normal 6 4 2 2 2 2 2" xfId="1583" xr:uid="{8BBAFE9A-9A28-4D50-83D6-F693B0026A86}"/>
    <cellStyle name="Normal 6 4 2 2 2 2 2 2" xfId="1584" xr:uid="{73612301-97B0-4DB5-92AF-25AC3CCB51E5}"/>
    <cellStyle name="Normal 6 4 2 2 2 2 3" xfId="1585" xr:uid="{76F6F3B9-65EE-4350-BA69-B44F0370CBE2}"/>
    <cellStyle name="Normal 6 4 2 2 2 2 4" xfId="3162" xr:uid="{88E43960-4745-4C96-A64B-5A9D3BDE67D5}"/>
    <cellStyle name="Normal 6 4 2 2 2 3" xfId="1586" xr:uid="{B741FBD2-5424-43A1-BD62-EDE3F1D14B79}"/>
    <cellStyle name="Normal 6 4 2 2 2 3 2" xfId="1587" xr:uid="{0F73A4DB-0E2E-40F7-9737-97B64CDE9958}"/>
    <cellStyle name="Normal 6 4 2 2 2 3 3" xfId="3163" xr:uid="{7D2B084B-748E-4B62-836A-65A522DB35ED}"/>
    <cellStyle name="Normal 6 4 2 2 2 3 4" xfId="3164" xr:uid="{B61829A6-3677-4EEB-8FB8-3C70817ED9F2}"/>
    <cellStyle name="Normal 6 4 2 2 2 4" xfId="1588" xr:uid="{B89D7CF9-FD24-4211-948B-A3089A9E9889}"/>
    <cellStyle name="Normal 6 4 2 2 2 5" xfId="3165" xr:uid="{24CBFF5C-57CC-4A32-8826-0C763CF7FE81}"/>
    <cellStyle name="Normal 6 4 2 2 2 6" xfId="3166" xr:uid="{CD0D7F01-3EDA-4A97-81C1-06975614A207}"/>
    <cellStyle name="Normal 6 4 2 2 3" xfId="636" xr:uid="{F4B67B12-A0BF-45F4-920D-5715A8CE5C42}"/>
    <cellStyle name="Normal 6 4 2 2 3 2" xfId="1589" xr:uid="{C66973BD-430C-4D2B-9894-2A4D6D7E11D1}"/>
    <cellStyle name="Normal 6 4 2 2 3 2 2" xfId="1590" xr:uid="{94C4918E-1D0B-4013-B586-41AA93215B81}"/>
    <cellStyle name="Normal 6 4 2 2 3 2 3" xfId="3167" xr:uid="{4CB3F1A3-9F6A-4DDF-A504-A4C269DBC0F9}"/>
    <cellStyle name="Normal 6 4 2 2 3 2 4" xfId="3168" xr:uid="{E5F7EDA6-DD2E-4B83-A7E8-519BE4966BFE}"/>
    <cellStyle name="Normal 6 4 2 2 3 3" xfId="1591" xr:uid="{58E87CED-B4C8-41B5-8890-6910B375DC29}"/>
    <cellStyle name="Normal 6 4 2 2 3 4" xfId="3169" xr:uid="{B5150B8C-5D76-442D-8E75-E05E9FA60538}"/>
    <cellStyle name="Normal 6 4 2 2 3 5" xfId="3170" xr:uid="{571AE265-192C-4328-AA9E-7C15BC15C484}"/>
    <cellStyle name="Normal 6 4 2 2 4" xfId="1592" xr:uid="{FC4ECE10-7E7E-4AD0-91D9-23B0411D1DCA}"/>
    <cellStyle name="Normal 6 4 2 2 4 2" xfId="1593" xr:uid="{B8EDB42A-5396-402A-A7BA-F9B8E4BC1FAC}"/>
    <cellStyle name="Normal 6 4 2 2 4 3" xfId="3171" xr:uid="{F4C25079-C6C8-46FB-B7F6-4FB8006782B8}"/>
    <cellStyle name="Normal 6 4 2 2 4 4" xfId="3172" xr:uid="{2377E5CD-C573-4BF6-8A01-D91FA1EA7751}"/>
    <cellStyle name="Normal 6 4 2 2 5" xfId="1594" xr:uid="{3F19A817-4842-42F3-8051-3484062A5EA8}"/>
    <cellStyle name="Normal 6 4 2 2 5 2" xfId="3173" xr:uid="{DBE3629D-0E4C-4E97-86C3-2F7E020A6686}"/>
    <cellStyle name="Normal 6 4 2 2 5 3" xfId="3174" xr:uid="{E2479A0A-8A82-4DA6-9E1C-016E827CE4EE}"/>
    <cellStyle name="Normal 6 4 2 2 5 4" xfId="3175" xr:uid="{AE5AD5A4-C001-4E7F-A5FC-B97FBCBBBF51}"/>
    <cellStyle name="Normal 6 4 2 2 6" xfId="3176" xr:uid="{95598E36-58AB-4BE8-A8A9-28D296AEC78D}"/>
    <cellStyle name="Normal 6 4 2 2 7" xfId="3177" xr:uid="{F78C1AF1-F0C1-4887-B747-B9F0EAEED353}"/>
    <cellStyle name="Normal 6 4 2 2 8" xfId="3178" xr:uid="{52974429-17BB-445E-95C8-2FE6A8FAFBF3}"/>
    <cellStyle name="Normal 6 4 2 3" xfId="331" xr:uid="{279EF53F-4F20-49D4-BC9C-C5B9F1E24148}"/>
    <cellStyle name="Normal 6 4 2 3 2" xfId="637" xr:uid="{E81E6D73-AE50-4FC1-8275-8901F7CD921A}"/>
    <cellStyle name="Normal 6 4 2 3 2 2" xfId="638" xr:uid="{C4624F19-BC1A-4EB7-8B9A-C6427CB1B7EF}"/>
    <cellStyle name="Normal 6 4 2 3 2 2 2" xfId="1595" xr:uid="{A7A0BD17-A686-40E1-BEFE-DE7FBEEA0E82}"/>
    <cellStyle name="Normal 6 4 2 3 2 2 2 2" xfId="1596" xr:uid="{62AAAC57-762B-4534-BED1-7A4A8DD8FB7A}"/>
    <cellStyle name="Normal 6 4 2 3 2 2 3" xfId="1597" xr:uid="{CBB938F2-8904-4276-B982-ADDE3D6A1655}"/>
    <cellStyle name="Normal 6 4 2 3 2 3" xfId="1598" xr:uid="{8A677CA2-F358-4486-84B9-37D37596CF14}"/>
    <cellStyle name="Normal 6 4 2 3 2 3 2" xfId="1599" xr:uid="{13BA31F9-1DB0-4820-A286-43C8DE6B77F7}"/>
    <cellStyle name="Normal 6 4 2 3 2 4" xfId="1600" xr:uid="{CDE31B6C-A81A-4750-A6B2-2C856675BAFF}"/>
    <cellStyle name="Normal 6 4 2 3 3" xfId="639" xr:uid="{60872B9D-1371-412A-AA19-F9046C5057D5}"/>
    <cellStyle name="Normal 6 4 2 3 3 2" xfId="1601" xr:uid="{7CF980E7-A386-45EF-B196-5CA7D4F043C5}"/>
    <cellStyle name="Normal 6 4 2 3 3 2 2" xfId="1602" xr:uid="{7D6DB11C-DC1F-457B-A1F6-D5DB4FB6F33E}"/>
    <cellStyle name="Normal 6 4 2 3 3 3" xfId="1603" xr:uid="{0F5DAECD-AE52-4111-A338-C1B2A75C4876}"/>
    <cellStyle name="Normal 6 4 2 3 3 4" xfId="3179" xr:uid="{F48E9CA8-73CD-4BEA-A786-E00C5F2A88E3}"/>
    <cellStyle name="Normal 6 4 2 3 4" xfId="1604" xr:uid="{98BBDED7-3418-43AF-9464-8C94F1D08FB6}"/>
    <cellStyle name="Normal 6 4 2 3 4 2" xfId="1605" xr:uid="{DB380D28-CA56-41F7-873D-6674E67368EE}"/>
    <cellStyle name="Normal 6 4 2 3 5" xfId="1606" xr:uid="{7F37835F-0491-4C3A-B3DE-CEA91C31458D}"/>
    <cellStyle name="Normal 6 4 2 3 6" xfId="3180" xr:uid="{AD15B16D-71AE-48D7-B395-0C67692E38F5}"/>
    <cellStyle name="Normal 6 4 2 4" xfId="332" xr:uid="{4814E09B-1A19-495A-BE84-E988950B64E8}"/>
    <cellStyle name="Normal 6 4 2 4 2" xfId="640" xr:uid="{A926C6E3-D909-4DB4-A96E-954F39AF3E75}"/>
    <cellStyle name="Normal 6 4 2 4 2 2" xfId="1607" xr:uid="{EEED961D-C0A5-4B06-8AAB-137651D1DCDA}"/>
    <cellStyle name="Normal 6 4 2 4 2 2 2" xfId="1608" xr:uid="{23729238-5E5D-43E5-9975-A1B7BE1D7726}"/>
    <cellStyle name="Normal 6 4 2 4 2 3" xfId="1609" xr:uid="{D3639B85-5F4D-434C-B8F2-520C59338875}"/>
    <cellStyle name="Normal 6 4 2 4 2 4" xfId="3181" xr:uid="{4D120CCE-09BD-4BA6-96CE-EC0184CD6458}"/>
    <cellStyle name="Normal 6 4 2 4 3" xfId="1610" xr:uid="{E5BFD1E1-70A0-46AC-BCCC-070D3C3836B0}"/>
    <cellStyle name="Normal 6 4 2 4 3 2" xfId="1611" xr:uid="{9DABA407-486D-4043-90F7-828C2597037A}"/>
    <cellStyle name="Normal 6 4 2 4 4" xfId="1612" xr:uid="{B55F39BB-714C-49C6-A248-45F6EA5AFB6D}"/>
    <cellStyle name="Normal 6 4 2 4 5" xfId="3182" xr:uid="{BFE7C024-1084-454C-87E0-5A1D1E34FBB6}"/>
    <cellStyle name="Normal 6 4 2 5" xfId="333" xr:uid="{0A36691D-02FC-48C4-8241-2BB344692A41}"/>
    <cellStyle name="Normal 6 4 2 5 2" xfId="1613" xr:uid="{5C0EA9CC-DD56-41A5-8CA8-3FBFA5950F32}"/>
    <cellStyle name="Normal 6 4 2 5 2 2" xfId="1614" xr:uid="{1730DF77-8D79-4604-96C3-5824C09F0EFF}"/>
    <cellStyle name="Normal 6 4 2 5 3" xfId="1615" xr:uid="{F3D82334-CED8-429D-A438-97BCB7E21969}"/>
    <cellStyle name="Normal 6 4 2 5 4" xfId="3183" xr:uid="{5C829805-B1F8-49D2-A9DA-52EA74C01652}"/>
    <cellStyle name="Normal 6 4 2 6" xfId="1616" xr:uid="{272EFC85-B2F7-4934-B2BB-DB3D26C009B1}"/>
    <cellStyle name="Normal 6 4 2 6 2" xfId="1617" xr:uid="{B656964A-1502-4E32-8510-CB966216AD07}"/>
    <cellStyle name="Normal 6 4 2 6 3" xfId="3184" xr:uid="{DC69FFCF-D8DC-49BE-A133-E768206E5FFB}"/>
    <cellStyle name="Normal 6 4 2 6 4" xfId="3185" xr:uid="{EC61A872-99D6-44AE-B0ED-A179350AE959}"/>
    <cellStyle name="Normal 6 4 2 7" xfId="1618" xr:uid="{0DA1766F-4140-4FA6-9619-6F0DF7B6D62D}"/>
    <cellStyle name="Normal 6 4 2 8" xfId="3186" xr:uid="{8F377270-FCC7-4A83-BF0C-2BBB661FCA01}"/>
    <cellStyle name="Normal 6 4 2 9" xfId="3187" xr:uid="{C51DE0FD-9CB2-4780-B509-45BB15CF2D9A}"/>
    <cellStyle name="Normal 6 4 3" xfId="120" xr:uid="{B8301D93-2541-4F26-87DE-50BCCA1FAC38}"/>
    <cellStyle name="Normal 6 4 3 2" xfId="121" xr:uid="{8BE84B82-2E6E-4215-AA5B-7A592354767F}"/>
    <cellStyle name="Normal 6 4 3 2 2" xfId="641" xr:uid="{C4DF7E17-4B05-4CAA-B72B-F0676BD7B458}"/>
    <cellStyle name="Normal 6 4 3 2 2 2" xfId="1619" xr:uid="{AE51B0F3-5754-466D-919F-79D618BA41C7}"/>
    <cellStyle name="Normal 6 4 3 2 2 2 2" xfId="1620" xr:uid="{1BF22E03-8D12-4719-B790-7767A953B5D3}"/>
    <cellStyle name="Normal 6 4 3 2 2 2 2 2" xfId="4476" xr:uid="{26E02D34-DEEE-4C3E-8C06-A4DB87791C2B}"/>
    <cellStyle name="Normal 6 4 3 2 2 2 3" xfId="4477" xr:uid="{91F07F12-B1A9-4B62-B803-0F2BB08FE9C8}"/>
    <cellStyle name="Normal 6 4 3 2 2 3" xfId="1621" xr:uid="{A9AC673D-8307-430E-9EED-062DE8B18373}"/>
    <cellStyle name="Normal 6 4 3 2 2 3 2" xfId="4478" xr:uid="{F3980338-1764-4B4D-A85C-517C17655A53}"/>
    <cellStyle name="Normal 6 4 3 2 2 4" xfId="3188" xr:uid="{45625088-AAA6-4F57-B090-7CCFFF382337}"/>
    <cellStyle name="Normal 6 4 3 2 3" xfId="1622" xr:uid="{041836A7-DA8F-432E-945B-5B05CCE86CA3}"/>
    <cellStyle name="Normal 6 4 3 2 3 2" xfId="1623" xr:uid="{34B574B4-33A1-4F07-A60F-A5FDB3D0A058}"/>
    <cellStyle name="Normal 6 4 3 2 3 2 2" xfId="4479" xr:uid="{B4DDC55A-8DC3-41DF-8690-87FE6852C8CE}"/>
    <cellStyle name="Normal 6 4 3 2 3 3" xfId="3189" xr:uid="{4CC2E9C3-285B-40FD-9D06-FFFE366E6631}"/>
    <cellStyle name="Normal 6 4 3 2 3 4" xfId="3190" xr:uid="{ACDD3750-D017-4FD0-B53D-C517B5B3D108}"/>
    <cellStyle name="Normal 6 4 3 2 4" xfId="1624" xr:uid="{7F2159EB-3099-4A53-8DC7-BB613E77A54F}"/>
    <cellStyle name="Normal 6 4 3 2 4 2" xfId="4480" xr:uid="{5A00F617-09D6-4159-951D-352BDEA7D4C3}"/>
    <cellStyle name="Normal 6 4 3 2 5" xfId="3191" xr:uid="{8859FC5A-395D-4910-8555-2776F3D4C051}"/>
    <cellStyle name="Normal 6 4 3 2 6" xfId="3192" xr:uid="{64DE8E59-CA4D-41E4-AE9F-23EBE1BA8CA1}"/>
    <cellStyle name="Normal 6 4 3 3" xfId="334" xr:uid="{6CDECF16-7D8C-461E-AEE9-4F8B85BF7477}"/>
    <cellStyle name="Normal 6 4 3 3 2" xfId="1625" xr:uid="{32BFEDD9-14DD-48CA-A718-545B6A633F3E}"/>
    <cellStyle name="Normal 6 4 3 3 2 2" xfId="1626" xr:uid="{64DFEDA4-B723-4332-8062-54871B031113}"/>
    <cellStyle name="Normal 6 4 3 3 2 2 2" xfId="4481" xr:uid="{4697329D-B5E0-48D6-9289-8AE77CF60AFD}"/>
    <cellStyle name="Normal 6 4 3 3 2 3" xfId="3193" xr:uid="{4C14710E-E6D9-445E-B760-4551AFB0E640}"/>
    <cellStyle name="Normal 6 4 3 3 2 4" xfId="3194" xr:uid="{9645E684-86F9-4C7C-B2AF-A60BF22C68FB}"/>
    <cellStyle name="Normal 6 4 3 3 3" xfId="1627" xr:uid="{4974B0C8-1A33-4872-BAC0-418A04B3334D}"/>
    <cellStyle name="Normal 6 4 3 3 3 2" xfId="4482" xr:uid="{1529966F-8AB6-4CD6-B4C6-462E9CD888DD}"/>
    <cellStyle name="Normal 6 4 3 3 4" xfId="3195" xr:uid="{8446F12E-26D2-49C7-85B1-920B92492713}"/>
    <cellStyle name="Normal 6 4 3 3 5" xfId="3196" xr:uid="{DC74CEA1-B53D-4141-8155-8898EC01000E}"/>
    <cellStyle name="Normal 6 4 3 4" xfId="1628" xr:uid="{12CEC73F-271C-472E-AD95-CE239C3E8921}"/>
    <cellStyle name="Normal 6 4 3 4 2" xfId="1629" xr:uid="{913ED4B2-ACC9-4434-B0CD-C9E0867124A0}"/>
    <cellStyle name="Normal 6 4 3 4 2 2" xfId="4483" xr:uid="{E6BB9A9D-E19B-466C-AF25-B0C693E59BFC}"/>
    <cellStyle name="Normal 6 4 3 4 3" xfId="3197" xr:uid="{CA3EFEE9-9E8D-4A76-8A22-5C95B105ADA6}"/>
    <cellStyle name="Normal 6 4 3 4 4" xfId="3198" xr:uid="{8364D2E3-BE3A-43FD-8725-EC0B052616F7}"/>
    <cellStyle name="Normal 6 4 3 5" xfId="1630" xr:uid="{1DEFFC01-0A39-494D-98BA-CD6AE679CECE}"/>
    <cellStyle name="Normal 6 4 3 5 2" xfId="3199" xr:uid="{6BE4388E-0B40-4CC0-A2FE-8A6FBE0B01A2}"/>
    <cellStyle name="Normal 6 4 3 5 3" xfId="3200" xr:uid="{6AA65809-27BC-4621-9178-ED37E8A18208}"/>
    <cellStyle name="Normal 6 4 3 5 4" xfId="3201" xr:uid="{37F974E8-B7D9-461B-A93D-860EB3B64FC5}"/>
    <cellStyle name="Normal 6 4 3 6" xfId="3202" xr:uid="{236F6D90-C5D4-4C5B-B5CE-D5E6E3EE9B08}"/>
    <cellStyle name="Normal 6 4 3 7" xfId="3203" xr:uid="{442ABEDD-2C8D-48BF-8D47-CB01FA79AD90}"/>
    <cellStyle name="Normal 6 4 3 8" xfId="3204" xr:uid="{4BF513AD-AB99-4E92-B15F-09B362AA59DE}"/>
    <cellStyle name="Normal 6 4 4" xfId="122" xr:uid="{2ABF9404-F24A-43D1-9676-CAB58404CC42}"/>
    <cellStyle name="Normal 6 4 4 2" xfId="642" xr:uid="{FF012749-E382-4804-B5E9-09F185E2A0A7}"/>
    <cellStyle name="Normal 6 4 4 2 2" xfId="643" xr:uid="{D0E190CA-B0BC-4223-853D-499A8C984F0E}"/>
    <cellStyle name="Normal 6 4 4 2 2 2" xfId="1631" xr:uid="{D60E4CE7-168E-4BE6-9AA2-ADDD6CF46941}"/>
    <cellStyle name="Normal 6 4 4 2 2 2 2" xfId="1632" xr:uid="{D92BCF73-217C-4A32-AD6F-A4CE4D99CF1D}"/>
    <cellStyle name="Normal 6 4 4 2 2 3" xfId="1633" xr:uid="{CF9381F7-500D-488C-A87C-452C8730AB06}"/>
    <cellStyle name="Normal 6 4 4 2 2 4" xfId="3205" xr:uid="{D2CFBE7B-5FC4-4128-A6B0-AE8BB390C9DE}"/>
    <cellStyle name="Normal 6 4 4 2 3" xfId="1634" xr:uid="{3EF90F63-F618-4390-86E7-D46188B63DC9}"/>
    <cellStyle name="Normal 6 4 4 2 3 2" xfId="1635" xr:uid="{842CDCBB-3764-4634-9E88-B848469F2DCF}"/>
    <cellStyle name="Normal 6 4 4 2 4" xfId="1636" xr:uid="{FAA589E7-7A21-4D79-B003-12B9941D2CED}"/>
    <cellStyle name="Normal 6 4 4 2 5" xfId="3206" xr:uid="{5A99DF15-5F36-486E-BABD-D5309DD4F5A5}"/>
    <cellStyle name="Normal 6 4 4 3" xfId="644" xr:uid="{419E1EB2-60AA-4E2C-91D0-92CDB7D1E23F}"/>
    <cellStyle name="Normal 6 4 4 3 2" xfId="1637" xr:uid="{2A1E0B4A-E162-4230-BA04-1D3A58EC1AB5}"/>
    <cellStyle name="Normal 6 4 4 3 2 2" xfId="1638" xr:uid="{1C5392B3-7496-478A-B217-DD706540C775}"/>
    <cellStyle name="Normal 6 4 4 3 3" xfId="1639" xr:uid="{5EBC9192-FF13-47A4-9501-EE796912E8C8}"/>
    <cellStyle name="Normal 6 4 4 3 4" xfId="3207" xr:uid="{CF88F170-2B96-4CD2-A7DF-D7D9FF2DCBFE}"/>
    <cellStyle name="Normal 6 4 4 4" xfId="1640" xr:uid="{A6558628-E2F7-46F3-A024-E71B5B900C58}"/>
    <cellStyle name="Normal 6 4 4 4 2" xfId="1641" xr:uid="{6B9E28EC-2DEB-4B56-A13F-B25EDF4A6D8C}"/>
    <cellStyle name="Normal 6 4 4 4 3" xfId="3208" xr:uid="{61554C8C-3A32-41F7-9B0B-33AE54820E41}"/>
    <cellStyle name="Normal 6 4 4 4 4" xfId="3209" xr:uid="{5BCF0554-D1CC-4811-BC56-6597B8E19810}"/>
    <cellStyle name="Normal 6 4 4 5" xfId="1642" xr:uid="{F63AC85A-9E6F-4DF2-9422-54A8BF7F24B2}"/>
    <cellStyle name="Normal 6 4 4 6" xfId="3210" xr:uid="{4057B981-C9EE-4CDD-A29E-0FAAECF005FA}"/>
    <cellStyle name="Normal 6 4 4 7" xfId="3211" xr:uid="{66B48630-CA34-4ADD-A6E4-CC4175C21995}"/>
    <cellStyle name="Normal 6 4 5" xfId="335" xr:uid="{5BC0B76E-B7E9-4CED-82CA-BD96D514E486}"/>
    <cellStyle name="Normal 6 4 5 2" xfId="645" xr:uid="{FB74AFE7-049D-4B85-A3F5-FB8BD13C524A}"/>
    <cellStyle name="Normal 6 4 5 2 2" xfId="1643" xr:uid="{22A17A0B-E0FC-4C3E-811C-BECCDBAEF577}"/>
    <cellStyle name="Normal 6 4 5 2 2 2" xfId="1644" xr:uid="{9F76E546-036B-4DAF-9077-30F501E01ABA}"/>
    <cellStyle name="Normal 6 4 5 2 3" xfId="1645" xr:uid="{4F0EE9FB-BB40-4E89-ADB1-8521CC1C7472}"/>
    <cellStyle name="Normal 6 4 5 2 4" xfId="3212" xr:uid="{A84DEB10-1137-4CC0-9673-BBDE85C07D47}"/>
    <cellStyle name="Normal 6 4 5 3" xfId="1646" xr:uid="{A3B74C35-3997-405D-B0E7-6207DA654FA3}"/>
    <cellStyle name="Normal 6 4 5 3 2" xfId="1647" xr:uid="{42D41BF1-6785-478D-AD9A-9DC496B20141}"/>
    <cellStyle name="Normal 6 4 5 3 3" xfId="3213" xr:uid="{F6656750-54CC-4CD0-8E50-8DF41537ED0E}"/>
    <cellStyle name="Normal 6 4 5 3 4" xfId="3214" xr:uid="{C8CF6DD5-CF34-4EAC-B8B3-53394D4B83B4}"/>
    <cellStyle name="Normal 6 4 5 4" xfId="1648" xr:uid="{D2D57BF9-97DB-420A-B4DE-93302303078F}"/>
    <cellStyle name="Normal 6 4 5 5" xfId="3215" xr:uid="{419A7E13-428C-4B8B-AB8C-0A3FDF86DF1F}"/>
    <cellStyle name="Normal 6 4 5 6" xfId="3216" xr:uid="{4D7170CA-EEA4-49B3-A96A-57DC1B57E2AC}"/>
    <cellStyle name="Normal 6 4 6" xfId="336" xr:uid="{ACC22171-D5EF-4EFA-B710-64634FA5A381}"/>
    <cellStyle name="Normal 6 4 6 2" xfId="1649" xr:uid="{59DE7F7B-17A6-4399-A081-6E25D1DE6D37}"/>
    <cellStyle name="Normal 6 4 6 2 2" xfId="1650" xr:uid="{F37A01CC-0886-4CF3-B0CD-31E0F3F91CEB}"/>
    <cellStyle name="Normal 6 4 6 2 3" xfId="3217" xr:uid="{B767E3CF-C05E-49AF-B390-22C545DBB395}"/>
    <cellStyle name="Normal 6 4 6 2 4" xfId="3218" xr:uid="{084FD0FA-7D9C-40C1-A039-D4BB044BB585}"/>
    <cellStyle name="Normal 6 4 6 3" xfId="1651" xr:uid="{052269C3-9941-4724-80AC-700957A9063E}"/>
    <cellStyle name="Normal 6 4 6 4" xfId="3219" xr:uid="{9E56C711-376F-45A6-95F6-B1E4A3D1D3BB}"/>
    <cellStyle name="Normal 6 4 6 5" xfId="3220" xr:uid="{DED300FB-64EB-465C-AF6A-431A3368C0B0}"/>
    <cellStyle name="Normal 6 4 7" xfId="1652" xr:uid="{CDF5E603-EF82-4CAD-B556-AD5CC13339E2}"/>
    <cellStyle name="Normal 6 4 7 2" xfId="1653" xr:uid="{8122D311-91EC-4BFD-9006-83ACF5198D78}"/>
    <cellStyle name="Normal 6 4 7 3" xfId="3221" xr:uid="{9C94E3B8-D976-44CA-B430-5D5DC87E88AC}"/>
    <cellStyle name="Normal 6 4 7 3 2" xfId="4407" xr:uid="{7E8320C0-8F90-4BBF-A379-B4D665246C55}"/>
    <cellStyle name="Normal 6 4 7 3 3" xfId="4685" xr:uid="{A1A3D704-A78D-41EC-A453-40EC9E683530}"/>
    <cellStyle name="Normal 6 4 7 4" xfId="3222" xr:uid="{6DAEDB17-6FA0-420A-9883-33FA51442E65}"/>
    <cellStyle name="Normal 6 4 8" xfId="1654" xr:uid="{74FF8C51-973B-4AD6-B3C3-6D0B55210641}"/>
    <cellStyle name="Normal 6 4 8 2" xfId="3223" xr:uid="{8EA1A88F-ACD1-499E-9B91-4F3E3DC43EB3}"/>
    <cellStyle name="Normal 6 4 8 3" xfId="3224" xr:uid="{181CC794-5C11-41AC-A24C-592D9FE0C49A}"/>
    <cellStyle name="Normal 6 4 8 4" xfId="3225" xr:uid="{D3901484-6F8B-45F2-A3E4-302EB2714079}"/>
    <cellStyle name="Normal 6 4 9" xfId="3226" xr:uid="{93F034A8-8BEB-46EC-AE32-1D0F589925CD}"/>
    <cellStyle name="Normal 6 5" xfId="123" xr:uid="{4C10B635-D2FE-45D2-B136-7412C0DBF43B}"/>
    <cellStyle name="Normal 6 5 10" xfId="3227" xr:uid="{A7E730AF-181E-4EEC-9884-BD7961E6F043}"/>
    <cellStyle name="Normal 6 5 11" xfId="3228" xr:uid="{1028FC7F-50B2-4773-B169-7DE242A11E90}"/>
    <cellStyle name="Normal 6 5 2" xfId="124" xr:uid="{621D1666-670B-4981-978B-13B31DEEFAE3}"/>
    <cellStyle name="Normal 6 5 2 2" xfId="337" xr:uid="{3D366DD9-8BC0-476D-8C1F-05C17F741ED2}"/>
    <cellStyle name="Normal 6 5 2 2 2" xfId="646" xr:uid="{5B1581B4-CBFA-4193-9578-667E3DC7B7BE}"/>
    <cellStyle name="Normal 6 5 2 2 2 2" xfId="647" xr:uid="{3CF8CEB9-CBD8-4BC1-BA0E-C7D01E780B9C}"/>
    <cellStyle name="Normal 6 5 2 2 2 2 2" xfId="1655" xr:uid="{EAA1D553-AB01-4A3F-8CE3-7F4162FB3E17}"/>
    <cellStyle name="Normal 6 5 2 2 2 2 3" xfId="3229" xr:uid="{DA32B7A3-685C-4121-898A-B2841833A427}"/>
    <cellStyle name="Normal 6 5 2 2 2 2 4" xfId="3230" xr:uid="{1E944AF5-9728-44C9-81A9-5ADE776312ED}"/>
    <cellStyle name="Normal 6 5 2 2 2 3" xfId="1656" xr:uid="{9AECB19F-A7F1-4037-B991-AC3F49B5FC23}"/>
    <cellStyle name="Normal 6 5 2 2 2 3 2" xfId="3231" xr:uid="{99FECEF8-D295-4467-A5F7-A4457A3FA091}"/>
    <cellStyle name="Normal 6 5 2 2 2 3 3" xfId="3232" xr:uid="{FBE3CE0A-C0FF-42D0-B1E7-D69E76767C72}"/>
    <cellStyle name="Normal 6 5 2 2 2 3 4" xfId="3233" xr:uid="{815A2D19-30BF-4D82-AFFC-5DBEFB6AC766}"/>
    <cellStyle name="Normal 6 5 2 2 2 4" xfId="3234" xr:uid="{81AFB673-BE5E-45BD-BE59-4E0DF77347E4}"/>
    <cellStyle name="Normal 6 5 2 2 2 5" xfId="3235" xr:uid="{85414643-95F1-4293-8C87-7E26A84AEB48}"/>
    <cellStyle name="Normal 6 5 2 2 2 6" xfId="3236" xr:uid="{DB501BC8-37E7-4A18-BDDD-F8D1994AF0DF}"/>
    <cellStyle name="Normal 6 5 2 2 3" xfId="648" xr:uid="{47E0955C-E0F2-472D-8F63-9F6FCFAAAC43}"/>
    <cellStyle name="Normal 6 5 2 2 3 2" xfId="1657" xr:uid="{3D54D8CF-116C-443B-8851-100F56A799D6}"/>
    <cellStyle name="Normal 6 5 2 2 3 2 2" xfId="3237" xr:uid="{D0355CDF-29D2-4EA2-BE0F-54B47E90C937}"/>
    <cellStyle name="Normal 6 5 2 2 3 2 3" xfId="3238" xr:uid="{AB9E3E1D-BFF3-4343-80FA-773A202D2E3A}"/>
    <cellStyle name="Normal 6 5 2 2 3 2 4" xfId="3239" xr:uid="{A11D6DC8-D2CB-4D8F-A2BC-52241C3A819B}"/>
    <cellStyle name="Normal 6 5 2 2 3 3" xfId="3240" xr:uid="{53960BCE-CACF-4710-B9B9-146D13A12B3C}"/>
    <cellStyle name="Normal 6 5 2 2 3 4" xfId="3241" xr:uid="{9531F5E8-3761-4B9A-BEB4-02B9AB9F485A}"/>
    <cellStyle name="Normal 6 5 2 2 3 5" xfId="3242" xr:uid="{CB4503DE-64D8-440D-B360-7B231A7F234E}"/>
    <cellStyle name="Normal 6 5 2 2 4" xfId="1658" xr:uid="{51F46617-FAA9-4124-AC50-657444EB123D}"/>
    <cellStyle name="Normal 6 5 2 2 4 2" xfId="3243" xr:uid="{731C5642-0E84-45F3-BDF7-3AB4E9C967D0}"/>
    <cellStyle name="Normal 6 5 2 2 4 3" xfId="3244" xr:uid="{92FF95A3-89E5-4C5C-84CC-139BF22871B5}"/>
    <cellStyle name="Normal 6 5 2 2 4 4" xfId="3245" xr:uid="{665A720A-A43E-40C2-8A36-396ACFEA4A61}"/>
    <cellStyle name="Normal 6 5 2 2 5" xfId="3246" xr:uid="{CF0C536A-A81F-4DCD-A4DC-0F77C50D4BDC}"/>
    <cellStyle name="Normal 6 5 2 2 5 2" xfId="3247" xr:uid="{248B5FEC-1531-4535-8B09-47D08C98CC44}"/>
    <cellStyle name="Normal 6 5 2 2 5 3" xfId="3248" xr:uid="{BE732347-885C-462D-B36D-D9C1F525FEBD}"/>
    <cellStyle name="Normal 6 5 2 2 5 4" xfId="3249" xr:uid="{194CDCA8-B87D-447E-B33C-EDCA6B654B88}"/>
    <cellStyle name="Normal 6 5 2 2 6" xfId="3250" xr:uid="{344FFA42-F253-4858-B933-6B0335003681}"/>
    <cellStyle name="Normal 6 5 2 2 7" xfId="3251" xr:uid="{DAE8AE6D-8293-4A0F-86A6-5057B55A151F}"/>
    <cellStyle name="Normal 6 5 2 2 8" xfId="3252" xr:uid="{F148E39E-24C7-4F0B-A7D4-3D0BD9D4AF47}"/>
    <cellStyle name="Normal 6 5 2 3" xfId="649" xr:uid="{B83D9DB6-0160-48E0-8B7C-5B96F6EFDF93}"/>
    <cellStyle name="Normal 6 5 2 3 2" xfId="650" xr:uid="{2285F7EF-EADE-4D00-8D46-595BB8CBD2D1}"/>
    <cellStyle name="Normal 6 5 2 3 2 2" xfId="651" xr:uid="{5D406FC1-877B-4C30-873A-F5202AFBBDDC}"/>
    <cellStyle name="Normal 6 5 2 3 2 3" xfId="3253" xr:uid="{2F8CFE40-3FDD-4A35-BB99-2FE325F93A73}"/>
    <cellStyle name="Normal 6 5 2 3 2 4" xfId="3254" xr:uid="{CEA39904-302A-4FF4-B595-D071D64B6335}"/>
    <cellStyle name="Normal 6 5 2 3 3" xfId="652" xr:uid="{1BF8E498-66DC-4EDA-A6C3-58D9DD79108B}"/>
    <cellStyle name="Normal 6 5 2 3 3 2" xfId="3255" xr:uid="{422C8353-0415-4E8D-AE33-4AEDD8EA9562}"/>
    <cellStyle name="Normal 6 5 2 3 3 3" xfId="3256" xr:uid="{98817687-C48B-498A-BB16-9C072C499265}"/>
    <cellStyle name="Normal 6 5 2 3 3 4" xfId="3257" xr:uid="{A3C55953-7284-4725-9A68-53C9F7C72B49}"/>
    <cellStyle name="Normal 6 5 2 3 4" xfId="3258" xr:uid="{72093C4E-BDBE-43A4-979C-DC998779A7AB}"/>
    <cellStyle name="Normal 6 5 2 3 5" xfId="3259" xr:uid="{6334BBD8-C950-4855-A191-64E91BEB21DC}"/>
    <cellStyle name="Normal 6 5 2 3 6" xfId="3260" xr:uid="{11C16A60-5813-44F1-B13F-C30D3DE0A8A8}"/>
    <cellStyle name="Normal 6 5 2 4" xfId="653" xr:uid="{3A1E8191-49DD-4B6F-9241-621AF6427EAF}"/>
    <cellStyle name="Normal 6 5 2 4 2" xfId="654" xr:uid="{CE220460-E820-445D-9C22-5F58A74EDFE2}"/>
    <cellStyle name="Normal 6 5 2 4 2 2" xfId="3261" xr:uid="{03D7B88B-CD1D-4B75-82A1-176E212BD11F}"/>
    <cellStyle name="Normal 6 5 2 4 2 3" xfId="3262" xr:uid="{D742E2B6-481A-455C-8750-1D8A2DF0832F}"/>
    <cellStyle name="Normal 6 5 2 4 2 4" xfId="3263" xr:uid="{C88651DC-4845-43C9-ACEE-D4CA9AEB8F5F}"/>
    <cellStyle name="Normal 6 5 2 4 3" xfId="3264" xr:uid="{AD9B0353-B66E-4B6D-9B04-3FBD7EBE1C05}"/>
    <cellStyle name="Normal 6 5 2 4 4" xfId="3265" xr:uid="{4F8D839D-C139-4062-BF2A-3DC543FD9A14}"/>
    <cellStyle name="Normal 6 5 2 4 5" xfId="3266" xr:uid="{ABB91214-8B6E-42A0-B720-C843CBEECD16}"/>
    <cellStyle name="Normal 6 5 2 5" xfId="655" xr:uid="{58A51FEC-AA82-443B-A5C0-F5F4FB9894F5}"/>
    <cellStyle name="Normal 6 5 2 5 2" xfId="3267" xr:uid="{CAF120ED-4B63-4459-A178-E24214535244}"/>
    <cellStyle name="Normal 6 5 2 5 3" xfId="3268" xr:uid="{754305D4-E26D-41A8-A62C-2E08D6003F54}"/>
    <cellStyle name="Normal 6 5 2 5 4" xfId="3269" xr:uid="{BE3239F0-2347-4BF3-B34A-089142A30E34}"/>
    <cellStyle name="Normal 6 5 2 6" xfId="3270" xr:uid="{F4ECAD58-AF75-4E02-82CF-AD80C7CB7C9F}"/>
    <cellStyle name="Normal 6 5 2 6 2" xfId="3271" xr:uid="{67FBD59A-C8EB-4A63-8EC5-44AFAE135BEE}"/>
    <cellStyle name="Normal 6 5 2 6 3" xfId="3272" xr:uid="{E58737C3-4D9A-4503-8571-C5AEB46E91AE}"/>
    <cellStyle name="Normal 6 5 2 6 4" xfId="3273" xr:uid="{157C2F31-E9AD-4A7A-9F17-581932892BFC}"/>
    <cellStyle name="Normal 6 5 2 7" xfId="3274" xr:uid="{796880A7-FC55-480B-B5FE-953636490328}"/>
    <cellStyle name="Normal 6 5 2 8" xfId="3275" xr:uid="{C6ACAC37-40A7-4A49-A0DD-ED9ED50D83FD}"/>
    <cellStyle name="Normal 6 5 2 9" xfId="3276" xr:uid="{3E2E0447-3BC7-4010-9DEF-509864857298}"/>
    <cellStyle name="Normal 6 5 3" xfId="338" xr:uid="{0B877718-3DB5-4555-A066-4D0ADC397DD6}"/>
    <cellStyle name="Normal 6 5 3 2" xfId="656" xr:uid="{A5B8B462-0599-4C7E-9B7D-539F724030E1}"/>
    <cellStyle name="Normal 6 5 3 2 2" xfId="657" xr:uid="{F8BD77EF-B72B-4C81-A235-BFE34A031208}"/>
    <cellStyle name="Normal 6 5 3 2 2 2" xfId="1659" xr:uid="{7DCAB46C-EB78-496F-A9F0-F0C8E5F5BB21}"/>
    <cellStyle name="Normal 6 5 3 2 2 2 2" xfId="1660" xr:uid="{945CD0B4-36DC-4953-89BE-E68A58C0C5AB}"/>
    <cellStyle name="Normal 6 5 3 2 2 3" xfId="1661" xr:uid="{D63C4A49-FA0F-4FBF-BB03-4F2E3D5FC10D}"/>
    <cellStyle name="Normal 6 5 3 2 2 4" xfId="3277" xr:uid="{4D48C18C-83B2-47EF-8814-7F6FE4813BF9}"/>
    <cellStyle name="Normal 6 5 3 2 3" xfId="1662" xr:uid="{4C806472-7886-4FBE-84E9-331F173FA3DA}"/>
    <cellStyle name="Normal 6 5 3 2 3 2" xfId="1663" xr:uid="{C584409C-9947-437D-8F2F-125D5DB3494A}"/>
    <cellStyle name="Normal 6 5 3 2 3 3" xfId="3278" xr:uid="{85452841-B3DC-4380-A85B-9A8AA821ACCB}"/>
    <cellStyle name="Normal 6 5 3 2 3 4" xfId="3279" xr:uid="{20361F79-A0C4-415D-B698-7D1800564289}"/>
    <cellStyle name="Normal 6 5 3 2 4" xfId="1664" xr:uid="{7E480F6A-F274-44CF-9B09-A24AB8D37B87}"/>
    <cellStyle name="Normal 6 5 3 2 5" xfId="3280" xr:uid="{AD0CBFD6-878A-4359-836A-0A5467706884}"/>
    <cellStyle name="Normal 6 5 3 2 6" xfId="3281" xr:uid="{BB3CEBAB-3918-45A5-B2C3-2F4F7454C4FD}"/>
    <cellStyle name="Normal 6 5 3 3" xfId="658" xr:uid="{627CA429-8503-40C8-A370-F6B1BD9748F5}"/>
    <cellStyle name="Normal 6 5 3 3 2" xfId="1665" xr:uid="{7599ACE2-5F13-444F-AB64-BF39A269E87E}"/>
    <cellStyle name="Normal 6 5 3 3 2 2" xfId="1666" xr:uid="{658CB97F-6501-42CA-A02B-2612D1E4511A}"/>
    <cellStyle name="Normal 6 5 3 3 2 3" xfId="3282" xr:uid="{0E810DDA-E09C-4350-84CE-0EEFF3F7CA34}"/>
    <cellStyle name="Normal 6 5 3 3 2 4" xfId="3283" xr:uid="{7847515A-CC18-4212-AEE1-50972B63225B}"/>
    <cellStyle name="Normal 6 5 3 3 3" xfId="1667" xr:uid="{BD96E6D1-D9D4-4A37-BBE4-33365C186538}"/>
    <cellStyle name="Normal 6 5 3 3 4" xfId="3284" xr:uid="{06AABF4D-6B8D-4A02-8B21-DD86C06969C8}"/>
    <cellStyle name="Normal 6 5 3 3 5" xfId="3285" xr:uid="{A2FED53C-2CE4-4D66-AD1E-88D8CDF2232F}"/>
    <cellStyle name="Normal 6 5 3 4" xfId="1668" xr:uid="{EE8F5402-3451-4D86-9F43-A7C8414DDFEC}"/>
    <cellStyle name="Normal 6 5 3 4 2" xfId="1669" xr:uid="{40A5D6E5-BD5F-412E-BE0D-B93B8D7C9FF2}"/>
    <cellStyle name="Normal 6 5 3 4 3" xfId="3286" xr:uid="{746B801B-6F57-4707-8016-C774B381AF88}"/>
    <cellStyle name="Normal 6 5 3 4 4" xfId="3287" xr:uid="{158C0E62-F338-4E60-88BC-0D74AEAFA4AA}"/>
    <cellStyle name="Normal 6 5 3 5" xfId="1670" xr:uid="{736D941E-DDFF-45B2-AA3A-6DAF4432D440}"/>
    <cellStyle name="Normal 6 5 3 5 2" xfId="3288" xr:uid="{0E9762CE-65EA-4873-9BC2-C476B0CBFC7A}"/>
    <cellStyle name="Normal 6 5 3 5 3" xfId="3289" xr:uid="{DED3A675-23CF-486B-854D-01F590165847}"/>
    <cellStyle name="Normal 6 5 3 5 4" xfId="3290" xr:uid="{AD6CFF15-2137-4F11-9BA4-5BCEE2CC4B42}"/>
    <cellStyle name="Normal 6 5 3 6" xfId="3291" xr:uid="{9746EB43-9B43-49B1-87E5-7FD8EFB80424}"/>
    <cellStyle name="Normal 6 5 3 7" xfId="3292" xr:uid="{DFE9044D-F36A-4942-B2AD-51F578837CD5}"/>
    <cellStyle name="Normal 6 5 3 8" xfId="3293" xr:uid="{A71467E3-A3C5-41E4-AA68-B4B7345A28F6}"/>
    <cellStyle name="Normal 6 5 4" xfId="339" xr:uid="{F81A5908-6FFE-41A1-ABE1-BB0F05FDE45B}"/>
    <cellStyle name="Normal 6 5 4 2" xfId="659" xr:uid="{BFBFE3AC-5E56-441A-93D9-E68DF6A6D568}"/>
    <cellStyle name="Normal 6 5 4 2 2" xfId="660" xr:uid="{EE535B75-4CE6-43CA-BA6F-CBB7842718E6}"/>
    <cellStyle name="Normal 6 5 4 2 2 2" xfId="1671" xr:uid="{77CC9E99-780C-4911-9720-423BB1F14B5A}"/>
    <cellStyle name="Normal 6 5 4 2 2 3" xfId="3294" xr:uid="{49CEE571-0443-4EA9-8CE7-AC3DEFBCF3AD}"/>
    <cellStyle name="Normal 6 5 4 2 2 4" xfId="3295" xr:uid="{77B13E13-BB52-4F0A-9803-C07FE37982E7}"/>
    <cellStyle name="Normal 6 5 4 2 3" xfId="1672" xr:uid="{F098402F-1468-4549-BD71-273F921537CB}"/>
    <cellStyle name="Normal 6 5 4 2 4" xfId="3296" xr:uid="{7D4C8113-9526-49D6-8259-3D3B7C1A570F}"/>
    <cellStyle name="Normal 6 5 4 2 5" xfId="3297" xr:uid="{3BBA409A-B3B1-4951-8CDB-C42992E83F19}"/>
    <cellStyle name="Normal 6 5 4 3" xfId="661" xr:uid="{13F84293-503E-415C-AD17-D420F99CEAEF}"/>
    <cellStyle name="Normal 6 5 4 3 2" xfId="1673" xr:uid="{E21605D4-1829-4D52-A2B1-60DD64FE3382}"/>
    <cellStyle name="Normal 6 5 4 3 3" xfId="3298" xr:uid="{942C7FB2-4FA4-4F9E-A676-9F3B8C77F700}"/>
    <cellStyle name="Normal 6 5 4 3 4" xfId="3299" xr:uid="{C47868D1-48F9-4EA7-A6B7-42111BF85B28}"/>
    <cellStyle name="Normal 6 5 4 4" xfId="1674" xr:uid="{C9428C02-5F6F-4579-8FC0-97A12991E22B}"/>
    <cellStyle name="Normal 6 5 4 4 2" xfId="3300" xr:uid="{BAC2B9A5-746A-4F5D-A6DD-72CA59D0216A}"/>
    <cellStyle name="Normal 6 5 4 4 3" xfId="3301" xr:uid="{A93A317D-7E11-40C0-B74D-C76D923B0E0F}"/>
    <cellStyle name="Normal 6 5 4 4 4" xfId="3302" xr:uid="{0BFD61AC-E675-4AD5-ADC6-87E4E6DA66CA}"/>
    <cellStyle name="Normal 6 5 4 5" xfId="3303" xr:uid="{129996A7-138F-450F-8C32-268ACC70C79A}"/>
    <cellStyle name="Normal 6 5 4 6" xfId="3304" xr:uid="{106A90F4-8056-4FA6-920E-E8194F784D65}"/>
    <cellStyle name="Normal 6 5 4 7" xfId="3305" xr:uid="{B44134B9-6F65-47D0-BD35-F405A4A40FEC}"/>
    <cellStyle name="Normal 6 5 5" xfId="340" xr:uid="{978E15C0-9638-40D3-83EB-F0EF2020A34D}"/>
    <cellStyle name="Normal 6 5 5 2" xfId="662" xr:uid="{05D86E31-5310-458A-B506-F2B5C3F35B0D}"/>
    <cellStyle name="Normal 6 5 5 2 2" xfId="1675" xr:uid="{F7521E4A-AEC5-4293-8CF4-79B9182CC7A0}"/>
    <cellStyle name="Normal 6 5 5 2 3" xfId="3306" xr:uid="{1D928F0E-830D-4985-9955-029B738D1DE4}"/>
    <cellStyle name="Normal 6 5 5 2 4" xfId="3307" xr:uid="{8F6DB1DF-B293-4182-B2EC-EFB1F07721D8}"/>
    <cellStyle name="Normal 6 5 5 3" xfId="1676" xr:uid="{A70B6F9A-E82F-4308-97E2-B2D428AE42AF}"/>
    <cellStyle name="Normal 6 5 5 3 2" xfId="3308" xr:uid="{BE736754-EF94-4DBD-9BC5-28C8E72F6161}"/>
    <cellStyle name="Normal 6 5 5 3 3" xfId="3309" xr:uid="{511CCC43-B1DF-46F5-B58B-F5DF6120FB76}"/>
    <cellStyle name="Normal 6 5 5 3 4" xfId="3310" xr:uid="{DF038232-1A7D-4360-9200-4E89C1F0F077}"/>
    <cellStyle name="Normal 6 5 5 4" xfId="3311" xr:uid="{FBE73E54-1389-4E05-826E-46F72CB9059E}"/>
    <cellStyle name="Normal 6 5 5 5" xfId="3312" xr:uid="{7BE08484-254D-47C3-9CB6-9111799EA178}"/>
    <cellStyle name="Normal 6 5 5 6" xfId="3313" xr:uid="{4D9E3C0D-72A3-4AB9-8D18-B9D147810C92}"/>
    <cellStyle name="Normal 6 5 6" xfId="663" xr:uid="{14F86D92-C9E4-4977-8D36-59EA8A52CCE9}"/>
    <cellStyle name="Normal 6 5 6 2" xfId="1677" xr:uid="{8CE0FBC4-EBF1-42C4-A75E-20415001A6DB}"/>
    <cellStyle name="Normal 6 5 6 2 2" xfId="3314" xr:uid="{CDEE1304-49D5-495B-986D-608B74B51D5C}"/>
    <cellStyle name="Normal 6 5 6 2 3" xfId="3315" xr:uid="{BD4D5CC0-6D32-425E-994A-F98E9420A927}"/>
    <cellStyle name="Normal 6 5 6 2 4" xfId="3316" xr:uid="{F3843FC6-B05A-4C19-96F3-E3D006656995}"/>
    <cellStyle name="Normal 6 5 6 3" xfId="3317" xr:uid="{82524ADF-1B09-420D-88A4-C55D85B21276}"/>
    <cellStyle name="Normal 6 5 6 4" xfId="3318" xr:uid="{6D22700D-7BA2-4557-BF7C-920834977FB9}"/>
    <cellStyle name="Normal 6 5 6 5" xfId="3319" xr:uid="{3A0F3D65-44F3-4DB2-A6D4-7EBF386C32FD}"/>
    <cellStyle name="Normal 6 5 7" xfId="1678" xr:uid="{06D37869-E8AB-443E-81CF-FACE2963AFBB}"/>
    <cellStyle name="Normal 6 5 7 2" xfId="3320" xr:uid="{DF9CBDD6-3F0E-4B1D-AF3E-2DEBEBB865FA}"/>
    <cellStyle name="Normal 6 5 7 3" xfId="3321" xr:uid="{64B48085-B925-4AD2-ACCC-DC96F9579C83}"/>
    <cellStyle name="Normal 6 5 7 4" xfId="3322" xr:uid="{DDFA9064-7DF4-4CD2-9EB4-F9D7D2F6C237}"/>
    <cellStyle name="Normal 6 5 8" xfId="3323" xr:uid="{7282D4C4-E29A-41CB-A538-73E5C2F4A4A9}"/>
    <cellStyle name="Normal 6 5 8 2" xfId="3324" xr:uid="{9F63E301-AA76-43B6-997C-425B416A8F04}"/>
    <cellStyle name="Normal 6 5 8 3" xfId="3325" xr:uid="{C510D490-1F03-4115-B446-720EF0901735}"/>
    <cellStyle name="Normal 6 5 8 4" xfId="3326" xr:uid="{023C859D-68DE-428B-B6B9-440AEE137D01}"/>
    <cellStyle name="Normal 6 5 9" xfId="3327" xr:uid="{E9EFA888-C008-4AAB-B83A-9FF5D8D1CB3A}"/>
    <cellStyle name="Normal 6 6" xfId="125" xr:uid="{AB95445A-5C3E-4AA1-8FE7-59E0D67279B2}"/>
    <cellStyle name="Normal 6 6 2" xfId="126" xr:uid="{BBAEDC52-D9A6-49A8-A737-7E9FFD392898}"/>
    <cellStyle name="Normal 6 6 2 2" xfId="341" xr:uid="{10433DA3-27F5-428C-B249-3892F20D0A14}"/>
    <cellStyle name="Normal 6 6 2 2 2" xfId="664" xr:uid="{00A47089-16DA-476C-8BCE-BF45F624AF5C}"/>
    <cellStyle name="Normal 6 6 2 2 2 2" xfId="1679" xr:uid="{B31AB9A7-C0BB-4DC0-81FB-6291B914E86E}"/>
    <cellStyle name="Normal 6 6 2 2 2 3" xfId="3328" xr:uid="{68A3C3CE-11CF-4D32-B218-BD581C2CB4ED}"/>
    <cellStyle name="Normal 6 6 2 2 2 4" xfId="3329" xr:uid="{B4E91F1A-EE81-4DFD-98C3-FA2039AF397C}"/>
    <cellStyle name="Normal 6 6 2 2 3" xfId="1680" xr:uid="{6846C9AC-55F4-47E5-9055-E898E68D12CB}"/>
    <cellStyle name="Normal 6 6 2 2 3 2" xfId="3330" xr:uid="{485DFF92-137E-4F79-8E8C-DABDDA71CDB7}"/>
    <cellStyle name="Normal 6 6 2 2 3 3" xfId="3331" xr:uid="{AB7941BE-A4D8-43C3-BE09-5D6E5D17531E}"/>
    <cellStyle name="Normal 6 6 2 2 3 4" xfId="3332" xr:uid="{BCF29264-EF87-432E-89FE-105E9662FA92}"/>
    <cellStyle name="Normal 6 6 2 2 4" xfId="3333" xr:uid="{D9BD4BED-29AD-4A5C-9E6A-0D2DDF9D836C}"/>
    <cellStyle name="Normal 6 6 2 2 5" xfId="3334" xr:uid="{41D989EE-FBDD-4845-AF29-EFFA6017F792}"/>
    <cellStyle name="Normal 6 6 2 2 6" xfId="3335" xr:uid="{4F2747E7-DA3E-41FE-8797-685CB59FF911}"/>
    <cellStyle name="Normal 6 6 2 3" xfId="665" xr:uid="{3BF0031B-D7E8-4787-9904-84CFC5BF8B25}"/>
    <cellStyle name="Normal 6 6 2 3 2" xfId="1681" xr:uid="{920BFFE8-990D-4723-A6B1-3D46E770D93D}"/>
    <cellStyle name="Normal 6 6 2 3 2 2" xfId="3336" xr:uid="{756537A4-4528-4830-8614-124D89B4CF87}"/>
    <cellStyle name="Normal 6 6 2 3 2 3" xfId="3337" xr:uid="{1DCE0FEE-4913-4524-B543-20AD3D0DB0BD}"/>
    <cellStyle name="Normal 6 6 2 3 2 4" xfId="3338" xr:uid="{60189274-B9C9-4B72-978D-CEA92021C130}"/>
    <cellStyle name="Normal 6 6 2 3 3" xfId="3339" xr:uid="{36662CC0-9D9E-489A-A8C4-ACB98BD12918}"/>
    <cellStyle name="Normal 6 6 2 3 4" xfId="3340" xr:uid="{9F82A517-CCAF-450E-9EF1-AB8070B1601E}"/>
    <cellStyle name="Normal 6 6 2 3 5" xfId="3341" xr:uid="{B6E1BE57-E382-4C1A-83D7-B6DB8724578E}"/>
    <cellStyle name="Normal 6 6 2 4" xfId="1682" xr:uid="{8B2F6710-7D2A-40A4-A04B-C0DF78B2DF75}"/>
    <cellStyle name="Normal 6 6 2 4 2" xfId="3342" xr:uid="{5B714A17-EA3B-44CC-959C-6725DA7D915C}"/>
    <cellStyle name="Normal 6 6 2 4 3" xfId="3343" xr:uid="{BB22125B-D54E-4441-8ECB-CB999C24C2A2}"/>
    <cellStyle name="Normal 6 6 2 4 4" xfId="3344" xr:uid="{0BF63D55-FF1A-4966-8A55-09112AE403B3}"/>
    <cellStyle name="Normal 6 6 2 5" xfId="3345" xr:uid="{DE12EE59-8E8D-4E3E-9D3A-E32F9E416A89}"/>
    <cellStyle name="Normal 6 6 2 5 2" xfId="3346" xr:uid="{D7E8B0D5-2419-4B2D-AB27-E9185B0ACB20}"/>
    <cellStyle name="Normal 6 6 2 5 3" xfId="3347" xr:uid="{AA794B55-E7DF-4EE4-86C4-6D8A6F0E7A4A}"/>
    <cellStyle name="Normal 6 6 2 5 4" xfId="3348" xr:uid="{EBFC60F6-29EC-41F3-9714-EA0BBEDCE4DE}"/>
    <cellStyle name="Normal 6 6 2 6" xfId="3349" xr:uid="{BB5903F7-E880-47ED-940D-1478FA9493FF}"/>
    <cellStyle name="Normal 6 6 2 7" xfId="3350" xr:uid="{0D73FC8B-1C20-40F9-B55D-1BC388034083}"/>
    <cellStyle name="Normal 6 6 2 8" xfId="3351" xr:uid="{8F8B7942-4A19-45B8-8614-EBDF9CC477FF}"/>
    <cellStyle name="Normal 6 6 3" xfId="342" xr:uid="{9ACD8611-F29B-4BCD-BE97-0A714E480468}"/>
    <cellStyle name="Normal 6 6 3 2" xfId="666" xr:uid="{ADC338E4-DF58-4A12-8FEC-73FE265B7212}"/>
    <cellStyle name="Normal 6 6 3 2 2" xfId="667" xr:uid="{178A74AC-270A-4D80-911A-EDABEBDD446A}"/>
    <cellStyle name="Normal 6 6 3 2 3" xfId="3352" xr:uid="{6FEE8CB4-FE96-4884-B10A-7251A3AE8CB3}"/>
    <cellStyle name="Normal 6 6 3 2 4" xfId="3353" xr:uid="{55182704-7B7E-4A1A-B8DB-32DEA3AE0DA6}"/>
    <cellStyle name="Normal 6 6 3 3" xfId="668" xr:uid="{5C25BBD4-A8D1-4A0B-A98E-788C209D3D9F}"/>
    <cellStyle name="Normal 6 6 3 3 2" xfId="3354" xr:uid="{6487340D-9294-426D-A169-8F0B290EE519}"/>
    <cellStyle name="Normal 6 6 3 3 3" xfId="3355" xr:uid="{4BD96F87-127B-4EE3-A30C-7684C7CABBBC}"/>
    <cellStyle name="Normal 6 6 3 3 4" xfId="3356" xr:uid="{0363FA71-BA05-48B2-A0BC-7147374FA9B2}"/>
    <cellStyle name="Normal 6 6 3 4" xfId="3357" xr:uid="{628195CB-7294-41BA-8D02-5FD5470F709B}"/>
    <cellStyle name="Normal 6 6 3 5" xfId="3358" xr:uid="{E25AFA96-6C97-4510-8535-E8111EE0012D}"/>
    <cellStyle name="Normal 6 6 3 6" xfId="3359" xr:uid="{7CB4AB01-61F4-4586-84EB-00A407E504A7}"/>
    <cellStyle name="Normal 6 6 4" xfId="343" xr:uid="{C1623E84-D8C2-42C4-828A-36CE6BCDAA90}"/>
    <cellStyle name="Normal 6 6 4 2" xfId="669" xr:uid="{56231CA5-FEB8-4AD8-8C02-8E7982944107}"/>
    <cellStyle name="Normal 6 6 4 2 2" xfId="3360" xr:uid="{CBE2DBA9-2A05-4021-B20F-6F5BE92C0E0B}"/>
    <cellStyle name="Normal 6 6 4 2 3" xfId="3361" xr:uid="{9844E2C3-A0DF-4C82-8857-BAD86F65499E}"/>
    <cellStyle name="Normal 6 6 4 2 4" xfId="3362" xr:uid="{2E9C3C12-3D02-4275-869A-91BDD97B0E94}"/>
    <cellStyle name="Normal 6 6 4 3" xfId="3363" xr:uid="{18E4AF61-1EA7-40FC-93C1-5FF1770A3468}"/>
    <cellStyle name="Normal 6 6 4 4" xfId="3364" xr:uid="{F903B5DE-4AD4-4806-B0CA-C51A5BD7E6B2}"/>
    <cellStyle name="Normal 6 6 4 5" xfId="3365" xr:uid="{EBFC3438-48EE-4473-9430-CDB45D941547}"/>
    <cellStyle name="Normal 6 6 5" xfId="670" xr:uid="{2D231D30-1FF0-484A-A610-ACE0B8A808B2}"/>
    <cellStyle name="Normal 6 6 5 2" xfId="3366" xr:uid="{DCB1B595-3685-4BF6-8634-75EDBE32584A}"/>
    <cellStyle name="Normal 6 6 5 3" xfId="3367" xr:uid="{015EA904-4803-430E-ABC4-107258259364}"/>
    <cellStyle name="Normal 6 6 5 4" xfId="3368" xr:uid="{4B3B5EC9-E398-447B-B9D2-893150C80AE4}"/>
    <cellStyle name="Normal 6 6 6" xfId="3369" xr:uid="{AC2EFC6C-A7E4-4153-8D9F-EC0CBEEE17A2}"/>
    <cellStyle name="Normal 6 6 6 2" xfId="3370" xr:uid="{58DBAA58-0A83-409E-831C-58902BBA8138}"/>
    <cellStyle name="Normal 6 6 6 3" xfId="3371" xr:uid="{1D0B1331-9E7F-40E9-8963-02A1D4576EF8}"/>
    <cellStyle name="Normal 6 6 6 4" xfId="3372" xr:uid="{F180837A-E683-47EF-9D56-FDE867D4A77F}"/>
    <cellStyle name="Normal 6 6 7" xfId="3373" xr:uid="{4CCCCEA4-E04D-466D-AF87-9F130D6FCA3D}"/>
    <cellStyle name="Normal 6 6 8" xfId="3374" xr:uid="{DF9857CC-FFCE-499B-B2BF-C20EBF35B0D9}"/>
    <cellStyle name="Normal 6 6 9" xfId="3375" xr:uid="{6C6B180E-77FA-41D2-9AEB-A7C8B3DE9ABA}"/>
    <cellStyle name="Normal 6 7" xfId="127" xr:uid="{DE05D41D-CE07-4A71-A267-296C15C7E67D}"/>
    <cellStyle name="Normal 6 7 2" xfId="344" xr:uid="{FF6311E3-3356-4432-8716-0006D0E18852}"/>
    <cellStyle name="Normal 6 7 2 2" xfId="671" xr:uid="{812C28E5-E9EB-420B-9179-2FB1794A854D}"/>
    <cellStyle name="Normal 6 7 2 2 2" xfId="1683" xr:uid="{8C39CA5B-F8FC-486C-A349-04020A836899}"/>
    <cellStyle name="Normal 6 7 2 2 2 2" xfId="1684" xr:uid="{5EE41608-12A5-4CC7-9539-38AE074DA44C}"/>
    <cellStyle name="Normal 6 7 2 2 3" xfId="1685" xr:uid="{3C8F68CB-9581-44B9-B378-8FF194FB3C89}"/>
    <cellStyle name="Normal 6 7 2 2 4" xfId="3376" xr:uid="{D17E8CC2-843E-4180-B2A4-01BA2E56D32D}"/>
    <cellStyle name="Normal 6 7 2 3" xfId="1686" xr:uid="{7CA1F05D-AE09-4FC3-BF5E-B17FDD5C14E8}"/>
    <cellStyle name="Normal 6 7 2 3 2" xfId="1687" xr:uid="{5443A1E6-C869-4CA6-9CEF-EE089A283FA8}"/>
    <cellStyle name="Normal 6 7 2 3 3" xfId="3377" xr:uid="{D20D4E48-6299-46BE-8D3E-4A4B023ED843}"/>
    <cellStyle name="Normal 6 7 2 3 4" xfId="3378" xr:uid="{2CFAC995-E0B8-4071-9526-B0484247CA7B}"/>
    <cellStyle name="Normal 6 7 2 4" xfId="1688" xr:uid="{13F58DD9-1C54-48EF-A7A7-8E1A786A2880}"/>
    <cellStyle name="Normal 6 7 2 5" xfId="3379" xr:uid="{1BEEA4B6-7451-4051-89F1-2E8007597C95}"/>
    <cellStyle name="Normal 6 7 2 6" xfId="3380" xr:uid="{247D57BF-8ED4-4A61-ABE4-F6C70661011D}"/>
    <cellStyle name="Normal 6 7 3" xfId="672" xr:uid="{2C2E373E-2FD4-431C-AB60-D2A7B36D441E}"/>
    <cellStyle name="Normal 6 7 3 2" xfId="1689" xr:uid="{B48E700C-4AE8-4824-AE8C-DC70B868E436}"/>
    <cellStyle name="Normal 6 7 3 2 2" xfId="1690" xr:uid="{1AF6B07B-7590-4ABC-B118-FC2537AD28D0}"/>
    <cellStyle name="Normal 6 7 3 2 3" xfId="3381" xr:uid="{AE4719CA-41E5-4EF7-8C35-4E47941B23D2}"/>
    <cellStyle name="Normal 6 7 3 2 4" xfId="3382" xr:uid="{EC61FB4E-07E9-405E-87F9-D9EDE98FBE25}"/>
    <cellStyle name="Normal 6 7 3 3" xfId="1691" xr:uid="{8A842BA3-CF95-4A2D-AA46-6AEB44E7DB84}"/>
    <cellStyle name="Normal 6 7 3 4" xfId="3383" xr:uid="{CEF6A1E6-4C57-4D85-B459-689B2409ABEE}"/>
    <cellStyle name="Normal 6 7 3 5" xfId="3384" xr:uid="{BFE172C2-6E99-4C91-B2F7-C1C6377D543A}"/>
    <cellStyle name="Normal 6 7 4" xfId="1692" xr:uid="{823B6F31-9EB4-4A6F-BC87-C611A9D0E51A}"/>
    <cellStyle name="Normal 6 7 4 2" xfId="1693" xr:uid="{DE4ABE4B-A629-4AAC-8F5A-3C97A1D4D732}"/>
    <cellStyle name="Normal 6 7 4 3" xfId="3385" xr:uid="{6FCA5D7F-1783-4CF0-90EA-1E8C73864C04}"/>
    <cellStyle name="Normal 6 7 4 4" xfId="3386" xr:uid="{448D6B50-2DDF-4B0F-80C9-77D50744F45F}"/>
    <cellStyle name="Normal 6 7 5" xfId="1694" xr:uid="{BD204498-1520-4D40-B055-D407A80F15A2}"/>
    <cellStyle name="Normal 6 7 5 2" xfId="3387" xr:uid="{6D76DF36-F830-46B5-AD0E-4AFF2A7471DC}"/>
    <cellStyle name="Normal 6 7 5 3" xfId="3388" xr:uid="{90F49124-1EF0-40DB-84C2-967D97D6087E}"/>
    <cellStyle name="Normal 6 7 5 4" xfId="3389" xr:uid="{85A24566-F8F3-424D-BDD2-B48E636BD78E}"/>
    <cellStyle name="Normal 6 7 6" xfId="3390" xr:uid="{7DF8D42F-4458-428F-AA88-5C1A6EA5E1E3}"/>
    <cellStyle name="Normal 6 7 7" xfId="3391" xr:uid="{F32C20AF-1159-4D90-B68E-C88FA710305E}"/>
    <cellStyle name="Normal 6 7 8" xfId="3392" xr:uid="{7BD650BF-7B2B-44AC-A74B-30839CF0C9D6}"/>
    <cellStyle name="Normal 6 8" xfId="345" xr:uid="{7828E37E-227B-4BEA-BD66-B8C0301261E1}"/>
    <cellStyle name="Normal 6 8 2" xfId="673" xr:uid="{992ED45F-BE42-4123-AFDA-FA008BB8D4F0}"/>
    <cellStyle name="Normal 6 8 2 2" xfId="674" xr:uid="{847DD08B-47D8-4AE1-B0FA-A89C1688F4F1}"/>
    <cellStyle name="Normal 6 8 2 2 2" xfId="1695" xr:uid="{A37810EC-58A8-49A6-85BE-973AB544CDD6}"/>
    <cellStyle name="Normal 6 8 2 2 3" xfId="3393" xr:uid="{C4DE2251-70F8-41DD-964A-4E93101E049E}"/>
    <cellStyle name="Normal 6 8 2 2 4" xfId="3394" xr:uid="{7E797705-5F89-49C3-B19A-103744D48967}"/>
    <cellStyle name="Normal 6 8 2 3" xfId="1696" xr:uid="{89A49AAE-F6BB-437A-94B6-3679B08CF007}"/>
    <cellStyle name="Normal 6 8 2 4" xfId="3395" xr:uid="{EBB8777B-5FF6-4B47-B41D-3A433E741EB5}"/>
    <cellStyle name="Normal 6 8 2 5" xfId="3396" xr:uid="{F961F7CE-32D0-455F-AD48-3C3643B694CF}"/>
    <cellStyle name="Normal 6 8 3" xfId="675" xr:uid="{315F1B76-AB40-4219-864E-1EB206F24BB9}"/>
    <cellStyle name="Normal 6 8 3 2" xfId="1697" xr:uid="{587560D8-140B-46BE-836A-C614612CCCF4}"/>
    <cellStyle name="Normal 6 8 3 3" xfId="3397" xr:uid="{DCF108F5-C4AD-43B4-BAE1-6231359A92AA}"/>
    <cellStyle name="Normal 6 8 3 4" xfId="3398" xr:uid="{2F8EA53E-FB7D-46C7-9096-1FA4D732A672}"/>
    <cellStyle name="Normal 6 8 4" xfId="1698" xr:uid="{B88B07F3-704D-4765-B105-00062DA66295}"/>
    <cellStyle name="Normal 6 8 4 2" xfId="3399" xr:uid="{67063DC4-27F7-44F4-8EFC-8FFC38A67A0A}"/>
    <cellStyle name="Normal 6 8 4 3" xfId="3400" xr:uid="{5003CFE9-01D9-47AD-8989-DE32CF69B65C}"/>
    <cellStyle name="Normal 6 8 4 4" xfId="3401" xr:uid="{BBC1125F-F541-4EDC-AAF6-9CD0BFA16E85}"/>
    <cellStyle name="Normal 6 8 5" xfId="3402" xr:uid="{C7F26041-FB8F-4369-999B-9554FE97DAE4}"/>
    <cellStyle name="Normal 6 8 6" xfId="3403" xr:uid="{401A92C1-D92B-48C2-9450-0EFD6574CE2A}"/>
    <cellStyle name="Normal 6 8 7" xfId="3404" xr:uid="{05354B9E-002C-4C3A-B871-2F45C44CC4AC}"/>
    <cellStyle name="Normal 6 9" xfId="346" xr:uid="{04FC1F39-E001-483D-8490-D5FECBA3835A}"/>
    <cellStyle name="Normal 6 9 2" xfId="676" xr:uid="{310594D4-A930-492A-8ED1-D737D7759BAB}"/>
    <cellStyle name="Normal 6 9 2 2" xfId="1699" xr:uid="{8BFA891D-A288-4370-85DB-1EDDADCFBCFB}"/>
    <cellStyle name="Normal 6 9 2 3" xfId="3405" xr:uid="{C92628C3-C4F0-4FF8-9C6D-071554DEE6C0}"/>
    <cellStyle name="Normal 6 9 2 4" xfId="3406" xr:uid="{4E16D589-CF54-4368-A44F-3BE76E53DD54}"/>
    <cellStyle name="Normal 6 9 3" xfId="1700" xr:uid="{855EB89E-476E-4A66-9860-C172010096CA}"/>
    <cellStyle name="Normal 6 9 3 2" xfId="3407" xr:uid="{8EEC435F-E5AE-49A7-9C72-79D5E3CDECBC}"/>
    <cellStyle name="Normal 6 9 3 3" xfId="3408" xr:uid="{834DA612-701C-4237-86C5-5D9C83B409EE}"/>
    <cellStyle name="Normal 6 9 3 4" xfId="3409" xr:uid="{CC062E29-0BF4-4230-84F4-5C7EB7609D34}"/>
    <cellStyle name="Normal 6 9 4" xfId="3410" xr:uid="{02E26AA2-4C1F-47DF-91D3-B7BD5E7AFDE5}"/>
    <cellStyle name="Normal 6 9 5" xfId="3411" xr:uid="{DCB64970-789E-478F-BF91-F1A824D21EA8}"/>
    <cellStyle name="Normal 6 9 6" xfId="3412" xr:uid="{0AF70802-3BB2-4C12-B490-A1E6E43E2DC3}"/>
    <cellStyle name="Normal 7" xfId="128" xr:uid="{3690A9B7-43D5-4DBF-B4BD-6363C6F19A89}"/>
    <cellStyle name="Normal 7 10" xfId="1701" xr:uid="{9D7850CA-C271-476B-BD19-5A702D819B28}"/>
    <cellStyle name="Normal 7 10 2" xfId="3413" xr:uid="{9C9E94C9-3CE0-4F38-BDCE-DF33E6DDE68F}"/>
    <cellStyle name="Normal 7 10 3" xfId="3414" xr:uid="{971F9E1B-178C-46BF-A5CD-35BAF2B4EE1A}"/>
    <cellStyle name="Normal 7 10 4" xfId="3415" xr:uid="{DD3D9760-547A-490B-BA0A-BBC0645994E3}"/>
    <cellStyle name="Normal 7 11" xfId="3416" xr:uid="{B8EF46D5-A40F-4733-A70A-B194066A8E61}"/>
    <cellStyle name="Normal 7 11 2" xfId="3417" xr:uid="{CE32E207-B00A-471E-89F1-F06DB81E854D}"/>
    <cellStyle name="Normal 7 11 3" xfId="3418" xr:uid="{B0412F98-7492-411E-8383-7B51AC7AF81F}"/>
    <cellStyle name="Normal 7 11 4" xfId="3419" xr:uid="{70285063-BE3E-44B3-B117-8871D238103E}"/>
    <cellStyle name="Normal 7 12" xfId="3420" xr:uid="{2A619D14-BFD0-42DC-BFAD-EA6D803B856A}"/>
    <cellStyle name="Normal 7 12 2" xfId="3421" xr:uid="{C8AFCD73-F5F4-444B-B35E-32796C900256}"/>
    <cellStyle name="Normal 7 13" xfId="3422" xr:uid="{2E52C6A5-F9BF-405B-9805-144B00237ABC}"/>
    <cellStyle name="Normal 7 14" xfId="3423" xr:uid="{E4EDA836-817E-4DC2-B2A0-DAA246C5B293}"/>
    <cellStyle name="Normal 7 15" xfId="3424" xr:uid="{0FA50F9B-FBC2-4F10-97C9-B26841BD4421}"/>
    <cellStyle name="Normal 7 2" xfId="129" xr:uid="{B775BEAE-39FF-466C-91EA-ABF9A32C3CA5}"/>
    <cellStyle name="Normal 7 2 10" xfId="3425" xr:uid="{7911DA7F-C053-4417-BD33-2C006256F5B8}"/>
    <cellStyle name="Normal 7 2 11" xfId="3426" xr:uid="{4D0B63F8-CD44-4FCF-B398-1F96CEECDB47}"/>
    <cellStyle name="Normal 7 2 2" xfId="130" xr:uid="{09AFCCFF-4818-4A37-93F2-0C49D35CC2F5}"/>
    <cellStyle name="Normal 7 2 2 2" xfId="131" xr:uid="{06A9008B-AAB4-492B-8D07-C4C0DCC4C305}"/>
    <cellStyle name="Normal 7 2 2 2 2" xfId="347" xr:uid="{2C25129F-9BF7-4412-A0F6-339D3D765CC5}"/>
    <cellStyle name="Normal 7 2 2 2 2 2" xfId="677" xr:uid="{7B2EEA4A-9618-44F9-83B5-E61F99B9255C}"/>
    <cellStyle name="Normal 7 2 2 2 2 2 2" xfId="678" xr:uid="{BA8FAC79-94F7-49F1-A142-058484009BF1}"/>
    <cellStyle name="Normal 7 2 2 2 2 2 2 2" xfId="1702" xr:uid="{12864F67-B853-41BB-8741-2497EC190EB8}"/>
    <cellStyle name="Normal 7 2 2 2 2 2 2 2 2" xfId="1703" xr:uid="{4D3024DB-F485-4A88-8C2C-71DD615DD15A}"/>
    <cellStyle name="Normal 7 2 2 2 2 2 2 3" xfId="1704" xr:uid="{4C51EF0A-387A-41AC-8155-A269B7E8DB64}"/>
    <cellStyle name="Normal 7 2 2 2 2 2 3" xfId="1705" xr:uid="{8C760340-6805-4F66-9D60-93B13086FDBE}"/>
    <cellStyle name="Normal 7 2 2 2 2 2 3 2" xfId="1706" xr:uid="{03AA6B0A-1847-450B-ACA3-37523A0475FF}"/>
    <cellStyle name="Normal 7 2 2 2 2 2 4" xfId="1707" xr:uid="{2C1533A4-7232-4443-8AB2-1013BAB57ED1}"/>
    <cellStyle name="Normal 7 2 2 2 2 3" xfId="679" xr:uid="{B8C7BF84-8CC4-4200-BA8A-B528C5108CAB}"/>
    <cellStyle name="Normal 7 2 2 2 2 3 2" xfId="1708" xr:uid="{B11E48B8-A65B-47EA-843F-0FF78D28B600}"/>
    <cellStyle name="Normal 7 2 2 2 2 3 2 2" xfId="1709" xr:uid="{966316D2-2A77-4EBF-AAF5-4F85A166B533}"/>
    <cellStyle name="Normal 7 2 2 2 2 3 3" xfId="1710" xr:uid="{FBEE1B31-6B22-46CC-B73E-AB31309C51F8}"/>
    <cellStyle name="Normal 7 2 2 2 2 3 4" xfId="3427" xr:uid="{04B9E0C5-88D7-4447-9676-78C826235CB1}"/>
    <cellStyle name="Normal 7 2 2 2 2 4" xfId="1711" xr:uid="{22EB9151-BABF-47DD-A82D-CAE2EDEC28AB}"/>
    <cellStyle name="Normal 7 2 2 2 2 4 2" xfId="1712" xr:uid="{09A471CE-44C7-4A86-A98D-F670B245599F}"/>
    <cellStyle name="Normal 7 2 2 2 2 5" xfId="1713" xr:uid="{2B829C85-0BA8-4324-ACCA-55BA466844FB}"/>
    <cellStyle name="Normal 7 2 2 2 2 6" xfId="3428" xr:uid="{28714FFC-30ED-4F02-84B2-502483201171}"/>
    <cellStyle name="Normal 7 2 2 2 3" xfId="348" xr:uid="{A9E3B947-86FE-4F96-BCC9-271347B49EEB}"/>
    <cellStyle name="Normal 7 2 2 2 3 2" xfId="680" xr:uid="{3D307843-A0A7-4252-BB83-9EBF03E4DC18}"/>
    <cellStyle name="Normal 7 2 2 2 3 2 2" xfId="681" xr:uid="{EDB0CB94-8304-4BA6-88CF-EC132EE1161C}"/>
    <cellStyle name="Normal 7 2 2 2 3 2 2 2" xfId="1714" xr:uid="{B25E223A-6C93-4192-AF20-D1BE7A5B0299}"/>
    <cellStyle name="Normal 7 2 2 2 3 2 2 2 2" xfId="1715" xr:uid="{635542BE-A3AF-4FD4-9AA7-DF0949E584BA}"/>
    <cellStyle name="Normal 7 2 2 2 3 2 2 3" xfId="1716" xr:uid="{F719E739-9E3A-474D-8590-933AAD686896}"/>
    <cellStyle name="Normal 7 2 2 2 3 2 3" xfId="1717" xr:uid="{0C80EECF-D713-439A-9A4B-74CFF8017F7D}"/>
    <cellStyle name="Normal 7 2 2 2 3 2 3 2" xfId="1718" xr:uid="{9FB647C3-2B42-49C7-AC28-98F9C864787C}"/>
    <cellStyle name="Normal 7 2 2 2 3 2 4" xfId="1719" xr:uid="{3A05B3B6-1A8F-4142-85F7-3BF2C315F377}"/>
    <cellStyle name="Normal 7 2 2 2 3 3" xfId="682" xr:uid="{0024BA23-4EF3-4F4E-8942-69C2AFB775D2}"/>
    <cellStyle name="Normal 7 2 2 2 3 3 2" xfId="1720" xr:uid="{327AC230-59D6-48FB-83C8-67356996CBEA}"/>
    <cellStyle name="Normal 7 2 2 2 3 3 2 2" xfId="1721" xr:uid="{CCE9D5BE-0A09-42B9-8989-2A22663BB798}"/>
    <cellStyle name="Normal 7 2 2 2 3 3 3" xfId="1722" xr:uid="{CDAB9236-422C-415A-AFA9-C9C90BC1077C}"/>
    <cellStyle name="Normal 7 2 2 2 3 4" xfId="1723" xr:uid="{56A2012C-067E-4677-B66B-B5F4313988B8}"/>
    <cellStyle name="Normal 7 2 2 2 3 4 2" xfId="1724" xr:uid="{88809C68-23C6-4235-B4E8-A25667B7A650}"/>
    <cellStyle name="Normal 7 2 2 2 3 5" xfId="1725" xr:uid="{6C53CF0E-8404-4716-8E35-1D49585614C5}"/>
    <cellStyle name="Normal 7 2 2 2 4" xfId="683" xr:uid="{37F55E12-2C0D-4B6E-A6D5-ED8EFC216425}"/>
    <cellStyle name="Normal 7 2 2 2 4 2" xfId="684" xr:uid="{58702EC2-DF3B-445E-8408-FEAA47FBFD04}"/>
    <cellStyle name="Normal 7 2 2 2 4 2 2" xfId="1726" xr:uid="{AC8FF096-D5FF-4EBE-9814-9185780BC392}"/>
    <cellStyle name="Normal 7 2 2 2 4 2 2 2" xfId="1727" xr:uid="{9D42E0C0-BBAB-4F06-BF5A-22BDA69A00EE}"/>
    <cellStyle name="Normal 7 2 2 2 4 2 3" xfId="1728" xr:uid="{22A27DA2-F1D0-4BE8-A435-5922419D16C5}"/>
    <cellStyle name="Normal 7 2 2 2 4 3" xfId="1729" xr:uid="{BA13D7C1-992F-4EC0-B34F-3965F567236D}"/>
    <cellStyle name="Normal 7 2 2 2 4 3 2" xfId="1730" xr:uid="{BCA0F315-C2B6-481E-A9C5-D2193FDE87AD}"/>
    <cellStyle name="Normal 7 2 2 2 4 4" xfId="1731" xr:uid="{BE175F3D-5CD0-491D-820F-95EE15171F02}"/>
    <cellStyle name="Normal 7 2 2 2 5" xfId="685" xr:uid="{7E10BF92-648B-42C0-B1EF-5F11AC067E3B}"/>
    <cellStyle name="Normal 7 2 2 2 5 2" xfId="1732" xr:uid="{C4E15C41-F804-43EF-A3E1-8F484205A3E0}"/>
    <cellStyle name="Normal 7 2 2 2 5 2 2" xfId="1733" xr:uid="{2902CE83-3740-47CB-8181-3296F36019A8}"/>
    <cellStyle name="Normal 7 2 2 2 5 3" xfId="1734" xr:uid="{79206A38-C1E4-4F45-9B54-99109708D2F5}"/>
    <cellStyle name="Normal 7 2 2 2 5 4" xfId="3429" xr:uid="{43A358D5-BEC7-4B69-B963-752A08BCAC79}"/>
    <cellStyle name="Normal 7 2 2 2 6" xfId="1735" xr:uid="{61F04A08-E13C-4AF8-8A8C-0C601EFEC3F6}"/>
    <cellStyle name="Normal 7 2 2 2 6 2" xfId="1736" xr:uid="{7418B1C8-C07F-4191-8EF2-F8FE93CAB979}"/>
    <cellStyle name="Normal 7 2 2 2 7" xfId="1737" xr:uid="{70C0CAE1-BBAC-46AC-A9D8-3E8574E7F5AF}"/>
    <cellStyle name="Normal 7 2 2 2 8" xfId="3430" xr:uid="{C6283731-6594-49D3-A262-B3CF363CB276}"/>
    <cellStyle name="Normal 7 2 2 3" xfId="349" xr:uid="{7EC822FE-D73E-4F69-9925-7DD0D45E4977}"/>
    <cellStyle name="Normal 7 2 2 3 2" xfId="686" xr:uid="{5C634DF3-E463-4C5E-A626-0C6EE0CE6A72}"/>
    <cellStyle name="Normal 7 2 2 3 2 2" xfId="687" xr:uid="{EC5545F7-5AF2-4955-A0F1-DB03B5F72338}"/>
    <cellStyle name="Normal 7 2 2 3 2 2 2" xfId="1738" xr:uid="{132A3228-9C82-4E9D-A0CC-1E5108ABEE2E}"/>
    <cellStyle name="Normal 7 2 2 3 2 2 2 2" xfId="1739" xr:uid="{9042BB3C-AEDF-4C0E-A151-B92015EDD39F}"/>
    <cellStyle name="Normal 7 2 2 3 2 2 3" xfId="1740" xr:uid="{EA4751D8-722A-4AFA-B80E-D3D937288949}"/>
    <cellStyle name="Normal 7 2 2 3 2 3" xfId="1741" xr:uid="{B4470DA6-6062-4360-A41E-7002FF92A413}"/>
    <cellStyle name="Normal 7 2 2 3 2 3 2" xfId="1742" xr:uid="{8216FCF3-7CE3-457D-A3F5-31DCD761A107}"/>
    <cellStyle name="Normal 7 2 2 3 2 4" xfId="1743" xr:uid="{97E831F2-EED0-4B68-8D4C-22FE7452E7CE}"/>
    <cellStyle name="Normal 7 2 2 3 3" xfId="688" xr:uid="{535BF200-955E-4FA7-B5CE-A30DAE1CB26D}"/>
    <cellStyle name="Normal 7 2 2 3 3 2" xfId="1744" xr:uid="{790FF453-EAA7-481C-8BF7-1DF822AB8B8E}"/>
    <cellStyle name="Normal 7 2 2 3 3 2 2" xfId="1745" xr:uid="{2C2D615C-F460-43FF-A803-A0DA2E8ED62B}"/>
    <cellStyle name="Normal 7 2 2 3 3 3" xfId="1746" xr:uid="{82AA40A5-CA38-4D6A-90A0-881B4BDB1716}"/>
    <cellStyle name="Normal 7 2 2 3 3 4" xfId="3431" xr:uid="{91894B18-F6C2-4F9A-BF0B-FF58B4E4E3C7}"/>
    <cellStyle name="Normal 7 2 2 3 4" xfId="1747" xr:uid="{940BE9C2-8FCA-4F54-A3CD-4A03D7428BF0}"/>
    <cellStyle name="Normal 7 2 2 3 4 2" xfId="1748" xr:uid="{689C8DC3-8DE9-4275-8FED-2531B63D57B0}"/>
    <cellStyle name="Normal 7 2 2 3 5" xfId="1749" xr:uid="{B5758CEB-EB2A-418E-B3B4-E9FB490338D7}"/>
    <cellStyle name="Normal 7 2 2 3 6" xfId="3432" xr:uid="{98F2C5E4-A576-440C-9A79-5D7B81A4F60F}"/>
    <cellStyle name="Normal 7 2 2 4" xfId="350" xr:uid="{5E867A2D-AF78-4A42-88FA-856F85407C9F}"/>
    <cellStyle name="Normal 7 2 2 4 2" xfId="689" xr:uid="{AE634628-9F8D-406F-A3D8-6E857E7AED88}"/>
    <cellStyle name="Normal 7 2 2 4 2 2" xfId="690" xr:uid="{ECEA0517-F35F-42A2-B86C-49A7217E3ED3}"/>
    <cellStyle name="Normal 7 2 2 4 2 2 2" xfId="1750" xr:uid="{DCD16E07-590B-4673-80A8-26DFB65E8589}"/>
    <cellStyle name="Normal 7 2 2 4 2 2 2 2" xfId="1751" xr:uid="{BCD434F1-BCC1-48D1-BF9F-907A703B5480}"/>
    <cellStyle name="Normal 7 2 2 4 2 2 3" xfId="1752" xr:uid="{3B3FD62F-78EC-4D01-B278-EE08B295E420}"/>
    <cellStyle name="Normal 7 2 2 4 2 3" xfId="1753" xr:uid="{FD206820-B164-4C84-82DE-E7D44B21BCEC}"/>
    <cellStyle name="Normal 7 2 2 4 2 3 2" xfId="1754" xr:uid="{1114A359-0101-4B0D-A166-0128451A5265}"/>
    <cellStyle name="Normal 7 2 2 4 2 4" xfId="1755" xr:uid="{337B43A4-5A72-4F39-81F3-376E08E9373F}"/>
    <cellStyle name="Normal 7 2 2 4 3" xfId="691" xr:uid="{4C7260F4-BCF8-421A-A189-0504254D751C}"/>
    <cellStyle name="Normal 7 2 2 4 3 2" xfId="1756" xr:uid="{73915143-9D93-4F34-87CB-03B0CA60D92A}"/>
    <cellStyle name="Normal 7 2 2 4 3 2 2" xfId="1757" xr:uid="{3B6E42F5-2DF4-431A-824F-AEB4F5D8728E}"/>
    <cellStyle name="Normal 7 2 2 4 3 3" xfId="1758" xr:uid="{34B08CBB-CD6A-4CF3-BC0E-6A29B499BC10}"/>
    <cellStyle name="Normal 7 2 2 4 4" xfId="1759" xr:uid="{C260E945-C9B1-4C3C-9396-4CB4461F3460}"/>
    <cellStyle name="Normal 7 2 2 4 4 2" xfId="1760" xr:uid="{F4068A07-A23A-4C99-B7D7-E3B76EB1191F}"/>
    <cellStyle name="Normal 7 2 2 4 5" xfId="1761" xr:uid="{AF189517-BAC5-4B84-A790-F6445DF78AF2}"/>
    <cellStyle name="Normal 7 2 2 5" xfId="351" xr:uid="{8E29ABC9-7971-4A9C-A457-6127F2C6908C}"/>
    <cellStyle name="Normal 7 2 2 5 2" xfId="692" xr:uid="{A395A07F-7411-427B-8F5C-BDE9F93B7D55}"/>
    <cellStyle name="Normal 7 2 2 5 2 2" xfId="1762" xr:uid="{D0805273-1393-497D-A143-BE595BF4E69A}"/>
    <cellStyle name="Normal 7 2 2 5 2 2 2" xfId="1763" xr:uid="{9CDB16B2-9D0F-42B6-B70B-0AA9FD464A24}"/>
    <cellStyle name="Normal 7 2 2 5 2 3" xfId="1764" xr:uid="{48BE4571-BBD8-4FF6-B56B-16D54FBBB0ED}"/>
    <cellStyle name="Normal 7 2 2 5 3" xfId="1765" xr:uid="{D3D56531-B1D2-4198-BC76-F5D0EF835065}"/>
    <cellStyle name="Normal 7 2 2 5 3 2" xfId="1766" xr:uid="{AA4E877F-DD44-4077-BB07-D8B781243639}"/>
    <cellStyle name="Normal 7 2 2 5 4" xfId="1767" xr:uid="{4A955AED-C0EA-45DC-83D9-9DF0C1B9760C}"/>
    <cellStyle name="Normal 7 2 2 6" xfId="693" xr:uid="{A0389292-F544-4DA0-AE37-3AEA0C1B68F5}"/>
    <cellStyle name="Normal 7 2 2 6 2" xfId="1768" xr:uid="{33926BAD-CC70-4D97-917C-720F4EDCC10B}"/>
    <cellStyle name="Normal 7 2 2 6 2 2" xfId="1769" xr:uid="{79D527A2-B175-4074-9A5A-83B198801A33}"/>
    <cellStyle name="Normal 7 2 2 6 3" xfId="1770" xr:uid="{6D8E3B61-CEA3-4B3D-B302-AE09A7DD53F8}"/>
    <cellStyle name="Normal 7 2 2 6 4" xfId="3433" xr:uid="{4B7B93F1-1B6C-4915-8C4B-43E902718052}"/>
    <cellStyle name="Normal 7 2 2 7" xfId="1771" xr:uid="{AF62867A-F627-40DB-BB54-98DC69C2A4DE}"/>
    <cellStyle name="Normal 7 2 2 7 2" xfId="1772" xr:uid="{5161881F-BE19-4AC5-80BE-41A1D7CB1B9B}"/>
    <cellStyle name="Normal 7 2 2 8" xfId="1773" xr:uid="{5B28EA97-D6D9-4705-82CC-EEF309F6FB88}"/>
    <cellStyle name="Normal 7 2 2 9" xfId="3434" xr:uid="{0DD12D1A-72DA-47A3-A761-5AD7D79A7402}"/>
    <cellStyle name="Normal 7 2 3" xfId="132" xr:uid="{D3747DC4-5607-4F16-A740-04557CE957FE}"/>
    <cellStyle name="Normal 7 2 3 2" xfId="133" xr:uid="{48CB25DA-F4D9-4B78-B461-74BADFF5AF33}"/>
    <cellStyle name="Normal 7 2 3 2 2" xfId="694" xr:uid="{81A181C4-3C6E-46AE-9363-E3968E978913}"/>
    <cellStyle name="Normal 7 2 3 2 2 2" xfId="695" xr:uid="{38E17DAD-F3F2-4F13-BACF-73C516BED34A}"/>
    <cellStyle name="Normal 7 2 3 2 2 2 2" xfId="1774" xr:uid="{957C426B-1583-4905-B97B-616B15A249D5}"/>
    <cellStyle name="Normal 7 2 3 2 2 2 2 2" xfId="1775" xr:uid="{054E22B5-3B2D-43E7-ADDE-4C01D6EE6636}"/>
    <cellStyle name="Normal 7 2 3 2 2 2 3" xfId="1776" xr:uid="{6B0BED4E-5119-4465-A0F7-79EF542C5870}"/>
    <cellStyle name="Normal 7 2 3 2 2 3" xfId="1777" xr:uid="{48F6ED49-1F09-4E68-AF3D-784626591815}"/>
    <cellStyle name="Normal 7 2 3 2 2 3 2" xfId="1778" xr:uid="{FA4B1F3B-EF23-41E2-9FF9-D53BEB1AC0DC}"/>
    <cellStyle name="Normal 7 2 3 2 2 4" xfId="1779" xr:uid="{4A307F5F-B7DD-4517-AA6E-332BFFD65970}"/>
    <cellStyle name="Normal 7 2 3 2 3" xfId="696" xr:uid="{D7F7FEE2-8EA6-4480-ABFF-4B8ED3BAFDEE}"/>
    <cellStyle name="Normal 7 2 3 2 3 2" xfId="1780" xr:uid="{D46269D5-3718-4820-BC40-F9F29B1F4F90}"/>
    <cellStyle name="Normal 7 2 3 2 3 2 2" xfId="1781" xr:uid="{21F382EB-F9CF-485F-9921-FA6C99A411ED}"/>
    <cellStyle name="Normal 7 2 3 2 3 3" xfId="1782" xr:uid="{748F56BC-4BBC-4F77-99A0-7DE49C2055DB}"/>
    <cellStyle name="Normal 7 2 3 2 3 4" xfId="3435" xr:uid="{3C39F70C-BAD2-4968-B71D-2FF397F1CCE1}"/>
    <cellStyle name="Normal 7 2 3 2 4" xfId="1783" xr:uid="{10861C17-E662-4637-A158-4155FCB5444C}"/>
    <cellStyle name="Normal 7 2 3 2 4 2" xfId="1784" xr:uid="{AA1FD865-146B-4F96-A4DC-2FBEABA43818}"/>
    <cellStyle name="Normal 7 2 3 2 5" xfId="1785" xr:uid="{19806648-42C3-453B-A34D-8E1DA3E8457E}"/>
    <cellStyle name="Normal 7 2 3 2 6" xfId="3436" xr:uid="{C417C5BE-AF44-4336-BF86-95AD6F26AF7C}"/>
    <cellStyle name="Normal 7 2 3 3" xfId="352" xr:uid="{BD6B5A0C-2380-4FAD-87DE-1C3D0FFAD22F}"/>
    <cellStyle name="Normal 7 2 3 3 2" xfId="697" xr:uid="{1B08BB2E-27F1-4657-B788-9D87A11DEC6A}"/>
    <cellStyle name="Normal 7 2 3 3 2 2" xfId="698" xr:uid="{204DC79C-1F48-4E69-B43D-897AF10BC097}"/>
    <cellStyle name="Normal 7 2 3 3 2 2 2" xfId="1786" xr:uid="{008EE613-5BBD-428E-9753-FB0797EA138D}"/>
    <cellStyle name="Normal 7 2 3 3 2 2 2 2" xfId="1787" xr:uid="{771119CF-9007-4992-9909-D443FAB712A1}"/>
    <cellStyle name="Normal 7 2 3 3 2 2 3" xfId="1788" xr:uid="{E2524D31-708E-421D-A5E8-A18335667178}"/>
    <cellStyle name="Normal 7 2 3 3 2 3" xfId="1789" xr:uid="{EB6F95EA-916B-4A30-887A-857FD856D60D}"/>
    <cellStyle name="Normal 7 2 3 3 2 3 2" xfId="1790" xr:uid="{102D76E4-D4C6-4C30-B7ED-4C41D1665A9F}"/>
    <cellStyle name="Normal 7 2 3 3 2 4" xfId="1791" xr:uid="{F13BB930-BE38-4D47-AAB0-57A39FCDCF84}"/>
    <cellStyle name="Normal 7 2 3 3 3" xfId="699" xr:uid="{7C94A5FB-C5B6-48F9-9967-662A77A52B88}"/>
    <cellStyle name="Normal 7 2 3 3 3 2" xfId="1792" xr:uid="{FB3611DE-7DB7-41C3-9F5C-55EA12D13764}"/>
    <cellStyle name="Normal 7 2 3 3 3 2 2" xfId="1793" xr:uid="{1B2F087D-66A5-42BC-9B71-9BFA8C9E28AA}"/>
    <cellStyle name="Normal 7 2 3 3 3 3" xfId="1794" xr:uid="{47DBCE16-0E92-4178-B9E1-1CAD3717D9B9}"/>
    <cellStyle name="Normal 7 2 3 3 4" xfId="1795" xr:uid="{BEBB00B5-9324-4EA4-91B4-84FDC38AC5C0}"/>
    <cellStyle name="Normal 7 2 3 3 4 2" xfId="1796" xr:uid="{0B880B60-1960-43F4-B374-8A1792E4A610}"/>
    <cellStyle name="Normal 7 2 3 3 5" xfId="1797" xr:uid="{613BF90E-DF68-4E21-91CA-8CA0099DAAE4}"/>
    <cellStyle name="Normal 7 2 3 4" xfId="353" xr:uid="{DBA62EE0-22FE-4281-8F30-CE8B8710DADE}"/>
    <cellStyle name="Normal 7 2 3 4 2" xfId="700" xr:uid="{DBDB71BD-2D79-48C4-B2EC-E4786A8238E0}"/>
    <cellStyle name="Normal 7 2 3 4 2 2" xfId="1798" xr:uid="{F7E0DAED-BD18-45DA-A053-F09B18660342}"/>
    <cellStyle name="Normal 7 2 3 4 2 2 2" xfId="1799" xr:uid="{F5C535AE-8E17-467D-BA7A-700E091B3C9C}"/>
    <cellStyle name="Normal 7 2 3 4 2 3" xfId="1800" xr:uid="{E6932769-D06C-4E3B-A1B3-F95B53B22726}"/>
    <cellStyle name="Normal 7 2 3 4 3" xfId="1801" xr:uid="{3FFD9A89-5C3D-4CDC-A1F5-8D67AFFC13A9}"/>
    <cellStyle name="Normal 7 2 3 4 3 2" xfId="1802" xr:uid="{7C9FBCA7-140C-487E-81DE-C7BE308B0E3D}"/>
    <cellStyle name="Normal 7 2 3 4 4" xfId="1803" xr:uid="{AA8FB89E-14AA-4022-B034-1292BE2A7350}"/>
    <cellStyle name="Normal 7 2 3 5" xfId="701" xr:uid="{F1B4D03C-EED4-407C-9DCF-B71BBD1DD0BA}"/>
    <cellStyle name="Normal 7 2 3 5 2" xfId="1804" xr:uid="{41E38B8D-050A-4D09-BE81-81B46EA4919F}"/>
    <cellStyle name="Normal 7 2 3 5 2 2" xfId="1805" xr:uid="{A4D6B472-B1A0-4311-8F06-6D72B401623E}"/>
    <cellStyle name="Normal 7 2 3 5 3" xfId="1806" xr:uid="{0BA267AA-A0A3-4896-891C-21F8635F7467}"/>
    <cellStyle name="Normal 7 2 3 5 4" xfId="3437" xr:uid="{9A03A25A-E6D1-493B-ABEE-7528FB38B1DB}"/>
    <cellStyle name="Normal 7 2 3 6" xfId="1807" xr:uid="{2FC9024A-BBF3-4C8C-8D91-E9EACD7B4B0D}"/>
    <cellStyle name="Normal 7 2 3 6 2" xfId="1808" xr:uid="{0ED1C67E-A00D-47C2-A804-CD9E6FDA8818}"/>
    <cellStyle name="Normal 7 2 3 7" xfId="1809" xr:uid="{5594DF7A-E10D-44E2-AE6D-C64539856D87}"/>
    <cellStyle name="Normal 7 2 3 8" xfId="3438" xr:uid="{B165F7CF-EFCD-4B9B-9007-DB380338ED9B}"/>
    <cellStyle name="Normal 7 2 4" xfId="134" xr:uid="{378EC59D-C674-4977-BE8A-E78A0B96D9F0}"/>
    <cellStyle name="Normal 7 2 4 2" xfId="448" xr:uid="{EB19BB0F-AA5D-49E1-86D2-A0029F6A1CB6}"/>
    <cellStyle name="Normal 7 2 4 2 2" xfId="702" xr:uid="{EA2760A7-606B-4FA9-85DF-326D5C92173C}"/>
    <cellStyle name="Normal 7 2 4 2 2 2" xfId="1810" xr:uid="{46632518-5957-4E9A-8683-999439910A7C}"/>
    <cellStyle name="Normal 7 2 4 2 2 2 2" xfId="1811" xr:uid="{EFD53646-F1BC-4B1C-9865-6090A668E6AF}"/>
    <cellStyle name="Normal 7 2 4 2 2 3" xfId="1812" xr:uid="{99A93382-D93B-42E4-811C-F075FB99285F}"/>
    <cellStyle name="Normal 7 2 4 2 2 4" xfId="3439" xr:uid="{D3B4B1BC-55EE-48DA-A076-6B302D0A6134}"/>
    <cellStyle name="Normal 7 2 4 2 3" xfId="1813" xr:uid="{1A8411D5-5359-4630-B0AB-061B424F14DA}"/>
    <cellStyle name="Normal 7 2 4 2 3 2" xfId="1814" xr:uid="{2D5DCDCE-1772-430A-B6A8-7D9DCEFF4254}"/>
    <cellStyle name="Normal 7 2 4 2 4" xfId="1815" xr:uid="{3F0A5C0C-134D-4217-BCB9-85EC7C524E8D}"/>
    <cellStyle name="Normal 7 2 4 2 5" xfId="3440" xr:uid="{A87AEC76-45ED-4772-A80F-24876F052569}"/>
    <cellStyle name="Normal 7 2 4 3" xfId="703" xr:uid="{F145CFFC-53AB-4CA4-980D-F2BCF9835910}"/>
    <cellStyle name="Normal 7 2 4 3 2" xfId="1816" xr:uid="{297A8D0C-2B22-4242-A4FA-9AC89640499B}"/>
    <cellStyle name="Normal 7 2 4 3 2 2" xfId="1817" xr:uid="{A37E8F9C-4BA0-44E3-B338-6ABA8FBE3AD0}"/>
    <cellStyle name="Normal 7 2 4 3 3" xfId="1818" xr:uid="{C6A29B07-6745-4BB5-9410-002F7251D58E}"/>
    <cellStyle name="Normal 7 2 4 3 4" xfId="3441" xr:uid="{175F6B30-6E53-4186-A0B9-E251C6E7EF33}"/>
    <cellStyle name="Normal 7 2 4 4" xfId="1819" xr:uid="{0E32F98B-12D0-4FCA-A19B-C5CB157DD4CF}"/>
    <cellStyle name="Normal 7 2 4 4 2" xfId="1820" xr:uid="{210CAEDA-ACAB-488C-8015-872D94B23823}"/>
    <cellStyle name="Normal 7 2 4 4 3" xfId="3442" xr:uid="{A74A524F-2DC0-49F7-8B38-CB3F0BB3E93F}"/>
    <cellStyle name="Normal 7 2 4 4 4" xfId="3443" xr:uid="{765A25EA-0644-48B1-95A7-8B52C3675666}"/>
    <cellStyle name="Normal 7 2 4 5" xfId="1821" xr:uid="{71F0E9C8-B8C1-4459-8A63-46A4189B1522}"/>
    <cellStyle name="Normal 7 2 4 6" xfId="3444" xr:uid="{142612C5-FD5D-4304-B4EC-77521D548C8E}"/>
    <cellStyle name="Normal 7 2 4 7" xfId="3445" xr:uid="{DA1AC564-B82E-4CAB-9778-79591AC6D52A}"/>
    <cellStyle name="Normal 7 2 5" xfId="354" xr:uid="{A6B5F3BF-14EC-4609-9F16-5EC4003B660D}"/>
    <cellStyle name="Normal 7 2 5 2" xfId="704" xr:uid="{B68CB38A-E6DD-45ED-8759-247826A4DB94}"/>
    <cellStyle name="Normal 7 2 5 2 2" xfId="705" xr:uid="{84235760-7434-4807-8B3F-0F9B5533F015}"/>
    <cellStyle name="Normal 7 2 5 2 2 2" xfId="1822" xr:uid="{0C6BC636-1DD6-4E5C-A055-533B73C7D9E7}"/>
    <cellStyle name="Normal 7 2 5 2 2 2 2" xfId="1823" xr:uid="{0989DFD3-05F5-4415-AC72-21A67F41F88F}"/>
    <cellStyle name="Normal 7 2 5 2 2 3" xfId="1824" xr:uid="{3268FE49-C74E-4972-8DDD-0BC8DE7DCC0F}"/>
    <cellStyle name="Normal 7 2 5 2 3" xfId="1825" xr:uid="{C9C7A47C-C62F-4869-9EBE-B12FE0DF5908}"/>
    <cellStyle name="Normal 7 2 5 2 3 2" xfId="1826" xr:uid="{79A00C05-EAAD-4044-A316-1126CBF0F758}"/>
    <cellStyle name="Normal 7 2 5 2 4" xfId="1827" xr:uid="{8E17CB2F-419F-4DDF-BCC2-07BA3C8AB361}"/>
    <cellStyle name="Normal 7 2 5 3" xfId="706" xr:uid="{4A7E90F3-EFBD-4E7B-A9BD-29D237506D64}"/>
    <cellStyle name="Normal 7 2 5 3 2" xfId="1828" xr:uid="{AD7A38D8-2153-4F25-83B2-D2FF40A998D0}"/>
    <cellStyle name="Normal 7 2 5 3 2 2" xfId="1829" xr:uid="{7C84F710-3F47-4995-85EE-1C329DF7092B}"/>
    <cellStyle name="Normal 7 2 5 3 3" xfId="1830" xr:uid="{172D6C2F-BE96-41D0-8194-22323200C683}"/>
    <cellStyle name="Normal 7 2 5 3 4" xfId="3446" xr:uid="{3D6AC8A7-3018-43DD-AC48-CEB617065B57}"/>
    <cellStyle name="Normal 7 2 5 4" xfId="1831" xr:uid="{52A8FD0F-AC33-4A0F-ABFC-973DDE9BDA8F}"/>
    <cellStyle name="Normal 7 2 5 4 2" xfId="1832" xr:uid="{BEE9C71D-983D-45AC-8E6A-106D0A97E6E4}"/>
    <cellStyle name="Normal 7 2 5 5" xfId="1833" xr:uid="{BC2B60D7-B896-4191-9900-72CDAA81CCAA}"/>
    <cellStyle name="Normal 7 2 5 6" xfId="3447" xr:uid="{61795431-BE7C-4AE5-A193-66481B73FCE9}"/>
    <cellStyle name="Normal 7 2 6" xfId="355" xr:uid="{378074B7-EC59-4BF5-A4BB-263F8EC17708}"/>
    <cellStyle name="Normal 7 2 6 2" xfId="707" xr:uid="{AC24F98A-32AD-4CB6-8A23-C08D2DDB6A8E}"/>
    <cellStyle name="Normal 7 2 6 2 2" xfId="1834" xr:uid="{20109D0F-89CE-456E-B8DF-1120C110731A}"/>
    <cellStyle name="Normal 7 2 6 2 2 2" xfId="1835" xr:uid="{4B151D5C-E1B5-42B6-ABD3-F395A4818AE5}"/>
    <cellStyle name="Normal 7 2 6 2 3" xfId="1836" xr:uid="{FF96DDED-0505-4C27-A1C8-D9E5FA887B22}"/>
    <cellStyle name="Normal 7 2 6 2 4" xfId="3448" xr:uid="{63EA790A-B75C-4933-B0BD-9B0A1BBAE3AC}"/>
    <cellStyle name="Normal 7 2 6 3" xfId="1837" xr:uid="{AB124235-BFE1-4483-AE0C-040D88D32C33}"/>
    <cellStyle name="Normal 7 2 6 3 2" xfId="1838" xr:uid="{3E598FD2-C018-4EB8-B60C-14C8305FF8E0}"/>
    <cellStyle name="Normal 7 2 6 4" xfId="1839" xr:uid="{7783F722-C035-4F9C-8E9A-EE578BE1651F}"/>
    <cellStyle name="Normal 7 2 6 5" xfId="3449" xr:uid="{07024A45-88D6-4D03-BB07-FFEE92B11B56}"/>
    <cellStyle name="Normal 7 2 7" xfId="708" xr:uid="{6D6E139D-14CB-4622-BF72-D97393B5484C}"/>
    <cellStyle name="Normal 7 2 7 2" xfId="1840" xr:uid="{8E2A10B7-929A-495A-A306-8EE832C2F5C7}"/>
    <cellStyle name="Normal 7 2 7 2 2" xfId="1841" xr:uid="{91258EA1-08B6-48D5-B775-C527BAA098E7}"/>
    <cellStyle name="Normal 7 2 7 2 3" xfId="4409" xr:uid="{A221BF6A-FF6A-494C-8826-3441A2BA2819}"/>
    <cellStyle name="Normal 7 2 7 3" xfId="1842" xr:uid="{6FEFC518-0178-4143-AFCB-620B930DCE7D}"/>
    <cellStyle name="Normal 7 2 7 4" xfId="3450" xr:uid="{0469DEE0-91B9-4D5E-9DFE-215EFE515ACF}"/>
    <cellStyle name="Normal 7 2 7 4 2" xfId="4579" xr:uid="{E1E29448-A891-4F9D-AB21-EDC267861A23}"/>
    <cellStyle name="Normal 7 2 7 4 3" xfId="4686" xr:uid="{BE8F0E41-1BC1-4A55-A11C-F50D0697F80D}"/>
    <cellStyle name="Normal 7 2 7 4 4" xfId="4608" xr:uid="{AF0D2F54-63F2-4B3B-AF7E-F2D72F281B06}"/>
    <cellStyle name="Normal 7 2 8" xfId="1843" xr:uid="{9DE7C570-E139-4C8C-ADF8-F27C734233BF}"/>
    <cellStyle name="Normal 7 2 8 2" xfId="1844" xr:uid="{E3A03FE3-B14C-495E-AE04-7CBD60CD229A}"/>
    <cellStyle name="Normal 7 2 8 3" xfId="3451" xr:uid="{F0156737-ACC2-44E3-AF3D-2A2831A080C3}"/>
    <cellStyle name="Normal 7 2 8 4" xfId="3452" xr:uid="{89CC6DC6-B2B3-4C66-9176-052059C82C5C}"/>
    <cellStyle name="Normal 7 2 9" xfId="1845" xr:uid="{4E17A480-60EB-4675-BC3E-C861FDAC787B}"/>
    <cellStyle name="Normal 7 3" xfId="135" xr:uid="{8FAB26CC-950D-45AC-97CE-3ABC34FF5DCE}"/>
    <cellStyle name="Normal 7 3 10" xfId="3453" xr:uid="{7966E78B-1EB0-4268-8B49-8255E559C9F3}"/>
    <cellStyle name="Normal 7 3 11" xfId="3454" xr:uid="{275F8CB5-E092-4F4A-BA97-20582CE25763}"/>
    <cellStyle name="Normal 7 3 2" xfId="136" xr:uid="{F17C6E00-DC1C-46C8-8E10-43AE06F766D3}"/>
    <cellStyle name="Normal 7 3 2 2" xfId="137" xr:uid="{6D02D138-DDF1-491B-940F-32EE9BE45786}"/>
    <cellStyle name="Normal 7 3 2 2 2" xfId="356" xr:uid="{20BF48E9-967D-420A-8DE4-C9137CAF215E}"/>
    <cellStyle name="Normal 7 3 2 2 2 2" xfId="709" xr:uid="{F37D2B99-7573-4BEA-BD7B-EB46A1C99A44}"/>
    <cellStyle name="Normal 7 3 2 2 2 2 2" xfId="1846" xr:uid="{4AB0BACF-0141-45AC-A5EE-B7355E0578C8}"/>
    <cellStyle name="Normal 7 3 2 2 2 2 2 2" xfId="1847" xr:uid="{40997349-41FE-47D9-B277-B16DF0EC5061}"/>
    <cellStyle name="Normal 7 3 2 2 2 2 3" xfId="1848" xr:uid="{390A9E28-3940-4E48-B84A-A9E84C9F4215}"/>
    <cellStyle name="Normal 7 3 2 2 2 2 4" xfId="3455" xr:uid="{FD0EF761-246F-400F-8301-121B23FD8758}"/>
    <cellStyle name="Normal 7 3 2 2 2 3" xfId="1849" xr:uid="{EBC149F5-B2CB-4BB7-A5EC-67033100BCC4}"/>
    <cellStyle name="Normal 7 3 2 2 2 3 2" xfId="1850" xr:uid="{BEE9A31F-E899-4759-9E58-2B939FA320E2}"/>
    <cellStyle name="Normal 7 3 2 2 2 3 3" xfId="3456" xr:uid="{84C4066A-7609-4C9D-B485-4D3850C76451}"/>
    <cellStyle name="Normal 7 3 2 2 2 3 4" xfId="3457" xr:uid="{EC0E73F9-AD43-4719-B430-058FE6E1A259}"/>
    <cellStyle name="Normal 7 3 2 2 2 4" xfId="1851" xr:uid="{3A30DBAB-39C2-4308-98D7-E36A6EE9A3A1}"/>
    <cellStyle name="Normal 7 3 2 2 2 5" xfId="3458" xr:uid="{F68D33C5-70D6-418D-98EB-06ECA7026C23}"/>
    <cellStyle name="Normal 7 3 2 2 2 6" xfId="3459" xr:uid="{E60E5C97-FCB8-4802-BBD2-D6C89973154C}"/>
    <cellStyle name="Normal 7 3 2 2 3" xfId="710" xr:uid="{809180AE-CC1D-47A7-B415-2E0FF540D1D0}"/>
    <cellStyle name="Normal 7 3 2 2 3 2" xfId="1852" xr:uid="{9CCCDF88-2011-4C69-8AE9-E16703B12366}"/>
    <cellStyle name="Normal 7 3 2 2 3 2 2" xfId="1853" xr:uid="{76488F0C-158C-4077-961F-92A5B36461E9}"/>
    <cellStyle name="Normal 7 3 2 2 3 2 3" xfId="3460" xr:uid="{B95AC36B-BA5D-42AD-A41B-28D0D2D36B95}"/>
    <cellStyle name="Normal 7 3 2 2 3 2 4" xfId="3461" xr:uid="{C1B80EB8-6F9D-43B2-B9D5-80D3183D90FE}"/>
    <cellStyle name="Normal 7 3 2 2 3 3" xfId="1854" xr:uid="{333B89D1-DDB9-4350-8F86-FFB4188A85C0}"/>
    <cellStyle name="Normal 7 3 2 2 3 4" xfId="3462" xr:uid="{84E8E3AF-0CFA-455D-B72F-99EF5FAC8AD4}"/>
    <cellStyle name="Normal 7 3 2 2 3 5" xfId="3463" xr:uid="{FA6D2CE9-0486-40C1-98A0-C68D40A7DA79}"/>
    <cellStyle name="Normal 7 3 2 2 4" xfId="1855" xr:uid="{7EA0F063-05BC-4738-A406-DF40A15F83F9}"/>
    <cellStyle name="Normal 7 3 2 2 4 2" xfId="1856" xr:uid="{442A7876-AFFA-4269-AB4E-85C16C18202A}"/>
    <cellStyle name="Normal 7 3 2 2 4 3" xfId="3464" xr:uid="{AB5F6833-FBDF-4C03-9F26-ADEDDB89A775}"/>
    <cellStyle name="Normal 7 3 2 2 4 4" xfId="3465" xr:uid="{4C364C75-4F26-46B0-AE3E-EB0F7FD9065B}"/>
    <cellStyle name="Normal 7 3 2 2 5" xfId="1857" xr:uid="{FCAD8CED-B108-4589-85F7-DB5BE3890AE1}"/>
    <cellStyle name="Normal 7 3 2 2 5 2" xfId="3466" xr:uid="{CB40EC79-1C4F-4421-A65B-2E96A58D42DA}"/>
    <cellStyle name="Normal 7 3 2 2 5 3" xfId="3467" xr:uid="{6422D3E7-488F-4621-97FF-FB8C8510C548}"/>
    <cellStyle name="Normal 7 3 2 2 5 4" xfId="3468" xr:uid="{8B4C5B4D-F49F-4528-AE5A-B7066D9444A6}"/>
    <cellStyle name="Normal 7 3 2 2 6" xfId="3469" xr:uid="{E5B61D5A-89F0-445B-8E3A-7399324820D2}"/>
    <cellStyle name="Normal 7 3 2 2 7" xfId="3470" xr:uid="{D99EABB6-00F9-409A-AAE7-7C323BBE4E8A}"/>
    <cellStyle name="Normal 7 3 2 2 8" xfId="3471" xr:uid="{FBF62D71-3CB3-4A7D-9CE0-4AB8F869B147}"/>
    <cellStyle name="Normal 7 3 2 3" xfId="357" xr:uid="{9E0212DE-5B4F-46E7-BCAC-B2DF286E08FE}"/>
    <cellStyle name="Normal 7 3 2 3 2" xfId="711" xr:uid="{E31EE62D-C63A-4FBC-AF40-22564FFC9D27}"/>
    <cellStyle name="Normal 7 3 2 3 2 2" xfId="712" xr:uid="{B127CD55-68FD-4D25-B3A5-EC26501DC23D}"/>
    <cellStyle name="Normal 7 3 2 3 2 2 2" xfId="1858" xr:uid="{76B6EF44-E294-4185-A3D9-FDFB3CFEB426}"/>
    <cellStyle name="Normal 7 3 2 3 2 2 2 2" xfId="1859" xr:uid="{84DB8527-AA24-4A41-91E4-CCAF1D46C143}"/>
    <cellStyle name="Normal 7 3 2 3 2 2 3" xfId="1860" xr:uid="{12529C44-792E-4483-9E08-AA486D1B53DA}"/>
    <cellStyle name="Normal 7 3 2 3 2 3" xfId="1861" xr:uid="{A72303A4-8D95-4ED0-A2CA-16498E9441A0}"/>
    <cellStyle name="Normal 7 3 2 3 2 3 2" xfId="1862" xr:uid="{E964187A-18B2-4C11-96F8-D4B811A22A95}"/>
    <cellStyle name="Normal 7 3 2 3 2 4" xfId="1863" xr:uid="{8DC9CE89-70B7-47A2-B09A-83F3C398CD3A}"/>
    <cellStyle name="Normal 7 3 2 3 3" xfId="713" xr:uid="{B13BCD4F-2CEB-466E-AE71-D387B07660C2}"/>
    <cellStyle name="Normal 7 3 2 3 3 2" xfId="1864" xr:uid="{3AFE9CC0-A295-43AB-B382-F7B61F5B310A}"/>
    <cellStyle name="Normal 7 3 2 3 3 2 2" xfId="1865" xr:uid="{3EDE4A14-2F7E-4A2F-86EB-19775AD80139}"/>
    <cellStyle name="Normal 7 3 2 3 3 3" xfId="1866" xr:uid="{82EB2CA9-46D5-4233-AA32-FCC4509984AF}"/>
    <cellStyle name="Normal 7 3 2 3 3 4" xfId="3472" xr:uid="{4FC2FCF4-8B64-4E43-AD95-1C0E97037473}"/>
    <cellStyle name="Normal 7 3 2 3 4" xfId="1867" xr:uid="{B21ADFB5-1344-4161-9601-7E4AA8AF62E2}"/>
    <cellStyle name="Normal 7 3 2 3 4 2" xfId="1868" xr:uid="{ACDE345E-D295-4B86-B203-5BB199928EE5}"/>
    <cellStyle name="Normal 7 3 2 3 5" xfId="1869" xr:uid="{2CDAA23E-5EED-4064-8B95-99F5553CA719}"/>
    <cellStyle name="Normal 7 3 2 3 6" xfId="3473" xr:uid="{AA524C41-A1FB-4343-AAAE-5566A116E40A}"/>
    <cellStyle name="Normal 7 3 2 4" xfId="358" xr:uid="{A8B63793-5222-4BFE-9738-8EAEEDD14DFB}"/>
    <cellStyle name="Normal 7 3 2 4 2" xfId="714" xr:uid="{E4F7C755-900F-46CF-9B29-A86E2661D8CA}"/>
    <cellStyle name="Normal 7 3 2 4 2 2" xfId="1870" xr:uid="{0162B03A-75D3-4254-AF07-CAC6E8B35A16}"/>
    <cellStyle name="Normal 7 3 2 4 2 2 2" xfId="1871" xr:uid="{CE1207C4-AFAB-492D-8601-E89D8459DB1D}"/>
    <cellStyle name="Normal 7 3 2 4 2 3" xfId="1872" xr:uid="{0E922088-2CA3-4F07-9121-2D8B7B7FBA67}"/>
    <cellStyle name="Normal 7 3 2 4 2 4" xfId="3474" xr:uid="{E9721AAA-BD8B-4BE0-A26C-09698CE9B2C3}"/>
    <cellStyle name="Normal 7 3 2 4 3" xfId="1873" xr:uid="{177C955D-A311-4ADA-9FCD-C3C08D2D99E6}"/>
    <cellStyle name="Normal 7 3 2 4 3 2" xfId="1874" xr:uid="{C0583111-7245-4DE5-B5BA-14F8A4DE8119}"/>
    <cellStyle name="Normal 7 3 2 4 4" xfId="1875" xr:uid="{58C85708-44B8-49C0-9BF6-6F02CC705577}"/>
    <cellStyle name="Normal 7 3 2 4 5" xfId="3475" xr:uid="{3348815F-DC7D-410A-984E-B60CD1DDCF61}"/>
    <cellStyle name="Normal 7 3 2 5" xfId="359" xr:uid="{492C8241-020D-45B2-8C76-BB0E8B499928}"/>
    <cellStyle name="Normal 7 3 2 5 2" xfId="1876" xr:uid="{91D3B1B4-0DDC-4B14-A40A-4D37903D92C0}"/>
    <cellStyle name="Normal 7 3 2 5 2 2" xfId="1877" xr:uid="{EFC11DFE-38EC-4251-ADA4-684BA8138676}"/>
    <cellStyle name="Normal 7 3 2 5 3" xfId="1878" xr:uid="{02C08A7C-5679-4667-9B70-468BEF4AFD4E}"/>
    <cellStyle name="Normal 7 3 2 5 4" xfId="3476" xr:uid="{20C97BA7-AFB5-4834-89D3-D238D3650923}"/>
    <cellStyle name="Normal 7 3 2 6" xfId="1879" xr:uid="{EAE7CF7C-D56E-4B4B-90AD-22BCA4FBAC33}"/>
    <cellStyle name="Normal 7 3 2 6 2" xfId="1880" xr:uid="{7046010D-5218-4473-AF49-FE98C683F0F4}"/>
    <cellStyle name="Normal 7 3 2 6 3" xfId="3477" xr:uid="{044CA196-094D-48EE-9465-F11C902FF86E}"/>
    <cellStyle name="Normal 7 3 2 6 4" xfId="3478" xr:uid="{00FB586E-5516-4128-8F12-65D4966AE7E2}"/>
    <cellStyle name="Normal 7 3 2 7" xfId="1881" xr:uid="{3C3C2CFF-41A5-48A9-A223-7746B6EA61C7}"/>
    <cellStyle name="Normal 7 3 2 8" xfId="3479" xr:uid="{243A244B-BECD-4824-B283-4A8A9A1C19E7}"/>
    <cellStyle name="Normal 7 3 2 9" xfId="3480" xr:uid="{054057A8-1C0D-4D47-86C0-74D66715D062}"/>
    <cellStyle name="Normal 7 3 3" xfId="138" xr:uid="{986694A2-5425-4811-B914-68237F59EB8A}"/>
    <cellStyle name="Normal 7 3 3 2" xfId="139" xr:uid="{E154307A-BEF7-4678-95C8-40983DA15FC0}"/>
    <cellStyle name="Normal 7 3 3 2 2" xfId="715" xr:uid="{BDC753E6-C9A3-4F68-BC22-90780E99FE82}"/>
    <cellStyle name="Normal 7 3 3 2 2 2" xfId="1882" xr:uid="{1C6CB168-9F64-4BB2-9DD6-4F5D47B3389C}"/>
    <cellStyle name="Normal 7 3 3 2 2 2 2" xfId="1883" xr:uid="{867F54BB-CF53-429F-8DF5-0B9863F43A39}"/>
    <cellStyle name="Normal 7 3 3 2 2 2 2 2" xfId="4484" xr:uid="{3E2F2ED1-922A-448C-9C82-BC8B6C283D0F}"/>
    <cellStyle name="Normal 7 3 3 2 2 2 3" xfId="4485" xr:uid="{4D8AF77E-962E-4194-9EF5-D80CFF24FA56}"/>
    <cellStyle name="Normal 7 3 3 2 2 3" xfId="1884" xr:uid="{4CB77E3E-66B7-4FDC-83C8-94EBDFF86559}"/>
    <cellStyle name="Normal 7 3 3 2 2 3 2" xfId="4486" xr:uid="{3C75DFE7-9BA4-4428-8CD9-DBDEBAC05DFB}"/>
    <cellStyle name="Normal 7 3 3 2 2 4" xfId="3481" xr:uid="{72029603-B0BB-4E13-B19A-9E19F47FCA5B}"/>
    <cellStyle name="Normal 7 3 3 2 3" xfId="1885" xr:uid="{8F5E333D-6700-4FDC-A2A4-435A1678B6CA}"/>
    <cellStyle name="Normal 7 3 3 2 3 2" xfId="1886" xr:uid="{0DF84EFE-7B84-4DEF-AE70-48896EECF65D}"/>
    <cellStyle name="Normal 7 3 3 2 3 2 2" xfId="4487" xr:uid="{815AA779-29CD-478D-B1F7-C7879CEA58E8}"/>
    <cellStyle name="Normal 7 3 3 2 3 3" xfId="3482" xr:uid="{4931E608-7487-47D0-90C7-1FDFDB705302}"/>
    <cellStyle name="Normal 7 3 3 2 3 4" xfId="3483" xr:uid="{F4E5C809-4B61-48F2-BBBE-9BB0E29974C9}"/>
    <cellStyle name="Normal 7 3 3 2 4" xfId="1887" xr:uid="{0611F6C0-5DDE-41FA-B9ED-FD9242D9F202}"/>
    <cellStyle name="Normal 7 3 3 2 4 2" xfId="4488" xr:uid="{7BD11D20-E309-40C1-AF96-BCE53B39210B}"/>
    <cellStyle name="Normal 7 3 3 2 5" xfId="3484" xr:uid="{108E4386-EE51-42E5-802A-C3575F212318}"/>
    <cellStyle name="Normal 7 3 3 2 6" xfId="3485" xr:uid="{45867650-9C08-4F28-90E0-99A3FBD94D46}"/>
    <cellStyle name="Normal 7 3 3 3" xfId="360" xr:uid="{96CC1BAF-FA12-4499-A41A-B634749E64E4}"/>
    <cellStyle name="Normal 7 3 3 3 2" xfId="1888" xr:uid="{EA27D3CF-D983-4327-8A69-9B91086BFB70}"/>
    <cellStyle name="Normal 7 3 3 3 2 2" xfId="1889" xr:uid="{C538E93A-C2AF-442A-8C53-F91F99A4CAE2}"/>
    <cellStyle name="Normal 7 3 3 3 2 2 2" xfId="4489" xr:uid="{DE0E5469-87C4-40F1-B40B-663AD8FDB5B2}"/>
    <cellStyle name="Normal 7 3 3 3 2 3" xfId="3486" xr:uid="{AA9167A5-7125-4072-8A71-CBED2A8D5E21}"/>
    <cellStyle name="Normal 7 3 3 3 2 4" xfId="3487" xr:uid="{A7CC802A-A593-4E98-9A7D-2B19D841F276}"/>
    <cellStyle name="Normal 7 3 3 3 3" xfId="1890" xr:uid="{C4830C6A-BE08-470F-9674-AC39AA97D826}"/>
    <cellStyle name="Normal 7 3 3 3 3 2" xfId="4490" xr:uid="{B00780D5-E78B-4AC9-8CAC-37B03BF0DDBC}"/>
    <cellStyle name="Normal 7 3 3 3 4" xfId="3488" xr:uid="{42756AE9-95E3-44BE-ADCB-40DA9D9E61EA}"/>
    <cellStyle name="Normal 7 3 3 3 5" xfId="3489" xr:uid="{5D9D49E3-2B02-48D2-97DF-2EBB4946FA19}"/>
    <cellStyle name="Normal 7 3 3 4" xfId="1891" xr:uid="{5363F2EC-5BFE-43A0-8BDE-15A78F500D8E}"/>
    <cellStyle name="Normal 7 3 3 4 2" xfId="1892" xr:uid="{80989572-7ED9-4564-91B7-6C402F8D227E}"/>
    <cellStyle name="Normal 7 3 3 4 2 2" xfId="4491" xr:uid="{D47D330D-5AEE-4AC2-9119-7286E45A7981}"/>
    <cellStyle name="Normal 7 3 3 4 3" xfId="3490" xr:uid="{3FCA7148-A5CB-410C-B559-BC6B6D917111}"/>
    <cellStyle name="Normal 7 3 3 4 4" xfId="3491" xr:uid="{F706C7C0-DE9B-4C91-A71E-3EB7C6B07011}"/>
    <cellStyle name="Normal 7 3 3 5" xfId="1893" xr:uid="{8A73CA3F-69D6-4225-911B-DB1E84611394}"/>
    <cellStyle name="Normal 7 3 3 5 2" xfId="3492" xr:uid="{833513A4-4DE8-4EEC-B8C8-72513657CA0A}"/>
    <cellStyle name="Normal 7 3 3 5 3" xfId="3493" xr:uid="{35EB62A1-37F0-4DDC-99F3-371A5E310947}"/>
    <cellStyle name="Normal 7 3 3 5 4" xfId="3494" xr:uid="{B38619DD-6DFB-4CED-9088-B7760ABA4793}"/>
    <cellStyle name="Normal 7 3 3 6" xfId="3495" xr:uid="{1CE876B4-0BC1-438B-84B2-2714252AE40C}"/>
    <cellStyle name="Normal 7 3 3 7" xfId="3496" xr:uid="{3033ED82-2916-4C88-A365-E75277AC45A0}"/>
    <cellStyle name="Normal 7 3 3 8" xfId="3497" xr:uid="{04F57195-C0A2-45EA-B2BE-B5FB88F8D8CE}"/>
    <cellStyle name="Normal 7 3 4" xfId="140" xr:uid="{2C9FD91D-96FD-459B-AD98-4A4339C088C6}"/>
    <cellStyle name="Normal 7 3 4 2" xfId="716" xr:uid="{D44B6764-B8F9-49E2-91D2-BB33753950CF}"/>
    <cellStyle name="Normal 7 3 4 2 2" xfId="717" xr:uid="{7289EA79-D01F-4FAF-8F50-824A64FD959D}"/>
    <cellStyle name="Normal 7 3 4 2 2 2" xfId="1894" xr:uid="{80A26357-290D-453E-B8D3-9ACD38DAD487}"/>
    <cellStyle name="Normal 7 3 4 2 2 2 2" xfId="1895" xr:uid="{8EA5B1ED-6DD6-4321-B723-EACB36E17832}"/>
    <cellStyle name="Normal 7 3 4 2 2 3" xfId="1896" xr:uid="{8119DFD0-85B9-4D3C-B430-7CEBFBA2F59A}"/>
    <cellStyle name="Normal 7 3 4 2 2 4" xfId="3498" xr:uid="{B4A82884-1C47-4DD7-9AA7-78F9805CA219}"/>
    <cellStyle name="Normal 7 3 4 2 3" xfId="1897" xr:uid="{493D03AA-42BE-4980-9769-B045EA55B279}"/>
    <cellStyle name="Normal 7 3 4 2 3 2" xfId="1898" xr:uid="{66A06E56-E561-4C66-9282-3F5F95C09383}"/>
    <cellStyle name="Normal 7 3 4 2 4" xfId="1899" xr:uid="{772711C4-B834-4277-B12D-3F8476CD0B3D}"/>
    <cellStyle name="Normal 7 3 4 2 5" xfId="3499" xr:uid="{E5AE5A2C-DBC8-4174-8185-90F8D9C19B1D}"/>
    <cellStyle name="Normal 7 3 4 3" xfId="718" xr:uid="{213FED40-2709-4CA6-A90B-6D9CD9A96F5B}"/>
    <cellStyle name="Normal 7 3 4 3 2" xfId="1900" xr:uid="{B40C74FE-10AF-41CC-914A-6F62FF55D933}"/>
    <cellStyle name="Normal 7 3 4 3 2 2" xfId="1901" xr:uid="{434D382A-A5BA-4C39-A88A-50EE270F04CC}"/>
    <cellStyle name="Normal 7 3 4 3 3" xfId="1902" xr:uid="{A9304FE7-10A3-4CEB-B002-27AF8C36E5F8}"/>
    <cellStyle name="Normal 7 3 4 3 4" xfId="3500" xr:uid="{C335274B-00C1-403D-A962-8A9F44BB5B17}"/>
    <cellStyle name="Normal 7 3 4 4" xfId="1903" xr:uid="{476EF7D8-A1E8-48C9-8A6B-35FB010C911D}"/>
    <cellStyle name="Normal 7 3 4 4 2" xfId="1904" xr:uid="{296D726E-1D90-4ED7-B98B-3E5A69F94C8F}"/>
    <cellStyle name="Normal 7 3 4 4 3" xfId="3501" xr:uid="{77098EFC-8A91-48D4-A753-BA805C12A71A}"/>
    <cellStyle name="Normal 7 3 4 4 4" xfId="3502" xr:uid="{67764BCA-6758-4FB0-87A2-9DB4F722758D}"/>
    <cellStyle name="Normal 7 3 4 5" xfId="1905" xr:uid="{45E4A518-0C1C-4394-BD07-D866C2C8BA50}"/>
    <cellStyle name="Normal 7 3 4 6" xfId="3503" xr:uid="{C400E6AA-1FC2-4077-80AF-5C47263AF264}"/>
    <cellStyle name="Normal 7 3 4 7" xfId="3504" xr:uid="{D5CB0B48-6140-44EF-B747-1A09DA0AAD85}"/>
    <cellStyle name="Normal 7 3 5" xfId="361" xr:uid="{7600022D-5683-47CA-9FEE-C65B5453E36B}"/>
    <cellStyle name="Normal 7 3 5 2" xfId="719" xr:uid="{B2CF3E87-4FA8-4B19-B0DD-4F71CD2D7043}"/>
    <cellStyle name="Normal 7 3 5 2 2" xfId="1906" xr:uid="{53594C8B-83A9-48FE-A8F2-26533C189D93}"/>
    <cellStyle name="Normal 7 3 5 2 2 2" xfId="1907" xr:uid="{AC6903EE-C484-45FC-B29F-214C137144E1}"/>
    <cellStyle name="Normal 7 3 5 2 3" xfId="1908" xr:uid="{40DC043D-1B00-4E47-B355-2759E58A0B52}"/>
    <cellStyle name="Normal 7 3 5 2 4" xfId="3505" xr:uid="{DB2A7AFA-74F6-455F-A4D3-372053FB99DA}"/>
    <cellStyle name="Normal 7 3 5 3" xfId="1909" xr:uid="{78A67C09-50ED-407D-9A25-CEEE56D7B354}"/>
    <cellStyle name="Normal 7 3 5 3 2" xfId="1910" xr:uid="{5D4AD70A-E625-48AF-B31B-931E5886C560}"/>
    <cellStyle name="Normal 7 3 5 3 3" xfId="3506" xr:uid="{82ED156D-7243-4319-8C46-50342E896B88}"/>
    <cellStyle name="Normal 7 3 5 3 4" xfId="3507" xr:uid="{2D7130AF-8D82-4083-91A1-F558C743BB40}"/>
    <cellStyle name="Normal 7 3 5 4" xfId="1911" xr:uid="{18D5C4C2-DDD8-4D35-83A8-8D60EB45EAA5}"/>
    <cellStyle name="Normal 7 3 5 5" xfId="3508" xr:uid="{4413134C-CAFE-4E07-A138-A7EA18BBE5B6}"/>
    <cellStyle name="Normal 7 3 5 6" xfId="3509" xr:uid="{10D4E97F-90A7-44A3-AF1C-2151D3D19D59}"/>
    <cellStyle name="Normal 7 3 6" xfId="362" xr:uid="{6D44EC41-6E49-493F-AB8E-F962401C0E69}"/>
    <cellStyle name="Normal 7 3 6 2" xfId="1912" xr:uid="{CBD25E5F-A71D-47DB-86EB-9A4C1512C451}"/>
    <cellStyle name="Normal 7 3 6 2 2" xfId="1913" xr:uid="{23C92DF4-3A06-46DD-A380-4FAD177D2B6E}"/>
    <cellStyle name="Normal 7 3 6 2 3" xfId="3510" xr:uid="{0BEFC8F2-6D39-4193-A6D7-40D2A5C4CE52}"/>
    <cellStyle name="Normal 7 3 6 2 4" xfId="3511" xr:uid="{7A7B5E42-3C24-420B-BB6E-9C925BCE2F84}"/>
    <cellStyle name="Normal 7 3 6 3" xfId="1914" xr:uid="{B13E6FEE-54AD-4748-9FDC-5C1C37D4C935}"/>
    <cellStyle name="Normal 7 3 6 4" xfId="3512" xr:uid="{F4BCE2ED-8288-488E-8C76-F4BB43CA8E9C}"/>
    <cellStyle name="Normal 7 3 6 5" xfId="3513" xr:uid="{F0D8EC92-1AF6-414B-816F-65E9D363C045}"/>
    <cellStyle name="Normal 7 3 7" xfId="1915" xr:uid="{24A9162E-5BF2-4CED-825E-0C356DD0C6AE}"/>
    <cellStyle name="Normal 7 3 7 2" xfId="1916" xr:uid="{801256E5-26BD-4566-AD42-B84E1A309D2B}"/>
    <cellStyle name="Normal 7 3 7 3" xfId="3514" xr:uid="{2BDD701A-1A8E-4F4F-AC53-A1175878A0DA}"/>
    <cellStyle name="Normal 7 3 7 4" xfId="3515" xr:uid="{68C202F3-3C12-4E49-B935-4F3A063DCE1C}"/>
    <cellStyle name="Normal 7 3 8" xfId="1917" xr:uid="{9C9CC54B-2C73-48AA-9D30-3FF5BEED6441}"/>
    <cellStyle name="Normal 7 3 8 2" xfId="3516" xr:uid="{4EC49696-7634-4C4B-86E0-0C1546122E9B}"/>
    <cellStyle name="Normal 7 3 8 3" xfId="3517" xr:uid="{39A3D243-06D8-43E7-9F50-355ED1590953}"/>
    <cellStyle name="Normal 7 3 8 4" xfId="3518" xr:uid="{6DABF7EA-5F16-4D6F-A6DF-2FFA5D1ECD80}"/>
    <cellStyle name="Normal 7 3 9" xfId="3519" xr:uid="{B2DF34D5-375A-4ADE-A261-CBC6805C6A1D}"/>
    <cellStyle name="Normal 7 4" xfId="141" xr:uid="{9D147036-C825-4B3A-BCE6-73215EAEDF4A}"/>
    <cellStyle name="Normal 7 4 10" xfId="3520" xr:uid="{A4228C7A-2D82-444D-9DB5-F479BC77EC7A}"/>
    <cellStyle name="Normal 7 4 11" xfId="3521" xr:uid="{7A558393-E4D3-449E-BEF4-BB6F626041E2}"/>
    <cellStyle name="Normal 7 4 2" xfId="142" xr:uid="{F77E02BA-D898-4B94-A69E-1D177AAE62B7}"/>
    <cellStyle name="Normal 7 4 2 2" xfId="363" xr:uid="{52D0AAF7-73F9-4408-9C15-70C334340B72}"/>
    <cellStyle name="Normal 7 4 2 2 2" xfId="720" xr:uid="{7DFBD4DD-5D38-4DB9-81E4-3E26A838B193}"/>
    <cellStyle name="Normal 7 4 2 2 2 2" xfId="721" xr:uid="{4D2D8A2C-755F-47EA-9B51-7C92CBB878E9}"/>
    <cellStyle name="Normal 7 4 2 2 2 2 2" xfId="1918" xr:uid="{BC235BCE-CF74-493C-9CCF-55D8E2092F75}"/>
    <cellStyle name="Normal 7 4 2 2 2 2 3" xfId="3522" xr:uid="{13E58159-2244-4EB9-A316-45CB64AF784F}"/>
    <cellStyle name="Normal 7 4 2 2 2 2 4" xfId="3523" xr:uid="{64721891-E96B-45F0-99CB-81B503B39D62}"/>
    <cellStyle name="Normal 7 4 2 2 2 3" xfId="1919" xr:uid="{1074682C-384A-4967-973D-49A73F25FB7C}"/>
    <cellStyle name="Normal 7 4 2 2 2 3 2" xfId="3524" xr:uid="{F2C1F73B-61BB-45CC-9783-EC051E46430C}"/>
    <cellStyle name="Normal 7 4 2 2 2 3 3" xfId="3525" xr:uid="{734DB865-19A6-4D0D-8C23-20F83AC65596}"/>
    <cellStyle name="Normal 7 4 2 2 2 3 4" xfId="3526" xr:uid="{2B983839-72EB-43DE-BB93-598CF9147341}"/>
    <cellStyle name="Normal 7 4 2 2 2 4" xfId="3527" xr:uid="{D76440D2-9AFC-4E81-9EB4-D6395C879ABA}"/>
    <cellStyle name="Normal 7 4 2 2 2 5" xfId="3528" xr:uid="{0E155395-5EEF-4050-9271-BA446871817D}"/>
    <cellStyle name="Normal 7 4 2 2 2 6" xfId="3529" xr:uid="{FCEED141-A159-434B-98D8-8D2019BFDF9D}"/>
    <cellStyle name="Normal 7 4 2 2 3" xfId="722" xr:uid="{BDE9F15D-4ACE-4EAE-B662-99AD8684D873}"/>
    <cellStyle name="Normal 7 4 2 2 3 2" xfId="1920" xr:uid="{F0202ABB-384E-405C-832F-C93ED3816A7C}"/>
    <cellStyle name="Normal 7 4 2 2 3 2 2" xfId="3530" xr:uid="{3F759226-8190-42CF-8FEB-03A25EE35F61}"/>
    <cellStyle name="Normal 7 4 2 2 3 2 3" xfId="3531" xr:uid="{901C5C34-82CF-44BB-8710-5B0927627BF5}"/>
    <cellStyle name="Normal 7 4 2 2 3 2 4" xfId="3532" xr:uid="{9BCF4EEA-EA58-4230-B290-448F9F71FC44}"/>
    <cellStyle name="Normal 7 4 2 2 3 3" xfId="3533" xr:uid="{3FF47355-774B-48A7-9B2B-FBF1297D62FB}"/>
    <cellStyle name="Normal 7 4 2 2 3 4" xfId="3534" xr:uid="{09B0250D-B9BB-42E1-8B7F-E79C0C47B835}"/>
    <cellStyle name="Normal 7 4 2 2 3 5" xfId="3535" xr:uid="{0BC4E531-C980-45FE-8707-0E5121720ECD}"/>
    <cellStyle name="Normal 7 4 2 2 4" xfId="1921" xr:uid="{C02AB365-4CB1-4979-9D3B-5F182BFC2BBC}"/>
    <cellStyle name="Normal 7 4 2 2 4 2" xfId="3536" xr:uid="{D3017082-1B91-4919-B8AE-CFBE62A43D1C}"/>
    <cellStyle name="Normal 7 4 2 2 4 3" xfId="3537" xr:uid="{C0F41B26-01A7-4DDB-9F8F-E475221C09CA}"/>
    <cellStyle name="Normal 7 4 2 2 4 4" xfId="3538" xr:uid="{09FDE9A4-64D5-4FD6-8A4C-B1EBAE1D5C7B}"/>
    <cellStyle name="Normal 7 4 2 2 5" xfId="3539" xr:uid="{5440731B-429E-471D-ACF4-6BDF5C8AC9AF}"/>
    <cellStyle name="Normal 7 4 2 2 5 2" xfId="3540" xr:uid="{91FCB4C0-0854-4996-9C77-12F27B1C2F94}"/>
    <cellStyle name="Normal 7 4 2 2 5 3" xfId="3541" xr:uid="{FB49FF1A-C6B1-4B4E-BC73-A0DF1AC75243}"/>
    <cellStyle name="Normal 7 4 2 2 5 4" xfId="3542" xr:uid="{1FAE4825-9519-4258-B347-6EC9C895AEB9}"/>
    <cellStyle name="Normal 7 4 2 2 6" xfId="3543" xr:uid="{4E631CB6-7058-4EC3-BFE6-2D85D8DCCD1E}"/>
    <cellStyle name="Normal 7 4 2 2 7" xfId="3544" xr:uid="{AA669CEE-0B15-4BFE-91F6-186384AC2180}"/>
    <cellStyle name="Normal 7 4 2 2 8" xfId="3545" xr:uid="{491031EF-A5E5-4839-B9F3-1FADB641FE10}"/>
    <cellStyle name="Normal 7 4 2 3" xfId="723" xr:uid="{0154B73F-AD28-4823-9A11-00D7AF917260}"/>
    <cellStyle name="Normal 7 4 2 3 2" xfId="724" xr:uid="{823E4F4E-2A96-4F66-A060-36A80306260C}"/>
    <cellStyle name="Normal 7 4 2 3 2 2" xfId="725" xr:uid="{854A499D-EFB7-4B0C-96D8-A74D567C983A}"/>
    <cellStyle name="Normal 7 4 2 3 2 3" xfId="3546" xr:uid="{4C64E3DB-2074-406D-8F50-689CFB1CCFA2}"/>
    <cellStyle name="Normal 7 4 2 3 2 4" xfId="3547" xr:uid="{A859A931-4605-425F-93E5-5957281D79AC}"/>
    <cellStyle name="Normal 7 4 2 3 3" xfId="726" xr:uid="{D85EE780-D480-48FC-BE66-FCED8E675AD0}"/>
    <cellStyle name="Normal 7 4 2 3 3 2" xfId="3548" xr:uid="{1214969C-4054-4F2D-B9E2-AED4C2218A5B}"/>
    <cellStyle name="Normal 7 4 2 3 3 3" xfId="3549" xr:uid="{ABAF01D6-B5FF-4690-9E2B-CEBF546E4C24}"/>
    <cellStyle name="Normal 7 4 2 3 3 4" xfId="3550" xr:uid="{068499E3-2B92-4D3D-B22C-ACA35A25B976}"/>
    <cellStyle name="Normal 7 4 2 3 4" xfId="3551" xr:uid="{5063491D-B514-48AB-A5A1-8CB8B793EA71}"/>
    <cellStyle name="Normal 7 4 2 3 5" xfId="3552" xr:uid="{F889E8DD-608C-4097-B4B2-453FAE7A39AF}"/>
    <cellStyle name="Normal 7 4 2 3 6" xfId="3553" xr:uid="{3426E405-01B7-4037-B48C-8544B07E8C87}"/>
    <cellStyle name="Normal 7 4 2 4" xfId="727" xr:uid="{6DD7FC30-3754-4A4D-89DC-83C80C84E11B}"/>
    <cellStyle name="Normal 7 4 2 4 2" xfId="728" xr:uid="{D5C95C6E-E13E-4814-9288-2210FB39A9CD}"/>
    <cellStyle name="Normal 7 4 2 4 2 2" xfId="3554" xr:uid="{0DDFF461-1D43-4E97-A179-41189A661079}"/>
    <cellStyle name="Normal 7 4 2 4 2 3" xfId="3555" xr:uid="{535BCCFB-3107-442F-B9A2-C1F78868098C}"/>
    <cellStyle name="Normal 7 4 2 4 2 4" xfId="3556" xr:uid="{093BE77C-719C-4FC5-A9AA-826126706566}"/>
    <cellStyle name="Normal 7 4 2 4 3" xfId="3557" xr:uid="{08A27C6A-73BD-4BC4-9E99-2810CC480B67}"/>
    <cellStyle name="Normal 7 4 2 4 4" xfId="3558" xr:uid="{96FFEDA3-A2B6-4964-8AD1-E0FAE1FD47EC}"/>
    <cellStyle name="Normal 7 4 2 4 5" xfId="3559" xr:uid="{E75E365A-1608-4B75-AFF4-6621BB250B17}"/>
    <cellStyle name="Normal 7 4 2 5" xfId="729" xr:uid="{4A0D2EDA-AE94-443E-83B6-21F5A6C770E5}"/>
    <cellStyle name="Normal 7 4 2 5 2" xfId="3560" xr:uid="{10ECA873-ADA2-4666-AB57-39EA9D04A7B9}"/>
    <cellStyle name="Normal 7 4 2 5 3" xfId="3561" xr:uid="{F1891093-ECB2-4B3A-B8C9-4B44C5536E3F}"/>
    <cellStyle name="Normal 7 4 2 5 4" xfId="3562" xr:uid="{AA63BE04-3DD2-4D82-967F-F5232478A43D}"/>
    <cellStyle name="Normal 7 4 2 6" xfId="3563" xr:uid="{CDC52C6A-A540-488C-A7D0-E7CA0C82B260}"/>
    <cellStyle name="Normal 7 4 2 6 2" xfId="3564" xr:uid="{D3466866-D11A-4750-85E5-164A762032E5}"/>
    <cellStyle name="Normal 7 4 2 6 3" xfId="3565" xr:uid="{186CCD1B-FF80-45C1-BCE2-D7F7DE1DB933}"/>
    <cellStyle name="Normal 7 4 2 6 4" xfId="3566" xr:uid="{80079B3C-5654-4ADD-BAA7-7323388051DA}"/>
    <cellStyle name="Normal 7 4 2 7" xfId="3567" xr:uid="{E8374C61-0670-4AF9-B89F-E31C9A1BF898}"/>
    <cellStyle name="Normal 7 4 2 8" xfId="3568" xr:uid="{E67BC5C4-6F0F-4B53-B58A-A223C190F011}"/>
    <cellStyle name="Normal 7 4 2 9" xfId="3569" xr:uid="{18083053-0FD1-4FF7-BE48-08433DD1D31F}"/>
    <cellStyle name="Normal 7 4 3" xfId="364" xr:uid="{4B4AA739-EBD0-4C31-9D21-4A1D5348E127}"/>
    <cellStyle name="Normal 7 4 3 2" xfId="730" xr:uid="{49462813-C3A1-43E9-9DBF-4176898624AC}"/>
    <cellStyle name="Normal 7 4 3 2 2" xfId="731" xr:uid="{F5C78D5F-A510-41B7-A796-A0B7F42B3CC5}"/>
    <cellStyle name="Normal 7 4 3 2 2 2" xfId="1922" xr:uid="{AC636D1E-4966-4F59-8234-CFE2ADA1F6E8}"/>
    <cellStyle name="Normal 7 4 3 2 2 2 2" xfId="1923" xr:uid="{34719570-9C7C-4688-BDA0-62B4C1D93225}"/>
    <cellStyle name="Normal 7 4 3 2 2 3" xfId="1924" xr:uid="{3A398F0F-235F-454E-B69E-12D6DFAB1E98}"/>
    <cellStyle name="Normal 7 4 3 2 2 4" xfId="3570" xr:uid="{EE7A098C-293B-46D5-BBD5-248CC86CBE5A}"/>
    <cellStyle name="Normal 7 4 3 2 3" xfId="1925" xr:uid="{FA822C97-6B4B-4646-8644-56DACC4747DB}"/>
    <cellStyle name="Normal 7 4 3 2 3 2" xfId="1926" xr:uid="{02F6476B-26F6-4B3D-B84A-D26295994A9B}"/>
    <cellStyle name="Normal 7 4 3 2 3 3" xfId="3571" xr:uid="{43F0BE9A-F329-4322-8938-7F4A4551705F}"/>
    <cellStyle name="Normal 7 4 3 2 3 4" xfId="3572" xr:uid="{05905E0B-88BE-4BBD-8B18-36E887F75D4B}"/>
    <cellStyle name="Normal 7 4 3 2 4" xfId="1927" xr:uid="{932FEFC2-D184-4517-B104-ADD89F453586}"/>
    <cellStyle name="Normal 7 4 3 2 5" xfId="3573" xr:uid="{B0985B2D-355A-4FAB-84FC-413D1FFD5D6F}"/>
    <cellStyle name="Normal 7 4 3 2 6" xfId="3574" xr:uid="{CBB78966-1195-401E-B7A4-C024786C5CB9}"/>
    <cellStyle name="Normal 7 4 3 3" xfId="732" xr:uid="{ABED34D7-2C6A-44EE-B64A-528C49660DFC}"/>
    <cellStyle name="Normal 7 4 3 3 2" xfId="1928" xr:uid="{D586B520-7B22-4349-8326-E16261133638}"/>
    <cellStyle name="Normal 7 4 3 3 2 2" xfId="1929" xr:uid="{9C3ABF38-B49D-4E6D-A38A-87DE543F22BB}"/>
    <cellStyle name="Normal 7 4 3 3 2 3" xfId="3575" xr:uid="{588D1D32-F71B-4F30-817E-A83E915936AE}"/>
    <cellStyle name="Normal 7 4 3 3 2 4" xfId="3576" xr:uid="{914A19EE-3671-4C2E-8582-9134720A143C}"/>
    <cellStyle name="Normal 7 4 3 3 3" xfId="1930" xr:uid="{1F42F45B-9D4C-4336-A0A4-4503E19C212E}"/>
    <cellStyle name="Normal 7 4 3 3 4" xfId="3577" xr:uid="{2A29D2A7-4B42-45D8-9E1F-C232C3ECD8B1}"/>
    <cellStyle name="Normal 7 4 3 3 5" xfId="3578" xr:uid="{CA97C517-2422-428C-B7A1-BF3F8565F967}"/>
    <cellStyle name="Normal 7 4 3 4" xfId="1931" xr:uid="{79F45F88-2282-4F6A-AF60-ABED2F4B19CB}"/>
    <cellStyle name="Normal 7 4 3 4 2" xfId="1932" xr:uid="{3BDB1CDB-6FD0-4F17-8975-59EAE6C11D62}"/>
    <cellStyle name="Normal 7 4 3 4 3" xfId="3579" xr:uid="{404ECD2A-B6BB-4FDB-8760-DAA4BA5A7FA4}"/>
    <cellStyle name="Normal 7 4 3 4 4" xfId="3580" xr:uid="{9E4E852D-E404-4109-8B44-F5CCB916F41D}"/>
    <cellStyle name="Normal 7 4 3 5" xfId="1933" xr:uid="{95A89B82-D12C-45B5-A568-A8E98A9E951F}"/>
    <cellStyle name="Normal 7 4 3 5 2" xfId="3581" xr:uid="{94B252DB-9CB2-4375-A4CE-5127DD353A41}"/>
    <cellStyle name="Normal 7 4 3 5 3" xfId="3582" xr:uid="{244CADBF-BC30-4461-A6AB-C4E79FD41FEE}"/>
    <cellStyle name="Normal 7 4 3 5 4" xfId="3583" xr:uid="{F726A153-2AA2-47DF-BF68-9B670CEB2CF6}"/>
    <cellStyle name="Normal 7 4 3 6" xfId="3584" xr:uid="{91DB48FF-54CE-4E94-B09E-4B45D11BCFFF}"/>
    <cellStyle name="Normal 7 4 3 7" xfId="3585" xr:uid="{2B5A0373-514C-41EC-8914-5F2B69134B5D}"/>
    <cellStyle name="Normal 7 4 3 8" xfId="3586" xr:uid="{7F0C09EA-228E-4E0A-A905-24BBD97C3574}"/>
    <cellStyle name="Normal 7 4 4" xfId="365" xr:uid="{3B98B99A-6100-41EA-B5E1-4AA45AC4A926}"/>
    <cellStyle name="Normal 7 4 4 2" xfId="733" xr:uid="{FFEE0DE2-AC94-43B4-8274-8165CF514F87}"/>
    <cellStyle name="Normal 7 4 4 2 2" xfId="734" xr:uid="{AD81F2DE-C4CC-411D-A437-18F66F52CB7D}"/>
    <cellStyle name="Normal 7 4 4 2 2 2" xfId="1934" xr:uid="{8BB7EDFE-FCFC-4954-AFB5-C210B9B99DE0}"/>
    <cellStyle name="Normal 7 4 4 2 2 3" xfId="3587" xr:uid="{BB8B03E8-557E-4A5A-9078-35F2E25F53C4}"/>
    <cellStyle name="Normal 7 4 4 2 2 4" xfId="3588" xr:uid="{267316B2-4AC1-4F26-8996-5F826AA99B9B}"/>
    <cellStyle name="Normal 7 4 4 2 3" xfId="1935" xr:uid="{AC420CCF-9CBE-4903-8509-2A3C6636B23F}"/>
    <cellStyle name="Normal 7 4 4 2 4" xfId="3589" xr:uid="{696CFF14-D07E-4F11-897D-81D2BE8312D4}"/>
    <cellStyle name="Normal 7 4 4 2 5" xfId="3590" xr:uid="{F43B905D-2DC1-48DA-9990-592EF9679D52}"/>
    <cellStyle name="Normal 7 4 4 3" xfId="735" xr:uid="{547B1490-0FCB-47F1-A37B-791962A926BB}"/>
    <cellStyle name="Normal 7 4 4 3 2" xfId="1936" xr:uid="{11B7758A-00A8-4131-A041-2C6314C9CA00}"/>
    <cellStyle name="Normal 7 4 4 3 3" xfId="3591" xr:uid="{711FD9AB-B284-4327-93BB-C0B32BF9B847}"/>
    <cellStyle name="Normal 7 4 4 3 4" xfId="3592" xr:uid="{90F5AE23-DA77-45F5-B645-60509BC19432}"/>
    <cellStyle name="Normal 7 4 4 4" xfId="1937" xr:uid="{863555D7-9EE5-4085-803B-DBF96E304F05}"/>
    <cellStyle name="Normal 7 4 4 4 2" xfId="3593" xr:uid="{DA2498F1-E2E6-4099-9F09-8A9C2AF8B95F}"/>
    <cellStyle name="Normal 7 4 4 4 3" xfId="3594" xr:uid="{EE827673-7B96-47FF-8FBB-51AB8475438E}"/>
    <cellStyle name="Normal 7 4 4 4 4" xfId="3595" xr:uid="{9EE43FFD-4264-4C9B-8AC9-5AF45BF8959A}"/>
    <cellStyle name="Normal 7 4 4 5" xfId="3596" xr:uid="{8C2828D6-47BA-4CC1-BEB1-11C97643267F}"/>
    <cellStyle name="Normal 7 4 4 6" xfId="3597" xr:uid="{3DAE7608-CBE7-4C27-AECB-35E2B78445F3}"/>
    <cellStyle name="Normal 7 4 4 7" xfId="3598" xr:uid="{C58A5D0D-687C-4B93-A666-6256C1E86401}"/>
    <cellStyle name="Normal 7 4 5" xfId="366" xr:uid="{D232DDA9-74EB-466D-A21E-BC1548B8248B}"/>
    <cellStyle name="Normal 7 4 5 2" xfId="736" xr:uid="{6648C4D1-9D5B-40FA-8AAF-55E4A88E9ADF}"/>
    <cellStyle name="Normal 7 4 5 2 2" xfId="1938" xr:uid="{78481C26-DCB1-4F3B-A867-B8315EB6655B}"/>
    <cellStyle name="Normal 7 4 5 2 3" xfId="3599" xr:uid="{65C30A59-38A5-4673-A1A1-C98A4F0E2F5B}"/>
    <cellStyle name="Normal 7 4 5 2 4" xfId="3600" xr:uid="{93DA7570-3231-4450-B139-B4E474C2E10D}"/>
    <cellStyle name="Normal 7 4 5 3" xfId="1939" xr:uid="{2E19768D-F867-4908-9815-17DE182F9CC3}"/>
    <cellStyle name="Normal 7 4 5 3 2" xfId="3601" xr:uid="{6A658522-FB9B-4190-A420-7FC3B3AD12C9}"/>
    <cellStyle name="Normal 7 4 5 3 3" xfId="3602" xr:uid="{DD83D9F8-D7D1-4D24-9E11-424BED7AE6C0}"/>
    <cellStyle name="Normal 7 4 5 3 4" xfId="3603" xr:uid="{3E459380-F68E-4328-8B8F-6C24C92D10BE}"/>
    <cellStyle name="Normal 7 4 5 4" xfId="3604" xr:uid="{69692B08-6BB7-48A6-9B4C-098E2F397088}"/>
    <cellStyle name="Normal 7 4 5 5" xfId="3605" xr:uid="{D0F443DC-3290-4F28-981C-823A13208641}"/>
    <cellStyle name="Normal 7 4 5 6" xfId="3606" xr:uid="{D6E8F768-3FF5-4DE0-8E2A-67170B872FD3}"/>
    <cellStyle name="Normal 7 4 6" xfId="737" xr:uid="{3E071E50-6E4C-4B5B-A2D8-01D987B1E79F}"/>
    <cellStyle name="Normal 7 4 6 2" xfId="1940" xr:uid="{3FBFAE1F-62A7-469B-8BD7-CFD70774D7E6}"/>
    <cellStyle name="Normal 7 4 6 2 2" xfId="3607" xr:uid="{6FD9DBB6-371D-4ADE-A1AC-BD91DF6F0BC5}"/>
    <cellStyle name="Normal 7 4 6 2 3" xfId="3608" xr:uid="{B05ACE99-9D81-4A8D-960B-C2575966D504}"/>
    <cellStyle name="Normal 7 4 6 2 4" xfId="3609" xr:uid="{612ED0D9-2023-4CB4-9A1C-EAC666819591}"/>
    <cellStyle name="Normal 7 4 6 3" xfId="3610" xr:uid="{01CDB2AF-80C8-42EF-BA7B-AC27D5C58137}"/>
    <cellStyle name="Normal 7 4 6 4" xfId="3611" xr:uid="{B2E2CAEE-EA30-47AC-8846-B35675EAE06D}"/>
    <cellStyle name="Normal 7 4 6 5" xfId="3612" xr:uid="{BF234A78-2639-4357-A5C1-0C461223D868}"/>
    <cellStyle name="Normal 7 4 7" xfId="1941" xr:uid="{4EA90094-1EEF-490E-91A5-E9D131195A6B}"/>
    <cellStyle name="Normal 7 4 7 2" xfId="3613" xr:uid="{7192543C-EB04-4C54-8AF2-D2D91B0EDBE4}"/>
    <cellStyle name="Normal 7 4 7 3" xfId="3614" xr:uid="{AECC6BB7-84D0-4972-AAD7-A14FC909CF69}"/>
    <cellStyle name="Normal 7 4 7 4" xfId="3615" xr:uid="{F727BD6E-C27C-406B-BAF7-49E0FD28A611}"/>
    <cellStyle name="Normal 7 4 8" xfId="3616" xr:uid="{BD9C3462-3A65-463D-B4C2-38C92B076E20}"/>
    <cellStyle name="Normal 7 4 8 2" xfId="3617" xr:uid="{D0CCD025-3304-4E67-BF5B-CF8C643E0A37}"/>
    <cellStyle name="Normal 7 4 8 3" xfId="3618" xr:uid="{3C204D54-D015-4A29-AB3F-35C8AE0503D3}"/>
    <cellStyle name="Normal 7 4 8 4" xfId="3619" xr:uid="{1CA26168-A386-4F60-8708-3B0F0A0F786C}"/>
    <cellStyle name="Normal 7 4 9" xfId="3620" xr:uid="{6B4356D4-3BB4-4BC2-9726-F56A4AD0D978}"/>
    <cellStyle name="Normal 7 5" xfId="143" xr:uid="{82105492-56F0-4F15-BB46-09F049E3DE42}"/>
    <cellStyle name="Normal 7 5 2" xfId="144" xr:uid="{67F668EA-9BA2-4234-BFEB-7B89E1A1B74C}"/>
    <cellStyle name="Normal 7 5 2 2" xfId="367" xr:uid="{132B684C-BA23-42A6-85E0-35FEACACB268}"/>
    <cellStyle name="Normal 7 5 2 2 2" xfId="738" xr:uid="{75502BD8-5845-439F-89B9-FDAF9701762F}"/>
    <cellStyle name="Normal 7 5 2 2 2 2" xfId="1942" xr:uid="{272BC566-C4E0-4C55-B67F-5F4112176ADA}"/>
    <cellStyle name="Normal 7 5 2 2 2 3" xfId="3621" xr:uid="{0732EF65-BEB3-4683-A691-BD3B5B422B62}"/>
    <cellStyle name="Normal 7 5 2 2 2 4" xfId="3622" xr:uid="{792F6AC8-DE8A-4ED3-AF0D-658100B6EE85}"/>
    <cellStyle name="Normal 7 5 2 2 3" xfId="1943" xr:uid="{63834A73-7F06-4DEE-BC08-52C6D5B78850}"/>
    <cellStyle name="Normal 7 5 2 2 3 2" xfId="3623" xr:uid="{A28DF3CE-1845-4F20-937B-8E6CF81DD1D2}"/>
    <cellStyle name="Normal 7 5 2 2 3 3" xfId="3624" xr:uid="{391E5616-3A79-4A4E-9F67-111D4D11F36B}"/>
    <cellStyle name="Normal 7 5 2 2 3 4" xfId="3625" xr:uid="{01C4D45F-093D-4E96-BD0E-EAAFA1BCECA5}"/>
    <cellStyle name="Normal 7 5 2 2 4" xfId="3626" xr:uid="{FAB8B9FB-CA77-4843-8AC7-5C0EBCAD4215}"/>
    <cellStyle name="Normal 7 5 2 2 5" xfId="3627" xr:uid="{FBC37643-4D6D-4902-A62D-F4D1D62205DC}"/>
    <cellStyle name="Normal 7 5 2 2 6" xfId="3628" xr:uid="{16DC779D-F1B0-40FD-904E-88F834F272F3}"/>
    <cellStyle name="Normal 7 5 2 3" xfId="739" xr:uid="{B05FD849-9F03-4A42-A788-5A3621DDA882}"/>
    <cellStyle name="Normal 7 5 2 3 2" xfId="1944" xr:uid="{913B47F6-BFA5-4CA3-9CC8-8EA7FA798615}"/>
    <cellStyle name="Normal 7 5 2 3 2 2" xfId="3629" xr:uid="{D5CA0496-3B42-4064-AE2B-495C37584F43}"/>
    <cellStyle name="Normal 7 5 2 3 2 3" xfId="3630" xr:uid="{DFD7F8F2-16FF-4471-A3DA-FE1C72445331}"/>
    <cellStyle name="Normal 7 5 2 3 2 4" xfId="3631" xr:uid="{36CA261B-31B1-4305-9ECA-2D5CBFAB398B}"/>
    <cellStyle name="Normal 7 5 2 3 3" xfId="3632" xr:uid="{2D8828C6-FAED-463F-B268-E760C7F55D61}"/>
    <cellStyle name="Normal 7 5 2 3 4" xfId="3633" xr:uid="{75C3B4D9-A629-439E-8F13-1AFA7C5E980A}"/>
    <cellStyle name="Normal 7 5 2 3 5" xfId="3634" xr:uid="{00E5FC29-4196-42CD-8BF5-01DFAFE6A0BD}"/>
    <cellStyle name="Normal 7 5 2 4" xfId="1945" xr:uid="{434D5F3C-85BD-4AC5-BE4D-9238E1C79A05}"/>
    <cellStyle name="Normal 7 5 2 4 2" xfId="3635" xr:uid="{F98F05D7-A7F4-40F4-9CEC-6E19C85E7E2D}"/>
    <cellStyle name="Normal 7 5 2 4 3" xfId="3636" xr:uid="{3B82017B-B8C0-4558-AE8D-2EA71AAB1A20}"/>
    <cellStyle name="Normal 7 5 2 4 4" xfId="3637" xr:uid="{0505710F-968D-4BDF-B8BD-949083F2D98D}"/>
    <cellStyle name="Normal 7 5 2 5" xfId="3638" xr:uid="{145DF37C-6010-4A8E-B1A4-E5CCE571417A}"/>
    <cellStyle name="Normal 7 5 2 5 2" xfId="3639" xr:uid="{39060730-AEEA-4BC4-A637-3F10922935EC}"/>
    <cellStyle name="Normal 7 5 2 5 3" xfId="3640" xr:uid="{3FDDD65B-C9D2-41C2-853C-F5152CC165BA}"/>
    <cellStyle name="Normal 7 5 2 5 4" xfId="3641" xr:uid="{E78FBDB5-BACB-4E56-9BE7-8A08CC5312CA}"/>
    <cellStyle name="Normal 7 5 2 6" xfId="3642" xr:uid="{EE1A873E-DC11-4EE9-B8A2-04565DFD7F65}"/>
    <cellStyle name="Normal 7 5 2 7" xfId="3643" xr:uid="{54E95972-D314-4D15-BD3B-81354683F22F}"/>
    <cellStyle name="Normal 7 5 2 8" xfId="3644" xr:uid="{8157FB4D-175F-4D05-8C3B-44985293ECCB}"/>
    <cellStyle name="Normal 7 5 3" xfId="368" xr:uid="{CA6EFA1C-78EE-4DBF-8B24-130A8B82BEA5}"/>
    <cellStyle name="Normal 7 5 3 2" xfId="740" xr:uid="{D194FD92-5A4F-471A-9B24-DF28D151DC6E}"/>
    <cellStyle name="Normal 7 5 3 2 2" xfId="741" xr:uid="{72FA3453-1C9F-49A7-9DDE-0FCB750B8F06}"/>
    <cellStyle name="Normal 7 5 3 2 3" xfId="3645" xr:uid="{446AA2C1-344F-4252-A9BF-48A417A1C270}"/>
    <cellStyle name="Normal 7 5 3 2 4" xfId="3646" xr:uid="{4AEDD113-5487-4CE8-9D80-392BB9C0D412}"/>
    <cellStyle name="Normal 7 5 3 3" xfId="742" xr:uid="{ADFAD1F7-DDB7-49B0-AD8A-5DB8EAB2ECA9}"/>
    <cellStyle name="Normal 7 5 3 3 2" xfId="3647" xr:uid="{F5BBDFBF-56BE-4DCA-8EBD-743EECBBE290}"/>
    <cellStyle name="Normal 7 5 3 3 3" xfId="3648" xr:uid="{646551F5-5378-4D6E-B0DF-166EB61A1427}"/>
    <cellStyle name="Normal 7 5 3 3 4" xfId="3649" xr:uid="{6BB0CDB1-12A7-46DF-B71E-39C653F8208C}"/>
    <cellStyle name="Normal 7 5 3 4" xfId="3650" xr:uid="{3DDB5346-5003-48E8-9785-7C0B509042D2}"/>
    <cellStyle name="Normal 7 5 3 5" xfId="3651" xr:uid="{7D7EA751-7344-49AF-913F-83BA8EECF105}"/>
    <cellStyle name="Normal 7 5 3 6" xfId="3652" xr:uid="{C40390FF-FCC8-4F35-9145-09FE9F19FFD7}"/>
    <cellStyle name="Normal 7 5 4" xfId="369" xr:uid="{65CCB5E1-6A82-41C3-9B7F-A34FBE1307F7}"/>
    <cellStyle name="Normal 7 5 4 2" xfId="743" xr:uid="{DB3BE452-5FFD-40CE-BFF6-0EBA934AB6D9}"/>
    <cellStyle name="Normal 7 5 4 2 2" xfId="3653" xr:uid="{0D152BC8-9DEB-4BB5-9280-870FEE121D9E}"/>
    <cellStyle name="Normal 7 5 4 2 3" xfId="3654" xr:uid="{7ED92B1A-B12C-4FC6-9F48-5C9A57AAA43C}"/>
    <cellStyle name="Normal 7 5 4 2 4" xfId="3655" xr:uid="{10404456-64C8-4815-A8DD-EED784D4AB56}"/>
    <cellStyle name="Normal 7 5 4 3" xfId="3656" xr:uid="{FC8F33BF-DB88-43CF-98EF-EC6BD96EE58F}"/>
    <cellStyle name="Normal 7 5 4 4" xfId="3657" xr:uid="{DF9404FD-EAEA-47B5-87C0-040F5EEF59D0}"/>
    <cellStyle name="Normal 7 5 4 5" xfId="3658" xr:uid="{966D5A40-3120-4899-8E5D-3C966F7BD920}"/>
    <cellStyle name="Normal 7 5 5" xfId="744" xr:uid="{8A54A868-1575-4E45-9EB0-652831A29BFD}"/>
    <cellStyle name="Normal 7 5 5 2" xfId="3659" xr:uid="{4A0E6F24-1A78-412C-A759-36B31CD7FE00}"/>
    <cellStyle name="Normal 7 5 5 3" xfId="3660" xr:uid="{8F3E7241-5ADE-4CEF-AEDD-12D7F2B44AA8}"/>
    <cellStyle name="Normal 7 5 5 4" xfId="3661" xr:uid="{BDF9B432-F38F-4E7A-BF5B-77AFC44AD1B9}"/>
    <cellStyle name="Normal 7 5 6" xfId="3662" xr:uid="{E5430115-0665-4702-AF70-E30660F0B64E}"/>
    <cellStyle name="Normal 7 5 6 2" xfId="3663" xr:uid="{7B23A514-BEBC-464D-9482-99C71B037841}"/>
    <cellStyle name="Normal 7 5 6 3" xfId="3664" xr:uid="{9791022C-E1B2-424F-AF67-60043165D840}"/>
    <cellStyle name="Normal 7 5 6 4" xfId="3665" xr:uid="{6AC0F4E5-0EFD-4DC3-8EF5-532A6CAE9F6B}"/>
    <cellStyle name="Normal 7 5 7" xfId="3666" xr:uid="{BE105131-0738-4C6F-AC64-582145D0A0D5}"/>
    <cellStyle name="Normal 7 5 8" xfId="3667" xr:uid="{D6A25CB1-384B-4AA2-B5EF-B96A463D86BB}"/>
    <cellStyle name="Normal 7 5 9" xfId="3668" xr:uid="{DE18CBBE-C4F6-4D78-84FE-E9E0E97B8DF7}"/>
    <cellStyle name="Normal 7 6" xfId="145" xr:uid="{502FF06A-7D8F-44EC-84A8-562445BCA6F9}"/>
    <cellStyle name="Normal 7 6 2" xfId="370" xr:uid="{35B5F21C-B6CA-417C-9A72-A84632FE0BD2}"/>
    <cellStyle name="Normal 7 6 2 2" xfId="745" xr:uid="{19609FD1-DB87-4AD0-AB5E-51ECC809EF12}"/>
    <cellStyle name="Normal 7 6 2 2 2" xfId="1946" xr:uid="{E5621D15-64E5-4C99-87AA-9F37A521D6EF}"/>
    <cellStyle name="Normal 7 6 2 2 2 2" xfId="1947" xr:uid="{9CF113F9-27E6-42F4-B4F0-E9CEF0062EC3}"/>
    <cellStyle name="Normal 7 6 2 2 3" xfId="1948" xr:uid="{DC032E87-B055-41F8-BF1F-80DA090C3404}"/>
    <cellStyle name="Normal 7 6 2 2 4" xfId="3669" xr:uid="{3EAA3E3C-576F-41BF-92CB-6B564210FB17}"/>
    <cellStyle name="Normal 7 6 2 3" xfId="1949" xr:uid="{A454C972-E3EB-49A6-88F4-03FDAA04CAAA}"/>
    <cellStyle name="Normal 7 6 2 3 2" xfId="1950" xr:uid="{6A2C5386-41B1-448C-918C-FD905E13A010}"/>
    <cellStyle name="Normal 7 6 2 3 3" xfId="3670" xr:uid="{8E9D7B48-1DE5-4B33-BA0A-5C34FCAB8E45}"/>
    <cellStyle name="Normal 7 6 2 3 4" xfId="3671" xr:uid="{04A16EF1-B237-43BB-A5C9-B8381EB634F5}"/>
    <cellStyle name="Normal 7 6 2 4" xfId="1951" xr:uid="{0D836299-474C-463D-914A-FF9D65CD1F8A}"/>
    <cellStyle name="Normal 7 6 2 5" xfId="3672" xr:uid="{7AD59A17-8AF4-4D8F-9D6D-A4A25A4D8B49}"/>
    <cellStyle name="Normal 7 6 2 6" xfId="3673" xr:uid="{7450FD94-9535-4841-9492-09886F369DB3}"/>
    <cellStyle name="Normal 7 6 3" xfId="746" xr:uid="{A9BF293A-8908-4301-AE44-B3DC105A9EC4}"/>
    <cellStyle name="Normal 7 6 3 2" xfId="1952" xr:uid="{3425AAEA-2663-4A0B-8155-552A7C88356C}"/>
    <cellStyle name="Normal 7 6 3 2 2" xfId="1953" xr:uid="{F95F0A65-8FAA-4D8E-AF45-B39826A8560F}"/>
    <cellStyle name="Normal 7 6 3 2 3" xfId="3674" xr:uid="{23A119D0-8D60-4916-958C-7861655C5693}"/>
    <cellStyle name="Normal 7 6 3 2 4" xfId="3675" xr:uid="{941CE910-623B-4ACF-9143-DB0E51E208B2}"/>
    <cellStyle name="Normal 7 6 3 3" xfId="1954" xr:uid="{F1AA4E26-0AB4-42E6-B884-D0379449F0C6}"/>
    <cellStyle name="Normal 7 6 3 4" xfId="3676" xr:uid="{84B9E55F-A514-44A5-AEE3-981DABA42341}"/>
    <cellStyle name="Normal 7 6 3 5" xfId="3677" xr:uid="{AEBC9B3B-BF51-454B-80FD-F5A76B7ED883}"/>
    <cellStyle name="Normal 7 6 4" xfId="1955" xr:uid="{0121E26D-34BE-4EA3-9C69-5B0FB4F5D685}"/>
    <cellStyle name="Normal 7 6 4 2" xfId="1956" xr:uid="{0F976BF4-6FEF-416D-BF71-B29BC5CB6463}"/>
    <cellStyle name="Normal 7 6 4 3" xfId="3678" xr:uid="{6DD11BC7-9D02-4E1D-9603-2DB0714DD2F7}"/>
    <cellStyle name="Normal 7 6 4 4" xfId="3679" xr:uid="{7F26939C-C6B5-478C-8A11-579D48B5A70B}"/>
    <cellStyle name="Normal 7 6 5" xfId="1957" xr:uid="{CB43A8AF-30FF-47D0-BE25-327365098373}"/>
    <cellStyle name="Normal 7 6 5 2" xfId="3680" xr:uid="{A1729315-BB00-47B8-9DF6-A7B396A16595}"/>
    <cellStyle name="Normal 7 6 5 3" xfId="3681" xr:uid="{FE29BE6A-9C3D-4A34-996A-71D8D5F30BBB}"/>
    <cellStyle name="Normal 7 6 5 4" xfId="3682" xr:uid="{5DE7417C-A480-495B-AE22-FF7D765265B7}"/>
    <cellStyle name="Normal 7 6 6" xfId="3683" xr:uid="{4372DA37-142A-4A2C-912C-A7626C397175}"/>
    <cellStyle name="Normal 7 6 7" xfId="3684" xr:uid="{D96D54DF-1837-4655-82C4-1581DF430AEB}"/>
    <cellStyle name="Normal 7 6 8" xfId="3685" xr:uid="{39CCD6F6-3484-4829-8FA5-83D467B47043}"/>
    <cellStyle name="Normal 7 7" xfId="371" xr:uid="{CE2BB377-CD71-4FA7-B318-01CD3F06F313}"/>
    <cellStyle name="Normal 7 7 2" xfId="747" xr:uid="{27E05788-B543-4951-8F4E-1185110566DF}"/>
    <cellStyle name="Normal 7 7 2 2" xfId="748" xr:uid="{C6BFBCCB-4B04-43C6-9B16-CE0D33B35FC3}"/>
    <cellStyle name="Normal 7 7 2 2 2" xfId="1958" xr:uid="{764A72A5-7FB5-4561-BA0C-2D4B781A873A}"/>
    <cellStyle name="Normal 7 7 2 2 3" xfId="3686" xr:uid="{01BEDDEA-5B53-4821-B89D-E65418D47C70}"/>
    <cellStyle name="Normal 7 7 2 2 4" xfId="3687" xr:uid="{146A83A2-21CF-404B-8ABC-48D32DA76DA1}"/>
    <cellStyle name="Normal 7 7 2 3" xfId="1959" xr:uid="{18AC354E-5A16-4D95-9366-07E2EA498358}"/>
    <cellStyle name="Normal 7 7 2 4" xfId="3688" xr:uid="{FC88B7FD-643A-43D8-ADF5-6EA1C11416FE}"/>
    <cellStyle name="Normal 7 7 2 5" xfId="3689" xr:uid="{B83F1589-E5C0-438C-BDD6-E116AAC19213}"/>
    <cellStyle name="Normal 7 7 3" xfId="749" xr:uid="{522E8E1E-CB2F-43B3-981E-3F0E5B165F99}"/>
    <cellStyle name="Normal 7 7 3 2" xfId="1960" xr:uid="{652A28B8-7BF0-4B49-A0AE-40E9DC16343F}"/>
    <cellStyle name="Normal 7 7 3 3" xfId="3690" xr:uid="{42ABDBCD-2F95-4910-A80A-6C0A7BA90147}"/>
    <cellStyle name="Normal 7 7 3 4" xfId="3691" xr:uid="{47E74B7D-53DD-400F-8BF3-D4634D219F05}"/>
    <cellStyle name="Normal 7 7 4" xfId="1961" xr:uid="{F77799CB-A6CC-4D52-B54C-B0F127B7F651}"/>
    <cellStyle name="Normal 7 7 4 2" xfId="3692" xr:uid="{B8607BD5-B2E3-4A79-B5D1-DB0AC295D94F}"/>
    <cellStyle name="Normal 7 7 4 3" xfId="3693" xr:uid="{15109DFA-B60D-4575-8219-30CAF577E008}"/>
    <cellStyle name="Normal 7 7 4 4" xfId="3694" xr:uid="{969A7FBE-8951-4E28-9AC6-B2DCE6C369CB}"/>
    <cellStyle name="Normal 7 7 5" xfId="3695" xr:uid="{D913303A-BC1F-4CEB-9650-E0B41C8E7C5D}"/>
    <cellStyle name="Normal 7 7 6" xfId="3696" xr:uid="{FB4E7FE5-98B2-4ADC-97BA-5322CC794439}"/>
    <cellStyle name="Normal 7 7 7" xfId="3697" xr:uid="{22E794DF-F6EC-4504-B633-A1BFFF8C4185}"/>
    <cellStyle name="Normal 7 8" xfId="372" xr:uid="{B553C155-F50E-4117-A12E-79FFE7E156F0}"/>
    <cellStyle name="Normal 7 8 2" xfId="750" xr:uid="{86E304CA-7B18-48C7-829A-F476A0DC87FD}"/>
    <cellStyle name="Normal 7 8 2 2" xfId="1962" xr:uid="{B2B2F70D-6C29-4771-8FDA-A4AD12AA3AC9}"/>
    <cellStyle name="Normal 7 8 2 3" xfId="3698" xr:uid="{2DD657AC-59AA-49EA-8EBB-AF80907A1EC1}"/>
    <cellStyle name="Normal 7 8 2 4" xfId="3699" xr:uid="{70A01D44-0E48-4A10-9AB7-0069D9153451}"/>
    <cellStyle name="Normal 7 8 3" xfId="1963" xr:uid="{AEEB2BCB-50DC-407F-96AF-31827818C55F}"/>
    <cellStyle name="Normal 7 8 3 2" xfId="3700" xr:uid="{691B37FA-D6BA-4D9F-B8CD-4D438C19A10A}"/>
    <cellStyle name="Normal 7 8 3 3" xfId="3701" xr:uid="{CE78ADC4-7F92-4194-A1A2-8C07EAF7B41B}"/>
    <cellStyle name="Normal 7 8 3 4" xfId="3702" xr:uid="{2E42612C-43DA-4930-AAFB-06B7333CFF83}"/>
    <cellStyle name="Normal 7 8 4" xfId="3703" xr:uid="{426E8ECF-464D-4209-A392-D2112677CFDB}"/>
    <cellStyle name="Normal 7 8 5" xfId="3704" xr:uid="{50BDAECD-8784-40F8-962E-B132B1240A00}"/>
    <cellStyle name="Normal 7 8 6" xfId="3705" xr:uid="{4A2D18FE-028F-46D4-9A66-5345074F4520}"/>
    <cellStyle name="Normal 7 9" xfId="373" xr:uid="{877E1F60-3198-4EE8-8CF3-6B2301BB6EC8}"/>
    <cellStyle name="Normal 7 9 2" xfId="1964" xr:uid="{31426FE5-2FA4-48A8-8ACE-15F5CA6C6271}"/>
    <cellStyle name="Normal 7 9 2 2" xfId="3706" xr:uid="{DF43F7F7-99EB-45C1-B3E8-15E5949A3A9C}"/>
    <cellStyle name="Normal 7 9 2 2 2" xfId="4408" xr:uid="{67FC42FD-C6CF-474F-BF4C-904DA7F86502}"/>
    <cellStyle name="Normal 7 9 2 2 3" xfId="4687" xr:uid="{4E16E05C-DF59-41B1-B092-6D3CA16D80E2}"/>
    <cellStyle name="Normal 7 9 2 3" xfId="3707" xr:uid="{B0214539-C037-4567-8B70-AD588669C322}"/>
    <cellStyle name="Normal 7 9 2 4" xfId="3708" xr:uid="{3B27DF59-FC19-47B1-9C1C-AA0DEA5D8406}"/>
    <cellStyle name="Normal 7 9 3" xfId="3709" xr:uid="{1152F471-02B9-408E-9AB6-FD6BCA8EE6B6}"/>
    <cellStyle name="Normal 7 9 4" xfId="3710" xr:uid="{2A5DBDDD-10D5-44E1-BF7D-4FD52377BAE0}"/>
    <cellStyle name="Normal 7 9 4 2" xfId="4578" xr:uid="{EC51502D-F21A-4B17-BC9B-6ABF8007241B}"/>
    <cellStyle name="Normal 7 9 4 3" xfId="4688" xr:uid="{A77DD398-22AD-4F11-9904-3B6CB8661745}"/>
    <cellStyle name="Normal 7 9 4 4" xfId="4607" xr:uid="{FAFEDB24-A7BD-47C8-A51C-1D0086FB1F82}"/>
    <cellStyle name="Normal 7 9 5" xfId="3711" xr:uid="{DA8C4E74-3A34-4C99-8FAA-2D42134B353D}"/>
    <cellStyle name="Normal 8" xfId="146" xr:uid="{51B1D62C-8CD7-4BF4-B402-A59000EA4817}"/>
    <cellStyle name="Normal 8 10" xfId="1965" xr:uid="{24A86E82-95D3-41C6-B69F-D25C4547F94F}"/>
    <cellStyle name="Normal 8 10 2" xfId="3712" xr:uid="{7371BD62-999C-4B7B-8E49-56F18A7FD9D5}"/>
    <cellStyle name="Normal 8 10 3" xfId="3713" xr:uid="{DDC7934B-F9AC-4524-9501-B77AD9E851E9}"/>
    <cellStyle name="Normal 8 10 4" xfId="3714" xr:uid="{894CF03C-5B84-4234-9F94-40A2BDD8977D}"/>
    <cellStyle name="Normal 8 11" xfId="3715" xr:uid="{CD78987D-3947-4C2B-B52A-E9FF7589798D}"/>
    <cellStyle name="Normal 8 11 2" xfId="3716" xr:uid="{E11DBFCF-7591-47F1-8E89-7D2E9514D59A}"/>
    <cellStyle name="Normal 8 11 3" xfId="3717" xr:uid="{9882748D-8AF7-4C96-8D5D-6032EBE01C8D}"/>
    <cellStyle name="Normal 8 11 4" xfId="3718" xr:uid="{969F4E7C-47EC-4D56-AF2C-47DAC20887ED}"/>
    <cellStyle name="Normal 8 12" xfId="3719" xr:uid="{7DBF2747-A715-4DBF-AB49-B92148A4A313}"/>
    <cellStyle name="Normal 8 12 2" xfId="3720" xr:uid="{8DD78A23-06C2-4E6E-BFEF-473A3C284576}"/>
    <cellStyle name="Normal 8 13" xfId="3721" xr:uid="{63BB956A-ADB7-4C0A-8C93-7733854BFE44}"/>
    <cellStyle name="Normal 8 14" xfId="3722" xr:uid="{72FEC43B-A17F-4FCC-A892-CE222FB1A8D0}"/>
    <cellStyle name="Normal 8 15" xfId="3723" xr:uid="{18054A5B-B9BB-4100-87D5-52356C500084}"/>
    <cellStyle name="Normal 8 2" xfId="147" xr:uid="{AAF13958-E43D-47A9-AC6E-54D33D3428F3}"/>
    <cellStyle name="Normal 8 2 10" xfId="3724" xr:uid="{D52F1AD4-B590-4876-85AC-568503D4F8E0}"/>
    <cellStyle name="Normal 8 2 11" xfId="3725" xr:uid="{F229D9B5-CDEB-4577-B453-EE925F6DFD0F}"/>
    <cellStyle name="Normal 8 2 2" xfId="148" xr:uid="{03B78B5B-8702-4AC3-B778-C3B31DB902A0}"/>
    <cellStyle name="Normal 8 2 2 2" xfId="149" xr:uid="{33B1D87D-C621-4677-BBBD-56E00EE52AD4}"/>
    <cellStyle name="Normal 8 2 2 2 2" xfId="374" xr:uid="{46BE336C-B26A-49DC-99D3-3204E1A6DC57}"/>
    <cellStyle name="Normal 8 2 2 2 2 2" xfId="751" xr:uid="{FDE2AF66-F2AD-4BC6-8DC8-914310ED0FCD}"/>
    <cellStyle name="Normal 8 2 2 2 2 2 2" xfId="752" xr:uid="{E4BB6E60-D0C9-4588-AAA0-A012AE06694E}"/>
    <cellStyle name="Normal 8 2 2 2 2 2 2 2" xfId="1966" xr:uid="{E107B0CF-8407-427D-AEB4-5F453B58CCF6}"/>
    <cellStyle name="Normal 8 2 2 2 2 2 2 2 2" xfId="1967" xr:uid="{D1C2164F-BC68-4624-A281-09DEE81D495C}"/>
    <cellStyle name="Normal 8 2 2 2 2 2 2 3" xfId="1968" xr:uid="{F894B00A-F42A-430A-8B55-5AD368EC42C2}"/>
    <cellStyle name="Normal 8 2 2 2 2 2 3" xfId="1969" xr:uid="{50865638-8D0B-45A5-BCD7-429570095A0C}"/>
    <cellStyle name="Normal 8 2 2 2 2 2 3 2" xfId="1970" xr:uid="{51A9F763-BF21-41DC-B9B4-600A7E956883}"/>
    <cellStyle name="Normal 8 2 2 2 2 2 4" xfId="1971" xr:uid="{470054E0-7F4C-44C6-BC5D-440C1FD9010A}"/>
    <cellStyle name="Normal 8 2 2 2 2 3" xfId="753" xr:uid="{1213FB3B-24F2-4F73-B3B0-4BA94A5B3A30}"/>
    <cellStyle name="Normal 8 2 2 2 2 3 2" xfId="1972" xr:uid="{14E670DA-000B-475B-9FFE-3CCDD1ED617E}"/>
    <cellStyle name="Normal 8 2 2 2 2 3 2 2" xfId="1973" xr:uid="{C22E245F-04E1-4130-AFB4-D9747F21393C}"/>
    <cellStyle name="Normal 8 2 2 2 2 3 3" xfId="1974" xr:uid="{34FDB4E8-CFEA-4FA7-9F79-422A45CBF339}"/>
    <cellStyle name="Normal 8 2 2 2 2 3 4" xfId="3726" xr:uid="{E6D86F7C-958F-4953-BDE2-E771EFB4AF30}"/>
    <cellStyle name="Normal 8 2 2 2 2 4" xfId="1975" xr:uid="{442ED4E2-C396-4ED6-9270-C6BD13C44893}"/>
    <cellStyle name="Normal 8 2 2 2 2 4 2" xfId="1976" xr:uid="{8C3BB190-6C24-43D6-BE20-DF161617848E}"/>
    <cellStyle name="Normal 8 2 2 2 2 5" xfId="1977" xr:uid="{E692AA35-F725-4C0A-9AFC-645654FF362C}"/>
    <cellStyle name="Normal 8 2 2 2 2 6" xfId="3727" xr:uid="{D8647C63-2464-4CB9-93D6-75EC37426183}"/>
    <cellStyle name="Normal 8 2 2 2 3" xfId="375" xr:uid="{60D01206-9E68-44A6-B997-9E71255F3496}"/>
    <cellStyle name="Normal 8 2 2 2 3 2" xfId="754" xr:uid="{EC553DE8-CCC4-4349-BFD2-B0EEEB00EF55}"/>
    <cellStyle name="Normal 8 2 2 2 3 2 2" xfId="755" xr:uid="{9FA77EEA-19A4-4C17-B232-C04471A26872}"/>
    <cellStyle name="Normal 8 2 2 2 3 2 2 2" xfId="1978" xr:uid="{97E2B031-CD0E-4107-BC04-E37902514BCC}"/>
    <cellStyle name="Normal 8 2 2 2 3 2 2 2 2" xfId="1979" xr:uid="{653F47B9-40FC-4ABE-AE21-0F39F0461ED7}"/>
    <cellStyle name="Normal 8 2 2 2 3 2 2 3" xfId="1980" xr:uid="{39979791-4902-4865-965B-BEFDE7ABEAB8}"/>
    <cellStyle name="Normal 8 2 2 2 3 2 3" xfId="1981" xr:uid="{27C589C0-01B7-428F-806B-DD8B27044F6E}"/>
    <cellStyle name="Normal 8 2 2 2 3 2 3 2" xfId="1982" xr:uid="{6E4ADB08-280D-48D1-94B1-735E40104E30}"/>
    <cellStyle name="Normal 8 2 2 2 3 2 4" xfId="1983" xr:uid="{85420D46-CD60-44FE-A2B9-809C193B2AEA}"/>
    <cellStyle name="Normal 8 2 2 2 3 3" xfId="756" xr:uid="{44910541-8491-4744-9323-081FCCE414BA}"/>
    <cellStyle name="Normal 8 2 2 2 3 3 2" xfId="1984" xr:uid="{D752E87D-727D-46DE-9BF9-24DFCDA9C506}"/>
    <cellStyle name="Normal 8 2 2 2 3 3 2 2" xfId="1985" xr:uid="{A4724E37-C8E7-4E9C-892F-246CBECF98F0}"/>
    <cellStyle name="Normal 8 2 2 2 3 3 3" xfId="1986" xr:uid="{AEE8275C-8A3E-406B-80DB-65D7B0498670}"/>
    <cellStyle name="Normal 8 2 2 2 3 4" xfId="1987" xr:uid="{4C7C4A77-773E-47C0-A935-65C0FA8C2B6C}"/>
    <cellStyle name="Normal 8 2 2 2 3 4 2" xfId="1988" xr:uid="{BDAD6484-0555-4E3B-A92A-E0EEF4340E63}"/>
    <cellStyle name="Normal 8 2 2 2 3 5" xfId="1989" xr:uid="{D719A199-6C5A-4815-9B3F-0FABD420C717}"/>
    <cellStyle name="Normal 8 2 2 2 4" xfId="757" xr:uid="{824C2AB0-F0E3-429E-943B-33F7D6CE5789}"/>
    <cellStyle name="Normal 8 2 2 2 4 2" xfId="758" xr:uid="{2DB2A330-A02E-4C6F-B47B-ED0AE190E495}"/>
    <cellStyle name="Normal 8 2 2 2 4 2 2" xfId="1990" xr:uid="{190092D6-3083-4A8A-AD1B-81EBB22A6DF2}"/>
    <cellStyle name="Normal 8 2 2 2 4 2 2 2" xfId="1991" xr:uid="{360756E2-9296-4949-B69E-046876CB18BE}"/>
    <cellStyle name="Normal 8 2 2 2 4 2 3" xfId="1992" xr:uid="{AEAD8118-F0D9-4D80-BD2E-6098956A7455}"/>
    <cellStyle name="Normal 8 2 2 2 4 3" xfId="1993" xr:uid="{5B88C7C0-A07D-4E7B-B8D3-871C2CFDE16E}"/>
    <cellStyle name="Normal 8 2 2 2 4 3 2" xfId="1994" xr:uid="{A2A980F7-BD88-46D7-AA81-3C0AFED6B60B}"/>
    <cellStyle name="Normal 8 2 2 2 4 4" xfId="1995" xr:uid="{425DCC6B-F5D9-4AFF-A8BF-E37B98FD7B04}"/>
    <cellStyle name="Normal 8 2 2 2 5" xfId="759" xr:uid="{8F80734E-D8B9-4D61-88B6-F13218D56719}"/>
    <cellStyle name="Normal 8 2 2 2 5 2" xfId="1996" xr:uid="{429A339B-03A4-4B65-8E9A-ADA9B794E2F1}"/>
    <cellStyle name="Normal 8 2 2 2 5 2 2" xfId="1997" xr:uid="{23993E67-D421-49B2-BD08-EB04DFE28F9A}"/>
    <cellStyle name="Normal 8 2 2 2 5 3" xfId="1998" xr:uid="{81EB52D7-9596-4218-8105-5EBE1B4CC280}"/>
    <cellStyle name="Normal 8 2 2 2 5 4" xfId="3728" xr:uid="{30433BCD-8F6E-4C77-B1CE-1F0EC16419BE}"/>
    <cellStyle name="Normal 8 2 2 2 6" xfId="1999" xr:uid="{20B67A71-E163-4E74-84E6-33C83AB06ECA}"/>
    <cellStyle name="Normal 8 2 2 2 6 2" xfId="2000" xr:uid="{58849708-BB97-4C17-A929-9C7230892C68}"/>
    <cellStyle name="Normal 8 2 2 2 7" xfId="2001" xr:uid="{D2A9C7A9-48DF-46C1-A881-A39A65A2333D}"/>
    <cellStyle name="Normal 8 2 2 2 8" xfId="3729" xr:uid="{DFDCA4CB-DA39-48A7-9A40-E6E8EFD2BD2A}"/>
    <cellStyle name="Normal 8 2 2 3" xfId="376" xr:uid="{8F0F4B59-4DD6-4586-BF31-129EC8DDCB67}"/>
    <cellStyle name="Normal 8 2 2 3 2" xfId="760" xr:uid="{24779137-3A7A-46ED-8834-A0F1FAC5AE2D}"/>
    <cellStyle name="Normal 8 2 2 3 2 2" xfId="761" xr:uid="{42FE5F73-42A8-4297-8D0C-CB2AB91296CE}"/>
    <cellStyle name="Normal 8 2 2 3 2 2 2" xfId="2002" xr:uid="{39C17CDE-D9FD-4F2D-8B54-60C176D1E762}"/>
    <cellStyle name="Normal 8 2 2 3 2 2 2 2" xfId="2003" xr:uid="{AAA6EBD8-434A-45BB-8BE3-65B7F428BFAC}"/>
    <cellStyle name="Normal 8 2 2 3 2 2 3" xfId="2004" xr:uid="{2B9F81BA-3991-4306-B55D-24D26C038E58}"/>
    <cellStyle name="Normal 8 2 2 3 2 3" xfId="2005" xr:uid="{6C0A852C-8345-4875-87F0-4EEE9755AA7A}"/>
    <cellStyle name="Normal 8 2 2 3 2 3 2" xfId="2006" xr:uid="{81671437-6973-4BB6-811E-90D024E0A81F}"/>
    <cellStyle name="Normal 8 2 2 3 2 4" xfId="2007" xr:uid="{CDACE238-8074-4FB7-93A0-A0BB5BFACAAE}"/>
    <cellStyle name="Normal 8 2 2 3 3" xfId="762" xr:uid="{602ABF70-5164-4031-A8D1-63732E63D5CC}"/>
    <cellStyle name="Normal 8 2 2 3 3 2" xfId="2008" xr:uid="{5E58D934-C550-40B6-B294-15CC3BE52286}"/>
    <cellStyle name="Normal 8 2 2 3 3 2 2" xfId="2009" xr:uid="{6993A97B-F1D7-40D3-BEC7-E5256C4334F7}"/>
    <cellStyle name="Normal 8 2 2 3 3 3" xfId="2010" xr:uid="{45DFE428-6455-44CD-8EE3-4099D17E70E0}"/>
    <cellStyle name="Normal 8 2 2 3 3 4" xfId="3730" xr:uid="{15449822-7833-4F6E-8A9C-671911F7B017}"/>
    <cellStyle name="Normal 8 2 2 3 4" xfId="2011" xr:uid="{D3FBE46F-8EAA-4480-ABBA-45EF0E392A04}"/>
    <cellStyle name="Normal 8 2 2 3 4 2" xfId="2012" xr:uid="{F98DB02A-309E-439F-B44E-6AB517B18BC7}"/>
    <cellStyle name="Normal 8 2 2 3 5" xfId="2013" xr:uid="{B72B867E-6525-440C-91FA-4CB55CB90646}"/>
    <cellStyle name="Normal 8 2 2 3 6" xfId="3731" xr:uid="{9ABD024C-F0AC-47A4-91EC-FCF5B107CF5E}"/>
    <cellStyle name="Normal 8 2 2 4" xfId="377" xr:uid="{69A8965C-CB6D-4C83-93CD-FE29EAE2CF0F}"/>
    <cellStyle name="Normal 8 2 2 4 2" xfId="763" xr:uid="{23428042-28C5-48CD-990B-047B82BE965C}"/>
    <cellStyle name="Normal 8 2 2 4 2 2" xfId="764" xr:uid="{1586E35B-9062-461D-9186-7F7AFCEBDF9D}"/>
    <cellStyle name="Normal 8 2 2 4 2 2 2" xfId="2014" xr:uid="{30EB64C4-38CB-4C0B-86D0-FAAB43597680}"/>
    <cellStyle name="Normal 8 2 2 4 2 2 2 2" xfId="2015" xr:uid="{E4DBE558-6D5E-4D78-9533-BFCFB38150EC}"/>
    <cellStyle name="Normal 8 2 2 4 2 2 3" xfId="2016" xr:uid="{FA6A05EB-757E-4745-A100-A05D7A56FB77}"/>
    <cellStyle name="Normal 8 2 2 4 2 3" xfId="2017" xr:uid="{88AC2C95-33AA-487D-8AA3-F300EBEC45A7}"/>
    <cellStyle name="Normal 8 2 2 4 2 3 2" xfId="2018" xr:uid="{CDC01F28-2BCE-4556-AE84-8B5B48FE8EF1}"/>
    <cellStyle name="Normal 8 2 2 4 2 4" xfId="2019" xr:uid="{0CC23A6E-66BB-4D87-B21E-65239A1674BC}"/>
    <cellStyle name="Normal 8 2 2 4 3" xfId="765" xr:uid="{03D3B12F-8028-44E3-81D0-8F185C6F3B2B}"/>
    <cellStyle name="Normal 8 2 2 4 3 2" xfId="2020" xr:uid="{6DE95898-3F33-4A51-BF02-8F612A3C46E1}"/>
    <cellStyle name="Normal 8 2 2 4 3 2 2" xfId="2021" xr:uid="{916F619D-A0F6-4E5E-A954-014CB936F9D1}"/>
    <cellStyle name="Normal 8 2 2 4 3 3" xfId="2022" xr:uid="{69EDDB63-3CD4-4C44-888A-34F149803AAE}"/>
    <cellStyle name="Normal 8 2 2 4 4" xfId="2023" xr:uid="{CE65AFDE-A658-42E2-A1E6-1679E09B5931}"/>
    <cellStyle name="Normal 8 2 2 4 4 2" xfId="2024" xr:uid="{C324089D-3DB8-4961-B968-D341629F6485}"/>
    <cellStyle name="Normal 8 2 2 4 5" xfId="2025" xr:uid="{5D2AEB8C-50AC-43DC-9A5A-95209A3ED61F}"/>
    <cellStyle name="Normal 8 2 2 5" xfId="378" xr:uid="{0D5B03CC-5A37-4ADC-9BF9-B4420D7F2799}"/>
    <cellStyle name="Normal 8 2 2 5 2" xfId="766" xr:uid="{B73C9280-675A-421D-AB7A-480C66A0C431}"/>
    <cellStyle name="Normal 8 2 2 5 2 2" xfId="2026" xr:uid="{150A4B44-16E5-4F2B-A652-A494492BB1F9}"/>
    <cellStyle name="Normal 8 2 2 5 2 2 2" xfId="2027" xr:uid="{AABC51BF-651A-4123-A196-6C392D76DB05}"/>
    <cellStyle name="Normal 8 2 2 5 2 3" xfId="2028" xr:uid="{1EC4D0E7-807E-459D-9894-BA69C9265FBC}"/>
    <cellStyle name="Normal 8 2 2 5 3" xfId="2029" xr:uid="{A7220B36-E094-4C3F-B4A9-E267F60B30FA}"/>
    <cellStyle name="Normal 8 2 2 5 3 2" xfId="2030" xr:uid="{ECDB6976-B311-42D5-AF6C-E55717CFE327}"/>
    <cellStyle name="Normal 8 2 2 5 4" xfId="2031" xr:uid="{F203F120-B1CD-4EBE-B31D-99483FA9C3CA}"/>
    <cellStyle name="Normal 8 2 2 6" xfId="767" xr:uid="{5E87128B-D2DD-4D5E-9196-5CAC5EEF01B4}"/>
    <cellStyle name="Normal 8 2 2 6 2" xfId="2032" xr:uid="{FC2FDD2E-A6AE-444C-8667-A79B94ECED1A}"/>
    <cellStyle name="Normal 8 2 2 6 2 2" xfId="2033" xr:uid="{8742A008-1D3A-4642-980C-E6B5508BD305}"/>
    <cellStyle name="Normal 8 2 2 6 3" xfId="2034" xr:uid="{57D53EAE-E6F8-40A8-826B-78613D50DC65}"/>
    <cellStyle name="Normal 8 2 2 6 4" xfId="3732" xr:uid="{1F9EB693-8804-433D-8D35-EF09BA988BAF}"/>
    <cellStyle name="Normal 8 2 2 7" xfId="2035" xr:uid="{2A64C450-51A7-4877-9F96-CB1476D9B9C4}"/>
    <cellStyle name="Normal 8 2 2 7 2" xfId="2036" xr:uid="{8FFE50CA-E4E4-4851-8945-29B821CA3396}"/>
    <cellStyle name="Normal 8 2 2 8" xfId="2037" xr:uid="{460B35D6-62BA-49EB-9125-90FFD87D4F2D}"/>
    <cellStyle name="Normal 8 2 2 9" xfId="3733" xr:uid="{A9A2F7F7-9E1E-448C-B987-F36F610A2A2D}"/>
    <cellStyle name="Normal 8 2 3" xfId="150" xr:uid="{7D786F87-4525-4DB4-97F9-1E8F05D7ED07}"/>
    <cellStyle name="Normal 8 2 3 2" xfId="151" xr:uid="{D4D5949A-0F9B-43EC-BF80-48B9D5DA5B8B}"/>
    <cellStyle name="Normal 8 2 3 2 2" xfId="768" xr:uid="{5318A013-A0BB-4E61-BB86-4B3D6A6D2ECA}"/>
    <cellStyle name="Normal 8 2 3 2 2 2" xfId="769" xr:uid="{38BA8A6A-FE41-4B8D-8E9F-FED8B9DD741F}"/>
    <cellStyle name="Normal 8 2 3 2 2 2 2" xfId="2038" xr:uid="{92669A82-01F8-4FD9-9004-7D193AF3F18D}"/>
    <cellStyle name="Normal 8 2 3 2 2 2 2 2" xfId="2039" xr:uid="{60A9FF54-D6DD-4BAE-AA49-79C896F50DB8}"/>
    <cellStyle name="Normal 8 2 3 2 2 2 3" xfId="2040" xr:uid="{A3868671-4A0F-4670-AEC2-972BD8989284}"/>
    <cellStyle name="Normal 8 2 3 2 2 3" xfId="2041" xr:uid="{BFA551D5-7542-42E5-9E72-C1F3313CDB74}"/>
    <cellStyle name="Normal 8 2 3 2 2 3 2" xfId="2042" xr:uid="{A7F5E817-CA19-4560-8A02-BEA749478A1F}"/>
    <cellStyle name="Normal 8 2 3 2 2 4" xfId="2043" xr:uid="{51ADBDF2-AE26-463D-8252-FC698FD06D4D}"/>
    <cellStyle name="Normal 8 2 3 2 3" xfId="770" xr:uid="{0568308E-F554-48DA-BE73-732F6BC79F00}"/>
    <cellStyle name="Normal 8 2 3 2 3 2" xfId="2044" xr:uid="{DBC5BEC4-1FF4-4379-9150-0929AD011C39}"/>
    <cellStyle name="Normal 8 2 3 2 3 2 2" xfId="2045" xr:uid="{7B27E392-E23D-4DFD-A9CB-1BE9FAA58658}"/>
    <cellStyle name="Normal 8 2 3 2 3 3" xfId="2046" xr:uid="{3A8717FB-DA7C-41FF-9338-E2782C2EC4A2}"/>
    <cellStyle name="Normal 8 2 3 2 3 4" xfId="3734" xr:uid="{E8A55B29-23D8-439E-A5DF-6D9EC0E715E0}"/>
    <cellStyle name="Normal 8 2 3 2 4" xfId="2047" xr:uid="{B065E343-265F-4308-BE89-8380D9A87EA7}"/>
    <cellStyle name="Normal 8 2 3 2 4 2" xfId="2048" xr:uid="{BB4551FB-AC5A-486E-9ABC-45B6FEED26C7}"/>
    <cellStyle name="Normal 8 2 3 2 5" xfId="2049" xr:uid="{9EF9CCE5-271F-42A0-A727-55D2FD7CF77B}"/>
    <cellStyle name="Normal 8 2 3 2 6" xfId="3735" xr:uid="{3CAC59EE-78F6-46A1-9606-196C21B07F97}"/>
    <cellStyle name="Normal 8 2 3 3" xfId="379" xr:uid="{4B3C6B0E-B9AF-4B6E-8A4B-70A1F8FECE23}"/>
    <cellStyle name="Normal 8 2 3 3 2" xfId="771" xr:uid="{E6353E40-1955-4DDC-8455-52E98BB9735D}"/>
    <cellStyle name="Normal 8 2 3 3 2 2" xfId="772" xr:uid="{B6E34EAC-E0D2-45F0-A283-AA255329BE44}"/>
    <cellStyle name="Normal 8 2 3 3 2 2 2" xfId="2050" xr:uid="{B122E965-49AE-4D0B-9E0E-5CC6F467C2B3}"/>
    <cellStyle name="Normal 8 2 3 3 2 2 2 2" xfId="2051" xr:uid="{6BCE4A5E-4DD1-480F-A1A1-C37A29188367}"/>
    <cellStyle name="Normal 8 2 3 3 2 2 3" xfId="2052" xr:uid="{5B597461-83FA-4B0D-A20C-96CAEA01B8BB}"/>
    <cellStyle name="Normal 8 2 3 3 2 3" xfId="2053" xr:uid="{1BD9B5B7-FE1E-4DCA-86E1-8F522675B23F}"/>
    <cellStyle name="Normal 8 2 3 3 2 3 2" xfId="2054" xr:uid="{89C5DB53-C019-49EC-B507-0D240C9C995B}"/>
    <cellStyle name="Normal 8 2 3 3 2 4" xfId="2055" xr:uid="{7061A249-4776-42B5-8CA4-8996A6FF025D}"/>
    <cellStyle name="Normal 8 2 3 3 3" xfId="773" xr:uid="{5C7C6B10-3352-4D0C-ACAC-8DAE2CF24076}"/>
    <cellStyle name="Normal 8 2 3 3 3 2" xfId="2056" xr:uid="{68A8277D-9CD3-4D28-8869-A5D0006858FB}"/>
    <cellStyle name="Normal 8 2 3 3 3 2 2" xfId="2057" xr:uid="{CA362ABD-274D-4B71-A2EA-544D0B67DF23}"/>
    <cellStyle name="Normal 8 2 3 3 3 3" xfId="2058" xr:uid="{209F6381-62E0-46C0-BE22-D81764E25732}"/>
    <cellStyle name="Normal 8 2 3 3 4" xfId="2059" xr:uid="{85556DFF-2640-4815-8775-118EAA4464ED}"/>
    <cellStyle name="Normal 8 2 3 3 4 2" xfId="2060" xr:uid="{E1629D28-F6F6-4C4F-9529-6B34CA45B56B}"/>
    <cellStyle name="Normal 8 2 3 3 5" xfId="2061" xr:uid="{066FCF73-D2E6-4616-A550-1B90F0345BC8}"/>
    <cellStyle name="Normal 8 2 3 4" xfId="380" xr:uid="{0D4D7D3C-632F-4B27-B7D7-CDC4407F3921}"/>
    <cellStyle name="Normal 8 2 3 4 2" xfId="774" xr:uid="{836FD734-D7E1-4650-996E-FF2F236E250A}"/>
    <cellStyle name="Normal 8 2 3 4 2 2" xfId="2062" xr:uid="{F895699A-780A-4965-A814-F39173CAF5B6}"/>
    <cellStyle name="Normal 8 2 3 4 2 2 2" xfId="2063" xr:uid="{2CC5D2A3-FFE7-4C9D-831A-914602F6DAA8}"/>
    <cellStyle name="Normal 8 2 3 4 2 3" xfId="2064" xr:uid="{B9EC6F19-FA9C-463D-A120-44B72C80BE3E}"/>
    <cellStyle name="Normal 8 2 3 4 3" xfId="2065" xr:uid="{CC599695-05EF-4C24-8643-957C7BBFFB4D}"/>
    <cellStyle name="Normal 8 2 3 4 3 2" xfId="2066" xr:uid="{5A75D842-A325-4E49-999F-B9A3FBD91317}"/>
    <cellStyle name="Normal 8 2 3 4 4" xfId="2067" xr:uid="{8332C5F2-1CC0-418F-8924-0332056B5470}"/>
    <cellStyle name="Normal 8 2 3 5" xfId="775" xr:uid="{2BB7C7C6-E75E-479F-8BE0-839DA78AF841}"/>
    <cellStyle name="Normal 8 2 3 5 2" xfId="2068" xr:uid="{8A3E0BC3-EFF4-4A66-857C-CF14C5E1E0FD}"/>
    <cellStyle name="Normal 8 2 3 5 2 2" xfId="2069" xr:uid="{F1ACAF2A-741F-4FC4-B729-3535AE16A948}"/>
    <cellStyle name="Normal 8 2 3 5 3" xfId="2070" xr:uid="{B55981B6-347C-4DC5-BFB1-704F79BA7057}"/>
    <cellStyle name="Normal 8 2 3 5 4" xfId="3736" xr:uid="{48242DB9-57D9-4E7B-98FB-9F4A40005D55}"/>
    <cellStyle name="Normal 8 2 3 6" xfId="2071" xr:uid="{E74F0D31-2B3B-470F-93FC-5516EA82C1C4}"/>
    <cellStyle name="Normal 8 2 3 6 2" xfId="2072" xr:uid="{954DC917-B633-4EE9-80D4-3DC94C0FF17B}"/>
    <cellStyle name="Normal 8 2 3 7" xfId="2073" xr:uid="{5C50952A-9030-4F4C-BA8C-8DB84A4D2021}"/>
    <cellStyle name="Normal 8 2 3 8" xfId="3737" xr:uid="{2C69FE52-0B75-4ABD-99CB-7FB0B1BEFD28}"/>
    <cellStyle name="Normal 8 2 4" xfId="152" xr:uid="{14FA7759-E901-4031-883B-EF65D68672A0}"/>
    <cellStyle name="Normal 8 2 4 2" xfId="449" xr:uid="{795DE98C-EA64-4342-8A8E-74EBCF1351E5}"/>
    <cellStyle name="Normal 8 2 4 2 2" xfId="776" xr:uid="{761B9B5D-0A34-4DE2-B94C-4853E5B6DBB1}"/>
    <cellStyle name="Normal 8 2 4 2 2 2" xfId="2074" xr:uid="{073F90F2-9812-4E70-98CC-7C93C61D27EB}"/>
    <cellStyle name="Normal 8 2 4 2 2 2 2" xfId="2075" xr:uid="{E44DC2CA-63EA-4E6B-824A-FD2A0994A373}"/>
    <cellStyle name="Normal 8 2 4 2 2 3" xfId="2076" xr:uid="{8CFB4226-C9FD-43DD-8517-5A537DD71028}"/>
    <cellStyle name="Normal 8 2 4 2 2 4" xfId="3738" xr:uid="{B7D630D8-EC57-49B2-BEEA-51198605E103}"/>
    <cellStyle name="Normal 8 2 4 2 3" xfId="2077" xr:uid="{15FBD63A-CFA8-40E3-BC41-EEBA20ECF278}"/>
    <cellStyle name="Normal 8 2 4 2 3 2" xfId="2078" xr:uid="{5563C87D-5624-4C01-9B7F-763C2F508E22}"/>
    <cellStyle name="Normal 8 2 4 2 4" xfId="2079" xr:uid="{021D026A-E253-4DF9-9936-7D5932F4CD37}"/>
    <cellStyle name="Normal 8 2 4 2 5" xfId="3739" xr:uid="{D7EA5C7F-098D-4D3A-947E-294FF22E97B9}"/>
    <cellStyle name="Normal 8 2 4 3" xfId="777" xr:uid="{E140534D-C47E-4D75-B678-DCFBEE37A15A}"/>
    <cellStyle name="Normal 8 2 4 3 2" xfId="2080" xr:uid="{56BBC98A-1890-4165-B6B5-AB01DDC38947}"/>
    <cellStyle name="Normal 8 2 4 3 2 2" xfId="2081" xr:uid="{824744F5-E744-448E-AC9F-74A627571C19}"/>
    <cellStyle name="Normal 8 2 4 3 3" xfId="2082" xr:uid="{0723B02A-B202-46C6-8F01-0910379FAD09}"/>
    <cellStyle name="Normal 8 2 4 3 4" xfId="3740" xr:uid="{8A87C989-9912-4660-9A08-1D426C49A8A6}"/>
    <cellStyle name="Normal 8 2 4 4" xfId="2083" xr:uid="{5F4E55FB-11C0-4594-891A-80639C9590B9}"/>
    <cellStyle name="Normal 8 2 4 4 2" xfId="2084" xr:uid="{E803C9F2-5F7B-4A09-BBD4-5F6011AB9CA1}"/>
    <cellStyle name="Normal 8 2 4 4 3" xfId="3741" xr:uid="{5885D47C-D51E-42F8-9DF6-7696BA32CCC0}"/>
    <cellStyle name="Normal 8 2 4 4 4" xfId="3742" xr:uid="{7EE9F685-737C-4359-8355-656C7C4C8C80}"/>
    <cellStyle name="Normal 8 2 4 5" xfId="2085" xr:uid="{A9A2A282-302E-4BD7-B842-E4187C7CBDAA}"/>
    <cellStyle name="Normal 8 2 4 6" xfId="3743" xr:uid="{B7FE5253-4168-4375-BF82-AE8BDE0D9F9A}"/>
    <cellStyle name="Normal 8 2 4 7" xfId="3744" xr:uid="{6ADB3D79-C5FE-4151-85B3-AA088B5B19E3}"/>
    <cellStyle name="Normal 8 2 5" xfId="381" xr:uid="{DF445AB7-42D8-4B08-8EF2-8C1412D1C4EA}"/>
    <cellStyle name="Normal 8 2 5 2" xfId="778" xr:uid="{710832D5-44BE-4A3C-96A0-1907C453E427}"/>
    <cellStyle name="Normal 8 2 5 2 2" xfId="779" xr:uid="{B8F6A23E-40FB-453F-BFB5-F09782B0CD39}"/>
    <cellStyle name="Normal 8 2 5 2 2 2" xfId="2086" xr:uid="{285692E1-1501-4D9F-B043-A6CFA17AF1AD}"/>
    <cellStyle name="Normal 8 2 5 2 2 2 2" xfId="2087" xr:uid="{36F3322F-A053-4C5E-8AF1-3F561793517C}"/>
    <cellStyle name="Normal 8 2 5 2 2 3" xfId="2088" xr:uid="{E905DC2B-4E96-4B39-BDFE-B0B96E857DD2}"/>
    <cellStyle name="Normal 8 2 5 2 3" xfId="2089" xr:uid="{8541E50C-DB5A-4C60-8031-82645CC5F25E}"/>
    <cellStyle name="Normal 8 2 5 2 3 2" xfId="2090" xr:uid="{923365D6-3DD8-430E-A67E-834228CF8EC4}"/>
    <cellStyle name="Normal 8 2 5 2 4" xfId="2091" xr:uid="{A966C14D-DEC3-4892-99A3-26FE17F151B5}"/>
    <cellStyle name="Normal 8 2 5 3" xfId="780" xr:uid="{425DCD96-21F1-4B28-932F-987A840D7166}"/>
    <cellStyle name="Normal 8 2 5 3 2" xfId="2092" xr:uid="{D819DD81-F9EA-4615-AED1-2838ADA9A69C}"/>
    <cellStyle name="Normal 8 2 5 3 2 2" xfId="2093" xr:uid="{BA01C254-D161-4015-900E-3A54B7403181}"/>
    <cellStyle name="Normal 8 2 5 3 3" xfId="2094" xr:uid="{B6A90FEB-B5A0-4A87-A310-5F58E4339CA5}"/>
    <cellStyle name="Normal 8 2 5 3 4" xfId="3745" xr:uid="{D19FEF0F-44D3-4B50-9CBB-69FB4A222E2A}"/>
    <cellStyle name="Normal 8 2 5 4" xfId="2095" xr:uid="{F5630768-D0E3-4512-9625-604E7851345D}"/>
    <cellStyle name="Normal 8 2 5 4 2" xfId="2096" xr:uid="{139E53D6-D476-492B-82E3-88073A22A352}"/>
    <cellStyle name="Normal 8 2 5 5" xfId="2097" xr:uid="{ABEDEA39-D17E-4305-89E6-DF6BA336F08E}"/>
    <cellStyle name="Normal 8 2 5 6" xfId="3746" xr:uid="{2A287332-9769-45C7-8D54-655259CA074E}"/>
    <cellStyle name="Normal 8 2 6" xfId="382" xr:uid="{D18A27A4-311D-4575-B342-69E6E2799C2A}"/>
    <cellStyle name="Normal 8 2 6 2" xfId="781" xr:uid="{DA12440A-7E1E-4F94-BDB6-00EC196F7736}"/>
    <cellStyle name="Normal 8 2 6 2 2" xfId="2098" xr:uid="{5EFB50C8-45E2-4D36-9729-C0D241E9D2D1}"/>
    <cellStyle name="Normal 8 2 6 2 2 2" xfId="2099" xr:uid="{B4B6968B-C22B-4609-93B8-C4DA080FC955}"/>
    <cellStyle name="Normal 8 2 6 2 3" xfId="2100" xr:uid="{AB34A68D-7FD2-4311-9C68-A56527A52A57}"/>
    <cellStyle name="Normal 8 2 6 2 4" xfId="3747" xr:uid="{D228761B-8CBE-4A45-A130-45B9F91C1B09}"/>
    <cellStyle name="Normal 8 2 6 3" xfId="2101" xr:uid="{FC27498F-4D49-4C30-8C5C-3EAA98C44F7F}"/>
    <cellStyle name="Normal 8 2 6 3 2" xfId="2102" xr:uid="{B1664750-367F-4F72-8748-38E3B45C1B5A}"/>
    <cellStyle name="Normal 8 2 6 4" xfId="2103" xr:uid="{29CA50FD-50E7-43BA-BD5B-1AC74CA53AF3}"/>
    <cellStyle name="Normal 8 2 6 5" xfId="3748" xr:uid="{65CDB03B-7FDB-475B-B1AF-5AD1311E56D8}"/>
    <cellStyle name="Normal 8 2 7" xfId="782" xr:uid="{691FB5B5-3482-4E55-8D15-7E2D5DB5B712}"/>
    <cellStyle name="Normal 8 2 7 2" xfId="2104" xr:uid="{7C78722D-6AD5-4668-B407-E01454D4D462}"/>
    <cellStyle name="Normal 8 2 7 2 2" xfId="2105" xr:uid="{E6FA9EE6-2840-4651-8313-86659FB3F48B}"/>
    <cellStyle name="Normal 8 2 7 3" xfId="2106" xr:uid="{36353003-7621-424A-8872-3D18C9755FEA}"/>
    <cellStyle name="Normal 8 2 7 4" xfId="3749" xr:uid="{27555745-EA32-4AE1-AB76-2D272EE6F9B1}"/>
    <cellStyle name="Normal 8 2 8" xfId="2107" xr:uid="{9F5F8419-F0A3-4451-809B-18BCA3DE3A38}"/>
    <cellStyle name="Normal 8 2 8 2" xfId="2108" xr:uid="{9D3242A3-86C9-420E-AFA9-29BD4D679EC2}"/>
    <cellStyle name="Normal 8 2 8 3" xfId="3750" xr:uid="{F2A15C4F-78CF-4931-80DF-08FE867BAC91}"/>
    <cellStyle name="Normal 8 2 8 4" xfId="3751" xr:uid="{2EDF36AE-EC14-4EC5-9E41-D00FAB07332F}"/>
    <cellStyle name="Normal 8 2 9" xfId="2109" xr:uid="{A71FBA35-EC2D-42A6-8A97-4E32D845EC14}"/>
    <cellStyle name="Normal 8 3" xfId="153" xr:uid="{8CB0471D-F431-4FB9-9CEB-9332E642CB03}"/>
    <cellStyle name="Normal 8 3 10" xfId="3752" xr:uid="{237DD1F9-450D-4658-9E62-E39CB91229BD}"/>
    <cellStyle name="Normal 8 3 11" xfId="3753" xr:uid="{854BB61D-2B5E-4914-B7EE-3217F5F0EDB4}"/>
    <cellStyle name="Normal 8 3 2" xfId="154" xr:uid="{E6ED7B94-1BDE-4E3F-8402-2D742B26DCDF}"/>
    <cellStyle name="Normal 8 3 2 2" xfId="155" xr:uid="{1A11B214-1727-48A6-A32B-058BBC949E44}"/>
    <cellStyle name="Normal 8 3 2 2 2" xfId="383" xr:uid="{6F9CE071-5EF6-49DD-BA23-198AED4AAC46}"/>
    <cellStyle name="Normal 8 3 2 2 2 2" xfId="783" xr:uid="{35190575-14A3-434C-ADAF-32E04D7680C6}"/>
    <cellStyle name="Normal 8 3 2 2 2 2 2" xfId="2110" xr:uid="{A970EE26-48AD-422B-86C8-DD07709848BB}"/>
    <cellStyle name="Normal 8 3 2 2 2 2 2 2" xfId="2111" xr:uid="{A3C51400-94DB-4906-A737-7AF2383267A6}"/>
    <cellStyle name="Normal 8 3 2 2 2 2 3" xfId="2112" xr:uid="{DF038C74-28A9-4349-8328-EEF07FFA1BE8}"/>
    <cellStyle name="Normal 8 3 2 2 2 2 4" xfId="3754" xr:uid="{249B2282-05B5-43B2-BFC3-889085094E88}"/>
    <cellStyle name="Normal 8 3 2 2 2 3" xfId="2113" xr:uid="{4509B57F-0CE5-4B7A-A441-B36DA7E2E945}"/>
    <cellStyle name="Normal 8 3 2 2 2 3 2" xfId="2114" xr:uid="{70C6E0D0-E314-4D59-B4D3-A742C78CD995}"/>
    <cellStyle name="Normal 8 3 2 2 2 3 3" xfId="3755" xr:uid="{C26EDB21-53E8-4F5D-AB11-93D0A89DC1D0}"/>
    <cellStyle name="Normal 8 3 2 2 2 3 4" xfId="3756" xr:uid="{7B4FA3AB-9F3C-41DD-B253-F11181E98032}"/>
    <cellStyle name="Normal 8 3 2 2 2 4" xfId="2115" xr:uid="{21ACF530-B204-421F-8856-CBB123319756}"/>
    <cellStyle name="Normal 8 3 2 2 2 5" xfId="3757" xr:uid="{4CA854BB-B277-433D-BF3D-35D9FB052F8A}"/>
    <cellStyle name="Normal 8 3 2 2 2 6" xfId="3758" xr:uid="{BBF2436F-1511-4AE3-8FFB-2495E3A57EC1}"/>
    <cellStyle name="Normal 8 3 2 2 3" xfId="784" xr:uid="{543AA454-DDF0-4030-944E-D111C30E9721}"/>
    <cellStyle name="Normal 8 3 2 2 3 2" xfId="2116" xr:uid="{F8F032B1-B8E3-455D-B072-0EA43D08836E}"/>
    <cellStyle name="Normal 8 3 2 2 3 2 2" xfId="2117" xr:uid="{11CB7599-005E-4771-AC63-383ADD455597}"/>
    <cellStyle name="Normal 8 3 2 2 3 2 3" xfId="3759" xr:uid="{E205AB63-A652-45A2-A2F8-96D560253526}"/>
    <cellStyle name="Normal 8 3 2 2 3 2 4" xfId="3760" xr:uid="{6C8CBCFD-1B4E-48ED-B7DA-51AB77E67434}"/>
    <cellStyle name="Normal 8 3 2 2 3 3" xfId="2118" xr:uid="{E31A0EDE-61FA-4A94-806B-24A42C21943B}"/>
    <cellStyle name="Normal 8 3 2 2 3 4" xfId="3761" xr:uid="{15E0CDF6-8B0E-4576-B6D1-5B120E300BB8}"/>
    <cellStyle name="Normal 8 3 2 2 3 5" xfId="3762" xr:uid="{8DFF280F-68E9-431E-B4F3-993C18412894}"/>
    <cellStyle name="Normal 8 3 2 2 4" xfId="2119" xr:uid="{6F3C92BC-C815-4409-8200-436209462F66}"/>
    <cellStyle name="Normal 8 3 2 2 4 2" xfId="2120" xr:uid="{1C0D4966-EC9C-4E06-AD4F-220004A8DC86}"/>
    <cellStyle name="Normal 8 3 2 2 4 3" xfId="3763" xr:uid="{067FA9A9-AC55-4825-8A10-809FEF72F20F}"/>
    <cellStyle name="Normal 8 3 2 2 4 4" xfId="3764" xr:uid="{721FD71C-0145-47B5-999A-5E37F27E3014}"/>
    <cellStyle name="Normal 8 3 2 2 5" xfId="2121" xr:uid="{A325500E-1B4E-4F68-8404-5370858EBF2C}"/>
    <cellStyle name="Normal 8 3 2 2 5 2" xfId="3765" xr:uid="{45CB1F4D-5A42-4D09-99D8-C6EDF6400FDF}"/>
    <cellStyle name="Normal 8 3 2 2 5 3" xfId="3766" xr:uid="{FF590F62-2AAA-4515-AD4D-8CC06293DD86}"/>
    <cellStyle name="Normal 8 3 2 2 5 4" xfId="3767" xr:uid="{6C82CEFE-C085-498D-8F68-54C6EF80AB72}"/>
    <cellStyle name="Normal 8 3 2 2 6" xfId="3768" xr:uid="{9EB9022A-C7C3-4A0C-A2A4-48DB4D554CCE}"/>
    <cellStyle name="Normal 8 3 2 2 7" xfId="3769" xr:uid="{9B8FAAC8-43F8-4BB5-A1CA-DC935B6D099D}"/>
    <cellStyle name="Normal 8 3 2 2 8" xfId="3770" xr:uid="{CD3BAE8A-AFF6-417F-8017-049345ECDF19}"/>
    <cellStyle name="Normal 8 3 2 3" xfId="384" xr:uid="{B5C5817C-5CB4-46D5-87A1-DBF73364EB9E}"/>
    <cellStyle name="Normal 8 3 2 3 2" xfId="785" xr:uid="{47FF48EE-FF9C-4759-A569-CB28D52856F5}"/>
    <cellStyle name="Normal 8 3 2 3 2 2" xfId="786" xr:uid="{5A1942AD-47FF-443A-8F55-E7A7B60D1F16}"/>
    <cellStyle name="Normal 8 3 2 3 2 2 2" xfId="2122" xr:uid="{BE3FC2E3-BA3E-4C8D-AFE5-7E0F87A5953E}"/>
    <cellStyle name="Normal 8 3 2 3 2 2 2 2" xfId="2123" xr:uid="{F442FD39-F554-4977-9DA4-F445DA2B4F69}"/>
    <cellStyle name="Normal 8 3 2 3 2 2 3" xfId="2124" xr:uid="{3679B897-1310-4D9B-8729-E70E58DA1396}"/>
    <cellStyle name="Normal 8 3 2 3 2 3" xfId="2125" xr:uid="{6BF04924-F0CD-496A-A4BB-08A79BB7E6A3}"/>
    <cellStyle name="Normal 8 3 2 3 2 3 2" xfId="2126" xr:uid="{B78EEE0E-F17A-45B1-813B-781C9F2C9153}"/>
    <cellStyle name="Normal 8 3 2 3 2 4" xfId="2127" xr:uid="{E0BEAEC5-1A90-4AB8-B8BD-CD187A437222}"/>
    <cellStyle name="Normal 8 3 2 3 3" xfId="787" xr:uid="{9A74AD23-94B7-41F3-A8B2-EF9138A45975}"/>
    <cellStyle name="Normal 8 3 2 3 3 2" xfId="2128" xr:uid="{31AE31B4-F0D6-4E9D-ABB1-BA58B78E99A5}"/>
    <cellStyle name="Normal 8 3 2 3 3 2 2" xfId="2129" xr:uid="{9C1D087D-C9C9-482A-8C38-EA3B4A62D52F}"/>
    <cellStyle name="Normal 8 3 2 3 3 3" xfId="2130" xr:uid="{58065968-AF5A-4B3D-AE64-E1F912BB9206}"/>
    <cellStyle name="Normal 8 3 2 3 3 4" xfId="3771" xr:uid="{D406676D-7321-46D2-ACD7-B4420EEAE2DE}"/>
    <cellStyle name="Normal 8 3 2 3 4" xfId="2131" xr:uid="{5B89D44E-E27C-4702-B82B-104101AD423F}"/>
    <cellStyle name="Normal 8 3 2 3 4 2" xfId="2132" xr:uid="{E58CD355-29B0-43CC-9F73-812AE3383A8C}"/>
    <cellStyle name="Normal 8 3 2 3 5" xfId="2133" xr:uid="{FA331C1D-B3F9-4EA0-8B5C-475F4E5FA492}"/>
    <cellStyle name="Normal 8 3 2 3 6" xfId="3772" xr:uid="{D931F484-BF7B-45D9-A492-54B977A24805}"/>
    <cellStyle name="Normal 8 3 2 4" xfId="385" xr:uid="{EB8C9C9C-09ED-47B7-AAE1-8D42101B01D4}"/>
    <cellStyle name="Normal 8 3 2 4 2" xfId="788" xr:uid="{F4C1AB8C-42DB-4C97-944A-DC548D067B64}"/>
    <cellStyle name="Normal 8 3 2 4 2 2" xfId="2134" xr:uid="{88F5EB85-BE76-4F71-908B-FB8984808809}"/>
    <cellStyle name="Normal 8 3 2 4 2 2 2" xfId="2135" xr:uid="{D874F8D6-7C52-4295-9135-7F0CEE563E29}"/>
    <cellStyle name="Normal 8 3 2 4 2 3" xfId="2136" xr:uid="{C35B68C0-74CD-400F-9E5B-042BC13C7AD6}"/>
    <cellStyle name="Normal 8 3 2 4 2 4" xfId="3773" xr:uid="{44879830-84DA-4A78-A735-0021877DA651}"/>
    <cellStyle name="Normal 8 3 2 4 3" xfId="2137" xr:uid="{96FF8947-CE02-4D5C-BF1D-DF99284F4E61}"/>
    <cellStyle name="Normal 8 3 2 4 3 2" xfId="2138" xr:uid="{F426C26E-998E-44E2-BEFD-AED3B37FD879}"/>
    <cellStyle name="Normal 8 3 2 4 4" xfId="2139" xr:uid="{9101EACB-053E-4BB0-B075-021D89DE66FC}"/>
    <cellStyle name="Normal 8 3 2 4 5" xfId="3774" xr:uid="{3ED8D520-78AA-485C-B3E1-9A05A68AE0A0}"/>
    <cellStyle name="Normal 8 3 2 5" xfId="386" xr:uid="{B38C6955-E916-4D5A-BD5A-CF265A848666}"/>
    <cellStyle name="Normal 8 3 2 5 2" xfId="2140" xr:uid="{0F6DEBB9-B498-412F-B199-AE92471C6CF2}"/>
    <cellStyle name="Normal 8 3 2 5 2 2" xfId="2141" xr:uid="{B576410F-C3DA-42EA-9DF1-073A25D72975}"/>
    <cellStyle name="Normal 8 3 2 5 3" xfId="2142" xr:uid="{570AF51D-A087-4A6B-91F1-0F3FF1DBA2C3}"/>
    <cellStyle name="Normal 8 3 2 5 4" xfId="3775" xr:uid="{4869C941-F0A9-495C-B515-6931220F346A}"/>
    <cellStyle name="Normal 8 3 2 6" xfId="2143" xr:uid="{1552DE1A-8EA9-40F2-80D4-D1C319E84307}"/>
    <cellStyle name="Normal 8 3 2 6 2" xfId="2144" xr:uid="{28474A8C-6A2D-475B-AC00-6C2D675C1126}"/>
    <cellStyle name="Normal 8 3 2 6 3" xfId="3776" xr:uid="{3B3D5A84-FCD4-4951-AC4A-BF41ECB9EEE7}"/>
    <cellStyle name="Normal 8 3 2 6 4" xfId="3777" xr:uid="{70ED89F3-6821-4AD4-A723-021E00DBAAC5}"/>
    <cellStyle name="Normal 8 3 2 7" xfId="2145" xr:uid="{5A911EEF-A445-4A78-B610-6961F129207F}"/>
    <cellStyle name="Normal 8 3 2 8" xfId="3778" xr:uid="{7B863720-8013-43E4-8A0D-60C665594948}"/>
    <cellStyle name="Normal 8 3 2 9" xfId="3779" xr:uid="{CBC2E0D4-FDB5-4E6D-B9F9-0A3388AA9DB4}"/>
    <cellStyle name="Normal 8 3 3" xfId="156" xr:uid="{0C981369-7557-4BB5-99DC-B7BEF6A39B04}"/>
    <cellStyle name="Normal 8 3 3 2" xfId="157" xr:uid="{7ABBA6A9-2A67-41AF-81BC-25542AB0134D}"/>
    <cellStyle name="Normal 8 3 3 2 2" xfId="789" xr:uid="{359F6F0B-0DD4-4DFE-BCCC-A24F5E48FC06}"/>
    <cellStyle name="Normal 8 3 3 2 2 2" xfId="2146" xr:uid="{90AF6E55-5B6C-47FE-90F5-E494E230FD0C}"/>
    <cellStyle name="Normal 8 3 3 2 2 2 2" xfId="2147" xr:uid="{DDC50249-22C8-4CEF-825E-1B7A855972F6}"/>
    <cellStyle name="Normal 8 3 3 2 2 2 2 2" xfId="4492" xr:uid="{7B61021D-7076-46EF-A78C-C0C27F7DFF03}"/>
    <cellStyle name="Normal 8 3 3 2 2 2 3" xfId="4493" xr:uid="{23F1F7A0-E001-4C79-A291-6B6A349E4010}"/>
    <cellStyle name="Normal 8 3 3 2 2 3" xfId="2148" xr:uid="{2574FBD4-EE87-4EBB-B3E3-DD3178AE2E19}"/>
    <cellStyle name="Normal 8 3 3 2 2 3 2" xfId="4494" xr:uid="{577E70B4-64D3-4D5F-952E-76EBF5D72727}"/>
    <cellStyle name="Normal 8 3 3 2 2 4" xfId="3780" xr:uid="{0C1F193D-4E1C-4762-A2CD-51C93EFCB718}"/>
    <cellStyle name="Normal 8 3 3 2 3" xfId="2149" xr:uid="{34C734C1-24E4-4C0C-803F-B3075B2E02F7}"/>
    <cellStyle name="Normal 8 3 3 2 3 2" xfId="2150" xr:uid="{2CE0DE0D-640D-4CCE-9A51-C83CC26D7288}"/>
    <cellStyle name="Normal 8 3 3 2 3 2 2" xfId="4495" xr:uid="{A31293D5-D766-489B-86D1-69DC0A3C4170}"/>
    <cellStyle name="Normal 8 3 3 2 3 3" xfId="3781" xr:uid="{531B4F79-3016-4F09-B9D0-0FF3D83428C8}"/>
    <cellStyle name="Normal 8 3 3 2 3 4" xfId="3782" xr:uid="{711B2E8C-84F6-4483-9A5C-B56F571CB41C}"/>
    <cellStyle name="Normal 8 3 3 2 4" xfId="2151" xr:uid="{02984234-4FB3-4C2D-B474-AD28D8381BE8}"/>
    <cellStyle name="Normal 8 3 3 2 4 2" xfId="4496" xr:uid="{5187C548-D95F-42A0-A3B4-4CA2B558DA55}"/>
    <cellStyle name="Normal 8 3 3 2 5" xfId="3783" xr:uid="{04E96459-7C69-45D5-8D21-4C53606767BB}"/>
    <cellStyle name="Normal 8 3 3 2 6" xfId="3784" xr:uid="{684CEA49-E11E-403A-89BD-3B7C6367BF69}"/>
    <cellStyle name="Normal 8 3 3 3" xfId="387" xr:uid="{335373FD-E660-4A24-A2AF-9B5C24A231D9}"/>
    <cellStyle name="Normal 8 3 3 3 2" xfId="2152" xr:uid="{9F449FA7-9B0A-4CC4-8931-B3BFD53DAADC}"/>
    <cellStyle name="Normal 8 3 3 3 2 2" xfId="2153" xr:uid="{C50F2488-5B9B-4518-94AE-7D74BC8C7F32}"/>
    <cellStyle name="Normal 8 3 3 3 2 2 2" xfId="4497" xr:uid="{B9A3D446-FCD6-46D2-A02E-B40E0A08C605}"/>
    <cellStyle name="Normal 8 3 3 3 2 3" xfId="3785" xr:uid="{C8D7BEEE-1249-4935-95D0-7F6E9497E123}"/>
    <cellStyle name="Normal 8 3 3 3 2 4" xfId="3786" xr:uid="{CF615BA6-E934-40EB-8F56-25F53270BCF5}"/>
    <cellStyle name="Normal 8 3 3 3 3" xfId="2154" xr:uid="{6D209FC0-0B26-4856-BE8B-F112ADB1965F}"/>
    <cellStyle name="Normal 8 3 3 3 3 2" xfId="4498" xr:uid="{88E041C7-4134-4000-AD34-F24C2B44248D}"/>
    <cellStyle name="Normal 8 3 3 3 4" xfId="3787" xr:uid="{27FA74A1-D17D-43AE-85B2-82794B3264F1}"/>
    <cellStyle name="Normal 8 3 3 3 5" xfId="3788" xr:uid="{F9E47BD6-9FA2-45B5-A753-2A8C896C8C8F}"/>
    <cellStyle name="Normal 8 3 3 4" xfId="2155" xr:uid="{0A518CB4-12E4-4C13-9849-2BA73A4C1194}"/>
    <cellStyle name="Normal 8 3 3 4 2" xfId="2156" xr:uid="{47CE823C-7C0B-44C8-8B16-FA13A76E1A37}"/>
    <cellStyle name="Normal 8 3 3 4 2 2" xfId="4499" xr:uid="{F18648CA-8CD1-483F-BB5B-0C6C45574F9A}"/>
    <cellStyle name="Normal 8 3 3 4 3" xfId="3789" xr:uid="{D4115E0D-8089-4D40-B01E-23D6D8DB247C}"/>
    <cellStyle name="Normal 8 3 3 4 4" xfId="3790" xr:uid="{2CD41E24-9D68-49F7-A424-EF229BA5D759}"/>
    <cellStyle name="Normal 8 3 3 5" xfId="2157" xr:uid="{8590F655-9B52-4E36-BBFC-FD9522CB9EB4}"/>
    <cellStyle name="Normal 8 3 3 5 2" xfId="3791" xr:uid="{E6BDDB4D-3B03-4F09-8E2D-AA797A135F5B}"/>
    <cellStyle name="Normal 8 3 3 5 3" xfId="3792" xr:uid="{EC3A0931-7D57-4210-A71A-07CAB69CB02F}"/>
    <cellStyle name="Normal 8 3 3 5 4" xfId="3793" xr:uid="{3E03124A-D9EB-4F78-B250-DFF5DD7644E9}"/>
    <cellStyle name="Normal 8 3 3 6" xfId="3794" xr:uid="{EA290F8E-60E4-4890-B756-9D761AEAFDDB}"/>
    <cellStyle name="Normal 8 3 3 7" xfId="3795" xr:uid="{865DE2A6-280D-4536-8355-88A3FD77E503}"/>
    <cellStyle name="Normal 8 3 3 8" xfId="3796" xr:uid="{329A9292-64C0-41AA-A194-8BC6619ECD2A}"/>
    <cellStyle name="Normal 8 3 4" xfId="158" xr:uid="{B369EC14-7BDF-4954-B132-609F3B103C26}"/>
    <cellStyle name="Normal 8 3 4 2" xfId="790" xr:uid="{55915653-B764-4392-8A53-40B8F227AE89}"/>
    <cellStyle name="Normal 8 3 4 2 2" xfId="791" xr:uid="{33D05E06-C95A-40B1-8A07-2A5721A836DA}"/>
    <cellStyle name="Normal 8 3 4 2 2 2" xfId="2158" xr:uid="{64E3130F-D64B-4777-B2AA-0639A9C097C2}"/>
    <cellStyle name="Normal 8 3 4 2 2 2 2" xfId="2159" xr:uid="{27F77610-C513-460F-BD19-5902777DB0AA}"/>
    <cellStyle name="Normal 8 3 4 2 2 3" xfId="2160" xr:uid="{4310EA21-6293-475E-927A-5CDABF1E76EC}"/>
    <cellStyle name="Normal 8 3 4 2 2 4" xfId="3797" xr:uid="{2D595EA5-89A4-4DFB-B399-DAF9DFAF3C96}"/>
    <cellStyle name="Normal 8 3 4 2 3" xfId="2161" xr:uid="{9788A36E-FF9C-4891-B423-20585D7B8C08}"/>
    <cellStyle name="Normal 8 3 4 2 3 2" xfId="2162" xr:uid="{FB20712A-375C-400E-ABDC-7FDA8560D13D}"/>
    <cellStyle name="Normal 8 3 4 2 4" xfId="2163" xr:uid="{300D34BE-5254-446F-94F6-1EF0B6B60F62}"/>
    <cellStyle name="Normal 8 3 4 2 5" xfId="3798" xr:uid="{94332B60-7302-496D-B086-C3D46C359E8C}"/>
    <cellStyle name="Normal 8 3 4 3" xfId="792" xr:uid="{A8CC824C-0810-4875-A16A-C2276F97D3F1}"/>
    <cellStyle name="Normal 8 3 4 3 2" xfId="2164" xr:uid="{F3742C23-0508-4565-B985-B18B54784E66}"/>
    <cellStyle name="Normal 8 3 4 3 2 2" xfId="2165" xr:uid="{BA6B2629-1AC9-4AB4-9197-761ABFBC0D74}"/>
    <cellStyle name="Normal 8 3 4 3 3" xfId="2166" xr:uid="{0F2A5E3B-9166-4D40-8DC8-A4DBF68718FC}"/>
    <cellStyle name="Normal 8 3 4 3 4" xfId="3799" xr:uid="{13E96986-0CD1-4992-A5E0-14203A421D85}"/>
    <cellStyle name="Normal 8 3 4 4" xfId="2167" xr:uid="{92D1043C-8626-4B43-95BD-01969F288DDF}"/>
    <cellStyle name="Normal 8 3 4 4 2" xfId="2168" xr:uid="{2EC3AE4B-7968-4741-9D22-E7B513EA493F}"/>
    <cellStyle name="Normal 8 3 4 4 3" xfId="3800" xr:uid="{99E48F4F-F887-475E-A120-1072D87927EF}"/>
    <cellStyle name="Normal 8 3 4 4 4" xfId="3801" xr:uid="{7478B189-CE59-4442-85AE-022299B14208}"/>
    <cellStyle name="Normal 8 3 4 5" xfId="2169" xr:uid="{0DCD0014-6007-4CD1-853E-42BB15DD0440}"/>
    <cellStyle name="Normal 8 3 4 6" xfId="3802" xr:uid="{FD79F204-95D8-404B-BA72-2FA6B11F928F}"/>
    <cellStyle name="Normal 8 3 4 7" xfId="3803" xr:uid="{D8461294-5D11-4399-BCFF-8461C3EF7908}"/>
    <cellStyle name="Normal 8 3 5" xfId="388" xr:uid="{8BC20893-7EA9-4CC6-9BD0-0C953EDAAB85}"/>
    <cellStyle name="Normal 8 3 5 2" xfId="793" xr:uid="{682A356A-67D0-4DE4-BA92-A2045FC7C8AA}"/>
    <cellStyle name="Normal 8 3 5 2 2" xfId="2170" xr:uid="{972D91FA-3086-43C8-90DA-8986B77C2432}"/>
    <cellStyle name="Normal 8 3 5 2 2 2" xfId="2171" xr:uid="{1C819D6A-F9B9-4F13-8086-A76F512E1DF2}"/>
    <cellStyle name="Normal 8 3 5 2 3" xfId="2172" xr:uid="{C9F993BF-76E2-4CA3-87DF-651436FC1742}"/>
    <cellStyle name="Normal 8 3 5 2 4" xfId="3804" xr:uid="{75CC7C18-023E-48F8-8F2D-1F174AC89F3F}"/>
    <cellStyle name="Normal 8 3 5 3" xfId="2173" xr:uid="{2DC0D6E6-BE2E-4916-B128-CC78F9D66C39}"/>
    <cellStyle name="Normal 8 3 5 3 2" xfId="2174" xr:uid="{6FAD81A8-6925-4D20-BEB2-CFF342547AB5}"/>
    <cellStyle name="Normal 8 3 5 3 3" xfId="3805" xr:uid="{C5B17B7F-1F83-41E6-8D55-D8D429A91E52}"/>
    <cellStyle name="Normal 8 3 5 3 4" xfId="3806" xr:uid="{1A7344F1-A11F-4C99-9AE2-EF42EEF6774A}"/>
    <cellStyle name="Normal 8 3 5 4" xfId="2175" xr:uid="{2E00A74B-8ADD-4442-9E8E-1C28C5DA002C}"/>
    <cellStyle name="Normal 8 3 5 5" xfId="3807" xr:uid="{E0B3417F-384F-4275-9175-63E905D9D02D}"/>
    <cellStyle name="Normal 8 3 5 6" xfId="3808" xr:uid="{154F60DD-F427-41AA-AA4C-9A51AC8AE41F}"/>
    <cellStyle name="Normal 8 3 6" xfId="389" xr:uid="{9ECCBD9A-0452-467D-AC32-2CD0FA6C0117}"/>
    <cellStyle name="Normal 8 3 6 2" xfId="2176" xr:uid="{355BCA63-ECC5-4A16-A123-2EF28CEF166C}"/>
    <cellStyle name="Normal 8 3 6 2 2" xfId="2177" xr:uid="{65572D16-3F89-49BF-A6D7-266F461E09B1}"/>
    <cellStyle name="Normal 8 3 6 2 3" xfId="3809" xr:uid="{C1CDB49D-B6B2-4871-A716-607C7BA8B4B0}"/>
    <cellStyle name="Normal 8 3 6 2 4" xfId="3810" xr:uid="{54D4B012-8CFE-4D56-923C-0C7A8246974E}"/>
    <cellStyle name="Normal 8 3 6 3" xfId="2178" xr:uid="{F64DF590-4FBB-4593-B2B5-6E4B4FCBD67F}"/>
    <cellStyle name="Normal 8 3 6 4" xfId="3811" xr:uid="{A01A8BBE-96D1-4C80-8F68-95C246AFEE25}"/>
    <cellStyle name="Normal 8 3 6 5" xfId="3812" xr:uid="{6D8F9B03-86A8-4084-88CC-D4F1D785BEF2}"/>
    <cellStyle name="Normal 8 3 7" xfId="2179" xr:uid="{A0B5BD77-02EB-49EA-ABC1-13CAA8033593}"/>
    <cellStyle name="Normal 8 3 7 2" xfId="2180" xr:uid="{99FBE413-4F5D-442E-9BF1-E160C65950F0}"/>
    <cellStyle name="Normal 8 3 7 3" xfId="3813" xr:uid="{5AC0783E-8D85-4C65-9B05-D67ACDD4FCE3}"/>
    <cellStyle name="Normal 8 3 7 4" xfId="3814" xr:uid="{1BA4A509-6B05-470B-91FA-582975153766}"/>
    <cellStyle name="Normal 8 3 8" xfId="2181" xr:uid="{9A18D18E-04A1-437B-99A0-145C1078C2E6}"/>
    <cellStyle name="Normal 8 3 8 2" xfId="3815" xr:uid="{1F5BC8A4-3356-4D4F-8AD1-A1572C946F49}"/>
    <cellStyle name="Normal 8 3 8 3" xfId="3816" xr:uid="{349579D9-6348-4627-8789-D1A25B426F77}"/>
    <cellStyle name="Normal 8 3 8 4" xfId="3817" xr:uid="{EDB4D442-7049-4FF2-A9B5-CFBCEBFFBD5C}"/>
    <cellStyle name="Normal 8 3 9" xfId="3818" xr:uid="{E3AD422C-5F5E-4490-BADF-6212A138FDD2}"/>
    <cellStyle name="Normal 8 4" xfId="159" xr:uid="{AC5E6E79-DC39-4C69-81BD-78074454F1A4}"/>
    <cellStyle name="Normal 8 4 10" xfId="3819" xr:uid="{B3695C97-D0A9-42A3-9109-CA4F321DFE8E}"/>
    <cellStyle name="Normal 8 4 11" xfId="3820" xr:uid="{E151098D-282D-4586-BDBF-FC284B44E99D}"/>
    <cellStyle name="Normal 8 4 2" xfId="160" xr:uid="{4C9C3DE4-F33C-4F93-988A-D9FFEB92A19D}"/>
    <cellStyle name="Normal 8 4 2 2" xfId="390" xr:uid="{B09F4121-2EE9-4092-BF61-2BE968E87EF2}"/>
    <cellStyle name="Normal 8 4 2 2 2" xfId="794" xr:uid="{F09DA09B-D2FD-4A11-9871-A6B54AB22C41}"/>
    <cellStyle name="Normal 8 4 2 2 2 2" xfId="795" xr:uid="{733E9F62-46F4-449F-A432-2A6229A2467E}"/>
    <cellStyle name="Normal 8 4 2 2 2 2 2" xfId="2182" xr:uid="{E54F6024-15A2-43AD-9643-3FE04A711851}"/>
    <cellStyle name="Normal 8 4 2 2 2 2 3" xfId="3821" xr:uid="{1F0AD0D3-2F32-4DC7-974A-1B821C911792}"/>
    <cellStyle name="Normal 8 4 2 2 2 2 4" xfId="3822" xr:uid="{A6678164-2183-416E-9448-707D2E6760BF}"/>
    <cellStyle name="Normal 8 4 2 2 2 3" xfId="2183" xr:uid="{BCEFAD3F-C277-4E37-B24A-C205FC2C4A9A}"/>
    <cellStyle name="Normal 8 4 2 2 2 3 2" xfId="3823" xr:uid="{C3040E42-5E70-4B1C-BDBA-E1C6416547ED}"/>
    <cellStyle name="Normal 8 4 2 2 2 3 3" xfId="3824" xr:uid="{6932D505-9EC4-4218-8B08-690F6D2A2307}"/>
    <cellStyle name="Normal 8 4 2 2 2 3 4" xfId="3825" xr:uid="{62D94841-76B7-4E74-9DA7-D53AB254D248}"/>
    <cellStyle name="Normal 8 4 2 2 2 4" xfId="3826" xr:uid="{954F8129-AE47-43AD-909B-F01989829EB3}"/>
    <cellStyle name="Normal 8 4 2 2 2 5" xfId="3827" xr:uid="{4ACB7ABF-5EEC-4244-8DE5-BF62ED2044B8}"/>
    <cellStyle name="Normal 8 4 2 2 2 6" xfId="3828" xr:uid="{2BF751A1-AA8D-4CB4-AD9C-AD316EF9EF8D}"/>
    <cellStyle name="Normal 8 4 2 2 3" xfId="796" xr:uid="{9A730156-70F8-4A54-8CFC-2A316E54A0B4}"/>
    <cellStyle name="Normal 8 4 2 2 3 2" xfId="2184" xr:uid="{46D90F5C-5145-49B5-97E5-458753882D0C}"/>
    <cellStyle name="Normal 8 4 2 2 3 2 2" xfId="3829" xr:uid="{E0C5F152-5692-469C-8489-43552886E717}"/>
    <cellStyle name="Normal 8 4 2 2 3 2 3" xfId="3830" xr:uid="{01BA9FF0-64C9-4BB5-BBA6-A4A64338B2F9}"/>
    <cellStyle name="Normal 8 4 2 2 3 2 4" xfId="3831" xr:uid="{46A11823-236F-44B6-BD3F-CD21D463F3C7}"/>
    <cellStyle name="Normal 8 4 2 2 3 3" xfId="3832" xr:uid="{526FD132-0AEE-44DD-9304-8567C42E8208}"/>
    <cellStyle name="Normal 8 4 2 2 3 4" xfId="3833" xr:uid="{725ABF83-9B59-42D4-9460-849ED50CF941}"/>
    <cellStyle name="Normal 8 4 2 2 3 5" xfId="3834" xr:uid="{115911FB-68A4-4100-B4E8-DD1282242807}"/>
    <cellStyle name="Normal 8 4 2 2 4" xfId="2185" xr:uid="{1F7AFB74-C598-421A-B35D-2D1D913359AE}"/>
    <cellStyle name="Normal 8 4 2 2 4 2" xfId="3835" xr:uid="{F8C07766-FE0A-47E3-8DBC-C534B15C6476}"/>
    <cellStyle name="Normal 8 4 2 2 4 3" xfId="3836" xr:uid="{9D93E28A-AB3F-40A2-8732-D2425D24C585}"/>
    <cellStyle name="Normal 8 4 2 2 4 4" xfId="3837" xr:uid="{C72AE604-D086-4E5E-904C-12AED3D14223}"/>
    <cellStyle name="Normal 8 4 2 2 5" xfId="3838" xr:uid="{989C8D17-26F5-46ED-A3F8-18399B374663}"/>
    <cellStyle name="Normal 8 4 2 2 5 2" xfId="3839" xr:uid="{99C4C185-F8B2-4339-B361-711931E34F8E}"/>
    <cellStyle name="Normal 8 4 2 2 5 3" xfId="3840" xr:uid="{0E51B579-F15E-4368-814A-00B869B7716A}"/>
    <cellStyle name="Normal 8 4 2 2 5 4" xfId="3841" xr:uid="{2583DC63-24AC-4899-9571-DC7B88276D78}"/>
    <cellStyle name="Normal 8 4 2 2 6" xfId="3842" xr:uid="{A5F2070A-6A63-4A3D-AABB-E2167B678513}"/>
    <cellStyle name="Normal 8 4 2 2 7" xfId="3843" xr:uid="{63428B57-BE37-4007-87BB-2E87C033EA9B}"/>
    <cellStyle name="Normal 8 4 2 2 8" xfId="3844" xr:uid="{3EB75487-1982-4476-B468-16163FA6A2E7}"/>
    <cellStyle name="Normal 8 4 2 3" xfId="797" xr:uid="{FD17B480-2A49-47A8-BD60-2297779F728B}"/>
    <cellStyle name="Normal 8 4 2 3 2" xfId="798" xr:uid="{F8EF7065-1DBC-440E-9574-43F10D1EF3FA}"/>
    <cellStyle name="Normal 8 4 2 3 2 2" xfId="799" xr:uid="{59FB10AC-6C69-4563-A283-C85AEC5AE89B}"/>
    <cellStyle name="Normal 8 4 2 3 2 3" xfId="3845" xr:uid="{B75EF417-4418-4C18-AC48-B0F3FE5DE316}"/>
    <cellStyle name="Normal 8 4 2 3 2 4" xfId="3846" xr:uid="{22AAA4BE-7F43-45D3-A37D-89AAB9079D61}"/>
    <cellStyle name="Normal 8 4 2 3 3" xfId="800" xr:uid="{663EC7C0-34EA-4A52-A759-C7036A4006AB}"/>
    <cellStyle name="Normal 8 4 2 3 3 2" xfId="3847" xr:uid="{79495A3D-8D66-44F2-9711-1215E251B870}"/>
    <cellStyle name="Normal 8 4 2 3 3 3" xfId="3848" xr:uid="{0A8FD285-B860-498B-A413-F400F91C376B}"/>
    <cellStyle name="Normal 8 4 2 3 3 4" xfId="3849" xr:uid="{27910AAD-718E-436E-8549-BD0BA3FAC8D5}"/>
    <cellStyle name="Normal 8 4 2 3 4" xfId="3850" xr:uid="{ED91E762-5FB3-489F-8AD4-720E1795A38F}"/>
    <cellStyle name="Normal 8 4 2 3 5" xfId="3851" xr:uid="{D28BCA79-4A83-48EC-9977-B78D646C2409}"/>
    <cellStyle name="Normal 8 4 2 3 6" xfId="3852" xr:uid="{9430FC1B-6FA3-4EA4-ACB7-FFC9090E4707}"/>
    <cellStyle name="Normal 8 4 2 4" xfId="801" xr:uid="{F46403DB-D7B7-48E1-BEDE-515C5A3364C4}"/>
    <cellStyle name="Normal 8 4 2 4 2" xfId="802" xr:uid="{47F058D3-723F-43BE-8AC4-1DD230FC3881}"/>
    <cellStyle name="Normal 8 4 2 4 2 2" xfId="3853" xr:uid="{43C6513E-B7C4-4723-BD1C-4C3AA64D5628}"/>
    <cellStyle name="Normal 8 4 2 4 2 3" xfId="3854" xr:uid="{1DAF34E4-7788-4B61-B2BF-CFEF53FEF02C}"/>
    <cellStyle name="Normal 8 4 2 4 2 4" xfId="3855" xr:uid="{ADAB13E0-A89E-49F2-9184-AE4E161D3B16}"/>
    <cellStyle name="Normal 8 4 2 4 3" xfId="3856" xr:uid="{282D5250-003B-4F21-8AE0-ED0D1CC9CBE0}"/>
    <cellStyle name="Normal 8 4 2 4 4" xfId="3857" xr:uid="{F7AF802F-B9F9-4D10-9A8F-FAF21F482ACC}"/>
    <cellStyle name="Normal 8 4 2 4 5" xfId="3858" xr:uid="{658137BE-FC07-4231-A23C-FBFB9A6A5CD4}"/>
    <cellStyle name="Normal 8 4 2 5" xfId="803" xr:uid="{A09075A6-5BD7-4B97-A60A-5A271AA0E75C}"/>
    <cellStyle name="Normal 8 4 2 5 2" xfId="3859" xr:uid="{882F7D00-BF83-40EF-BDBE-27FB727B2FEB}"/>
    <cellStyle name="Normal 8 4 2 5 3" xfId="3860" xr:uid="{3FE47911-2966-4591-A67D-86CD7A41EEE0}"/>
    <cellStyle name="Normal 8 4 2 5 4" xfId="3861" xr:uid="{39F265A8-21E7-4F03-A9B2-4635A9AE959D}"/>
    <cellStyle name="Normal 8 4 2 6" xfId="3862" xr:uid="{B8C8A41F-C7D8-4741-AFA9-44D2192D54DF}"/>
    <cellStyle name="Normal 8 4 2 6 2" xfId="3863" xr:uid="{C995140D-C98A-4578-9584-33D48EDE7347}"/>
    <cellStyle name="Normal 8 4 2 6 3" xfId="3864" xr:uid="{C982C3FC-9BED-462F-BCDD-F4C6806BF9FD}"/>
    <cellStyle name="Normal 8 4 2 6 4" xfId="3865" xr:uid="{2B036667-9ABD-4DA9-BFC1-5C8B70B7B246}"/>
    <cellStyle name="Normal 8 4 2 7" xfId="3866" xr:uid="{BDBC934C-B49D-4A60-9E8A-ECBA96FB7960}"/>
    <cellStyle name="Normal 8 4 2 8" xfId="3867" xr:uid="{8018B8C3-8B52-418F-AE66-1EB7F3B7033D}"/>
    <cellStyle name="Normal 8 4 2 9" xfId="3868" xr:uid="{7F4A5F3C-578E-4C63-92C1-495C2A9E7D26}"/>
    <cellStyle name="Normal 8 4 3" xfId="391" xr:uid="{B53F510E-2F35-41E5-B4EA-B45B92AFF6CE}"/>
    <cellStyle name="Normal 8 4 3 2" xfId="804" xr:uid="{41DAD5BF-4FC1-49E4-9AC9-0CB9807F1073}"/>
    <cellStyle name="Normal 8 4 3 2 2" xfId="805" xr:uid="{1D9FD6E8-21C6-4B28-AD08-5E85FE06E0CC}"/>
    <cellStyle name="Normal 8 4 3 2 2 2" xfId="2186" xr:uid="{3A054E45-4826-4940-BA58-96808E4E2CDA}"/>
    <cellStyle name="Normal 8 4 3 2 2 2 2" xfId="2187" xr:uid="{FBC294DC-32F9-4272-A2B0-C1C85B64F7DF}"/>
    <cellStyle name="Normal 8 4 3 2 2 3" xfId="2188" xr:uid="{73B2061C-1482-4821-913C-34A145BEEF7D}"/>
    <cellStyle name="Normal 8 4 3 2 2 4" xfId="3869" xr:uid="{8B0FC7B8-4BE9-41D4-ADFA-7A2567153A19}"/>
    <cellStyle name="Normal 8 4 3 2 3" xfId="2189" xr:uid="{6633C574-DC4A-4280-B6AE-6139BC9596CB}"/>
    <cellStyle name="Normal 8 4 3 2 3 2" xfId="2190" xr:uid="{80FD7907-2ADB-47B8-BCE9-0CA438EDF9C3}"/>
    <cellStyle name="Normal 8 4 3 2 3 3" xfId="3870" xr:uid="{3C363B7C-B935-400D-9B21-927D94660A15}"/>
    <cellStyle name="Normal 8 4 3 2 3 4" xfId="3871" xr:uid="{40ACF3F6-FF42-4476-9C6C-240E7FAF5A20}"/>
    <cellStyle name="Normal 8 4 3 2 4" xfId="2191" xr:uid="{C5509D48-28A2-4525-A9FF-6A5B0944FF23}"/>
    <cellStyle name="Normal 8 4 3 2 5" xfId="3872" xr:uid="{473E9AA4-5454-4B90-AFF8-F3679852E4CC}"/>
    <cellStyle name="Normal 8 4 3 2 6" xfId="3873" xr:uid="{919575B3-8602-4DA4-87F7-615A027540D0}"/>
    <cellStyle name="Normal 8 4 3 3" xfId="806" xr:uid="{D2613B17-E5FB-4110-BEF0-445A999E2316}"/>
    <cellStyle name="Normal 8 4 3 3 2" xfId="2192" xr:uid="{AF869784-7C79-44FE-9823-88A5E970F8B6}"/>
    <cellStyle name="Normal 8 4 3 3 2 2" xfId="2193" xr:uid="{4B113C3F-C0E1-43C7-B8EB-5AB5585F1B0F}"/>
    <cellStyle name="Normal 8 4 3 3 2 3" xfId="3874" xr:uid="{776DD0E2-9A55-4678-A098-8E835D5DF614}"/>
    <cellStyle name="Normal 8 4 3 3 2 4" xfId="3875" xr:uid="{AAE61A03-5EAD-47C5-B0AD-AFEF181BCA46}"/>
    <cellStyle name="Normal 8 4 3 3 3" xfId="2194" xr:uid="{A98D9CBA-8B6B-41AB-96DE-2EE15A919059}"/>
    <cellStyle name="Normal 8 4 3 3 4" xfId="3876" xr:uid="{97CDEE25-3F85-46C7-9490-1D514ECE9F35}"/>
    <cellStyle name="Normal 8 4 3 3 5" xfId="3877" xr:uid="{BB24D7C4-90ED-44D8-9BA0-DE4B3CF17AB1}"/>
    <cellStyle name="Normal 8 4 3 4" xfId="2195" xr:uid="{B446C016-0948-4368-ADC4-73EBFF617413}"/>
    <cellStyle name="Normal 8 4 3 4 2" xfId="2196" xr:uid="{C2036D8A-71A5-4D23-89EC-7E8856B6F677}"/>
    <cellStyle name="Normal 8 4 3 4 3" xfId="3878" xr:uid="{F63FB8DD-C4C5-48D8-A293-C4F138A777A0}"/>
    <cellStyle name="Normal 8 4 3 4 4" xfId="3879" xr:uid="{D2B86390-D54A-4D16-B69F-0894C7CD46F7}"/>
    <cellStyle name="Normal 8 4 3 5" xfId="2197" xr:uid="{1A78E82F-191E-4A48-8187-33E31FD3E58D}"/>
    <cellStyle name="Normal 8 4 3 5 2" xfId="3880" xr:uid="{1D0FFF6B-45E3-4706-BF09-FE7C1317714A}"/>
    <cellStyle name="Normal 8 4 3 5 3" xfId="3881" xr:uid="{0847F8C4-85F2-48E5-9F79-0C9E6CD1E3F8}"/>
    <cellStyle name="Normal 8 4 3 5 4" xfId="3882" xr:uid="{B036E2F7-C633-4966-BAF6-F1E1E47247D5}"/>
    <cellStyle name="Normal 8 4 3 6" xfId="3883" xr:uid="{8002BC0D-739C-426A-BB63-82E780F7C7AB}"/>
    <cellStyle name="Normal 8 4 3 7" xfId="3884" xr:uid="{D3ADFD9A-C290-4059-AC70-5E2F2D516D21}"/>
    <cellStyle name="Normal 8 4 3 8" xfId="3885" xr:uid="{D0CFFB2A-1978-4F43-9D28-BD9BD1A87AAE}"/>
    <cellStyle name="Normal 8 4 4" xfId="392" xr:uid="{2D85F8D7-6984-405A-AC09-6F26ABF0BFDA}"/>
    <cellStyle name="Normal 8 4 4 2" xfId="807" xr:uid="{3EA3DF86-0F4D-4F7F-B213-C08C55274D75}"/>
    <cellStyle name="Normal 8 4 4 2 2" xfId="808" xr:uid="{899AEB9A-58EA-465F-827D-AC4FF145A1D8}"/>
    <cellStyle name="Normal 8 4 4 2 2 2" xfId="2198" xr:uid="{1D1A8500-C5C9-4964-A320-0DC603DEF40D}"/>
    <cellStyle name="Normal 8 4 4 2 2 3" xfId="3886" xr:uid="{B7ADC509-BFEE-4F30-90AB-A4F0D2EF7D85}"/>
    <cellStyle name="Normal 8 4 4 2 2 4" xfId="3887" xr:uid="{3EFBF78F-2FD6-4764-B467-9C751AC422CB}"/>
    <cellStyle name="Normal 8 4 4 2 3" xfId="2199" xr:uid="{2D7BFEB6-57AE-4245-B0E9-A9CFA0F3B0E7}"/>
    <cellStyle name="Normal 8 4 4 2 4" xfId="3888" xr:uid="{C260CF47-E134-42F2-8069-DD60F2883523}"/>
    <cellStyle name="Normal 8 4 4 2 5" xfId="3889" xr:uid="{97A5C0E7-87DE-4EE4-9444-E4C433E583A0}"/>
    <cellStyle name="Normal 8 4 4 3" xfId="809" xr:uid="{9096ABD1-F1F3-4AF2-8258-89AA7EAE08B9}"/>
    <cellStyle name="Normal 8 4 4 3 2" xfId="2200" xr:uid="{C5E1C885-1B4A-45ED-A514-E723307213C5}"/>
    <cellStyle name="Normal 8 4 4 3 3" xfId="3890" xr:uid="{D6E324F3-603E-4ED8-84C9-CF21A7595D20}"/>
    <cellStyle name="Normal 8 4 4 3 4" xfId="3891" xr:uid="{3823EA2E-9E51-4CC4-BAFE-D19D27CF938A}"/>
    <cellStyle name="Normal 8 4 4 4" xfId="2201" xr:uid="{AF33D75A-8E03-472B-9ACE-40E1EF7A8066}"/>
    <cellStyle name="Normal 8 4 4 4 2" xfId="3892" xr:uid="{C4422200-2DC1-4595-8C67-9CF8BD20D93E}"/>
    <cellStyle name="Normal 8 4 4 4 3" xfId="3893" xr:uid="{B4F03807-EF33-4317-A357-DEEB7E48178B}"/>
    <cellStyle name="Normal 8 4 4 4 4" xfId="3894" xr:uid="{CAF14869-3222-4E86-9DC2-213A9F6720B9}"/>
    <cellStyle name="Normal 8 4 4 5" xfId="3895" xr:uid="{81CC0BB9-92F8-47EB-AA2D-9030529A5F12}"/>
    <cellStyle name="Normal 8 4 4 6" xfId="3896" xr:uid="{EA3549D7-9C73-4980-8745-EBA76FB15D7D}"/>
    <cellStyle name="Normal 8 4 4 7" xfId="3897" xr:uid="{DE61F3EE-310B-4665-AD4F-B494CEE53891}"/>
    <cellStyle name="Normal 8 4 5" xfId="393" xr:uid="{5740D12D-6F50-41AE-BBBD-1B663CADFD7E}"/>
    <cellStyle name="Normal 8 4 5 2" xfId="810" xr:uid="{AA67D7F3-4A7C-4E2B-8420-54F62FF42E34}"/>
    <cellStyle name="Normal 8 4 5 2 2" xfId="2202" xr:uid="{C46D3FB6-5048-4E56-A355-DFBC2801C155}"/>
    <cellStyle name="Normal 8 4 5 2 3" xfId="3898" xr:uid="{E69A9520-AEEF-425E-B100-C7CDDF905652}"/>
    <cellStyle name="Normal 8 4 5 2 4" xfId="3899" xr:uid="{EDE46F2F-9E7D-48F9-A349-24AE9A498CD1}"/>
    <cellStyle name="Normal 8 4 5 3" xfId="2203" xr:uid="{854F962C-5988-484D-B22E-F149A8AF4087}"/>
    <cellStyle name="Normal 8 4 5 3 2" xfId="3900" xr:uid="{754622E0-B46E-47EC-93A7-E1D715ABD7EC}"/>
    <cellStyle name="Normal 8 4 5 3 3" xfId="3901" xr:uid="{F616906B-BEAF-409D-8673-B4B55EEE328D}"/>
    <cellStyle name="Normal 8 4 5 3 4" xfId="3902" xr:uid="{EB97053D-29A4-402E-9435-FE68A17979F2}"/>
    <cellStyle name="Normal 8 4 5 4" xfId="3903" xr:uid="{B0BDADC9-17B1-44EE-AEF5-76AC70A64166}"/>
    <cellStyle name="Normal 8 4 5 5" xfId="3904" xr:uid="{9795D6DB-05B5-4972-B718-B004A6A8F6E5}"/>
    <cellStyle name="Normal 8 4 5 6" xfId="3905" xr:uid="{24F944C8-B312-4B0E-B71B-F3DC0BD6ED5F}"/>
    <cellStyle name="Normal 8 4 6" xfId="811" xr:uid="{BF537C8B-C478-4A0F-8094-FB88B6428F58}"/>
    <cellStyle name="Normal 8 4 6 2" xfId="2204" xr:uid="{A1030E2F-68E3-45CE-AC56-02CE70AE4DF9}"/>
    <cellStyle name="Normal 8 4 6 2 2" xfId="3906" xr:uid="{E7CC28E8-23CC-43FA-B54B-1C16027579D5}"/>
    <cellStyle name="Normal 8 4 6 2 3" xfId="3907" xr:uid="{4B07D494-7559-4226-8058-9DC02DA912F0}"/>
    <cellStyle name="Normal 8 4 6 2 4" xfId="3908" xr:uid="{53AC648F-795C-4E99-A49A-C35B2B6901E9}"/>
    <cellStyle name="Normal 8 4 6 3" xfId="3909" xr:uid="{4EC2456F-5AEE-4F05-86BA-7310A2A9EC5D}"/>
    <cellStyle name="Normal 8 4 6 4" xfId="3910" xr:uid="{DDC4DA3B-D8EE-4B75-A068-A3B1895D906D}"/>
    <cellStyle name="Normal 8 4 6 5" xfId="3911" xr:uid="{D3718096-2933-42F9-AF92-96854A55BD21}"/>
    <cellStyle name="Normal 8 4 7" xfId="2205" xr:uid="{CDB649C9-00CD-41A0-89F0-C8AE3E97EBCA}"/>
    <cellStyle name="Normal 8 4 7 2" xfId="3912" xr:uid="{994E64EE-6146-4C15-ADC9-A73B01F5D8E6}"/>
    <cellStyle name="Normal 8 4 7 3" xfId="3913" xr:uid="{62411E74-19FD-4788-BF67-2DAD9528A0BC}"/>
    <cellStyle name="Normal 8 4 7 4" xfId="3914" xr:uid="{E2275DB9-4528-4050-98BA-046450DB42F8}"/>
    <cellStyle name="Normal 8 4 8" xfId="3915" xr:uid="{C71571B9-3E49-4921-ACBD-88AA27A8EE8A}"/>
    <cellStyle name="Normal 8 4 8 2" xfId="3916" xr:uid="{42E534D3-1C44-4E57-84C5-EB9D356182D2}"/>
    <cellStyle name="Normal 8 4 8 3" xfId="3917" xr:uid="{9CCD1057-F60E-4739-BD07-8EB3B9FE16D9}"/>
    <cellStyle name="Normal 8 4 8 4" xfId="3918" xr:uid="{A8C58195-57C2-4777-A499-B4808CB7484D}"/>
    <cellStyle name="Normal 8 4 9" xfId="3919" xr:uid="{CA7BA959-180C-4DE0-A48B-8ED930017513}"/>
    <cellStyle name="Normal 8 5" xfId="161" xr:uid="{CB513DCB-5CC3-4B40-B4A9-BC33202E95C3}"/>
    <cellStyle name="Normal 8 5 2" xfId="162" xr:uid="{FB8D8F55-4157-464F-94F7-3488DFD7D056}"/>
    <cellStyle name="Normal 8 5 2 2" xfId="394" xr:uid="{09A6117F-DA65-480D-8CC8-CB500D87E2E2}"/>
    <cellStyle name="Normal 8 5 2 2 2" xfId="812" xr:uid="{0EBD8BD2-0818-4FD5-926B-149E5618CEE3}"/>
    <cellStyle name="Normal 8 5 2 2 2 2" xfId="2206" xr:uid="{1D79C9B7-B44C-4D0F-97E6-1D2ED7DA4A61}"/>
    <cellStyle name="Normal 8 5 2 2 2 3" xfId="3920" xr:uid="{A1878025-2A51-4021-A6DE-60F627477D7A}"/>
    <cellStyle name="Normal 8 5 2 2 2 4" xfId="3921" xr:uid="{FA456692-CAC3-4B1A-998C-7F184583E279}"/>
    <cellStyle name="Normal 8 5 2 2 3" xfId="2207" xr:uid="{2D844D78-7977-4778-8F1D-162C3A3C8311}"/>
    <cellStyle name="Normal 8 5 2 2 3 2" xfId="3922" xr:uid="{28F4BAD1-5548-4310-8632-E9AA39472690}"/>
    <cellStyle name="Normal 8 5 2 2 3 3" xfId="3923" xr:uid="{8B93B97F-AA46-42EA-A6DD-BBACCB120A3C}"/>
    <cellStyle name="Normal 8 5 2 2 3 4" xfId="3924" xr:uid="{DD421C7B-C948-43BA-B04A-8BDFD5D1C729}"/>
    <cellStyle name="Normal 8 5 2 2 4" xfId="3925" xr:uid="{F614C404-446E-4FAC-9EDF-9C9B8E4F0E5D}"/>
    <cellStyle name="Normal 8 5 2 2 5" xfId="3926" xr:uid="{CF0E2C85-08D4-4D75-B92A-49F76DE5F8EE}"/>
    <cellStyle name="Normal 8 5 2 2 6" xfId="3927" xr:uid="{BFFBCB5B-DB9F-4EA0-BDF3-9C034CDC7DE8}"/>
    <cellStyle name="Normal 8 5 2 3" xfId="813" xr:uid="{345B15AB-7B95-4C57-B1EF-A3D09687A18E}"/>
    <cellStyle name="Normal 8 5 2 3 2" xfId="2208" xr:uid="{D61F4D1B-917A-4D48-990A-BC1054C5DEA3}"/>
    <cellStyle name="Normal 8 5 2 3 2 2" xfId="3928" xr:uid="{CCA17C3C-DA3D-45D2-AADE-B7ABFA37C7C8}"/>
    <cellStyle name="Normal 8 5 2 3 2 3" xfId="3929" xr:uid="{6FAF7154-E384-4327-8209-09F036EB040A}"/>
    <cellStyle name="Normal 8 5 2 3 2 4" xfId="3930" xr:uid="{C474562D-B3ED-48AF-AEDC-51D42DA063E4}"/>
    <cellStyle name="Normal 8 5 2 3 3" xfId="3931" xr:uid="{CB9E5BEE-6288-4B3A-9D3E-A10D0325D5CE}"/>
    <cellStyle name="Normal 8 5 2 3 4" xfId="3932" xr:uid="{865D1B9C-6702-4D00-907E-8DE507B55AE0}"/>
    <cellStyle name="Normal 8 5 2 3 5" xfId="3933" xr:uid="{4891EB8F-B020-4D92-8514-E045DA6E55B4}"/>
    <cellStyle name="Normal 8 5 2 4" xfId="2209" xr:uid="{B8131E7E-0C69-4D1D-BA97-745D9D989AF3}"/>
    <cellStyle name="Normal 8 5 2 4 2" xfId="3934" xr:uid="{F38B9F3F-6850-4F58-B347-5D843F191E63}"/>
    <cellStyle name="Normal 8 5 2 4 3" xfId="3935" xr:uid="{BB9FA24A-BDCA-43D2-AD60-01979DF2C3FC}"/>
    <cellStyle name="Normal 8 5 2 4 4" xfId="3936" xr:uid="{6AA9BDD7-6C95-4767-BA47-0094FB3DAAE0}"/>
    <cellStyle name="Normal 8 5 2 5" xfId="3937" xr:uid="{18F4313C-2E70-4EB3-9BE0-80E811900FCD}"/>
    <cellStyle name="Normal 8 5 2 5 2" xfId="3938" xr:uid="{B3221619-2526-46D2-AC4C-3B7DC45B070E}"/>
    <cellStyle name="Normal 8 5 2 5 3" xfId="3939" xr:uid="{121BC8F5-0999-4E99-AC9B-6209DA6A3075}"/>
    <cellStyle name="Normal 8 5 2 5 4" xfId="3940" xr:uid="{A3547C62-7CB3-4EF3-A5E0-DA1D7AC59C41}"/>
    <cellStyle name="Normal 8 5 2 6" xfId="3941" xr:uid="{D43EA395-A84F-4FB6-8A5F-B701CD1D2FAC}"/>
    <cellStyle name="Normal 8 5 2 7" xfId="3942" xr:uid="{5D2E02BF-308D-4DD7-A547-A0EF18150075}"/>
    <cellStyle name="Normal 8 5 2 8" xfId="3943" xr:uid="{FC88C064-49CF-431E-884C-D3DFE8A3E203}"/>
    <cellStyle name="Normal 8 5 3" xfId="395" xr:uid="{B9ED9C12-5F58-4FEB-B625-DCE0D9244B42}"/>
    <cellStyle name="Normal 8 5 3 2" xfId="814" xr:uid="{FDD10819-5969-4998-B405-0222A3E1F561}"/>
    <cellStyle name="Normal 8 5 3 2 2" xfId="815" xr:uid="{3B5CF601-6FA6-4977-912E-1E020EA6A8A1}"/>
    <cellStyle name="Normal 8 5 3 2 3" xfId="3944" xr:uid="{15521876-1165-4C22-B782-8F175F850AED}"/>
    <cellStyle name="Normal 8 5 3 2 4" xfId="3945" xr:uid="{66987C70-BD29-4AF0-8CD7-AAAC07CFCCB8}"/>
    <cellStyle name="Normal 8 5 3 3" xfId="816" xr:uid="{49CD4028-3F41-44B3-8DE7-9D00ABE43653}"/>
    <cellStyle name="Normal 8 5 3 3 2" xfId="3946" xr:uid="{F7F9A31E-716E-46D8-8C0D-1810D7FAFFF7}"/>
    <cellStyle name="Normal 8 5 3 3 3" xfId="3947" xr:uid="{8B54BE08-9AF8-4616-BA95-D6244ACAD483}"/>
    <cellStyle name="Normal 8 5 3 3 4" xfId="3948" xr:uid="{94988496-1F53-4E1C-B8CC-D0214EC3D5E0}"/>
    <cellStyle name="Normal 8 5 3 4" xfId="3949" xr:uid="{7AC9B027-ECF5-4D97-A80D-84320FE9EC52}"/>
    <cellStyle name="Normal 8 5 3 5" xfId="3950" xr:uid="{9477CCD9-D919-4DFC-9CDB-C2450CD23353}"/>
    <cellStyle name="Normal 8 5 3 6" xfId="3951" xr:uid="{22F6F276-0E83-48DA-BA29-98AD41622F44}"/>
    <cellStyle name="Normal 8 5 4" xfId="396" xr:uid="{96BF258F-D197-4EDC-A941-CB403B5A441F}"/>
    <cellStyle name="Normal 8 5 4 2" xfId="817" xr:uid="{29A7BE88-4544-4B83-8E4F-123D836E7CA0}"/>
    <cellStyle name="Normal 8 5 4 2 2" xfId="3952" xr:uid="{49FE6192-B818-45A5-988E-977E3B0276D1}"/>
    <cellStyle name="Normal 8 5 4 2 3" xfId="3953" xr:uid="{83A9E233-7A54-4390-87FB-DA20AB44E8A9}"/>
    <cellStyle name="Normal 8 5 4 2 4" xfId="3954" xr:uid="{B32B848F-0FC6-4B18-A1A1-749C3CBD67AB}"/>
    <cellStyle name="Normal 8 5 4 3" xfId="3955" xr:uid="{6DBB166F-AD75-4F15-A28D-FC18DFB9FDBA}"/>
    <cellStyle name="Normal 8 5 4 4" xfId="3956" xr:uid="{D7B8E897-C581-46B0-A1E7-3B6A1F695C67}"/>
    <cellStyle name="Normal 8 5 4 5" xfId="3957" xr:uid="{6C97ABEF-A0A4-4C0B-9866-0A904F7841D8}"/>
    <cellStyle name="Normal 8 5 5" xfId="818" xr:uid="{14F101DC-3289-4F22-8A23-46C4C96463A6}"/>
    <cellStyle name="Normal 8 5 5 2" xfId="3958" xr:uid="{D6DA355A-09D7-4685-A424-67A14FF5CDD9}"/>
    <cellStyle name="Normal 8 5 5 3" xfId="3959" xr:uid="{BE0F6912-9313-4A6B-AC67-248BDD59FE2D}"/>
    <cellStyle name="Normal 8 5 5 4" xfId="3960" xr:uid="{FC54F5F6-8839-4E63-8207-3C94243890EF}"/>
    <cellStyle name="Normal 8 5 6" xfId="3961" xr:uid="{5B13A077-B980-418A-A905-A3ECAB21EAE7}"/>
    <cellStyle name="Normal 8 5 6 2" xfId="3962" xr:uid="{904ABD0A-B71C-4CAA-9049-2AB712B2A8DA}"/>
    <cellStyle name="Normal 8 5 6 3" xfId="3963" xr:uid="{90F00ADE-CD18-40E4-A442-D61C500DD7FE}"/>
    <cellStyle name="Normal 8 5 6 4" xfId="3964" xr:uid="{88E3D05A-1152-4C29-9C26-00C5215AE863}"/>
    <cellStyle name="Normal 8 5 7" xfId="3965" xr:uid="{32F2A176-DCE2-4609-A100-E560533B7537}"/>
    <cellStyle name="Normal 8 5 8" xfId="3966" xr:uid="{7F062D08-E155-493D-A450-838CB8EB1F08}"/>
    <cellStyle name="Normal 8 5 9" xfId="3967" xr:uid="{87D57FC0-4905-4D54-8EFA-A1CBE45A6CC6}"/>
    <cellStyle name="Normal 8 6" xfId="163" xr:uid="{7083C068-6C5A-4CE2-B99F-2B51DB1C9C74}"/>
    <cellStyle name="Normal 8 6 2" xfId="397" xr:uid="{75D5569E-E9F9-47AF-97B0-F15453AA487D}"/>
    <cellStyle name="Normal 8 6 2 2" xfId="819" xr:uid="{2608B19D-A675-4152-893E-B2A2036CBFE7}"/>
    <cellStyle name="Normal 8 6 2 2 2" xfId="2210" xr:uid="{4BFE4950-11F5-4FC4-8EBA-1626675C877B}"/>
    <cellStyle name="Normal 8 6 2 2 2 2" xfId="2211" xr:uid="{ED9A1724-6A50-4C9A-9696-5D640494E262}"/>
    <cellStyle name="Normal 8 6 2 2 3" xfId="2212" xr:uid="{AFE878D6-9FDB-4406-AFA9-40EC0AE92C5B}"/>
    <cellStyle name="Normal 8 6 2 2 4" xfId="3968" xr:uid="{96E174C7-7C74-4EE3-A6D3-DFCA97D8260B}"/>
    <cellStyle name="Normal 8 6 2 3" xfId="2213" xr:uid="{AB01C314-8A9D-4838-82DA-3818C367E578}"/>
    <cellStyle name="Normal 8 6 2 3 2" xfId="2214" xr:uid="{B274E518-874F-49BC-851D-46AFAA547DD6}"/>
    <cellStyle name="Normal 8 6 2 3 3" xfId="3969" xr:uid="{B72D45D7-805E-4E58-A46E-B0C789AE30F3}"/>
    <cellStyle name="Normal 8 6 2 3 4" xfId="3970" xr:uid="{0C4B689E-A933-4C4B-A550-094BE069AF66}"/>
    <cellStyle name="Normal 8 6 2 4" xfId="2215" xr:uid="{A6EA7A1F-E5FD-4681-A3B9-9A8A2F4F5A8E}"/>
    <cellStyle name="Normal 8 6 2 5" xfId="3971" xr:uid="{DB843256-DAFB-42BA-B793-2D9C95345F10}"/>
    <cellStyle name="Normal 8 6 2 6" xfId="3972" xr:uid="{4050EBEE-EF86-4F8D-84E7-FE9D7E952383}"/>
    <cellStyle name="Normal 8 6 3" xfId="820" xr:uid="{12D8675B-11F7-487E-B820-3693D3678CA6}"/>
    <cellStyle name="Normal 8 6 3 2" xfId="2216" xr:uid="{B1AF873D-6BCD-453D-815E-EEBC2DE8490F}"/>
    <cellStyle name="Normal 8 6 3 2 2" xfId="2217" xr:uid="{21A0AF9B-B520-4211-8D41-31A668C605CB}"/>
    <cellStyle name="Normal 8 6 3 2 3" xfId="3973" xr:uid="{2C9CE596-7E02-442B-B51C-D89D9A289228}"/>
    <cellStyle name="Normal 8 6 3 2 4" xfId="3974" xr:uid="{56565699-17DF-497C-ACCC-B80E0A70CE6C}"/>
    <cellStyle name="Normal 8 6 3 3" xfId="2218" xr:uid="{739D9FB7-8F16-4E77-84AA-2E7D8668787F}"/>
    <cellStyle name="Normal 8 6 3 4" xfId="3975" xr:uid="{0B6B2691-9AF9-45EC-B0DE-980E9568598F}"/>
    <cellStyle name="Normal 8 6 3 5" xfId="3976" xr:uid="{C5FC9161-489F-4A87-BEE5-A878D13E2DB2}"/>
    <cellStyle name="Normal 8 6 4" xfId="2219" xr:uid="{E33267A1-A9FE-4D16-9299-85E58AB63F42}"/>
    <cellStyle name="Normal 8 6 4 2" xfId="2220" xr:uid="{27A10F97-7D03-474C-A05E-A28200114DC4}"/>
    <cellStyle name="Normal 8 6 4 3" xfId="3977" xr:uid="{F6FCCDC0-3329-4735-A59E-2B3EE0A844FA}"/>
    <cellStyle name="Normal 8 6 4 4" xfId="3978" xr:uid="{254362D7-11EF-4BEE-8514-4EB181EE21D7}"/>
    <cellStyle name="Normal 8 6 5" xfId="2221" xr:uid="{A06D1DAE-19BE-452E-AADA-7019F0EBA940}"/>
    <cellStyle name="Normal 8 6 5 2" xfId="3979" xr:uid="{3D57A2D7-44E5-467D-B985-996C83566AF4}"/>
    <cellStyle name="Normal 8 6 5 3" xfId="3980" xr:uid="{7F054F73-C674-46C6-A1AE-0BC7898465D7}"/>
    <cellStyle name="Normal 8 6 5 4" xfId="3981" xr:uid="{367C2F65-84E3-4ED4-861E-37F8238493C7}"/>
    <cellStyle name="Normal 8 6 6" xfId="3982" xr:uid="{88846813-3C70-4170-9382-C16003EEB685}"/>
    <cellStyle name="Normal 8 6 7" xfId="3983" xr:uid="{E67D7984-40DA-4BC9-9510-A242AD97EA52}"/>
    <cellStyle name="Normal 8 6 8" xfId="3984" xr:uid="{03463854-F52A-4930-A77B-4A72076CAD9E}"/>
    <cellStyle name="Normal 8 7" xfId="398" xr:uid="{DE49E53D-0887-4010-9AD8-27223419B8DE}"/>
    <cellStyle name="Normal 8 7 2" xfId="821" xr:uid="{66BA87C0-B296-4961-91BC-4A2F8F2ED72F}"/>
    <cellStyle name="Normal 8 7 2 2" xfId="822" xr:uid="{09E24BC7-89FF-47B8-8950-DB568D02A046}"/>
    <cellStyle name="Normal 8 7 2 2 2" xfId="2222" xr:uid="{A446365D-C667-4633-915A-70015D301612}"/>
    <cellStyle name="Normal 8 7 2 2 3" xfId="3985" xr:uid="{2A53EF61-9A3C-4F12-8D2B-DF565DCC45A2}"/>
    <cellStyle name="Normal 8 7 2 2 4" xfId="3986" xr:uid="{AB86BFB4-3199-4C40-A247-37C3DA63A4D8}"/>
    <cellStyle name="Normal 8 7 2 3" xfId="2223" xr:uid="{D238AE9D-8489-42C8-BA76-B843357CCA5F}"/>
    <cellStyle name="Normal 8 7 2 4" xfId="3987" xr:uid="{B369AE7B-8193-45D7-9B2F-2EB5BBBFB5F1}"/>
    <cellStyle name="Normal 8 7 2 5" xfId="3988" xr:uid="{286A7D0D-39EE-4283-88AD-291AB0B37920}"/>
    <cellStyle name="Normal 8 7 3" xfId="823" xr:uid="{CDBF33DC-3FDB-4D62-AD20-2DB8E9CC0E85}"/>
    <cellStyle name="Normal 8 7 3 2" xfId="2224" xr:uid="{13245AE7-B38A-4E03-BD54-BD594FDA953C}"/>
    <cellStyle name="Normal 8 7 3 3" xfId="3989" xr:uid="{640E5154-C6F0-4DB6-8718-7074DDA66F55}"/>
    <cellStyle name="Normal 8 7 3 4" xfId="3990" xr:uid="{517EA864-9275-4724-A56C-6F2883E89751}"/>
    <cellStyle name="Normal 8 7 4" xfId="2225" xr:uid="{7E656EE2-EE93-4071-8881-2522837F56F2}"/>
    <cellStyle name="Normal 8 7 4 2" xfId="3991" xr:uid="{63292BC1-BEB2-47BF-A49D-AFED6B1FE418}"/>
    <cellStyle name="Normal 8 7 4 3" xfId="3992" xr:uid="{6080DF89-7668-42A2-831E-0A88D3178F11}"/>
    <cellStyle name="Normal 8 7 4 4" xfId="3993" xr:uid="{995C162C-7E72-4BC9-9EF1-D5CBB62DE2F8}"/>
    <cellStyle name="Normal 8 7 5" xfId="3994" xr:uid="{8A8C36E5-066D-476D-853E-7B17EE194148}"/>
    <cellStyle name="Normal 8 7 6" xfId="3995" xr:uid="{4AB29AA8-8EED-4D28-936B-AF0BB47AD3D8}"/>
    <cellStyle name="Normal 8 7 7" xfId="3996" xr:uid="{C2034230-3001-49E1-A39B-CE712B27F743}"/>
    <cellStyle name="Normal 8 8" xfId="399" xr:uid="{51B1FA45-E5A6-42AC-94C1-569C76F6EB36}"/>
    <cellStyle name="Normal 8 8 2" xfId="824" xr:uid="{B718C0FB-9AF3-4D87-94BE-25A1C7BED1F9}"/>
    <cellStyle name="Normal 8 8 2 2" xfId="2226" xr:uid="{95858A3E-0B8F-4AAD-AE33-802E11A85104}"/>
    <cellStyle name="Normal 8 8 2 3" xfId="3997" xr:uid="{EAA204D6-39D6-4D16-BC2F-577FFE442A5C}"/>
    <cellStyle name="Normal 8 8 2 4" xfId="3998" xr:uid="{AC17D267-16AC-43C5-A050-355BAA368B4C}"/>
    <cellStyle name="Normal 8 8 3" xfId="2227" xr:uid="{F269AE80-222C-4AF9-8C7F-0CDFC93BD417}"/>
    <cellStyle name="Normal 8 8 3 2" xfId="3999" xr:uid="{D27D44CE-E04A-49D4-9C6E-2F5F72E10A33}"/>
    <cellStyle name="Normal 8 8 3 3" xfId="4000" xr:uid="{C5E4B274-C364-4B29-9F2B-EF3786D67071}"/>
    <cellStyle name="Normal 8 8 3 4" xfId="4001" xr:uid="{43E6710B-D4BE-40B6-9650-C85E688555CB}"/>
    <cellStyle name="Normal 8 8 4" xfId="4002" xr:uid="{45E6B171-653E-4CA8-B49D-E14C313492CE}"/>
    <cellStyle name="Normal 8 8 5" xfId="4003" xr:uid="{D5C26802-0231-4530-B4E1-39BC1E8224BD}"/>
    <cellStyle name="Normal 8 8 6" xfId="4004" xr:uid="{C1DF95BC-C3EA-456E-98C0-63965BBBE25C}"/>
    <cellStyle name="Normal 8 9" xfId="400" xr:uid="{092E50E8-19E4-4689-B63C-1D56727BF8E0}"/>
    <cellStyle name="Normal 8 9 2" xfId="2228" xr:uid="{10C8BBD7-5447-4F73-81AA-1CF44DC7F7AC}"/>
    <cellStyle name="Normal 8 9 2 2" xfId="4005" xr:uid="{F204AAB5-2D8C-463D-9FB3-0538138E598D}"/>
    <cellStyle name="Normal 8 9 2 2 2" xfId="4410" xr:uid="{CD58A7B5-68DC-47A8-861C-5E90A03D6F70}"/>
    <cellStyle name="Normal 8 9 2 2 3" xfId="4689" xr:uid="{FF1A0B30-B13A-468C-B291-823D89875939}"/>
    <cellStyle name="Normal 8 9 2 3" xfId="4006" xr:uid="{0D573400-CC9A-478C-9A7E-71CA9A2B2705}"/>
    <cellStyle name="Normal 8 9 2 4" xfId="4007" xr:uid="{E0B541D9-6A82-4639-A06A-7CA5D9C6E914}"/>
    <cellStyle name="Normal 8 9 3" xfId="4008" xr:uid="{76178FBA-6B93-4141-B782-FCA8EF7F0895}"/>
    <cellStyle name="Normal 8 9 4" xfId="4009" xr:uid="{B367E5B8-4D67-42CF-8481-32C68B8543E0}"/>
    <cellStyle name="Normal 8 9 4 2" xfId="4580" xr:uid="{AE1B660B-EE05-4DC1-A664-7187432B342C}"/>
    <cellStyle name="Normal 8 9 4 3" xfId="4690" xr:uid="{3D839D5A-DB30-4008-A2BF-E132178F04A9}"/>
    <cellStyle name="Normal 8 9 4 4" xfId="4609" xr:uid="{2E95C00C-D254-4590-A5C9-63BAEFC60F56}"/>
    <cellStyle name="Normal 8 9 5" xfId="4010" xr:uid="{AE0BE5A3-2336-4DE8-A8A8-27F45A3640B8}"/>
    <cellStyle name="Normal 9" xfId="164" xr:uid="{152E58EF-B904-46D0-9879-E401F6DF73CD}"/>
    <cellStyle name="Normal 9 10" xfId="401" xr:uid="{7E7C95BA-ED8C-4CF9-BB7D-538F5A967790}"/>
    <cellStyle name="Normal 9 10 2" xfId="2229" xr:uid="{08CE9538-94D5-42A5-AE3C-51F24766E0B1}"/>
    <cellStyle name="Normal 9 10 2 2" xfId="4011" xr:uid="{2E9D4347-A7EE-4C0E-B1C6-70B2149E8097}"/>
    <cellStyle name="Normal 9 10 2 3" xfId="4012" xr:uid="{2048C60C-8A47-4430-A1BE-2AF888290DDB}"/>
    <cellStyle name="Normal 9 10 2 4" xfId="4013" xr:uid="{7FD7A0D1-76B7-4D15-A653-58CC508A4FA7}"/>
    <cellStyle name="Normal 9 10 3" xfId="4014" xr:uid="{D338968C-8DB0-4DBA-B27D-365A61134DD3}"/>
    <cellStyle name="Normal 9 10 4" xfId="4015" xr:uid="{E215CBC7-4EF9-4037-8BD1-E75C2DD45D11}"/>
    <cellStyle name="Normal 9 10 5" xfId="4016" xr:uid="{F90F427A-59E9-4454-881C-655A489B8CAA}"/>
    <cellStyle name="Normal 9 11" xfId="2230" xr:uid="{E00F6DBC-FA9E-46DA-9DC2-1AD550508C6D}"/>
    <cellStyle name="Normal 9 11 2" xfId="4017" xr:uid="{B2440D00-E2EE-4BDF-96B9-1820597B7A54}"/>
    <cellStyle name="Normal 9 11 3" xfId="4018" xr:uid="{B80032A8-6B76-4846-B4E3-A0680A432744}"/>
    <cellStyle name="Normal 9 11 4" xfId="4019" xr:uid="{CB80562A-F974-4C05-99D6-21DE9E75A708}"/>
    <cellStyle name="Normal 9 12" xfId="4020" xr:uid="{A07CE947-E46F-45DC-943B-A72E34A440FA}"/>
    <cellStyle name="Normal 9 12 2" xfId="4021" xr:uid="{AA77D5BB-164D-42C9-903C-1F743EC75654}"/>
    <cellStyle name="Normal 9 12 3" xfId="4022" xr:uid="{33A20D70-885D-45DF-ADCF-A045D13A231F}"/>
    <cellStyle name="Normal 9 12 4" xfId="4023" xr:uid="{C365B3C1-B6F7-4BBB-BE4C-AA6B2B3D15A6}"/>
    <cellStyle name="Normal 9 13" xfId="4024" xr:uid="{DC565B62-E98A-4F0C-B4CC-1F2C8E6C4369}"/>
    <cellStyle name="Normal 9 13 2" xfId="4025" xr:uid="{5F3D607B-B775-432C-AB0C-0B5340784E80}"/>
    <cellStyle name="Normal 9 14" xfId="4026" xr:uid="{446E2E2F-8689-4766-8F06-8B40F3D778B4}"/>
    <cellStyle name="Normal 9 15" xfId="4027" xr:uid="{5AF3656B-6293-410F-AC4B-3F8C02D75B34}"/>
    <cellStyle name="Normal 9 16" xfId="4028" xr:uid="{0AF058A1-AD83-4ECC-B3CD-8135F4FBE29D}"/>
    <cellStyle name="Normal 9 2" xfId="165" xr:uid="{C8BB058B-8DC5-43F2-B064-348512BF1034}"/>
    <cellStyle name="Normal 9 2 2" xfId="402" xr:uid="{20D089FD-0F3F-4102-AD39-CA3215AA4B7D}"/>
    <cellStyle name="Normal 9 2 2 2" xfId="4672" xr:uid="{1E72EB5A-6DFF-4B0E-9BF4-70C551C5D8B8}"/>
    <cellStyle name="Normal 9 2 3" xfId="4561" xr:uid="{12C03E5C-54A5-4286-B037-937545DF4B46}"/>
    <cellStyle name="Normal 9 3" xfId="166" xr:uid="{AF65E757-061E-4606-9CAA-3BC5A3DE1E26}"/>
    <cellStyle name="Normal 9 3 10" xfId="4029" xr:uid="{7E3CBB3E-B0F0-4DF1-9FD1-017946247FD6}"/>
    <cellStyle name="Normal 9 3 11" xfId="4030" xr:uid="{F5DF24DF-CC37-4068-93CF-C7E782FE4FB9}"/>
    <cellStyle name="Normal 9 3 2" xfId="167" xr:uid="{FB028C1E-D600-48F3-9BA6-C8DAE3834256}"/>
    <cellStyle name="Normal 9 3 2 2" xfId="168" xr:uid="{605C4E90-B359-4BD2-85E4-702F918E97F4}"/>
    <cellStyle name="Normal 9 3 2 2 2" xfId="403" xr:uid="{D0E0B530-607A-49DC-BCBC-F82A3D0ED830}"/>
    <cellStyle name="Normal 9 3 2 2 2 2" xfId="825" xr:uid="{4DFC2FE6-8035-4BB9-A84F-4343967E3C44}"/>
    <cellStyle name="Normal 9 3 2 2 2 2 2" xfId="826" xr:uid="{A1855E96-BC6B-4DD3-A649-FC8D39B9BC3C}"/>
    <cellStyle name="Normal 9 3 2 2 2 2 2 2" xfId="2231" xr:uid="{E9E5700C-31CF-47D4-86AB-B7952F927337}"/>
    <cellStyle name="Normal 9 3 2 2 2 2 2 2 2" xfId="2232" xr:uid="{FEE11461-5212-4423-A2B5-277C5039E132}"/>
    <cellStyle name="Normal 9 3 2 2 2 2 2 3" xfId="2233" xr:uid="{663A9283-E82D-4DAF-8299-AC5643A589BA}"/>
    <cellStyle name="Normal 9 3 2 2 2 2 3" xfId="2234" xr:uid="{61BD4556-33A6-4BFF-AB1B-47B6C71BA757}"/>
    <cellStyle name="Normal 9 3 2 2 2 2 3 2" xfId="2235" xr:uid="{55A5EC1A-05A2-4E21-9C3C-0697FDC6ABAA}"/>
    <cellStyle name="Normal 9 3 2 2 2 2 4" xfId="2236" xr:uid="{FCAEB09C-2F8C-476D-AD01-9DE2E00DC9DA}"/>
    <cellStyle name="Normal 9 3 2 2 2 3" xfId="827" xr:uid="{FCD52702-2729-442A-B7DA-FAFA423EF450}"/>
    <cellStyle name="Normal 9 3 2 2 2 3 2" xfId="2237" xr:uid="{32E6559D-CDA1-42A8-A150-493734CA2153}"/>
    <cellStyle name="Normal 9 3 2 2 2 3 2 2" xfId="2238" xr:uid="{EC35B240-A4FC-467A-B938-05CA84E8A156}"/>
    <cellStyle name="Normal 9 3 2 2 2 3 3" xfId="2239" xr:uid="{D7EAED80-3D19-4C8E-B1FB-62CCFCA42641}"/>
    <cellStyle name="Normal 9 3 2 2 2 3 4" xfId="4031" xr:uid="{383AC66B-1B3E-4447-B5E2-DBD2B1A929F5}"/>
    <cellStyle name="Normal 9 3 2 2 2 4" xfId="2240" xr:uid="{67B94867-8EF2-4324-B3A6-07F3BD5D455C}"/>
    <cellStyle name="Normal 9 3 2 2 2 4 2" xfId="2241" xr:uid="{5BC1D1AD-627C-4217-ACE2-B7DC72F7A48C}"/>
    <cellStyle name="Normal 9 3 2 2 2 5" xfId="2242" xr:uid="{C71237C1-B888-4565-97A6-E7BDE7D382C9}"/>
    <cellStyle name="Normal 9 3 2 2 2 6" xfId="4032" xr:uid="{40864E0C-49D3-414A-9664-0701A394A72D}"/>
    <cellStyle name="Normal 9 3 2 2 3" xfId="404" xr:uid="{2AF38A42-20E0-4E7C-BAF3-FC32EEE0594F}"/>
    <cellStyle name="Normal 9 3 2 2 3 2" xfId="828" xr:uid="{252C025D-957A-4FAA-AD00-FF35DE2845B6}"/>
    <cellStyle name="Normal 9 3 2 2 3 2 2" xfId="829" xr:uid="{CC20E23C-A2BC-42A2-9C95-0C570D97C016}"/>
    <cellStyle name="Normal 9 3 2 2 3 2 2 2" xfId="2243" xr:uid="{BAB7CFCE-9E26-4511-8348-493806B7973F}"/>
    <cellStyle name="Normal 9 3 2 2 3 2 2 2 2" xfId="2244" xr:uid="{C9CF0450-31EA-4E8C-9D73-74DC44511AE3}"/>
    <cellStyle name="Normal 9 3 2 2 3 2 2 3" xfId="2245" xr:uid="{523173A4-C152-48E3-BE7F-89D41356FDAC}"/>
    <cellStyle name="Normal 9 3 2 2 3 2 3" xfId="2246" xr:uid="{7CDB70A8-F8F0-4BA5-B4F5-FAC08EEB482B}"/>
    <cellStyle name="Normal 9 3 2 2 3 2 3 2" xfId="2247" xr:uid="{8F5B4665-0B7E-4051-A0E1-398F44B496AA}"/>
    <cellStyle name="Normal 9 3 2 2 3 2 4" xfId="2248" xr:uid="{8FA44164-1C3B-4FC3-9B1E-94DE9FDEA832}"/>
    <cellStyle name="Normal 9 3 2 2 3 3" xfId="830" xr:uid="{9631BBCF-67AD-49D2-A10D-17CD014ED804}"/>
    <cellStyle name="Normal 9 3 2 2 3 3 2" xfId="2249" xr:uid="{0279754F-5E4E-426A-8861-30E6B712D84F}"/>
    <cellStyle name="Normal 9 3 2 2 3 3 2 2" xfId="2250" xr:uid="{39C47A2F-865B-45FD-B0C9-D4C60F328A9F}"/>
    <cellStyle name="Normal 9 3 2 2 3 3 3" xfId="2251" xr:uid="{F2BA26D4-7DD0-4574-83ED-28FC8A8DE81D}"/>
    <cellStyle name="Normal 9 3 2 2 3 4" xfId="2252" xr:uid="{C4AC4C84-F8FF-4117-A4A9-DE2E14B8F313}"/>
    <cellStyle name="Normal 9 3 2 2 3 4 2" xfId="2253" xr:uid="{B213CB54-EB7D-4B5B-BD99-88DCA8B04025}"/>
    <cellStyle name="Normal 9 3 2 2 3 5" xfId="2254" xr:uid="{FA4FFF38-214F-4D48-A6E3-CFB3F33CBE9A}"/>
    <cellStyle name="Normal 9 3 2 2 4" xfId="831" xr:uid="{C8AC638C-9275-4E86-950C-40751822B5AA}"/>
    <cellStyle name="Normal 9 3 2 2 4 2" xfId="832" xr:uid="{86430175-52C7-4724-A142-B8071DC286F7}"/>
    <cellStyle name="Normal 9 3 2 2 4 2 2" xfId="2255" xr:uid="{99609954-AFFE-4449-9008-A26BCCD1C8F9}"/>
    <cellStyle name="Normal 9 3 2 2 4 2 2 2" xfId="2256" xr:uid="{1B5AFE92-7456-4438-9595-30A1989BF5CC}"/>
    <cellStyle name="Normal 9 3 2 2 4 2 3" xfId="2257" xr:uid="{2D7B561A-13D4-4601-A25A-A975FA560CF6}"/>
    <cellStyle name="Normal 9 3 2 2 4 3" xfId="2258" xr:uid="{1BE2B313-C92E-4847-8E37-CC228D258D58}"/>
    <cellStyle name="Normal 9 3 2 2 4 3 2" xfId="2259" xr:uid="{ACD74909-4782-4660-B141-89D91F7AEAB1}"/>
    <cellStyle name="Normal 9 3 2 2 4 4" xfId="2260" xr:uid="{08BB5501-2077-45A0-BE12-78E767D6CB2C}"/>
    <cellStyle name="Normal 9 3 2 2 5" xfId="833" xr:uid="{1F2EAE34-0206-425D-9A1A-1169A05815F1}"/>
    <cellStyle name="Normal 9 3 2 2 5 2" xfId="2261" xr:uid="{C670AA59-1860-4397-BCEF-449BC889A003}"/>
    <cellStyle name="Normal 9 3 2 2 5 2 2" xfId="2262" xr:uid="{C231745E-84D8-4999-9BD2-E4682D836A0F}"/>
    <cellStyle name="Normal 9 3 2 2 5 3" xfId="2263" xr:uid="{792AE416-51EE-49BF-B69B-220B03FEB850}"/>
    <cellStyle name="Normal 9 3 2 2 5 4" xfId="4033" xr:uid="{194D7EC0-A191-45C5-9102-5B998A33A218}"/>
    <cellStyle name="Normal 9 3 2 2 6" xfId="2264" xr:uid="{3935F6BC-440A-4F1A-85B9-C58140EA0931}"/>
    <cellStyle name="Normal 9 3 2 2 6 2" xfId="2265" xr:uid="{43A8088B-ADE0-4123-B417-18C95F0263A9}"/>
    <cellStyle name="Normal 9 3 2 2 7" xfId="2266" xr:uid="{2DE64034-317D-4F1F-A909-398E49F6D537}"/>
    <cellStyle name="Normal 9 3 2 2 8" xfId="4034" xr:uid="{1E849125-AC38-43D3-ADF4-82C6D014FDB1}"/>
    <cellStyle name="Normal 9 3 2 3" xfId="405" xr:uid="{692C35EF-AF7B-4FE2-A440-EAA22A5ABE64}"/>
    <cellStyle name="Normal 9 3 2 3 2" xfId="834" xr:uid="{A45EDF09-3459-472F-87D4-DD25A55B1C05}"/>
    <cellStyle name="Normal 9 3 2 3 2 2" xfId="835" xr:uid="{BABB738C-CC5E-412C-9A43-22AC7DA958F1}"/>
    <cellStyle name="Normal 9 3 2 3 2 2 2" xfId="2267" xr:uid="{E6319E74-BB90-4C52-8027-341CAA053EE0}"/>
    <cellStyle name="Normal 9 3 2 3 2 2 2 2" xfId="2268" xr:uid="{8187C0F9-C92E-4ABA-A3D8-FB9984929CBB}"/>
    <cellStyle name="Normal 9 3 2 3 2 2 3" xfId="2269" xr:uid="{E9548019-1E14-4424-9782-C4CDB23A425A}"/>
    <cellStyle name="Normal 9 3 2 3 2 3" xfId="2270" xr:uid="{F01E9D34-AD57-4C76-8C23-CD246FB3B278}"/>
    <cellStyle name="Normal 9 3 2 3 2 3 2" xfId="2271" xr:uid="{B43E889D-6FED-463F-8595-F22C047C6DD0}"/>
    <cellStyle name="Normal 9 3 2 3 2 4" xfId="2272" xr:uid="{33E99347-F869-4DDF-B9B5-21E7385D2B61}"/>
    <cellStyle name="Normal 9 3 2 3 3" xfId="836" xr:uid="{EFD4B4A8-FDC5-4DDD-A3E9-FA35A6DB05E7}"/>
    <cellStyle name="Normal 9 3 2 3 3 2" xfId="2273" xr:uid="{67610D9D-A39D-4C71-9AB6-3DCC79F0E7A6}"/>
    <cellStyle name="Normal 9 3 2 3 3 2 2" xfId="2274" xr:uid="{BE06AB87-50FC-4789-BC70-A95FC558AA45}"/>
    <cellStyle name="Normal 9 3 2 3 3 3" xfId="2275" xr:uid="{B5A02E87-12C9-42D0-9C71-9438DEDFA2B4}"/>
    <cellStyle name="Normal 9 3 2 3 3 4" xfId="4035" xr:uid="{C59E5DCB-0E4F-4866-BD05-9F21FE86025B}"/>
    <cellStyle name="Normal 9 3 2 3 4" xfId="2276" xr:uid="{CF0CECFB-DA13-43EF-8479-ECF836124699}"/>
    <cellStyle name="Normal 9 3 2 3 4 2" xfId="2277" xr:uid="{2A1CB17B-B311-47F0-9149-632E9E7475FE}"/>
    <cellStyle name="Normal 9 3 2 3 5" xfId="2278" xr:uid="{EDDBEF48-0FA7-403A-B0CF-2EA4F55E529C}"/>
    <cellStyle name="Normal 9 3 2 3 6" xfId="4036" xr:uid="{EC4E1A11-9AF1-4F49-BABB-D5C4BB3A6F73}"/>
    <cellStyle name="Normal 9 3 2 4" xfId="406" xr:uid="{5A3EDEAC-A276-4A64-A3A4-F05A41BA7A56}"/>
    <cellStyle name="Normal 9 3 2 4 2" xfId="837" xr:uid="{6AC10DD4-6A7D-4275-926A-761B27D502B8}"/>
    <cellStyle name="Normal 9 3 2 4 2 2" xfId="838" xr:uid="{336927E9-1FDD-48D0-B313-8F57ECA57BCC}"/>
    <cellStyle name="Normal 9 3 2 4 2 2 2" xfId="2279" xr:uid="{4CCB4F55-FB3F-4EBC-9632-5D1FA987DB66}"/>
    <cellStyle name="Normal 9 3 2 4 2 2 2 2" xfId="2280" xr:uid="{A1585F95-DB7C-4A79-A6CC-908A965E238F}"/>
    <cellStyle name="Normal 9 3 2 4 2 2 3" xfId="2281" xr:uid="{93CBD255-001A-4871-B0F7-359F58AE97C7}"/>
    <cellStyle name="Normal 9 3 2 4 2 3" xfId="2282" xr:uid="{1BA98DC2-87C9-4661-9D68-2766EA9A173C}"/>
    <cellStyle name="Normal 9 3 2 4 2 3 2" xfId="2283" xr:uid="{E3692F4F-E551-4129-9B5E-F1B92E2C1443}"/>
    <cellStyle name="Normal 9 3 2 4 2 4" xfId="2284" xr:uid="{6FA68516-2502-4EDE-BF8C-29EE9BDE6A9A}"/>
    <cellStyle name="Normal 9 3 2 4 3" xfId="839" xr:uid="{F3EEB5E0-C3FE-43F7-BE00-C512682AD0FE}"/>
    <cellStyle name="Normal 9 3 2 4 3 2" xfId="2285" xr:uid="{3FD5CDA9-3ECA-45AB-9879-116AED4F159A}"/>
    <cellStyle name="Normal 9 3 2 4 3 2 2" xfId="2286" xr:uid="{04195380-39DF-4769-8D95-C4CC03790950}"/>
    <cellStyle name="Normal 9 3 2 4 3 3" xfId="2287" xr:uid="{51344ABE-B411-45CB-8D44-B0217F6E26F9}"/>
    <cellStyle name="Normal 9 3 2 4 4" xfId="2288" xr:uid="{B4A6FA2F-553A-4163-A0E6-7145EB4361F9}"/>
    <cellStyle name="Normal 9 3 2 4 4 2" xfId="2289" xr:uid="{2236364C-1FB7-4A54-8861-9035A88D4518}"/>
    <cellStyle name="Normal 9 3 2 4 5" xfId="2290" xr:uid="{DE550D6E-66EB-4F06-99C6-89BF8EA16F9D}"/>
    <cellStyle name="Normal 9 3 2 5" xfId="407" xr:uid="{3ED59A50-6E0A-4CBF-B235-32FCFEBB828D}"/>
    <cellStyle name="Normal 9 3 2 5 2" xfId="840" xr:uid="{52088E64-9D39-46A0-BAFE-7F05EFEEE368}"/>
    <cellStyle name="Normal 9 3 2 5 2 2" xfId="2291" xr:uid="{98471075-5A89-49FC-9D7C-DE033105A4D9}"/>
    <cellStyle name="Normal 9 3 2 5 2 2 2" xfId="2292" xr:uid="{EA742AC6-C043-4C93-AC0A-1D25C438ADE4}"/>
    <cellStyle name="Normal 9 3 2 5 2 3" xfId="2293" xr:uid="{9C0B2DEE-A6C7-47F9-A81D-2C1434066FFD}"/>
    <cellStyle name="Normal 9 3 2 5 3" xfId="2294" xr:uid="{A320726F-1A00-4784-B2FC-7782677570BD}"/>
    <cellStyle name="Normal 9 3 2 5 3 2" xfId="2295" xr:uid="{FBAE0FA4-6B7F-4C8C-BC90-9E920284D783}"/>
    <cellStyle name="Normal 9 3 2 5 4" xfId="2296" xr:uid="{1136F439-B790-4A85-B87B-2C6B98EB769F}"/>
    <cellStyle name="Normal 9 3 2 6" xfId="841" xr:uid="{E44D5549-25A1-44D9-B26B-C167781C7B82}"/>
    <cellStyle name="Normal 9 3 2 6 2" xfId="2297" xr:uid="{49C43FFF-B44F-4547-A25C-E152A1E88620}"/>
    <cellStyle name="Normal 9 3 2 6 2 2" xfId="2298" xr:uid="{D251E978-3E66-45EA-B7F5-654EBA7A7C6E}"/>
    <cellStyle name="Normal 9 3 2 6 3" xfId="2299" xr:uid="{EE29F672-CE14-49E6-9C57-93C289D55F6F}"/>
    <cellStyle name="Normal 9 3 2 6 4" xfId="4037" xr:uid="{9C0E7AF2-4C42-400B-BC24-4E68856C0A9D}"/>
    <cellStyle name="Normal 9 3 2 7" xfId="2300" xr:uid="{A4813A50-C610-41FA-BE0E-C1D5878DA7D8}"/>
    <cellStyle name="Normal 9 3 2 7 2" xfId="2301" xr:uid="{8EE09D30-4FB4-4982-9726-E8EB29403CED}"/>
    <cellStyle name="Normal 9 3 2 8" xfId="2302" xr:uid="{5C278B91-4829-4DC0-9E3D-CF43EBF37DD0}"/>
    <cellStyle name="Normal 9 3 2 9" xfId="4038" xr:uid="{0A18D763-03E3-4DA8-A78E-349FF7CF5FE0}"/>
    <cellStyle name="Normal 9 3 3" xfId="169" xr:uid="{3BAC95F7-EC74-4670-B702-138B7246FDDC}"/>
    <cellStyle name="Normal 9 3 3 2" xfId="170" xr:uid="{DD1D1B95-E535-47B4-ABCD-37B5A571341B}"/>
    <cellStyle name="Normal 9 3 3 2 2" xfId="842" xr:uid="{9EF6E6F2-981B-4214-B7BC-E098B0561993}"/>
    <cellStyle name="Normal 9 3 3 2 2 2" xfId="843" xr:uid="{8DEBEE93-05FB-40DB-BE61-16A8B5F535F0}"/>
    <cellStyle name="Normal 9 3 3 2 2 2 2" xfId="2303" xr:uid="{21A3A84E-6ADB-4247-B1C5-072BBB57DF86}"/>
    <cellStyle name="Normal 9 3 3 2 2 2 2 2" xfId="2304" xr:uid="{7D5ACCFB-5F35-4BB4-802A-E0D8CB3794F1}"/>
    <cellStyle name="Normal 9 3 3 2 2 2 3" xfId="2305" xr:uid="{8E3C0414-0A71-4C4F-A5A4-3A20BB28D009}"/>
    <cellStyle name="Normal 9 3 3 2 2 3" xfId="2306" xr:uid="{794316F2-44C0-4E95-A1F4-36F97D79FD9D}"/>
    <cellStyle name="Normal 9 3 3 2 2 3 2" xfId="2307" xr:uid="{96AEF4E8-45C4-470C-8A6D-8A8813941ECA}"/>
    <cellStyle name="Normal 9 3 3 2 2 4" xfId="2308" xr:uid="{3689B77D-8A30-44EB-82AA-2940348C4CB9}"/>
    <cellStyle name="Normal 9 3 3 2 3" xfId="844" xr:uid="{D8654898-0946-45F2-8740-04E15E9503FF}"/>
    <cellStyle name="Normal 9 3 3 2 3 2" xfId="2309" xr:uid="{D8B892BD-E690-41C3-9D91-0C442CFA60A7}"/>
    <cellStyle name="Normal 9 3 3 2 3 2 2" xfId="2310" xr:uid="{93B1818E-BB89-4083-B485-F1C2BEE7BFBA}"/>
    <cellStyle name="Normal 9 3 3 2 3 3" xfId="2311" xr:uid="{4EA2D2DB-0EB9-43F0-A009-3625F6E7072B}"/>
    <cellStyle name="Normal 9 3 3 2 3 4" xfId="4039" xr:uid="{DCA59482-4C0B-4D78-B68F-88599D6D1F88}"/>
    <cellStyle name="Normal 9 3 3 2 4" xfId="2312" xr:uid="{AF9C680A-0E94-4130-B0BA-D04B44049877}"/>
    <cellStyle name="Normal 9 3 3 2 4 2" xfId="2313" xr:uid="{38F20B34-E946-4108-8BF6-CB68D966C2D2}"/>
    <cellStyle name="Normal 9 3 3 2 5" xfId="2314" xr:uid="{004FED55-4A61-4F76-AC2C-672E567D9C97}"/>
    <cellStyle name="Normal 9 3 3 2 6" xfId="4040" xr:uid="{19035A02-EFEF-4AE3-836D-75304BA46C3A}"/>
    <cellStyle name="Normal 9 3 3 3" xfId="408" xr:uid="{2FA14BDC-E73D-4CE8-8FD5-F6990F1B2D6B}"/>
    <cellStyle name="Normal 9 3 3 3 2" xfId="845" xr:uid="{1C59C5FD-ACFD-4A86-8DF9-51E46E57F003}"/>
    <cellStyle name="Normal 9 3 3 3 2 2" xfId="846" xr:uid="{4B2BDB29-C0A4-4B56-B840-225A04B6E1AE}"/>
    <cellStyle name="Normal 9 3 3 3 2 2 2" xfId="2315" xr:uid="{0C2A20F2-DA40-4910-B07B-E8D39D67A14C}"/>
    <cellStyle name="Normal 9 3 3 3 2 2 2 2" xfId="2316" xr:uid="{2EB3CDC1-A329-42C5-AF37-C99ABC74E008}"/>
    <cellStyle name="Normal 9 3 3 3 2 2 2 2 2" xfId="4765" xr:uid="{0F2D80C7-C6A9-45A3-9C46-4A683665F3C8}"/>
    <cellStyle name="Normal 9 3 3 3 2 2 3" xfId="2317" xr:uid="{CB9A655A-1BEA-447A-A1A9-B67615EB4151}"/>
    <cellStyle name="Normal 9 3 3 3 2 2 3 2" xfId="4766" xr:uid="{4F892823-2A22-4E27-AFF9-F34B7C2E930E}"/>
    <cellStyle name="Normal 9 3 3 3 2 3" xfId="2318" xr:uid="{F01FABA3-93EE-4C90-A58D-B10DCDF6DC70}"/>
    <cellStyle name="Normal 9 3 3 3 2 3 2" xfId="2319" xr:uid="{BE3284E4-0F80-4A76-AFA2-76D3E1A51B30}"/>
    <cellStyle name="Normal 9 3 3 3 2 3 2 2" xfId="4768" xr:uid="{BC65AE7E-C389-4902-8D23-E1506AA93AFF}"/>
    <cellStyle name="Normal 9 3 3 3 2 3 3" xfId="4767" xr:uid="{DBFF71F8-0192-4148-B012-DB271D2A15EC}"/>
    <cellStyle name="Normal 9 3 3 3 2 4" xfId="2320" xr:uid="{1C5BE83F-BD96-49A8-B4BD-065142407088}"/>
    <cellStyle name="Normal 9 3 3 3 2 4 2" xfId="4769" xr:uid="{9E3E37E2-0134-4607-9001-1BA94F344AD8}"/>
    <cellStyle name="Normal 9 3 3 3 3" xfId="847" xr:uid="{73A562F3-00F8-4566-AFE8-1C3C24E83C68}"/>
    <cellStyle name="Normal 9 3 3 3 3 2" xfId="2321" xr:uid="{C779E246-CE01-4458-BF94-39A345E7F015}"/>
    <cellStyle name="Normal 9 3 3 3 3 2 2" xfId="2322" xr:uid="{5C15B14D-670A-4D00-966B-A3760B8FB41A}"/>
    <cellStyle name="Normal 9 3 3 3 3 2 2 2" xfId="4772" xr:uid="{FAA4ABC8-9338-48B6-920E-B8960E645102}"/>
    <cellStyle name="Normal 9 3 3 3 3 2 3" xfId="4771" xr:uid="{79A92326-2D8E-4F74-B029-B8C7F0457248}"/>
    <cellStyle name="Normal 9 3 3 3 3 3" xfId="2323" xr:uid="{94229346-3693-4E6D-9A02-CC59296BD92D}"/>
    <cellStyle name="Normal 9 3 3 3 3 3 2" xfId="4773" xr:uid="{923F1610-A987-4833-90D9-5C7E189F593C}"/>
    <cellStyle name="Normal 9 3 3 3 3 4" xfId="4770" xr:uid="{57C74E6F-4CCE-4CDC-906A-167E49D3D009}"/>
    <cellStyle name="Normal 9 3 3 3 4" xfId="2324" xr:uid="{CE858E55-E47A-4C9F-99DA-A7934538FDC0}"/>
    <cellStyle name="Normal 9 3 3 3 4 2" xfId="2325" xr:uid="{A82A8ACD-B0F3-4AA4-8C0F-EB12CC506EB0}"/>
    <cellStyle name="Normal 9 3 3 3 4 2 2" xfId="4775" xr:uid="{0785682C-3319-49D8-96EF-83A11D2E7F30}"/>
    <cellStyle name="Normal 9 3 3 3 4 3" xfId="4774" xr:uid="{1EEE3FEE-545B-4246-96DC-399594C5FF7C}"/>
    <cellStyle name="Normal 9 3 3 3 5" xfId="2326" xr:uid="{781303A6-41FA-4FEE-B9C0-64DB24129176}"/>
    <cellStyle name="Normal 9 3 3 3 5 2" xfId="4776" xr:uid="{1B2F2177-3472-47B5-A473-06252CD52C99}"/>
    <cellStyle name="Normal 9 3 3 4" xfId="409" xr:uid="{B735B338-E5FC-4A21-A3C2-44F0BDC7E641}"/>
    <cellStyle name="Normal 9 3 3 4 2" xfId="848" xr:uid="{1D71C922-B19E-4FA0-B673-67B0FDDF88A6}"/>
    <cellStyle name="Normal 9 3 3 4 2 2" xfId="2327" xr:uid="{5421BA68-D76C-4D6A-8518-9E8F6EDC7AA1}"/>
    <cellStyle name="Normal 9 3 3 4 2 2 2" xfId="2328" xr:uid="{3DD50682-F943-4F16-A780-6A6487EE2ED3}"/>
    <cellStyle name="Normal 9 3 3 4 2 2 2 2" xfId="4780" xr:uid="{310F58F3-74A0-44DE-9F68-12785816CF89}"/>
    <cellStyle name="Normal 9 3 3 4 2 2 3" xfId="4779" xr:uid="{D97599AF-BDD4-43D9-996D-C4F50F642185}"/>
    <cellStyle name="Normal 9 3 3 4 2 3" xfId="2329" xr:uid="{08C6BFA7-C0DC-4C6E-8A84-2763DA7BE6B5}"/>
    <cellStyle name="Normal 9 3 3 4 2 3 2" xfId="4781" xr:uid="{DA01B025-5092-4502-8A9D-FF0D1F5F8269}"/>
    <cellStyle name="Normal 9 3 3 4 2 4" xfId="4778" xr:uid="{0162C3B2-2CA3-48D2-94B2-D123F40161BD}"/>
    <cellStyle name="Normal 9 3 3 4 3" xfId="2330" xr:uid="{E3FEC98A-7566-4D93-8567-C2B751BD0FFF}"/>
    <cellStyle name="Normal 9 3 3 4 3 2" xfId="2331" xr:uid="{C043EF5B-759E-4C4E-A2EF-BE3B74DEC633}"/>
    <cellStyle name="Normal 9 3 3 4 3 2 2" xfId="4783" xr:uid="{628BDF73-4E3B-495B-9BDC-18F568BE1C58}"/>
    <cellStyle name="Normal 9 3 3 4 3 3" xfId="4782" xr:uid="{5455491D-FB90-4059-BF7A-BAD83F9178B1}"/>
    <cellStyle name="Normal 9 3 3 4 4" xfId="2332" xr:uid="{05015A8D-0A9F-4822-A3D0-A017A8AF2E95}"/>
    <cellStyle name="Normal 9 3 3 4 4 2" xfId="4784" xr:uid="{20DFAD60-1654-4E21-B336-CA7B425F73A7}"/>
    <cellStyle name="Normal 9 3 3 4 5" xfId="4777" xr:uid="{E2C5861A-5628-40A1-BC9A-186094050646}"/>
    <cellStyle name="Normal 9 3 3 5" xfId="849" xr:uid="{EB4F80D6-E9C7-46A5-8BCA-F1E28163AD34}"/>
    <cellStyle name="Normal 9 3 3 5 2" xfId="2333" xr:uid="{0723E680-8909-432F-A9BB-81EEA61BE997}"/>
    <cellStyle name="Normal 9 3 3 5 2 2" xfId="2334" xr:uid="{C8176CF2-7246-4FFA-B704-FBA3A2E1E4EE}"/>
    <cellStyle name="Normal 9 3 3 5 2 2 2" xfId="4787" xr:uid="{048CF2F6-DB4F-402E-B386-D876405E469C}"/>
    <cellStyle name="Normal 9 3 3 5 2 3" xfId="4786" xr:uid="{08A40E79-5637-4641-A00A-BDDA051CBAF0}"/>
    <cellStyle name="Normal 9 3 3 5 3" xfId="2335" xr:uid="{B9271079-442E-4B25-8067-8722B8AA7503}"/>
    <cellStyle name="Normal 9 3 3 5 3 2" xfId="4788" xr:uid="{12496620-B2D5-4E8D-B430-21A6A8D901FB}"/>
    <cellStyle name="Normal 9 3 3 5 4" xfId="4041" xr:uid="{B162FEB5-3060-4748-9272-6B53CEE24BF1}"/>
    <cellStyle name="Normal 9 3 3 5 4 2" xfId="4789" xr:uid="{AA00E01D-272F-42E2-B4B3-B0F2863DCA26}"/>
    <cellStyle name="Normal 9 3 3 5 5" xfId="4785" xr:uid="{FD68B8C2-1322-4254-AA2A-CA1776A5EC9C}"/>
    <cellStyle name="Normal 9 3 3 6" xfId="2336" xr:uid="{CB2100D9-4AE7-4FD6-8781-6E909F0BED02}"/>
    <cellStyle name="Normal 9 3 3 6 2" xfId="2337" xr:uid="{B7772A60-E764-418F-8887-FB024EDEBEA8}"/>
    <cellStyle name="Normal 9 3 3 6 2 2" xfId="4791" xr:uid="{E6D7EBEB-AFFD-4586-8FF0-B36D2A435BA9}"/>
    <cellStyle name="Normal 9 3 3 6 3" xfId="4790" xr:uid="{C3EABD45-8831-45D9-96FC-5A9F5C0668E3}"/>
    <cellStyle name="Normal 9 3 3 7" xfId="2338" xr:uid="{D0950A57-15BB-45F1-8E1B-B0E9FFB09A38}"/>
    <cellStyle name="Normal 9 3 3 7 2" xfId="4792" xr:uid="{D279845D-9E98-461A-A5D7-C05BA0527FA7}"/>
    <cellStyle name="Normal 9 3 3 8" xfId="4042" xr:uid="{C88B2964-5621-41D4-9BE4-E46440360A30}"/>
    <cellStyle name="Normal 9 3 3 8 2" xfId="4793" xr:uid="{DC1EF2B7-255B-4916-9BF2-56FB02AF033F}"/>
    <cellStyle name="Normal 9 3 4" xfId="171" xr:uid="{7D7D6A1A-F152-47DF-974C-3C37F4588A52}"/>
    <cellStyle name="Normal 9 3 4 2" xfId="450" xr:uid="{02E8267F-C8D4-41D7-9860-F3383E010488}"/>
    <cellStyle name="Normal 9 3 4 2 2" xfId="850" xr:uid="{0835F199-F54D-433D-8503-BF980FC89DBB}"/>
    <cellStyle name="Normal 9 3 4 2 2 2" xfId="2339" xr:uid="{691AD4B4-0A87-44CA-B3A2-F5D45FF99E06}"/>
    <cellStyle name="Normal 9 3 4 2 2 2 2" xfId="2340" xr:uid="{3E6C5CC4-D58D-423E-BAE1-AF6244C154F1}"/>
    <cellStyle name="Normal 9 3 4 2 2 2 2 2" xfId="4798" xr:uid="{0A136E4A-1925-4AAF-A33B-42FDC493F896}"/>
    <cellStyle name="Normal 9 3 4 2 2 2 3" xfId="4797" xr:uid="{545BEDBE-D136-4BA8-998E-969397F62E3D}"/>
    <cellStyle name="Normal 9 3 4 2 2 3" xfId="2341" xr:uid="{83B73CA2-C7CB-4D4C-A85F-C757E7283CE6}"/>
    <cellStyle name="Normal 9 3 4 2 2 3 2" xfId="4799" xr:uid="{B82FE970-6FEF-4F22-B762-724DE59C7E97}"/>
    <cellStyle name="Normal 9 3 4 2 2 4" xfId="4043" xr:uid="{83ED70D5-A19A-4FD7-8A93-6B9682F0BAD6}"/>
    <cellStyle name="Normal 9 3 4 2 2 4 2" xfId="4800" xr:uid="{D310D57D-90BD-439E-9403-AC523C7FB2F6}"/>
    <cellStyle name="Normal 9 3 4 2 2 5" xfId="4796" xr:uid="{FF71FF08-A1E5-4BFE-9EFF-FE867390C0A2}"/>
    <cellStyle name="Normal 9 3 4 2 3" xfId="2342" xr:uid="{D9B09A9A-E9DC-4C3D-AD96-5D29B3CFE2E7}"/>
    <cellStyle name="Normal 9 3 4 2 3 2" xfId="2343" xr:uid="{BE9F14DA-6C14-4915-BA36-E25349381886}"/>
    <cellStyle name="Normal 9 3 4 2 3 2 2" xfId="4802" xr:uid="{2949F25C-9F42-41D0-A00C-220272E98DD5}"/>
    <cellStyle name="Normal 9 3 4 2 3 3" xfId="4801" xr:uid="{606AEEEB-1C46-4EF8-A441-62305F67444B}"/>
    <cellStyle name="Normal 9 3 4 2 4" xfId="2344" xr:uid="{3996F946-AA72-4DFE-81CC-AA96147CF239}"/>
    <cellStyle name="Normal 9 3 4 2 4 2" xfId="4803" xr:uid="{C3B5E2D5-4CB1-4EDD-887F-0AFA47835B95}"/>
    <cellStyle name="Normal 9 3 4 2 5" xfId="4044" xr:uid="{033F76B7-6563-4AB1-891E-BDB964B496DA}"/>
    <cellStyle name="Normal 9 3 4 2 5 2" xfId="4804" xr:uid="{60908A5F-D631-4143-9BF8-216AD89FD622}"/>
    <cellStyle name="Normal 9 3 4 2 6" xfId="4795" xr:uid="{98951E51-6559-4F55-8423-CFFAD1D97546}"/>
    <cellStyle name="Normal 9 3 4 3" xfId="851" xr:uid="{6B1CB4E2-2E3C-4DC1-B385-CFCEE35D3B26}"/>
    <cellStyle name="Normal 9 3 4 3 2" xfId="2345" xr:uid="{DE76A3D2-289D-4E55-84D8-A74FB4E8DE5A}"/>
    <cellStyle name="Normal 9 3 4 3 2 2" xfId="2346" xr:uid="{50E78B1E-2E34-4B6D-A563-82FE02BF4FA5}"/>
    <cellStyle name="Normal 9 3 4 3 2 2 2" xfId="4807" xr:uid="{8FDE7DB9-4843-4C77-A33D-1ABA9920A8F1}"/>
    <cellStyle name="Normal 9 3 4 3 2 3" xfId="4806" xr:uid="{13C72314-D7F3-42B3-A24E-31980217C4D7}"/>
    <cellStyle name="Normal 9 3 4 3 3" xfId="2347" xr:uid="{88230143-74AB-45AE-ABAC-E2BDF12F5C6E}"/>
    <cellStyle name="Normal 9 3 4 3 3 2" xfId="4808" xr:uid="{BBB9EBEA-A0D7-497A-B88D-7A98F760CDB1}"/>
    <cellStyle name="Normal 9 3 4 3 4" xfId="4045" xr:uid="{BB8E8B80-B498-4333-B805-F878DB23B5CB}"/>
    <cellStyle name="Normal 9 3 4 3 4 2" xfId="4809" xr:uid="{952C9BB0-A84E-4D9D-BED1-413A8011672B}"/>
    <cellStyle name="Normal 9 3 4 3 5" xfId="4805" xr:uid="{9559D4FF-9236-4A15-BDC1-24A0D809921B}"/>
    <cellStyle name="Normal 9 3 4 4" xfId="2348" xr:uid="{9B040FD8-11C3-4D9A-AF65-A18E638CF5BF}"/>
    <cellStyle name="Normal 9 3 4 4 2" xfId="2349" xr:uid="{05380778-58D6-4A79-841D-E78B904FDD38}"/>
    <cellStyle name="Normal 9 3 4 4 2 2" xfId="4811" xr:uid="{2D4589A7-84DE-40F1-9FD2-477DB93308E1}"/>
    <cellStyle name="Normal 9 3 4 4 3" xfId="4046" xr:uid="{9C0141C4-89B4-41BA-A57E-CC6CEB761505}"/>
    <cellStyle name="Normal 9 3 4 4 3 2" xfId="4812" xr:uid="{42CD7215-199C-4E12-BB0B-A31AD78FEB9E}"/>
    <cellStyle name="Normal 9 3 4 4 4" xfId="4047" xr:uid="{DD445994-F9D7-4E66-8BDE-68DF031389E2}"/>
    <cellStyle name="Normal 9 3 4 4 4 2" xfId="4813" xr:uid="{9BF4D1F8-A06F-4A07-942F-88686AD19333}"/>
    <cellStyle name="Normal 9 3 4 4 5" xfId="4810" xr:uid="{12BA311B-E957-433F-AF1F-DF347F86C7D6}"/>
    <cellStyle name="Normal 9 3 4 5" xfId="2350" xr:uid="{3358D589-12AE-4F82-9EF2-1B81EC03587F}"/>
    <cellStyle name="Normal 9 3 4 5 2" xfId="4814" xr:uid="{4E195660-5A77-40CD-8D66-583119B9D978}"/>
    <cellStyle name="Normal 9 3 4 6" xfId="4048" xr:uid="{D9034FCE-535E-4AEC-B04C-897B97912790}"/>
    <cellStyle name="Normal 9 3 4 6 2" xfId="4815" xr:uid="{2D433C7A-F375-451D-999E-697AE9506227}"/>
    <cellStyle name="Normal 9 3 4 7" xfId="4049" xr:uid="{739F286E-7387-497C-8E6A-C4BE2B0DD05E}"/>
    <cellStyle name="Normal 9 3 4 7 2" xfId="4816" xr:uid="{A2B94CF1-CE2F-4AF9-937A-94451DDFDD48}"/>
    <cellStyle name="Normal 9 3 4 8" xfId="4794" xr:uid="{6400F5C1-F776-4C8A-9EEF-CCAD47A3726D}"/>
    <cellStyle name="Normal 9 3 5" xfId="410" xr:uid="{4AA7E922-9BDD-4D57-A569-357202138915}"/>
    <cellStyle name="Normal 9 3 5 2" xfId="852" xr:uid="{1909E181-3D00-4019-AA65-CAD943A82C15}"/>
    <cellStyle name="Normal 9 3 5 2 2" xfId="853" xr:uid="{EBD6C104-ADB8-4768-BC89-718D67CFF684}"/>
    <cellStyle name="Normal 9 3 5 2 2 2" xfId="2351" xr:uid="{0627100D-DCC6-4FA1-A059-B91D08EF6DEF}"/>
    <cellStyle name="Normal 9 3 5 2 2 2 2" xfId="2352" xr:uid="{1E27AFD3-D5AF-4D2B-B544-6EE0D09DFDD1}"/>
    <cellStyle name="Normal 9 3 5 2 2 2 2 2" xfId="4821" xr:uid="{56AB000B-1AD8-4F25-ADBC-C9AA5D770E51}"/>
    <cellStyle name="Normal 9 3 5 2 2 2 3" xfId="4820" xr:uid="{18B70FA3-F806-4E6D-A879-6A42B552E4E0}"/>
    <cellStyle name="Normal 9 3 5 2 2 3" xfId="2353" xr:uid="{9A4F231D-4F69-4C43-ABBE-851D3422FE24}"/>
    <cellStyle name="Normal 9 3 5 2 2 3 2" xfId="4822" xr:uid="{5DB570EE-1F48-4B94-9409-D5FD5F1B48E0}"/>
    <cellStyle name="Normal 9 3 5 2 2 4" xfId="4819" xr:uid="{666CCF60-7C66-4F48-AD4C-E33F8E849F14}"/>
    <cellStyle name="Normal 9 3 5 2 3" xfId="2354" xr:uid="{01A1D907-8579-4C93-8D6E-B3FCE429AA49}"/>
    <cellStyle name="Normal 9 3 5 2 3 2" xfId="2355" xr:uid="{C80DAB5C-B6E4-48F1-9A30-13A63F82D20F}"/>
    <cellStyle name="Normal 9 3 5 2 3 2 2" xfId="4824" xr:uid="{09DFFFAA-079B-4E02-8619-06054C1C5685}"/>
    <cellStyle name="Normal 9 3 5 2 3 3" xfId="4823" xr:uid="{9DD3FC30-EFB5-44AC-B48C-F8EF43A13EB9}"/>
    <cellStyle name="Normal 9 3 5 2 4" xfId="2356" xr:uid="{C13A8541-9F8A-42A2-B535-F0610E12BFD4}"/>
    <cellStyle name="Normal 9 3 5 2 4 2" xfId="4825" xr:uid="{4A955079-45F3-4A53-A9B3-A6259864AB03}"/>
    <cellStyle name="Normal 9 3 5 2 5" xfId="4818" xr:uid="{29630BFE-FDB2-452E-9BB5-1566BC1BDA3D}"/>
    <cellStyle name="Normal 9 3 5 3" xfId="854" xr:uid="{2DB7308A-8FED-48D7-9AB9-35BD3594CFAB}"/>
    <cellStyle name="Normal 9 3 5 3 2" xfId="2357" xr:uid="{7993F86B-7FD2-4486-A6A6-E0DF2B6444F7}"/>
    <cellStyle name="Normal 9 3 5 3 2 2" xfId="2358" xr:uid="{E8EACFFA-3CDA-4493-9CC5-E923AC4D2A80}"/>
    <cellStyle name="Normal 9 3 5 3 2 2 2" xfId="4828" xr:uid="{44EBA03E-5233-47C8-83FC-74CDFC892CC3}"/>
    <cellStyle name="Normal 9 3 5 3 2 3" xfId="4827" xr:uid="{0544C9A4-7DEF-4E84-9D19-D91F71EE7E23}"/>
    <cellStyle name="Normal 9 3 5 3 3" xfId="2359" xr:uid="{23601004-4198-48F9-93C7-060591EDD19F}"/>
    <cellStyle name="Normal 9 3 5 3 3 2" xfId="4829" xr:uid="{F020EBAE-A81F-4F96-AD5C-B5482D1D38AC}"/>
    <cellStyle name="Normal 9 3 5 3 4" xfId="4050" xr:uid="{7BDE0ABE-0C9C-4AE1-AAB4-7C5B3E11E6B1}"/>
    <cellStyle name="Normal 9 3 5 3 4 2" xfId="4830" xr:uid="{2A034A99-32F5-41DB-A5DB-79D16CC33558}"/>
    <cellStyle name="Normal 9 3 5 3 5" xfId="4826" xr:uid="{CA04C3AD-1197-480A-92BB-43CDBC902054}"/>
    <cellStyle name="Normal 9 3 5 4" xfId="2360" xr:uid="{7743D375-CF56-4029-A153-D43D54DCD83B}"/>
    <cellStyle name="Normal 9 3 5 4 2" xfId="2361" xr:uid="{FB0A5842-72A8-4741-AC14-19BBC9741377}"/>
    <cellStyle name="Normal 9 3 5 4 2 2" xfId="4832" xr:uid="{58CB8738-CA8F-4E3E-B727-620A31B1B94A}"/>
    <cellStyle name="Normal 9 3 5 4 3" xfId="4831" xr:uid="{BDF8613B-6944-4DFB-925F-5484B740535E}"/>
    <cellStyle name="Normal 9 3 5 5" xfId="2362" xr:uid="{D13CB093-F682-4D5E-AD74-E1B518618529}"/>
    <cellStyle name="Normal 9 3 5 5 2" xfId="4833" xr:uid="{720BF360-80FD-40AC-80F6-34E17A6F3966}"/>
    <cellStyle name="Normal 9 3 5 6" xfId="4051" xr:uid="{054FB9C8-0EE0-4DF5-B629-B65A333C9186}"/>
    <cellStyle name="Normal 9 3 5 6 2" xfId="4834" xr:uid="{B0033F1C-D197-4647-ACAE-9D72D153FFB5}"/>
    <cellStyle name="Normal 9 3 5 7" xfId="4817" xr:uid="{22777800-91FD-4F1C-8A08-3E42307E14B8}"/>
    <cellStyle name="Normal 9 3 6" xfId="411" xr:uid="{E4665213-8F76-4E86-8A81-B728822C9FE3}"/>
    <cellStyle name="Normal 9 3 6 2" xfId="855" xr:uid="{AFF4A9CD-515A-42CC-8DEB-D2E4450D8E9A}"/>
    <cellStyle name="Normal 9 3 6 2 2" xfId="2363" xr:uid="{65AEB604-14C6-442E-B353-6D5CB72F6117}"/>
    <cellStyle name="Normal 9 3 6 2 2 2" xfId="2364" xr:uid="{8F3944F1-8072-4266-9D96-7D95659614FD}"/>
    <cellStyle name="Normal 9 3 6 2 2 2 2" xfId="4838" xr:uid="{29483536-5171-49EC-A3A0-7F4B8B50C97F}"/>
    <cellStyle name="Normal 9 3 6 2 2 3" xfId="4837" xr:uid="{D5BCF136-8006-4E81-9074-D929D00A7088}"/>
    <cellStyle name="Normal 9 3 6 2 3" xfId="2365" xr:uid="{C2B26DA1-53A3-46E7-B5CC-8C55CF28E40F}"/>
    <cellStyle name="Normal 9 3 6 2 3 2" xfId="4839" xr:uid="{0FF75583-B401-4803-9539-1760FE09A811}"/>
    <cellStyle name="Normal 9 3 6 2 4" xfId="4052" xr:uid="{BA2DF200-B156-456A-9705-62C452DDFE5B}"/>
    <cellStyle name="Normal 9 3 6 2 4 2" xfId="4840" xr:uid="{D3999EDF-6AFC-4F0B-9313-6D8A260F954E}"/>
    <cellStyle name="Normal 9 3 6 2 5" xfId="4836" xr:uid="{C5C28405-BFF7-4DEF-990A-D514C93BE30A}"/>
    <cellStyle name="Normal 9 3 6 3" xfId="2366" xr:uid="{0025DEAA-3620-497F-B665-FC20BD802711}"/>
    <cellStyle name="Normal 9 3 6 3 2" xfId="2367" xr:uid="{890E8EA2-7540-45FD-AC32-C204A6F7F644}"/>
    <cellStyle name="Normal 9 3 6 3 2 2" xfId="4842" xr:uid="{35861339-945C-4029-8C6C-8103E229DEA6}"/>
    <cellStyle name="Normal 9 3 6 3 3" xfId="4841" xr:uid="{73453EE4-A143-42F8-A896-833CAB7EB450}"/>
    <cellStyle name="Normal 9 3 6 4" xfId="2368" xr:uid="{CC0A7B1F-5C55-40C6-A03C-712B8B0D0D79}"/>
    <cellStyle name="Normal 9 3 6 4 2" xfId="4843" xr:uid="{4A5A305F-9DF0-4828-8ED7-055016FB5300}"/>
    <cellStyle name="Normal 9 3 6 5" xfId="4053" xr:uid="{68E9C48F-7D28-4BE2-944A-87D40F38F764}"/>
    <cellStyle name="Normal 9 3 6 5 2" xfId="4844" xr:uid="{32428E5E-66E6-40C7-9F36-AE9200EC8827}"/>
    <cellStyle name="Normal 9 3 6 6" xfId="4835" xr:uid="{20FE65DA-6219-4C81-9197-0BB8E3B7B1F5}"/>
    <cellStyle name="Normal 9 3 7" xfId="856" xr:uid="{267C846A-37F4-4CE3-8A50-6BD15CA8AB93}"/>
    <cellStyle name="Normal 9 3 7 2" xfId="2369" xr:uid="{4E4CBA21-3B23-42C2-A709-D3AB053A1839}"/>
    <cellStyle name="Normal 9 3 7 2 2" xfId="2370" xr:uid="{162B73D0-8FD8-4E03-B4CC-18C29C5C3BF6}"/>
    <cellStyle name="Normal 9 3 7 2 2 2" xfId="4847" xr:uid="{20042CC9-7016-4A75-A5AF-20BE242B21A3}"/>
    <cellStyle name="Normal 9 3 7 2 3" xfId="4846" xr:uid="{31AC242B-6BA3-47FD-B928-8CA66C18274C}"/>
    <cellStyle name="Normal 9 3 7 3" xfId="2371" xr:uid="{E10D386B-1768-459E-8F9C-B433EB47768B}"/>
    <cellStyle name="Normal 9 3 7 3 2" xfId="4848" xr:uid="{E4151F74-DC23-4779-867F-9B61E97CD919}"/>
    <cellStyle name="Normal 9 3 7 4" xfId="4054" xr:uid="{1B13C08C-728A-48C4-96C4-1811A4B0EB04}"/>
    <cellStyle name="Normal 9 3 7 4 2" xfId="4849" xr:uid="{7BB8E417-80FD-406E-9B63-C5FD19A331B1}"/>
    <cellStyle name="Normal 9 3 7 5" xfId="4845" xr:uid="{5F16828B-98CB-43EA-BF75-9E1EE5019D4B}"/>
    <cellStyle name="Normal 9 3 8" xfId="2372" xr:uid="{BC4AA22F-C744-42A7-9070-08C99F269EFC}"/>
    <cellStyle name="Normal 9 3 8 2" xfId="2373" xr:uid="{FEDAC4B7-3ADE-4428-847F-1496B30604BA}"/>
    <cellStyle name="Normal 9 3 8 2 2" xfId="4851" xr:uid="{CA04BAEA-DBCA-4FAF-86DA-4D975D259077}"/>
    <cellStyle name="Normal 9 3 8 3" xfId="4055" xr:uid="{6F8DBFB8-D117-4308-A6D5-225FFC65F1E3}"/>
    <cellStyle name="Normal 9 3 8 3 2" xfId="4852" xr:uid="{776C7002-98D1-4D15-8A46-BCEF75604177}"/>
    <cellStyle name="Normal 9 3 8 4" xfId="4056" xr:uid="{6BB668F3-78C4-486D-B6E3-672E7769A935}"/>
    <cellStyle name="Normal 9 3 8 4 2" xfId="4853" xr:uid="{4DB2A363-1A7D-4625-88DE-140717B357B6}"/>
    <cellStyle name="Normal 9 3 8 5" xfId="4850" xr:uid="{020B80F3-814D-4EC0-B087-393FE81CD935}"/>
    <cellStyle name="Normal 9 3 9" xfId="2374" xr:uid="{0DCDB688-BCF7-4D9A-948A-F031B480FA93}"/>
    <cellStyle name="Normal 9 3 9 2" xfId="4854" xr:uid="{93899438-C30A-439C-90BE-C448777D77F9}"/>
    <cellStyle name="Normal 9 4" xfId="172" xr:uid="{E59EA2F6-A41D-4653-ABBB-D9906E54844A}"/>
    <cellStyle name="Normal 9 4 10" xfId="4057" xr:uid="{B7F2B115-6851-4487-87E9-85DB9B498A32}"/>
    <cellStyle name="Normal 9 4 10 2" xfId="4856" xr:uid="{4957612F-FF1E-4980-AD3E-55D4E7BB2C8D}"/>
    <cellStyle name="Normal 9 4 11" xfId="4058" xr:uid="{4DA6EFA7-5731-4C7F-ADCB-7CB7DE738590}"/>
    <cellStyle name="Normal 9 4 11 2" xfId="4857" xr:uid="{911F025C-5F8C-4643-948E-DD3FDF1B7D93}"/>
    <cellStyle name="Normal 9 4 12" xfId="4855" xr:uid="{58B3874B-EA57-459C-B768-0A63A6AE1E8C}"/>
    <cellStyle name="Normal 9 4 2" xfId="173" xr:uid="{B47118CA-6037-43D5-B15E-B8788DB6FCE8}"/>
    <cellStyle name="Normal 9 4 2 10" xfId="4858" xr:uid="{E89448D2-D429-46AC-B0E9-CC9D591B43EC}"/>
    <cellStyle name="Normal 9 4 2 2" xfId="174" xr:uid="{2001A3D6-63D4-4B29-A88D-F64CA2E3752A}"/>
    <cellStyle name="Normal 9 4 2 2 2" xfId="412" xr:uid="{8CC5B830-F3B5-4D78-AAB9-25DEDACFC598}"/>
    <cellStyle name="Normal 9 4 2 2 2 2" xfId="857" xr:uid="{A6435580-63FE-45BA-A680-99206730DEF7}"/>
    <cellStyle name="Normal 9 4 2 2 2 2 2" xfId="2375" xr:uid="{A0B85DAD-311E-4B2A-8C6C-B6D3C89A009D}"/>
    <cellStyle name="Normal 9 4 2 2 2 2 2 2" xfId="2376" xr:uid="{67197150-50FD-4D2E-BA2F-A1F04407A506}"/>
    <cellStyle name="Normal 9 4 2 2 2 2 2 2 2" xfId="4863" xr:uid="{38C99BC0-CFC8-474B-80AA-6EBBA262C0E8}"/>
    <cellStyle name="Normal 9 4 2 2 2 2 2 3" xfId="4862" xr:uid="{AF195806-E160-4610-8273-01039E292AB1}"/>
    <cellStyle name="Normal 9 4 2 2 2 2 3" xfId="2377" xr:uid="{CEDB37D4-CF55-4E7C-912B-CDBBFC26261C}"/>
    <cellStyle name="Normal 9 4 2 2 2 2 3 2" xfId="4864" xr:uid="{48067015-DCC2-4A6D-B2E0-D07C3C5EF5E6}"/>
    <cellStyle name="Normal 9 4 2 2 2 2 4" xfId="4059" xr:uid="{406B4A59-19C4-41D2-83FF-7BC92F8F9AEA}"/>
    <cellStyle name="Normal 9 4 2 2 2 2 4 2" xfId="4865" xr:uid="{E46B1BE0-720F-4A83-9AA5-0823A1733DDD}"/>
    <cellStyle name="Normal 9 4 2 2 2 2 5" xfId="4861" xr:uid="{18F1EC5F-72D4-4FBB-95E2-ECE6D56D8D2F}"/>
    <cellStyle name="Normal 9 4 2 2 2 3" xfId="2378" xr:uid="{A501813B-DE31-40B7-BABE-B26993FC2081}"/>
    <cellStyle name="Normal 9 4 2 2 2 3 2" xfId="2379" xr:uid="{BF6A0DF6-5ED6-4CAA-850E-60024A4A51BF}"/>
    <cellStyle name="Normal 9 4 2 2 2 3 2 2" xfId="4867" xr:uid="{1A004C3B-B83D-4E95-BC02-6FA87C406CD1}"/>
    <cellStyle name="Normal 9 4 2 2 2 3 3" xfId="4060" xr:uid="{F33FCC91-CA93-4920-AA34-BBC4A232D822}"/>
    <cellStyle name="Normal 9 4 2 2 2 3 3 2" xfId="4868" xr:uid="{60E4A6BF-7F9E-4A1D-BE9D-7AA9B186478F}"/>
    <cellStyle name="Normal 9 4 2 2 2 3 4" xfId="4061" xr:uid="{24EE1100-30B5-4E55-AC00-E1A5173DBD66}"/>
    <cellStyle name="Normal 9 4 2 2 2 3 4 2" xfId="4869" xr:uid="{948288C3-3811-4B33-88CB-B1B9FAD5B4A5}"/>
    <cellStyle name="Normal 9 4 2 2 2 3 5" xfId="4866" xr:uid="{8743799A-8369-4EC2-9601-8675C8F581C3}"/>
    <cellStyle name="Normal 9 4 2 2 2 4" xfId="2380" xr:uid="{5A1CD77E-5CD5-43A4-914B-7AB15918A110}"/>
    <cellStyle name="Normal 9 4 2 2 2 4 2" xfId="4870" xr:uid="{A8D96EA4-EEC4-44CE-9AC3-7A9E71030812}"/>
    <cellStyle name="Normal 9 4 2 2 2 5" xfId="4062" xr:uid="{88C9A9E9-4318-43C5-97C5-08CE4405241B}"/>
    <cellStyle name="Normal 9 4 2 2 2 5 2" xfId="4871" xr:uid="{CF3FA8F6-9F58-405D-9316-297CD7E61DE7}"/>
    <cellStyle name="Normal 9 4 2 2 2 6" xfId="4063" xr:uid="{C4EF2F4F-D504-448A-85AB-56F5F5391522}"/>
    <cellStyle name="Normal 9 4 2 2 2 6 2" xfId="4872" xr:uid="{42903465-28FD-40B3-845B-BDEF002B7243}"/>
    <cellStyle name="Normal 9 4 2 2 2 7" xfId="4860" xr:uid="{5453B678-1B66-4E74-84AA-90F631BE4F1F}"/>
    <cellStyle name="Normal 9 4 2 2 3" xfId="858" xr:uid="{40AB45AC-E29A-4662-933D-61635FC621B4}"/>
    <cellStyle name="Normal 9 4 2 2 3 2" xfId="2381" xr:uid="{D498C269-4A92-4396-BDB9-734C325016A0}"/>
    <cellStyle name="Normal 9 4 2 2 3 2 2" xfId="2382" xr:uid="{63943505-B4CB-4472-9C5E-CD6745B4A4CB}"/>
    <cellStyle name="Normal 9 4 2 2 3 2 2 2" xfId="4875" xr:uid="{3094450C-EF5D-41FB-A571-D72E931B6ACA}"/>
    <cellStyle name="Normal 9 4 2 2 3 2 3" xfId="4064" xr:uid="{94C7670E-1472-4D6F-8E52-60C1F42EABA7}"/>
    <cellStyle name="Normal 9 4 2 2 3 2 3 2" xfId="4876" xr:uid="{96AC5D8E-375C-4C5E-A60A-1C8427643232}"/>
    <cellStyle name="Normal 9 4 2 2 3 2 4" xfId="4065" xr:uid="{A67717E2-CD35-4B1A-84B3-30724A6C79E6}"/>
    <cellStyle name="Normal 9 4 2 2 3 2 4 2" xfId="4877" xr:uid="{0B344F67-F793-4818-8628-1496E248BADA}"/>
    <cellStyle name="Normal 9 4 2 2 3 2 5" xfId="4874" xr:uid="{F213C950-145B-4BB8-AA0D-1D8D3A4FD560}"/>
    <cellStyle name="Normal 9 4 2 2 3 3" xfId="2383" xr:uid="{5EE4C488-38A4-44E7-81D4-DFA2DEA94091}"/>
    <cellStyle name="Normal 9 4 2 2 3 3 2" xfId="4878" xr:uid="{5292C974-EF90-4FFE-9E6B-3C689B5EECD5}"/>
    <cellStyle name="Normal 9 4 2 2 3 4" xfId="4066" xr:uid="{6175CA33-C1F8-42F8-AE49-53A628BDBD52}"/>
    <cellStyle name="Normal 9 4 2 2 3 4 2" xfId="4879" xr:uid="{AC32E4AB-BB2F-4E65-AE2D-A0DE5DB3A0CC}"/>
    <cellStyle name="Normal 9 4 2 2 3 5" xfId="4067" xr:uid="{68A566A3-7FCE-4C97-946B-268B9D802FD9}"/>
    <cellStyle name="Normal 9 4 2 2 3 5 2" xfId="4880" xr:uid="{2E6E1655-B7FB-4DEA-96FC-A8BB05B19996}"/>
    <cellStyle name="Normal 9 4 2 2 3 6" xfId="4873" xr:uid="{8DCAB166-A485-481E-81EE-579DBF3D28DE}"/>
    <cellStyle name="Normal 9 4 2 2 4" xfId="2384" xr:uid="{488AAF61-D735-420F-9582-E5245ECB9603}"/>
    <cellStyle name="Normal 9 4 2 2 4 2" xfId="2385" xr:uid="{4B69DC82-74FD-4206-87E6-7FC949E3C09B}"/>
    <cellStyle name="Normal 9 4 2 2 4 2 2" xfId="4882" xr:uid="{65DDC9EE-6A45-45A9-8CB8-9BE16758B13A}"/>
    <cellStyle name="Normal 9 4 2 2 4 3" xfId="4068" xr:uid="{82AD5B81-4626-4D35-B884-39AC22DCF0B2}"/>
    <cellStyle name="Normal 9 4 2 2 4 3 2" xfId="4883" xr:uid="{3BF53FD1-329F-44E6-8363-D97F2BE0CD96}"/>
    <cellStyle name="Normal 9 4 2 2 4 4" xfId="4069" xr:uid="{B193A6CC-29B2-4578-AC6E-A63AE781EC5A}"/>
    <cellStyle name="Normal 9 4 2 2 4 4 2" xfId="4884" xr:uid="{A384778B-8797-427D-9894-15401C043B4D}"/>
    <cellStyle name="Normal 9 4 2 2 4 5" xfId="4881" xr:uid="{4B5460E5-4F1C-4B57-8D4B-78B4A64606FC}"/>
    <cellStyle name="Normal 9 4 2 2 5" xfId="2386" xr:uid="{B323B3C1-2C66-4E70-B0BF-D57DFCBCE47E}"/>
    <cellStyle name="Normal 9 4 2 2 5 2" xfId="4070" xr:uid="{B7563630-B3A9-4887-A4B8-C93D65EDD48A}"/>
    <cellStyle name="Normal 9 4 2 2 5 2 2" xfId="4886" xr:uid="{DFB9C3EF-F0FB-4678-A915-8CC1A26B8C21}"/>
    <cellStyle name="Normal 9 4 2 2 5 3" xfId="4071" xr:uid="{38275A33-E11C-4C2D-B22E-EBD798E3A70A}"/>
    <cellStyle name="Normal 9 4 2 2 5 3 2" xfId="4887" xr:uid="{36C46B9B-C397-4FD9-B384-45EFCA8EBD7B}"/>
    <cellStyle name="Normal 9 4 2 2 5 4" xfId="4072" xr:uid="{463FAE92-30FF-48FF-9EE9-F16EEC4D45EE}"/>
    <cellStyle name="Normal 9 4 2 2 5 4 2" xfId="4888" xr:uid="{5D8C3B42-D234-4B78-8DD1-C6F9D10C9270}"/>
    <cellStyle name="Normal 9 4 2 2 5 5" xfId="4885" xr:uid="{3900C918-51F9-4323-9771-B6ADF13E6721}"/>
    <cellStyle name="Normal 9 4 2 2 6" xfId="4073" xr:uid="{F80E1557-BDE0-4E56-A6B6-B8F09FDBB971}"/>
    <cellStyle name="Normal 9 4 2 2 6 2" xfId="4889" xr:uid="{6B2A939F-9370-4D19-B575-6B51A53B1288}"/>
    <cellStyle name="Normal 9 4 2 2 7" xfId="4074" xr:uid="{5DEB9AD3-8F38-48A1-B9C4-B64ECDD296B5}"/>
    <cellStyle name="Normal 9 4 2 2 7 2" xfId="4890" xr:uid="{EF5A8D57-1D7F-49AE-A0BD-6A2A061F6EB6}"/>
    <cellStyle name="Normal 9 4 2 2 8" xfId="4075" xr:uid="{D5794923-79BE-466E-8E27-CC722357BFC9}"/>
    <cellStyle name="Normal 9 4 2 2 8 2" xfId="4891" xr:uid="{C01F091F-0E40-46DD-AE20-0CF06506E237}"/>
    <cellStyle name="Normal 9 4 2 2 9" xfId="4859" xr:uid="{70992D6A-66ED-47C6-B5FA-5C086FD5B2D9}"/>
    <cellStyle name="Normal 9 4 2 3" xfId="413" xr:uid="{BE9D8856-2CD9-45D9-B16B-832DF332A0D6}"/>
    <cellStyle name="Normal 9 4 2 3 2" xfId="859" xr:uid="{03BAA3C4-9C21-4150-96B3-201705B9EDAB}"/>
    <cellStyle name="Normal 9 4 2 3 2 2" xfId="860" xr:uid="{C922F093-EB44-456A-8844-8DDE01F10EB9}"/>
    <cellStyle name="Normal 9 4 2 3 2 2 2" xfId="2387" xr:uid="{723DB994-DA69-4D92-A7D9-0D6128397D8C}"/>
    <cellStyle name="Normal 9 4 2 3 2 2 2 2" xfId="2388" xr:uid="{C3B0095D-2F17-46C0-ABDE-05304F52A45F}"/>
    <cellStyle name="Normal 9 4 2 3 2 2 2 2 2" xfId="4896" xr:uid="{CF052755-EAA4-4FA2-AE6D-17E695AA2475}"/>
    <cellStyle name="Normal 9 4 2 3 2 2 2 3" xfId="4895" xr:uid="{3C4C0B66-2179-42C3-B53D-16BEE96B5BA4}"/>
    <cellStyle name="Normal 9 4 2 3 2 2 3" xfId="2389" xr:uid="{755E21D4-1CFE-4BE6-AF5D-A7B7883A68C3}"/>
    <cellStyle name="Normal 9 4 2 3 2 2 3 2" xfId="4897" xr:uid="{7D30C933-535D-4BF3-AF42-DCAA9CE1012C}"/>
    <cellStyle name="Normal 9 4 2 3 2 2 4" xfId="4894" xr:uid="{12877E0D-E80C-48B8-B7AF-14830C9822C7}"/>
    <cellStyle name="Normal 9 4 2 3 2 3" xfId="2390" xr:uid="{C560A845-11F4-40C7-8005-7AD477B1402F}"/>
    <cellStyle name="Normal 9 4 2 3 2 3 2" xfId="2391" xr:uid="{39CAB98E-3215-414B-B801-BB10C55E96AE}"/>
    <cellStyle name="Normal 9 4 2 3 2 3 2 2" xfId="4899" xr:uid="{6A5C7A1F-8DEF-4AEE-83F8-D64DC2E2087A}"/>
    <cellStyle name="Normal 9 4 2 3 2 3 3" xfId="4898" xr:uid="{7B8E7AF6-D15A-4536-A38F-94792369CF6A}"/>
    <cellStyle name="Normal 9 4 2 3 2 4" xfId="2392" xr:uid="{17ADCF8F-ACBB-4B68-9317-A6AC4F57B7BC}"/>
    <cellStyle name="Normal 9 4 2 3 2 4 2" xfId="4900" xr:uid="{C5AB9C6C-9669-4566-8F23-A44E15E5F02F}"/>
    <cellStyle name="Normal 9 4 2 3 2 5" xfId="4893" xr:uid="{780FDD4C-ED53-43AD-B27A-11D88C9354F3}"/>
    <cellStyle name="Normal 9 4 2 3 3" xfId="861" xr:uid="{4A402FA9-8EE1-4852-B269-74F2F3B553AE}"/>
    <cellStyle name="Normal 9 4 2 3 3 2" xfId="2393" xr:uid="{3EF5CF10-03EE-4667-8397-9D2CFDB548ED}"/>
    <cellStyle name="Normal 9 4 2 3 3 2 2" xfId="2394" xr:uid="{BF3B3DBE-AAC0-44CC-A5D2-4497A2272DCF}"/>
    <cellStyle name="Normal 9 4 2 3 3 2 2 2" xfId="4903" xr:uid="{E0D679F9-29AE-4887-AABC-260118C54B37}"/>
    <cellStyle name="Normal 9 4 2 3 3 2 3" xfId="4902" xr:uid="{E89320A5-8922-4392-BB5D-F5FABC854DEF}"/>
    <cellStyle name="Normal 9 4 2 3 3 3" xfId="2395" xr:uid="{223F34C1-E2BA-47C0-8A6F-FFBBEFA2B478}"/>
    <cellStyle name="Normal 9 4 2 3 3 3 2" xfId="4904" xr:uid="{CECFDEA1-CD8A-4246-9EC7-7C7443AB6265}"/>
    <cellStyle name="Normal 9 4 2 3 3 4" xfId="4076" xr:uid="{30893203-B303-4ADF-A7FA-6E2142FD7920}"/>
    <cellStyle name="Normal 9 4 2 3 3 4 2" xfId="4905" xr:uid="{D2BCEA8A-2DB9-454D-88C5-A6728B6E69A0}"/>
    <cellStyle name="Normal 9 4 2 3 3 5" xfId="4901" xr:uid="{0547052D-7474-4782-AD0C-95426367409B}"/>
    <cellStyle name="Normal 9 4 2 3 4" xfId="2396" xr:uid="{B552935B-2BF1-4F8E-91DB-AC6E270DFDCA}"/>
    <cellStyle name="Normal 9 4 2 3 4 2" xfId="2397" xr:uid="{353657E8-29D2-4066-B0BA-07D12853F0DC}"/>
    <cellStyle name="Normal 9 4 2 3 4 2 2" xfId="4907" xr:uid="{8EAB0F21-BA70-487E-987C-CC91996B4F81}"/>
    <cellStyle name="Normal 9 4 2 3 4 3" xfId="4906" xr:uid="{3BF837E6-462B-4F1C-9E08-9C6A8931559C}"/>
    <cellStyle name="Normal 9 4 2 3 5" xfId="2398" xr:uid="{FAEEE015-6A3A-4491-80CA-131DDEE7B77F}"/>
    <cellStyle name="Normal 9 4 2 3 5 2" xfId="4908" xr:uid="{43ABAB40-A515-44A4-92D4-25FBC4F894DB}"/>
    <cellStyle name="Normal 9 4 2 3 6" xfId="4077" xr:uid="{0A49B1AD-88F6-4EC6-A971-C36CE721005A}"/>
    <cellStyle name="Normal 9 4 2 3 6 2" xfId="4909" xr:uid="{10DF64BC-781E-4B71-B2C2-6A5CA97F83DD}"/>
    <cellStyle name="Normal 9 4 2 3 7" xfId="4892" xr:uid="{AFFAC63F-303D-4C33-9AFE-755228108115}"/>
    <cellStyle name="Normal 9 4 2 4" xfId="414" xr:uid="{F61A5DF3-F854-450F-B3D2-56359CC2238B}"/>
    <cellStyle name="Normal 9 4 2 4 2" xfId="862" xr:uid="{735B7D6A-21E7-4391-B757-8893772470BD}"/>
    <cellStyle name="Normal 9 4 2 4 2 2" xfId="2399" xr:uid="{131E729E-2B0E-42EC-958B-9B83E9A47C5D}"/>
    <cellStyle name="Normal 9 4 2 4 2 2 2" xfId="2400" xr:uid="{750F29A2-13D6-414F-885E-7B683DD1F302}"/>
    <cellStyle name="Normal 9 4 2 4 2 2 2 2" xfId="4913" xr:uid="{79C2C116-2F6E-4591-87BE-B741EA1BD667}"/>
    <cellStyle name="Normal 9 4 2 4 2 2 3" xfId="4912" xr:uid="{B41FE752-02A3-46D6-8E57-A6EE683374AC}"/>
    <cellStyle name="Normal 9 4 2 4 2 3" xfId="2401" xr:uid="{D3E0DA1B-8F09-4BAB-B0D0-A3920D6D86E9}"/>
    <cellStyle name="Normal 9 4 2 4 2 3 2" xfId="4914" xr:uid="{0EAF8A7D-E1C5-4CE8-A6E5-DD63B901B949}"/>
    <cellStyle name="Normal 9 4 2 4 2 4" xfId="4078" xr:uid="{728367C5-4086-4B0C-8063-64932E9ABD1B}"/>
    <cellStyle name="Normal 9 4 2 4 2 4 2" xfId="4915" xr:uid="{9C3834EF-941E-4B41-9B49-368DD23C2DD6}"/>
    <cellStyle name="Normal 9 4 2 4 2 5" xfId="4911" xr:uid="{53BA5723-7CD7-455F-867A-CE41E7831FCD}"/>
    <cellStyle name="Normal 9 4 2 4 3" xfId="2402" xr:uid="{9545BAED-CFE4-4261-985F-F6C9B2EA225F}"/>
    <cellStyle name="Normal 9 4 2 4 3 2" xfId="2403" xr:uid="{DB164922-8737-4959-BB65-892D4B4FF029}"/>
    <cellStyle name="Normal 9 4 2 4 3 2 2" xfId="4917" xr:uid="{9A0ABA63-B8BD-433B-A214-BF4B56E55A9D}"/>
    <cellStyle name="Normal 9 4 2 4 3 3" xfId="4916" xr:uid="{5362B9A7-5796-49A9-9136-129F032AF153}"/>
    <cellStyle name="Normal 9 4 2 4 4" xfId="2404" xr:uid="{8218FAD4-968E-4A27-87FD-CDF22AE342CB}"/>
    <cellStyle name="Normal 9 4 2 4 4 2" xfId="4918" xr:uid="{827C04E8-EEB4-4C8B-A716-CCD09EFD3D73}"/>
    <cellStyle name="Normal 9 4 2 4 5" xfId="4079" xr:uid="{03A60594-7879-4F2F-B060-EE4A59F5D563}"/>
    <cellStyle name="Normal 9 4 2 4 5 2" xfId="4919" xr:uid="{E3D4FD50-3C4B-4660-8D4A-C929C4713E88}"/>
    <cellStyle name="Normal 9 4 2 4 6" xfId="4910" xr:uid="{9A703724-4160-4893-B46B-9E3235C716F1}"/>
    <cellStyle name="Normal 9 4 2 5" xfId="415" xr:uid="{585BCC47-12DA-4477-800D-5B301A3945BC}"/>
    <cellStyle name="Normal 9 4 2 5 2" xfId="2405" xr:uid="{A630DF51-CA55-45BD-BC71-615F0A6A86A7}"/>
    <cellStyle name="Normal 9 4 2 5 2 2" xfId="2406" xr:uid="{50A0C220-DEE5-4B29-AD03-D03F58B9AAEA}"/>
    <cellStyle name="Normal 9 4 2 5 2 2 2" xfId="4922" xr:uid="{D61D2607-5860-4AB8-9F83-29F59BD10018}"/>
    <cellStyle name="Normal 9 4 2 5 2 3" xfId="4921" xr:uid="{E303BCB5-7805-4DFE-902C-7C408FDBAE84}"/>
    <cellStyle name="Normal 9 4 2 5 3" xfId="2407" xr:uid="{446DBD78-DDCD-45A2-8B86-1D37EB64FCA1}"/>
    <cellStyle name="Normal 9 4 2 5 3 2" xfId="4923" xr:uid="{A3D86386-24E7-4C3F-9C5B-18BCB296C22E}"/>
    <cellStyle name="Normal 9 4 2 5 4" xfId="4080" xr:uid="{6130E1DF-25CC-485C-991C-FE8A678767FA}"/>
    <cellStyle name="Normal 9 4 2 5 4 2" xfId="4924" xr:uid="{67AA943A-BCAE-48B4-8A18-99DC17FC7A75}"/>
    <cellStyle name="Normal 9 4 2 5 5" xfId="4920" xr:uid="{6AF5D54E-0DFE-4449-A9D9-02675EE9B710}"/>
    <cellStyle name="Normal 9 4 2 6" xfId="2408" xr:uid="{D368CA35-3E3A-4B49-BBC4-157EB8043669}"/>
    <cellStyle name="Normal 9 4 2 6 2" xfId="2409" xr:uid="{AD9CDEAF-B46F-445E-9408-82A635CD8712}"/>
    <cellStyle name="Normal 9 4 2 6 2 2" xfId="4926" xr:uid="{DCFA8226-3492-427E-A5C5-98717A1BEDC1}"/>
    <cellStyle name="Normal 9 4 2 6 3" xfId="4081" xr:uid="{F1B4F74D-AEBE-4C6F-A0D8-9BA4B7810774}"/>
    <cellStyle name="Normal 9 4 2 6 3 2" xfId="4927" xr:uid="{AD023C78-71E9-4861-91CA-7D80E5CA6A23}"/>
    <cellStyle name="Normal 9 4 2 6 4" xfId="4082" xr:uid="{634DE758-7FDE-46E2-90D5-5B96B1229652}"/>
    <cellStyle name="Normal 9 4 2 6 4 2" xfId="4928" xr:uid="{E11AAF8C-9581-4A55-A8A2-1CCF5EAD13ED}"/>
    <cellStyle name="Normal 9 4 2 6 5" xfId="4925" xr:uid="{C1A2A044-CC5A-4CB3-AA6B-8B97C57A7430}"/>
    <cellStyle name="Normal 9 4 2 7" xfId="2410" xr:uid="{63BC29FA-0769-4A38-AEF5-708DB29BD6DA}"/>
    <cellStyle name="Normal 9 4 2 7 2" xfId="4929" xr:uid="{C492F653-BC05-4F1E-A06E-0F6D487E1BBA}"/>
    <cellStyle name="Normal 9 4 2 8" xfId="4083" xr:uid="{CA0C22C8-998E-4FF8-BB32-09F1D9D2D6B4}"/>
    <cellStyle name="Normal 9 4 2 8 2" xfId="4930" xr:uid="{44FC21E3-2C08-4250-AB8A-D88E6D419638}"/>
    <cellStyle name="Normal 9 4 2 9" xfId="4084" xr:uid="{882FDC98-F404-4B77-9DA3-729A9418AD2A}"/>
    <cellStyle name="Normal 9 4 2 9 2" xfId="4931" xr:uid="{7D669500-2A17-41F1-B809-DD4CA5B930FF}"/>
    <cellStyle name="Normal 9 4 3" xfId="175" xr:uid="{33D00355-B7A3-4841-880E-7FBC2990CBBC}"/>
    <cellStyle name="Normal 9 4 3 2" xfId="176" xr:uid="{0D313BC1-35CE-4514-A40D-A9524F4394B7}"/>
    <cellStyle name="Normal 9 4 3 2 2" xfId="863" xr:uid="{F19B883E-985C-46F4-B75B-BC55FE79DBD0}"/>
    <cellStyle name="Normal 9 4 3 2 2 2" xfId="2411" xr:uid="{B3A82CA6-8D28-46A0-8ADB-B62B8CB6C477}"/>
    <cellStyle name="Normal 9 4 3 2 2 2 2" xfId="2412" xr:uid="{7C2DFA31-3258-462B-9DDD-55DD956768DA}"/>
    <cellStyle name="Normal 9 4 3 2 2 2 2 2" xfId="4500" xr:uid="{9DA1ADD7-23A1-408E-B2F1-29E27758C811}"/>
    <cellStyle name="Normal 9 4 3 2 2 2 2 2 2" xfId="5307" xr:uid="{BBE475B3-0D70-4067-B3AF-0D138E139A0D}"/>
    <cellStyle name="Normal 9 4 3 2 2 2 2 2 3" xfId="4936" xr:uid="{C622C32D-145A-43E3-A566-B0B4DBE479E8}"/>
    <cellStyle name="Normal 9 4 3 2 2 2 3" xfId="4501" xr:uid="{B5BFC2DB-CAC0-4AE9-9F1E-488BEA5383C9}"/>
    <cellStyle name="Normal 9 4 3 2 2 2 3 2" xfId="5308" xr:uid="{81B765D9-B41B-4A4D-A863-34800660977D}"/>
    <cellStyle name="Normal 9 4 3 2 2 2 3 3" xfId="4935" xr:uid="{6A10AD54-967B-454D-B8F2-728BE3416956}"/>
    <cellStyle name="Normal 9 4 3 2 2 3" xfId="2413" xr:uid="{3531763C-4F7F-4A7F-B350-CAD3869F4F1C}"/>
    <cellStyle name="Normal 9 4 3 2 2 3 2" xfId="4502" xr:uid="{ED89F05A-D688-4C93-8180-09C15C9E6BD1}"/>
    <cellStyle name="Normal 9 4 3 2 2 3 2 2" xfId="5309" xr:uid="{CF2E99C3-0CCF-4147-99B3-30E51BCF9247}"/>
    <cellStyle name="Normal 9 4 3 2 2 3 2 3" xfId="4937" xr:uid="{D8A74BE8-08FF-49D3-9ECA-EB150D3140EB}"/>
    <cellStyle name="Normal 9 4 3 2 2 4" xfId="4085" xr:uid="{562A61B2-E5DD-4B0B-97F0-C4D22AB0D484}"/>
    <cellStyle name="Normal 9 4 3 2 2 4 2" xfId="4938" xr:uid="{57CDF78B-F03D-413B-9163-8374CB71A10B}"/>
    <cellStyle name="Normal 9 4 3 2 2 5" xfId="4934" xr:uid="{47595E07-E099-4810-84C2-789E3D678761}"/>
    <cellStyle name="Normal 9 4 3 2 3" xfId="2414" xr:uid="{78685971-382A-476F-AAAF-48ACD18F1D03}"/>
    <cellStyle name="Normal 9 4 3 2 3 2" xfId="2415" xr:uid="{F1D7C85F-B6D4-44B8-AA52-E5CA9909E277}"/>
    <cellStyle name="Normal 9 4 3 2 3 2 2" xfId="4503" xr:uid="{771FC439-AC9F-4CD8-BB28-29B89E8703FB}"/>
    <cellStyle name="Normal 9 4 3 2 3 2 2 2" xfId="5310" xr:uid="{F9418E99-0FBE-4DBC-9713-8F613C0E0BE9}"/>
    <cellStyle name="Normal 9 4 3 2 3 2 2 3" xfId="4940" xr:uid="{90359C86-BF54-40FB-9CAF-948DCEA7E072}"/>
    <cellStyle name="Normal 9 4 3 2 3 3" xfId="4086" xr:uid="{A6A9CBDF-6629-4C31-809D-A13C5A11AB2F}"/>
    <cellStyle name="Normal 9 4 3 2 3 3 2" xfId="4941" xr:uid="{7C53D46D-0A50-4399-B44F-8268F0F36D31}"/>
    <cellStyle name="Normal 9 4 3 2 3 4" xfId="4087" xr:uid="{57AFC50D-527C-48DD-91A9-8C9BB328B738}"/>
    <cellStyle name="Normal 9 4 3 2 3 4 2" xfId="4942" xr:uid="{AA271AA1-F3AD-44E0-A844-43A55C9A55C4}"/>
    <cellStyle name="Normal 9 4 3 2 3 5" xfId="4939" xr:uid="{6297ACAE-1046-475B-8FE9-5DE5730AA618}"/>
    <cellStyle name="Normal 9 4 3 2 4" xfId="2416" xr:uid="{220958F9-1DFC-4555-B591-6D5E73EFFF2A}"/>
    <cellStyle name="Normal 9 4 3 2 4 2" xfId="4504" xr:uid="{02359EE2-9A54-4165-9FF7-9FC1DAAEC584}"/>
    <cellStyle name="Normal 9 4 3 2 4 2 2" xfId="5311" xr:uid="{E1E80DE9-CF3E-44B1-A5B1-0AE85EB98C33}"/>
    <cellStyle name="Normal 9 4 3 2 4 2 3" xfId="4943" xr:uid="{8B8C73ED-6EAC-4C56-8907-B2B1411FA1E9}"/>
    <cellStyle name="Normal 9 4 3 2 5" xfId="4088" xr:uid="{A07748CD-B46A-46D7-A187-593DDA1D5457}"/>
    <cellStyle name="Normal 9 4 3 2 5 2" xfId="4944" xr:uid="{74EDBFC3-EB00-44C9-A1BE-0788A8F59312}"/>
    <cellStyle name="Normal 9 4 3 2 6" xfId="4089" xr:uid="{39AB7F54-20E2-4294-935C-91715071D5D5}"/>
    <cellStyle name="Normal 9 4 3 2 6 2" xfId="4945" xr:uid="{42ECD94C-6AB6-4722-84FE-7A9A576B2FBB}"/>
    <cellStyle name="Normal 9 4 3 2 7" xfId="4933" xr:uid="{783D60D5-1FD0-4603-A6EA-08905C9AEFA7}"/>
    <cellStyle name="Normal 9 4 3 3" xfId="416" xr:uid="{20162503-BF99-4E51-8252-D1A08088D3CA}"/>
    <cellStyle name="Normal 9 4 3 3 2" xfId="2417" xr:uid="{E5269ECC-38E2-4094-A045-427BE29FC948}"/>
    <cellStyle name="Normal 9 4 3 3 2 2" xfId="2418" xr:uid="{757B6B92-D6D1-4B67-8CB2-0A3A82702305}"/>
    <cellStyle name="Normal 9 4 3 3 2 2 2" xfId="4505" xr:uid="{4E5B2DAE-2157-4A9B-A2B4-02AF879D707F}"/>
    <cellStyle name="Normal 9 4 3 3 2 2 2 2" xfId="5312" xr:uid="{D9D52F0D-9A73-4D14-94A9-7A368FD1502A}"/>
    <cellStyle name="Normal 9 4 3 3 2 2 2 3" xfId="4948" xr:uid="{8CF603DF-4D9F-408F-AD66-2422984D8B21}"/>
    <cellStyle name="Normal 9 4 3 3 2 3" xfId="4090" xr:uid="{5A4A93C2-2F61-4F8C-9339-8A42224060DA}"/>
    <cellStyle name="Normal 9 4 3 3 2 3 2" xfId="4949" xr:uid="{A02A66B3-F77F-4254-8523-7B9FDD541D52}"/>
    <cellStyle name="Normal 9 4 3 3 2 4" xfId="4091" xr:uid="{6ABBE547-8CA9-4CE7-B3E1-51452AB309B4}"/>
    <cellStyle name="Normal 9 4 3 3 2 4 2" xfId="4950" xr:uid="{62D027EA-0155-48CE-81EA-011C7136B035}"/>
    <cellStyle name="Normal 9 4 3 3 2 5" xfId="4947" xr:uid="{6CCA2CB5-2D29-4870-982F-C79F2C307268}"/>
    <cellStyle name="Normal 9 4 3 3 3" xfId="2419" xr:uid="{0CD66715-C9C5-41F5-838B-E47076E4803A}"/>
    <cellStyle name="Normal 9 4 3 3 3 2" xfId="4506" xr:uid="{966D3E1C-F334-4C58-B0B5-174984EA79D4}"/>
    <cellStyle name="Normal 9 4 3 3 3 2 2" xfId="5313" xr:uid="{585B9926-261B-4C93-8AD2-303EE812397A}"/>
    <cellStyle name="Normal 9 4 3 3 3 2 3" xfId="4951" xr:uid="{FD5505EC-91ED-4D0F-A488-79E357D70649}"/>
    <cellStyle name="Normal 9 4 3 3 4" xfId="4092" xr:uid="{7F1742A3-8568-402C-909A-FC79A0BFAC54}"/>
    <cellStyle name="Normal 9 4 3 3 4 2" xfId="4952" xr:uid="{4A5A93B3-95A5-408E-B212-3CA9451B0C78}"/>
    <cellStyle name="Normal 9 4 3 3 5" xfId="4093" xr:uid="{1765F144-6A7C-4970-9301-3FF625FD4B9D}"/>
    <cellStyle name="Normal 9 4 3 3 5 2" xfId="4953" xr:uid="{FD30E8CA-E2AA-4F50-8F9D-EA74DC58D152}"/>
    <cellStyle name="Normal 9 4 3 3 6" xfId="4946" xr:uid="{3117325F-316F-4148-AA27-0CDE1DF366E8}"/>
    <cellStyle name="Normal 9 4 3 4" xfId="2420" xr:uid="{7AC3FB01-EFBE-4566-87ED-A0AC81D0CDC6}"/>
    <cellStyle name="Normal 9 4 3 4 2" xfId="2421" xr:uid="{13C1234D-D707-458A-80F6-73A7FABD5DB9}"/>
    <cellStyle name="Normal 9 4 3 4 2 2" xfId="4507" xr:uid="{184B12D9-AC19-4368-A032-DB695424A4E7}"/>
    <cellStyle name="Normal 9 4 3 4 2 2 2" xfId="5314" xr:uid="{F37B45BC-1426-4C7B-B0A9-739F9F14E6EE}"/>
    <cellStyle name="Normal 9 4 3 4 2 2 3" xfId="4955" xr:uid="{B42E9BB8-3D1C-4502-9940-257568FC0D88}"/>
    <cellStyle name="Normal 9 4 3 4 3" xfId="4094" xr:uid="{3CF1949D-962E-4D1F-BD5B-A2D264989B56}"/>
    <cellStyle name="Normal 9 4 3 4 3 2" xfId="4956" xr:uid="{323B8A4A-FB06-4E67-B8D3-A637E2F7302C}"/>
    <cellStyle name="Normal 9 4 3 4 4" xfId="4095" xr:uid="{B6B19994-CE30-4A45-B9C7-3883A5342094}"/>
    <cellStyle name="Normal 9 4 3 4 4 2" xfId="4957" xr:uid="{D7F570AE-9660-4992-AFCC-B57DF84C4690}"/>
    <cellStyle name="Normal 9 4 3 4 5" xfId="4954" xr:uid="{C06F3FE1-75BF-4E9B-B9F2-46483FE71DF1}"/>
    <cellStyle name="Normal 9 4 3 5" xfId="2422" xr:uid="{A5E74815-DA7C-4F97-8D4C-25D066A20875}"/>
    <cellStyle name="Normal 9 4 3 5 2" xfId="4096" xr:uid="{63395434-0B83-4183-8F3A-D615310F1C24}"/>
    <cellStyle name="Normal 9 4 3 5 2 2" xfId="4959" xr:uid="{6303214D-77ED-4D65-93F9-780FC6D66775}"/>
    <cellStyle name="Normal 9 4 3 5 3" xfId="4097" xr:uid="{91B02685-6163-4AF0-A337-387634FB916B}"/>
    <cellStyle name="Normal 9 4 3 5 3 2" xfId="4960" xr:uid="{9D46D689-99DA-4639-8F6C-AFEBBE711836}"/>
    <cellStyle name="Normal 9 4 3 5 4" xfId="4098" xr:uid="{68FF5A68-55D5-46F2-9FA3-353F3DF4863B}"/>
    <cellStyle name="Normal 9 4 3 5 4 2" xfId="4961" xr:uid="{5BEBD775-4E3C-4D03-9F16-4ADC985BA825}"/>
    <cellStyle name="Normal 9 4 3 5 5" xfId="4958" xr:uid="{7FA9D14F-B024-4709-84C4-82079A4B88C6}"/>
    <cellStyle name="Normal 9 4 3 6" xfId="4099" xr:uid="{57B631F6-55B0-493D-984F-7470AEBF7E55}"/>
    <cellStyle name="Normal 9 4 3 6 2" xfId="4962" xr:uid="{C8DFF272-8917-4876-8EAF-651B5ECB618B}"/>
    <cellStyle name="Normal 9 4 3 7" xfId="4100" xr:uid="{4A232A74-BB18-4C5F-AB3F-56A2F795ED2A}"/>
    <cellStyle name="Normal 9 4 3 7 2" xfId="4963" xr:uid="{65875E94-1B71-47FD-9F94-49734B2CC83F}"/>
    <cellStyle name="Normal 9 4 3 8" xfId="4101" xr:uid="{4B5F7B30-1D77-4DA3-9FCB-F317AA19DA86}"/>
    <cellStyle name="Normal 9 4 3 8 2" xfId="4964" xr:uid="{F55C9501-F83D-49AF-9C2D-C6B1FE0E72F1}"/>
    <cellStyle name="Normal 9 4 3 9" xfId="4932" xr:uid="{3322BBF4-ED5B-4465-918C-FA1D3AEE1C3E}"/>
    <cellStyle name="Normal 9 4 4" xfId="177" xr:uid="{EE87B222-1AC5-4CE5-93B4-D65D5F79455E}"/>
    <cellStyle name="Normal 9 4 4 2" xfId="864" xr:uid="{AAAAA93E-8FD2-4592-83D1-AFB5616AB70A}"/>
    <cellStyle name="Normal 9 4 4 2 2" xfId="865" xr:uid="{F1E819E9-3CC8-48E6-893F-097577CB8702}"/>
    <cellStyle name="Normal 9 4 4 2 2 2" xfId="2423" xr:uid="{B93B8BCE-C9A9-44BF-95C8-80CC3DBDD631}"/>
    <cellStyle name="Normal 9 4 4 2 2 2 2" xfId="2424" xr:uid="{87585114-CD96-46B8-B1D3-EA0064530341}"/>
    <cellStyle name="Normal 9 4 4 2 2 2 2 2" xfId="4969" xr:uid="{D6AC36EE-A050-4F26-AC9E-1CF6ECD5FA08}"/>
    <cellStyle name="Normal 9 4 4 2 2 2 3" xfId="4968" xr:uid="{80A9A2BE-83A0-4E6D-B4D1-A916557762EE}"/>
    <cellStyle name="Normal 9 4 4 2 2 3" xfId="2425" xr:uid="{9FF18FF6-5A70-459A-835E-01F5B7244133}"/>
    <cellStyle name="Normal 9 4 4 2 2 3 2" xfId="4970" xr:uid="{FB8AC939-357B-4DD5-81E4-664F2E8F1508}"/>
    <cellStyle name="Normal 9 4 4 2 2 4" xfId="4102" xr:uid="{E7181B06-1AAC-4681-8B06-705DDCBD03D1}"/>
    <cellStyle name="Normal 9 4 4 2 2 4 2" xfId="4971" xr:uid="{A647C994-FBE7-4573-A626-A6C2275453F3}"/>
    <cellStyle name="Normal 9 4 4 2 2 5" xfId="4967" xr:uid="{6F24C9FB-D7A7-433F-ADD6-E8BC6538BFBA}"/>
    <cellStyle name="Normal 9 4 4 2 3" xfId="2426" xr:uid="{6F61C76D-D124-4553-AC73-26AFA50671BE}"/>
    <cellStyle name="Normal 9 4 4 2 3 2" xfId="2427" xr:uid="{6C6213E4-673E-4690-9762-BE96AD2BC9E9}"/>
    <cellStyle name="Normal 9 4 4 2 3 2 2" xfId="4973" xr:uid="{A71F350F-5D09-4C11-817D-B5F12EA81DAA}"/>
    <cellStyle name="Normal 9 4 4 2 3 3" xfId="4972" xr:uid="{2A1F7FF2-1243-40BD-8A6D-60579C98F2FC}"/>
    <cellStyle name="Normal 9 4 4 2 4" xfId="2428" xr:uid="{83A560C8-FDBE-4A25-B6B1-AB0137246AAE}"/>
    <cellStyle name="Normal 9 4 4 2 4 2" xfId="4974" xr:uid="{4A943E19-22F8-4119-AF18-3A25C6F8014C}"/>
    <cellStyle name="Normal 9 4 4 2 5" xfId="4103" xr:uid="{4BE42781-9EE7-4967-B2E5-81376EBDAE74}"/>
    <cellStyle name="Normal 9 4 4 2 5 2" xfId="4975" xr:uid="{E1ACB6A5-0A5C-4B21-BBFC-793D87D3BC4A}"/>
    <cellStyle name="Normal 9 4 4 2 6" xfId="4966" xr:uid="{79D56A87-0057-4C6C-9C5A-C7B6B4F33AD5}"/>
    <cellStyle name="Normal 9 4 4 3" xfId="866" xr:uid="{A003018C-6280-4FE6-B664-F6CA9A8289D9}"/>
    <cellStyle name="Normal 9 4 4 3 2" xfId="2429" xr:uid="{3582B875-2F8E-4082-B98E-01E3E4347D57}"/>
    <cellStyle name="Normal 9 4 4 3 2 2" xfId="2430" xr:uid="{38EDC8F4-0A46-4C8E-A460-D2DF816F7503}"/>
    <cellStyle name="Normal 9 4 4 3 2 2 2" xfId="4978" xr:uid="{E6E49CD2-249D-4293-8743-287F86F6E84D}"/>
    <cellStyle name="Normal 9 4 4 3 2 3" xfId="4977" xr:uid="{8AF3A81A-53F6-4633-8664-BDB324A8CD0A}"/>
    <cellStyle name="Normal 9 4 4 3 3" xfId="2431" xr:uid="{4A81AE39-A2E0-454A-8D48-895AE3AFCD07}"/>
    <cellStyle name="Normal 9 4 4 3 3 2" xfId="4979" xr:uid="{8D26F84D-D166-4153-BA65-EC75E5A891A0}"/>
    <cellStyle name="Normal 9 4 4 3 4" xfId="4104" xr:uid="{7F92B24C-5381-48D5-A7F5-EC7CF4502598}"/>
    <cellStyle name="Normal 9 4 4 3 4 2" xfId="4980" xr:uid="{8E38D43F-98A7-4777-A0D1-6FFEF33D944B}"/>
    <cellStyle name="Normal 9 4 4 3 5" xfId="4976" xr:uid="{C7A46C28-3CF6-49E2-B7AB-42227FF4D035}"/>
    <cellStyle name="Normal 9 4 4 4" xfId="2432" xr:uid="{CDE1C1DA-6126-4A11-9604-CB724004920E}"/>
    <cellStyle name="Normal 9 4 4 4 2" xfId="2433" xr:uid="{798123A9-9A0C-49E7-B9A4-4ACBC3919309}"/>
    <cellStyle name="Normal 9 4 4 4 2 2" xfId="4982" xr:uid="{3B6A2B1B-94B8-400E-BA9F-5808F3F919CE}"/>
    <cellStyle name="Normal 9 4 4 4 3" xfId="4105" xr:uid="{DD470948-ADD6-42DC-A5EE-B50FB90E0913}"/>
    <cellStyle name="Normal 9 4 4 4 3 2" xfId="4983" xr:uid="{0D0E85B5-3ACC-48AF-8898-69FC731190AA}"/>
    <cellStyle name="Normal 9 4 4 4 4" xfId="4106" xr:uid="{BA98FE69-A919-4AF0-9EE4-CD94B0443EE6}"/>
    <cellStyle name="Normal 9 4 4 4 4 2" xfId="4984" xr:uid="{32AE2EB7-C68C-43BC-808C-06AFA6931342}"/>
    <cellStyle name="Normal 9 4 4 4 5" xfId="4981" xr:uid="{682E0E09-E02E-4A09-983C-FA79AFF2159A}"/>
    <cellStyle name="Normal 9 4 4 5" xfId="2434" xr:uid="{2B336A2E-C918-49B7-856F-86EB43A021AC}"/>
    <cellStyle name="Normal 9 4 4 5 2" xfId="4985" xr:uid="{336F5FEC-5B91-4F66-9B0B-733D8305551B}"/>
    <cellStyle name="Normal 9 4 4 6" xfId="4107" xr:uid="{21F99272-A332-417C-9C8B-DB65A462F33C}"/>
    <cellStyle name="Normal 9 4 4 6 2" xfId="4986" xr:uid="{EC99B480-1BB0-4CC0-AAC2-ECB47507980A}"/>
    <cellStyle name="Normal 9 4 4 7" xfId="4108" xr:uid="{CD7D8FFF-06B7-47FA-8F97-AC223F339791}"/>
    <cellStyle name="Normal 9 4 4 7 2" xfId="4987" xr:uid="{8C817211-9976-436E-8C0C-F12C34CE8F49}"/>
    <cellStyle name="Normal 9 4 4 8" xfId="4965" xr:uid="{AD067D2F-C772-47E6-B25A-4A9839057464}"/>
    <cellStyle name="Normal 9 4 5" xfId="417" xr:uid="{0D871A90-5B9D-4417-B9A9-2C4237F02002}"/>
    <cellStyle name="Normal 9 4 5 2" xfId="867" xr:uid="{4807FDFC-4850-4D36-8E54-AFD3AE88B74F}"/>
    <cellStyle name="Normal 9 4 5 2 2" xfId="2435" xr:uid="{4498037E-FA2D-45A0-8832-4C5C18D259C5}"/>
    <cellStyle name="Normal 9 4 5 2 2 2" xfId="2436" xr:uid="{63034EA0-2C5A-4B8A-99F3-1E31D37D05B8}"/>
    <cellStyle name="Normal 9 4 5 2 2 2 2" xfId="4991" xr:uid="{4A3DCBDD-8F2A-4881-8DD3-11D681113D56}"/>
    <cellStyle name="Normal 9 4 5 2 2 3" xfId="4990" xr:uid="{E7EE88BE-F212-436C-A927-CD646E6ADD0A}"/>
    <cellStyle name="Normal 9 4 5 2 3" xfId="2437" xr:uid="{B4F46165-330F-477D-983E-87D02CB03029}"/>
    <cellStyle name="Normal 9 4 5 2 3 2" xfId="4992" xr:uid="{C3CE3726-8028-4D63-A18D-510F96A68C98}"/>
    <cellStyle name="Normal 9 4 5 2 4" xfId="4109" xr:uid="{F7F95E55-68DD-4AED-88CB-3E9C0E2FAAB0}"/>
    <cellStyle name="Normal 9 4 5 2 4 2" xfId="4993" xr:uid="{3D5E5E7F-7812-4F33-970A-3569151E93DE}"/>
    <cellStyle name="Normal 9 4 5 2 5" xfId="4989" xr:uid="{CD500784-C832-4315-A0C9-8B08B87AFBFC}"/>
    <cellStyle name="Normal 9 4 5 3" xfId="2438" xr:uid="{1CA20C7F-7462-42F8-92E0-6CC2DBF8C009}"/>
    <cellStyle name="Normal 9 4 5 3 2" xfId="2439" xr:uid="{DE8C1627-9D08-4359-9382-D72F89B03DA4}"/>
    <cellStyle name="Normal 9 4 5 3 2 2" xfId="4995" xr:uid="{F81E2F30-464F-48A3-ACDE-B1BCB1F14D12}"/>
    <cellStyle name="Normal 9 4 5 3 3" xfId="4110" xr:uid="{353929B1-28E2-424F-B1E4-BF6E4686E89D}"/>
    <cellStyle name="Normal 9 4 5 3 3 2" xfId="4996" xr:uid="{0FF0F8C9-8A14-4A7A-B077-05265C6C1561}"/>
    <cellStyle name="Normal 9 4 5 3 4" xfId="4111" xr:uid="{23FF7E3D-3A8C-4393-98D4-5146A24B2AA1}"/>
    <cellStyle name="Normal 9 4 5 3 4 2" xfId="4997" xr:uid="{2B5C95AA-3B8E-4921-B98A-B638FDE75CC0}"/>
    <cellStyle name="Normal 9 4 5 3 5" xfId="4994" xr:uid="{74F43C50-D259-45CD-BE78-E9E4DD1D78AA}"/>
    <cellStyle name="Normal 9 4 5 4" xfId="2440" xr:uid="{1107D3CC-844E-40FB-B3FC-E87F0E418634}"/>
    <cellStyle name="Normal 9 4 5 4 2" xfId="4998" xr:uid="{3C4F611B-D889-458C-829E-D2790B09F410}"/>
    <cellStyle name="Normal 9 4 5 5" xfId="4112" xr:uid="{EB920679-C9CC-4276-B43B-7EAA17DA8646}"/>
    <cellStyle name="Normal 9 4 5 5 2" xfId="4999" xr:uid="{51184CF1-A71A-4974-9708-581DC720468F}"/>
    <cellStyle name="Normal 9 4 5 6" xfId="4113" xr:uid="{2F66C8A4-BA1F-43C2-B331-5944ED0B4AC5}"/>
    <cellStyle name="Normal 9 4 5 6 2" xfId="5000" xr:uid="{9B6360A7-FDFD-49C6-9E3B-ECE69A43A3C5}"/>
    <cellStyle name="Normal 9 4 5 7" xfId="4988" xr:uid="{2101A91A-B237-4F1C-9599-CEB2E8DCA750}"/>
    <cellStyle name="Normal 9 4 6" xfId="418" xr:uid="{FCDFBF3E-F23F-459B-A068-A85645B659AA}"/>
    <cellStyle name="Normal 9 4 6 2" xfId="2441" xr:uid="{89584157-6BFC-413A-AF6F-A07100DF59F1}"/>
    <cellStyle name="Normal 9 4 6 2 2" xfId="2442" xr:uid="{70626391-B2BC-4EA7-9E65-759413842F99}"/>
    <cellStyle name="Normal 9 4 6 2 2 2" xfId="5003" xr:uid="{B852E6A9-B2B4-4EF5-9731-31FC90A10AB8}"/>
    <cellStyle name="Normal 9 4 6 2 3" xfId="4114" xr:uid="{2970C0BB-78FD-4FD3-BCBA-A063CCADA275}"/>
    <cellStyle name="Normal 9 4 6 2 3 2" xfId="5004" xr:uid="{2CB3E4AF-DC22-4C05-B91A-E9D4C5A6E7B8}"/>
    <cellStyle name="Normal 9 4 6 2 4" xfId="4115" xr:uid="{22FE2FFC-85D5-4894-AD22-8F7A4D7C4835}"/>
    <cellStyle name="Normal 9 4 6 2 4 2" xfId="5005" xr:uid="{72428CED-F776-4E4C-A22D-E16477463D79}"/>
    <cellStyle name="Normal 9 4 6 2 5" xfId="5002" xr:uid="{B25AAE3B-AA2B-458C-8AF8-319158A765D9}"/>
    <cellStyle name="Normal 9 4 6 3" xfId="2443" xr:uid="{6FD590F2-C173-4B99-BD76-3B787868D933}"/>
    <cellStyle name="Normal 9 4 6 3 2" xfId="5006" xr:uid="{FB897BC6-91E2-434B-8319-DCCA40B3634D}"/>
    <cellStyle name="Normal 9 4 6 4" xfId="4116" xr:uid="{585D5A49-EDFF-4EE5-AD1B-BD13D2A6B371}"/>
    <cellStyle name="Normal 9 4 6 4 2" xfId="5007" xr:uid="{9C39B9A0-2FE8-4D29-B388-8A4483B4E7F6}"/>
    <cellStyle name="Normal 9 4 6 5" xfId="4117" xr:uid="{D5D67190-D6A6-41D0-B828-3B77711697B8}"/>
    <cellStyle name="Normal 9 4 6 5 2" xfId="5008" xr:uid="{E620211A-704D-455D-8775-3A2B8349A6E7}"/>
    <cellStyle name="Normal 9 4 6 6" xfId="5001" xr:uid="{57AD25C9-E7A7-4E17-9BBE-88FCF1F0737E}"/>
    <cellStyle name="Normal 9 4 7" xfId="2444" xr:uid="{DBD090FB-FD35-403E-8BCB-74977F9E390C}"/>
    <cellStyle name="Normal 9 4 7 2" xfId="2445" xr:uid="{2A910EA8-C698-4B41-BD69-3FCF948B0135}"/>
    <cellStyle name="Normal 9 4 7 2 2" xfId="5010" xr:uid="{C243F1F0-CDED-486F-A9D8-C244B3967230}"/>
    <cellStyle name="Normal 9 4 7 3" xfId="4118" xr:uid="{00477B5E-8E09-418A-859B-38833020FFA6}"/>
    <cellStyle name="Normal 9 4 7 3 2" xfId="5011" xr:uid="{84B6F3AC-82F8-42A5-B3E4-8FF06EF4D8C0}"/>
    <cellStyle name="Normal 9 4 7 4" xfId="4119" xr:uid="{875B5661-25E3-42A7-9A5B-4CE2158815D4}"/>
    <cellStyle name="Normal 9 4 7 4 2" xfId="5012" xr:uid="{E94AB142-6281-48C5-8D21-C08E99EE600D}"/>
    <cellStyle name="Normal 9 4 7 5" xfId="5009" xr:uid="{3B6AAC3D-7EA0-42A5-9ADF-CD2400E0C849}"/>
    <cellStyle name="Normal 9 4 8" xfId="2446" xr:uid="{D5A8BCA7-2E4B-4F33-948B-F9EB28349B4D}"/>
    <cellStyle name="Normal 9 4 8 2" xfId="4120" xr:uid="{682DD97E-D6FF-4303-8893-759F3070AF9F}"/>
    <cellStyle name="Normal 9 4 8 2 2" xfId="5014" xr:uid="{F1FD0AA1-D0FF-41F2-9F83-659C99F6524B}"/>
    <cellStyle name="Normal 9 4 8 3" xfId="4121" xr:uid="{510F0B05-F575-4074-B182-5D86C4390DFB}"/>
    <cellStyle name="Normal 9 4 8 3 2" xfId="5015" xr:uid="{ACF0CB96-FC71-4699-B7FD-554663AD4A5A}"/>
    <cellStyle name="Normal 9 4 8 4" xfId="4122" xr:uid="{6C76CBF9-0540-42ED-9D7B-1379B29E88E4}"/>
    <cellStyle name="Normal 9 4 8 4 2" xfId="5016" xr:uid="{0F3068EA-F611-4B54-BC7A-310AEEE115EC}"/>
    <cellStyle name="Normal 9 4 8 5" xfId="5013" xr:uid="{02D51A47-5EC5-4721-B68C-82DA4D0C5AFC}"/>
    <cellStyle name="Normal 9 4 9" xfId="4123" xr:uid="{15AA14FE-0572-4381-B7B3-D90B044B4FAB}"/>
    <cellStyle name="Normal 9 4 9 2" xfId="5017" xr:uid="{6CA421CD-22D3-41EA-BF47-93DDD10CF098}"/>
    <cellStyle name="Normal 9 5" xfId="178" xr:uid="{D1D762A8-467B-42F5-AC70-A84AF64F17E0}"/>
    <cellStyle name="Normal 9 5 10" xfId="4124" xr:uid="{D6D9CAE1-9730-4449-87AA-71392CB197AC}"/>
    <cellStyle name="Normal 9 5 10 2" xfId="5019" xr:uid="{D67D79F3-A188-428C-AE46-2B35C34EB08B}"/>
    <cellStyle name="Normal 9 5 11" xfId="4125" xr:uid="{D31A5A3C-16B4-4A58-8A48-EA70220F76E6}"/>
    <cellStyle name="Normal 9 5 11 2" xfId="5020" xr:uid="{03DFE536-99A0-47C6-BBAB-30036A1D9963}"/>
    <cellStyle name="Normal 9 5 12" xfId="5018" xr:uid="{57274901-4111-48D7-93E0-FB5126A6A815}"/>
    <cellStyle name="Normal 9 5 2" xfId="179" xr:uid="{D208AF61-BB20-4BC3-AC35-3E3D4A0663DD}"/>
    <cellStyle name="Normal 9 5 2 10" xfId="5021" xr:uid="{2F1467AD-CBE6-466B-9E64-C99A84C0BEE1}"/>
    <cellStyle name="Normal 9 5 2 2" xfId="419" xr:uid="{ECE35CB0-8447-4A0A-9FCC-31E210342E86}"/>
    <cellStyle name="Normal 9 5 2 2 2" xfId="868" xr:uid="{DDFA45A2-AA9A-412E-874F-9E6F05022907}"/>
    <cellStyle name="Normal 9 5 2 2 2 2" xfId="869" xr:uid="{A9657F65-1FD7-4C41-9144-ACE3D31E4A3C}"/>
    <cellStyle name="Normal 9 5 2 2 2 2 2" xfId="2447" xr:uid="{D7F48DCE-D65D-467B-AA51-6DA20847D19E}"/>
    <cellStyle name="Normal 9 5 2 2 2 2 2 2" xfId="5025" xr:uid="{37C239BF-572D-4DE7-83B4-2FBECF7FABCF}"/>
    <cellStyle name="Normal 9 5 2 2 2 2 3" xfId="4126" xr:uid="{0E3A92FB-B735-41C0-92B6-BE59C38DB0F7}"/>
    <cellStyle name="Normal 9 5 2 2 2 2 3 2" xfId="5026" xr:uid="{D9CCE532-E6BB-4687-8ECE-7BFE5C0444AE}"/>
    <cellStyle name="Normal 9 5 2 2 2 2 4" xfId="4127" xr:uid="{B0BE509F-A69F-4999-99FA-CBEC63BC2546}"/>
    <cellStyle name="Normal 9 5 2 2 2 2 4 2" xfId="5027" xr:uid="{5DB575AD-547F-4309-BA89-E27E02FB0BF3}"/>
    <cellStyle name="Normal 9 5 2 2 2 2 5" xfId="5024" xr:uid="{4F3C6827-A8DB-47A7-BF0B-02D0AF2CD727}"/>
    <cellStyle name="Normal 9 5 2 2 2 3" xfId="2448" xr:uid="{5CF609A3-C202-4A7C-9054-6E0E473F1A66}"/>
    <cellStyle name="Normal 9 5 2 2 2 3 2" xfId="4128" xr:uid="{F3A38030-02C6-4174-9B43-D5C8B9D7AEE3}"/>
    <cellStyle name="Normal 9 5 2 2 2 3 2 2" xfId="5029" xr:uid="{98709D4B-841F-4B03-89C2-E9DBF5A41ADD}"/>
    <cellStyle name="Normal 9 5 2 2 2 3 3" xfId="4129" xr:uid="{F86F0700-890D-42D5-81F8-4609D5F7F36B}"/>
    <cellStyle name="Normal 9 5 2 2 2 3 3 2" xfId="5030" xr:uid="{7B1144CB-BD2B-48AE-9761-D06D87AEAAE1}"/>
    <cellStyle name="Normal 9 5 2 2 2 3 4" xfId="4130" xr:uid="{3837AE73-EACC-4751-92D6-3CE53CD21E12}"/>
    <cellStyle name="Normal 9 5 2 2 2 3 4 2" xfId="5031" xr:uid="{FACE1B22-46EC-4890-A396-1AB3904B7C79}"/>
    <cellStyle name="Normal 9 5 2 2 2 3 5" xfId="5028" xr:uid="{23453691-4D61-4E2C-A771-2D82DA5F56DD}"/>
    <cellStyle name="Normal 9 5 2 2 2 4" xfId="4131" xr:uid="{8FF565A2-1CB8-4482-834F-82AF909DE957}"/>
    <cellStyle name="Normal 9 5 2 2 2 4 2" xfId="5032" xr:uid="{E01A1BBC-2E5D-491E-9981-645FE1AA1F59}"/>
    <cellStyle name="Normal 9 5 2 2 2 5" xfId="4132" xr:uid="{42482965-376C-4F1B-A906-5DF2B66CF4CB}"/>
    <cellStyle name="Normal 9 5 2 2 2 5 2" xfId="5033" xr:uid="{14A8BCE7-12DA-42CE-83F0-74DC5AC067C2}"/>
    <cellStyle name="Normal 9 5 2 2 2 6" xfId="4133" xr:uid="{563708E3-EDCC-4F39-ACE1-E0BB2A024379}"/>
    <cellStyle name="Normal 9 5 2 2 2 6 2" xfId="5034" xr:uid="{EA21642D-92AC-4814-BB73-A89DCFC7407D}"/>
    <cellStyle name="Normal 9 5 2 2 2 7" xfId="5023" xr:uid="{A4529E56-8665-4368-A4A5-BD6C9462D889}"/>
    <cellStyle name="Normal 9 5 2 2 3" xfId="870" xr:uid="{D8FDB979-820D-4510-9122-7B27CB749423}"/>
    <cellStyle name="Normal 9 5 2 2 3 2" xfId="2449" xr:uid="{7D63D1A2-DB5D-4367-B458-2169795383F0}"/>
    <cellStyle name="Normal 9 5 2 2 3 2 2" xfId="4134" xr:uid="{532F1C11-EF22-45C1-BA46-E241DEB4194E}"/>
    <cellStyle name="Normal 9 5 2 2 3 2 2 2" xfId="5037" xr:uid="{76FDC914-5E0A-4920-9DB6-5C38E86BA86D}"/>
    <cellStyle name="Normal 9 5 2 2 3 2 3" xfId="4135" xr:uid="{CFA51DFF-E41C-437F-A3C1-57779B8A2BB6}"/>
    <cellStyle name="Normal 9 5 2 2 3 2 3 2" xfId="5038" xr:uid="{7C0B58EF-2346-4749-B4C7-BD4CD6205522}"/>
    <cellStyle name="Normal 9 5 2 2 3 2 4" xfId="4136" xr:uid="{77DA724C-5CAF-4CE6-9E7C-BF23C3428AC9}"/>
    <cellStyle name="Normal 9 5 2 2 3 2 4 2" xfId="5039" xr:uid="{B8C5322E-685F-4B93-8BE5-6D2A6FF5A3CD}"/>
    <cellStyle name="Normal 9 5 2 2 3 2 5" xfId="5036" xr:uid="{E95ACB7D-D9AF-4179-BA10-20472EDD0F31}"/>
    <cellStyle name="Normal 9 5 2 2 3 3" xfId="4137" xr:uid="{A1E8B33F-55B9-4A43-AC6F-CCEE78A82F01}"/>
    <cellStyle name="Normal 9 5 2 2 3 3 2" xfId="5040" xr:uid="{A8E409FC-CDC1-4E9D-8BD3-BCE8D02B6250}"/>
    <cellStyle name="Normal 9 5 2 2 3 4" xfId="4138" xr:uid="{06AE357C-D86E-4471-BBBC-ED13C46AF4E6}"/>
    <cellStyle name="Normal 9 5 2 2 3 4 2" xfId="5041" xr:uid="{C936D75E-FCF1-45BD-9A51-C8DD18046508}"/>
    <cellStyle name="Normal 9 5 2 2 3 5" xfId="4139" xr:uid="{DAD3ABED-AB7B-4BBE-9A3F-4D3FCCFED64D}"/>
    <cellStyle name="Normal 9 5 2 2 3 5 2" xfId="5042" xr:uid="{F3205313-EDB5-4A8F-8521-343EE7DDCE3C}"/>
    <cellStyle name="Normal 9 5 2 2 3 6" xfId="5035" xr:uid="{EF06BDFE-9780-4ED1-9EBD-CF88CEFF73DB}"/>
    <cellStyle name="Normal 9 5 2 2 4" xfId="2450" xr:uid="{A80D2D61-FCAE-4E5D-B6DB-ABC4BAE5AEDE}"/>
    <cellStyle name="Normal 9 5 2 2 4 2" xfId="4140" xr:uid="{6506E20A-CAEC-48DC-9ECB-1A0F8662AD88}"/>
    <cellStyle name="Normal 9 5 2 2 4 2 2" xfId="5044" xr:uid="{C1341DB2-A31F-416C-92AB-DBF9A1337AAB}"/>
    <cellStyle name="Normal 9 5 2 2 4 3" xfId="4141" xr:uid="{BFB27C00-9EB4-4AD6-98B4-D81483A7E534}"/>
    <cellStyle name="Normal 9 5 2 2 4 3 2" xfId="5045" xr:uid="{F02CB24C-B347-44C6-8BB2-30D3D6A57D01}"/>
    <cellStyle name="Normal 9 5 2 2 4 4" xfId="4142" xr:uid="{45D192ED-760D-4066-AE12-CE82E8826393}"/>
    <cellStyle name="Normal 9 5 2 2 4 4 2" xfId="5046" xr:uid="{0FFC00F3-8FAC-43BA-8F6A-2843BB3F8266}"/>
    <cellStyle name="Normal 9 5 2 2 4 5" xfId="5043" xr:uid="{7A7BE511-C268-45AF-9960-E20B2E86DD08}"/>
    <cellStyle name="Normal 9 5 2 2 5" xfId="4143" xr:uid="{3B894429-C961-458F-A738-99FB5CA15ED0}"/>
    <cellStyle name="Normal 9 5 2 2 5 2" xfId="4144" xr:uid="{EB15D3E0-9028-4E1C-B831-F62D29D989F8}"/>
    <cellStyle name="Normal 9 5 2 2 5 2 2" xfId="5048" xr:uid="{7B1952A0-AFE2-41BA-984D-C3219C7A7B58}"/>
    <cellStyle name="Normal 9 5 2 2 5 3" xfId="4145" xr:uid="{3744473D-2D75-4C2C-90B7-D45E4FD3A206}"/>
    <cellStyle name="Normal 9 5 2 2 5 3 2" xfId="5049" xr:uid="{5ED60C44-6CC0-489E-A71A-F16371A6B55F}"/>
    <cellStyle name="Normal 9 5 2 2 5 4" xfId="4146" xr:uid="{6FDAB3F8-069F-4D39-AFF2-448F02C44AE7}"/>
    <cellStyle name="Normal 9 5 2 2 5 4 2" xfId="5050" xr:uid="{4E67E1BD-18B8-4C8E-8C18-7976C9C0172B}"/>
    <cellStyle name="Normal 9 5 2 2 5 5" xfId="5047" xr:uid="{F99020A2-B34E-4795-BC72-5ACAACACB97D}"/>
    <cellStyle name="Normal 9 5 2 2 6" xfId="4147" xr:uid="{E10E4662-3799-4C3F-84C3-8B07AA6F3D9B}"/>
    <cellStyle name="Normal 9 5 2 2 6 2" xfId="5051" xr:uid="{B10DC9B8-0764-4E37-9187-6227677F9354}"/>
    <cellStyle name="Normal 9 5 2 2 7" xfId="4148" xr:uid="{4C7C9204-6DF5-47E0-B847-4862B05E4840}"/>
    <cellStyle name="Normal 9 5 2 2 7 2" xfId="5052" xr:uid="{C27D5EA9-4C10-43C2-A1D3-1E591D424DB9}"/>
    <cellStyle name="Normal 9 5 2 2 8" xfId="4149" xr:uid="{6813A447-8FE9-4CA2-8C91-1CB8EB123576}"/>
    <cellStyle name="Normal 9 5 2 2 8 2" xfId="5053" xr:uid="{FD13F645-7A70-4165-9BE2-909343C77C3E}"/>
    <cellStyle name="Normal 9 5 2 2 9" xfId="5022" xr:uid="{22B31DAA-96CD-4A3E-B57E-09D6C4A0EFA0}"/>
    <cellStyle name="Normal 9 5 2 3" xfId="871" xr:uid="{99C73D6F-BB43-40CC-BED7-39E687FE9B50}"/>
    <cellStyle name="Normal 9 5 2 3 2" xfId="872" xr:uid="{A2346023-E072-44EE-8097-45185FBEB5DB}"/>
    <cellStyle name="Normal 9 5 2 3 2 2" xfId="873" xr:uid="{D6B194C3-1906-474B-8E32-54F30CAF7E10}"/>
    <cellStyle name="Normal 9 5 2 3 2 2 2" xfId="5056" xr:uid="{CF2A1D8F-3C52-44B9-94AA-A187B50AE00D}"/>
    <cellStyle name="Normal 9 5 2 3 2 3" xfId="4150" xr:uid="{1E5ECD4B-1739-4337-938F-60A15A3BFCE6}"/>
    <cellStyle name="Normal 9 5 2 3 2 3 2" xfId="5057" xr:uid="{C7AE66BA-9DF3-45BE-8E80-060F5B548ADE}"/>
    <cellStyle name="Normal 9 5 2 3 2 4" xfId="4151" xr:uid="{78A3F71F-FD51-4BE5-A7E1-18D5AFF7CC58}"/>
    <cellStyle name="Normal 9 5 2 3 2 4 2" xfId="5058" xr:uid="{F678FD6F-8946-472E-9640-489298CC8E9B}"/>
    <cellStyle name="Normal 9 5 2 3 2 5" xfId="5055" xr:uid="{F7AFC2FD-9A23-4207-A808-C62C23BDFE7B}"/>
    <cellStyle name="Normal 9 5 2 3 3" xfId="874" xr:uid="{8411B827-B8CD-430F-926D-FD92AA63CE9C}"/>
    <cellStyle name="Normal 9 5 2 3 3 2" xfId="4152" xr:uid="{F5E4FC95-7638-4C71-BC4D-7BA2E6F1AB63}"/>
    <cellStyle name="Normal 9 5 2 3 3 2 2" xfId="5060" xr:uid="{EA9E22D6-7A32-4797-B28D-10783126C1BE}"/>
    <cellStyle name="Normal 9 5 2 3 3 3" xfId="4153" xr:uid="{95073657-2A67-4E4D-A510-E94ED97FB05D}"/>
    <cellStyle name="Normal 9 5 2 3 3 3 2" xfId="5061" xr:uid="{C9CACD01-7A80-48AE-B835-D5B39CC1AEC8}"/>
    <cellStyle name="Normal 9 5 2 3 3 4" xfId="4154" xr:uid="{13C85F0D-75AF-47AA-93C2-CE0FFE324393}"/>
    <cellStyle name="Normal 9 5 2 3 3 4 2" xfId="5062" xr:uid="{5F3AF94B-88BA-4ECE-BF8A-5FC06E3CCAD1}"/>
    <cellStyle name="Normal 9 5 2 3 3 5" xfId="5059" xr:uid="{6983C06F-46B4-4E29-84A6-70951022993F}"/>
    <cellStyle name="Normal 9 5 2 3 4" xfId="4155" xr:uid="{8E502069-E131-46EE-9BE6-2920DE61B020}"/>
    <cellStyle name="Normal 9 5 2 3 4 2" xfId="5063" xr:uid="{65B0FE37-A57E-4ACB-B04F-DBF606E9691A}"/>
    <cellStyle name="Normal 9 5 2 3 5" xfId="4156" xr:uid="{9B8E2E08-2E03-4639-A196-B0408AF5661E}"/>
    <cellStyle name="Normal 9 5 2 3 5 2" xfId="5064" xr:uid="{BDF2A9BD-B781-478B-9472-C1365A1662FB}"/>
    <cellStyle name="Normal 9 5 2 3 6" xfId="4157" xr:uid="{21B7D828-3698-4BF7-96E8-D08339C9204C}"/>
    <cellStyle name="Normal 9 5 2 3 6 2" xfId="5065" xr:uid="{AC21CEF3-4DA0-41FF-8B56-5C9628DB31C0}"/>
    <cellStyle name="Normal 9 5 2 3 7" xfId="5054" xr:uid="{CDC3E704-C983-4D09-BF8C-12FE58830B82}"/>
    <cellStyle name="Normal 9 5 2 4" xfId="875" xr:uid="{615FC366-ED31-4F69-A2A9-1F3E9C525D0E}"/>
    <cellStyle name="Normal 9 5 2 4 2" xfId="876" xr:uid="{45D6A6D6-6507-45A0-B0E1-F2CE7B7F06F3}"/>
    <cellStyle name="Normal 9 5 2 4 2 2" xfId="4158" xr:uid="{EE35D534-6834-4F7A-8B0E-741390D67654}"/>
    <cellStyle name="Normal 9 5 2 4 2 2 2" xfId="5068" xr:uid="{2F99CA00-283B-402B-B5B9-037C6DA47973}"/>
    <cellStyle name="Normal 9 5 2 4 2 3" xfId="4159" xr:uid="{9F18FBB2-D980-499D-987A-46DBD8A2D2CF}"/>
    <cellStyle name="Normal 9 5 2 4 2 3 2" xfId="5069" xr:uid="{AFE411CD-FD03-4436-920E-737D2B6835CA}"/>
    <cellStyle name="Normal 9 5 2 4 2 4" xfId="4160" xr:uid="{1E43DFDB-4270-4E86-8DD0-824575459880}"/>
    <cellStyle name="Normal 9 5 2 4 2 4 2" xfId="5070" xr:uid="{5420AA9F-ED5F-4D34-8E58-386588B62FC4}"/>
    <cellStyle name="Normal 9 5 2 4 2 5" xfId="5067" xr:uid="{6B11F1F8-4B9F-4FF6-93F6-8C7DD91C7029}"/>
    <cellStyle name="Normal 9 5 2 4 3" xfId="4161" xr:uid="{7C5B8194-BE67-4826-B8A3-FE375D8EECFA}"/>
    <cellStyle name="Normal 9 5 2 4 3 2" xfId="5071" xr:uid="{3A71FD12-EFD2-4453-AF4A-FD23B4BA94BB}"/>
    <cellStyle name="Normal 9 5 2 4 4" xfId="4162" xr:uid="{D6105D52-08AA-478A-B3D2-F7369722695B}"/>
    <cellStyle name="Normal 9 5 2 4 4 2" xfId="5072" xr:uid="{D46FBF5F-C8E3-4AA1-8E50-79F48D80C611}"/>
    <cellStyle name="Normal 9 5 2 4 5" xfId="4163" xr:uid="{A6028236-8A80-4D52-952F-59744BFFEDD5}"/>
    <cellStyle name="Normal 9 5 2 4 5 2" xfId="5073" xr:uid="{6491A353-2184-49D9-8162-D7431D8FD056}"/>
    <cellStyle name="Normal 9 5 2 4 6" xfId="5066" xr:uid="{8EE7183A-735E-40BB-AA16-064303C3FA4B}"/>
    <cellStyle name="Normal 9 5 2 5" xfId="877" xr:uid="{1524DC45-2840-44A3-97C6-4C9146EBDA4B}"/>
    <cellStyle name="Normal 9 5 2 5 2" xfId="4164" xr:uid="{053E1E39-FB1F-458E-9E9A-8FDE432596E7}"/>
    <cellStyle name="Normal 9 5 2 5 2 2" xfId="5075" xr:uid="{6F008688-4D6D-4433-947B-7389371A5EAB}"/>
    <cellStyle name="Normal 9 5 2 5 3" xfId="4165" xr:uid="{734DAE67-0E56-4B39-B7BD-7F8F8D7EF049}"/>
    <cellStyle name="Normal 9 5 2 5 3 2" xfId="5076" xr:uid="{1D18CF41-4B85-4E64-B810-224C4D9B8D2E}"/>
    <cellStyle name="Normal 9 5 2 5 4" xfId="4166" xr:uid="{2B055A98-3CE3-4820-983F-F3A1A172D1D3}"/>
    <cellStyle name="Normal 9 5 2 5 4 2" xfId="5077" xr:uid="{6E00A697-B5E5-429B-AFC6-7CA278935CD2}"/>
    <cellStyle name="Normal 9 5 2 5 5" xfId="5074" xr:uid="{DE7C4660-6ECD-4376-86C5-64D13FED65B9}"/>
    <cellStyle name="Normal 9 5 2 6" xfId="4167" xr:uid="{EB114AC9-95E6-4EE3-A6C8-BBAEE7F4EA87}"/>
    <cellStyle name="Normal 9 5 2 6 2" xfId="4168" xr:uid="{7F7C21BE-0A23-481C-B0E2-BB6EBC5DBA36}"/>
    <cellStyle name="Normal 9 5 2 6 2 2" xfId="5079" xr:uid="{196BD03A-983B-4AB1-A48C-21D09B197765}"/>
    <cellStyle name="Normal 9 5 2 6 3" xfId="4169" xr:uid="{3CAE950C-5F2B-4B4A-8274-47D5336275EF}"/>
    <cellStyle name="Normal 9 5 2 6 3 2" xfId="5080" xr:uid="{8E50F039-6D28-4C59-A498-994EE371FEE1}"/>
    <cellStyle name="Normal 9 5 2 6 4" xfId="4170" xr:uid="{34343FF4-7C6D-4796-8898-B2150D3DD612}"/>
    <cellStyle name="Normal 9 5 2 6 4 2" xfId="5081" xr:uid="{EC46C778-EA31-4775-A40B-8286BF6DBAF8}"/>
    <cellStyle name="Normal 9 5 2 6 5" xfId="5078" xr:uid="{D68CD458-6B17-4A9E-9985-53F251B13546}"/>
    <cellStyle name="Normal 9 5 2 7" xfId="4171" xr:uid="{2996948A-D55D-4BDF-82CA-49B4C3D59EB9}"/>
    <cellStyle name="Normal 9 5 2 7 2" xfId="5082" xr:uid="{1DD88439-B731-4122-BC12-F9990366F1B6}"/>
    <cellStyle name="Normal 9 5 2 8" xfId="4172" xr:uid="{E59C8DDE-BA14-4D4E-B3D5-55EAA8C84CD2}"/>
    <cellStyle name="Normal 9 5 2 8 2" xfId="5083" xr:uid="{B960251E-0F38-4B9C-8C39-9E67F949BB47}"/>
    <cellStyle name="Normal 9 5 2 9" xfId="4173" xr:uid="{8216E102-07ED-4989-A751-72C6276F2EE3}"/>
    <cellStyle name="Normal 9 5 2 9 2" xfId="5084" xr:uid="{5048C976-354C-4DFF-87B1-06716D26871F}"/>
    <cellStyle name="Normal 9 5 3" xfId="420" xr:uid="{2912C501-EE41-4EFA-8B67-0D260C440324}"/>
    <cellStyle name="Normal 9 5 3 2" xfId="878" xr:uid="{F2D24E21-1DDF-4C22-87B3-89333ACAEF6F}"/>
    <cellStyle name="Normal 9 5 3 2 2" xfId="879" xr:uid="{C1069227-722A-4C75-9F97-701E45181B77}"/>
    <cellStyle name="Normal 9 5 3 2 2 2" xfId="2451" xr:uid="{A0A7F410-ADC1-4F8D-894C-7388B1629976}"/>
    <cellStyle name="Normal 9 5 3 2 2 2 2" xfId="2452" xr:uid="{1A7A6D8E-CCEF-4994-8177-AD9BABBC1B45}"/>
    <cellStyle name="Normal 9 5 3 2 2 2 2 2" xfId="5089" xr:uid="{2E9778F4-A9EA-410B-B75B-6BFE2FB2DAD2}"/>
    <cellStyle name="Normal 9 5 3 2 2 2 3" xfId="5088" xr:uid="{4A14D07B-7A8A-4E6A-983B-C51AD650C8DC}"/>
    <cellStyle name="Normal 9 5 3 2 2 3" xfId="2453" xr:uid="{59F076F9-04C0-43CE-B307-91D0C1E839B8}"/>
    <cellStyle name="Normal 9 5 3 2 2 3 2" xfId="5090" xr:uid="{4D222A7A-ABF5-429B-9A8B-9739D8164868}"/>
    <cellStyle name="Normal 9 5 3 2 2 4" xfId="4174" xr:uid="{C0B71871-4D15-44F7-AF46-7732271E7BAC}"/>
    <cellStyle name="Normal 9 5 3 2 2 4 2" xfId="5091" xr:uid="{923B19C3-3FD2-49DC-A86A-4F3B2B6E251A}"/>
    <cellStyle name="Normal 9 5 3 2 2 5" xfId="5087" xr:uid="{1137340A-2B8E-4860-9EEE-2FF2778EB2BB}"/>
    <cellStyle name="Normal 9 5 3 2 3" xfId="2454" xr:uid="{55FE9C63-298A-45D6-BF74-371B0F590284}"/>
    <cellStyle name="Normal 9 5 3 2 3 2" xfId="2455" xr:uid="{5C68CE82-6B18-47C3-BDE5-C091722D0307}"/>
    <cellStyle name="Normal 9 5 3 2 3 2 2" xfId="5093" xr:uid="{32E1B2D6-16BD-4328-B90F-ACD9E499C3F9}"/>
    <cellStyle name="Normal 9 5 3 2 3 3" xfId="4175" xr:uid="{E0DFF70B-6F0B-4D4F-8A4A-D4430C4DC6F5}"/>
    <cellStyle name="Normal 9 5 3 2 3 3 2" xfId="5094" xr:uid="{D5B02183-EC42-4B30-97F5-6E7019804436}"/>
    <cellStyle name="Normal 9 5 3 2 3 4" xfId="4176" xr:uid="{F89FE9FB-9040-4D1F-8283-BBA102D84305}"/>
    <cellStyle name="Normal 9 5 3 2 3 4 2" xfId="5095" xr:uid="{CD8964B5-D1EB-4406-9501-865976C95EDF}"/>
    <cellStyle name="Normal 9 5 3 2 3 5" xfId="5092" xr:uid="{66E9A021-AC3A-4D19-BD75-8FEC3FA43A58}"/>
    <cellStyle name="Normal 9 5 3 2 4" xfId="2456" xr:uid="{82C1FCD7-4B70-4A32-B47E-9ECBA46E70D4}"/>
    <cellStyle name="Normal 9 5 3 2 4 2" xfId="5096" xr:uid="{86156222-9759-46E4-B2B1-424B1318CFF5}"/>
    <cellStyle name="Normal 9 5 3 2 5" xfId="4177" xr:uid="{CC9C12C0-C415-4EEA-ACD4-F63E9ED39532}"/>
    <cellStyle name="Normal 9 5 3 2 5 2" xfId="5097" xr:uid="{5BEDBFCA-E03E-49C0-96EC-2206B5281B13}"/>
    <cellStyle name="Normal 9 5 3 2 6" xfId="4178" xr:uid="{47207658-F654-4DD7-9D56-C07B67C1E440}"/>
    <cellStyle name="Normal 9 5 3 2 6 2" xfId="5098" xr:uid="{FF002D20-0950-4A35-89C0-66799D5C88E2}"/>
    <cellStyle name="Normal 9 5 3 2 7" xfId="5086" xr:uid="{5FAA3826-286D-47C4-8B1A-2E2C4F0A339A}"/>
    <cellStyle name="Normal 9 5 3 3" xfId="880" xr:uid="{C8AA6865-2598-4CA9-927E-2CF47EF3D8F2}"/>
    <cellStyle name="Normal 9 5 3 3 2" xfId="2457" xr:uid="{81462D90-0CB1-4C7C-9403-6BE3123A7752}"/>
    <cellStyle name="Normal 9 5 3 3 2 2" xfId="2458" xr:uid="{29B83F05-FA2F-4E87-93E8-49A0DDC3E09E}"/>
    <cellStyle name="Normal 9 5 3 3 2 2 2" xfId="5101" xr:uid="{872C71E8-56FA-43DC-B2B8-4AB29EBBA028}"/>
    <cellStyle name="Normal 9 5 3 3 2 3" xfId="4179" xr:uid="{E5C9BD26-6D9B-4B39-B379-077875956EFB}"/>
    <cellStyle name="Normal 9 5 3 3 2 3 2" xfId="5102" xr:uid="{4FB2645A-5341-4E7B-9858-854C84F8C6E9}"/>
    <cellStyle name="Normal 9 5 3 3 2 4" xfId="4180" xr:uid="{C2683ABF-3E6F-436D-94CD-36579CD449A4}"/>
    <cellStyle name="Normal 9 5 3 3 2 4 2" xfId="5103" xr:uid="{4608148E-1BAA-4393-9D66-8AC6C2A23C5A}"/>
    <cellStyle name="Normal 9 5 3 3 2 5" xfId="5100" xr:uid="{729FDD36-408A-4F99-B695-E163A20F9961}"/>
    <cellStyle name="Normal 9 5 3 3 3" xfId="2459" xr:uid="{95420EBB-AFA4-4E4D-A783-83ACDEDBC6D3}"/>
    <cellStyle name="Normal 9 5 3 3 3 2" xfId="5104" xr:uid="{7153A69F-6450-49CE-90A4-54AA4F7CAEF2}"/>
    <cellStyle name="Normal 9 5 3 3 4" xfId="4181" xr:uid="{9A6D3FC9-77DA-4CE4-9056-9915E7AE874A}"/>
    <cellStyle name="Normal 9 5 3 3 4 2" xfId="5105" xr:uid="{7C9403D7-AB47-4F1E-9370-D0323CAAEFAA}"/>
    <cellStyle name="Normal 9 5 3 3 5" xfId="4182" xr:uid="{E288E610-5A37-469C-82EC-9EB55761B483}"/>
    <cellStyle name="Normal 9 5 3 3 5 2" xfId="5106" xr:uid="{ABC21B02-2A3F-4D4F-A656-3E73EF3438B0}"/>
    <cellStyle name="Normal 9 5 3 3 6" xfId="5099" xr:uid="{00DD7E38-99DD-4DED-B7D1-117B7114C955}"/>
    <cellStyle name="Normal 9 5 3 4" xfId="2460" xr:uid="{4EAF15DB-1B8E-4F9B-8349-599D80319C32}"/>
    <cellStyle name="Normal 9 5 3 4 2" xfId="2461" xr:uid="{E1087CF0-4745-482F-B414-F949963326CF}"/>
    <cellStyle name="Normal 9 5 3 4 2 2" xfId="5108" xr:uid="{92CFB088-ED0C-4E58-92A3-2578E69F8533}"/>
    <cellStyle name="Normal 9 5 3 4 3" xfId="4183" xr:uid="{F9004583-08F7-4073-AE3F-9A55A4468A40}"/>
    <cellStyle name="Normal 9 5 3 4 3 2" xfId="5109" xr:uid="{5139596A-B210-469E-9D69-B0056DED6360}"/>
    <cellStyle name="Normal 9 5 3 4 4" xfId="4184" xr:uid="{E1BF1791-3663-4E89-A3EC-A86D901095D9}"/>
    <cellStyle name="Normal 9 5 3 4 4 2" xfId="5110" xr:uid="{4D163D70-846C-4DA0-AB6F-7396F160F5F8}"/>
    <cellStyle name="Normal 9 5 3 4 5" xfId="5107" xr:uid="{CE795AAC-1138-4882-8654-8A0E51102688}"/>
    <cellStyle name="Normal 9 5 3 5" xfId="2462" xr:uid="{3F2BCD33-0488-4F1A-99DC-FEE19365C6DE}"/>
    <cellStyle name="Normal 9 5 3 5 2" xfId="4185" xr:uid="{80F2F4BB-E7B0-4246-AEA4-9B24BDFF7A10}"/>
    <cellStyle name="Normal 9 5 3 5 2 2" xfId="5112" xr:uid="{11A0BAE4-48E2-44F6-878F-9F19A384732A}"/>
    <cellStyle name="Normal 9 5 3 5 3" xfId="4186" xr:uid="{DA472D44-2D0A-4B6C-BF84-5547D607621B}"/>
    <cellStyle name="Normal 9 5 3 5 3 2" xfId="5113" xr:uid="{4ED2DE97-CC22-4587-A685-BCCC4A6E6AB0}"/>
    <cellStyle name="Normal 9 5 3 5 4" xfId="4187" xr:uid="{42973F9E-E953-4108-8C3E-381A16429223}"/>
    <cellStyle name="Normal 9 5 3 5 4 2" xfId="5114" xr:uid="{59DE6076-374E-4ADA-B342-0B5FDB76CB5C}"/>
    <cellStyle name="Normal 9 5 3 5 5" xfId="5111" xr:uid="{2D8DD572-B6FF-48B8-9D48-F44A3882875D}"/>
    <cellStyle name="Normal 9 5 3 6" xfId="4188" xr:uid="{81191333-C0F0-49D2-A9DE-CEBE4428DE7E}"/>
    <cellStyle name="Normal 9 5 3 6 2" xfId="5115" xr:uid="{C606E8D5-45AA-49C6-887B-F32C9842CB95}"/>
    <cellStyle name="Normal 9 5 3 7" xfId="4189" xr:uid="{67C5EB69-41FA-4824-8157-55CE58683F12}"/>
    <cellStyle name="Normal 9 5 3 7 2" xfId="5116" xr:uid="{BF2A2B9B-63D8-4BDA-9DAE-6ADA8CDDBE82}"/>
    <cellStyle name="Normal 9 5 3 8" xfId="4190" xr:uid="{5017DA20-2A95-46CA-8797-34873EBA13CA}"/>
    <cellStyle name="Normal 9 5 3 8 2" xfId="5117" xr:uid="{DA56E652-0A71-4EE3-A9E5-FFCB81FC68F9}"/>
    <cellStyle name="Normal 9 5 3 9" xfId="5085" xr:uid="{47C81726-F549-4803-93E3-34FA4F6D3D11}"/>
    <cellStyle name="Normal 9 5 4" xfId="421" xr:uid="{8CC1EB19-16BB-46B4-AC0F-28F08E40AD60}"/>
    <cellStyle name="Normal 9 5 4 2" xfId="881" xr:uid="{59DC270A-F669-4BD9-B71D-DE5CECE0CB4B}"/>
    <cellStyle name="Normal 9 5 4 2 2" xfId="882" xr:uid="{C3A8131C-B17F-4319-BB27-891B8FA1A4E7}"/>
    <cellStyle name="Normal 9 5 4 2 2 2" xfId="2463" xr:uid="{A383DD1A-5B42-4138-8801-6A7136616EDF}"/>
    <cellStyle name="Normal 9 5 4 2 2 2 2" xfId="5121" xr:uid="{8E08C0BD-ED46-4EFE-B966-A5889D81FAD7}"/>
    <cellStyle name="Normal 9 5 4 2 2 3" xfId="4191" xr:uid="{02AB5B84-95A4-479D-BBCE-896E3A5A3CA8}"/>
    <cellStyle name="Normal 9 5 4 2 2 3 2" xfId="5122" xr:uid="{5E6EC4C6-2D12-45D2-B899-9DCFD35FFF59}"/>
    <cellStyle name="Normal 9 5 4 2 2 4" xfId="4192" xr:uid="{2402AEF8-8671-43F2-8A04-69ED187EB754}"/>
    <cellStyle name="Normal 9 5 4 2 2 4 2" xfId="5123" xr:uid="{0FE62DB2-416E-4479-8351-2754CBD6D88A}"/>
    <cellStyle name="Normal 9 5 4 2 2 5" xfId="5120" xr:uid="{B95BEF2F-42E5-4945-81FD-A80A336EA79B}"/>
    <cellStyle name="Normal 9 5 4 2 3" xfId="2464" xr:uid="{CB7DEE05-3BAA-498D-8472-E3B693654305}"/>
    <cellStyle name="Normal 9 5 4 2 3 2" xfId="5124" xr:uid="{CB35F68D-C08A-48EB-9812-B984E58E43C2}"/>
    <cellStyle name="Normal 9 5 4 2 4" xfId="4193" xr:uid="{1C0B1D1D-0C40-4993-8179-CE34428B1E36}"/>
    <cellStyle name="Normal 9 5 4 2 4 2" xfId="5125" xr:uid="{0C4BAF9E-8918-4191-8E03-B33E99BD536C}"/>
    <cellStyle name="Normal 9 5 4 2 5" xfId="4194" xr:uid="{A33FC4D3-922C-4AAC-BD59-15BAE709DEA3}"/>
    <cellStyle name="Normal 9 5 4 2 5 2" xfId="5126" xr:uid="{4F739C86-E926-4227-8F47-BBA160E59100}"/>
    <cellStyle name="Normal 9 5 4 2 6" xfId="5119" xr:uid="{D1264AC0-1E52-4237-A0EB-9F1A01D11C3F}"/>
    <cellStyle name="Normal 9 5 4 3" xfId="883" xr:uid="{5CCAA988-7E46-4520-9C9A-789FCBA00FCF}"/>
    <cellStyle name="Normal 9 5 4 3 2" xfId="2465" xr:uid="{5048CA05-1F75-4D72-8906-26311534B942}"/>
    <cellStyle name="Normal 9 5 4 3 2 2" xfId="5128" xr:uid="{E97BBEF6-537F-4E97-99E9-AC09B4A7846C}"/>
    <cellStyle name="Normal 9 5 4 3 3" xfId="4195" xr:uid="{B55BF43E-4C46-4791-B59E-0B2AA2A2B69C}"/>
    <cellStyle name="Normal 9 5 4 3 3 2" xfId="5129" xr:uid="{91FA0ED2-417D-46C4-B8DC-D3CF969889F9}"/>
    <cellStyle name="Normal 9 5 4 3 4" xfId="4196" xr:uid="{DCD3F67F-8C23-406A-86E3-D6CF87C37E16}"/>
    <cellStyle name="Normal 9 5 4 3 4 2" xfId="5130" xr:uid="{44C5B63F-E3BE-431E-803E-AE7632189AEA}"/>
    <cellStyle name="Normal 9 5 4 3 5" xfId="5127" xr:uid="{E5BA448F-B6F9-4052-B763-3F5A987050E1}"/>
    <cellStyle name="Normal 9 5 4 4" xfId="2466" xr:uid="{0D9853EF-E012-4B0E-8DC0-F63C9D0429E9}"/>
    <cellStyle name="Normal 9 5 4 4 2" xfId="4197" xr:uid="{055BA95E-18D0-4589-A9DD-DF9E1881D953}"/>
    <cellStyle name="Normal 9 5 4 4 2 2" xfId="5132" xr:uid="{4D503B88-3438-4E6B-AE6C-516DABC59557}"/>
    <cellStyle name="Normal 9 5 4 4 3" xfId="4198" xr:uid="{34D2DD9C-7410-4009-BAEF-243A678DBE57}"/>
    <cellStyle name="Normal 9 5 4 4 3 2" xfId="5133" xr:uid="{5FB88BD5-223F-4124-90DA-45B2349D4A4D}"/>
    <cellStyle name="Normal 9 5 4 4 4" xfId="4199" xr:uid="{FCB38737-FAC7-4401-BCFD-17F3D67AB604}"/>
    <cellStyle name="Normal 9 5 4 4 4 2" xfId="5134" xr:uid="{76AA68F7-7D66-4231-AD4E-D672BDD21D50}"/>
    <cellStyle name="Normal 9 5 4 4 5" xfId="5131" xr:uid="{A7710AEC-C21D-4142-882A-311994B8E54A}"/>
    <cellStyle name="Normal 9 5 4 5" xfId="4200" xr:uid="{B9096DEB-4548-41D9-9035-B6204E67C77D}"/>
    <cellStyle name="Normal 9 5 4 5 2" xfId="5135" xr:uid="{A7537637-1A9B-4F8C-9A45-977157437B35}"/>
    <cellStyle name="Normal 9 5 4 6" xfId="4201" xr:uid="{93784D07-CF01-4309-9D3C-679A6658441F}"/>
    <cellStyle name="Normal 9 5 4 6 2" xfId="5136" xr:uid="{BFE956AC-3247-4867-B696-538D394B0B10}"/>
    <cellStyle name="Normal 9 5 4 7" xfId="4202" xr:uid="{B18CB482-5685-4FAF-B061-440C24E48FBF}"/>
    <cellStyle name="Normal 9 5 4 7 2" xfId="5137" xr:uid="{1D2E69EA-FDF4-4DF4-A212-2CEF51D636DA}"/>
    <cellStyle name="Normal 9 5 4 8" xfId="5118" xr:uid="{BBD64DD4-7C4A-434D-8B36-CB027761D9F3}"/>
    <cellStyle name="Normal 9 5 5" xfId="422" xr:uid="{3D074957-E389-4BC5-AF67-17B4CBF7033B}"/>
    <cellStyle name="Normal 9 5 5 2" xfId="884" xr:uid="{1E5D21E8-FDFA-4942-8F90-C5D6213FCDC5}"/>
    <cellStyle name="Normal 9 5 5 2 2" xfId="2467" xr:uid="{A840FBA2-2CBA-4F02-AFD1-A641E1886007}"/>
    <cellStyle name="Normal 9 5 5 2 2 2" xfId="5140" xr:uid="{0071AD6F-1E96-4DBF-9859-1BAF6B29F18C}"/>
    <cellStyle name="Normal 9 5 5 2 3" xfId="4203" xr:uid="{B3E000EE-24D9-42A5-9EFE-C3C150F601ED}"/>
    <cellStyle name="Normal 9 5 5 2 3 2" xfId="5141" xr:uid="{61DFF9BB-3BE0-4E02-912D-13F95433E932}"/>
    <cellStyle name="Normal 9 5 5 2 4" xfId="4204" xr:uid="{FD08AB70-8712-4DF0-B863-9589A157AB35}"/>
    <cellStyle name="Normal 9 5 5 2 4 2" xfId="5142" xr:uid="{79293603-9CF3-41B3-880A-0EF5D5907BDF}"/>
    <cellStyle name="Normal 9 5 5 2 5" xfId="5139" xr:uid="{A3FF7E72-E129-49F4-8557-E04E584F6976}"/>
    <cellStyle name="Normal 9 5 5 3" xfId="2468" xr:uid="{ED3BB498-4B2E-45A0-AB1B-255A350826FF}"/>
    <cellStyle name="Normal 9 5 5 3 2" xfId="4205" xr:uid="{1A6B160E-3440-49B6-81D3-EDEE72EB84D0}"/>
    <cellStyle name="Normal 9 5 5 3 2 2" xfId="5144" xr:uid="{27EF9566-6666-4DB2-9FE3-05FFBE83995B}"/>
    <cellStyle name="Normal 9 5 5 3 3" xfId="4206" xr:uid="{C9110C2F-5665-4BEE-A69E-BF34503726D6}"/>
    <cellStyle name="Normal 9 5 5 3 3 2" xfId="5145" xr:uid="{4A61FAC1-6CFE-4ED8-A1D3-F16A34E17CF1}"/>
    <cellStyle name="Normal 9 5 5 3 4" xfId="4207" xr:uid="{0EC442F7-7C1D-4A24-A5F3-9AF63D7A116D}"/>
    <cellStyle name="Normal 9 5 5 3 4 2" xfId="5146" xr:uid="{565EA351-C6CE-4950-9C4B-F8BBEA37CA38}"/>
    <cellStyle name="Normal 9 5 5 3 5" xfId="5143" xr:uid="{8043040B-50C3-4183-A50D-E4CFE4F5593A}"/>
    <cellStyle name="Normal 9 5 5 4" xfId="4208" xr:uid="{1B403318-2212-4B97-B53D-8A4C1A1F059E}"/>
    <cellStyle name="Normal 9 5 5 4 2" xfId="5147" xr:uid="{66FA9545-3DE2-445B-8C18-BF5D863575BD}"/>
    <cellStyle name="Normal 9 5 5 5" xfId="4209" xr:uid="{D9151090-0998-4648-A5E5-474A74D5D6B2}"/>
    <cellStyle name="Normal 9 5 5 5 2" xfId="5148" xr:uid="{C67DF466-5B9F-4A30-B093-5B1DEF00E01B}"/>
    <cellStyle name="Normal 9 5 5 6" xfId="4210" xr:uid="{5099FDEB-089E-4121-BB0B-F072AC048732}"/>
    <cellStyle name="Normal 9 5 5 6 2" xfId="5149" xr:uid="{9EFD8852-93A0-49C3-B10B-3EBAFDFD37B0}"/>
    <cellStyle name="Normal 9 5 5 7" xfId="5138" xr:uid="{B4717ED8-1394-4056-8730-2C2545514C3B}"/>
    <cellStyle name="Normal 9 5 6" xfId="885" xr:uid="{A7555E07-3230-4134-991F-1532EACA3D43}"/>
    <cellStyle name="Normal 9 5 6 2" xfId="2469" xr:uid="{64CCACF8-C0D2-4700-82BE-EF54E93556B3}"/>
    <cellStyle name="Normal 9 5 6 2 2" xfId="4211" xr:uid="{BDA7C327-9E3D-412E-AE93-44BFDDF62796}"/>
    <cellStyle name="Normal 9 5 6 2 2 2" xfId="5152" xr:uid="{4F71BA9B-37A3-4051-9DBE-078AE3774ED2}"/>
    <cellStyle name="Normal 9 5 6 2 3" xfId="4212" xr:uid="{99569F7D-A13B-44AA-B7F6-2469A0110A6E}"/>
    <cellStyle name="Normal 9 5 6 2 3 2" xfId="5153" xr:uid="{4A824955-3EA2-4D7C-B926-3E88DF78C4B7}"/>
    <cellStyle name="Normal 9 5 6 2 4" xfId="4213" xr:uid="{9E6E167A-E7ED-4448-9760-2DE4CE3DF8F8}"/>
    <cellStyle name="Normal 9 5 6 2 4 2" xfId="5154" xr:uid="{3B3F7585-61D5-4314-84E4-C85D2B6719A8}"/>
    <cellStyle name="Normal 9 5 6 2 5" xfId="5151" xr:uid="{88F78764-BEAE-42B5-89CB-6C8AE420AD51}"/>
    <cellStyle name="Normal 9 5 6 3" xfId="4214" xr:uid="{E22CFD5B-8110-4CCF-B591-822F5005982C}"/>
    <cellStyle name="Normal 9 5 6 3 2" xfId="5155" xr:uid="{3F09E522-6D71-4706-BABA-78371649E2A2}"/>
    <cellStyle name="Normal 9 5 6 4" xfId="4215" xr:uid="{FA88A9A9-FE6B-4606-9FA0-DC35B997C5F9}"/>
    <cellStyle name="Normal 9 5 6 4 2" xfId="5156" xr:uid="{1040D5EB-2A10-427E-83DE-15538FF2C599}"/>
    <cellStyle name="Normal 9 5 6 5" xfId="4216" xr:uid="{C465FEE3-CD23-4068-B537-C88EFE129403}"/>
    <cellStyle name="Normal 9 5 6 5 2" xfId="5157" xr:uid="{4984D03B-22C6-45E8-ABA4-46C6CB437B01}"/>
    <cellStyle name="Normal 9 5 6 6" xfId="5150" xr:uid="{242FCFCD-F77A-4D12-9D14-8755025364BF}"/>
    <cellStyle name="Normal 9 5 7" xfId="2470" xr:uid="{AB8CDD42-0E43-432F-B686-E8F96EC019F6}"/>
    <cellStyle name="Normal 9 5 7 2" xfId="4217" xr:uid="{2C1A7204-B53F-434C-8445-FE1C5D534E7A}"/>
    <cellStyle name="Normal 9 5 7 2 2" xfId="5159" xr:uid="{7B8970DE-E9BB-4593-925C-6589E8E8AA06}"/>
    <cellStyle name="Normal 9 5 7 3" xfId="4218" xr:uid="{6861B0E1-BAB9-4455-9666-D12ADBE16251}"/>
    <cellStyle name="Normal 9 5 7 3 2" xfId="5160" xr:uid="{B4C34E76-4714-4B48-9300-21689EC9C12E}"/>
    <cellStyle name="Normal 9 5 7 4" xfId="4219" xr:uid="{903D0799-C0F7-4B2C-8147-43D75315BE2B}"/>
    <cellStyle name="Normal 9 5 7 4 2" xfId="5161" xr:uid="{A70E06B0-6FCD-4903-A491-7C6E7A8EBF70}"/>
    <cellStyle name="Normal 9 5 7 5" xfId="5158" xr:uid="{43F3D93A-571B-48FB-9C34-14B3AC6749D3}"/>
    <cellStyle name="Normal 9 5 8" xfId="4220" xr:uid="{04B71A07-FC2A-47F1-8049-400E7E675BEA}"/>
    <cellStyle name="Normal 9 5 8 2" xfId="4221" xr:uid="{5ED32588-DFB5-482E-9BB4-EFBF3E8CF4E1}"/>
    <cellStyle name="Normal 9 5 8 2 2" xfId="5163" xr:uid="{549F3418-471F-4E28-9C57-666396CFF15E}"/>
    <cellStyle name="Normal 9 5 8 3" xfId="4222" xr:uid="{F0ADA768-30BA-42D9-9DBF-C6438B34D74E}"/>
    <cellStyle name="Normal 9 5 8 3 2" xfId="5164" xr:uid="{AB514474-4E73-412C-8768-BD53692D8CC6}"/>
    <cellStyle name="Normal 9 5 8 4" xfId="4223" xr:uid="{0C896B96-D95D-4F89-B379-E7AD50E713EA}"/>
    <cellStyle name="Normal 9 5 8 4 2" xfId="5165" xr:uid="{91878C46-9631-451B-995F-D99F3630ED32}"/>
    <cellStyle name="Normal 9 5 8 5" xfId="5162" xr:uid="{E0EF4570-3C99-4864-8DD4-07162E3BDC03}"/>
    <cellStyle name="Normal 9 5 9" xfId="4224" xr:uid="{1580D34B-35D3-453B-907A-8C70A619D0DE}"/>
    <cellStyle name="Normal 9 5 9 2" xfId="5166" xr:uid="{1C6852F1-C275-453B-9EEA-51E3FC62F2A8}"/>
    <cellStyle name="Normal 9 6" xfId="180" xr:uid="{D8BB583B-A70A-4113-81E3-F8625529D694}"/>
    <cellStyle name="Normal 9 6 10" xfId="5167" xr:uid="{9C8DAF31-C068-4952-84D5-DD8CCB4F1490}"/>
    <cellStyle name="Normal 9 6 2" xfId="181" xr:uid="{9804C1F7-DF97-4757-9E13-A41CDD7A088C}"/>
    <cellStyle name="Normal 9 6 2 2" xfId="423" xr:uid="{557A8494-3A4B-4CAE-B7E8-9BAD5AD2EE41}"/>
    <cellStyle name="Normal 9 6 2 2 2" xfId="886" xr:uid="{BEC61904-76E7-41EB-B9DF-BE7B2A86EB7B}"/>
    <cellStyle name="Normal 9 6 2 2 2 2" xfId="2471" xr:uid="{5238E7D3-664A-498A-9BEF-07DD0128FBDC}"/>
    <cellStyle name="Normal 9 6 2 2 2 2 2" xfId="5171" xr:uid="{D1F0616B-BC59-4DCE-B1FE-F3D361406C47}"/>
    <cellStyle name="Normal 9 6 2 2 2 3" xfId="4225" xr:uid="{CFFAD2CF-59AB-4164-98E4-85947EA8B15D}"/>
    <cellStyle name="Normal 9 6 2 2 2 3 2" xfId="5172" xr:uid="{E49D036F-F743-414D-B4FF-6E8119EA8395}"/>
    <cellStyle name="Normal 9 6 2 2 2 4" xfId="4226" xr:uid="{3AA55650-A491-4D31-81F9-6FC9C27D1B71}"/>
    <cellStyle name="Normal 9 6 2 2 2 4 2" xfId="5173" xr:uid="{20FBCC6A-09CC-4614-BA9C-750162D1D3A0}"/>
    <cellStyle name="Normal 9 6 2 2 2 5" xfId="5170" xr:uid="{DE3A1862-1994-4BBF-A01F-29BE26A4FBCF}"/>
    <cellStyle name="Normal 9 6 2 2 3" xfId="2472" xr:uid="{B1C795CB-F15C-43EA-82E9-56CDD44E25C4}"/>
    <cellStyle name="Normal 9 6 2 2 3 2" xfId="4227" xr:uid="{3529DD95-D8B2-42D3-BBA8-17117059B476}"/>
    <cellStyle name="Normal 9 6 2 2 3 2 2" xfId="5175" xr:uid="{CA34ADAB-0B10-4EE8-90C7-970104714911}"/>
    <cellStyle name="Normal 9 6 2 2 3 3" xfId="4228" xr:uid="{1A555542-8DA6-45A1-9DFF-DC5A6B192DB5}"/>
    <cellStyle name="Normal 9 6 2 2 3 3 2" xfId="5176" xr:uid="{6D160A04-6AC8-436D-8A59-4D9DF9F46213}"/>
    <cellStyle name="Normal 9 6 2 2 3 4" xfId="4229" xr:uid="{D1749C6F-E405-41D8-A3E3-C5D9DF74CE66}"/>
    <cellStyle name="Normal 9 6 2 2 3 4 2" xfId="5177" xr:uid="{6495B6F7-E798-416F-88F0-8F96ECE8AE10}"/>
    <cellStyle name="Normal 9 6 2 2 3 5" xfId="5174" xr:uid="{0FC69246-386B-43D5-A8EB-5AB579772B63}"/>
    <cellStyle name="Normal 9 6 2 2 4" xfId="4230" xr:uid="{FF6C66AE-3CE3-4450-A7EA-7D5E3766F543}"/>
    <cellStyle name="Normal 9 6 2 2 4 2" xfId="5178" xr:uid="{201AA12E-E719-4154-BE3B-03BA54F91E4F}"/>
    <cellStyle name="Normal 9 6 2 2 5" xfId="4231" xr:uid="{22ED406B-EA1D-4C2A-9E63-B4BB8527815F}"/>
    <cellStyle name="Normal 9 6 2 2 5 2" xfId="5179" xr:uid="{706F9DAF-56E5-48DE-990F-57F10E4B2B9E}"/>
    <cellStyle name="Normal 9 6 2 2 6" xfId="4232" xr:uid="{7B4F6970-EFF2-42D2-ADB2-9A1C8DE418DE}"/>
    <cellStyle name="Normal 9 6 2 2 6 2" xfId="5180" xr:uid="{B734FC48-D4B6-49CC-B141-B2CD3AB8E249}"/>
    <cellStyle name="Normal 9 6 2 2 7" xfId="5169" xr:uid="{6399B443-B684-4B8D-B96E-E348C7E9E666}"/>
    <cellStyle name="Normal 9 6 2 3" xfId="887" xr:uid="{784AD49B-641A-4449-B92D-5DC3179F2E8E}"/>
    <cellStyle name="Normal 9 6 2 3 2" xfId="2473" xr:uid="{6B9D38EE-B83B-41E8-B737-19DA1CD82578}"/>
    <cellStyle name="Normal 9 6 2 3 2 2" xfId="4233" xr:uid="{370840BE-6543-4CF6-B238-83575FCA31BF}"/>
    <cellStyle name="Normal 9 6 2 3 2 2 2" xfId="5183" xr:uid="{0A1908A0-139F-49C2-BE14-B6F029A7C5A5}"/>
    <cellStyle name="Normal 9 6 2 3 2 3" xfId="4234" xr:uid="{A85E758C-38A2-4FBB-8CD9-C489167C5C81}"/>
    <cellStyle name="Normal 9 6 2 3 2 3 2" xfId="5184" xr:uid="{3E3230E9-DF8C-4058-9B5E-2CA0AFE20EC3}"/>
    <cellStyle name="Normal 9 6 2 3 2 4" xfId="4235" xr:uid="{7B37F3C7-530B-4CD1-8F74-DC8C102A2191}"/>
    <cellStyle name="Normal 9 6 2 3 2 4 2" xfId="5185" xr:uid="{9D1D8104-4776-4655-A451-A6B9A541D66C}"/>
    <cellStyle name="Normal 9 6 2 3 2 5" xfId="5182" xr:uid="{52A0F651-877E-4AA9-AB97-0CDF4EB01AAC}"/>
    <cellStyle name="Normal 9 6 2 3 3" xfId="4236" xr:uid="{A4AB82A9-0579-4637-AA8A-7F23746E99AF}"/>
    <cellStyle name="Normal 9 6 2 3 3 2" xfId="5186" xr:uid="{E387396F-DF51-4931-AAF5-C1280B7B2E91}"/>
    <cellStyle name="Normal 9 6 2 3 4" xfId="4237" xr:uid="{D90C8293-FC21-4521-9888-7D6C629A169C}"/>
    <cellStyle name="Normal 9 6 2 3 4 2" xfId="5187" xr:uid="{35AF0CA8-7436-40F3-9138-92084E8E8A62}"/>
    <cellStyle name="Normal 9 6 2 3 5" xfId="4238" xr:uid="{19C4E353-B941-478C-AECE-1498C66D5997}"/>
    <cellStyle name="Normal 9 6 2 3 5 2" xfId="5188" xr:uid="{96493827-CC53-4019-8759-D58FDCD701CA}"/>
    <cellStyle name="Normal 9 6 2 3 6" xfId="5181" xr:uid="{297B5235-E0AB-4330-B374-63561990AD11}"/>
    <cellStyle name="Normal 9 6 2 4" xfId="2474" xr:uid="{463C8700-2FD8-4A59-B649-6FFB0DAE879A}"/>
    <cellStyle name="Normal 9 6 2 4 2" xfId="4239" xr:uid="{D55E86FE-A7B2-436E-AAAC-4ECDD379FB5A}"/>
    <cellStyle name="Normal 9 6 2 4 2 2" xfId="5190" xr:uid="{6143AAF6-03FF-477A-8CA9-14811A193F35}"/>
    <cellStyle name="Normal 9 6 2 4 3" xfId="4240" xr:uid="{5BB3D63C-3510-424A-B16E-921A9DAA0BAF}"/>
    <cellStyle name="Normal 9 6 2 4 3 2" xfId="5191" xr:uid="{42CA9F18-F456-4E25-8018-7B258D4D7D75}"/>
    <cellStyle name="Normal 9 6 2 4 4" xfId="4241" xr:uid="{57BA32D6-BDB2-49F7-ACF9-302361C91544}"/>
    <cellStyle name="Normal 9 6 2 4 4 2" xfId="5192" xr:uid="{D61A02B1-73AA-42E3-8966-0919C15B7DE7}"/>
    <cellStyle name="Normal 9 6 2 4 5" xfId="5189" xr:uid="{B1DD1E6E-451F-4520-AA42-BAB270CA8DF5}"/>
    <cellStyle name="Normal 9 6 2 5" xfId="4242" xr:uid="{4D62F950-2260-4C49-9114-223A7F3A3870}"/>
    <cellStyle name="Normal 9 6 2 5 2" xfId="4243" xr:uid="{CBC3C6E4-A5B8-46DE-8BC1-5B03DBA47BDB}"/>
    <cellStyle name="Normal 9 6 2 5 2 2" xfId="5194" xr:uid="{EB139D60-62B9-41E8-9F3E-4E4EA34A6894}"/>
    <cellStyle name="Normal 9 6 2 5 3" xfId="4244" xr:uid="{2419F7DB-E188-4F25-A7A4-1CE952710968}"/>
    <cellStyle name="Normal 9 6 2 5 3 2" xfId="5195" xr:uid="{80F70B8A-2E80-43BF-A511-147E517FAD4C}"/>
    <cellStyle name="Normal 9 6 2 5 4" xfId="4245" xr:uid="{BD6024EA-2DD6-4D44-9124-E0DCFFD48996}"/>
    <cellStyle name="Normal 9 6 2 5 4 2" xfId="5196" xr:uid="{5E0D5F20-93ED-4DC9-ACE3-849A7A9F79D7}"/>
    <cellStyle name="Normal 9 6 2 5 5" xfId="5193" xr:uid="{AEC14D50-DB26-4F90-BB2B-356E308FDA5F}"/>
    <cellStyle name="Normal 9 6 2 6" xfId="4246" xr:uid="{4BFD480A-A172-425B-912D-C6D938D8BF90}"/>
    <cellStyle name="Normal 9 6 2 6 2" xfId="5197" xr:uid="{BE73E4FC-65C2-4316-A755-8992C43B7089}"/>
    <cellStyle name="Normal 9 6 2 7" xfId="4247" xr:uid="{58B50759-795B-494C-BE17-93920114230D}"/>
    <cellStyle name="Normal 9 6 2 7 2" xfId="5198" xr:uid="{B26EAA40-58F3-46B5-B940-E436BC58B1D4}"/>
    <cellStyle name="Normal 9 6 2 8" xfId="4248" xr:uid="{234072AF-08C8-4CBB-BB7F-232C3E83621C}"/>
    <cellStyle name="Normal 9 6 2 8 2" xfId="5199" xr:uid="{4D55BE88-A634-499A-8DF1-6C9D1F546337}"/>
    <cellStyle name="Normal 9 6 2 9" xfId="5168" xr:uid="{98EFFDBA-236B-47D3-80D8-05C8BD830CF1}"/>
    <cellStyle name="Normal 9 6 3" xfId="424" xr:uid="{315EF0D4-0B20-4F59-B9DD-9812A34B2790}"/>
    <cellStyle name="Normal 9 6 3 2" xfId="888" xr:uid="{AEBF8BDF-49BF-411B-A23F-2385C5A9D9D6}"/>
    <cellStyle name="Normal 9 6 3 2 2" xfId="889" xr:uid="{45C0F67B-7B4F-4B7C-BB1E-4DDED5F68D06}"/>
    <cellStyle name="Normal 9 6 3 2 2 2" xfId="5202" xr:uid="{5D0CF6E6-A6EF-4455-A634-BFB8FC72FA1E}"/>
    <cellStyle name="Normal 9 6 3 2 3" xfId="4249" xr:uid="{8BBC1D24-52EB-430B-9A26-DB35F07C5EC8}"/>
    <cellStyle name="Normal 9 6 3 2 3 2" xfId="5203" xr:uid="{4A414985-5B04-4232-9325-73FD61FAB3BF}"/>
    <cellStyle name="Normal 9 6 3 2 4" xfId="4250" xr:uid="{4AC42080-4C32-4C94-9DF2-E9FB372F74E8}"/>
    <cellStyle name="Normal 9 6 3 2 4 2" xfId="5204" xr:uid="{9F25864C-6CCD-40A9-9FCA-8FD2C6370CD9}"/>
    <cellStyle name="Normal 9 6 3 2 5" xfId="5201" xr:uid="{02E118E8-90E3-4F4D-8C02-73D1C0393DF9}"/>
    <cellStyle name="Normal 9 6 3 3" xfId="890" xr:uid="{F3011DA8-75F7-4E30-BC7E-63A5B158AB32}"/>
    <cellStyle name="Normal 9 6 3 3 2" xfId="4251" xr:uid="{5A0BFD8D-A878-4DE5-B860-604C80E136B4}"/>
    <cellStyle name="Normal 9 6 3 3 2 2" xfId="5206" xr:uid="{D56B6EED-8A3B-42AB-98DE-1616B372CBC2}"/>
    <cellStyle name="Normal 9 6 3 3 3" xfId="4252" xr:uid="{DCB322ED-8C41-4A55-979A-F035AEB4BAB8}"/>
    <cellStyle name="Normal 9 6 3 3 3 2" xfId="5207" xr:uid="{2D80E0E7-0104-4CEF-BC39-45D9CF8BA725}"/>
    <cellStyle name="Normal 9 6 3 3 4" xfId="4253" xr:uid="{E43A4173-4130-4185-9ACA-37848ECCB16C}"/>
    <cellStyle name="Normal 9 6 3 3 4 2" xfId="5208" xr:uid="{68AB19E2-3030-4610-AF37-5D7B03D7B527}"/>
    <cellStyle name="Normal 9 6 3 3 5" xfId="5205" xr:uid="{4AE11F4C-5A16-4084-815F-E9CE3277D163}"/>
    <cellStyle name="Normal 9 6 3 4" xfId="4254" xr:uid="{CBF123E7-FC4E-4072-A0EE-70D69B80CE10}"/>
    <cellStyle name="Normal 9 6 3 4 2" xfId="5209" xr:uid="{BEC17E8E-868B-4BFD-8786-8436A0DFBD2E}"/>
    <cellStyle name="Normal 9 6 3 5" xfId="4255" xr:uid="{8A1EF59E-BDA0-4A77-8045-90E041C4B2E4}"/>
    <cellStyle name="Normal 9 6 3 5 2" xfId="5210" xr:uid="{08C5F74A-2E71-49F5-9BF5-39F80C0A7D4C}"/>
    <cellStyle name="Normal 9 6 3 6" xfId="4256" xr:uid="{BC93EEA7-6ABD-435E-B54F-13FEDF5D0E61}"/>
    <cellStyle name="Normal 9 6 3 6 2" xfId="5211" xr:uid="{021B72A1-68B4-43A8-A65B-0009DFF5BE96}"/>
    <cellStyle name="Normal 9 6 3 7" xfId="5200" xr:uid="{C20392EF-DDE3-4BEF-AA37-33B3760662E4}"/>
    <cellStyle name="Normal 9 6 4" xfId="425" xr:uid="{DEF74BD1-E0CC-4DF8-B34D-F5270A252CEF}"/>
    <cellStyle name="Normal 9 6 4 2" xfId="891" xr:uid="{FFDF2E67-FEB5-475F-A43F-B02BE30FF854}"/>
    <cellStyle name="Normal 9 6 4 2 2" xfId="4257" xr:uid="{ADDEB5AA-2616-4991-8324-47EDB9900A5F}"/>
    <cellStyle name="Normal 9 6 4 2 2 2" xfId="5214" xr:uid="{C7C1E9C0-6C03-48BB-B225-2936BEC63777}"/>
    <cellStyle name="Normal 9 6 4 2 3" xfId="4258" xr:uid="{6987701E-8BB9-4F5B-95F9-01B781903E0E}"/>
    <cellStyle name="Normal 9 6 4 2 3 2" xfId="5215" xr:uid="{097C893A-A20D-4E31-94B7-4D3308309744}"/>
    <cellStyle name="Normal 9 6 4 2 4" xfId="4259" xr:uid="{883D12B0-E2BE-4E9F-B07D-3DC459E7C993}"/>
    <cellStyle name="Normal 9 6 4 2 4 2" xfId="5216" xr:uid="{74031C54-D2F7-4477-AAF6-CD334F056D09}"/>
    <cellStyle name="Normal 9 6 4 2 5" xfId="5213" xr:uid="{59321DEA-0A77-4957-9999-36FC8F6F252A}"/>
    <cellStyle name="Normal 9 6 4 3" xfId="4260" xr:uid="{96B46D9D-71A0-4D07-9661-E23AE0EC5105}"/>
    <cellStyle name="Normal 9 6 4 3 2" xfId="5217" xr:uid="{2F252E0A-790A-41E4-A71E-FC2DF60FDA3B}"/>
    <cellStyle name="Normal 9 6 4 4" xfId="4261" xr:uid="{2E3E0163-0BB1-4E26-B4D5-571BE58453D3}"/>
    <cellStyle name="Normal 9 6 4 4 2" xfId="5218" xr:uid="{D2AAEED9-91F2-491F-8390-06E434D773EF}"/>
    <cellStyle name="Normal 9 6 4 5" xfId="4262" xr:uid="{76655FCB-F8BC-4A52-96A9-AF12DE42189C}"/>
    <cellStyle name="Normal 9 6 4 5 2" xfId="5219" xr:uid="{FDF00883-1278-4AE0-8627-17DA33C57E5D}"/>
    <cellStyle name="Normal 9 6 4 6" xfId="5212" xr:uid="{AEFD9621-EC0F-455C-93FC-5A42CC8CC934}"/>
    <cellStyle name="Normal 9 6 5" xfId="892" xr:uid="{B664A982-8708-4C65-8322-54135FAB72AB}"/>
    <cellStyle name="Normal 9 6 5 2" xfId="4263" xr:uid="{1BE0332A-47BD-463B-A9F2-5058FDDE5B07}"/>
    <cellStyle name="Normal 9 6 5 2 2" xfId="5221" xr:uid="{54A4193B-CE20-41DA-92CD-37B83AD365FF}"/>
    <cellStyle name="Normal 9 6 5 3" xfId="4264" xr:uid="{2D9523AE-BE86-4007-903C-EF421FCE7F0A}"/>
    <cellStyle name="Normal 9 6 5 3 2" xfId="5222" xr:uid="{B87FD1D0-6435-45E8-9BF2-D40BA72CFB6C}"/>
    <cellStyle name="Normal 9 6 5 4" xfId="4265" xr:uid="{129022AA-A92C-44D1-A3DA-85E1397831CD}"/>
    <cellStyle name="Normal 9 6 5 4 2" xfId="5223" xr:uid="{F6777671-7E0B-41CD-AACF-73FD8D047CC5}"/>
    <cellStyle name="Normal 9 6 5 5" xfId="5220" xr:uid="{15948834-0C4D-4ACE-96C6-7736774F11D4}"/>
    <cellStyle name="Normal 9 6 6" xfId="4266" xr:uid="{F8840F6E-C103-4321-B14D-A9385606B3F4}"/>
    <cellStyle name="Normal 9 6 6 2" xfId="4267" xr:uid="{39F34214-8C5E-4434-8548-6EBF29A7581E}"/>
    <cellStyle name="Normal 9 6 6 2 2" xfId="5225" xr:uid="{A4E04775-0863-4684-9A75-84D76D177520}"/>
    <cellStyle name="Normal 9 6 6 3" xfId="4268" xr:uid="{29560B71-DE7D-40E6-B6DC-85F032B2ED40}"/>
    <cellStyle name="Normal 9 6 6 3 2" xfId="5226" xr:uid="{150EC0F9-70C7-43FF-A495-F29F697C6678}"/>
    <cellStyle name="Normal 9 6 6 4" xfId="4269" xr:uid="{8775BA53-61C1-4A25-82E6-5D6BF93588E3}"/>
    <cellStyle name="Normal 9 6 6 4 2" xfId="5227" xr:uid="{BC34AE78-77AE-44D0-9701-F7B2939D3EAC}"/>
    <cellStyle name="Normal 9 6 6 5" xfId="5224" xr:uid="{3D5DA492-ED10-4261-849C-79B6A9659FD4}"/>
    <cellStyle name="Normal 9 6 7" xfId="4270" xr:uid="{F26D37C6-C286-4DC4-85A9-C3B726FE9F7B}"/>
    <cellStyle name="Normal 9 6 7 2" xfId="5228" xr:uid="{BDE7F09C-1CEF-489C-B401-F1F43ADEC40D}"/>
    <cellStyle name="Normal 9 6 8" xfId="4271" xr:uid="{4DD23C21-B03C-4DAA-BFEE-BDD569A3AB03}"/>
    <cellStyle name="Normal 9 6 8 2" xfId="5229" xr:uid="{21A74973-F59B-44B6-B62D-427FF73F9B8D}"/>
    <cellStyle name="Normal 9 6 9" xfId="4272" xr:uid="{61A7773C-310F-44FC-81CA-56F8E1EE5DDA}"/>
    <cellStyle name="Normal 9 6 9 2" xfId="5230" xr:uid="{B78CAB94-B9B9-464F-A950-A4D5ADD864B5}"/>
    <cellStyle name="Normal 9 7" xfId="182" xr:uid="{F839221E-65E1-4B31-97F3-EE0806BEDB5E}"/>
    <cellStyle name="Normal 9 7 2" xfId="426" xr:uid="{8D3489D2-7CF6-408B-A733-D2D24E840BA0}"/>
    <cellStyle name="Normal 9 7 2 2" xfId="893" xr:uid="{49273B76-4F34-448E-BE09-DD4F7E2BA255}"/>
    <cellStyle name="Normal 9 7 2 2 2" xfId="2475" xr:uid="{8D622612-BC0E-4DEA-A3E6-E2E777AD8D92}"/>
    <cellStyle name="Normal 9 7 2 2 2 2" xfId="2476" xr:uid="{182A5315-3D78-4FCD-9AC5-2FD8FA6AC7B9}"/>
    <cellStyle name="Normal 9 7 2 2 2 2 2" xfId="5235" xr:uid="{E6531E6E-8E0E-4C5B-BF6F-4B7301D7C562}"/>
    <cellStyle name="Normal 9 7 2 2 2 3" xfId="5234" xr:uid="{F9D4A330-8B51-43DF-9FCA-6199CCBFACA3}"/>
    <cellStyle name="Normal 9 7 2 2 3" xfId="2477" xr:uid="{4EF1C61E-B310-45C1-A2E7-5D97CAB90D96}"/>
    <cellStyle name="Normal 9 7 2 2 3 2" xfId="5236" xr:uid="{DDDBDDBF-12C1-47DE-BC8A-4ADC3693D6FA}"/>
    <cellStyle name="Normal 9 7 2 2 4" xfId="4273" xr:uid="{4FE948FE-A0C4-4D43-9043-C4A72E6367DA}"/>
    <cellStyle name="Normal 9 7 2 2 4 2" xfId="5237" xr:uid="{13C08DA3-AE38-4998-B874-B15A623BE9C5}"/>
    <cellStyle name="Normal 9 7 2 2 5" xfId="5233" xr:uid="{9E96D0F8-CC24-4277-8BA6-B6E04A1F0FC6}"/>
    <cellStyle name="Normal 9 7 2 3" xfId="2478" xr:uid="{AC1FFB95-F6EE-4982-90FE-38ABF5740E55}"/>
    <cellStyle name="Normal 9 7 2 3 2" xfId="2479" xr:uid="{5E10AD5E-216E-4A86-8885-72E2C75E1522}"/>
    <cellStyle name="Normal 9 7 2 3 2 2" xfId="5239" xr:uid="{A39991E0-298A-48E8-803B-566C651E03B4}"/>
    <cellStyle name="Normal 9 7 2 3 3" xfId="4274" xr:uid="{EB0569BF-1338-4718-BEEB-4C5BF6DA643E}"/>
    <cellStyle name="Normal 9 7 2 3 3 2" xfId="5240" xr:uid="{F3142635-BEBE-4F1E-BDA5-5550E6503B53}"/>
    <cellStyle name="Normal 9 7 2 3 4" xfId="4275" xr:uid="{D5BA78DA-EDB8-4DD4-B3EC-9AA334788D3E}"/>
    <cellStyle name="Normal 9 7 2 3 4 2" xfId="5241" xr:uid="{C0AFEA57-906F-460A-977F-5D1ACD563FCF}"/>
    <cellStyle name="Normal 9 7 2 3 5" xfId="5238" xr:uid="{F87E239F-9696-41F3-B794-97E3DFCE62CA}"/>
    <cellStyle name="Normal 9 7 2 4" xfId="2480" xr:uid="{83813B08-44F4-4006-B5A3-D3629B1C20FF}"/>
    <cellStyle name="Normal 9 7 2 4 2" xfId="5242" xr:uid="{5875A98C-81A5-4015-9FDE-6FD56EEBEAF7}"/>
    <cellStyle name="Normal 9 7 2 5" xfId="4276" xr:uid="{C4613226-B57A-4D25-BEF6-01202937F402}"/>
    <cellStyle name="Normal 9 7 2 5 2" xfId="5243" xr:uid="{A1F502D3-03A9-47D7-A221-69DE7B97D1E2}"/>
    <cellStyle name="Normal 9 7 2 6" xfId="4277" xr:uid="{7E41C3D4-D41C-4A1F-B7B6-3A715DE1BE48}"/>
    <cellStyle name="Normal 9 7 2 6 2" xfId="5244" xr:uid="{9111066F-A6FB-49A3-9570-B798CF72477D}"/>
    <cellStyle name="Normal 9 7 2 7" xfId="5232" xr:uid="{699FCA07-0500-4157-89CC-D64AC37DB316}"/>
    <cellStyle name="Normal 9 7 3" xfId="894" xr:uid="{43CEFFBE-28DE-44C2-98D6-52493BD54EC0}"/>
    <cellStyle name="Normal 9 7 3 2" xfId="2481" xr:uid="{6B1C3EEA-2399-40F0-9AE0-1D4F5707F128}"/>
    <cellStyle name="Normal 9 7 3 2 2" xfId="2482" xr:uid="{ECCC71B6-1A5D-4621-B1F3-C76106BE3444}"/>
    <cellStyle name="Normal 9 7 3 2 2 2" xfId="5247" xr:uid="{68D8E6BE-DFD7-4EED-B468-79DBC3DF7A45}"/>
    <cellStyle name="Normal 9 7 3 2 3" xfId="4278" xr:uid="{81E169C2-6315-43C6-9E1C-BC954ED76B82}"/>
    <cellStyle name="Normal 9 7 3 2 3 2" xfId="5248" xr:uid="{5044D9D0-2519-4589-AF01-1CB167EEA02F}"/>
    <cellStyle name="Normal 9 7 3 2 4" xfId="4279" xr:uid="{075D24DE-B326-4948-8BB0-A5539DD8C359}"/>
    <cellStyle name="Normal 9 7 3 2 4 2" xfId="5249" xr:uid="{84D8C446-D463-4887-9509-5562405B8C4D}"/>
    <cellStyle name="Normal 9 7 3 2 5" xfId="5246" xr:uid="{42D354E4-BADB-4B32-9459-636EE3579723}"/>
    <cellStyle name="Normal 9 7 3 3" xfId="2483" xr:uid="{539FEA3E-F36F-4BC2-822A-A254E0E12904}"/>
    <cellStyle name="Normal 9 7 3 3 2" xfId="5250" xr:uid="{E9BF6E8B-4EF7-4A3F-8449-D594CB916BD7}"/>
    <cellStyle name="Normal 9 7 3 4" xfId="4280" xr:uid="{05988D70-0B2B-41E0-8E49-2662D02842FB}"/>
    <cellStyle name="Normal 9 7 3 4 2" xfId="5251" xr:uid="{90D75855-91F3-433E-869D-7238BD242897}"/>
    <cellStyle name="Normal 9 7 3 5" xfId="4281" xr:uid="{8D064FD8-EE58-4F41-9DF2-B493218A248B}"/>
    <cellStyle name="Normal 9 7 3 5 2" xfId="5252" xr:uid="{95B745F7-0BE6-4B1C-9E99-95DDFEA2B76D}"/>
    <cellStyle name="Normal 9 7 3 6" xfId="5245" xr:uid="{FAAC1331-BD74-4B6E-AF09-49F7881F9E05}"/>
    <cellStyle name="Normal 9 7 4" xfId="2484" xr:uid="{FACC7059-4A29-4F8A-9EE0-1A7120BFAACC}"/>
    <cellStyle name="Normal 9 7 4 2" xfId="2485" xr:uid="{57791AC1-D448-4BFD-9EB1-163AFFD7B262}"/>
    <cellStyle name="Normal 9 7 4 2 2" xfId="5254" xr:uid="{6F072CF7-DB43-406A-AC26-892E8BC13743}"/>
    <cellStyle name="Normal 9 7 4 3" xfId="4282" xr:uid="{CF505FD8-77B9-410C-849C-B4D819A2564F}"/>
    <cellStyle name="Normal 9 7 4 3 2" xfId="5255" xr:uid="{C864ECF4-BC40-4411-AD70-C3EF87D545DD}"/>
    <cellStyle name="Normal 9 7 4 4" xfId="4283" xr:uid="{347DCAA5-5D8D-47DE-98E5-E89DC073C76D}"/>
    <cellStyle name="Normal 9 7 4 4 2" xfId="5256" xr:uid="{240930B0-2267-469D-AA0D-530480945BD9}"/>
    <cellStyle name="Normal 9 7 4 5" xfId="5253" xr:uid="{AECECFAD-A236-4B32-AD45-1525C2FB61D7}"/>
    <cellStyle name="Normal 9 7 5" xfId="2486" xr:uid="{2D478EA2-79EF-4C66-850A-547317F6275E}"/>
    <cellStyle name="Normal 9 7 5 2" xfId="4284" xr:uid="{EEFA76AB-783D-40F3-B627-89E12603CD86}"/>
    <cellStyle name="Normal 9 7 5 2 2" xfId="5258" xr:uid="{37EF3C95-3C80-4D37-B6DD-26BE91B1F709}"/>
    <cellStyle name="Normal 9 7 5 3" xfId="4285" xr:uid="{9BCD912C-176D-4880-BB21-87EF1FDA1EF6}"/>
    <cellStyle name="Normal 9 7 5 3 2" xfId="5259" xr:uid="{6C7A5FCE-F626-42C3-A721-5B4839119D2E}"/>
    <cellStyle name="Normal 9 7 5 4" xfId="4286" xr:uid="{C00BD5E6-DA66-46B5-8863-D3014A9B5C37}"/>
    <cellStyle name="Normal 9 7 5 4 2" xfId="5260" xr:uid="{00CC4B94-EF10-48E0-A010-6188A58155F9}"/>
    <cellStyle name="Normal 9 7 5 5" xfId="5257" xr:uid="{304BD158-7282-40DC-AF7D-7FE4BC83021B}"/>
    <cellStyle name="Normal 9 7 6" xfId="4287" xr:uid="{4057A478-FE0C-40EC-A881-6BD3ED14B541}"/>
    <cellStyle name="Normal 9 7 6 2" xfId="5261" xr:uid="{CBD73EE0-F90C-4A78-9170-7D3F1A4438BC}"/>
    <cellStyle name="Normal 9 7 7" xfId="4288" xr:uid="{051F8220-73DE-4413-91B6-E6C203BEA6E0}"/>
    <cellStyle name="Normal 9 7 7 2" xfId="5262" xr:uid="{AB845632-9507-4357-A692-45F3904A9CBC}"/>
    <cellStyle name="Normal 9 7 8" xfId="4289" xr:uid="{E1ED88A3-E6CE-443D-80A9-55EDC64DCED9}"/>
    <cellStyle name="Normal 9 7 8 2" xfId="5263" xr:uid="{46360408-0A49-458A-8FD2-93EEC5B32D63}"/>
    <cellStyle name="Normal 9 7 9" xfId="5231" xr:uid="{A45AC7E7-3F81-49B8-90AC-C8DE214DB93B}"/>
    <cellStyle name="Normal 9 8" xfId="427" xr:uid="{2FEA5D24-5450-48F8-B624-D2D36F066F35}"/>
    <cellStyle name="Normal 9 8 2" xfId="895" xr:uid="{1D540E33-F38E-4502-B063-93E90FA77BAB}"/>
    <cellStyle name="Normal 9 8 2 2" xfId="896" xr:uid="{3C6608B4-1E53-4CD9-BBCF-4BC9474E78F3}"/>
    <cellStyle name="Normal 9 8 2 2 2" xfId="2487" xr:uid="{CE185380-9F3D-47C8-A08D-69ABCBCDC35F}"/>
    <cellStyle name="Normal 9 8 2 2 2 2" xfId="5267" xr:uid="{8CDA0F2E-6014-4FA5-ABE4-5D2A0B6C06A6}"/>
    <cellStyle name="Normal 9 8 2 2 3" xfId="4290" xr:uid="{17B5918C-39F2-4AFF-B40C-68A446BBEDF4}"/>
    <cellStyle name="Normal 9 8 2 2 3 2" xfId="5268" xr:uid="{322CDBC0-1D1F-428D-8D24-9C121D18C7C2}"/>
    <cellStyle name="Normal 9 8 2 2 4" xfId="4291" xr:uid="{76328B91-6E04-413E-92D0-2924ABFD6D6B}"/>
    <cellStyle name="Normal 9 8 2 2 4 2" xfId="5269" xr:uid="{4F57DD97-CE3F-41B9-891D-54B2BD525C4A}"/>
    <cellStyle name="Normal 9 8 2 2 5" xfId="5266" xr:uid="{CA420824-C33D-4785-BEFB-7E005CD64873}"/>
    <cellStyle name="Normal 9 8 2 3" xfId="2488" xr:uid="{DDF51EFE-619D-43A2-80D5-464FDBE56C40}"/>
    <cellStyle name="Normal 9 8 2 3 2" xfId="5270" xr:uid="{4F84543C-730D-4448-8518-7A8CA6717F9F}"/>
    <cellStyle name="Normal 9 8 2 4" xfId="4292" xr:uid="{FA3D6F44-B64C-4FD0-B782-B4174B727D76}"/>
    <cellStyle name="Normal 9 8 2 4 2" xfId="5271" xr:uid="{F4AB3393-4752-4325-91AA-FD5D76D7CB9C}"/>
    <cellStyle name="Normal 9 8 2 5" xfId="4293" xr:uid="{79712333-3686-49FB-81FB-3898285F0719}"/>
    <cellStyle name="Normal 9 8 2 5 2" xfId="5272" xr:uid="{E7320E9A-944C-4A48-9D46-77057D4165DA}"/>
    <cellStyle name="Normal 9 8 2 6" xfId="5265" xr:uid="{EF410ADB-3E1C-4B83-ACA5-E93A401775AD}"/>
    <cellStyle name="Normal 9 8 3" xfId="897" xr:uid="{12D8277B-6227-4085-BCA1-AF467203B89F}"/>
    <cellStyle name="Normal 9 8 3 2" xfId="2489" xr:uid="{0C43C6B5-FBA1-4E91-94D9-C60596D5D602}"/>
    <cellStyle name="Normal 9 8 3 2 2" xfId="5274" xr:uid="{03D94D5A-BD1A-4160-9E62-27754C5FAB62}"/>
    <cellStyle name="Normal 9 8 3 3" xfId="4294" xr:uid="{8BC425B1-D4DD-4EE3-A2D4-CF412EAC1D12}"/>
    <cellStyle name="Normal 9 8 3 3 2" xfId="5275" xr:uid="{B68D2C5F-7CC3-4875-87D0-5ED6A07FF5AC}"/>
    <cellStyle name="Normal 9 8 3 4" xfId="4295" xr:uid="{39E977B1-BA0B-41DC-8943-A5512BBA06C1}"/>
    <cellStyle name="Normal 9 8 3 4 2" xfId="5276" xr:uid="{AF3CE3E0-697B-4480-980C-A79EC5D95BB5}"/>
    <cellStyle name="Normal 9 8 3 5" xfId="5273" xr:uid="{5B293D25-5FB6-4C78-BED7-42B273F4C0D6}"/>
    <cellStyle name="Normal 9 8 4" xfId="2490" xr:uid="{0F6DD80E-38B9-489F-BFF0-D311ECA343AA}"/>
    <cellStyle name="Normal 9 8 4 2" xfId="4296" xr:uid="{51425479-DDEB-490C-A7C9-C28ADF702862}"/>
    <cellStyle name="Normal 9 8 4 2 2" xfId="5278" xr:uid="{3BD717CB-CF15-4F13-931B-EF4310B024E4}"/>
    <cellStyle name="Normal 9 8 4 3" xfId="4297" xr:uid="{916E2423-9BD5-4CE5-96AB-3FF3C213E01B}"/>
    <cellStyle name="Normal 9 8 4 3 2" xfId="5279" xr:uid="{77F47C2F-6B02-4B1B-B945-DEF25B77A29C}"/>
    <cellStyle name="Normal 9 8 4 4" xfId="4298" xr:uid="{75288F2E-8DAF-4848-8BF7-CCD6AAAFA11D}"/>
    <cellStyle name="Normal 9 8 4 4 2" xfId="5280" xr:uid="{B48FDB56-B09D-4FA6-BAFA-757F989ED134}"/>
    <cellStyle name="Normal 9 8 4 5" xfId="5277" xr:uid="{8359BDA2-0460-4ACE-9EF9-AE0194428F89}"/>
    <cellStyle name="Normal 9 8 5" xfId="4299" xr:uid="{495AB5EF-13CF-4C79-8D37-712733148BEC}"/>
    <cellStyle name="Normal 9 8 5 2" xfId="5281" xr:uid="{1EC41217-E89C-4AE6-8A23-9F1C8C1DA76E}"/>
    <cellStyle name="Normal 9 8 6" xfId="4300" xr:uid="{0142BF1A-0F53-4121-B10C-2CFC195F96A8}"/>
    <cellStyle name="Normal 9 8 6 2" xfId="5282" xr:uid="{8B1D4D57-8642-4CF7-885D-EBBA72C24335}"/>
    <cellStyle name="Normal 9 8 7" xfId="4301" xr:uid="{670CF2BE-772F-4282-B469-0973204AA463}"/>
    <cellStyle name="Normal 9 8 7 2" xfId="5283" xr:uid="{A8AC62C1-C924-4CE4-8077-269584F4EB58}"/>
    <cellStyle name="Normal 9 8 8" xfId="5264" xr:uid="{8EE44A2A-A49F-4BF2-859B-89CEAFBF1EAB}"/>
    <cellStyle name="Normal 9 9" xfId="428" xr:uid="{4C2E6A89-06CF-418A-B073-374EB3BB109B}"/>
    <cellStyle name="Normal 9 9 2" xfId="898" xr:uid="{3DDD651F-B3EE-455D-830C-B8160847DC93}"/>
    <cellStyle name="Normal 9 9 2 2" xfId="2491" xr:uid="{D4F05321-1A87-4B05-9601-1E96ABC4A88F}"/>
    <cellStyle name="Normal 9 9 2 2 2" xfId="5286" xr:uid="{25134687-F26C-4C77-BB55-F8E34BF5970D}"/>
    <cellStyle name="Normal 9 9 2 3" xfId="4302" xr:uid="{5336BD38-15F8-46E8-BE68-C6BFDD1F84D7}"/>
    <cellStyle name="Normal 9 9 2 3 2" xfId="5287" xr:uid="{F1720882-05E5-44AA-BC9D-905BD1DBB7FF}"/>
    <cellStyle name="Normal 9 9 2 4" xfId="4303" xr:uid="{6243A1C9-ED39-4ADB-BF40-57F5B606023B}"/>
    <cellStyle name="Normal 9 9 2 4 2" xfId="5288" xr:uid="{44D562C0-D9C2-44EF-9FF0-26F6C42EA263}"/>
    <cellStyle name="Normal 9 9 2 5" xfId="5285" xr:uid="{BAD5CD89-9DAB-42D1-A18C-6697281C1048}"/>
    <cellStyle name="Normal 9 9 3" xfId="2492" xr:uid="{6E0F380C-6448-4494-AEC1-67DF1292C928}"/>
    <cellStyle name="Normal 9 9 3 2" xfId="4304" xr:uid="{959BD78E-D31C-4D4F-BAB8-3DAD9C8BE132}"/>
    <cellStyle name="Normal 9 9 3 2 2" xfId="5290" xr:uid="{F3CB6C5E-803F-4D08-BF0B-5FE2BCD11064}"/>
    <cellStyle name="Normal 9 9 3 3" xfId="4305" xr:uid="{9B59B11B-3BEA-4C7A-AD6E-8A2179908BB1}"/>
    <cellStyle name="Normal 9 9 3 3 2" xfId="5291" xr:uid="{1B4A9B1C-CEEC-458C-A208-7FAF34DBCF79}"/>
    <cellStyle name="Normal 9 9 3 4" xfId="4306" xr:uid="{2682ECB1-3B68-4998-A9C8-B6A497188DEE}"/>
    <cellStyle name="Normal 9 9 3 4 2" xfId="5292" xr:uid="{B341F9C8-0273-492A-8FDE-BB9091160253}"/>
    <cellStyle name="Normal 9 9 3 5" xfId="5289" xr:uid="{EAEDB634-C769-4C99-AC36-C4992048F35A}"/>
    <cellStyle name="Normal 9 9 4" xfId="4307" xr:uid="{2800B479-8C56-4462-BBC5-B274E1B0C59A}"/>
    <cellStyle name="Normal 9 9 4 2" xfId="5293" xr:uid="{05252F3B-A459-48C1-8415-F61AA9306243}"/>
    <cellStyle name="Normal 9 9 5" xfId="4308" xr:uid="{E9D9B02D-B92E-43D8-BC8A-60D7EB4C164C}"/>
    <cellStyle name="Normal 9 9 5 2" xfId="5294" xr:uid="{9DFFE782-6A7A-4D5B-AB2E-E0CE07D6E6EE}"/>
    <cellStyle name="Normal 9 9 6" xfId="4309" xr:uid="{36642F98-3AC7-4D2C-8B49-34EBCA745CA5}"/>
    <cellStyle name="Normal 9 9 6 2" xfId="5295" xr:uid="{2019B62C-7B31-4979-983A-5138726E4222}"/>
    <cellStyle name="Normal 9 9 7" xfId="5284" xr:uid="{99B5B274-69C3-46E3-B82B-108F5D9A4CE7}"/>
    <cellStyle name="Percent 2" xfId="183" xr:uid="{8C279924-FBE1-4FD1-8264-97CEF1846EF9}"/>
    <cellStyle name="Percent 2 2" xfId="5296" xr:uid="{DD90E831-D483-423A-8FF6-9457D3B9BB6B}"/>
    <cellStyle name="Гиперссылка 2" xfId="4" xr:uid="{49BAA0F8-B3D3-41B5-87DD-435502328B29}"/>
    <cellStyle name="Гиперссылка 2 2" xfId="5297" xr:uid="{46987A2F-DC1D-427D-9D90-D64FC70C0AEB}"/>
    <cellStyle name="Обычный 2" xfId="1" xr:uid="{A3CD5D5E-4502-4158-8112-08CDD679ACF5}"/>
    <cellStyle name="Обычный 2 2" xfId="5" xr:uid="{D19F253E-EE9B-4476-9D91-2EE3A6D7A3DC}"/>
    <cellStyle name="Обычный 2 2 2" xfId="5299" xr:uid="{118CC81E-7CDB-472B-9A82-34E2A75E89BB}"/>
    <cellStyle name="Обычный 2 3" xfId="5298" xr:uid="{82B55880-30EC-4AA5-A63D-08513C15FE13}"/>
    <cellStyle name="常规_Sheet1_1" xfId="4411" xr:uid="{18728B87-B2CF-474D-9C3A-C038BF41CA1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3"/>
  <sheetViews>
    <sheetView tabSelected="1" zoomScale="90" zoomScaleNormal="90" workbookViewId="0">
      <selection activeCell="Y512" sqref="Y51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51">
        <v>51409</v>
      </c>
      <c r="K10" s="115"/>
    </row>
    <row r="11" spans="1:11">
      <c r="A11" s="114"/>
      <c r="B11" s="114" t="s">
        <v>713</v>
      </c>
      <c r="C11" s="120"/>
      <c r="D11" s="120"/>
      <c r="E11" s="120"/>
      <c r="F11" s="115"/>
      <c r="G11" s="116"/>
      <c r="H11" s="116" t="s">
        <v>713</v>
      </c>
      <c r="I11" s="120"/>
      <c r="J11" s="152"/>
      <c r="K11" s="115"/>
    </row>
    <row r="12" spans="1:11">
      <c r="A12" s="114"/>
      <c r="B12" s="114" t="s">
        <v>714</v>
      </c>
      <c r="C12" s="120"/>
      <c r="D12" s="120"/>
      <c r="E12" s="120"/>
      <c r="F12" s="115"/>
      <c r="G12" s="116"/>
      <c r="H12" s="116" t="s">
        <v>714</v>
      </c>
      <c r="I12" s="120"/>
      <c r="J12" s="120"/>
      <c r="K12" s="115"/>
    </row>
    <row r="13" spans="1:11">
      <c r="A13" s="114"/>
      <c r="B13" s="114" t="s">
        <v>1320</v>
      </c>
      <c r="C13" s="120"/>
      <c r="D13" s="120"/>
      <c r="E13" s="120"/>
      <c r="F13" s="115"/>
      <c r="G13" s="116"/>
      <c r="H13" s="116" t="s">
        <v>1320</v>
      </c>
      <c r="I13" s="120"/>
      <c r="J13" s="99" t="s">
        <v>11</v>
      </c>
      <c r="K13" s="115"/>
    </row>
    <row r="14" spans="1:11" ht="15" customHeight="1">
      <c r="A14" s="114"/>
      <c r="B14" s="114" t="s">
        <v>716</v>
      </c>
      <c r="C14" s="120"/>
      <c r="D14" s="120"/>
      <c r="E14" s="120"/>
      <c r="F14" s="115"/>
      <c r="G14" s="116"/>
      <c r="H14" s="116" t="s">
        <v>716</v>
      </c>
      <c r="I14" s="120"/>
      <c r="J14" s="153">
        <v>45182</v>
      </c>
      <c r="K14" s="115"/>
    </row>
    <row r="15" spans="1:11" ht="15" customHeight="1">
      <c r="A15" s="114"/>
      <c r="B15" s="133" t="s">
        <v>1321</v>
      </c>
      <c r="C15" s="121"/>
      <c r="D15" s="121"/>
      <c r="E15" s="121"/>
      <c r="F15" s="115"/>
      <c r="G15" s="116"/>
      <c r="H15" s="98" t="s">
        <v>1321</v>
      </c>
      <c r="I15" s="120"/>
      <c r="J15" s="154"/>
      <c r="K15" s="115"/>
    </row>
    <row r="16" spans="1:11" ht="15" customHeight="1">
      <c r="A16" s="114"/>
      <c r="B16" s="132" t="s">
        <v>1322</v>
      </c>
      <c r="C16" s="131"/>
      <c r="D16" s="131"/>
      <c r="E16" s="131"/>
      <c r="F16" s="8"/>
      <c r="G16" s="120"/>
      <c r="H16" s="134" t="s">
        <v>1322</v>
      </c>
      <c r="I16" s="120"/>
      <c r="J16" s="130"/>
      <c r="K16" s="115"/>
    </row>
    <row r="17" spans="1:11" ht="15" customHeight="1">
      <c r="A17" s="114"/>
      <c r="B17" s="120"/>
      <c r="C17" s="120"/>
      <c r="D17" s="120"/>
      <c r="E17" s="120"/>
      <c r="F17" s="120"/>
      <c r="G17" s="120"/>
      <c r="H17" s="120"/>
      <c r="I17" s="123" t="s">
        <v>142</v>
      </c>
      <c r="J17" s="129">
        <v>39960</v>
      </c>
      <c r="K17" s="115"/>
    </row>
    <row r="18" spans="1:11">
      <c r="A18" s="114"/>
      <c r="B18" s="120" t="s">
        <v>717</v>
      </c>
      <c r="C18" s="120"/>
      <c r="D18" s="120"/>
      <c r="E18" s="120"/>
      <c r="F18" s="120"/>
      <c r="G18" s="120"/>
      <c r="H18" s="120"/>
      <c r="I18" s="123" t="s">
        <v>143</v>
      </c>
      <c r="J18" s="129" t="s">
        <v>1319</v>
      </c>
      <c r="K18" s="115"/>
    </row>
    <row r="19" spans="1:11" ht="18">
      <c r="A19" s="114"/>
      <c r="B19" s="120" t="s">
        <v>718</v>
      </c>
      <c r="C19" s="120"/>
      <c r="D19" s="120"/>
      <c r="E19" s="120"/>
      <c r="F19" s="120"/>
      <c r="G19" s="120"/>
      <c r="H19" s="120"/>
      <c r="I19" s="122" t="s">
        <v>258</v>
      </c>
      <c r="J19" s="104" t="s">
        <v>133</v>
      </c>
      <c r="K19" s="115"/>
    </row>
    <row r="20" spans="1:11">
      <c r="A20" s="114"/>
      <c r="B20" s="120"/>
      <c r="C20" s="120"/>
      <c r="D20" s="120"/>
      <c r="E20" s="120"/>
      <c r="F20" s="120"/>
      <c r="G20" s="120"/>
      <c r="H20" s="120"/>
      <c r="I20" s="120"/>
      <c r="J20" s="120"/>
      <c r="K20" s="115"/>
    </row>
    <row r="21" spans="1:11">
      <c r="A21" s="114"/>
      <c r="B21" s="100" t="s">
        <v>198</v>
      </c>
      <c r="C21" s="100" t="s">
        <v>199</v>
      </c>
      <c r="D21" s="117" t="s">
        <v>284</v>
      </c>
      <c r="E21" s="117" t="s">
        <v>200</v>
      </c>
      <c r="F21" s="155" t="s">
        <v>201</v>
      </c>
      <c r="G21" s="156"/>
      <c r="H21" s="100" t="s">
        <v>169</v>
      </c>
      <c r="I21" s="100" t="s">
        <v>202</v>
      </c>
      <c r="J21" s="100" t="s">
        <v>21</v>
      </c>
      <c r="K21" s="115"/>
    </row>
    <row r="22" spans="1:11">
      <c r="A22" s="114"/>
      <c r="B22" s="105"/>
      <c r="C22" s="105"/>
      <c r="D22" s="106"/>
      <c r="E22" s="106"/>
      <c r="F22" s="157"/>
      <c r="G22" s="158"/>
      <c r="H22" s="105" t="s">
        <v>141</v>
      </c>
      <c r="I22" s="105"/>
      <c r="J22" s="105"/>
      <c r="K22" s="115"/>
    </row>
    <row r="23" spans="1:11" ht="24">
      <c r="A23" s="114"/>
      <c r="B23" s="107">
        <v>10</v>
      </c>
      <c r="C23" s="10" t="s">
        <v>719</v>
      </c>
      <c r="D23" s="118" t="s">
        <v>719</v>
      </c>
      <c r="E23" s="118" t="s">
        <v>25</v>
      </c>
      <c r="F23" s="147" t="s">
        <v>110</v>
      </c>
      <c r="G23" s="148"/>
      <c r="H23" s="11" t="s">
        <v>720</v>
      </c>
      <c r="I23" s="14">
        <v>0.21</v>
      </c>
      <c r="J23" s="109">
        <f t="shared" ref="J23:J86" si="0">I23*B23</f>
        <v>2.1</v>
      </c>
      <c r="K23" s="115"/>
    </row>
    <row r="24" spans="1:11" ht="24">
      <c r="A24" s="114"/>
      <c r="B24" s="107">
        <v>6</v>
      </c>
      <c r="C24" s="10" t="s">
        <v>719</v>
      </c>
      <c r="D24" s="118" t="s">
        <v>719</v>
      </c>
      <c r="E24" s="118" t="s">
        <v>26</v>
      </c>
      <c r="F24" s="147" t="s">
        <v>273</v>
      </c>
      <c r="G24" s="148"/>
      <c r="H24" s="11" t="s">
        <v>720</v>
      </c>
      <c r="I24" s="14">
        <v>0.21</v>
      </c>
      <c r="J24" s="109">
        <f t="shared" si="0"/>
        <v>1.26</v>
      </c>
      <c r="K24" s="115"/>
    </row>
    <row r="25" spans="1:11" ht="24">
      <c r="A25" s="114"/>
      <c r="B25" s="107">
        <v>10</v>
      </c>
      <c r="C25" s="10" t="s">
        <v>719</v>
      </c>
      <c r="D25" s="118" t="s">
        <v>719</v>
      </c>
      <c r="E25" s="118" t="s">
        <v>26</v>
      </c>
      <c r="F25" s="147" t="s">
        <v>110</v>
      </c>
      <c r="G25" s="148"/>
      <c r="H25" s="11" t="s">
        <v>720</v>
      </c>
      <c r="I25" s="14">
        <v>0.21</v>
      </c>
      <c r="J25" s="109">
        <f t="shared" si="0"/>
        <v>2.1</v>
      </c>
      <c r="K25" s="115"/>
    </row>
    <row r="26" spans="1:11">
      <c r="A26" s="114"/>
      <c r="B26" s="107">
        <v>4</v>
      </c>
      <c r="C26" s="10" t="s">
        <v>721</v>
      </c>
      <c r="D26" s="118" t="s">
        <v>1140</v>
      </c>
      <c r="E26" s="118" t="s">
        <v>722</v>
      </c>
      <c r="F26" s="147" t="s">
        <v>110</v>
      </c>
      <c r="G26" s="148"/>
      <c r="H26" s="11" t="s">
        <v>723</v>
      </c>
      <c r="I26" s="14">
        <v>0.43</v>
      </c>
      <c r="J26" s="109">
        <f t="shared" si="0"/>
        <v>1.72</v>
      </c>
      <c r="K26" s="115"/>
    </row>
    <row r="27" spans="1:11">
      <c r="A27" s="114"/>
      <c r="B27" s="107">
        <v>4</v>
      </c>
      <c r="C27" s="10" t="s">
        <v>721</v>
      </c>
      <c r="D27" s="118" t="s">
        <v>1141</v>
      </c>
      <c r="E27" s="118" t="s">
        <v>724</v>
      </c>
      <c r="F27" s="147" t="s">
        <v>110</v>
      </c>
      <c r="G27" s="148"/>
      <c r="H27" s="11" t="s">
        <v>723</v>
      </c>
      <c r="I27" s="14">
        <v>0.53</v>
      </c>
      <c r="J27" s="109">
        <f t="shared" si="0"/>
        <v>2.12</v>
      </c>
      <c r="K27" s="115"/>
    </row>
    <row r="28" spans="1:11">
      <c r="A28" s="114"/>
      <c r="B28" s="107">
        <v>4</v>
      </c>
      <c r="C28" s="10" t="s">
        <v>721</v>
      </c>
      <c r="D28" s="118" t="s">
        <v>1142</v>
      </c>
      <c r="E28" s="118" t="s">
        <v>725</v>
      </c>
      <c r="F28" s="147" t="s">
        <v>110</v>
      </c>
      <c r="G28" s="148"/>
      <c r="H28" s="11" t="s">
        <v>723</v>
      </c>
      <c r="I28" s="14">
        <v>0.67</v>
      </c>
      <c r="J28" s="109">
        <f t="shared" si="0"/>
        <v>2.68</v>
      </c>
      <c r="K28" s="115"/>
    </row>
    <row r="29" spans="1:11">
      <c r="A29" s="114"/>
      <c r="B29" s="107">
        <v>2</v>
      </c>
      <c r="C29" s="10" t="s">
        <v>726</v>
      </c>
      <c r="D29" s="118" t="s">
        <v>1143</v>
      </c>
      <c r="E29" s="118" t="s">
        <v>725</v>
      </c>
      <c r="F29" s="147" t="s">
        <v>727</v>
      </c>
      <c r="G29" s="148"/>
      <c r="H29" s="11" t="s">
        <v>728</v>
      </c>
      <c r="I29" s="14">
        <v>0.71</v>
      </c>
      <c r="J29" s="109">
        <f t="shared" si="0"/>
        <v>1.42</v>
      </c>
      <c r="K29" s="115"/>
    </row>
    <row r="30" spans="1:11">
      <c r="A30" s="114"/>
      <c r="B30" s="107">
        <v>2</v>
      </c>
      <c r="C30" s="10" t="s">
        <v>726</v>
      </c>
      <c r="D30" s="118" t="s">
        <v>1144</v>
      </c>
      <c r="E30" s="118" t="s">
        <v>729</v>
      </c>
      <c r="F30" s="147" t="s">
        <v>727</v>
      </c>
      <c r="G30" s="148"/>
      <c r="H30" s="11" t="s">
        <v>728</v>
      </c>
      <c r="I30" s="14">
        <v>0.86</v>
      </c>
      <c r="J30" s="109">
        <f t="shared" si="0"/>
        <v>1.72</v>
      </c>
      <c r="K30" s="115"/>
    </row>
    <row r="31" spans="1:11">
      <c r="A31" s="114"/>
      <c r="B31" s="107">
        <v>2</v>
      </c>
      <c r="C31" s="10" t="s">
        <v>726</v>
      </c>
      <c r="D31" s="118" t="s">
        <v>1145</v>
      </c>
      <c r="E31" s="118" t="s">
        <v>730</v>
      </c>
      <c r="F31" s="147" t="s">
        <v>727</v>
      </c>
      <c r="G31" s="148"/>
      <c r="H31" s="11" t="s">
        <v>728</v>
      </c>
      <c r="I31" s="14">
        <v>0.97</v>
      </c>
      <c r="J31" s="109">
        <f t="shared" si="0"/>
        <v>1.94</v>
      </c>
      <c r="K31" s="115"/>
    </row>
    <row r="32" spans="1:11">
      <c r="A32" s="114"/>
      <c r="B32" s="107">
        <v>2</v>
      </c>
      <c r="C32" s="10" t="s">
        <v>731</v>
      </c>
      <c r="D32" s="118" t="s">
        <v>1146</v>
      </c>
      <c r="E32" s="118" t="s">
        <v>729</v>
      </c>
      <c r="F32" s="147" t="s">
        <v>107</v>
      </c>
      <c r="G32" s="148"/>
      <c r="H32" s="11" t="s">
        <v>732</v>
      </c>
      <c r="I32" s="14">
        <v>1.5</v>
      </c>
      <c r="J32" s="109">
        <f t="shared" si="0"/>
        <v>3</v>
      </c>
      <c r="K32" s="115"/>
    </row>
    <row r="33" spans="1:11">
      <c r="A33" s="114"/>
      <c r="B33" s="107">
        <v>2</v>
      </c>
      <c r="C33" s="10" t="s">
        <v>731</v>
      </c>
      <c r="D33" s="118" t="s">
        <v>1147</v>
      </c>
      <c r="E33" s="118" t="s">
        <v>733</v>
      </c>
      <c r="F33" s="147" t="s">
        <v>107</v>
      </c>
      <c r="G33" s="148"/>
      <c r="H33" s="11" t="s">
        <v>732</v>
      </c>
      <c r="I33" s="14">
        <v>1.89</v>
      </c>
      <c r="J33" s="109">
        <f t="shared" si="0"/>
        <v>3.78</v>
      </c>
      <c r="K33" s="115"/>
    </row>
    <row r="34" spans="1:11" ht="24">
      <c r="A34" s="114"/>
      <c r="B34" s="107">
        <v>2</v>
      </c>
      <c r="C34" s="10" t="s">
        <v>734</v>
      </c>
      <c r="D34" s="118" t="s">
        <v>1148</v>
      </c>
      <c r="E34" s="118" t="s">
        <v>735</v>
      </c>
      <c r="F34" s="147"/>
      <c r="G34" s="148"/>
      <c r="H34" s="11" t="s">
        <v>736</v>
      </c>
      <c r="I34" s="14">
        <v>0.75</v>
      </c>
      <c r="J34" s="109">
        <f t="shared" si="0"/>
        <v>1.5</v>
      </c>
      <c r="K34" s="115"/>
    </row>
    <row r="35" spans="1:11" ht="24">
      <c r="A35" s="114"/>
      <c r="B35" s="107">
        <v>2</v>
      </c>
      <c r="C35" s="10" t="s">
        <v>734</v>
      </c>
      <c r="D35" s="118" t="s">
        <v>1149</v>
      </c>
      <c r="E35" s="118" t="s">
        <v>729</v>
      </c>
      <c r="F35" s="147"/>
      <c r="G35" s="148"/>
      <c r="H35" s="11" t="s">
        <v>736</v>
      </c>
      <c r="I35" s="14">
        <v>0.91</v>
      </c>
      <c r="J35" s="109">
        <f t="shared" si="0"/>
        <v>1.82</v>
      </c>
      <c r="K35" s="115"/>
    </row>
    <row r="36" spans="1:11" ht="24">
      <c r="A36" s="114"/>
      <c r="B36" s="107">
        <v>2</v>
      </c>
      <c r="C36" s="10" t="s">
        <v>734</v>
      </c>
      <c r="D36" s="118" t="s">
        <v>1150</v>
      </c>
      <c r="E36" s="118" t="s">
        <v>733</v>
      </c>
      <c r="F36" s="147"/>
      <c r="G36" s="148"/>
      <c r="H36" s="11" t="s">
        <v>736</v>
      </c>
      <c r="I36" s="14">
        <v>1.03</v>
      </c>
      <c r="J36" s="109">
        <f t="shared" si="0"/>
        <v>2.06</v>
      </c>
      <c r="K36" s="115"/>
    </row>
    <row r="37" spans="1:11">
      <c r="A37" s="114"/>
      <c r="B37" s="107">
        <v>2</v>
      </c>
      <c r="C37" s="10" t="s">
        <v>737</v>
      </c>
      <c r="D37" s="118" t="s">
        <v>1151</v>
      </c>
      <c r="E37" s="118" t="s">
        <v>725</v>
      </c>
      <c r="F37" s="147"/>
      <c r="G37" s="148"/>
      <c r="H37" s="11" t="s">
        <v>738</v>
      </c>
      <c r="I37" s="14">
        <v>0.8</v>
      </c>
      <c r="J37" s="109">
        <f t="shared" si="0"/>
        <v>1.6</v>
      </c>
      <c r="K37" s="115"/>
    </row>
    <row r="38" spans="1:11">
      <c r="A38" s="114"/>
      <c r="B38" s="107">
        <v>2</v>
      </c>
      <c r="C38" s="10" t="s">
        <v>737</v>
      </c>
      <c r="D38" s="118" t="s">
        <v>1152</v>
      </c>
      <c r="E38" s="118" t="s">
        <v>730</v>
      </c>
      <c r="F38" s="147"/>
      <c r="G38" s="148"/>
      <c r="H38" s="11" t="s">
        <v>738</v>
      </c>
      <c r="I38" s="14">
        <v>0.97</v>
      </c>
      <c r="J38" s="109">
        <f t="shared" si="0"/>
        <v>1.94</v>
      </c>
      <c r="K38" s="115"/>
    </row>
    <row r="39" spans="1:11">
      <c r="A39" s="114"/>
      <c r="B39" s="107">
        <v>4</v>
      </c>
      <c r="C39" s="10" t="s">
        <v>739</v>
      </c>
      <c r="D39" s="118" t="s">
        <v>1153</v>
      </c>
      <c r="E39" s="118" t="s">
        <v>725</v>
      </c>
      <c r="F39" s="147" t="s">
        <v>273</v>
      </c>
      <c r="G39" s="148"/>
      <c r="H39" s="11" t="s">
        <v>740</v>
      </c>
      <c r="I39" s="14">
        <v>0.86</v>
      </c>
      <c r="J39" s="109">
        <f t="shared" si="0"/>
        <v>3.44</v>
      </c>
      <c r="K39" s="115"/>
    </row>
    <row r="40" spans="1:11">
      <c r="A40" s="114"/>
      <c r="B40" s="107">
        <v>2</v>
      </c>
      <c r="C40" s="10" t="s">
        <v>739</v>
      </c>
      <c r="D40" s="118" t="s">
        <v>1153</v>
      </c>
      <c r="E40" s="118" t="s">
        <v>725</v>
      </c>
      <c r="F40" s="147" t="s">
        <v>583</v>
      </c>
      <c r="G40" s="148"/>
      <c r="H40" s="11" t="s">
        <v>740</v>
      </c>
      <c r="I40" s="14">
        <v>0.86</v>
      </c>
      <c r="J40" s="109">
        <f t="shared" si="0"/>
        <v>1.72</v>
      </c>
      <c r="K40" s="115"/>
    </row>
    <row r="41" spans="1:11">
      <c r="A41" s="114"/>
      <c r="B41" s="107">
        <v>2</v>
      </c>
      <c r="C41" s="10" t="s">
        <v>739</v>
      </c>
      <c r="D41" s="118" t="s">
        <v>1154</v>
      </c>
      <c r="E41" s="118" t="s">
        <v>741</v>
      </c>
      <c r="F41" s="147" t="s">
        <v>727</v>
      </c>
      <c r="G41" s="148"/>
      <c r="H41" s="11" t="s">
        <v>740</v>
      </c>
      <c r="I41" s="14">
        <v>0.92</v>
      </c>
      <c r="J41" s="109">
        <f t="shared" si="0"/>
        <v>1.84</v>
      </c>
      <c r="K41" s="115"/>
    </row>
    <row r="42" spans="1:11">
      <c r="A42" s="114"/>
      <c r="B42" s="138">
        <v>0</v>
      </c>
      <c r="C42" s="139" t="s">
        <v>739</v>
      </c>
      <c r="D42" s="140" t="s">
        <v>1155</v>
      </c>
      <c r="E42" s="140" t="s">
        <v>730</v>
      </c>
      <c r="F42" s="149" t="s">
        <v>583</v>
      </c>
      <c r="G42" s="150"/>
      <c r="H42" s="141" t="s">
        <v>740</v>
      </c>
      <c r="I42" s="142">
        <v>1.06</v>
      </c>
      <c r="J42" s="143">
        <f t="shared" si="0"/>
        <v>0</v>
      </c>
      <c r="K42" s="115"/>
    </row>
    <row r="43" spans="1:11">
      <c r="A43" s="114"/>
      <c r="B43" s="107">
        <v>2</v>
      </c>
      <c r="C43" s="10" t="s">
        <v>739</v>
      </c>
      <c r="D43" s="118" t="s">
        <v>1156</v>
      </c>
      <c r="E43" s="118" t="s">
        <v>733</v>
      </c>
      <c r="F43" s="147" t="s">
        <v>273</v>
      </c>
      <c r="G43" s="148"/>
      <c r="H43" s="11" t="s">
        <v>740</v>
      </c>
      <c r="I43" s="14">
        <v>1.1599999999999999</v>
      </c>
      <c r="J43" s="109">
        <f t="shared" si="0"/>
        <v>2.3199999999999998</v>
      </c>
      <c r="K43" s="115"/>
    </row>
    <row r="44" spans="1:11">
      <c r="A44" s="114"/>
      <c r="B44" s="107">
        <v>2</v>
      </c>
      <c r="C44" s="10" t="s">
        <v>739</v>
      </c>
      <c r="D44" s="118" t="s">
        <v>1157</v>
      </c>
      <c r="E44" s="118" t="s">
        <v>742</v>
      </c>
      <c r="F44" s="147" t="s">
        <v>273</v>
      </c>
      <c r="G44" s="148"/>
      <c r="H44" s="11" t="s">
        <v>740</v>
      </c>
      <c r="I44" s="14">
        <v>1.55</v>
      </c>
      <c r="J44" s="109">
        <f t="shared" si="0"/>
        <v>3.1</v>
      </c>
      <c r="K44" s="115"/>
    </row>
    <row r="45" spans="1:11">
      <c r="A45" s="114"/>
      <c r="B45" s="107">
        <v>2</v>
      </c>
      <c r="C45" s="10" t="s">
        <v>743</v>
      </c>
      <c r="D45" s="118" t="s">
        <v>1158</v>
      </c>
      <c r="E45" s="118" t="s">
        <v>724</v>
      </c>
      <c r="F45" s="147" t="s">
        <v>273</v>
      </c>
      <c r="G45" s="148"/>
      <c r="H45" s="11" t="s">
        <v>744</v>
      </c>
      <c r="I45" s="14">
        <v>0.63</v>
      </c>
      <c r="J45" s="109">
        <f t="shared" si="0"/>
        <v>1.26</v>
      </c>
      <c r="K45" s="115"/>
    </row>
    <row r="46" spans="1:11">
      <c r="A46" s="114"/>
      <c r="B46" s="107">
        <v>2</v>
      </c>
      <c r="C46" s="10" t="s">
        <v>743</v>
      </c>
      <c r="D46" s="118" t="s">
        <v>1159</v>
      </c>
      <c r="E46" s="118" t="s">
        <v>745</v>
      </c>
      <c r="F46" s="147" t="s">
        <v>273</v>
      </c>
      <c r="G46" s="148"/>
      <c r="H46" s="11" t="s">
        <v>744</v>
      </c>
      <c r="I46" s="14">
        <v>0.63</v>
      </c>
      <c r="J46" s="109">
        <f t="shared" si="0"/>
        <v>1.26</v>
      </c>
      <c r="K46" s="115"/>
    </row>
    <row r="47" spans="1:11">
      <c r="A47" s="114"/>
      <c r="B47" s="107">
        <v>4</v>
      </c>
      <c r="C47" s="10" t="s">
        <v>743</v>
      </c>
      <c r="D47" s="118" t="s">
        <v>1160</v>
      </c>
      <c r="E47" s="118" t="s">
        <v>725</v>
      </c>
      <c r="F47" s="147" t="s">
        <v>273</v>
      </c>
      <c r="G47" s="148"/>
      <c r="H47" s="11" t="s">
        <v>744</v>
      </c>
      <c r="I47" s="14">
        <v>0.71</v>
      </c>
      <c r="J47" s="109">
        <f t="shared" si="0"/>
        <v>2.84</v>
      </c>
      <c r="K47" s="115"/>
    </row>
    <row r="48" spans="1:11">
      <c r="A48" s="114"/>
      <c r="B48" s="107">
        <v>4</v>
      </c>
      <c r="C48" s="10" t="s">
        <v>743</v>
      </c>
      <c r="D48" s="118" t="s">
        <v>1161</v>
      </c>
      <c r="E48" s="118" t="s">
        <v>741</v>
      </c>
      <c r="F48" s="147" t="s">
        <v>273</v>
      </c>
      <c r="G48" s="148"/>
      <c r="H48" s="11" t="s">
        <v>744</v>
      </c>
      <c r="I48" s="14">
        <v>0.82</v>
      </c>
      <c r="J48" s="109">
        <f t="shared" si="0"/>
        <v>3.28</v>
      </c>
      <c r="K48" s="115"/>
    </row>
    <row r="49" spans="1:11" ht="24">
      <c r="A49" s="114"/>
      <c r="B49" s="107">
        <v>2</v>
      </c>
      <c r="C49" s="10" t="s">
        <v>746</v>
      </c>
      <c r="D49" s="118" t="s">
        <v>1162</v>
      </c>
      <c r="E49" s="118" t="s">
        <v>735</v>
      </c>
      <c r="F49" s="147"/>
      <c r="G49" s="148"/>
      <c r="H49" s="11" t="s">
        <v>747</v>
      </c>
      <c r="I49" s="14">
        <v>0.53</v>
      </c>
      <c r="J49" s="109">
        <f t="shared" si="0"/>
        <v>1.06</v>
      </c>
      <c r="K49" s="115"/>
    </row>
    <row r="50" spans="1:11" ht="24">
      <c r="A50" s="114"/>
      <c r="B50" s="107">
        <v>2</v>
      </c>
      <c r="C50" s="10" t="s">
        <v>746</v>
      </c>
      <c r="D50" s="118" t="s">
        <v>1163</v>
      </c>
      <c r="E50" s="118" t="s">
        <v>725</v>
      </c>
      <c r="F50" s="147"/>
      <c r="G50" s="148"/>
      <c r="H50" s="11" t="s">
        <v>747</v>
      </c>
      <c r="I50" s="14">
        <v>0.56999999999999995</v>
      </c>
      <c r="J50" s="109">
        <f t="shared" si="0"/>
        <v>1.1399999999999999</v>
      </c>
      <c r="K50" s="115"/>
    </row>
    <row r="51" spans="1:11" ht="24">
      <c r="A51" s="114"/>
      <c r="B51" s="107">
        <v>2</v>
      </c>
      <c r="C51" s="10" t="s">
        <v>748</v>
      </c>
      <c r="D51" s="118" t="s">
        <v>1164</v>
      </c>
      <c r="E51" s="118" t="s">
        <v>741</v>
      </c>
      <c r="F51" s="147"/>
      <c r="G51" s="148"/>
      <c r="H51" s="11" t="s">
        <v>749</v>
      </c>
      <c r="I51" s="14">
        <v>0.62</v>
      </c>
      <c r="J51" s="109">
        <f t="shared" si="0"/>
        <v>1.24</v>
      </c>
      <c r="K51" s="115"/>
    </row>
    <row r="52" spans="1:11">
      <c r="A52" s="114"/>
      <c r="B52" s="107">
        <v>4</v>
      </c>
      <c r="C52" s="10" t="s">
        <v>750</v>
      </c>
      <c r="D52" s="118" t="s">
        <v>1165</v>
      </c>
      <c r="E52" s="118" t="s">
        <v>735</v>
      </c>
      <c r="F52" s="147" t="s">
        <v>110</v>
      </c>
      <c r="G52" s="148"/>
      <c r="H52" s="11" t="s">
        <v>751</v>
      </c>
      <c r="I52" s="14">
        <v>0.43</v>
      </c>
      <c r="J52" s="109">
        <f t="shared" si="0"/>
        <v>1.72</v>
      </c>
      <c r="K52" s="115"/>
    </row>
    <row r="53" spans="1:11" ht="24">
      <c r="A53" s="114"/>
      <c r="B53" s="107">
        <v>4</v>
      </c>
      <c r="C53" s="10" t="s">
        <v>752</v>
      </c>
      <c r="D53" s="118" t="s">
        <v>752</v>
      </c>
      <c r="E53" s="118" t="s">
        <v>27</v>
      </c>
      <c r="F53" s="147" t="s">
        <v>107</v>
      </c>
      <c r="G53" s="148"/>
      <c r="H53" s="11" t="s">
        <v>753</v>
      </c>
      <c r="I53" s="14">
        <v>1.21</v>
      </c>
      <c r="J53" s="109">
        <f t="shared" si="0"/>
        <v>4.84</v>
      </c>
      <c r="K53" s="115"/>
    </row>
    <row r="54" spans="1:11" ht="24">
      <c r="A54" s="114"/>
      <c r="B54" s="107">
        <v>4</v>
      </c>
      <c r="C54" s="10" t="s">
        <v>752</v>
      </c>
      <c r="D54" s="118" t="s">
        <v>752</v>
      </c>
      <c r="E54" s="118" t="s">
        <v>27</v>
      </c>
      <c r="F54" s="147" t="s">
        <v>214</v>
      </c>
      <c r="G54" s="148"/>
      <c r="H54" s="11" t="s">
        <v>753</v>
      </c>
      <c r="I54" s="14">
        <v>1.21</v>
      </c>
      <c r="J54" s="109">
        <f t="shared" si="0"/>
        <v>4.84</v>
      </c>
      <c r="K54" s="115"/>
    </row>
    <row r="55" spans="1:11" ht="24">
      <c r="A55" s="114"/>
      <c r="B55" s="107">
        <v>2</v>
      </c>
      <c r="C55" s="10" t="s">
        <v>754</v>
      </c>
      <c r="D55" s="118" t="s">
        <v>754</v>
      </c>
      <c r="E55" s="118" t="s">
        <v>263</v>
      </c>
      <c r="F55" s="147"/>
      <c r="G55" s="148"/>
      <c r="H55" s="11" t="s">
        <v>1273</v>
      </c>
      <c r="I55" s="14">
        <v>1.33</v>
      </c>
      <c r="J55" s="109">
        <f t="shared" si="0"/>
        <v>2.66</v>
      </c>
      <c r="K55" s="115"/>
    </row>
    <row r="56" spans="1:11" ht="24">
      <c r="A56" s="114"/>
      <c r="B56" s="107">
        <v>2</v>
      </c>
      <c r="C56" s="10" t="s">
        <v>754</v>
      </c>
      <c r="D56" s="118" t="s">
        <v>754</v>
      </c>
      <c r="E56" s="118" t="s">
        <v>266</v>
      </c>
      <c r="F56" s="147"/>
      <c r="G56" s="148"/>
      <c r="H56" s="11" t="s">
        <v>1273</v>
      </c>
      <c r="I56" s="14">
        <v>1.33</v>
      </c>
      <c r="J56" s="109">
        <f t="shared" si="0"/>
        <v>2.66</v>
      </c>
      <c r="K56" s="115"/>
    </row>
    <row r="57" spans="1:11" ht="24">
      <c r="A57" s="114"/>
      <c r="B57" s="107">
        <v>2</v>
      </c>
      <c r="C57" s="10" t="s">
        <v>754</v>
      </c>
      <c r="D57" s="118" t="s">
        <v>754</v>
      </c>
      <c r="E57" s="118" t="s">
        <v>269</v>
      </c>
      <c r="F57" s="147"/>
      <c r="G57" s="148"/>
      <c r="H57" s="11" t="s">
        <v>1273</v>
      </c>
      <c r="I57" s="14">
        <v>1.33</v>
      </c>
      <c r="J57" s="109">
        <f t="shared" si="0"/>
        <v>2.66</v>
      </c>
      <c r="K57" s="115"/>
    </row>
    <row r="58" spans="1:11" ht="24">
      <c r="A58" s="114"/>
      <c r="B58" s="107">
        <v>3</v>
      </c>
      <c r="C58" s="10" t="s">
        <v>755</v>
      </c>
      <c r="D58" s="118" t="s">
        <v>755</v>
      </c>
      <c r="E58" s="118" t="s">
        <v>28</v>
      </c>
      <c r="F58" s="147" t="s">
        <v>107</v>
      </c>
      <c r="G58" s="148"/>
      <c r="H58" s="11" t="s">
        <v>756</v>
      </c>
      <c r="I58" s="14">
        <v>0.45</v>
      </c>
      <c r="J58" s="109">
        <f t="shared" si="0"/>
        <v>1.35</v>
      </c>
      <c r="K58" s="115"/>
    </row>
    <row r="59" spans="1:11" ht="24">
      <c r="A59" s="114"/>
      <c r="B59" s="107">
        <v>3</v>
      </c>
      <c r="C59" s="10" t="s">
        <v>755</v>
      </c>
      <c r="D59" s="118" t="s">
        <v>755</v>
      </c>
      <c r="E59" s="118" t="s">
        <v>28</v>
      </c>
      <c r="F59" s="147" t="s">
        <v>210</v>
      </c>
      <c r="G59" s="148"/>
      <c r="H59" s="11" t="s">
        <v>756</v>
      </c>
      <c r="I59" s="14">
        <v>0.45</v>
      </c>
      <c r="J59" s="109">
        <f t="shared" si="0"/>
        <v>1.35</v>
      </c>
      <c r="K59" s="115"/>
    </row>
    <row r="60" spans="1:11" ht="24">
      <c r="A60" s="114"/>
      <c r="B60" s="107">
        <v>3</v>
      </c>
      <c r="C60" s="10" t="s">
        <v>755</v>
      </c>
      <c r="D60" s="118" t="s">
        <v>755</v>
      </c>
      <c r="E60" s="118" t="s">
        <v>28</v>
      </c>
      <c r="F60" s="147" t="s">
        <v>213</v>
      </c>
      <c r="G60" s="148"/>
      <c r="H60" s="11" t="s">
        <v>756</v>
      </c>
      <c r="I60" s="14">
        <v>0.45</v>
      </c>
      <c r="J60" s="109">
        <f t="shared" si="0"/>
        <v>1.35</v>
      </c>
      <c r="K60" s="115"/>
    </row>
    <row r="61" spans="1:11" ht="24">
      <c r="A61" s="114"/>
      <c r="B61" s="107">
        <v>3</v>
      </c>
      <c r="C61" s="10" t="s">
        <v>755</v>
      </c>
      <c r="D61" s="118" t="s">
        <v>755</v>
      </c>
      <c r="E61" s="118" t="s">
        <v>28</v>
      </c>
      <c r="F61" s="147" t="s">
        <v>265</v>
      </c>
      <c r="G61" s="148"/>
      <c r="H61" s="11" t="s">
        <v>756</v>
      </c>
      <c r="I61" s="14">
        <v>0.45</v>
      </c>
      <c r="J61" s="109">
        <f t="shared" si="0"/>
        <v>1.35</v>
      </c>
      <c r="K61" s="115"/>
    </row>
    <row r="62" spans="1:11" ht="24">
      <c r="A62" s="114"/>
      <c r="B62" s="107">
        <v>3</v>
      </c>
      <c r="C62" s="10" t="s">
        <v>755</v>
      </c>
      <c r="D62" s="118" t="s">
        <v>755</v>
      </c>
      <c r="E62" s="118" t="s">
        <v>28</v>
      </c>
      <c r="F62" s="147" t="s">
        <v>310</v>
      </c>
      <c r="G62" s="148"/>
      <c r="H62" s="11" t="s">
        <v>756</v>
      </c>
      <c r="I62" s="14">
        <v>0.45</v>
      </c>
      <c r="J62" s="109">
        <f t="shared" si="0"/>
        <v>1.35</v>
      </c>
      <c r="K62" s="115"/>
    </row>
    <row r="63" spans="1:11" ht="24">
      <c r="A63" s="114"/>
      <c r="B63" s="107">
        <v>3</v>
      </c>
      <c r="C63" s="10" t="s">
        <v>755</v>
      </c>
      <c r="D63" s="118" t="s">
        <v>755</v>
      </c>
      <c r="E63" s="118" t="s">
        <v>28</v>
      </c>
      <c r="F63" s="147" t="s">
        <v>269</v>
      </c>
      <c r="G63" s="148"/>
      <c r="H63" s="11" t="s">
        <v>756</v>
      </c>
      <c r="I63" s="14">
        <v>0.45</v>
      </c>
      <c r="J63" s="109">
        <f t="shared" si="0"/>
        <v>1.35</v>
      </c>
      <c r="K63" s="115"/>
    </row>
    <row r="64" spans="1:11" ht="24">
      <c r="A64" s="114"/>
      <c r="B64" s="107">
        <v>10</v>
      </c>
      <c r="C64" s="10" t="s">
        <v>757</v>
      </c>
      <c r="D64" s="118" t="s">
        <v>757</v>
      </c>
      <c r="E64" s="118" t="s">
        <v>635</v>
      </c>
      <c r="F64" s="147"/>
      <c r="G64" s="148"/>
      <c r="H64" s="11" t="s">
        <v>1274</v>
      </c>
      <c r="I64" s="14">
        <v>0.18</v>
      </c>
      <c r="J64" s="109">
        <f t="shared" si="0"/>
        <v>1.7999999999999998</v>
      </c>
      <c r="K64" s="115"/>
    </row>
    <row r="65" spans="1:11" ht="24">
      <c r="A65" s="114"/>
      <c r="B65" s="107">
        <v>8</v>
      </c>
      <c r="C65" s="10" t="s">
        <v>758</v>
      </c>
      <c r="D65" s="118" t="s">
        <v>758</v>
      </c>
      <c r="E65" s="118" t="s">
        <v>635</v>
      </c>
      <c r="F65" s="147"/>
      <c r="G65" s="148"/>
      <c r="H65" s="11" t="s">
        <v>1275</v>
      </c>
      <c r="I65" s="14">
        <v>0.28000000000000003</v>
      </c>
      <c r="J65" s="109">
        <f t="shared" si="0"/>
        <v>2.2400000000000002</v>
      </c>
      <c r="K65" s="115"/>
    </row>
    <row r="66" spans="1:11" ht="36">
      <c r="A66" s="114"/>
      <c r="B66" s="107">
        <v>3</v>
      </c>
      <c r="C66" s="10" t="s">
        <v>759</v>
      </c>
      <c r="D66" s="118" t="s">
        <v>759</v>
      </c>
      <c r="E66" s="118" t="s">
        <v>25</v>
      </c>
      <c r="F66" s="147" t="s">
        <v>760</v>
      </c>
      <c r="G66" s="148"/>
      <c r="H66" s="11" t="s">
        <v>761</v>
      </c>
      <c r="I66" s="14">
        <v>0.92</v>
      </c>
      <c r="J66" s="109">
        <f t="shared" si="0"/>
        <v>2.7600000000000002</v>
      </c>
      <c r="K66" s="115"/>
    </row>
    <row r="67" spans="1:11" ht="24">
      <c r="A67" s="114"/>
      <c r="B67" s="107">
        <v>3</v>
      </c>
      <c r="C67" s="10" t="s">
        <v>762</v>
      </c>
      <c r="D67" s="118" t="s">
        <v>762</v>
      </c>
      <c r="E67" s="118" t="s">
        <v>25</v>
      </c>
      <c r="F67" s="147" t="s">
        <v>760</v>
      </c>
      <c r="G67" s="148"/>
      <c r="H67" s="11" t="s">
        <v>763</v>
      </c>
      <c r="I67" s="14">
        <v>0.87</v>
      </c>
      <c r="J67" s="109">
        <f t="shared" si="0"/>
        <v>2.61</v>
      </c>
      <c r="K67" s="115"/>
    </row>
    <row r="68" spans="1:11" ht="36">
      <c r="A68" s="114"/>
      <c r="B68" s="107">
        <v>2</v>
      </c>
      <c r="C68" s="10" t="s">
        <v>764</v>
      </c>
      <c r="D68" s="118" t="s">
        <v>764</v>
      </c>
      <c r="E68" s="118" t="s">
        <v>25</v>
      </c>
      <c r="F68" s="147" t="s">
        <v>107</v>
      </c>
      <c r="G68" s="148"/>
      <c r="H68" s="11" t="s">
        <v>765</v>
      </c>
      <c r="I68" s="14">
        <v>2.2000000000000002</v>
      </c>
      <c r="J68" s="109">
        <f t="shared" si="0"/>
        <v>4.4000000000000004</v>
      </c>
      <c r="K68" s="115"/>
    </row>
    <row r="69" spans="1:11" ht="36">
      <c r="A69" s="114"/>
      <c r="B69" s="107">
        <v>2</v>
      </c>
      <c r="C69" s="10" t="s">
        <v>764</v>
      </c>
      <c r="D69" s="118" t="s">
        <v>764</v>
      </c>
      <c r="E69" s="118" t="s">
        <v>25</v>
      </c>
      <c r="F69" s="147" t="s">
        <v>213</v>
      </c>
      <c r="G69" s="148"/>
      <c r="H69" s="11" t="s">
        <v>765</v>
      </c>
      <c r="I69" s="14">
        <v>2.2000000000000002</v>
      </c>
      <c r="J69" s="109">
        <f t="shared" si="0"/>
        <v>4.4000000000000004</v>
      </c>
      <c r="K69" s="115"/>
    </row>
    <row r="70" spans="1:11" ht="26.25" customHeight="1">
      <c r="A70" s="114"/>
      <c r="B70" s="107">
        <v>2</v>
      </c>
      <c r="C70" s="10" t="s">
        <v>766</v>
      </c>
      <c r="D70" s="118" t="s">
        <v>766</v>
      </c>
      <c r="E70" s="118" t="s">
        <v>273</v>
      </c>
      <c r="F70" s="147"/>
      <c r="G70" s="148"/>
      <c r="H70" s="11" t="s">
        <v>1276</v>
      </c>
      <c r="I70" s="14">
        <v>1.83</v>
      </c>
      <c r="J70" s="109">
        <f t="shared" si="0"/>
        <v>3.66</v>
      </c>
      <c r="K70" s="115"/>
    </row>
    <row r="71" spans="1:11" ht="36">
      <c r="A71" s="114"/>
      <c r="B71" s="107">
        <v>3</v>
      </c>
      <c r="C71" s="10" t="s">
        <v>767</v>
      </c>
      <c r="D71" s="118" t="s">
        <v>767</v>
      </c>
      <c r="E71" s="118" t="s">
        <v>107</v>
      </c>
      <c r="F71" s="147"/>
      <c r="G71" s="148"/>
      <c r="H71" s="11" t="s">
        <v>1277</v>
      </c>
      <c r="I71" s="14">
        <v>1.21</v>
      </c>
      <c r="J71" s="109">
        <f t="shared" si="0"/>
        <v>3.63</v>
      </c>
      <c r="K71" s="115"/>
    </row>
    <row r="72" spans="1:11" ht="36">
      <c r="A72" s="114"/>
      <c r="B72" s="107">
        <v>3</v>
      </c>
      <c r="C72" s="10" t="s">
        <v>768</v>
      </c>
      <c r="D72" s="118" t="s">
        <v>768</v>
      </c>
      <c r="E72" s="118" t="s">
        <v>29</v>
      </c>
      <c r="F72" s="147" t="s">
        <v>107</v>
      </c>
      <c r="G72" s="148"/>
      <c r="H72" s="11" t="s">
        <v>769</v>
      </c>
      <c r="I72" s="14">
        <v>1.62</v>
      </c>
      <c r="J72" s="109">
        <f t="shared" si="0"/>
        <v>4.8600000000000003</v>
      </c>
      <c r="K72" s="115"/>
    </row>
    <row r="73" spans="1:11" ht="36">
      <c r="A73" s="114"/>
      <c r="B73" s="107">
        <v>3</v>
      </c>
      <c r="C73" s="10" t="s">
        <v>768</v>
      </c>
      <c r="D73" s="118" t="s">
        <v>768</v>
      </c>
      <c r="E73" s="118" t="s">
        <v>29</v>
      </c>
      <c r="F73" s="147" t="s">
        <v>210</v>
      </c>
      <c r="G73" s="148"/>
      <c r="H73" s="11" t="s">
        <v>769</v>
      </c>
      <c r="I73" s="14">
        <v>1.62</v>
      </c>
      <c r="J73" s="109">
        <f t="shared" si="0"/>
        <v>4.8600000000000003</v>
      </c>
      <c r="K73" s="115"/>
    </row>
    <row r="74" spans="1:11" ht="36">
      <c r="A74" s="114"/>
      <c r="B74" s="107">
        <v>3</v>
      </c>
      <c r="C74" s="10" t="s">
        <v>768</v>
      </c>
      <c r="D74" s="118" t="s">
        <v>768</v>
      </c>
      <c r="E74" s="118" t="s">
        <v>29</v>
      </c>
      <c r="F74" s="147" t="s">
        <v>265</v>
      </c>
      <c r="G74" s="148"/>
      <c r="H74" s="11" t="s">
        <v>769</v>
      </c>
      <c r="I74" s="14">
        <v>1.62</v>
      </c>
      <c r="J74" s="109">
        <f t="shared" si="0"/>
        <v>4.8600000000000003</v>
      </c>
      <c r="K74" s="115"/>
    </row>
    <row r="75" spans="1:11" ht="36">
      <c r="A75" s="114"/>
      <c r="B75" s="107">
        <v>3</v>
      </c>
      <c r="C75" s="10" t="s">
        <v>768</v>
      </c>
      <c r="D75" s="118" t="s">
        <v>768</v>
      </c>
      <c r="E75" s="118" t="s">
        <v>29</v>
      </c>
      <c r="F75" s="147" t="s">
        <v>310</v>
      </c>
      <c r="G75" s="148"/>
      <c r="H75" s="11" t="s">
        <v>769</v>
      </c>
      <c r="I75" s="14">
        <v>1.62</v>
      </c>
      <c r="J75" s="109">
        <f t="shared" si="0"/>
        <v>4.8600000000000003</v>
      </c>
      <c r="K75" s="115"/>
    </row>
    <row r="76" spans="1:11" ht="36">
      <c r="A76" s="114"/>
      <c r="B76" s="107">
        <v>3</v>
      </c>
      <c r="C76" s="10" t="s">
        <v>768</v>
      </c>
      <c r="D76" s="118" t="s">
        <v>768</v>
      </c>
      <c r="E76" s="118" t="s">
        <v>29</v>
      </c>
      <c r="F76" s="147" t="s">
        <v>269</v>
      </c>
      <c r="G76" s="148"/>
      <c r="H76" s="11" t="s">
        <v>769</v>
      </c>
      <c r="I76" s="14">
        <v>1.62</v>
      </c>
      <c r="J76" s="109">
        <f t="shared" si="0"/>
        <v>4.8600000000000003</v>
      </c>
      <c r="K76" s="115"/>
    </row>
    <row r="77" spans="1:11" ht="24">
      <c r="A77" s="114"/>
      <c r="B77" s="107">
        <v>5</v>
      </c>
      <c r="C77" s="10" t="s">
        <v>770</v>
      </c>
      <c r="D77" s="118" t="s">
        <v>770</v>
      </c>
      <c r="E77" s="118" t="s">
        <v>273</v>
      </c>
      <c r="F77" s="147"/>
      <c r="G77" s="148"/>
      <c r="H77" s="11" t="s">
        <v>1278</v>
      </c>
      <c r="I77" s="14">
        <v>0.17</v>
      </c>
      <c r="J77" s="109">
        <f t="shared" si="0"/>
        <v>0.85000000000000009</v>
      </c>
      <c r="K77" s="115"/>
    </row>
    <row r="78" spans="1:11" ht="24">
      <c r="A78" s="114"/>
      <c r="B78" s="107">
        <v>5</v>
      </c>
      <c r="C78" s="10" t="s">
        <v>770</v>
      </c>
      <c r="D78" s="118" t="s">
        <v>770</v>
      </c>
      <c r="E78" s="118" t="s">
        <v>110</v>
      </c>
      <c r="F78" s="147"/>
      <c r="G78" s="148"/>
      <c r="H78" s="11" t="s">
        <v>1278</v>
      </c>
      <c r="I78" s="14">
        <v>0.17</v>
      </c>
      <c r="J78" s="109">
        <f t="shared" si="0"/>
        <v>0.85000000000000009</v>
      </c>
      <c r="K78" s="115"/>
    </row>
    <row r="79" spans="1:11" ht="24">
      <c r="A79" s="114"/>
      <c r="B79" s="107">
        <v>5</v>
      </c>
      <c r="C79" s="10" t="s">
        <v>770</v>
      </c>
      <c r="D79" s="118" t="s">
        <v>770</v>
      </c>
      <c r="E79" s="118" t="s">
        <v>673</v>
      </c>
      <c r="F79" s="147"/>
      <c r="G79" s="148"/>
      <c r="H79" s="11" t="s">
        <v>1278</v>
      </c>
      <c r="I79" s="14">
        <v>0.17</v>
      </c>
      <c r="J79" s="109">
        <f t="shared" si="0"/>
        <v>0.85000000000000009</v>
      </c>
      <c r="K79" s="115"/>
    </row>
    <row r="80" spans="1:11" ht="24">
      <c r="A80" s="114"/>
      <c r="B80" s="107">
        <v>8</v>
      </c>
      <c r="C80" s="10" t="s">
        <v>770</v>
      </c>
      <c r="D80" s="118" t="s">
        <v>770</v>
      </c>
      <c r="E80" s="118" t="s">
        <v>727</v>
      </c>
      <c r="F80" s="147"/>
      <c r="G80" s="148"/>
      <c r="H80" s="11" t="s">
        <v>1278</v>
      </c>
      <c r="I80" s="14">
        <v>0.17</v>
      </c>
      <c r="J80" s="109">
        <f t="shared" si="0"/>
        <v>1.36</v>
      </c>
      <c r="K80" s="115"/>
    </row>
    <row r="81" spans="1:11" ht="24">
      <c r="A81" s="114"/>
      <c r="B81" s="107">
        <v>5</v>
      </c>
      <c r="C81" s="10" t="s">
        <v>770</v>
      </c>
      <c r="D81" s="118" t="s">
        <v>770</v>
      </c>
      <c r="E81" s="118" t="s">
        <v>771</v>
      </c>
      <c r="F81" s="147"/>
      <c r="G81" s="148"/>
      <c r="H81" s="11" t="s">
        <v>1278</v>
      </c>
      <c r="I81" s="14">
        <v>0.17</v>
      </c>
      <c r="J81" s="109">
        <f t="shared" si="0"/>
        <v>0.85000000000000009</v>
      </c>
      <c r="K81" s="115"/>
    </row>
    <row r="82" spans="1:11" ht="24">
      <c r="A82" s="114"/>
      <c r="B82" s="107">
        <v>5</v>
      </c>
      <c r="C82" s="10" t="s">
        <v>770</v>
      </c>
      <c r="D82" s="118" t="s">
        <v>770</v>
      </c>
      <c r="E82" s="118" t="s">
        <v>772</v>
      </c>
      <c r="F82" s="147"/>
      <c r="G82" s="148"/>
      <c r="H82" s="11" t="s">
        <v>1278</v>
      </c>
      <c r="I82" s="14">
        <v>0.17</v>
      </c>
      <c r="J82" s="109">
        <f t="shared" si="0"/>
        <v>0.85000000000000009</v>
      </c>
      <c r="K82" s="115"/>
    </row>
    <row r="83" spans="1:11" ht="24">
      <c r="A83" s="114"/>
      <c r="B83" s="107">
        <v>8</v>
      </c>
      <c r="C83" s="10" t="s">
        <v>770</v>
      </c>
      <c r="D83" s="118" t="s">
        <v>770</v>
      </c>
      <c r="E83" s="118" t="s">
        <v>773</v>
      </c>
      <c r="F83" s="147"/>
      <c r="G83" s="148"/>
      <c r="H83" s="11" t="s">
        <v>1278</v>
      </c>
      <c r="I83" s="14">
        <v>0.17</v>
      </c>
      <c r="J83" s="109">
        <f t="shared" si="0"/>
        <v>1.36</v>
      </c>
      <c r="K83" s="115"/>
    </row>
    <row r="84" spans="1:11" ht="24">
      <c r="A84" s="114"/>
      <c r="B84" s="107">
        <v>5</v>
      </c>
      <c r="C84" s="10" t="s">
        <v>770</v>
      </c>
      <c r="D84" s="118" t="s">
        <v>770</v>
      </c>
      <c r="E84" s="118" t="s">
        <v>774</v>
      </c>
      <c r="F84" s="147"/>
      <c r="G84" s="148"/>
      <c r="H84" s="11" t="s">
        <v>1278</v>
      </c>
      <c r="I84" s="14">
        <v>0.17</v>
      </c>
      <c r="J84" s="109">
        <f t="shared" si="0"/>
        <v>0.85000000000000009</v>
      </c>
      <c r="K84" s="115"/>
    </row>
    <row r="85" spans="1:11" ht="24">
      <c r="A85" s="114"/>
      <c r="B85" s="107">
        <v>2</v>
      </c>
      <c r="C85" s="10" t="s">
        <v>775</v>
      </c>
      <c r="D85" s="118" t="s">
        <v>775</v>
      </c>
      <c r="E85" s="118" t="s">
        <v>37</v>
      </c>
      <c r="F85" s="147" t="s">
        <v>271</v>
      </c>
      <c r="G85" s="148"/>
      <c r="H85" s="11" t="s">
        <v>776</v>
      </c>
      <c r="I85" s="14">
        <v>0.72</v>
      </c>
      <c r="J85" s="109">
        <f t="shared" si="0"/>
        <v>1.44</v>
      </c>
      <c r="K85" s="115"/>
    </row>
    <row r="86" spans="1:11" ht="24">
      <c r="A86" s="114"/>
      <c r="B86" s="107">
        <v>2</v>
      </c>
      <c r="C86" s="10" t="s">
        <v>775</v>
      </c>
      <c r="D86" s="118" t="s">
        <v>775</v>
      </c>
      <c r="E86" s="118" t="s">
        <v>777</v>
      </c>
      <c r="F86" s="147" t="s">
        <v>273</v>
      </c>
      <c r="G86" s="148"/>
      <c r="H86" s="11" t="s">
        <v>776</v>
      </c>
      <c r="I86" s="14">
        <v>0.72</v>
      </c>
      <c r="J86" s="109">
        <f t="shared" si="0"/>
        <v>1.44</v>
      </c>
      <c r="K86" s="115"/>
    </row>
    <row r="87" spans="1:11" ht="24">
      <c r="A87" s="114"/>
      <c r="B87" s="107">
        <v>2</v>
      </c>
      <c r="C87" s="10" t="s">
        <v>775</v>
      </c>
      <c r="D87" s="118" t="s">
        <v>775</v>
      </c>
      <c r="E87" s="118" t="s">
        <v>38</v>
      </c>
      <c r="F87" s="147" t="s">
        <v>273</v>
      </c>
      <c r="G87" s="148"/>
      <c r="H87" s="11" t="s">
        <v>776</v>
      </c>
      <c r="I87" s="14">
        <v>0.72</v>
      </c>
      <c r="J87" s="109">
        <f t="shared" ref="J87:J150" si="1">I87*B87</f>
        <v>1.44</v>
      </c>
      <c r="K87" s="115"/>
    </row>
    <row r="88" spans="1:11" ht="24">
      <c r="A88" s="114"/>
      <c r="B88" s="107">
        <v>2</v>
      </c>
      <c r="C88" s="10" t="s">
        <v>778</v>
      </c>
      <c r="D88" s="118" t="s">
        <v>778</v>
      </c>
      <c r="E88" s="118" t="s">
        <v>37</v>
      </c>
      <c r="F88" s="147" t="s">
        <v>727</v>
      </c>
      <c r="G88" s="148"/>
      <c r="H88" s="11" t="s">
        <v>779</v>
      </c>
      <c r="I88" s="14">
        <v>0.72</v>
      </c>
      <c r="J88" s="109">
        <f t="shared" si="1"/>
        <v>1.44</v>
      </c>
      <c r="K88" s="115"/>
    </row>
    <row r="89" spans="1:11" ht="24">
      <c r="A89" s="114"/>
      <c r="B89" s="107">
        <v>4</v>
      </c>
      <c r="C89" s="10" t="s">
        <v>100</v>
      </c>
      <c r="D89" s="118" t="s">
        <v>100</v>
      </c>
      <c r="E89" s="118" t="s">
        <v>780</v>
      </c>
      <c r="F89" s="147" t="s">
        <v>107</v>
      </c>
      <c r="G89" s="148"/>
      <c r="H89" s="11" t="s">
        <v>781</v>
      </c>
      <c r="I89" s="14">
        <v>0.97</v>
      </c>
      <c r="J89" s="109">
        <f t="shared" si="1"/>
        <v>3.88</v>
      </c>
      <c r="K89" s="115"/>
    </row>
    <row r="90" spans="1:11" ht="24">
      <c r="A90" s="114"/>
      <c r="B90" s="107">
        <v>4</v>
      </c>
      <c r="C90" s="10" t="s">
        <v>100</v>
      </c>
      <c r="D90" s="118" t="s">
        <v>100</v>
      </c>
      <c r="E90" s="118" t="s">
        <v>780</v>
      </c>
      <c r="F90" s="147" t="s">
        <v>265</v>
      </c>
      <c r="G90" s="148"/>
      <c r="H90" s="11" t="s">
        <v>781</v>
      </c>
      <c r="I90" s="14">
        <v>0.97</v>
      </c>
      <c r="J90" s="109">
        <f t="shared" si="1"/>
        <v>3.88</v>
      </c>
      <c r="K90" s="115"/>
    </row>
    <row r="91" spans="1:11" ht="36">
      <c r="A91" s="114"/>
      <c r="B91" s="107">
        <v>3</v>
      </c>
      <c r="C91" s="10" t="s">
        <v>782</v>
      </c>
      <c r="D91" s="118" t="s">
        <v>782</v>
      </c>
      <c r="E91" s="118" t="s">
        <v>701</v>
      </c>
      <c r="F91" s="147" t="s">
        <v>239</v>
      </c>
      <c r="G91" s="148"/>
      <c r="H91" s="11" t="s">
        <v>783</v>
      </c>
      <c r="I91" s="14">
        <v>2.04</v>
      </c>
      <c r="J91" s="109">
        <f t="shared" si="1"/>
        <v>6.12</v>
      </c>
      <c r="K91" s="115"/>
    </row>
    <row r="92" spans="1:11" ht="36">
      <c r="A92" s="114"/>
      <c r="B92" s="107">
        <v>3</v>
      </c>
      <c r="C92" s="10" t="s">
        <v>782</v>
      </c>
      <c r="D92" s="118" t="s">
        <v>782</v>
      </c>
      <c r="E92" s="118" t="s">
        <v>701</v>
      </c>
      <c r="F92" s="147" t="s">
        <v>348</v>
      </c>
      <c r="G92" s="148"/>
      <c r="H92" s="11" t="s">
        <v>783</v>
      </c>
      <c r="I92" s="14">
        <v>2.04</v>
      </c>
      <c r="J92" s="109">
        <f t="shared" si="1"/>
        <v>6.12</v>
      </c>
      <c r="K92" s="115"/>
    </row>
    <row r="93" spans="1:11" ht="24">
      <c r="A93" s="114"/>
      <c r="B93" s="107">
        <v>2</v>
      </c>
      <c r="C93" s="10" t="s">
        <v>784</v>
      </c>
      <c r="D93" s="118" t="s">
        <v>784</v>
      </c>
      <c r="E93" s="118" t="s">
        <v>27</v>
      </c>
      <c r="F93" s="147" t="s">
        <v>273</v>
      </c>
      <c r="G93" s="148"/>
      <c r="H93" s="11" t="s">
        <v>785</v>
      </c>
      <c r="I93" s="14">
        <v>1.46</v>
      </c>
      <c r="J93" s="109">
        <f t="shared" si="1"/>
        <v>2.92</v>
      </c>
      <c r="K93" s="115"/>
    </row>
    <row r="94" spans="1:11">
      <c r="A94" s="114"/>
      <c r="B94" s="107">
        <v>30</v>
      </c>
      <c r="C94" s="10" t="s">
        <v>43</v>
      </c>
      <c r="D94" s="118" t="s">
        <v>43</v>
      </c>
      <c r="E94" s="118" t="s">
        <v>28</v>
      </c>
      <c r="F94" s="147"/>
      <c r="G94" s="148"/>
      <c r="H94" s="11" t="s">
        <v>786</v>
      </c>
      <c r="I94" s="14">
        <v>0.19</v>
      </c>
      <c r="J94" s="109">
        <f t="shared" si="1"/>
        <v>5.7</v>
      </c>
      <c r="K94" s="115"/>
    </row>
    <row r="95" spans="1:11">
      <c r="A95" s="114"/>
      <c r="B95" s="107">
        <v>30</v>
      </c>
      <c r="C95" s="10" t="s">
        <v>43</v>
      </c>
      <c r="D95" s="118" t="s">
        <v>43</v>
      </c>
      <c r="E95" s="118" t="s">
        <v>29</v>
      </c>
      <c r="F95" s="147"/>
      <c r="G95" s="148"/>
      <c r="H95" s="11" t="s">
        <v>786</v>
      </c>
      <c r="I95" s="14">
        <v>0.19</v>
      </c>
      <c r="J95" s="109">
        <f t="shared" si="1"/>
        <v>5.7</v>
      </c>
      <c r="K95" s="115"/>
    </row>
    <row r="96" spans="1:11">
      <c r="A96" s="114"/>
      <c r="B96" s="107">
        <v>20</v>
      </c>
      <c r="C96" s="10" t="s">
        <v>43</v>
      </c>
      <c r="D96" s="118" t="s">
        <v>43</v>
      </c>
      <c r="E96" s="118" t="s">
        <v>48</v>
      </c>
      <c r="F96" s="147"/>
      <c r="G96" s="148"/>
      <c r="H96" s="11" t="s">
        <v>786</v>
      </c>
      <c r="I96" s="14">
        <v>0.19</v>
      </c>
      <c r="J96" s="109">
        <f t="shared" si="1"/>
        <v>3.8</v>
      </c>
      <c r="K96" s="115"/>
    </row>
    <row r="97" spans="1:11">
      <c r="A97" s="114"/>
      <c r="B97" s="107">
        <v>20</v>
      </c>
      <c r="C97" s="10" t="s">
        <v>43</v>
      </c>
      <c r="D97" s="118" t="s">
        <v>43</v>
      </c>
      <c r="E97" s="118" t="s">
        <v>49</v>
      </c>
      <c r="F97" s="147"/>
      <c r="G97" s="148"/>
      <c r="H97" s="11" t="s">
        <v>786</v>
      </c>
      <c r="I97" s="14">
        <v>0.19</v>
      </c>
      <c r="J97" s="109">
        <f t="shared" si="1"/>
        <v>3.8</v>
      </c>
      <c r="K97" s="115"/>
    </row>
    <row r="98" spans="1:11" ht="24">
      <c r="A98" s="114"/>
      <c r="B98" s="107">
        <v>2</v>
      </c>
      <c r="C98" s="10" t="s">
        <v>787</v>
      </c>
      <c r="D98" s="118" t="s">
        <v>787</v>
      </c>
      <c r="E98" s="118" t="s">
        <v>29</v>
      </c>
      <c r="F98" s="147" t="s">
        <v>212</v>
      </c>
      <c r="G98" s="148"/>
      <c r="H98" s="11" t="s">
        <v>788</v>
      </c>
      <c r="I98" s="14">
        <v>1.82</v>
      </c>
      <c r="J98" s="109">
        <f t="shared" si="1"/>
        <v>3.64</v>
      </c>
      <c r="K98" s="115"/>
    </row>
    <row r="99" spans="1:11" ht="24">
      <c r="A99" s="114"/>
      <c r="B99" s="107">
        <v>2</v>
      </c>
      <c r="C99" s="10" t="s">
        <v>787</v>
      </c>
      <c r="D99" s="118" t="s">
        <v>787</v>
      </c>
      <c r="E99" s="118" t="s">
        <v>29</v>
      </c>
      <c r="F99" s="147" t="s">
        <v>213</v>
      </c>
      <c r="G99" s="148"/>
      <c r="H99" s="11" t="s">
        <v>788</v>
      </c>
      <c r="I99" s="14">
        <v>1.82</v>
      </c>
      <c r="J99" s="109">
        <f t="shared" si="1"/>
        <v>3.64</v>
      </c>
      <c r="K99" s="115"/>
    </row>
    <row r="100" spans="1:11" ht="24">
      <c r="A100" s="114"/>
      <c r="B100" s="107">
        <v>2</v>
      </c>
      <c r="C100" s="10" t="s">
        <v>787</v>
      </c>
      <c r="D100" s="118" t="s">
        <v>787</v>
      </c>
      <c r="E100" s="118" t="s">
        <v>29</v>
      </c>
      <c r="F100" s="147" t="s">
        <v>214</v>
      </c>
      <c r="G100" s="148"/>
      <c r="H100" s="11" t="s">
        <v>788</v>
      </c>
      <c r="I100" s="14">
        <v>1.82</v>
      </c>
      <c r="J100" s="109">
        <f t="shared" si="1"/>
        <v>3.64</v>
      </c>
      <c r="K100" s="115"/>
    </row>
    <row r="101" spans="1:11" ht="36">
      <c r="A101" s="114"/>
      <c r="B101" s="107">
        <v>3</v>
      </c>
      <c r="C101" s="10" t="s">
        <v>789</v>
      </c>
      <c r="D101" s="118" t="s">
        <v>789</v>
      </c>
      <c r="E101" s="118"/>
      <c r="F101" s="147"/>
      <c r="G101" s="148"/>
      <c r="H101" s="11" t="s">
        <v>1279</v>
      </c>
      <c r="I101" s="14">
        <v>1.07</v>
      </c>
      <c r="J101" s="109">
        <f t="shared" si="1"/>
        <v>3.21</v>
      </c>
      <c r="K101" s="115"/>
    </row>
    <row r="102" spans="1:11" ht="24">
      <c r="A102" s="114"/>
      <c r="B102" s="107">
        <v>10</v>
      </c>
      <c r="C102" s="10" t="s">
        <v>790</v>
      </c>
      <c r="D102" s="118" t="s">
        <v>790</v>
      </c>
      <c r="E102" s="118" t="s">
        <v>29</v>
      </c>
      <c r="F102" s="147" t="s">
        <v>673</v>
      </c>
      <c r="G102" s="148"/>
      <c r="H102" s="11" t="s">
        <v>791</v>
      </c>
      <c r="I102" s="14">
        <v>0.67</v>
      </c>
      <c r="J102" s="109">
        <f t="shared" si="1"/>
        <v>6.7</v>
      </c>
      <c r="K102" s="115"/>
    </row>
    <row r="103" spans="1:11" ht="36">
      <c r="A103" s="114"/>
      <c r="B103" s="107">
        <v>2</v>
      </c>
      <c r="C103" s="10" t="s">
        <v>792</v>
      </c>
      <c r="D103" s="118" t="s">
        <v>792</v>
      </c>
      <c r="E103" s="118" t="s">
        <v>271</v>
      </c>
      <c r="F103" s="147"/>
      <c r="G103" s="148"/>
      <c r="H103" s="11" t="s">
        <v>1280</v>
      </c>
      <c r="I103" s="14">
        <v>0.65</v>
      </c>
      <c r="J103" s="109">
        <f t="shared" si="1"/>
        <v>1.3</v>
      </c>
      <c r="K103" s="115"/>
    </row>
    <row r="104" spans="1:11" ht="26.25" customHeight="1">
      <c r="A104" s="114"/>
      <c r="B104" s="107">
        <v>2</v>
      </c>
      <c r="C104" s="10" t="s">
        <v>793</v>
      </c>
      <c r="D104" s="118" t="s">
        <v>793</v>
      </c>
      <c r="E104" s="118" t="s">
        <v>273</v>
      </c>
      <c r="F104" s="147"/>
      <c r="G104" s="148"/>
      <c r="H104" s="11" t="s">
        <v>1281</v>
      </c>
      <c r="I104" s="14">
        <v>1.46</v>
      </c>
      <c r="J104" s="109">
        <f t="shared" si="1"/>
        <v>2.92</v>
      </c>
      <c r="K104" s="115"/>
    </row>
    <row r="105" spans="1:11" ht="26.25" customHeight="1">
      <c r="A105" s="114"/>
      <c r="B105" s="107">
        <v>3</v>
      </c>
      <c r="C105" s="10" t="s">
        <v>793</v>
      </c>
      <c r="D105" s="118" t="s">
        <v>793</v>
      </c>
      <c r="E105" s="118" t="s">
        <v>271</v>
      </c>
      <c r="F105" s="147"/>
      <c r="G105" s="148"/>
      <c r="H105" s="11" t="s">
        <v>1281</v>
      </c>
      <c r="I105" s="14">
        <v>1.46</v>
      </c>
      <c r="J105" s="109">
        <f t="shared" si="1"/>
        <v>4.38</v>
      </c>
      <c r="K105" s="115"/>
    </row>
    <row r="106" spans="1:11" ht="26.25" customHeight="1">
      <c r="A106" s="114"/>
      <c r="B106" s="107">
        <v>2</v>
      </c>
      <c r="C106" s="10" t="s">
        <v>794</v>
      </c>
      <c r="D106" s="118" t="s">
        <v>794</v>
      </c>
      <c r="E106" s="118" t="s">
        <v>271</v>
      </c>
      <c r="F106" s="147"/>
      <c r="G106" s="148"/>
      <c r="H106" s="11" t="s">
        <v>1282</v>
      </c>
      <c r="I106" s="14">
        <v>1.55</v>
      </c>
      <c r="J106" s="109">
        <f t="shared" si="1"/>
        <v>3.1</v>
      </c>
      <c r="K106" s="115"/>
    </row>
    <row r="107" spans="1:11" ht="26.25" customHeight="1">
      <c r="A107" s="114"/>
      <c r="B107" s="107">
        <v>2</v>
      </c>
      <c r="C107" s="10" t="s">
        <v>794</v>
      </c>
      <c r="D107" s="118" t="s">
        <v>794</v>
      </c>
      <c r="E107" s="118" t="s">
        <v>272</v>
      </c>
      <c r="F107" s="147"/>
      <c r="G107" s="148"/>
      <c r="H107" s="11" t="s">
        <v>1282</v>
      </c>
      <c r="I107" s="14">
        <v>1.55</v>
      </c>
      <c r="J107" s="109">
        <f t="shared" si="1"/>
        <v>3.1</v>
      </c>
      <c r="K107" s="115"/>
    </row>
    <row r="108" spans="1:11" ht="48">
      <c r="A108" s="114"/>
      <c r="B108" s="107">
        <v>3</v>
      </c>
      <c r="C108" s="10" t="s">
        <v>795</v>
      </c>
      <c r="D108" s="118" t="s">
        <v>795</v>
      </c>
      <c r="E108" s="118" t="s">
        <v>273</v>
      </c>
      <c r="F108" s="147"/>
      <c r="G108" s="148"/>
      <c r="H108" s="11" t="s">
        <v>1283</v>
      </c>
      <c r="I108" s="14">
        <v>1.37</v>
      </c>
      <c r="J108" s="109">
        <f t="shared" si="1"/>
        <v>4.1100000000000003</v>
      </c>
      <c r="K108" s="115"/>
    </row>
    <row r="109" spans="1:11" ht="48">
      <c r="A109" s="114"/>
      <c r="B109" s="107">
        <v>3</v>
      </c>
      <c r="C109" s="10" t="s">
        <v>795</v>
      </c>
      <c r="D109" s="118" t="s">
        <v>795</v>
      </c>
      <c r="E109" s="118" t="s">
        <v>271</v>
      </c>
      <c r="F109" s="147"/>
      <c r="G109" s="148"/>
      <c r="H109" s="11" t="s">
        <v>1283</v>
      </c>
      <c r="I109" s="14">
        <v>1.37</v>
      </c>
      <c r="J109" s="109">
        <f t="shared" si="1"/>
        <v>4.1100000000000003</v>
      </c>
      <c r="K109" s="115"/>
    </row>
    <row r="110" spans="1:11" ht="24">
      <c r="A110" s="114"/>
      <c r="B110" s="107">
        <v>5</v>
      </c>
      <c r="C110" s="10" t="s">
        <v>796</v>
      </c>
      <c r="D110" s="118" t="s">
        <v>796</v>
      </c>
      <c r="E110" s="118" t="s">
        <v>772</v>
      </c>
      <c r="F110" s="147"/>
      <c r="G110" s="148"/>
      <c r="H110" s="11" t="s">
        <v>1284</v>
      </c>
      <c r="I110" s="14">
        <v>0.28000000000000003</v>
      </c>
      <c r="J110" s="109">
        <f t="shared" si="1"/>
        <v>1.4000000000000001</v>
      </c>
      <c r="K110" s="115"/>
    </row>
    <row r="111" spans="1:11" ht="36">
      <c r="A111" s="114"/>
      <c r="B111" s="107">
        <v>3</v>
      </c>
      <c r="C111" s="10" t="s">
        <v>797</v>
      </c>
      <c r="D111" s="118" t="s">
        <v>797</v>
      </c>
      <c r="E111" s="118" t="s">
        <v>273</v>
      </c>
      <c r="F111" s="147"/>
      <c r="G111" s="148"/>
      <c r="H111" s="11" t="s">
        <v>1285</v>
      </c>
      <c r="I111" s="14">
        <v>0.78</v>
      </c>
      <c r="J111" s="109">
        <f t="shared" si="1"/>
        <v>2.34</v>
      </c>
      <c r="K111" s="115"/>
    </row>
    <row r="112" spans="1:11">
      <c r="A112" s="114"/>
      <c r="B112" s="107">
        <v>1</v>
      </c>
      <c r="C112" s="10" t="s">
        <v>798</v>
      </c>
      <c r="D112" s="118" t="s">
        <v>798</v>
      </c>
      <c r="E112" s="118" t="s">
        <v>29</v>
      </c>
      <c r="F112" s="147"/>
      <c r="G112" s="148"/>
      <c r="H112" s="11" t="s">
        <v>799</v>
      </c>
      <c r="I112" s="14">
        <v>2.2400000000000002</v>
      </c>
      <c r="J112" s="109">
        <f t="shared" si="1"/>
        <v>2.2400000000000002</v>
      </c>
      <c r="K112" s="115"/>
    </row>
    <row r="113" spans="1:11" ht="24">
      <c r="A113" s="114"/>
      <c r="B113" s="107">
        <v>2</v>
      </c>
      <c r="C113" s="10" t="s">
        <v>800</v>
      </c>
      <c r="D113" s="118" t="s">
        <v>800</v>
      </c>
      <c r="E113" s="118" t="s">
        <v>37</v>
      </c>
      <c r="F113" s="147"/>
      <c r="G113" s="148"/>
      <c r="H113" s="11" t="s">
        <v>801</v>
      </c>
      <c r="I113" s="14">
        <v>0.61</v>
      </c>
      <c r="J113" s="109">
        <f t="shared" si="1"/>
        <v>1.22</v>
      </c>
      <c r="K113" s="115"/>
    </row>
    <row r="114" spans="1:11" ht="24">
      <c r="A114" s="114"/>
      <c r="B114" s="107">
        <v>3</v>
      </c>
      <c r="C114" s="10" t="s">
        <v>802</v>
      </c>
      <c r="D114" s="118" t="s">
        <v>802</v>
      </c>
      <c r="E114" s="118" t="s">
        <v>239</v>
      </c>
      <c r="F114" s="147" t="s">
        <v>25</v>
      </c>
      <c r="G114" s="148"/>
      <c r="H114" s="11" t="s">
        <v>803</v>
      </c>
      <c r="I114" s="14">
        <v>0.87</v>
      </c>
      <c r="J114" s="109">
        <f t="shared" si="1"/>
        <v>2.61</v>
      </c>
      <c r="K114" s="115"/>
    </row>
    <row r="115" spans="1:11" ht="24">
      <c r="A115" s="114"/>
      <c r="B115" s="107">
        <v>3</v>
      </c>
      <c r="C115" s="10" t="s">
        <v>802</v>
      </c>
      <c r="D115" s="118" t="s">
        <v>802</v>
      </c>
      <c r="E115" s="118" t="s">
        <v>804</v>
      </c>
      <c r="F115" s="147" t="s">
        <v>25</v>
      </c>
      <c r="G115" s="148"/>
      <c r="H115" s="11" t="s">
        <v>803</v>
      </c>
      <c r="I115" s="14">
        <v>0.87</v>
      </c>
      <c r="J115" s="109">
        <f t="shared" si="1"/>
        <v>2.61</v>
      </c>
      <c r="K115" s="115"/>
    </row>
    <row r="116" spans="1:11" ht="24">
      <c r="A116" s="114"/>
      <c r="B116" s="107">
        <v>1</v>
      </c>
      <c r="C116" s="10" t="s">
        <v>710</v>
      </c>
      <c r="D116" s="118" t="s">
        <v>710</v>
      </c>
      <c r="E116" s="118" t="s">
        <v>805</v>
      </c>
      <c r="F116" s="147"/>
      <c r="G116" s="148"/>
      <c r="H116" s="11" t="s">
        <v>711</v>
      </c>
      <c r="I116" s="14">
        <v>15.63</v>
      </c>
      <c r="J116" s="109">
        <f t="shared" si="1"/>
        <v>15.63</v>
      </c>
      <c r="K116" s="115"/>
    </row>
    <row r="117" spans="1:11" ht="24">
      <c r="A117" s="114"/>
      <c r="B117" s="107">
        <v>1</v>
      </c>
      <c r="C117" s="10" t="s">
        <v>806</v>
      </c>
      <c r="D117" s="118" t="s">
        <v>806</v>
      </c>
      <c r="E117" s="118" t="s">
        <v>29</v>
      </c>
      <c r="F117" s="147" t="s">
        <v>271</v>
      </c>
      <c r="G117" s="148"/>
      <c r="H117" s="11" t="s">
        <v>807</v>
      </c>
      <c r="I117" s="14">
        <v>13.6</v>
      </c>
      <c r="J117" s="109">
        <f t="shared" si="1"/>
        <v>13.6</v>
      </c>
      <c r="K117" s="115"/>
    </row>
    <row r="118" spans="1:11" ht="24">
      <c r="A118" s="114"/>
      <c r="B118" s="107">
        <v>1</v>
      </c>
      <c r="C118" s="10" t="s">
        <v>806</v>
      </c>
      <c r="D118" s="118" t="s">
        <v>806</v>
      </c>
      <c r="E118" s="118" t="s">
        <v>29</v>
      </c>
      <c r="F118" s="147" t="s">
        <v>633</v>
      </c>
      <c r="G118" s="148"/>
      <c r="H118" s="11" t="s">
        <v>807</v>
      </c>
      <c r="I118" s="14">
        <v>13.6</v>
      </c>
      <c r="J118" s="109">
        <f t="shared" si="1"/>
        <v>13.6</v>
      </c>
      <c r="K118" s="115"/>
    </row>
    <row r="119" spans="1:11" ht="24">
      <c r="A119" s="114"/>
      <c r="B119" s="107">
        <v>1</v>
      </c>
      <c r="C119" s="10" t="s">
        <v>808</v>
      </c>
      <c r="D119" s="118" t="s">
        <v>808</v>
      </c>
      <c r="E119" s="118" t="s">
        <v>29</v>
      </c>
      <c r="F119" s="147" t="s">
        <v>271</v>
      </c>
      <c r="G119" s="148"/>
      <c r="H119" s="11" t="s">
        <v>809</v>
      </c>
      <c r="I119" s="14">
        <v>13.6</v>
      </c>
      <c r="J119" s="109">
        <f t="shared" si="1"/>
        <v>13.6</v>
      </c>
      <c r="K119" s="115"/>
    </row>
    <row r="120" spans="1:11" ht="24">
      <c r="A120" s="114"/>
      <c r="B120" s="107">
        <v>1</v>
      </c>
      <c r="C120" s="10" t="s">
        <v>810</v>
      </c>
      <c r="D120" s="118" t="s">
        <v>810</v>
      </c>
      <c r="E120" s="118" t="s">
        <v>107</v>
      </c>
      <c r="F120" s="147"/>
      <c r="G120" s="148"/>
      <c r="H120" s="11" t="s">
        <v>811</v>
      </c>
      <c r="I120" s="14">
        <v>13.48</v>
      </c>
      <c r="J120" s="109">
        <f t="shared" si="1"/>
        <v>13.48</v>
      </c>
      <c r="K120" s="115"/>
    </row>
    <row r="121" spans="1:11" ht="36">
      <c r="A121" s="114"/>
      <c r="B121" s="107">
        <v>1</v>
      </c>
      <c r="C121" s="10" t="s">
        <v>812</v>
      </c>
      <c r="D121" s="118" t="s">
        <v>812</v>
      </c>
      <c r="E121" s="118" t="s">
        <v>27</v>
      </c>
      <c r="F121" s="147" t="s">
        <v>107</v>
      </c>
      <c r="G121" s="148"/>
      <c r="H121" s="11" t="s">
        <v>813</v>
      </c>
      <c r="I121" s="14">
        <v>76.180000000000007</v>
      </c>
      <c r="J121" s="109">
        <f t="shared" si="1"/>
        <v>76.180000000000007</v>
      </c>
      <c r="K121" s="115"/>
    </row>
    <row r="122" spans="1:11" ht="24">
      <c r="A122" s="114"/>
      <c r="B122" s="107">
        <v>1</v>
      </c>
      <c r="C122" s="10" t="s">
        <v>814</v>
      </c>
      <c r="D122" s="118" t="s">
        <v>1166</v>
      </c>
      <c r="E122" s="118" t="s">
        <v>242</v>
      </c>
      <c r="F122" s="147" t="s">
        <v>107</v>
      </c>
      <c r="G122" s="148"/>
      <c r="H122" s="11" t="s">
        <v>815</v>
      </c>
      <c r="I122" s="14">
        <v>35.409999999999997</v>
      </c>
      <c r="J122" s="109">
        <f t="shared" si="1"/>
        <v>35.409999999999997</v>
      </c>
      <c r="K122" s="115"/>
    </row>
    <row r="123" spans="1:11" ht="24">
      <c r="A123" s="114"/>
      <c r="B123" s="107">
        <v>15</v>
      </c>
      <c r="C123" s="10" t="s">
        <v>662</v>
      </c>
      <c r="D123" s="118" t="s">
        <v>662</v>
      </c>
      <c r="E123" s="118" t="s">
        <v>26</v>
      </c>
      <c r="F123" s="147" t="s">
        <v>107</v>
      </c>
      <c r="G123" s="148"/>
      <c r="H123" s="11" t="s">
        <v>816</v>
      </c>
      <c r="I123" s="14">
        <v>0.84</v>
      </c>
      <c r="J123" s="109">
        <f t="shared" si="1"/>
        <v>12.6</v>
      </c>
      <c r="K123" s="115"/>
    </row>
    <row r="124" spans="1:11" ht="24">
      <c r="A124" s="114"/>
      <c r="B124" s="107">
        <v>3</v>
      </c>
      <c r="C124" s="10" t="s">
        <v>662</v>
      </c>
      <c r="D124" s="118" t="s">
        <v>662</v>
      </c>
      <c r="E124" s="118" t="s">
        <v>26</v>
      </c>
      <c r="F124" s="147" t="s">
        <v>212</v>
      </c>
      <c r="G124" s="148"/>
      <c r="H124" s="11" t="s">
        <v>816</v>
      </c>
      <c r="I124" s="14">
        <v>0.84</v>
      </c>
      <c r="J124" s="109">
        <f t="shared" si="1"/>
        <v>2.52</v>
      </c>
      <c r="K124" s="115"/>
    </row>
    <row r="125" spans="1:11" ht="24">
      <c r="A125" s="114"/>
      <c r="B125" s="107">
        <v>3</v>
      </c>
      <c r="C125" s="10" t="s">
        <v>662</v>
      </c>
      <c r="D125" s="118" t="s">
        <v>662</v>
      </c>
      <c r="E125" s="118" t="s">
        <v>26</v>
      </c>
      <c r="F125" s="147" t="s">
        <v>263</v>
      </c>
      <c r="G125" s="148"/>
      <c r="H125" s="11" t="s">
        <v>816</v>
      </c>
      <c r="I125" s="14">
        <v>0.84</v>
      </c>
      <c r="J125" s="109">
        <f t="shared" si="1"/>
        <v>2.52</v>
      </c>
      <c r="K125" s="115"/>
    </row>
    <row r="126" spans="1:11" ht="24">
      <c r="A126" s="114"/>
      <c r="B126" s="107">
        <v>3</v>
      </c>
      <c r="C126" s="10" t="s">
        <v>662</v>
      </c>
      <c r="D126" s="118" t="s">
        <v>662</v>
      </c>
      <c r="E126" s="118" t="s">
        <v>26</v>
      </c>
      <c r="F126" s="147" t="s">
        <v>214</v>
      </c>
      <c r="G126" s="148"/>
      <c r="H126" s="11" t="s">
        <v>816</v>
      </c>
      <c r="I126" s="14">
        <v>0.84</v>
      </c>
      <c r="J126" s="109">
        <f t="shared" si="1"/>
        <v>2.52</v>
      </c>
      <c r="K126" s="115"/>
    </row>
    <row r="127" spans="1:11" ht="24">
      <c r="A127" s="114"/>
      <c r="B127" s="107">
        <v>3</v>
      </c>
      <c r="C127" s="10" t="s">
        <v>662</v>
      </c>
      <c r="D127" s="118" t="s">
        <v>662</v>
      </c>
      <c r="E127" s="118" t="s">
        <v>26</v>
      </c>
      <c r="F127" s="147" t="s">
        <v>265</v>
      </c>
      <c r="G127" s="148"/>
      <c r="H127" s="11" t="s">
        <v>816</v>
      </c>
      <c r="I127" s="14">
        <v>0.84</v>
      </c>
      <c r="J127" s="109">
        <f t="shared" si="1"/>
        <v>2.52</v>
      </c>
      <c r="K127" s="115"/>
    </row>
    <row r="128" spans="1:11" ht="24">
      <c r="A128" s="114"/>
      <c r="B128" s="107">
        <v>3</v>
      </c>
      <c r="C128" s="10" t="s">
        <v>662</v>
      </c>
      <c r="D128" s="118" t="s">
        <v>662</v>
      </c>
      <c r="E128" s="118" t="s">
        <v>26</v>
      </c>
      <c r="F128" s="147" t="s">
        <v>266</v>
      </c>
      <c r="G128" s="148"/>
      <c r="H128" s="11" t="s">
        <v>816</v>
      </c>
      <c r="I128" s="14">
        <v>0.84</v>
      </c>
      <c r="J128" s="109">
        <f t="shared" si="1"/>
        <v>2.52</v>
      </c>
      <c r="K128" s="115"/>
    </row>
    <row r="129" spans="1:11" ht="24">
      <c r="A129" s="114"/>
      <c r="B129" s="107">
        <v>5</v>
      </c>
      <c r="C129" s="10" t="s">
        <v>662</v>
      </c>
      <c r="D129" s="118" t="s">
        <v>662</v>
      </c>
      <c r="E129" s="118" t="s">
        <v>27</v>
      </c>
      <c r="F129" s="147" t="s">
        <v>210</v>
      </c>
      <c r="G129" s="148"/>
      <c r="H129" s="11" t="s">
        <v>816</v>
      </c>
      <c r="I129" s="14">
        <v>0.84</v>
      </c>
      <c r="J129" s="109">
        <f t="shared" si="1"/>
        <v>4.2</v>
      </c>
      <c r="K129" s="115"/>
    </row>
    <row r="130" spans="1:11" ht="24">
      <c r="A130" s="114"/>
      <c r="B130" s="107">
        <v>5</v>
      </c>
      <c r="C130" s="10" t="s">
        <v>662</v>
      </c>
      <c r="D130" s="118" t="s">
        <v>662</v>
      </c>
      <c r="E130" s="118" t="s">
        <v>27</v>
      </c>
      <c r="F130" s="147" t="s">
        <v>212</v>
      </c>
      <c r="G130" s="148"/>
      <c r="H130" s="11" t="s">
        <v>816</v>
      </c>
      <c r="I130" s="14">
        <v>0.84</v>
      </c>
      <c r="J130" s="109">
        <f t="shared" si="1"/>
        <v>4.2</v>
      </c>
      <c r="K130" s="115"/>
    </row>
    <row r="131" spans="1:11" ht="24">
      <c r="A131" s="114"/>
      <c r="B131" s="107">
        <v>5</v>
      </c>
      <c r="C131" s="10" t="s">
        <v>662</v>
      </c>
      <c r="D131" s="118" t="s">
        <v>662</v>
      </c>
      <c r="E131" s="118" t="s">
        <v>27</v>
      </c>
      <c r="F131" s="147" t="s">
        <v>213</v>
      </c>
      <c r="G131" s="148"/>
      <c r="H131" s="11" t="s">
        <v>816</v>
      </c>
      <c r="I131" s="14">
        <v>0.84</v>
      </c>
      <c r="J131" s="109">
        <f t="shared" si="1"/>
        <v>4.2</v>
      </c>
      <c r="K131" s="115"/>
    </row>
    <row r="132" spans="1:11" ht="24">
      <c r="A132" s="114"/>
      <c r="B132" s="107">
        <v>5</v>
      </c>
      <c r="C132" s="10" t="s">
        <v>662</v>
      </c>
      <c r="D132" s="118" t="s">
        <v>662</v>
      </c>
      <c r="E132" s="118" t="s">
        <v>27</v>
      </c>
      <c r="F132" s="147" t="s">
        <v>214</v>
      </c>
      <c r="G132" s="148"/>
      <c r="H132" s="11" t="s">
        <v>816</v>
      </c>
      <c r="I132" s="14">
        <v>0.84</v>
      </c>
      <c r="J132" s="109">
        <f t="shared" si="1"/>
        <v>4.2</v>
      </c>
      <c r="K132" s="115"/>
    </row>
    <row r="133" spans="1:11" ht="24">
      <c r="A133" s="114"/>
      <c r="B133" s="107">
        <v>5</v>
      </c>
      <c r="C133" s="10" t="s">
        <v>662</v>
      </c>
      <c r="D133" s="118" t="s">
        <v>662</v>
      </c>
      <c r="E133" s="118" t="s">
        <v>28</v>
      </c>
      <c r="F133" s="147" t="s">
        <v>107</v>
      </c>
      <c r="G133" s="148"/>
      <c r="H133" s="11" t="s">
        <v>816</v>
      </c>
      <c r="I133" s="14">
        <v>0.84</v>
      </c>
      <c r="J133" s="109">
        <f t="shared" si="1"/>
        <v>4.2</v>
      </c>
      <c r="K133" s="115"/>
    </row>
    <row r="134" spans="1:11" ht="36">
      <c r="A134" s="114"/>
      <c r="B134" s="107">
        <v>3</v>
      </c>
      <c r="C134" s="10" t="s">
        <v>817</v>
      </c>
      <c r="D134" s="118" t="s">
        <v>817</v>
      </c>
      <c r="E134" s="118" t="s">
        <v>772</v>
      </c>
      <c r="F134" s="147"/>
      <c r="G134" s="148"/>
      <c r="H134" s="11" t="s">
        <v>1286</v>
      </c>
      <c r="I134" s="14">
        <v>0.56999999999999995</v>
      </c>
      <c r="J134" s="109">
        <f t="shared" si="1"/>
        <v>1.71</v>
      </c>
      <c r="K134" s="115"/>
    </row>
    <row r="135" spans="1:11" ht="24">
      <c r="A135" s="114"/>
      <c r="B135" s="107">
        <v>5</v>
      </c>
      <c r="C135" s="10" t="s">
        <v>818</v>
      </c>
      <c r="D135" s="118" t="s">
        <v>818</v>
      </c>
      <c r="E135" s="118" t="s">
        <v>25</v>
      </c>
      <c r="F135" s="147" t="s">
        <v>272</v>
      </c>
      <c r="G135" s="148"/>
      <c r="H135" s="11" t="s">
        <v>819</v>
      </c>
      <c r="I135" s="14">
        <v>0.57999999999999996</v>
      </c>
      <c r="J135" s="109">
        <f t="shared" si="1"/>
        <v>2.9</v>
      </c>
      <c r="K135" s="115"/>
    </row>
    <row r="136" spans="1:11" ht="24">
      <c r="A136" s="114"/>
      <c r="B136" s="107">
        <v>5</v>
      </c>
      <c r="C136" s="10" t="s">
        <v>820</v>
      </c>
      <c r="D136" s="118" t="s">
        <v>820</v>
      </c>
      <c r="E136" s="118" t="s">
        <v>25</v>
      </c>
      <c r="F136" s="147" t="s">
        <v>272</v>
      </c>
      <c r="G136" s="148"/>
      <c r="H136" s="11" t="s">
        <v>821</v>
      </c>
      <c r="I136" s="14">
        <v>0.57999999999999996</v>
      </c>
      <c r="J136" s="109">
        <f t="shared" si="1"/>
        <v>2.9</v>
      </c>
      <c r="K136" s="115"/>
    </row>
    <row r="137" spans="1:11" ht="24">
      <c r="A137" s="114"/>
      <c r="B137" s="107">
        <v>10</v>
      </c>
      <c r="C137" s="10" t="s">
        <v>822</v>
      </c>
      <c r="D137" s="118" t="s">
        <v>822</v>
      </c>
      <c r="E137" s="118" t="s">
        <v>26</v>
      </c>
      <c r="F137" s="147"/>
      <c r="G137" s="148"/>
      <c r="H137" s="11" t="s">
        <v>823</v>
      </c>
      <c r="I137" s="14">
        <v>0.27</v>
      </c>
      <c r="J137" s="109">
        <f t="shared" si="1"/>
        <v>2.7</v>
      </c>
      <c r="K137" s="115"/>
    </row>
    <row r="138" spans="1:11" ht="36">
      <c r="A138" s="114"/>
      <c r="B138" s="107">
        <v>2</v>
      </c>
      <c r="C138" s="10" t="s">
        <v>824</v>
      </c>
      <c r="D138" s="118" t="s">
        <v>824</v>
      </c>
      <c r="E138" s="118" t="s">
        <v>26</v>
      </c>
      <c r="F138" s="147" t="s">
        <v>635</v>
      </c>
      <c r="G138" s="148"/>
      <c r="H138" s="11" t="s">
        <v>825</v>
      </c>
      <c r="I138" s="14">
        <v>1.94</v>
      </c>
      <c r="J138" s="109">
        <f t="shared" si="1"/>
        <v>3.88</v>
      </c>
      <c r="K138" s="115"/>
    </row>
    <row r="139" spans="1:11" ht="24">
      <c r="A139" s="114"/>
      <c r="B139" s="107">
        <v>2</v>
      </c>
      <c r="C139" s="10" t="s">
        <v>826</v>
      </c>
      <c r="D139" s="118" t="s">
        <v>826</v>
      </c>
      <c r="E139" s="118" t="s">
        <v>107</v>
      </c>
      <c r="F139" s="147" t="s">
        <v>273</v>
      </c>
      <c r="G139" s="148"/>
      <c r="H139" s="11" t="s">
        <v>1287</v>
      </c>
      <c r="I139" s="14">
        <v>1.46</v>
      </c>
      <c r="J139" s="109">
        <f t="shared" si="1"/>
        <v>2.92</v>
      </c>
      <c r="K139" s="115"/>
    </row>
    <row r="140" spans="1:11" ht="24">
      <c r="A140" s="114"/>
      <c r="B140" s="107">
        <v>2</v>
      </c>
      <c r="C140" s="10" t="s">
        <v>826</v>
      </c>
      <c r="D140" s="118" t="s">
        <v>826</v>
      </c>
      <c r="E140" s="118" t="s">
        <v>210</v>
      </c>
      <c r="F140" s="147" t="s">
        <v>110</v>
      </c>
      <c r="G140" s="148"/>
      <c r="H140" s="11" t="s">
        <v>1287</v>
      </c>
      <c r="I140" s="14">
        <v>1.46</v>
      </c>
      <c r="J140" s="109">
        <f t="shared" si="1"/>
        <v>2.92</v>
      </c>
      <c r="K140" s="115"/>
    </row>
    <row r="141" spans="1:11" ht="24">
      <c r="A141" s="114"/>
      <c r="B141" s="107">
        <v>2</v>
      </c>
      <c r="C141" s="10" t="s">
        <v>826</v>
      </c>
      <c r="D141" s="118" t="s">
        <v>826</v>
      </c>
      <c r="E141" s="118" t="s">
        <v>212</v>
      </c>
      <c r="F141" s="147" t="s">
        <v>273</v>
      </c>
      <c r="G141" s="148"/>
      <c r="H141" s="11" t="s">
        <v>1287</v>
      </c>
      <c r="I141" s="14">
        <v>1.46</v>
      </c>
      <c r="J141" s="109">
        <f t="shared" si="1"/>
        <v>2.92</v>
      </c>
      <c r="K141" s="115"/>
    </row>
    <row r="142" spans="1:11" ht="24">
      <c r="A142" s="114"/>
      <c r="B142" s="107">
        <v>2</v>
      </c>
      <c r="C142" s="10" t="s">
        <v>826</v>
      </c>
      <c r="D142" s="118" t="s">
        <v>826</v>
      </c>
      <c r="E142" s="118" t="s">
        <v>213</v>
      </c>
      <c r="F142" s="147" t="s">
        <v>110</v>
      </c>
      <c r="G142" s="148"/>
      <c r="H142" s="11" t="s">
        <v>1287</v>
      </c>
      <c r="I142" s="14">
        <v>1.46</v>
      </c>
      <c r="J142" s="109">
        <f t="shared" si="1"/>
        <v>2.92</v>
      </c>
      <c r="K142" s="115"/>
    </row>
    <row r="143" spans="1:11" ht="24">
      <c r="A143" s="114"/>
      <c r="B143" s="107">
        <v>2</v>
      </c>
      <c r="C143" s="10" t="s">
        <v>826</v>
      </c>
      <c r="D143" s="118" t="s">
        <v>826</v>
      </c>
      <c r="E143" s="118" t="s">
        <v>265</v>
      </c>
      <c r="F143" s="147" t="s">
        <v>273</v>
      </c>
      <c r="G143" s="148"/>
      <c r="H143" s="11" t="s">
        <v>1287</v>
      </c>
      <c r="I143" s="14">
        <v>1.46</v>
      </c>
      <c r="J143" s="109">
        <f t="shared" si="1"/>
        <v>2.92</v>
      </c>
      <c r="K143" s="115"/>
    </row>
    <row r="144" spans="1:11" ht="24">
      <c r="A144" s="114"/>
      <c r="B144" s="107">
        <v>2</v>
      </c>
      <c r="C144" s="10" t="s">
        <v>826</v>
      </c>
      <c r="D144" s="118" t="s">
        <v>826</v>
      </c>
      <c r="E144" s="118" t="s">
        <v>268</v>
      </c>
      <c r="F144" s="147" t="s">
        <v>273</v>
      </c>
      <c r="G144" s="148"/>
      <c r="H144" s="11" t="s">
        <v>1287</v>
      </c>
      <c r="I144" s="14">
        <v>1.46</v>
      </c>
      <c r="J144" s="109">
        <f t="shared" si="1"/>
        <v>2.92</v>
      </c>
      <c r="K144" s="115"/>
    </row>
    <row r="145" spans="1:11" ht="24">
      <c r="A145" s="114"/>
      <c r="B145" s="107">
        <v>2</v>
      </c>
      <c r="C145" s="10" t="s">
        <v>826</v>
      </c>
      <c r="D145" s="118" t="s">
        <v>826</v>
      </c>
      <c r="E145" s="118" t="s">
        <v>269</v>
      </c>
      <c r="F145" s="147" t="s">
        <v>110</v>
      </c>
      <c r="G145" s="148"/>
      <c r="H145" s="11" t="s">
        <v>1287</v>
      </c>
      <c r="I145" s="14">
        <v>1.46</v>
      </c>
      <c r="J145" s="109">
        <f t="shared" si="1"/>
        <v>2.92</v>
      </c>
      <c r="K145" s="115"/>
    </row>
    <row r="146" spans="1:11" ht="27" customHeight="1">
      <c r="A146" s="114"/>
      <c r="B146" s="107">
        <v>2</v>
      </c>
      <c r="C146" s="10" t="s">
        <v>827</v>
      </c>
      <c r="D146" s="118" t="s">
        <v>827</v>
      </c>
      <c r="E146" s="118" t="s">
        <v>26</v>
      </c>
      <c r="F146" s="147" t="s">
        <v>528</v>
      </c>
      <c r="G146" s="148"/>
      <c r="H146" s="11" t="s">
        <v>828</v>
      </c>
      <c r="I146" s="14">
        <v>1.81</v>
      </c>
      <c r="J146" s="109">
        <f t="shared" si="1"/>
        <v>3.62</v>
      </c>
      <c r="K146" s="115"/>
    </row>
    <row r="147" spans="1:11" ht="27" customHeight="1">
      <c r="A147" s="114"/>
      <c r="B147" s="107">
        <v>2</v>
      </c>
      <c r="C147" s="10" t="s">
        <v>827</v>
      </c>
      <c r="D147" s="118" t="s">
        <v>827</v>
      </c>
      <c r="E147" s="118" t="s">
        <v>26</v>
      </c>
      <c r="F147" s="147" t="s">
        <v>829</v>
      </c>
      <c r="G147" s="148"/>
      <c r="H147" s="11" t="s">
        <v>828</v>
      </c>
      <c r="I147" s="14">
        <v>1.81</v>
      </c>
      <c r="J147" s="109">
        <f t="shared" si="1"/>
        <v>3.62</v>
      </c>
      <c r="K147" s="115"/>
    </row>
    <row r="148" spans="1:11" ht="36">
      <c r="A148" s="114"/>
      <c r="B148" s="107">
        <v>2</v>
      </c>
      <c r="C148" s="10" t="s">
        <v>830</v>
      </c>
      <c r="D148" s="118" t="s">
        <v>830</v>
      </c>
      <c r="E148" s="118" t="s">
        <v>273</v>
      </c>
      <c r="F148" s="147" t="s">
        <v>26</v>
      </c>
      <c r="G148" s="148"/>
      <c r="H148" s="11" t="s">
        <v>1288</v>
      </c>
      <c r="I148" s="14">
        <v>2.4300000000000002</v>
      </c>
      <c r="J148" s="109">
        <f t="shared" si="1"/>
        <v>4.8600000000000003</v>
      </c>
      <c r="K148" s="115"/>
    </row>
    <row r="149" spans="1:11" ht="36">
      <c r="A149" s="114"/>
      <c r="B149" s="107">
        <v>2</v>
      </c>
      <c r="C149" s="10" t="s">
        <v>830</v>
      </c>
      <c r="D149" s="118" t="s">
        <v>830</v>
      </c>
      <c r="E149" s="118" t="s">
        <v>271</v>
      </c>
      <c r="F149" s="147" t="s">
        <v>26</v>
      </c>
      <c r="G149" s="148"/>
      <c r="H149" s="11" t="s">
        <v>1288</v>
      </c>
      <c r="I149" s="14">
        <v>2.4300000000000002</v>
      </c>
      <c r="J149" s="109">
        <f t="shared" si="1"/>
        <v>4.8600000000000003</v>
      </c>
      <c r="K149" s="115"/>
    </row>
    <row r="150" spans="1:11" ht="36">
      <c r="A150" s="114"/>
      <c r="B150" s="107">
        <v>2</v>
      </c>
      <c r="C150" s="10" t="s">
        <v>831</v>
      </c>
      <c r="D150" s="118" t="s">
        <v>831</v>
      </c>
      <c r="E150" s="118" t="s">
        <v>26</v>
      </c>
      <c r="F150" s="147" t="s">
        <v>348</v>
      </c>
      <c r="G150" s="148"/>
      <c r="H150" s="11" t="s">
        <v>832</v>
      </c>
      <c r="I150" s="14">
        <v>3</v>
      </c>
      <c r="J150" s="109">
        <f t="shared" si="1"/>
        <v>6</v>
      </c>
      <c r="K150" s="115"/>
    </row>
    <row r="151" spans="1:11" ht="36">
      <c r="A151" s="114"/>
      <c r="B151" s="107">
        <v>2</v>
      </c>
      <c r="C151" s="10" t="s">
        <v>831</v>
      </c>
      <c r="D151" s="118" t="s">
        <v>831</v>
      </c>
      <c r="E151" s="118" t="s">
        <v>26</v>
      </c>
      <c r="F151" s="147" t="s">
        <v>528</v>
      </c>
      <c r="G151" s="148"/>
      <c r="H151" s="11" t="s">
        <v>832</v>
      </c>
      <c r="I151" s="14">
        <v>3</v>
      </c>
      <c r="J151" s="109">
        <f t="shared" ref="J151:J214" si="2">I151*B151</f>
        <v>6</v>
      </c>
      <c r="K151" s="115"/>
    </row>
    <row r="152" spans="1:11" ht="48">
      <c r="A152" s="114"/>
      <c r="B152" s="107">
        <v>5</v>
      </c>
      <c r="C152" s="10" t="s">
        <v>833</v>
      </c>
      <c r="D152" s="118" t="s">
        <v>833</v>
      </c>
      <c r="E152" s="118" t="s">
        <v>834</v>
      </c>
      <c r="F152" s="147"/>
      <c r="G152" s="148"/>
      <c r="H152" s="11" t="s">
        <v>1289</v>
      </c>
      <c r="I152" s="14">
        <v>1.1599999999999999</v>
      </c>
      <c r="J152" s="109">
        <f t="shared" si="2"/>
        <v>5.8</v>
      </c>
      <c r="K152" s="115"/>
    </row>
    <row r="153" spans="1:11" ht="48">
      <c r="A153" s="114"/>
      <c r="B153" s="107">
        <v>5</v>
      </c>
      <c r="C153" s="10" t="s">
        <v>833</v>
      </c>
      <c r="D153" s="118" t="s">
        <v>833</v>
      </c>
      <c r="E153" s="118" t="s">
        <v>835</v>
      </c>
      <c r="F153" s="147"/>
      <c r="G153" s="148"/>
      <c r="H153" s="11" t="s">
        <v>1289</v>
      </c>
      <c r="I153" s="14">
        <v>1.1599999999999999</v>
      </c>
      <c r="J153" s="109">
        <f t="shared" si="2"/>
        <v>5.8</v>
      </c>
      <c r="K153" s="115"/>
    </row>
    <row r="154" spans="1:11" ht="48">
      <c r="A154" s="114"/>
      <c r="B154" s="107">
        <v>10</v>
      </c>
      <c r="C154" s="10" t="s">
        <v>833</v>
      </c>
      <c r="D154" s="118" t="s">
        <v>833</v>
      </c>
      <c r="E154" s="118" t="s">
        <v>836</v>
      </c>
      <c r="F154" s="147"/>
      <c r="G154" s="148"/>
      <c r="H154" s="11" t="s">
        <v>1289</v>
      </c>
      <c r="I154" s="14">
        <v>1.1599999999999999</v>
      </c>
      <c r="J154" s="109">
        <f t="shared" si="2"/>
        <v>11.6</v>
      </c>
      <c r="K154" s="115"/>
    </row>
    <row r="155" spans="1:11" ht="36">
      <c r="A155" s="114"/>
      <c r="B155" s="107">
        <v>3</v>
      </c>
      <c r="C155" s="10" t="s">
        <v>837</v>
      </c>
      <c r="D155" s="118" t="s">
        <v>837</v>
      </c>
      <c r="E155" s="118" t="s">
        <v>838</v>
      </c>
      <c r="F155" s="147"/>
      <c r="G155" s="148"/>
      <c r="H155" s="11" t="s">
        <v>1290</v>
      </c>
      <c r="I155" s="14">
        <v>1.26</v>
      </c>
      <c r="J155" s="109">
        <f t="shared" si="2"/>
        <v>3.7800000000000002</v>
      </c>
      <c r="K155" s="115"/>
    </row>
    <row r="156" spans="1:11" ht="36">
      <c r="A156" s="114"/>
      <c r="B156" s="107">
        <v>3</v>
      </c>
      <c r="C156" s="10" t="s">
        <v>837</v>
      </c>
      <c r="D156" s="118" t="s">
        <v>837</v>
      </c>
      <c r="E156" s="118" t="s">
        <v>839</v>
      </c>
      <c r="F156" s="147"/>
      <c r="G156" s="148"/>
      <c r="H156" s="11" t="s">
        <v>1290</v>
      </c>
      <c r="I156" s="14">
        <v>1.26</v>
      </c>
      <c r="J156" s="109">
        <f t="shared" si="2"/>
        <v>3.7800000000000002</v>
      </c>
      <c r="K156" s="115"/>
    </row>
    <row r="157" spans="1:11" ht="36">
      <c r="A157" s="114"/>
      <c r="B157" s="107">
        <v>3</v>
      </c>
      <c r="C157" s="10" t="s">
        <v>837</v>
      </c>
      <c r="D157" s="118" t="s">
        <v>837</v>
      </c>
      <c r="E157" s="118" t="s">
        <v>840</v>
      </c>
      <c r="F157" s="147"/>
      <c r="G157" s="148"/>
      <c r="H157" s="11" t="s">
        <v>1290</v>
      </c>
      <c r="I157" s="14">
        <v>1.26</v>
      </c>
      <c r="J157" s="109">
        <f t="shared" si="2"/>
        <v>3.7800000000000002</v>
      </c>
      <c r="K157" s="115"/>
    </row>
    <row r="158" spans="1:11" ht="36">
      <c r="A158" s="114"/>
      <c r="B158" s="107">
        <v>5</v>
      </c>
      <c r="C158" s="10" t="s">
        <v>837</v>
      </c>
      <c r="D158" s="118" t="s">
        <v>837</v>
      </c>
      <c r="E158" s="118" t="s">
        <v>836</v>
      </c>
      <c r="F158" s="147"/>
      <c r="G158" s="148"/>
      <c r="H158" s="11" t="s">
        <v>1290</v>
      </c>
      <c r="I158" s="14">
        <v>1.26</v>
      </c>
      <c r="J158" s="109">
        <f t="shared" si="2"/>
        <v>6.3</v>
      </c>
      <c r="K158" s="115"/>
    </row>
    <row r="159" spans="1:11" ht="36">
      <c r="A159" s="114"/>
      <c r="B159" s="107">
        <v>5</v>
      </c>
      <c r="C159" s="10" t="s">
        <v>837</v>
      </c>
      <c r="D159" s="118" t="s">
        <v>837</v>
      </c>
      <c r="E159" s="118" t="s">
        <v>841</v>
      </c>
      <c r="F159" s="147"/>
      <c r="G159" s="148"/>
      <c r="H159" s="11" t="s">
        <v>1290</v>
      </c>
      <c r="I159" s="14">
        <v>1.26</v>
      </c>
      <c r="J159" s="109">
        <f t="shared" si="2"/>
        <v>6.3</v>
      </c>
      <c r="K159" s="115"/>
    </row>
    <row r="160" spans="1:11" ht="24">
      <c r="A160" s="114"/>
      <c r="B160" s="107">
        <v>2</v>
      </c>
      <c r="C160" s="10" t="s">
        <v>842</v>
      </c>
      <c r="D160" s="118" t="s">
        <v>842</v>
      </c>
      <c r="E160" s="118" t="s">
        <v>26</v>
      </c>
      <c r="F160" s="147" t="s">
        <v>843</v>
      </c>
      <c r="G160" s="148"/>
      <c r="H160" s="11" t="s">
        <v>844</v>
      </c>
      <c r="I160" s="14">
        <v>0.85</v>
      </c>
      <c r="J160" s="109">
        <f t="shared" si="2"/>
        <v>1.7</v>
      </c>
      <c r="K160" s="115"/>
    </row>
    <row r="161" spans="1:11" ht="24">
      <c r="A161" s="114"/>
      <c r="B161" s="107">
        <v>2</v>
      </c>
      <c r="C161" s="10" t="s">
        <v>842</v>
      </c>
      <c r="D161" s="118" t="s">
        <v>842</v>
      </c>
      <c r="E161" s="118" t="s">
        <v>26</v>
      </c>
      <c r="F161" s="147" t="s">
        <v>845</v>
      </c>
      <c r="G161" s="148"/>
      <c r="H161" s="11" t="s">
        <v>844</v>
      </c>
      <c r="I161" s="14">
        <v>0.85</v>
      </c>
      <c r="J161" s="109">
        <f t="shared" si="2"/>
        <v>1.7</v>
      </c>
      <c r="K161" s="115"/>
    </row>
    <row r="162" spans="1:11" ht="24">
      <c r="A162" s="114"/>
      <c r="B162" s="107">
        <v>2</v>
      </c>
      <c r="C162" s="10" t="s">
        <v>842</v>
      </c>
      <c r="D162" s="118" t="s">
        <v>842</v>
      </c>
      <c r="E162" s="118" t="s">
        <v>26</v>
      </c>
      <c r="F162" s="147" t="s">
        <v>846</v>
      </c>
      <c r="G162" s="148"/>
      <c r="H162" s="11" t="s">
        <v>844</v>
      </c>
      <c r="I162" s="14">
        <v>0.85</v>
      </c>
      <c r="J162" s="109">
        <f t="shared" si="2"/>
        <v>1.7</v>
      </c>
      <c r="K162" s="115"/>
    </row>
    <row r="163" spans="1:11" ht="24">
      <c r="A163" s="114"/>
      <c r="B163" s="107">
        <v>2</v>
      </c>
      <c r="C163" s="10" t="s">
        <v>842</v>
      </c>
      <c r="D163" s="118" t="s">
        <v>842</v>
      </c>
      <c r="E163" s="118" t="s">
        <v>26</v>
      </c>
      <c r="F163" s="147" t="s">
        <v>847</v>
      </c>
      <c r="G163" s="148"/>
      <c r="H163" s="11" t="s">
        <v>844</v>
      </c>
      <c r="I163" s="14">
        <v>0.85</v>
      </c>
      <c r="J163" s="109">
        <f t="shared" si="2"/>
        <v>1.7</v>
      </c>
      <c r="K163" s="115"/>
    </row>
    <row r="164" spans="1:11" ht="24">
      <c r="A164" s="114"/>
      <c r="B164" s="107">
        <v>2</v>
      </c>
      <c r="C164" s="10" t="s">
        <v>848</v>
      </c>
      <c r="D164" s="118" t="s">
        <v>848</v>
      </c>
      <c r="E164" s="118" t="s">
        <v>26</v>
      </c>
      <c r="F164" s="147" t="s">
        <v>843</v>
      </c>
      <c r="G164" s="148"/>
      <c r="H164" s="11" t="s">
        <v>849</v>
      </c>
      <c r="I164" s="14">
        <v>0.86</v>
      </c>
      <c r="J164" s="109">
        <f t="shared" si="2"/>
        <v>1.72</v>
      </c>
      <c r="K164" s="115"/>
    </row>
    <row r="165" spans="1:11" ht="24">
      <c r="A165" s="114"/>
      <c r="B165" s="107">
        <v>2</v>
      </c>
      <c r="C165" s="10" t="s">
        <v>848</v>
      </c>
      <c r="D165" s="118" t="s">
        <v>848</v>
      </c>
      <c r="E165" s="118" t="s">
        <v>26</v>
      </c>
      <c r="F165" s="147" t="s">
        <v>846</v>
      </c>
      <c r="G165" s="148"/>
      <c r="H165" s="11" t="s">
        <v>849</v>
      </c>
      <c r="I165" s="14">
        <v>0.86</v>
      </c>
      <c r="J165" s="109">
        <f t="shared" si="2"/>
        <v>1.72</v>
      </c>
      <c r="K165" s="115"/>
    </row>
    <row r="166" spans="1:11" ht="24">
      <c r="A166" s="114"/>
      <c r="B166" s="107">
        <v>3</v>
      </c>
      <c r="C166" s="10" t="s">
        <v>850</v>
      </c>
      <c r="D166" s="118" t="s">
        <v>850</v>
      </c>
      <c r="E166" s="118" t="s">
        <v>26</v>
      </c>
      <c r="F166" s="147" t="s">
        <v>272</v>
      </c>
      <c r="G166" s="148"/>
      <c r="H166" s="11" t="s">
        <v>851</v>
      </c>
      <c r="I166" s="14">
        <v>0.74</v>
      </c>
      <c r="J166" s="109">
        <f t="shared" si="2"/>
        <v>2.2199999999999998</v>
      </c>
      <c r="K166" s="115"/>
    </row>
    <row r="167" spans="1:11" ht="24">
      <c r="A167" s="114"/>
      <c r="B167" s="107">
        <v>1</v>
      </c>
      <c r="C167" s="10" t="s">
        <v>852</v>
      </c>
      <c r="D167" s="118" t="s">
        <v>852</v>
      </c>
      <c r="E167" s="118"/>
      <c r="F167" s="147"/>
      <c r="G167" s="148"/>
      <c r="H167" s="11" t="s">
        <v>853</v>
      </c>
      <c r="I167" s="14">
        <v>18.7</v>
      </c>
      <c r="J167" s="109">
        <f t="shared" si="2"/>
        <v>18.7</v>
      </c>
      <c r="K167" s="115"/>
    </row>
    <row r="168" spans="1:11" ht="48">
      <c r="A168" s="114"/>
      <c r="B168" s="107">
        <v>1</v>
      </c>
      <c r="C168" s="10" t="s">
        <v>854</v>
      </c>
      <c r="D168" s="118" t="s">
        <v>854</v>
      </c>
      <c r="E168" s="118" t="s">
        <v>699</v>
      </c>
      <c r="F168" s="147"/>
      <c r="G168" s="148"/>
      <c r="H168" s="11" t="s">
        <v>855</v>
      </c>
      <c r="I168" s="14">
        <v>23.29</v>
      </c>
      <c r="J168" s="109">
        <f t="shared" si="2"/>
        <v>23.29</v>
      </c>
      <c r="K168" s="115"/>
    </row>
    <row r="169" spans="1:11" ht="13.5" customHeight="1">
      <c r="A169" s="114"/>
      <c r="B169" s="107">
        <v>4</v>
      </c>
      <c r="C169" s="10" t="s">
        <v>856</v>
      </c>
      <c r="D169" s="118" t="s">
        <v>856</v>
      </c>
      <c r="E169" s="118" t="s">
        <v>23</v>
      </c>
      <c r="F169" s="147"/>
      <c r="G169" s="148"/>
      <c r="H169" s="11" t="s">
        <v>857</v>
      </c>
      <c r="I169" s="14">
        <v>0.38</v>
      </c>
      <c r="J169" s="109">
        <f t="shared" si="2"/>
        <v>1.52</v>
      </c>
      <c r="K169" s="115"/>
    </row>
    <row r="170" spans="1:11" ht="24">
      <c r="A170" s="114"/>
      <c r="B170" s="107">
        <v>5</v>
      </c>
      <c r="C170" s="10" t="s">
        <v>858</v>
      </c>
      <c r="D170" s="118" t="s">
        <v>858</v>
      </c>
      <c r="E170" s="118" t="s">
        <v>23</v>
      </c>
      <c r="F170" s="147" t="s">
        <v>273</v>
      </c>
      <c r="G170" s="148"/>
      <c r="H170" s="11" t="s">
        <v>859</v>
      </c>
      <c r="I170" s="14">
        <v>0.57999999999999996</v>
      </c>
      <c r="J170" s="109">
        <f t="shared" si="2"/>
        <v>2.9</v>
      </c>
      <c r="K170" s="115"/>
    </row>
    <row r="171" spans="1:11" ht="24">
      <c r="A171" s="114"/>
      <c r="B171" s="107">
        <v>5</v>
      </c>
      <c r="C171" s="10" t="s">
        <v>858</v>
      </c>
      <c r="D171" s="118" t="s">
        <v>858</v>
      </c>
      <c r="E171" s="118" t="s">
        <v>23</v>
      </c>
      <c r="F171" s="147" t="s">
        <v>673</v>
      </c>
      <c r="G171" s="148"/>
      <c r="H171" s="11" t="s">
        <v>859</v>
      </c>
      <c r="I171" s="14">
        <v>0.57999999999999996</v>
      </c>
      <c r="J171" s="109">
        <f t="shared" si="2"/>
        <v>2.9</v>
      </c>
      <c r="K171" s="115"/>
    </row>
    <row r="172" spans="1:11" ht="24">
      <c r="A172" s="114"/>
      <c r="B172" s="107">
        <v>5</v>
      </c>
      <c r="C172" s="10" t="s">
        <v>858</v>
      </c>
      <c r="D172" s="118" t="s">
        <v>858</v>
      </c>
      <c r="E172" s="118" t="s">
        <v>23</v>
      </c>
      <c r="F172" s="147" t="s">
        <v>271</v>
      </c>
      <c r="G172" s="148"/>
      <c r="H172" s="11" t="s">
        <v>859</v>
      </c>
      <c r="I172" s="14">
        <v>0.57999999999999996</v>
      </c>
      <c r="J172" s="109">
        <f t="shared" si="2"/>
        <v>2.9</v>
      </c>
      <c r="K172" s="115"/>
    </row>
    <row r="173" spans="1:11" ht="24">
      <c r="A173" s="114"/>
      <c r="B173" s="107">
        <v>3</v>
      </c>
      <c r="C173" s="10" t="s">
        <v>858</v>
      </c>
      <c r="D173" s="118" t="s">
        <v>858</v>
      </c>
      <c r="E173" s="118" t="s">
        <v>23</v>
      </c>
      <c r="F173" s="147" t="s">
        <v>860</v>
      </c>
      <c r="G173" s="148"/>
      <c r="H173" s="11" t="s">
        <v>859</v>
      </c>
      <c r="I173" s="14">
        <v>0.57999999999999996</v>
      </c>
      <c r="J173" s="109">
        <f t="shared" si="2"/>
        <v>1.7399999999999998</v>
      </c>
      <c r="K173" s="115"/>
    </row>
    <row r="174" spans="1:11" ht="24">
      <c r="A174" s="114"/>
      <c r="B174" s="107">
        <v>8</v>
      </c>
      <c r="C174" s="10" t="s">
        <v>858</v>
      </c>
      <c r="D174" s="118" t="s">
        <v>858</v>
      </c>
      <c r="E174" s="118" t="s">
        <v>25</v>
      </c>
      <c r="F174" s="147" t="s">
        <v>673</v>
      </c>
      <c r="G174" s="148"/>
      <c r="H174" s="11" t="s">
        <v>859</v>
      </c>
      <c r="I174" s="14">
        <v>0.57999999999999996</v>
      </c>
      <c r="J174" s="109">
        <f t="shared" si="2"/>
        <v>4.6399999999999997</v>
      </c>
      <c r="K174" s="115"/>
    </row>
    <row r="175" spans="1:11" ht="24">
      <c r="A175" s="114"/>
      <c r="B175" s="107">
        <v>3</v>
      </c>
      <c r="C175" s="10" t="s">
        <v>858</v>
      </c>
      <c r="D175" s="118" t="s">
        <v>858</v>
      </c>
      <c r="E175" s="118" t="s">
        <v>26</v>
      </c>
      <c r="F175" s="147" t="s">
        <v>860</v>
      </c>
      <c r="G175" s="148"/>
      <c r="H175" s="11" t="s">
        <v>859</v>
      </c>
      <c r="I175" s="14">
        <v>0.57999999999999996</v>
      </c>
      <c r="J175" s="109">
        <f t="shared" si="2"/>
        <v>1.7399999999999998</v>
      </c>
      <c r="K175" s="115"/>
    </row>
    <row r="176" spans="1:11" ht="24">
      <c r="A176" s="114"/>
      <c r="B176" s="107">
        <v>3</v>
      </c>
      <c r="C176" s="10" t="s">
        <v>861</v>
      </c>
      <c r="D176" s="118" t="s">
        <v>861</v>
      </c>
      <c r="E176" s="118" t="s">
        <v>26</v>
      </c>
      <c r="F176" s="147" t="s">
        <v>271</v>
      </c>
      <c r="G176" s="148"/>
      <c r="H176" s="11" t="s">
        <v>862</v>
      </c>
      <c r="I176" s="14">
        <v>0.63</v>
      </c>
      <c r="J176" s="109">
        <f t="shared" si="2"/>
        <v>1.8900000000000001</v>
      </c>
      <c r="K176" s="115"/>
    </row>
    <row r="177" spans="1:11" ht="24">
      <c r="A177" s="114"/>
      <c r="B177" s="107">
        <v>3</v>
      </c>
      <c r="C177" s="10" t="s">
        <v>861</v>
      </c>
      <c r="D177" s="118" t="s">
        <v>861</v>
      </c>
      <c r="E177" s="118" t="s">
        <v>26</v>
      </c>
      <c r="F177" s="147" t="s">
        <v>272</v>
      </c>
      <c r="G177" s="148"/>
      <c r="H177" s="11" t="s">
        <v>862</v>
      </c>
      <c r="I177" s="14">
        <v>0.63</v>
      </c>
      <c r="J177" s="109">
        <f t="shared" si="2"/>
        <v>1.8900000000000001</v>
      </c>
      <c r="K177" s="115"/>
    </row>
    <row r="178" spans="1:11" ht="24">
      <c r="A178" s="114"/>
      <c r="B178" s="107">
        <v>3</v>
      </c>
      <c r="C178" s="10" t="s">
        <v>863</v>
      </c>
      <c r="D178" s="118" t="s">
        <v>863</v>
      </c>
      <c r="E178" s="118" t="s">
        <v>25</v>
      </c>
      <c r="F178" s="147" t="s">
        <v>843</v>
      </c>
      <c r="G178" s="148"/>
      <c r="H178" s="11" t="s">
        <v>864</v>
      </c>
      <c r="I178" s="14">
        <v>0.86</v>
      </c>
      <c r="J178" s="109">
        <f t="shared" si="2"/>
        <v>2.58</v>
      </c>
      <c r="K178" s="115"/>
    </row>
    <row r="179" spans="1:11" ht="24">
      <c r="A179" s="114"/>
      <c r="B179" s="107">
        <v>3</v>
      </c>
      <c r="C179" s="10" t="s">
        <v>863</v>
      </c>
      <c r="D179" s="118" t="s">
        <v>863</v>
      </c>
      <c r="E179" s="118" t="s">
        <v>25</v>
      </c>
      <c r="F179" s="147" t="s">
        <v>845</v>
      </c>
      <c r="G179" s="148"/>
      <c r="H179" s="11" t="s">
        <v>864</v>
      </c>
      <c r="I179" s="14">
        <v>0.86</v>
      </c>
      <c r="J179" s="109">
        <f t="shared" si="2"/>
        <v>2.58</v>
      </c>
      <c r="K179" s="115"/>
    </row>
    <row r="180" spans="1:11" ht="24">
      <c r="A180" s="114"/>
      <c r="B180" s="107">
        <v>3</v>
      </c>
      <c r="C180" s="10" t="s">
        <v>863</v>
      </c>
      <c r="D180" s="118" t="s">
        <v>863</v>
      </c>
      <c r="E180" s="118" t="s">
        <v>25</v>
      </c>
      <c r="F180" s="147" t="s">
        <v>846</v>
      </c>
      <c r="G180" s="148"/>
      <c r="H180" s="11" t="s">
        <v>864</v>
      </c>
      <c r="I180" s="14">
        <v>0.86</v>
      </c>
      <c r="J180" s="109">
        <f t="shared" si="2"/>
        <v>2.58</v>
      </c>
      <c r="K180" s="115"/>
    </row>
    <row r="181" spans="1:11" ht="24">
      <c r="A181" s="114"/>
      <c r="B181" s="107">
        <v>5</v>
      </c>
      <c r="C181" s="10" t="s">
        <v>865</v>
      </c>
      <c r="D181" s="118" t="s">
        <v>865</v>
      </c>
      <c r="E181" s="118" t="s">
        <v>27</v>
      </c>
      <c r="F181" s="147"/>
      <c r="G181" s="148"/>
      <c r="H181" s="11" t="s">
        <v>866</v>
      </c>
      <c r="I181" s="14">
        <v>0.48</v>
      </c>
      <c r="J181" s="109">
        <f t="shared" si="2"/>
        <v>2.4</v>
      </c>
      <c r="K181" s="115"/>
    </row>
    <row r="182" spans="1:11" ht="24">
      <c r="A182" s="114"/>
      <c r="B182" s="107">
        <v>2</v>
      </c>
      <c r="C182" s="10" t="s">
        <v>867</v>
      </c>
      <c r="D182" s="118" t="s">
        <v>867</v>
      </c>
      <c r="E182" s="118" t="s">
        <v>27</v>
      </c>
      <c r="F182" s="147"/>
      <c r="G182" s="148"/>
      <c r="H182" s="11" t="s">
        <v>868</v>
      </c>
      <c r="I182" s="14">
        <v>1.74</v>
      </c>
      <c r="J182" s="109">
        <f t="shared" si="2"/>
        <v>3.48</v>
      </c>
      <c r="K182" s="115"/>
    </row>
    <row r="183" spans="1:11" ht="24">
      <c r="A183" s="114"/>
      <c r="B183" s="107">
        <v>2</v>
      </c>
      <c r="C183" s="10" t="s">
        <v>869</v>
      </c>
      <c r="D183" s="118" t="s">
        <v>869</v>
      </c>
      <c r="E183" s="118" t="s">
        <v>27</v>
      </c>
      <c r="F183" s="147"/>
      <c r="G183" s="148"/>
      <c r="H183" s="11" t="s">
        <v>870</v>
      </c>
      <c r="I183" s="14">
        <v>0.87</v>
      </c>
      <c r="J183" s="109">
        <f t="shared" si="2"/>
        <v>1.74</v>
      </c>
      <c r="K183" s="115"/>
    </row>
    <row r="184" spans="1:11" ht="24">
      <c r="A184" s="114"/>
      <c r="B184" s="107">
        <v>3</v>
      </c>
      <c r="C184" s="10" t="s">
        <v>871</v>
      </c>
      <c r="D184" s="118" t="s">
        <v>871</v>
      </c>
      <c r="E184" s="118" t="s">
        <v>90</v>
      </c>
      <c r="F184" s="147"/>
      <c r="G184" s="148"/>
      <c r="H184" s="11" t="s">
        <v>872</v>
      </c>
      <c r="I184" s="14">
        <v>0.57999999999999996</v>
      </c>
      <c r="J184" s="109">
        <f t="shared" si="2"/>
        <v>1.7399999999999998</v>
      </c>
      <c r="K184" s="115"/>
    </row>
    <row r="185" spans="1:11" ht="24">
      <c r="A185" s="114"/>
      <c r="B185" s="107">
        <v>2</v>
      </c>
      <c r="C185" s="10" t="s">
        <v>873</v>
      </c>
      <c r="D185" s="118" t="s">
        <v>873</v>
      </c>
      <c r="E185" s="118" t="s">
        <v>27</v>
      </c>
      <c r="F185" s="147"/>
      <c r="G185" s="148"/>
      <c r="H185" s="11" t="s">
        <v>874</v>
      </c>
      <c r="I185" s="14">
        <v>2.5299999999999998</v>
      </c>
      <c r="J185" s="109">
        <f t="shared" si="2"/>
        <v>5.0599999999999996</v>
      </c>
      <c r="K185" s="115"/>
    </row>
    <row r="186" spans="1:11" ht="24">
      <c r="A186" s="114"/>
      <c r="B186" s="107">
        <v>2</v>
      </c>
      <c r="C186" s="10" t="s">
        <v>875</v>
      </c>
      <c r="D186" s="118" t="s">
        <v>875</v>
      </c>
      <c r="E186" s="118" t="s">
        <v>27</v>
      </c>
      <c r="F186" s="147"/>
      <c r="G186" s="148"/>
      <c r="H186" s="11" t="s">
        <v>876</v>
      </c>
      <c r="I186" s="14">
        <v>1.85</v>
      </c>
      <c r="J186" s="109">
        <f t="shared" si="2"/>
        <v>3.7</v>
      </c>
      <c r="K186" s="115"/>
    </row>
    <row r="187" spans="1:11" ht="24">
      <c r="A187" s="114"/>
      <c r="B187" s="107">
        <v>3</v>
      </c>
      <c r="C187" s="10" t="s">
        <v>877</v>
      </c>
      <c r="D187" s="118" t="s">
        <v>877</v>
      </c>
      <c r="E187" s="118" t="s">
        <v>26</v>
      </c>
      <c r="F187" s="147"/>
      <c r="G187" s="148"/>
      <c r="H187" s="11" t="s">
        <v>878</v>
      </c>
      <c r="I187" s="14">
        <v>0.97</v>
      </c>
      <c r="J187" s="109">
        <f t="shared" si="2"/>
        <v>2.91</v>
      </c>
      <c r="K187" s="115"/>
    </row>
    <row r="188" spans="1:11" ht="24">
      <c r="A188" s="114"/>
      <c r="B188" s="107">
        <v>3</v>
      </c>
      <c r="C188" s="10" t="s">
        <v>877</v>
      </c>
      <c r="D188" s="118" t="s">
        <v>877</v>
      </c>
      <c r="E188" s="118" t="s">
        <v>27</v>
      </c>
      <c r="F188" s="147"/>
      <c r="G188" s="148"/>
      <c r="H188" s="11" t="s">
        <v>878</v>
      </c>
      <c r="I188" s="14">
        <v>0.97</v>
      </c>
      <c r="J188" s="109">
        <f t="shared" si="2"/>
        <v>2.91</v>
      </c>
      <c r="K188" s="115"/>
    </row>
    <row r="189" spans="1:11" ht="24">
      <c r="A189" s="114"/>
      <c r="B189" s="107">
        <v>2</v>
      </c>
      <c r="C189" s="10" t="s">
        <v>879</v>
      </c>
      <c r="D189" s="118" t="s">
        <v>879</v>
      </c>
      <c r="E189" s="118" t="s">
        <v>27</v>
      </c>
      <c r="F189" s="147" t="s">
        <v>273</v>
      </c>
      <c r="G189" s="148"/>
      <c r="H189" s="11" t="s">
        <v>880</v>
      </c>
      <c r="I189" s="14">
        <v>1.55</v>
      </c>
      <c r="J189" s="109">
        <f t="shared" si="2"/>
        <v>3.1</v>
      </c>
      <c r="K189" s="115"/>
    </row>
    <row r="190" spans="1:11" ht="24">
      <c r="A190" s="114"/>
      <c r="B190" s="107">
        <v>3</v>
      </c>
      <c r="C190" s="10" t="s">
        <v>881</v>
      </c>
      <c r="D190" s="118" t="s">
        <v>881</v>
      </c>
      <c r="E190" s="118" t="s">
        <v>26</v>
      </c>
      <c r="F190" s="147" t="s">
        <v>273</v>
      </c>
      <c r="G190" s="148"/>
      <c r="H190" s="11" t="s">
        <v>882</v>
      </c>
      <c r="I190" s="14">
        <v>0.97</v>
      </c>
      <c r="J190" s="109">
        <f t="shared" si="2"/>
        <v>2.91</v>
      </c>
      <c r="K190" s="115"/>
    </row>
    <row r="191" spans="1:11" ht="24">
      <c r="A191" s="114"/>
      <c r="B191" s="107">
        <v>2</v>
      </c>
      <c r="C191" s="10" t="s">
        <v>883</v>
      </c>
      <c r="D191" s="118" t="s">
        <v>883</v>
      </c>
      <c r="E191" s="118" t="s">
        <v>27</v>
      </c>
      <c r="F191" s="147"/>
      <c r="G191" s="148"/>
      <c r="H191" s="11" t="s">
        <v>884</v>
      </c>
      <c r="I191" s="14">
        <v>1.94</v>
      </c>
      <c r="J191" s="109">
        <f t="shared" si="2"/>
        <v>3.88</v>
      </c>
      <c r="K191" s="115"/>
    </row>
    <row r="192" spans="1:11" ht="48">
      <c r="A192" s="114"/>
      <c r="B192" s="107">
        <v>1</v>
      </c>
      <c r="C192" s="10" t="s">
        <v>885</v>
      </c>
      <c r="D192" s="118" t="s">
        <v>1167</v>
      </c>
      <c r="E192" s="118" t="s">
        <v>886</v>
      </c>
      <c r="F192" s="147" t="s">
        <v>273</v>
      </c>
      <c r="G192" s="148"/>
      <c r="H192" s="11" t="s">
        <v>887</v>
      </c>
      <c r="I192" s="14">
        <v>11.72</v>
      </c>
      <c r="J192" s="109">
        <f t="shared" si="2"/>
        <v>11.72</v>
      </c>
      <c r="K192" s="115"/>
    </row>
    <row r="193" spans="1:11">
      <c r="A193" s="114"/>
      <c r="B193" s="107">
        <v>3</v>
      </c>
      <c r="C193" s="10" t="s">
        <v>888</v>
      </c>
      <c r="D193" s="118" t="s">
        <v>888</v>
      </c>
      <c r="E193" s="118" t="s">
        <v>294</v>
      </c>
      <c r="F193" s="147"/>
      <c r="G193" s="148"/>
      <c r="H193" s="11" t="s">
        <v>889</v>
      </c>
      <c r="I193" s="14">
        <v>0.48</v>
      </c>
      <c r="J193" s="109">
        <f t="shared" si="2"/>
        <v>1.44</v>
      </c>
      <c r="K193" s="115"/>
    </row>
    <row r="194" spans="1:11" ht="24">
      <c r="A194" s="114"/>
      <c r="B194" s="107">
        <v>3</v>
      </c>
      <c r="C194" s="10" t="s">
        <v>890</v>
      </c>
      <c r="D194" s="118" t="s">
        <v>890</v>
      </c>
      <c r="E194" s="118" t="s">
        <v>25</v>
      </c>
      <c r="F194" s="147" t="s">
        <v>272</v>
      </c>
      <c r="G194" s="148"/>
      <c r="H194" s="11" t="s">
        <v>891</v>
      </c>
      <c r="I194" s="14">
        <v>0.53</v>
      </c>
      <c r="J194" s="109">
        <f t="shared" si="2"/>
        <v>1.59</v>
      </c>
      <c r="K194" s="115"/>
    </row>
    <row r="195" spans="1:11" ht="24">
      <c r="A195" s="114"/>
      <c r="B195" s="107">
        <v>4</v>
      </c>
      <c r="C195" s="10" t="s">
        <v>892</v>
      </c>
      <c r="D195" s="118" t="s">
        <v>1168</v>
      </c>
      <c r="E195" s="118" t="s">
        <v>725</v>
      </c>
      <c r="F195" s="147"/>
      <c r="G195" s="148"/>
      <c r="H195" s="11" t="s">
        <v>1291</v>
      </c>
      <c r="I195" s="14">
        <v>0.63</v>
      </c>
      <c r="J195" s="109">
        <f t="shared" si="2"/>
        <v>2.52</v>
      </c>
      <c r="K195" s="115"/>
    </row>
    <row r="196" spans="1:11" ht="24">
      <c r="A196" s="114"/>
      <c r="B196" s="107">
        <v>2</v>
      </c>
      <c r="C196" s="10" t="s">
        <v>892</v>
      </c>
      <c r="D196" s="118" t="s">
        <v>1169</v>
      </c>
      <c r="E196" s="118" t="s">
        <v>730</v>
      </c>
      <c r="F196" s="147"/>
      <c r="G196" s="148"/>
      <c r="H196" s="11" t="s">
        <v>1291</v>
      </c>
      <c r="I196" s="14">
        <v>0.97</v>
      </c>
      <c r="J196" s="109">
        <f t="shared" si="2"/>
        <v>1.94</v>
      </c>
      <c r="K196" s="115"/>
    </row>
    <row r="197" spans="1:11" ht="24">
      <c r="A197" s="114"/>
      <c r="B197" s="107">
        <v>2</v>
      </c>
      <c r="C197" s="10" t="s">
        <v>892</v>
      </c>
      <c r="D197" s="118" t="s">
        <v>1170</v>
      </c>
      <c r="E197" s="118" t="s">
        <v>742</v>
      </c>
      <c r="F197" s="147"/>
      <c r="G197" s="148"/>
      <c r="H197" s="11" t="s">
        <v>1291</v>
      </c>
      <c r="I197" s="14">
        <v>1.91</v>
      </c>
      <c r="J197" s="109">
        <f t="shared" si="2"/>
        <v>3.82</v>
      </c>
      <c r="K197" s="115"/>
    </row>
    <row r="198" spans="1:11">
      <c r="A198" s="114"/>
      <c r="B198" s="107">
        <v>2</v>
      </c>
      <c r="C198" s="10" t="s">
        <v>893</v>
      </c>
      <c r="D198" s="118" t="s">
        <v>1171</v>
      </c>
      <c r="E198" s="118" t="s">
        <v>894</v>
      </c>
      <c r="F198" s="147"/>
      <c r="G198" s="148"/>
      <c r="H198" s="11" t="s">
        <v>895</v>
      </c>
      <c r="I198" s="14">
        <v>2.29</v>
      </c>
      <c r="J198" s="109">
        <f t="shared" si="2"/>
        <v>4.58</v>
      </c>
      <c r="K198" s="115"/>
    </row>
    <row r="199" spans="1:11" ht="24">
      <c r="A199" s="114"/>
      <c r="B199" s="107">
        <v>2</v>
      </c>
      <c r="C199" s="10" t="s">
        <v>896</v>
      </c>
      <c r="D199" s="118" t="s">
        <v>1172</v>
      </c>
      <c r="E199" s="118" t="s">
        <v>897</v>
      </c>
      <c r="F199" s="147" t="s">
        <v>271</v>
      </c>
      <c r="G199" s="148"/>
      <c r="H199" s="11" t="s">
        <v>1292</v>
      </c>
      <c r="I199" s="14">
        <v>2.38</v>
      </c>
      <c r="J199" s="109">
        <f t="shared" si="2"/>
        <v>4.76</v>
      </c>
      <c r="K199" s="115"/>
    </row>
    <row r="200" spans="1:11" ht="24">
      <c r="A200" s="114"/>
      <c r="B200" s="107">
        <v>2</v>
      </c>
      <c r="C200" s="10" t="s">
        <v>896</v>
      </c>
      <c r="D200" s="118" t="s">
        <v>1173</v>
      </c>
      <c r="E200" s="118" t="s">
        <v>742</v>
      </c>
      <c r="F200" s="147" t="s">
        <v>273</v>
      </c>
      <c r="G200" s="148"/>
      <c r="H200" s="11" t="s">
        <v>1292</v>
      </c>
      <c r="I200" s="14">
        <v>2.77</v>
      </c>
      <c r="J200" s="109">
        <f t="shared" si="2"/>
        <v>5.54</v>
      </c>
      <c r="K200" s="115"/>
    </row>
    <row r="201" spans="1:11" ht="24">
      <c r="A201" s="114"/>
      <c r="B201" s="107">
        <v>2</v>
      </c>
      <c r="C201" s="10" t="s">
        <v>896</v>
      </c>
      <c r="D201" s="118" t="s">
        <v>1173</v>
      </c>
      <c r="E201" s="118" t="s">
        <v>742</v>
      </c>
      <c r="F201" s="147" t="s">
        <v>271</v>
      </c>
      <c r="G201" s="148"/>
      <c r="H201" s="11" t="s">
        <v>1292</v>
      </c>
      <c r="I201" s="14">
        <v>2.77</v>
      </c>
      <c r="J201" s="109">
        <f t="shared" si="2"/>
        <v>5.54</v>
      </c>
      <c r="K201" s="115"/>
    </row>
    <row r="202" spans="1:11" ht="24">
      <c r="A202" s="114"/>
      <c r="B202" s="107">
        <v>2</v>
      </c>
      <c r="C202" s="10" t="s">
        <v>898</v>
      </c>
      <c r="D202" s="118" t="s">
        <v>1174</v>
      </c>
      <c r="E202" s="118" t="s">
        <v>298</v>
      </c>
      <c r="F202" s="147" t="s">
        <v>107</v>
      </c>
      <c r="G202" s="148"/>
      <c r="H202" s="11" t="s">
        <v>899</v>
      </c>
      <c r="I202" s="14">
        <v>1.71</v>
      </c>
      <c r="J202" s="109">
        <f t="shared" si="2"/>
        <v>3.42</v>
      </c>
      <c r="K202" s="115"/>
    </row>
    <row r="203" spans="1:11" ht="24">
      <c r="A203" s="114"/>
      <c r="B203" s="107">
        <v>2</v>
      </c>
      <c r="C203" s="10" t="s">
        <v>898</v>
      </c>
      <c r="D203" s="118" t="s">
        <v>1175</v>
      </c>
      <c r="E203" s="118" t="s">
        <v>900</v>
      </c>
      <c r="F203" s="147" t="s">
        <v>107</v>
      </c>
      <c r="G203" s="148"/>
      <c r="H203" s="11" t="s">
        <v>899</v>
      </c>
      <c r="I203" s="14">
        <v>1.9</v>
      </c>
      <c r="J203" s="109">
        <f t="shared" si="2"/>
        <v>3.8</v>
      </c>
      <c r="K203" s="115"/>
    </row>
    <row r="204" spans="1:11" ht="24">
      <c r="A204" s="114"/>
      <c r="B204" s="107">
        <v>2</v>
      </c>
      <c r="C204" s="10" t="s">
        <v>901</v>
      </c>
      <c r="D204" s="118" t="s">
        <v>1176</v>
      </c>
      <c r="E204" s="118" t="s">
        <v>900</v>
      </c>
      <c r="F204" s="147" t="s">
        <v>239</v>
      </c>
      <c r="G204" s="148"/>
      <c r="H204" s="11" t="s">
        <v>902</v>
      </c>
      <c r="I204" s="14">
        <v>2.11</v>
      </c>
      <c r="J204" s="109">
        <f t="shared" si="2"/>
        <v>4.22</v>
      </c>
      <c r="K204" s="115"/>
    </row>
    <row r="205" spans="1:11">
      <c r="A205" s="114"/>
      <c r="B205" s="107">
        <v>2</v>
      </c>
      <c r="C205" s="10" t="s">
        <v>903</v>
      </c>
      <c r="D205" s="118" t="s">
        <v>1177</v>
      </c>
      <c r="E205" s="118" t="s">
        <v>729</v>
      </c>
      <c r="F205" s="147"/>
      <c r="G205" s="148"/>
      <c r="H205" s="11" t="s">
        <v>904</v>
      </c>
      <c r="I205" s="14">
        <v>1.85</v>
      </c>
      <c r="J205" s="109">
        <f t="shared" si="2"/>
        <v>3.7</v>
      </c>
      <c r="K205" s="115"/>
    </row>
    <row r="206" spans="1:11" ht="24">
      <c r="A206" s="114"/>
      <c r="B206" s="107">
        <v>2</v>
      </c>
      <c r="C206" s="10" t="s">
        <v>905</v>
      </c>
      <c r="D206" s="118" t="s">
        <v>1178</v>
      </c>
      <c r="E206" s="118" t="s">
        <v>725</v>
      </c>
      <c r="F206" s="147"/>
      <c r="G206" s="148"/>
      <c r="H206" s="11" t="s">
        <v>906</v>
      </c>
      <c r="I206" s="14">
        <v>1.99</v>
      </c>
      <c r="J206" s="109">
        <f t="shared" si="2"/>
        <v>3.98</v>
      </c>
      <c r="K206" s="115"/>
    </row>
    <row r="207" spans="1:11" ht="24">
      <c r="A207" s="114"/>
      <c r="B207" s="107">
        <v>2</v>
      </c>
      <c r="C207" s="10" t="s">
        <v>907</v>
      </c>
      <c r="D207" s="118" t="s">
        <v>1179</v>
      </c>
      <c r="E207" s="118" t="s">
        <v>725</v>
      </c>
      <c r="F207" s="147"/>
      <c r="G207" s="148"/>
      <c r="H207" s="11" t="s">
        <v>908</v>
      </c>
      <c r="I207" s="14">
        <v>1.46</v>
      </c>
      <c r="J207" s="109">
        <f t="shared" si="2"/>
        <v>2.92</v>
      </c>
      <c r="K207" s="115"/>
    </row>
    <row r="208" spans="1:11" ht="24">
      <c r="A208" s="114"/>
      <c r="B208" s="107">
        <v>4</v>
      </c>
      <c r="C208" s="10" t="s">
        <v>907</v>
      </c>
      <c r="D208" s="118" t="s">
        <v>1180</v>
      </c>
      <c r="E208" s="118" t="s">
        <v>729</v>
      </c>
      <c r="F208" s="147"/>
      <c r="G208" s="148"/>
      <c r="H208" s="11" t="s">
        <v>908</v>
      </c>
      <c r="I208" s="14">
        <v>1.8</v>
      </c>
      <c r="J208" s="109">
        <f t="shared" si="2"/>
        <v>7.2</v>
      </c>
      <c r="K208" s="115"/>
    </row>
    <row r="209" spans="1:11">
      <c r="A209" s="114"/>
      <c r="B209" s="107">
        <v>2</v>
      </c>
      <c r="C209" s="10" t="s">
        <v>909</v>
      </c>
      <c r="D209" s="118" t="s">
        <v>1181</v>
      </c>
      <c r="E209" s="118" t="s">
        <v>724</v>
      </c>
      <c r="F209" s="147"/>
      <c r="G209" s="148"/>
      <c r="H209" s="11" t="s">
        <v>910</v>
      </c>
      <c r="I209" s="14">
        <v>0.53</v>
      </c>
      <c r="J209" s="109">
        <f t="shared" si="2"/>
        <v>1.06</v>
      </c>
      <c r="K209" s="115"/>
    </row>
    <row r="210" spans="1:11" ht="24">
      <c r="A210" s="114"/>
      <c r="B210" s="107">
        <v>2</v>
      </c>
      <c r="C210" s="10" t="s">
        <v>911</v>
      </c>
      <c r="D210" s="118" t="s">
        <v>1182</v>
      </c>
      <c r="E210" s="118" t="s">
        <v>741</v>
      </c>
      <c r="F210" s="147"/>
      <c r="G210" s="148"/>
      <c r="H210" s="11" t="s">
        <v>912</v>
      </c>
      <c r="I210" s="14">
        <v>2.97</v>
      </c>
      <c r="J210" s="109">
        <f t="shared" si="2"/>
        <v>5.94</v>
      </c>
      <c r="K210" s="115"/>
    </row>
    <row r="211" spans="1:11" ht="24">
      <c r="A211" s="114"/>
      <c r="B211" s="107">
        <v>2</v>
      </c>
      <c r="C211" s="10" t="s">
        <v>913</v>
      </c>
      <c r="D211" s="118" t="s">
        <v>1183</v>
      </c>
      <c r="E211" s="118" t="s">
        <v>741</v>
      </c>
      <c r="F211" s="147"/>
      <c r="G211" s="148"/>
      <c r="H211" s="11" t="s">
        <v>914</v>
      </c>
      <c r="I211" s="14">
        <v>1.99</v>
      </c>
      <c r="J211" s="109">
        <f t="shared" si="2"/>
        <v>3.98</v>
      </c>
      <c r="K211" s="115"/>
    </row>
    <row r="212" spans="1:11" ht="24">
      <c r="A212" s="114"/>
      <c r="B212" s="107">
        <v>2</v>
      </c>
      <c r="C212" s="10" t="s">
        <v>913</v>
      </c>
      <c r="D212" s="118" t="s">
        <v>1184</v>
      </c>
      <c r="E212" s="118" t="s">
        <v>729</v>
      </c>
      <c r="F212" s="147"/>
      <c r="G212" s="148"/>
      <c r="H212" s="11" t="s">
        <v>914</v>
      </c>
      <c r="I212" s="14">
        <v>2.19</v>
      </c>
      <c r="J212" s="109">
        <f t="shared" si="2"/>
        <v>4.38</v>
      </c>
      <c r="K212" s="115"/>
    </row>
    <row r="213" spans="1:11" ht="24">
      <c r="A213" s="114"/>
      <c r="B213" s="107">
        <v>2</v>
      </c>
      <c r="C213" s="10" t="s">
        <v>915</v>
      </c>
      <c r="D213" s="118" t="s">
        <v>1185</v>
      </c>
      <c r="E213" s="118" t="s">
        <v>725</v>
      </c>
      <c r="F213" s="147"/>
      <c r="G213" s="148"/>
      <c r="H213" s="11" t="s">
        <v>916</v>
      </c>
      <c r="I213" s="14">
        <v>1.85</v>
      </c>
      <c r="J213" s="109">
        <f t="shared" si="2"/>
        <v>3.7</v>
      </c>
      <c r="K213" s="115"/>
    </row>
    <row r="214" spans="1:11" ht="24">
      <c r="A214" s="114"/>
      <c r="B214" s="107">
        <v>2</v>
      </c>
      <c r="C214" s="10" t="s">
        <v>915</v>
      </c>
      <c r="D214" s="118" t="s">
        <v>1186</v>
      </c>
      <c r="E214" s="118" t="s">
        <v>729</v>
      </c>
      <c r="F214" s="147"/>
      <c r="G214" s="148"/>
      <c r="H214" s="11" t="s">
        <v>916</v>
      </c>
      <c r="I214" s="14">
        <v>2.19</v>
      </c>
      <c r="J214" s="109">
        <f t="shared" si="2"/>
        <v>4.38</v>
      </c>
      <c r="K214" s="115"/>
    </row>
    <row r="215" spans="1:11" ht="24">
      <c r="A215" s="114"/>
      <c r="B215" s="107">
        <v>2</v>
      </c>
      <c r="C215" s="10" t="s">
        <v>915</v>
      </c>
      <c r="D215" s="118" t="s">
        <v>1187</v>
      </c>
      <c r="E215" s="118" t="s">
        <v>730</v>
      </c>
      <c r="F215" s="147"/>
      <c r="G215" s="148"/>
      <c r="H215" s="11" t="s">
        <v>916</v>
      </c>
      <c r="I215" s="14">
        <v>2.38</v>
      </c>
      <c r="J215" s="109">
        <f t="shared" ref="J215:J278" si="3">I215*B215</f>
        <v>4.76</v>
      </c>
      <c r="K215" s="115"/>
    </row>
    <row r="216" spans="1:11">
      <c r="A216" s="114"/>
      <c r="B216" s="107">
        <v>2</v>
      </c>
      <c r="C216" s="10" t="s">
        <v>917</v>
      </c>
      <c r="D216" s="118" t="s">
        <v>1188</v>
      </c>
      <c r="E216" s="118" t="s">
        <v>735</v>
      </c>
      <c r="F216" s="147" t="s">
        <v>774</v>
      </c>
      <c r="G216" s="148"/>
      <c r="H216" s="11" t="s">
        <v>918</v>
      </c>
      <c r="I216" s="14">
        <v>0.41</v>
      </c>
      <c r="J216" s="109">
        <f t="shared" si="3"/>
        <v>0.82</v>
      </c>
      <c r="K216" s="115"/>
    </row>
    <row r="217" spans="1:11">
      <c r="A217" s="114"/>
      <c r="B217" s="107">
        <v>2</v>
      </c>
      <c r="C217" s="10" t="s">
        <v>917</v>
      </c>
      <c r="D217" s="118" t="s">
        <v>1189</v>
      </c>
      <c r="E217" s="118" t="s">
        <v>725</v>
      </c>
      <c r="F217" s="147" t="s">
        <v>583</v>
      </c>
      <c r="G217" s="148"/>
      <c r="H217" s="11" t="s">
        <v>918</v>
      </c>
      <c r="I217" s="14">
        <v>0.47</v>
      </c>
      <c r="J217" s="109">
        <f t="shared" si="3"/>
        <v>0.94</v>
      </c>
      <c r="K217" s="115"/>
    </row>
    <row r="218" spans="1:11">
      <c r="A218" s="114"/>
      <c r="B218" s="107">
        <v>2</v>
      </c>
      <c r="C218" s="10" t="s">
        <v>917</v>
      </c>
      <c r="D218" s="118" t="s">
        <v>1190</v>
      </c>
      <c r="E218" s="118" t="s">
        <v>729</v>
      </c>
      <c r="F218" s="147" t="s">
        <v>774</v>
      </c>
      <c r="G218" s="148"/>
      <c r="H218" s="11" t="s">
        <v>918</v>
      </c>
      <c r="I218" s="14">
        <v>0.55000000000000004</v>
      </c>
      <c r="J218" s="109">
        <f t="shared" si="3"/>
        <v>1.1000000000000001</v>
      </c>
      <c r="K218" s="115"/>
    </row>
    <row r="219" spans="1:11">
      <c r="A219" s="114"/>
      <c r="B219" s="107">
        <v>2</v>
      </c>
      <c r="C219" s="10" t="s">
        <v>917</v>
      </c>
      <c r="D219" s="118" t="s">
        <v>1191</v>
      </c>
      <c r="E219" s="118" t="s">
        <v>733</v>
      </c>
      <c r="F219" s="147" t="s">
        <v>583</v>
      </c>
      <c r="G219" s="148"/>
      <c r="H219" s="11" t="s">
        <v>918</v>
      </c>
      <c r="I219" s="14">
        <v>0.64</v>
      </c>
      <c r="J219" s="109">
        <f t="shared" si="3"/>
        <v>1.28</v>
      </c>
      <c r="K219" s="115"/>
    </row>
    <row r="220" spans="1:11">
      <c r="A220" s="114"/>
      <c r="B220" s="107">
        <v>2</v>
      </c>
      <c r="C220" s="10" t="s">
        <v>917</v>
      </c>
      <c r="D220" s="118" t="s">
        <v>1192</v>
      </c>
      <c r="E220" s="118" t="s">
        <v>919</v>
      </c>
      <c r="F220" s="147" t="s">
        <v>273</v>
      </c>
      <c r="G220" s="148"/>
      <c r="H220" s="11" t="s">
        <v>918</v>
      </c>
      <c r="I220" s="14">
        <v>0.68</v>
      </c>
      <c r="J220" s="109">
        <f t="shared" si="3"/>
        <v>1.36</v>
      </c>
      <c r="K220" s="115"/>
    </row>
    <row r="221" spans="1:11">
      <c r="A221" s="114"/>
      <c r="B221" s="107">
        <v>2</v>
      </c>
      <c r="C221" s="10" t="s">
        <v>917</v>
      </c>
      <c r="D221" s="118" t="s">
        <v>1192</v>
      </c>
      <c r="E221" s="118" t="s">
        <v>919</v>
      </c>
      <c r="F221" s="147" t="s">
        <v>772</v>
      </c>
      <c r="G221" s="148"/>
      <c r="H221" s="11" t="s">
        <v>918</v>
      </c>
      <c r="I221" s="14">
        <v>0.68</v>
      </c>
      <c r="J221" s="109">
        <f t="shared" si="3"/>
        <v>1.36</v>
      </c>
      <c r="K221" s="115"/>
    </row>
    <row r="222" spans="1:11">
      <c r="A222" s="114"/>
      <c r="B222" s="107">
        <v>2</v>
      </c>
      <c r="C222" s="10" t="s">
        <v>917</v>
      </c>
      <c r="D222" s="118" t="s">
        <v>1193</v>
      </c>
      <c r="E222" s="118" t="s">
        <v>897</v>
      </c>
      <c r="F222" s="147" t="s">
        <v>273</v>
      </c>
      <c r="G222" s="148"/>
      <c r="H222" s="11" t="s">
        <v>918</v>
      </c>
      <c r="I222" s="14">
        <v>0.75</v>
      </c>
      <c r="J222" s="109">
        <f t="shared" si="3"/>
        <v>1.5</v>
      </c>
      <c r="K222" s="115"/>
    </row>
    <row r="223" spans="1:11">
      <c r="A223" s="114"/>
      <c r="B223" s="107">
        <v>2</v>
      </c>
      <c r="C223" s="10" t="s">
        <v>917</v>
      </c>
      <c r="D223" s="118" t="s">
        <v>1193</v>
      </c>
      <c r="E223" s="118" t="s">
        <v>897</v>
      </c>
      <c r="F223" s="147" t="s">
        <v>772</v>
      </c>
      <c r="G223" s="148"/>
      <c r="H223" s="11" t="s">
        <v>918</v>
      </c>
      <c r="I223" s="14">
        <v>0.75</v>
      </c>
      <c r="J223" s="109">
        <f t="shared" si="3"/>
        <v>1.5</v>
      </c>
      <c r="K223" s="115"/>
    </row>
    <row r="224" spans="1:11" ht="24">
      <c r="A224" s="114"/>
      <c r="B224" s="107">
        <v>3</v>
      </c>
      <c r="C224" s="10" t="s">
        <v>920</v>
      </c>
      <c r="D224" s="118" t="s">
        <v>1194</v>
      </c>
      <c r="E224" s="118" t="s">
        <v>26</v>
      </c>
      <c r="F224" s="147"/>
      <c r="G224" s="148"/>
      <c r="H224" s="11" t="s">
        <v>921</v>
      </c>
      <c r="I224" s="14">
        <v>0.97</v>
      </c>
      <c r="J224" s="109">
        <f t="shared" si="3"/>
        <v>2.91</v>
      </c>
      <c r="K224" s="115"/>
    </row>
    <row r="225" spans="1:11" ht="24">
      <c r="A225" s="114"/>
      <c r="B225" s="107">
        <v>3</v>
      </c>
      <c r="C225" s="10" t="s">
        <v>922</v>
      </c>
      <c r="D225" s="118" t="s">
        <v>922</v>
      </c>
      <c r="E225" s="118" t="s">
        <v>25</v>
      </c>
      <c r="F225" s="147" t="s">
        <v>107</v>
      </c>
      <c r="G225" s="148"/>
      <c r="H225" s="11" t="s">
        <v>923</v>
      </c>
      <c r="I225" s="14">
        <v>2.33</v>
      </c>
      <c r="J225" s="109">
        <f t="shared" si="3"/>
        <v>6.99</v>
      </c>
      <c r="K225" s="115"/>
    </row>
    <row r="226" spans="1:11" ht="24">
      <c r="A226" s="114"/>
      <c r="B226" s="107">
        <v>3</v>
      </c>
      <c r="C226" s="10" t="s">
        <v>922</v>
      </c>
      <c r="D226" s="118" t="s">
        <v>922</v>
      </c>
      <c r="E226" s="118" t="s">
        <v>26</v>
      </c>
      <c r="F226" s="147" t="s">
        <v>107</v>
      </c>
      <c r="G226" s="148"/>
      <c r="H226" s="11" t="s">
        <v>923</v>
      </c>
      <c r="I226" s="14">
        <v>2.33</v>
      </c>
      <c r="J226" s="109">
        <f t="shared" si="3"/>
        <v>6.99</v>
      </c>
      <c r="K226" s="115"/>
    </row>
    <row r="227" spans="1:11" ht="24">
      <c r="A227" s="114"/>
      <c r="B227" s="107">
        <v>2</v>
      </c>
      <c r="C227" s="10" t="s">
        <v>924</v>
      </c>
      <c r="D227" s="118" t="s">
        <v>924</v>
      </c>
      <c r="E227" s="118" t="s">
        <v>25</v>
      </c>
      <c r="F227" s="147" t="s">
        <v>834</v>
      </c>
      <c r="G227" s="148"/>
      <c r="H227" s="11" t="s">
        <v>925</v>
      </c>
      <c r="I227" s="14">
        <v>2.77</v>
      </c>
      <c r="J227" s="109">
        <f t="shared" si="3"/>
        <v>5.54</v>
      </c>
      <c r="K227" s="115"/>
    </row>
    <row r="228" spans="1:11" ht="24">
      <c r="A228" s="114"/>
      <c r="B228" s="107">
        <v>2</v>
      </c>
      <c r="C228" s="10" t="s">
        <v>924</v>
      </c>
      <c r="D228" s="118" t="s">
        <v>924</v>
      </c>
      <c r="E228" s="118" t="s">
        <v>25</v>
      </c>
      <c r="F228" s="147" t="s">
        <v>836</v>
      </c>
      <c r="G228" s="148"/>
      <c r="H228" s="11" t="s">
        <v>925</v>
      </c>
      <c r="I228" s="14">
        <v>2.77</v>
      </c>
      <c r="J228" s="109">
        <f t="shared" si="3"/>
        <v>5.54</v>
      </c>
      <c r="K228" s="115"/>
    </row>
    <row r="229" spans="1:11" ht="24">
      <c r="A229" s="114"/>
      <c r="B229" s="107">
        <v>6</v>
      </c>
      <c r="C229" s="10" t="s">
        <v>926</v>
      </c>
      <c r="D229" s="118" t="s">
        <v>926</v>
      </c>
      <c r="E229" s="118" t="s">
        <v>107</v>
      </c>
      <c r="F229" s="147"/>
      <c r="G229" s="148"/>
      <c r="H229" s="11" t="s">
        <v>927</v>
      </c>
      <c r="I229" s="14">
        <v>0.53</v>
      </c>
      <c r="J229" s="109">
        <f t="shared" si="3"/>
        <v>3.18</v>
      </c>
      <c r="K229" s="115"/>
    </row>
    <row r="230" spans="1:11" ht="24">
      <c r="A230" s="114"/>
      <c r="B230" s="107">
        <v>12</v>
      </c>
      <c r="C230" s="10" t="s">
        <v>567</v>
      </c>
      <c r="D230" s="118" t="s">
        <v>567</v>
      </c>
      <c r="E230" s="118" t="s">
        <v>107</v>
      </c>
      <c r="F230" s="147"/>
      <c r="G230" s="148"/>
      <c r="H230" s="11" t="s">
        <v>928</v>
      </c>
      <c r="I230" s="14">
        <v>0.57999999999999996</v>
      </c>
      <c r="J230" s="109">
        <f t="shared" si="3"/>
        <v>6.9599999999999991</v>
      </c>
      <c r="K230" s="115"/>
    </row>
    <row r="231" spans="1:11" ht="24">
      <c r="A231" s="114"/>
      <c r="B231" s="107">
        <v>3</v>
      </c>
      <c r="C231" s="10" t="s">
        <v>567</v>
      </c>
      <c r="D231" s="118" t="s">
        <v>567</v>
      </c>
      <c r="E231" s="118" t="s">
        <v>210</v>
      </c>
      <c r="F231" s="147"/>
      <c r="G231" s="148"/>
      <c r="H231" s="11" t="s">
        <v>928</v>
      </c>
      <c r="I231" s="14">
        <v>0.57999999999999996</v>
      </c>
      <c r="J231" s="109">
        <f t="shared" si="3"/>
        <v>1.7399999999999998</v>
      </c>
      <c r="K231" s="115"/>
    </row>
    <row r="232" spans="1:11" ht="24">
      <c r="A232" s="114"/>
      <c r="B232" s="107">
        <v>3</v>
      </c>
      <c r="C232" s="10" t="s">
        <v>567</v>
      </c>
      <c r="D232" s="118" t="s">
        <v>567</v>
      </c>
      <c r="E232" s="118" t="s">
        <v>310</v>
      </c>
      <c r="F232" s="147"/>
      <c r="G232" s="148"/>
      <c r="H232" s="11" t="s">
        <v>928</v>
      </c>
      <c r="I232" s="14">
        <v>0.57999999999999996</v>
      </c>
      <c r="J232" s="109">
        <f t="shared" si="3"/>
        <v>1.7399999999999998</v>
      </c>
      <c r="K232" s="115"/>
    </row>
    <row r="233" spans="1:11" ht="36">
      <c r="A233" s="114"/>
      <c r="B233" s="107">
        <v>2</v>
      </c>
      <c r="C233" s="10" t="s">
        <v>929</v>
      </c>
      <c r="D233" s="118" t="s">
        <v>929</v>
      </c>
      <c r="E233" s="118" t="s">
        <v>37</v>
      </c>
      <c r="F233" s="147" t="s">
        <v>265</v>
      </c>
      <c r="G233" s="148"/>
      <c r="H233" s="11" t="s">
        <v>930</v>
      </c>
      <c r="I233" s="14">
        <v>1.75</v>
      </c>
      <c r="J233" s="109">
        <f t="shared" si="3"/>
        <v>3.5</v>
      </c>
      <c r="K233" s="115"/>
    </row>
    <row r="234" spans="1:11" ht="36">
      <c r="A234" s="114"/>
      <c r="B234" s="107">
        <v>2</v>
      </c>
      <c r="C234" s="10" t="s">
        <v>929</v>
      </c>
      <c r="D234" s="118" t="s">
        <v>929</v>
      </c>
      <c r="E234" s="118" t="s">
        <v>37</v>
      </c>
      <c r="F234" s="147" t="s">
        <v>931</v>
      </c>
      <c r="G234" s="148"/>
      <c r="H234" s="11" t="s">
        <v>930</v>
      </c>
      <c r="I234" s="14">
        <v>1.75</v>
      </c>
      <c r="J234" s="109">
        <f t="shared" si="3"/>
        <v>3.5</v>
      </c>
      <c r="K234" s="115"/>
    </row>
    <row r="235" spans="1:11" ht="24">
      <c r="A235" s="114"/>
      <c r="B235" s="107">
        <v>3</v>
      </c>
      <c r="C235" s="10" t="s">
        <v>932</v>
      </c>
      <c r="D235" s="118" t="s">
        <v>932</v>
      </c>
      <c r="E235" s="118" t="s">
        <v>37</v>
      </c>
      <c r="F235" s="147"/>
      <c r="G235" s="148"/>
      <c r="H235" s="11" t="s">
        <v>933</v>
      </c>
      <c r="I235" s="14">
        <v>2.02</v>
      </c>
      <c r="J235" s="109">
        <f t="shared" si="3"/>
        <v>6.0600000000000005</v>
      </c>
      <c r="K235" s="115"/>
    </row>
    <row r="236" spans="1:11" ht="27.75" customHeight="1">
      <c r="A236" s="114"/>
      <c r="B236" s="107">
        <v>2</v>
      </c>
      <c r="C236" s="10" t="s">
        <v>934</v>
      </c>
      <c r="D236" s="118" t="s">
        <v>934</v>
      </c>
      <c r="E236" s="118" t="s">
        <v>37</v>
      </c>
      <c r="F236" s="147" t="s">
        <v>213</v>
      </c>
      <c r="G236" s="148"/>
      <c r="H236" s="11" t="s">
        <v>935</v>
      </c>
      <c r="I236" s="14">
        <v>2.0499999999999998</v>
      </c>
      <c r="J236" s="109">
        <f t="shared" si="3"/>
        <v>4.0999999999999996</v>
      </c>
      <c r="K236" s="115"/>
    </row>
    <row r="237" spans="1:11" ht="27.75" customHeight="1">
      <c r="A237" s="114"/>
      <c r="B237" s="107">
        <v>2</v>
      </c>
      <c r="C237" s="10" t="s">
        <v>934</v>
      </c>
      <c r="D237" s="118" t="s">
        <v>934</v>
      </c>
      <c r="E237" s="118" t="s">
        <v>37</v>
      </c>
      <c r="F237" s="147" t="s">
        <v>269</v>
      </c>
      <c r="G237" s="148"/>
      <c r="H237" s="11" t="s">
        <v>935</v>
      </c>
      <c r="I237" s="14">
        <v>2.0499999999999998</v>
      </c>
      <c r="J237" s="109">
        <f t="shared" si="3"/>
        <v>4.0999999999999996</v>
      </c>
      <c r="K237" s="115"/>
    </row>
    <row r="238" spans="1:11" ht="27.75" customHeight="1">
      <c r="A238" s="114"/>
      <c r="B238" s="107">
        <v>2</v>
      </c>
      <c r="C238" s="10" t="s">
        <v>934</v>
      </c>
      <c r="D238" s="118" t="s">
        <v>934</v>
      </c>
      <c r="E238" s="118" t="s">
        <v>37</v>
      </c>
      <c r="F238" s="147" t="s">
        <v>936</v>
      </c>
      <c r="G238" s="148"/>
      <c r="H238" s="11" t="s">
        <v>935</v>
      </c>
      <c r="I238" s="14">
        <v>2.0499999999999998</v>
      </c>
      <c r="J238" s="109">
        <f t="shared" si="3"/>
        <v>4.0999999999999996</v>
      </c>
      <c r="K238" s="115"/>
    </row>
    <row r="239" spans="1:11" ht="24">
      <c r="A239" s="114"/>
      <c r="B239" s="107">
        <v>2</v>
      </c>
      <c r="C239" s="10" t="s">
        <v>937</v>
      </c>
      <c r="D239" s="118" t="s">
        <v>937</v>
      </c>
      <c r="E239" s="118" t="s">
        <v>37</v>
      </c>
      <c r="F239" s="147" t="s">
        <v>273</v>
      </c>
      <c r="G239" s="148"/>
      <c r="H239" s="11" t="s">
        <v>938</v>
      </c>
      <c r="I239" s="14">
        <v>2.21</v>
      </c>
      <c r="J239" s="109">
        <f t="shared" si="3"/>
        <v>4.42</v>
      </c>
      <c r="K239" s="115"/>
    </row>
    <row r="240" spans="1:11" ht="24">
      <c r="A240" s="114"/>
      <c r="B240" s="107">
        <v>2</v>
      </c>
      <c r="C240" s="10" t="s">
        <v>937</v>
      </c>
      <c r="D240" s="118" t="s">
        <v>937</v>
      </c>
      <c r="E240" s="118" t="s">
        <v>37</v>
      </c>
      <c r="F240" s="147" t="s">
        <v>272</v>
      </c>
      <c r="G240" s="148"/>
      <c r="H240" s="11" t="s">
        <v>938</v>
      </c>
      <c r="I240" s="14">
        <v>2.21</v>
      </c>
      <c r="J240" s="109">
        <f t="shared" si="3"/>
        <v>4.42</v>
      </c>
      <c r="K240" s="115"/>
    </row>
    <row r="241" spans="1:11" ht="24">
      <c r="A241" s="114"/>
      <c r="B241" s="107">
        <v>4</v>
      </c>
      <c r="C241" s="10" t="s">
        <v>939</v>
      </c>
      <c r="D241" s="118" t="s">
        <v>939</v>
      </c>
      <c r="E241" s="118"/>
      <c r="F241" s="147"/>
      <c r="G241" s="148"/>
      <c r="H241" s="11" t="s">
        <v>940</v>
      </c>
      <c r="I241" s="14">
        <v>0.87</v>
      </c>
      <c r="J241" s="109">
        <f t="shared" si="3"/>
        <v>3.48</v>
      </c>
      <c r="K241" s="115"/>
    </row>
    <row r="242" spans="1:11" ht="24">
      <c r="A242" s="114"/>
      <c r="B242" s="107">
        <v>4</v>
      </c>
      <c r="C242" s="10" t="s">
        <v>941</v>
      </c>
      <c r="D242" s="118" t="s">
        <v>941</v>
      </c>
      <c r="E242" s="118"/>
      <c r="F242" s="147"/>
      <c r="G242" s="148"/>
      <c r="H242" s="11" t="s">
        <v>942</v>
      </c>
      <c r="I242" s="14">
        <v>0.87</v>
      </c>
      <c r="J242" s="109">
        <f t="shared" si="3"/>
        <v>3.48</v>
      </c>
      <c r="K242" s="115"/>
    </row>
    <row r="243" spans="1:11" ht="24">
      <c r="A243" s="114"/>
      <c r="B243" s="107">
        <v>4</v>
      </c>
      <c r="C243" s="10" t="s">
        <v>943</v>
      </c>
      <c r="D243" s="118" t="s">
        <v>943</v>
      </c>
      <c r="E243" s="118"/>
      <c r="F243" s="147"/>
      <c r="G243" s="148"/>
      <c r="H243" s="11" t="s">
        <v>944</v>
      </c>
      <c r="I243" s="14">
        <v>0.87</v>
      </c>
      <c r="J243" s="109">
        <f t="shared" si="3"/>
        <v>3.48</v>
      </c>
      <c r="K243" s="115"/>
    </row>
    <row r="244" spans="1:11" ht="24">
      <c r="A244" s="114"/>
      <c r="B244" s="107">
        <v>4</v>
      </c>
      <c r="C244" s="10" t="s">
        <v>945</v>
      </c>
      <c r="D244" s="118" t="s">
        <v>1195</v>
      </c>
      <c r="E244" s="118" t="s">
        <v>294</v>
      </c>
      <c r="F244" s="147" t="s">
        <v>635</v>
      </c>
      <c r="G244" s="148"/>
      <c r="H244" s="11" t="s">
        <v>946</v>
      </c>
      <c r="I244" s="14">
        <v>1.7</v>
      </c>
      <c r="J244" s="109">
        <f t="shared" si="3"/>
        <v>6.8</v>
      </c>
      <c r="K244" s="115"/>
    </row>
    <row r="245" spans="1:11">
      <c r="A245" s="114"/>
      <c r="B245" s="107">
        <v>4</v>
      </c>
      <c r="C245" s="10" t="s">
        <v>947</v>
      </c>
      <c r="D245" s="118" t="s">
        <v>1196</v>
      </c>
      <c r="E245" s="118" t="s">
        <v>298</v>
      </c>
      <c r="F245" s="147" t="s">
        <v>273</v>
      </c>
      <c r="G245" s="148"/>
      <c r="H245" s="11" t="s">
        <v>948</v>
      </c>
      <c r="I245" s="14">
        <v>0.63</v>
      </c>
      <c r="J245" s="109">
        <f t="shared" si="3"/>
        <v>2.52</v>
      </c>
      <c r="K245" s="115"/>
    </row>
    <row r="246" spans="1:11">
      <c r="A246" s="114"/>
      <c r="B246" s="107">
        <v>4</v>
      </c>
      <c r="C246" s="10" t="s">
        <v>947</v>
      </c>
      <c r="D246" s="118" t="s">
        <v>1197</v>
      </c>
      <c r="E246" s="118" t="s">
        <v>294</v>
      </c>
      <c r="F246" s="147" t="s">
        <v>273</v>
      </c>
      <c r="G246" s="148"/>
      <c r="H246" s="11" t="s">
        <v>948</v>
      </c>
      <c r="I246" s="14">
        <v>0.67</v>
      </c>
      <c r="J246" s="109">
        <f t="shared" si="3"/>
        <v>2.68</v>
      </c>
      <c r="K246" s="115"/>
    </row>
    <row r="247" spans="1:11">
      <c r="A247" s="114"/>
      <c r="B247" s="107">
        <v>4</v>
      </c>
      <c r="C247" s="10" t="s">
        <v>947</v>
      </c>
      <c r="D247" s="118" t="s">
        <v>1198</v>
      </c>
      <c r="E247" s="118" t="s">
        <v>314</v>
      </c>
      <c r="F247" s="147" t="s">
        <v>273</v>
      </c>
      <c r="G247" s="148"/>
      <c r="H247" s="11" t="s">
        <v>948</v>
      </c>
      <c r="I247" s="14">
        <v>0.72</v>
      </c>
      <c r="J247" s="109">
        <f t="shared" si="3"/>
        <v>2.88</v>
      </c>
      <c r="K247" s="115"/>
    </row>
    <row r="248" spans="1:11" ht="24">
      <c r="A248" s="114"/>
      <c r="B248" s="107">
        <v>6</v>
      </c>
      <c r="C248" s="10" t="s">
        <v>949</v>
      </c>
      <c r="D248" s="118" t="s">
        <v>1199</v>
      </c>
      <c r="E248" s="118" t="s">
        <v>298</v>
      </c>
      <c r="F248" s="147" t="s">
        <v>273</v>
      </c>
      <c r="G248" s="148"/>
      <c r="H248" s="11" t="s">
        <v>950</v>
      </c>
      <c r="I248" s="14">
        <v>0.63</v>
      </c>
      <c r="J248" s="109">
        <f t="shared" si="3"/>
        <v>3.7800000000000002</v>
      </c>
      <c r="K248" s="115"/>
    </row>
    <row r="249" spans="1:11" ht="24">
      <c r="A249" s="114"/>
      <c r="B249" s="107">
        <v>6</v>
      </c>
      <c r="C249" s="10" t="s">
        <v>949</v>
      </c>
      <c r="D249" s="118" t="s">
        <v>1200</v>
      </c>
      <c r="E249" s="118" t="s">
        <v>314</v>
      </c>
      <c r="F249" s="147" t="s">
        <v>273</v>
      </c>
      <c r="G249" s="148"/>
      <c r="H249" s="11" t="s">
        <v>950</v>
      </c>
      <c r="I249" s="14">
        <v>0.72</v>
      </c>
      <c r="J249" s="109">
        <f t="shared" si="3"/>
        <v>4.32</v>
      </c>
      <c r="K249" s="115"/>
    </row>
    <row r="250" spans="1:11" ht="24">
      <c r="A250" s="114"/>
      <c r="B250" s="107">
        <v>8</v>
      </c>
      <c r="C250" s="10" t="s">
        <v>949</v>
      </c>
      <c r="D250" s="118" t="s">
        <v>1201</v>
      </c>
      <c r="E250" s="118" t="s">
        <v>701</v>
      </c>
      <c r="F250" s="147" t="s">
        <v>273</v>
      </c>
      <c r="G250" s="148"/>
      <c r="H250" s="11" t="s">
        <v>950</v>
      </c>
      <c r="I250" s="14">
        <v>0.77</v>
      </c>
      <c r="J250" s="109">
        <f t="shared" si="3"/>
        <v>6.16</v>
      </c>
      <c r="K250" s="115"/>
    </row>
    <row r="251" spans="1:11">
      <c r="A251" s="114"/>
      <c r="B251" s="107">
        <v>6</v>
      </c>
      <c r="C251" s="10" t="s">
        <v>951</v>
      </c>
      <c r="D251" s="118" t="s">
        <v>951</v>
      </c>
      <c r="E251" s="118" t="s">
        <v>294</v>
      </c>
      <c r="F251" s="147" t="s">
        <v>583</v>
      </c>
      <c r="G251" s="148"/>
      <c r="H251" s="11" t="s">
        <v>952</v>
      </c>
      <c r="I251" s="14">
        <v>0.33</v>
      </c>
      <c r="J251" s="109">
        <f t="shared" si="3"/>
        <v>1.98</v>
      </c>
      <c r="K251" s="115"/>
    </row>
    <row r="252" spans="1:11" ht="36">
      <c r="A252" s="114"/>
      <c r="B252" s="107">
        <v>3</v>
      </c>
      <c r="C252" s="10" t="s">
        <v>953</v>
      </c>
      <c r="D252" s="118" t="s">
        <v>1202</v>
      </c>
      <c r="E252" s="118" t="s">
        <v>228</v>
      </c>
      <c r="F252" s="147" t="s">
        <v>239</v>
      </c>
      <c r="G252" s="148"/>
      <c r="H252" s="11" t="s">
        <v>954</v>
      </c>
      <c r="I252" s="14">
        <v>1.17</v>
      </c>
      <c r="J252" s="109">
        <f t="shared" si="3"/>
        <v>3.51</v>
      </c>
      <c r="K252" s="115"/>
    </row>
    <row r="253" spans="1:11" ht="36">
      <c r="A253" s="114"/>
      <c r="B253" s="107">
        <v>3</v>
      </c>
      <c r="C253" s="10" t="s">
        <v>953</v>
      </c>
      <c r="D253" s="118" t="s">
        <v>1203</v>
      </c>
      <c r="E253" s="118" t="s">
        <v>231</v>
      </c>
      <c r="F253" s="147" t="s">
        <v>239</v>
      </c>
      <c r="G253" s="148"/>
      <c r="H253" s="11" t="s">
        <v>954</v>
      </c>
      <c r="I253" s="14">
        <v>1.22</v>
      </c>
      <c r="J253" s="109">
        <f t="shared" si="3"/>
        <v>3.66</v>
      </c>
      <c r="K253" s="115"/>
    </row>
    <row r="254" spans="1:11" ht="36">
      <c r="A254" s="114"/>
      <c r="B254" s="107">
        <v>5</v>
      </c>
      <c r="C254" s="10" t="s">
        <v>953</v>
      </c>
      <c r="D254" s="118" t="s">
        <v>1204</v>
      </c>
      <c r="E254" s="118" t="s">
        <v>955</v>
      </c>
      <c r="F254" s="147" t="s">
        <v>239</v>
      </c>
      <c r="G254" s="148"/>
      <c r="H254" s="11" t="s">
        <v>954</v>
      </c>
      <c r="I254" s="14">
        <v>1.61</v>
      </c>
      <c r="J254" s="109">
        <f t="shared" si="3"/>
        <v>8.0500000000000007</v>
      </c>
      <c r="K254" s="115"/>
    </row>
    <row r="255" spans="1:11" ht="36">
      <c r="A255" s="114"/>
      <c r="B255" s="107">
        <v>3</v>
      </c>
      <c r="C255" s="10" t="s">
        <v>953</v>
      </c>
      <c r="D255" s="118" t="s">
        <v>1204</v>
      </c>
      <c r="E255" s="118" t="s">
        <v>955</v>
      </c>
      <c r="F255" s="147" t="s">
        <v>829</v>
      </c>
      <c r="G255" s="148"/>
      <c r="H255" s="11" t="s">
        <v>954</v>
      </c>
      <c r="I255" s="14">
        <v>1.61</v>
      </c>
      <c r="J255" s="109">
        <f t="shared" si="3"/>
        <v>4.83</v>
      </c>
      <c r="K255" s="115"/>
    </row>
    <row r="256" spans="1:11" ht="36">
      <c r="A256" s="114"/>
      <c r="B256" s="107">
        <v>5</v>
      </c>
      <c r="C256" s="10" t="s">
        <v>953</v>
      </c>
      <c r="D256" s="118" t="s">
        <v>1205</v>
      </c>
      <c r="E256" s="118" t="s">
        <v>956</v>
      </c>
      <c r="F256" s="147" t="s">
        <v>239</v>
      </c>
      <c r="G256" s="148"/>
      <c r="H256" s="11" t="s">
        <v>954</v>
      </c>
      <c r="I256" s="14">
        <v>1.42</v>
      </c>
      <c r="J256" s="109">
        <f t="shared" si="3"/>
        <v>7.1</v>
      </c>
      <c r="K256" s="115"/>
    </row>
    <row r="257" spans="1:11" ht="36">
      <c r="A257" s="114"/>
      <c r="B257" s="107">
        <v>3</v>
      </c>
      <c r="C257" s="10" t="s">
        <v>953</v>
      </c>
      <c r="D257" s="118" t="s">
        <v>1205</v>
      </c>
      <c r="E257" s="118" t="s">
        <v>956</v>
      </c>
      <c r="F257" s="147" t="s">
        <v>936</v>
      </c>
      <c r="G257" s="148"/>
      <c r="H257" s="11" t="s">
        <v>954</v>
      </c>
      <c r="I257" s="14">
        <v>1.42</v>
      </c>
      <c r="J257" s="109">
        <f t="shared" si="3"/>
        <v>4.26</v>
      </c>
      <c r="K257" s="115"/>
    </row>
    <row r="258" spans="1:11" ht="27" customHeight="1">
      <c r="A258" s="114"/>
      <c r="B258" s="107">
        <v>2</v>
      </c>
      <c r="C258" s="10" t="s">
        <v>957</v>
      </c>
      <c r="D258" s="118" t="s">
        <v>957</v>
      </c>
      <c r="E258" s="118" t="s">
        <v>25</v>
      </c>
      <c r="F258" s="147" t="s">
        <v>107</v>
      </c>
      <c r="G258" s="148"/>
      <c r="H258" s="11" t="s">
        <v>958</v>
      </c>
      <c r="I258" s="14">
        <v>1.23</v>
      </c>
      <c r="J258" s="109">
        <f t="shared" si="3"/>
        <v>2.46</v>
      </c>
      <c r="K258" s="115"/>
    </row>
    <row r="259" spans="1:11" ht="27" customHeight="1">
      <c r="A259" s="114"/>
      <c r="B259" s="107">
        <v>2</v>
      </c>
      <c r="C259" s="10" t="s">
        <v>957</v>
      </c>
      <c r="D259" s="118" t="s">
        <v>957</v>
      </c>
      <c r="E259" s="118" t="s">
        <v>25</v>
      </c>
      <c r="F259" s="147" t="s">
        <v>210</v>
      </c>
      <c r="G259" s="148"/>
      <c r="H259" s="11" t="s">
        <v>958</v>
      </c>
      <c r="I259" s="14">
        <v>1.23</v>
      </c>
      <c r="J259" s="109">
        <f t="shared" si="3"/>
        <v>2.46</v>
      </c>
      <c r="K259" s="115"/>
    </row>
    <row r="260" spans="1:11" ht="24">
      <c r="A260" s="114"/>
      <c r="B260" s="107">
        <v>5</v>
      </c>
      <c r="C260" s="10" t="s">
        <v>959</v>
      </c>
      <c r="D260" s="118" t="s">
        <v>959</v>
      </c>
      <c r="E260" s="118" t="s">
        <v>23</v>
      </c>
      <c r="F260" s="147" t="s">
        <v>210</v>
      </c>
      <c r="G260" s="148"/>
      <c r="H260" s="11" t="s">
        <v>960</v>
      </c>
      <c r="I260" s="14">
        <v>0.57999999999999996</v>
      </c>
      <c r="J260" s="109">
        <f t="shared" si="3"/>
        <v>2.9</v>
      </c>
      <c r="K260" s="115"/>
    </row>
    <row r="261" spans="1:11" ht="24">
      <c r="A261" s="114"/>
      <c r="B261" s="107">
        <v>5</v>
      </c>
      <c r="C261" s="10" t="s">
        <v>959</v>
      </c>
      <c r="D261" s="118" t="s">
        <v>959</v>
      </c>
      <c r="E261" s="118" t="s">
        <v>23</v>
      </c>
      <c r="F261" s="147" t="s">
        <v>214</v>
      </c>
      <c r="G261" s="148"/>
      <c r="H261" s="11" t="s">
        <v>960</v>
      </c>
      <c r="I261" s="14">
        <v>0.57999999999999996</v>
      </c>
      <c r="J261" s="109">
        <f t="shared" si="3"/>
        <v>2.9</v>
      </c>
      <c r="K261" s="115"/>
    </row>
    <row r="262" spans="1:11" ht="24">
      <c r="A262" s="114"/>
      <c r="B262" s="107">
        <v>5</v>
      </c>
      <c r="C262" s="10" t="s">
        <v>959</v>
      </c>
      <c r="D262" s="118" t="s">
        <v>959</v>
      </c>
      <c r="E262" s="118" t="s">
        <v>23</v>
      </c>
      <c r="F262" s="147" t="s">
        <v>310</v>
      </c>
      <c r="G262" s="148"/>
      <c r="H262" s="11" t="s">
        <v>960</v>
      </c>
      <c r="I262" s="14">
        <v>0.57999999999999996</v>
      </c>
      <c r="J262" s="109">
        <f t="shared" si="3"/>
        <v>2.9</v>
      </c>
      <c r="K262" s="115"/>
    </row>
    <row r="263" spans="1:11" ht="24">
      <c r="A263" s="114"/>
      <c r="B263" s="107">
        <v>5</v>
      </c>
      <c r="C263" s="10" t="s">
        <v>959</v>
      </c>
      <c r="D263" s="118" t="s">
        <v>959</v>
      </c>
      <c r="E263" s="118" t="s">
        <v>25</v>
      </c>
      <c r="F263" s="147" t="s">
        <v>210</v>
      </c>
      <c r="G263" s="148"/>
      <c r="H263" s="11" t="s">
        <v>960</v>
      </c>
      <c r="I263" s="14">
        <v>0.57999999999999996</v>
      </c>
      <c r="J263" s="109">
        <f t="shared" si="3"/>
        <v>2.9</v>
      </c>
      <c r="K263" s="115"/>
    </row>
    <row r="264" spans="1:11" ht="24">
      <c r="A264" s="114"/>
      <c r="B264" s="107">
        <v>5</v>
      </c>
      <c r="C264" s="10" t="s">
        <v>959</v>
      </c>
      <c r="D264" s="118" t="s">
        <v>959</v>
      </c>
      <c r="E264" s="118" t="s">
        <v>25</v>
      </c>
      <c r="F264" s="147" t="s">
        <v>212</v>
      </c>
      <c r="G264" s="148"/>
      <c r="H264" s="11" t="s">
        <v>960</v>
      </c>
      <c r="I264" s="14">
        <v>0.57999999999999996</v>
      </c>
      <c r="J264" s="109">
        <f t="shared" si="3"/>
        <v>2.9</v>
      </c>
      <c r="K264" s="115"/>
    </row>
    <row r="265" spans="1:11" ht="24">
      <c r="A265" s="114"/>
      <c r="B265" s="107">
        <v>5</v>
      </c>
      <c r="C265" s="10" t="s">
        <v>959</v>
      </c>
      <c r="D265" s="118" t="s">
        <v>959</v>
      </c>
      <c r="E265" s="118" t="s">
        <v>25</v>
      </c>
      <c r="F265" s="147" t="s">
        <v>214</v>
      </c>
      <c r="G265" s="148"/>
      <c r="H265" s="11" t="s">
        <v>960</v>
      </c>
      <c r="I265" s="14">
        <v>0.57999999999999996</v>
      </c>
      <c r="J265" s="109">
        <f t="shared" si="3"/>
        <v>2.9</v>
      </c>
      <c r="K265" s="115"/>
    </row>
    <row r="266" spans="1:11" ht="24">
      <c r="A266" s="114"/>
      <c r="B266" s="107">
        <v>5</v>
      </c>
      <c r="C266" s="10" t="s">
        <v>959</v>
      </c>
      <c r="D266" s="118" t="s">
        <v>959</v>
      </c>
      <c r="E266" s="118" t="s">
        <v>25</v>
      </c>
      <c r="F266" s="147" t="s">
        <v>310</v>
      </c>
      <c r="G266" s="148"/>
      <c r="H266" s="11" t="s">
        <v>960</v>
      </c>
      <c r="I266" s="14">
        <v>0.57999999999999996</v>
      </c>
      <c r="J266" s="109">
        <f t="shared" si="3"/>
        <v>2.9</v>
      </c>
      <c r="K266" s="115"/>
    </row>
    <row r="267" spans="1:11" ht="24">
      <c r="A267" s="114"/>
      <c r="B267" s="107">
        <v>10</v>
      </c>
      <c r="C267" s="10" t="s">
        <v>959</v>
      </c>
      <c r="D267" s="118" t="s">
        <v>959</v>
      </c>
      <c r="E267" s="118" t="s">
        <v>26</v>
      </c>
      <c r="F267" s="147" t="s">
        <v>107</v>
      </c>
      <c r="G267" s="148"/>
      <c r="H267" s="11" t="s">
        <v>960</v>
      </c>
      <c r="I267" s="14">
        <v>0.57999999999999996</v>
      </c>
      <c r="J267" s="109">
        <f t="shared" si="3"/>
        <v>5.8</v>
      </c>
      <c r="K267" s="115"/>
    </row>
    <row r="268" spans="1:11" ht="24">
      <c r="A268" s="114"/>
      <c r="B268" s="107">
        <v>3</v>
      </c>
      <c r="C268" s="10" t="s">
        <v>959</v>
      </c>
      <c r="D268" s="118" t="s">
        <v>959</v>
      </c>
      <c r="E268" s="118" t="s">
        <v>27</v>
      </c>
      <c r="F268" s="147" t="s">
        <v>107</v>
      </c>
      <c r="G268" s="148"/>
      <c r="H268" s="11" t="s">
        <v>960</v>
      </c>
      <c r="I268" s="14">
        <v>0.57999999999999996</v>
      </c>
      <c r="J268" s="109">
        <f t="shared" si="3"/>
        <v>1.7399999999999998</v>
      </c>
      <c r="K268" s="115"/>
    </row>
    <row r="269" spans="1:11" ht="24">
      <c r="A269" s="114"/>
      <c r="B269" s="107">
        <v>3</v>
      </c>
      <c r="C269" s="10" t="s">
        <v>961</v>
      </c>
      <c r="D269" s="118" t="s">
        <v>1206</v>
      </c>
      <c r="E269" s="118" t="s">
        <v>234</v>
      </c>
      <c r="F269" s="147" t="s">
        <v>107</v>
      </c>
      <c r="G269" s="148"/>
      <c r="H269" s="11" t="s">
        <v>962</v>
      </c>
      <c r="I269" s="14">
        <v>0.97</v>
      </c>
      <c r="J269" s="109">
        <f t="shared" si="3"/>
        <v>2.91</v>
      </c>
      <c r="K269" s="115"/>
    </row>
    <row r="270" spans="1:11" ht="24">
      <c r="A270" s="114"/>
      <c r="B270" s="107">
        <v>3</v>
      </c>
      <c r="C270" s="10" t="s">
        <v>961</v>
      </c>
      <c r="D270" s="118" t="s">
        <v>1206</v>
      </c>
      <c r="E270" s="118" t="s">
        <v>234</v>
      </c>
      <c r="F270" s="147" t="s">
        <v>210</v>
      </c>
      <c r="G270" s="148"/>
      <c r="H270" s="11" t="s">
        <v>962</v>
      </c>
      <c r="I270" s="14">
        <v>0.97</v>
      </c>
      <c r="J270" s="109">
        <f t="shared" si="3"/>
        <v>2.91</v>
      </c>
      <c r="K270" s="115"/>
    </row>
    <row r="271" spans="1:11" ht="24">
      <c r="A271" s="114"/>
      <c r="B271" s="107">
        <v>3</v>
      </c>
      <c r="C271" s="10" t="s">
        <v>961</v>
      </c>
      <c r="D271" s="118" t="s">
        <v>1206</v>
      </c>
      <c r="E271" s="118" t="s">
        <v>234</v>
      </c>
      <c r="F271" s="147" t="s">
        <v>268</v>
      </c>
      <c r="G271" s="148"/>
      <c r="H271" s="11" t="s">
        <v>962</v>
      </c>
      <c r="I271" s="14">
        <v>0.97</v>
      </c>
      <c r="J271" s="109">
        <f t="shared" si="3"/>
        <v>2.91</v>
      </c>
      <c r="K271" s="115"/>
    </row>
    <row r="272" spans="1:11" ht="24">
      <c r="A272" s="114"/>
      <c r="B272" s="107">
        <v>6</v>
      </c>
      <c r="C272" s="10" t="s">
        <v>963</v>
      </c>
      <c r="D272" s="118" t="s">
        <v>963</v>
      </c>
      <c r="E272" s="118" t="s">
        <v>23</v>
      </c>
      <c r="F272" s="147" t="s">
        <v>107</v>
      </c>
      <c r="G272" s="148"/>
      <c r="H272" s="11" t="s">
        <v>964</v>
      </c>
      <c r="I272" s="14">
        <v>0.33</v>
      </c>
      <c r="J272" s="109">
        <f t="shared" si="3"/>
        <v>1.98</v>
      </c>
      <c r="K272" s="115"/>
    </row>
    <row r="273" spans="1:11" ht="24">
      <c r="A273" s="114"/>
      <c r="B273" s="107">
        <v>10</v>
      </c>
      <c r="C273" s="10" t="s">
        <v>963</v>
      </c>
      <c r="D273" s="118" t="s">
        <v>963</v>
      </c>
      <c r="E273" s="118" t="s">
        <v>25</v>
      </c>
      <c r="F273" s="147" t="s">
        <v>107</v>
      </c>
      <c r="G273" s="148"/>
      <c r="H273" s="11" t="s">
        <v>964</v>
      </c>
      <c r="I273" s="14">
        <v>0.33</v>
      </c>
      <c r="J273" s="109">
        <f t="shared" si="3"/>
        <v>3.3000000000000003</v>
      </c>
      <c r="K273" s="115"/>
    </row>
    <row r="274" spans="1:11" ht="24">
      <c r="A274" s="114"/>
      <c r="B274" s="107">
        <v>6</v>
      </c>
      <c r="C274" s="10" t="s">
        <v>592</v>
      </c>
      <c r="D274" s="118" t="s">
        <v>592</v>
      </c>
      <c r="E274" s="118" t="s">
        <v>23</v>
      </c>
      <c r="F274" s="147" t="s">
        <v>107</v>
      </c>
      <c r="G274" s="148"/>
      <c r="H274" s="11" t="s">
        <v>594</v>
      </c>
      <c r="I274" s="14">
        <v>0.33</v>
      </c>
      <c r="J274" s="109">
        <f t="shared" si="3"/>
        <v>1.98</v>
      </c>
      <c r="K274" s="115"/>
    </row>
    <row r="275" spans="1:11" ht="24">
      <c r="A275" s="114"/>
      <c r="B275" s="107">
        <v>5</v>
      </c>
      <c r="C275" s="10" t="s">
        <v>592</v>
      </c>
      <c r="D275" s="118" t="s">
        <v>592</v>
      </c>
      <c r="E275" s="118" t="s">
        <v>23</v>
      </c>
      <c r="F275" s="147" t="s">
        <v>212</v>
      </c>
      <c r="G275" s="148"/>
      <c r="H275" s="11" t="s">
        <v>594</v>
      </c>
      <c r="I275" s="14">
        <v>0.33</v>
      </c>
      <c r="J275" s="109">
        <f t="shared" si="3"/>
        <v>1.6500000000000001</v>
      </c>
      <c r="K275" s="115"/>
    </row>
    <row r="276" spans="1:11" ht="24">
      <c r="A276" s="114"/>
      <c r="B276" s="107">
        <v>5</v>
      </c>
      <c r="C276" s="10" t="s">
        <v>592</v>
      </c>
      <c r="D276" s="118" t="s">
        <v>592</v>
      </c>
      <c r="E276" s="118" t="s">
        <v>23</v>
      </c>
      <c r="F276" s="147" t="s">
        <v>213</v>
      </c>
      <c r="G276" s="148"/>
      <c r="H276" s="11" t="s">
        <v>594</v>
      </c>
      <c r="I276" s="14">
        <v>0.33</v>
      </c>
      <c r="J276" s="109">
        <f t="shared" si="3"/>
        <v>1.6500000000000001</v>
      </c>
      <c r="K276" s="115"/>
    </row>
    <row r="277" spans="1:11" ht="24">
      <c r="A277" s="114"/>
      <c r="B277" s="107">
        <v>15</v>
      </c>
      <c r="C277" s="10" t="s">
        <v>592</v>
      </c>
      <c r="D277" s="118" t="s">
        <v>592</v>
      </c>
      <c r="E277" s="118" t="s">
        <v>25</v>
      </c>
      <c r="F277" s="147" t="s">
        <v>107</v>
      </c>
      <c r="G277" s="148"/>
      <c r="H277" s="11" t="s">
        <v>594</v>
      </c>
      <c r="I277" s="14">
        <v>0.33</v>
      </c>
      <c r="J277" s="109">
        <f t="shared" si="3"/>
        <v>4.95</v>
      </c>
      <c r="K277" s="115"/>
    </row>
    <row r="278" spans="1:11" ht="24">
      <c r="A278" s="114"/>
      <c r="B278" s="107">
        <v>5</v>
      </c>
      <c r="C278" s="10" t="s">
        <v>592</v>
      </c>
      <c r="D278" s="118" t="s">
        <v>592</v>
      </c>
      <c r="E278" s="118" t="s">
        <v>25</v>
      </c>
      <c r="F278" s="147" t="s">
        <v>214</v>
      </c>
      <c r="G278" s="148"/>
      <c r="H278" s="11" t="s">
        <v>594</v>
      </c>
      <c r="I278" s="14">
        <v>0.33</v>
      </c>
      <c r="J278" s="109">
        <f t="shared" si="3"/>
        <v>1.6500000000000001</v>
      </c>
      <c r="K278" s="115"/>
    </row>
    <row r="279" spans="1:11" ht="24">
      <c r="A279" s="114"/>
      <c r="B279" s="107">
        <v>5</v>
      </c>
      <c r="C279" s="10" t="s">
        <v>592</v>
      </c>
      <c r="D279" s="118" t="s">
        <v>592</v>
      </c>
      <c r="E279" s="118" t="s">
        <v>25</v>
      </c>
      <c r="F279" s="147" t="s">
        <v>310</v>
      </c>
      <c r="G279" s="148"/>
      <c r="H279" s="11" t="s">
        <v>594</v>
      </c>
      <c r="I279" s="14">
        <v>0.33</v>
      </c>
      <c r="J279" s="109">
        <f t="shared" ref="J279:J342" si="4">I279*B279</f>
        <v>1.6500000000000001</v>
      </c>
      <c r="K279" s="115"/>
    </row>
    <row r="280" spans="1:11" ht="27" customHeight="1">
      <c r="A280" s="114"/>
      <c r="B280" s="107">
        <v>12</v>
      </c>
      <c r="C280" s="10" t="s">
        <v>965</v>
      </c>
      <c r="D280" s="118" t="s">
        <v>1207</v>
      </c>
      <c r="E280" s="118" t="s">
        <v>966</v>
      </c>
      <c r="F280" s="147" t="s">
        <v>107</v>
      </c>
      <c r="G280" s="148"/>
      <c r="H280" s="11" t="s">
        <v>967</v>
      </c>
      <c r="I280" s="14">
        <v>0.77</v>
      </c>
      <c r="J280" s="109">
        <f t="shared" si="4"/>
        <v>9.24</v>
      </c>
      <c r="K280" s="115"/>
    </row>
    <row r="281" spans="1:11" ht="24">
      <c r="A281" s="114"/>
      <c r="B281" s="107">
        <v>5</v>
      </c>
      <c r="C281" s="10" t="s">
        <v>968</v>
      </c>
      <c r="D281" s="118" t="s">
        <v>968</v>
      </c>
      <c r="E281" s="118" t="s">
        <v>25</v>
      </c>
      <c r="F281" s="147" t="s">
        <v>673</v>
      </c>
      <c r="G281" s="148"/>
      <c r="H281" s="11" t="s">
        <v>969</v>
      </c>
      <c r="I281" s="14">
        <v>0.57999999999999996</v>
      </c>
      <c r="J281" s="109">
        <f t="shared" si="4"/>
        <v>2.9</v>
      </c>
      <c r="K281" s="115"/>
    </row>
    <row r="282" spans="1:11" ht="24">
      <c r="A282" s="114"/>
      <c r="B282" s="107">
        <v>8</v>
      </c>
      <c r="C282" s="10" t="s">
        <v>968</v>
      </c>
      <c r="D282" s="118" t="s">
        <v>968</v>
      </c>
      <c r="E282" s="118" t="s">
        <v>25</v>
      </c>
      <c r="F282" s="147" t="s">
        <v>272</v>
      </c>
      <c r="G282" s="148"/>
      <c r="H282" s="11" t="s">
        <v>969</v>
      </c>
      <c r="I282" s="14">
        <v>0.57999999999999996</v>
      </c>
      <c r="J282" s="109">
        <f t="shared" si="4"/>
        <v>4.6399999999999997</v>
      </c>
      <c r="K282" s="115"/>
    </row>
    <row r="283" spans="1:11" ht="36">
      <c r="A283" s="114"/>
      <c r="B283" s="107">
        <v>2</v>
      </c>
      <c r="C283" s="10" t="s">
        <v>970</v>
      </c>
      <c r="D283" s="118" t="s">
        <v>970</v>
      </c>
      <c r="E283" s="118" t="s">
        <v>26</v>
      </c>
      <c r="F283" s="147" t="s">
        <v>214</v>
      </c>
      <c r="G283" s="148"/>
      <c r="H283" s="11" t="s">
        <v>1293</v>
      </c>
      <c r="I283" s="14">
        <v>1.76</v>
      </c>
      <c r="J283" s="109">
        <f t="shared" si="4"/>
        <v>3.52</v>
      </c>
      <c r="K283" s="115"/>
    </row>
    <row r="284" spans="1:11" ht="36">
      <c r="A284" s="114"/>
      <c r="B284" s="107">
        <v>2</v>
      </c>
      <c r="C284" s="10" t="s">
        <v>970</v>
      </c>
      <c r="D284" s="118" t="s">
        <v>970</v>
      </c>
      <c r="E284" s="118" t="s">
        <v>26</v>
      </c>
      <c r="F284" s="147" t="s">
        <v>268</v>
      </c>
      <c r="G284" s="148"/>
      <c r="H284" s="11" t="s">
        <v>1293</v>
      </c>
      <c r="I284" s="14">
        <v>1.76</v>
      </c>
      <c r="J284" s="109">
        <f t="shared" si="4"/>
        <v>3.52</v>
      </c>
      <c r="K284" s="115"/>
    </row>
    <row r="285" spans="1:11" ht="36">
      <c r="A285" s="114"/>
      <c r="B285" s="107">
        <v>2</v>
      </c>
      <c r="C285" s="10" t="s">
        <v>970</v>
      </c>
      <c r="D285" s="118" t="s">
        <v>970</v>
      </c>
      <c r="E285" s="118" t="s">
        <v>26</v>
      </c>
      <c r="F285" s="147" t="s">
        <v>269</v>
      </c>
      <c r="G285" s="148"/>
      <c r="H285" s="11" t="s">
        <v>1293</v>
      </c>
      <c r="I285" s="14">
        <v>1.76</v>
      </c>
      <c r="J285" s="109">
        <f t="shared" si="4"/>
        <v>3.52</v>
      </c>
      <c r="K285" s="115"/>
    </row>
    <row r="286" spans="1:11" ht="24">
      <c r="A286" s="114"/>
      <c r="B286" s="107">
        <v>2</v>
      </c>
      <c r="C286" s="10" t="s">
        <v>971</v>
      </c>
      <c r="D286" s="118" t="s">
        <v>971</v>
      </c>
      <c r="E286" s="118" t="s">
        <v>26</v>
      </c>
      <c r="F286" s="147" t="s">
        <v>107</v>
      </c>
      <c r="G286" s="148"/>
      <c r="H286" s="11" t="s">
        <v>1294</v>
      </c>
      <c r="I286" s="14">
        <v>1.54</v>
      </c>
      <c r="J286" s="109">
        <f t="shared" si="4"/>
        <v>3.08</v>
      </c>
      <c r="K286" s="115"/>
    </row>
    <row r="287" spans="1:11" ht="24">
      <c r="A287" s="114"/>
      <c r="B287" s="107">
        <v>2</v>
      </c>
      <c r="C287" s="10" t="s">
        <v>971</v>
      </c>
      <c r="D287" s="118" t="s">
        <v>971</v>
      </c>
      <c r="E287" s="118" t="s">
        <v>26</v>
      </c>
      <c r="F287" s="147" t="s">
        <v>263</v>
      </c>
      <c r="G287" s="148"/>
      <c r="H287" s="11" t="s">
        <v>1294</v>
      </c>
      <c r="I287" s="14">
        <v>1.54</v>
      </c>
      <c r="J287" s="109">
        <f t="shared" si="4"/>
        <v>3.08</v>
      </c>
      <c r="K287" s="115"/>
    </row>
    <row r="288" spans="1:11" ht="24">
      <c r="A288" s="114"/>
      <c r="B288" s="107">
        <v>2</v>
      </c>
      <c r="C288" s="10" t="s">
        <v>971</v>
      </c>
      <c r="D288" s="118" t="s">
        <v>971</v>
      </c>
      <c r="E288" s="118" t="s">
        <v>26</v>
      </c>
      <c r="F288" s="147" t="s">
        <v>269</v>
      </c>
      <c r="G288" s="148"/>
      <c r="H288" s="11" t="s">
        <v>1294</v>
      </c>
      <c r="I288" s="14">
        <v>1.54</v>
      </c>
      <c r="J288" s="109">
        <f t="shared" si="4"/>
        <v>3.08</v>
      </c>
      <c r="K288" s="115"/>
    </row>
    <row r="289" spans="1:11" ht="36">
      <c r="A289" s="114"/>
      <c r="B289" s="107">
        <v>2</v>
      </c>
      <c r="C289" s="10" t="s">
        <v>972</v>
      </c>
      <c r="D289" s="118" t="s">
        <v>972</v>
      </c>
      <c r="E289" s="118" t="s">
        <v>26</v>
      </c>
      <c r="F289" s="147" t="s">
        <v>107</v>
      </c>
      <c r="G289" s="148"/>
      <c r="H289" s="11" t="s">
        <v>973</v>
      </c>
      <c r="I289" s="14">
        <v>2.36</v>
      </c>
      <c r="J289" s="109">
        <f t="shared" si="4"/>
        <v>4.72</v>
      </c>
      <c r="K289" s="115"/>
    </row>
    <row r="290" spans="1:11" ht="36">
      <c r="A290" s="114"/>
      <c r="B290" s="107">
        <v>2</v>
      </c>
      <c r="C290" s="10" t="s">
        <v>972</v>
      </c>
      <c r="D290" s="118" t="s">
        <v>972</v>
      </c>
      <c r="E290" s="118" t="s">
        <v>26</v>
      </c>
      <c r="F290" s="147" t="s">
        <v>210</v>
      </c>
      <c r="G290" s="148"/>
      <c r="H290" s="11" t="s">
        <v>973</v>
      </c>
      <c r="I290" s="14">
        <v>2.36</v>
      </c>
      <c r="J290" s="109">
        <f t="shared" si="4"/>
        <v>4.72</v>
      </c>
      <c r="K290" s="115"/>
    </row>
    <row r="291" spans="1:11" ht="36">
      <c r="A291" s="114"/>
      <c r="B291" s="107">
        <v>2</v>
      </c>
      <c r="C291" s="10" t="s">
        <v>972</v>
      </c>
      <c r="D291" s="118" t="s">
        <v>972</v>
      </c>
      <c r="E291" s="118" t="s">
        <v>26</v>
      </c>
      <c r="F291" s="147" t="s">
        <v>310</v>
      </c>
      <c r="G291" s="148"/>
      <c r="H291" s="11" t="s">
        <v>973</v>
      </c>
      <c r="I291" s="14">
        <v>2.36</v>
      </c>
      <c r="J291" s="109">
        <f t="shared" si="4"/>
        <v>4.72</v>
      </c>
      <c r="K291" s="115"/>
    </row>
    <row r="292" spans="1:11" ht="36">
      <c r="A292" s="114"/>
      <c r="B292" s="107">
        <v>2</v>
      </c>
      <c r="C292" s="10" t="s">
        <v>974</v>
      </c>
      <c r="D292" s="118" t="s">
        <v>974</v>
      </c>
      <c r="E292" s="118" t="s">
        <v>26</v>
      </c>
      <c r="F292" s="147" t="s">
        <v>269</v>
      </c>
      <c r="G292" s="148"/>
      <c r="H292" s="11" t="s">
        <v>1295</v>
      </c>
      <c r="I292" s="14">
        <v>1.52</v>
      </c>
      <c r="J292" s="109">
        <f t="shared" si="4"/>
        <v>3.04</v>
      </c>
      <c r="K292" s="115"/>
    </row>
    <row r="293" spans="1:11" ht="36">
      <c r="A293" s="114"/>
      <c r="B293" s="107">
        <v>2</v>
      </c>
      <c r="C293" s="10" t="s">
        <v>974</v>
      </c>
      <c r="D293" s="118" t="s">
        <v>974</v>
      </c>
      <c r="E293" s="118" t="s">
        <v>26</v>
      </c>
      <c r="F293" s="147" t="s">
        <v>270</v>
      </c>
      <c r="G293" s="148"/>
      <c r="H293" s="11" t="s">
        <v>1295</v>
      </c>
      <c r="I293" s="14">
        <v>1.52</v>
      </c>
      <c r="J293" s="109">
        <f t="shared" si="4"/>
        <v>3.04</v>
      </c>
      <c r="K293" s="115"/>
    </row>
    <row r="294" spans="1:11" ht="24">
      <c r="A294" s="114"/>
      <c r="B294" s="107">
        <v>2</v>
      </c>
      <c r="C294" s="10" t="s">
        <v>975</v>
      </c>
      <c r="D294" s="118" t="s">
        <v>975</v>
      </c>
      <c r="E294" s="118" t="s">
        <v>26</v>
      </c>
      <c r="F294" s="147" t="s">
        <v>107</v>
      </c>
      <c r="G294" s="148"/>
      <c r="H294" s="11" t="s">
        <v>976</v>
      </c>
      <c r="I294" s="14">
        <v>1.46</v>
      </c>
      <c r="J294" s="109">
        <f t="shared" si="4"/>
        <v>2.92</v>
      </c>
      <c r="K294" s="115"/>
    </row>
    <row r="295" spans="1:11" ht="24">
      <c r="A295" s="114"/>
      <c r="B295" s="107">
        <v>2</v>
      </c>
      <c r="C295" s="10" t="s">
        <v>975</v>
      </c>
      <c r="D295" s="118" t="s">
        <v>975</v>
      </c>
      <c r="E295" s="118" t="s">
        <v>26</v>
      </c>
      <c r="F295" s="147" t="s">
        <v>212</v>
      </c>
      <c r="G295" s="148"/>
      <c r="H295" s="11" t="s">
        <v>976</v>
      </c>
      <c r="I295" s="14">
        <v>1.46</v>
      </c>
      <c r="J295" s="109">
        <f t="shared" si="4"/>
        <v>2.92</v>
      </c>
      <c r="K295" s="115"/>
    </row>
    <row r="296" spans="1:11" ht="24">
      <c r="A296" s="114"/>
      <c r="B296" s="107">
        <v>2</v>
      </c>
      <c r="C296" s="10" t="s">
        <v>975</v>
      </c>
      <c r="D296" s="118" t="s">
        <v>975</v>
      </c>
      <c r="E296" s="118" t="s">
        <v>26</v>
      </c>
      <c r="F296" s="147" t="s">
        <v>265</v>
      </c>
      <c r="G296" s="148"/>
      <c r="H296" s="11" t="s">
        <v>976</v>
      </c>
      <c r="I296" s="14">
        <v>1.46</v>
      </c>
      <c r="J296" s="109">
        <f t="shared" si="4"/>
        <v>2.92</v>
      </c>
      <c r="K296" s="115"/>
    </row>
    <row r="297" spans="1:11" ht="24">
      <c r="A297" s="114"/>
      <c r="B297" s="107">
        <v>2</v>
      </c>
      <c r="C297" s="10" t="s">
        <v>977</v>
      </c>
      <c r="D297" s="118" t="s">
        <v>977</v>
      </c>
      <c r="E297" s="118" t="s">
        <v>26</v>
      </c>
      <c r="F297" s="147" t="s">
        <v>107</v>
      </c>
      <c r="G297" s="148"/>
      <c r="H297" s="11" t="s">
        <v>1296</v>
      </c>
      <c r="I297" s="14">
        <v>1.84</v>
      </c>
      <c r="J297" s="109">
        <f t="shared" si="4"/>
        <v>3.68</v>
      </c>
      <c r="K297" s="115"/>
    </row>
    <row r="298" spans="1:11" ht="24">
      <c r="A298" s="114"/>
      <c r="B298" s="107">
        <v>2</v>
      </c>
      <c r="C298" s="10" t="s">
        <v>977</v>
      </c>
      <c r="D298" s="118" t="s">
        <v>977</v>
      </c>
      <c r="E298" s="118" t="s">
        <v>26</v>
      </c>
      <c r="F298" s="147" t="s">
        <v>210</v>
      </c>
      <c r="G298" s="148"/>
      <c r="H298" s="11" t="s">
        <v>1296</v>
      </c>
      <c r="I298" s="14">
        <v>1.84</v>
      </c>
      <c r="J298" s="109">
        <f t="shared" si="4"/>
        <v>3.68</v>
      </c>
      <c r="K298" s="115"/>
    </row>
    <row r="299" spans="1:11" ht="24">
      <c r="A299" s="114"/>
      <c r="B299" s="107">
        <v>2</v>
      </c>
      <c r="C299" s="10" t="s">
        <v>977</v>
      </c>
      <c r="D299" s="118" t="s">
        <v>977</v>
      </c>
      <c r="E299" s="118" t="s">
        <v>26</v>
      </c>
      <c r="F299" s="147" t="s">
        <v>212</v>
      </c>
      <c r="G299" s="148"/>
      <c r="H299" s="11" t="s">
        <v>1296</v>
      </c>
      <c r="I299" s="14">
        <v>1.84</v>
      </c>
      <c r="J299" s="109">
        <f t="shared" si="4"/>
        <v>3.68</v>
      </c>
      <c r="K299" s="115"/>
    </row>
    <row r="300" spans="1:11" ht="38.25" customHeight="1">
      <c r="A300" s="114"/>
      <c r="B300" s="107">
        <v>2</v>
      </c>
      <c r="C300" s="10" t="s">
        <v>978</v>
      </c>
      <c r="D300" s="118" t="s">
        <v>978</v>
      </c>
      <c r="E300" s="118" t="s">
        <v>26</v>
      </c>
      <c r="F300" s="147" t="s">
        <v>107</v>
      </c>
      <c r="G300" s="148"/>
      <c r="H300" s="11" t="s">
        <v>1297</v>
      </c>
      <c r="I300" s="14">
        <v>1.98</v>
      </c>
      <c r="J300" s="109">
        <f t="shared" si="4"/>
        <v>3.96</v>
      </c>
      <c r="K300" s="115"/>
    </row>
    <row r="301" spans="1:11" ht="36">
      <c r="A301" s="114"/>
      <c r="B301" s="107">
        <v>2</v>
      </c>
      <c r="C301" s="10" t="s">
        <v>979</v>
      </c>
      <c r="D301" s="118" t="s">
        <v>979</v>
      </c>
      <c r="E301" s="118" t="s">
        <v>26</v>
      </c>
      <c r="F301" s="147" t="s">
        <v>107</v>
      </c>
      <c r="G301" s="148"/>
      <c r="H301" s="11" t="s">
        <v>1298</v>
      </c>
      <c r="I301" s="14">
        <v>1.27</v>
      </c>
      <c r="J301" s="109">
        <f t="shared" si="4"/>
        <v>2.54</v>
      </c>
      <c r="K301" s="115"/>
    </row>
    <row r="302" spans="1:11" ht="36">
      <c r="A302" s="114"/>
      <c r="B302" s="107">
        <v>2</v>
      </c>
      <c r="C302" s="10" t="s">
        <v>979</v>
      </c>
      <c r="D302" s="118" t="s">
        <v>979</v>
      </c>
      <c r="E302" s="118" t="s">
        <v>26</v>
      </c>
      <c r="F302" s="147" t="s">
        <v>214</v>
      </c>
      <c r="G302" s="148"/>
      <c r="H302" s="11" t="s">
        <v>1298</v>
      </c>
      <c r="I302" s="14">
        <v>1.27</v>
      </c>
      <c r="J302" s="109">
        <f t="shared" si="4"/>
        <v>2.54</v>
      </c>
      <c r="K302" s="115"/>
    </row>
    <row r="303" spans="1:11" ht="36">
      <c r="A303" s="114"/>
      <c r="B303" s="107">
        <v>2</v>
      </c>
      <c r="C303" s="10" t="s">
        <v>979</v>
      </c>
      <c r="D303" s="118" t="s">
        <v>979</v>
      </c>
      <c r="E303" s="118" t="s">
        <v>26</v>
      </c>
      <c r="F303" s="147" t="s">
        <v>268</v>
      </c>
      <c r="G303" s="148"/>
      <c r="H303" s="11" t="s">
        <v>1298</v>
      </c>
      <c r="I303" s="14">
        <v>1.27</v>
      </c>
      <c r="J303" s="109">
        <f t="shared" si="4"/>
        <v>2.54</v>
      </c>
      <c r="K303" s="115"/>
    </row>
    <row r="304" spans="1:11" ht="24">
      <c r="A304" s="114"/>
      <c r="B304" s="107">
        <v>2</v>
      </c>
      <c r="C304" s="10" t="s">
        <v>980</v>
      </c>
      <c r="D304" s="118" t="s">
        <v>980</v>
      </c>
      <c r="E304" s="118" t="s">
        <v>26</v>
      </c>
      <c r="F304" s="147" t="s">
        <v>107</v>
      </c>
      <c r="G304" s="148"/>
      <c r="H304" s="11" t="s">
        <v>1299</v>
      </c>
      <c r="I304" s="14">
        <v>1.74</v>
      </c>
      <c r="J304" s="109">
        <f t="shared" si="4"/>
        <v>3.48</v>
      </c>
      <c r="K304" s="115"/>
    </row>
    <row r="305" spans="1:11" ht="24">
      <c r="A305" s="114"/>
      <c r="B305" s="107">
        <v>2</v>
      </c>
      <c r="C305" s="10" t="s">
        <v>981</v>
      </c>
      <c r="D305" s="118" t="s">
        <v>981</v>
      </c>
      <c r="E305" s="118" t="s">
        <v>27</v>
      </c>
      <c r="F305" s="147" t="s">
        <v>635</v>
      </c>
      <c r="G305" s="148"/>
      <c r="H305" s="11" t="s">
        <v>982</v>
      </c>
      <c r="I305" s="14">
        <v>1.63</v>
      </c>
      <c r="J305" s="109">
        <f t="shared" si="4"/>
        <v>3.26</v>
      </c>
      <c r="K305" s="115"/>
    </row>
    <row r="306" spans="1:11" ht="24">
      <c r="A306" s="114"/>
      <c r="B306" s="107">
        <v>2</v>
      </c>
      <c r="C306" s="10" t="s">
        <v>981</v>
      </c>
      <c r="D306" s="118" t="s">
        <v>981</v>
      </c>
      <c r="E306" s="118" t="s">
        <v>27</v>
      </c>
      <c r="F306" s="147" t="s">
        <v>637</v>
      </c>
      <c r="G306" s="148"/>
      <c r="H306" s="11" t="s">
        <v>982</v>
      </c>
      <c r="I306" s="14">
        <v>1.63</v>
      </c>
      <c r="J306" s="109">
        <f t="shared" si="4"/>
        <v>3.26</v>
      </c>
      <c r="K306" s="115"/>
    </row>
    <row r="307" spans="1:11" ht="24">
      <c r="A307" s="114"/>
      <c r="B307" s="107">
        <v>2</v>
      </c>
      <c r="C307" s="10" t="s">
        <v>983</v>
      </c>
      <c r="D307" s="118" t="s">
        <v>983</v>
      </c>
      <c r="E307" s="118" t="s">
        <v>26</v>
      </c>
      <c r="F307" s="147" t="s">
        <v>348</v>
      </c>
      <c r="G307" s="148"/>
      <c r="H307" s="11" t="s">
        <v>984</v>
      </c>
      <c r="I307" s="14">
        <v>4.1399999999999997</v>
      </c>
      <c r="J307" s="109">
        <f t="shared" si="4"/>
        <v>8.2799999999999994</v>
      </c>
      <c r="K307" s="115"/>
    </row>
    <row r="308" spans="1:11" ht="48">
      <c r="A308" s="114"/>
      <c r="B308" s="107">
        <v>2</v>
      </c>
      <c r="C308" s="10" t="s">
        <v>985</v>
      </c>
      <c r="D308" s="118" t="s">
        <v>985</v>
      </c>
      <c r="E308" s="118" t="s">
        <v>26</v>
      </c>
      <c r="F308" s="147" t="s">
        <v>107</v>
      </c>
      <c r="G308" s="148"/>
      <c r="H308" s="11" t="s">
        <v>986</v>
      </c>
      <c r="I308" s="14">
        <v>2.2000000000000002</v>
      </c>
      <c r="J308" s="109">
        <f t="shared" si="4"/>
        <v>4.4000000000000004</v>
      </c>
      <c r="K308" s="115"/>
    </row>
    <row r="309" spans="1:11" ht="36">
      <c r="A309" s="114"/>
      <c r="B309" s="107">
        <v>2</v>
      </c>
      <c r="C309" s="10" t="s">
        <v>987</v>
      </c>
      <c r="D309" s="118" t="s">
        <v>987</v>
      </c>
      <c r="E309" s="118" t="s">
        <v>26</v>
      </c>
      <c r="F309" s="147" t="s">
        <v>348</v>
      </c>
      <c r="G309" s="148"/>
      <c r="H309" s="11" t="s">
        <v>988</v>
      </c>
      <c r="I309" s="14">
        <v>2.38</v>
      </c>
      <c r="J309" s="109">
        <f t="shared" si="4"/>
        <v>4.76</v>
      </c>
      <c r="K309" s="115"/>
    </row>
    <row r="310" spans="1:11" ht="36">
      <c r="A310" s="114"/>
      <c r="B310" s="107">
        <v>2</v>
      </c>
      <c r="C310" s="10" t="s">
        <v>987</v>
      </c>
      <c r="D310" s="118" t="s">
        <v>987</v>
      </c>
      <c r="E310" s="118" t="s">
        <v>26</v>
      </c>
      <c r="F310" s="147" t="s">
        <v>528</v>
      </c>
      <c r="G310" s="148"/>
      <c r="H310" s="11" t="s">
        <v>988</v>
      </c>
      <c r="I310" s="14">
        <v>2.38</v>
      </c>
      <c r="J310" s="109">
        <f t="shared" si="4"/>
        <v>4.76</v>
      </c>
      <c r="K310" s="115"/>
    </row>
    <row r="311" spans="1:11" ht="27.75" customHeight="1">
      <c r="A311" s="114"/>
      <c r="B311" s="107">
        <v>2</v>
      </c>
      <c r="C311" s="10" t="s">
        <v>989</v>
      </c>
      <c r="D311" s="118" t="s">
        <v>989</v>
      </c>
      <c r="E311" s="118" t="s">
        <v>26</v>
      </c>
      <c r="F311" s="147" t="s">
        <v>212</v>
      </c>
      <c r="G311" s="148"/>
      <c r="H311" s="11" t="s">
        <v>990</v>
      </c>
      <c r="I311" s="14">
        <v>1.98</v>
      </c>
      <c r="J311" s="109">
        <f t="shared" si="4"/>
        <v>3.96</v>
      </c>
      <c r="K311" s="115"/>
    </row>
    <row r="312" spans="1:11" ht="24">
      <c r="A312" s="114"/>
      <c r="B312" s="107">
        <v>3</v>
      </c>
      <c r="C312" s="10" t="s">
        <v>991</v>
      </c>
      <c r="D312" s="118" t="s">
        <v>1208</v>
      </c>
      <c r="E312" s="118" t="s">
        <v>27</v>
      </c>
      <c r="F312" s="147" t="s">
        <v>107</v>
      </c>
      <c r="G312" s="148"/>
      <c r="H312" s="11" t="s">
        <v>992</v>
      </c>
      <c r="I312" s="14">
        <v>1.7</v>
      </c>
      <c r="J312" s="109">
        <f t="shared" si="4"/>
        <v>5.0999999999999996</v>
      </c>
      <c r="K312" s="115"/>
    </row>
    <row r="313" spans="1:11" ht="24">
      <c r="A313" s="114"/>
      <c r="B313" s="107">
        <v>2</v>
      </c>
      <c r="C313" s="10" t="s">
        <v>991</v>
      </c>
      <c r="D313" s="118" t="s">
        <v>1208</v>
      </c>
      <c r="E313" s="118" t="s">
        <v>27</v>
      </c>
      <c r="F313" s="147" t="s">
        <v>213</v>
      </c>
      <c r="G313" s="148"/>
      <c r="H313" s="11" t="s">
        <v>992</v>
      </c>
      <c r="I313" s="14">
        <v>1.7</v>
      </c>
      <c r="J313" s="109">
        <f t="shared" si="4"/>
        <v>3.4</v>
      </c>
      <c r="K313" s="115"/>
    </row>
    <row r="314" spans="1:11" ht="24">
      <c r="A314" s="114"/>
      <c r="B314" s="107">
        <v>2</v>
      </c>
      <c r="C314" s="10" t="s">
        <v>991</v>
      </c>
      <c r="D314" s="118" t="s">
        <v>1208</v>
      </c>
      <c r="E314" s="118" t="s">
        <v>27</v>
      </c>
      <c r="F314" s="147" t="s">
        <v>265</v>
      </c>
      <c r="G314" s="148"/>
      <c r="H314" s="11" t="s">
        <v>992</v>
      </c>
      <c r="I314" s="14">
        <v>1.7</v>
      </c>
      <c r="J314" s="109">
        <f t="shared" si="4"/>
        <v>3.4</v>
      </c>
      <c r="K314" s="115"/>
    </row>
    <row r="315" spans="1:11" ht="24">
      <c r="A315" s="114"/>
      <c r="B315" s="107">
        <v>2</v>
      </c>
      <c r="C315" s="10" t="s">
        <v>993</v>
      </c>
      <c r="D315" s="118" t="s">
        <v>993</v>
      </c>
      <c r="E315" s="118" t="s">
        <v>26</v>
      </c>
      <c r="F315" s="147" t="s">
        <v>528</v>
      </c>
      <c r="G315" s="148"/>
      <c r="H315" s="11" t="s">
        <v>994</v>
      </c>
      <c r="I315" s="14">
        <v>2.78</v>
      </c>
      <c r="J315" s="109">
        <f t="shared" si="4"/>
        <v>5.56</v>
      </c>
      <c r="K315" s="115"/>
    </row>
    <row r="316" spans="1:11" ht="24">
      <c r="A316" s="114"/>
      <c r="B316" s="107">
        <v>2</v>
      </c>
      <c r="C316" s="10" t="s">
        <v>995</v>
      </c>
      <c r="D316" s="118" t="s">
        <v>995</v>
      </c>
      <c r="E316" s="118" t="s">
        <v>25</v>
      </c>
      <c r="F316" s="147" t="s">
        <v>239</v>
      </c>
      <c r="G316" s="148"/>
      <c r="H316" s="11" t="s">
        <v>996</v>
      </c>
      <c r="I316" s="14">
        <v>2.35</v>
      </c>
      <c r="J316" s="109">
        <f t="shared" si="4"/>
        <v>4.7</v>
      </c>
      <c r="K316" s="115"/>
    </row>
    <row r="317" spans="1:11" ht="36">
      <c r="A317" s="114"/>
      <c r="B317" s="107">
        <v>2</v>
      </c>
      <c r="C317" s="10" t="s">
        <v>997</v>
      </c>
      <c r="D317" s="118" t="s">
        <v>997</v>
      </c>
      <c r="E317" s="118" t="s">
        <v>834</v>
      </c>
      <c r="F317" s="147"/>
      <c r="G317" s="148"/>
      <c r="H317" s="11" t="s">
        <v>1300</v>
      </c>
      <c r="I317" s="14">
        <v>1.94</v>
      </c>
      <c r="J317" s="109">
        <f t="shared" si="4"/>
        <v>3.88</v>
      </c>
      <c r="K317" s="115"/>
    </row>
    <row r="318" spans="1:11" ht="36">
      <c r="A318" s="114"/>
      <c r="B318" s="107">
        <v>2</v>
      </c>
      <c r="C318" s="10" t="s">
        <v>998</v>
      </c>
      <c r="D318" s="118" t="s">
        <v>998</v>
      </c>
      <c r="E318" s="118" t="s">
        <v>635</v>
      </c>
      <c r="F318" s="147"/>
      <c r="G318" s="148"/>
      <c r="H318" s="11" t="s">
        <v>1301</v>
      </c>
      <c r="I318" s="14">
        <v>2.31</v>
      </c>
      <c r="J318" s="109">
        <f t="shared" si="4"/>
        <v>4.62</v>
      </c>
      <c r="K318" s="115"/>
    </row>
    <row r="319" spans="1:11" ht="36">
      <c r="A319" s="114"/>
      <c r="B319" s="107">
        <v>2</v>
      </c>
      <c r="C319" s="10" t="s">
        <v>998</v>
      </c>
      <c r="D319" s="118" t="s">
        <v>998</v>
      </c>
      <c r="E319" s="118" t="s">
        <v>639</v>
      </c>
      <c r="F319" s="147"/>
      <c r="G319" s="148"/>
      <c r="H319" s="11" t="s">
        <v>1301</v>
      </c>
      <c r="I319" s="14">
        <v>2.31</v>
      </c>
      <c r="J319" s="109">
        <f t="shared" si="4"/>
        <v>4.62</v>
      </c>
      <c r="K319" s="115"/>
    </row>
    <row r="320" spans="1:11" ht="36">
      <c r="A320" s="114"/>
      <c r="B320" s="107">
        <v>2</v>
      </c>
      <c r="C320" s="10" t="s">
        <v>998</v>
      </c>
      <c r="D320" s="118" t="s">
        <v>998</v>
      </c>
      <c r="E320" s="118" t="s">
        <v>643</v>
      </c>
      <c r="F320" s="147"/>
      <c r="G320" s="148"/>
      <c r="H320" s="11" t="s">
        <v>1301</v>
      </c>
      <c r="I320" s="14">
        <v>2.31</v>
      </c>
      <c r="J320" s="109">
        <f t="shared" si="4"/>
        <v>4.62</v>
      </c>
      <c r="K320" s="115"/>
    </row>
    <row r="321" spans="1:11" ht="48">
      <c r="A321" s="114"/>
      <c r="B321" s="107">
        <v>2</v>
      </c>
      <c r="C321" s="10" t="s">
        <v>999</v>
      </c>
      <c r="D321" s="118" t="s">
        <v>999</v>
      </c>
      <c r="E321" s="118" t="s">
        <v>26</v>
      </c>
      <c r="F321" s="147" t="s">
        <v>269</v>
      </c>
      <c r="G321" s="148"/>
      <c r="H321" s="11" t="s">
        <v>1000</v>
      </c>
      <c r="I321" s="14">
        <v>4.03</v>
      </c>
      <c r="J321" s="109">
        <f t="shared" si="4"/>
        <v>8.06</v>
      </c>
      <c r="K321" s="115"/>
    </row>
    <row r="322" spans="1:11" ht="24">
      <c r="A322" s="114"/>
      <c r="B322" s="107">
        <v>8</v>
      </c>
      <c r="C322" s="10" t="s">
        <v>1001</v>
      </c>
      <c r="D322" s="118" t="s">
        <v>1001</v>
      </c>
      <c r="E322" s="118" t="s">
        <v>210</v>
      </c>
      <c r="F322" s="147"/>
      <c r="G322" s="148"/>
      <c r="H322" s="11" t="s">
        <v>1002</v>
      </c>
      <c r="I322" s="14">
        <v>1.65</v>
      </c>
      <c r="J322" s="109">
        <f t="shared" si="4"/>
        <v>13.2</v>
      </c>
      <c r="K322" s="115"/>
    </row>
    <row r="323" spans="1:11" ht="24">
      <c r="A323" s="114"/>
      <c r="B323" s="107">
        <v>3</v>
      </c>
      <c r="C323" s="10" t="s">
        <v>1001</v>
      </c>
      <c r="D323" s="118" t="s">
        <v>1001</v>
      </c>
      <c r="E323" s="118" t="s">
        <v>212</v>
      </c>
      <c r="F323" s="147"/>
      <c r="G323" s="148"/>
      <c r="H323" s="11" t="s">
        <v>1002</v>
      </c>
      <c r="I323" s="14">
        <v>1.65</v>
      </c>
      <c r="J323" s="109">
        <f t="shared" si="4"/>
        <v>4.9499999999999993</v>
      </c>
      <c r="K323" s="115"/>
    </row>
    <row r="324" spans="1:11" ht="24">
      <c r="A324" s="114"/>
      <c r="B324" s="107">
        <v>3</v>
      </c>
      <c r="C324" s="10" t="s">
        <v>1001</v>
      </c>
      <c r="D324" s="118" t="s">
        <v>1001</v>
      </c>
      <c r="E324" s="118" t="s">
        <v>214</v>
      </c>
      <c r="F324" s="147"/>
      <c r="G324" s="148"/>
      <c r="H324" s="11" t="s">
        <v>1002</v>
      </c>
      <c r="I324" s="14">
        <v>1.65</v>
      </c>
      <c r="J324" s="109">
        <f t="shared" si="4"/>
        <v>4.9499999999999993</v>
      </c>
      <c r="K324" s="115"/>
    </row>
    <row r="325" spans="1:11" ht="24">
      <c r="A325" s="114"/>
      <c r="B325" s="107">
        <v>5</v>
      </c>
      <c r="C325" s="10" t="s">
        <v>1001</v>
      </c>
      <c r="D325" s="118" t="s">
        <v>1001</v>
      </c>
      <c r="E325" s="118" t="s">
        <v>265</v>
      </c>
      <c r="F325" s="147"/>
      <c r="G325" s="148"/>
      <c r="H325" s="11" t="s">
        <v>1002</v>
      </c>
      <c r="I325" s="14">
        <v>1.65</v>
      </c>
      <c r="J325" s="109">
        <f t="shared" si="4"/>
        <v>8.25</v>
      </c>
      <c r="K325" s="115"/>
    </row>
    <row r="326" spans="1:11" ht="24">
      <c r="A326" s="114"/>
      <c r="B326" s="107">
        <v>3</v>
      </c>
      <c r="C326" s="10" t="s">
        <v>1001</v>
      </c>
      <c r="D326" s="118" t="s">
        <v>1001</v>
      </c>
      <c r="E326" s="118" t="s">
        <v>268</v>
      </c>
      <c r="F326" s="147"/>
      <c r="G326" s="148"/>
      <c r="H326" s="11" t="s">
        <v>1002</v>
      </c>
      <c r="I326" s="14">
        <v>1.65</v>
      </c>
      <c r="J326" s="109">
        <f t="shared" si="4"/>
        <v>4.9499999999999993</v>
      </c>
      <c r="K326" s="115"/>
    </row>
    <row r="327" spans="1:11" ht="24">
      <c r="A327" s="114"/>
      <c r="B327" s="107">
        <v>3</v>
      </c>
      <c r="C327" s="10" t="s">
        <v>577</v>
      </c>
      <c r="D327" s="118" t="s">
        <v>577</v>
      </c>
      <c r="E327" s="118" t="s">
        <v>212</v>
      </c>
      <c r="F327" s="147"/>
      <c r="G327" s="148"/>
      <c r="H327" s="11" t="s">
        <v>1003</v>
      </c>
      <c r="I327" s="14">
        <v>1.6</v>
      </c>
      <c r="J327" s="109">
        <f t="shared" si="4"/>
        <v>4.8000000000000007</v>
      </c>
      <c r="K327" s="115"/>
    </row>
    <row r="328" spans="1:11" ht="24">
      <c r="A328" s="114"/>
      <c r="B328" s="107">
        <v>5</v>
      </c>
      <c r="C328" s="10" t="s">
        <v>577</v>
      </c>
      <c r="D328" s="118" t="s">
        <v>577</v>
      </c>
      <c r="E328" s="118" t="s">
        <v>265</v>
      </c>
      <c r="F328" s="147"/>
      <c r="G328" s="148"/>
      <c r="H328" s="11" t="s">
        <v>1003</v>
      </c>
      <c r="I328" s="14">
        <v>1.6</v>
      </c>
      <c r="J328" s="109">
        <f t="shared" si="4"/>
        <v>8</v>
      </c>
      <c r="K328" s="115"/>
    </row>
    <row r="329" spans="1:11" ht="24">
      <c r="A329" s="114"/>
      <c r="B329" s="107">
        <v>6</v>
      </c>
      <c r="C329" s="10" t="s">
        <v>577</v>
      </c>
      <c r="D329" s="118" t="s">
        <v>577</v>
      </c>
      <c r="E329" s="118" t="s">
        <v>310</v>
      </c>
      <c r="F329" s="147"/>
      <c r="G329" s="148"/>
      <c r="H329" s="11" t="s">
        <v>1003</v>
      </c>
      <c r="I329" s="14">
        <v>1.6</v>
      </c>
      <c r="J329" s="109">
        <f t="shared" si="4"/>
        <v>9.6000000000000014</v>
      </c>
      <c r="K329" s="115"/>
    </row>
    <row r="330" spans="1:11" ht="48">
      <c r="A330" s="114"/>
      <c r="B330" s="107">
        <v>1</v>
      </c>
      <c r="C330" s="10" t="s">
        <v>1004</v>
      </c>
      <c r="D330" s="118" t="s">
        <v>1004</v>
      </c>
      <c r="E330" s="118" t="s">
        <v>699</v>
      </c>
      <c r="F330" s="147"/>
      <c r="G330" s="148"/>
      <c r="H330" s="11" t="s">
        <v>1005</v>
      </c>
      <c r="I330" s="14">
        <v>17</v>
      </c>
      <c r="J330" s="109">
        <f t="shared" si="4"/>
        <v>17</v>
      </c>
      <c r="K330" s="115"/>
    </row>
    <row r="331" spans="1:11" ht="27.75" customHeight="1">
      <c r="A331" s="114"/>
      <c r="B331" s="107">
        <v>1</v>
      </c>
      <c r="C331" s="10" t="s">
        <v>1006</v>
      </c>
      <c r="D331" s="118" t="s">
        <v>1006</v>
      </c>
      <c r="E331" s="118" t="s">
        <v>699</v>
      </c>
      <c r="F331" s="147"/>
      <c r="G331" s="148"/>
      <c r="H331" s="11" t="s">
        <v>1007</v>
      </c>
      <c r="I331" s="14">
        <v>15.42</v>
      </c>
      <c r="J331" s="109">
        <f t="shared" si="4"/>
        <v>15.42</v>
      </c>
      <c r="K331" s="115"/>
    </row>
    <row r="332" spans="1:11" ht="27.75" customHeight="1">
      <c r="A332" s="114"/>
      <c r="B332" s="107">
        <v>1</v>
      </c>
      <c r="C332" s="10" t="s">
        <v>1008</v>
      </c>
      <c r="D332" s="118" t="s">
        <v>1008</v>
      </c>
      <c r="E332" s="118" t="s">
        <v>699</v>
      </c>
      <c r="F332" s="147"/>
      <c r="G332" s="148"/>
      <c r="H332" s="11" t="s">
        <v>1009</v>
      </c>
      <c r="I332" s="14">
        <v>5.48</v>
      </c>
      <c r="J332" s="109">
        <f t="shared" si="4"/>
        <v>5.48</v>
      </c>
      <c r="K332" s="115"/>
    </row>
    <row r="333" spans="1:11" ht="48">
      <c r="A333" s="114"/>
      <c r="B333" s="107">
        <v>1</v>
      </c>
      <c r="C333" s="10" t="s">
        <v>1010</v>
      </c>
      <c r="D333" s="118" t="s">
        <v>1010</v>
      </c>
      <c r="E333" s="118" t="s">
        <v>699</v>
      </c>
      <c r="F333" s="147"/>
      <c r="G333" s="148"/>
      <c r="H333" s="11" t="s">
        <v>1011</v>
      </c>
      <c r="I333" s="14">
        <v>13.85</v>
      </c>
      <c r="J333" s="109">
        <f t="shared" si="4"/>
        <v>13.85</v>
      </c>
      <c r="K333" s="115"/>
    </row>
    <row r="334" spans="1:11" ht="24">
      <c r="A334" s="114"/>
      <c r="B334" s="107">
        <v>2</v>
      </c>
      <c r="C334" s="10" t="s">
        <v>1012</v>
      </c>
      <c r="D334" s="118" t="s">
        <v>1012</v>
      </c>
      <c r="E334" s="118" t="s">
        <v>27</v>
      </c>
      <c r="F334" s="147"/>
      <c r="G334" s="148"/>
      <c r="H334" s="11" t="s">
        <v>1013</v>
      </c>
      <c r="I334" s="14">
        <v>1.96</v>
      </c>
      <c r="J334" s="109">
        <f t="shared" si="4"/>
        <v>3.92</v>
      </c>
      <c r="K334" s="115"/>
    </row>
    <row r="335" spans="1:11" ht="26.25" customHeight="1">
      <c r="A335" s="114"/>
      <c r="B335" s="107">
        <v>4</v>
      </c>
      <c r="C335" s="10" t="s">
        <v>1014</v>
      </c>
      <c r="D335" s="118" t="s">
        <v>1014</v>
      </c>
      <c r="E335" s="118" t="s">
        <v>27</v>
      </c>
      <c r="F335" s="147"/>
      <c r="G335" s="148"/>
      <c r="H335" s="11" t="s">
        <v>1015</v>
      </c>
      <c r="I335" s="14">
        <v>1.57</v>
      </c>
      <c r="J335" s="109">
        <f t="shared" si="4"/>
        <v>6.28</v>
      </c>
      <c r="K335" s="115"/>
    </row>
    <row r="336" spans="1:11" ht="24">
      <c r="A336" s="114"/>
      <c r="B336" s="107">
        <v>2</v>
      </c>
      <c r="C336" s="10" t="s">
        <v>1016</v>
      </c>
      <c r="D336" s="118" t="s">
        <v>1016</v>
      </c>
      <c r="E336" s="118" t="s">
        <v>27</v>
      </c>
      <c r="F336" s="147"/>
      <c r="G336" s="148"/>
      <c r="H336" s="11" t="s">
        <v>1017</v>
      </c>
      <c r="I336" s="14">
        <v>1.58</v>
      </c>
      <c r="J336" s="109">
        <f t="shared" si="4"/>
        <v>3.16</v>
      </c>
      <c r="K336" s="115"/>
    </row>
    <row r="337" spans="1:11" ht="24">
      <c r="A337" s="114"/>
      <c r="B337" s="107">
        <v>2</v>
      </c>
      <c r="C337" s="10" t="s">
        <v>1018</v>
      </c>
      <c r="D337" s="118" t="s">
        <v>1018</v>
      </c>
      <c r="E337" s="118" t="s">
        <v>27</v>
      </c>
      <c r="F337" s="147"/>
      <c r="G337" s="148"/>
      <c r="H337" s="11" t="s">
        <v>1019</v>
      </c>
      <c r="I337" s="14">
        <v>1.48</v>
      </c>
      <c r="J337" s="109">
        <f t="shared" si="4"/>
        <v>2.96</v>
      </c>
      <c r="K337" s="115"/>
    </row>
    <row r="338" spans="1:11" ht="36">
      <c r="A338" s="114"/>
      <c r="B338" s="107">
        <v>3</v>
      </c>
      <c r="C338" s="10" t="s">
        <v>1020</v>
      </c>
      <c r="D338" s="118" t="s">
        <v>1209</v>
      </c>
      <c r="E338" s="118" t="s">
        <v>27</v>
      </c>
      <c r="F338" s="147" t="s">
        <v>107</v>
      </c>
      <c r="G338" s="148"/>
      <c r="H338" s="11" t="s">
        <v>1021</v>
      </c>
      <c r="I338" s="14">
        <v>1.99</v>
      </c>
      <c r="J338" s="109">
        <f t="shared" si="4"/>
        <v>5.97</v>
      </c>
      <c r="K338" s="115"/>
    </row>
    <row r="339" spans="1:11" ht="36">
      <c r="A339" s="114"/>
      <c r="B339" s="107">
        <v>3</v>
      </c>
      <c r="C339" s="10" t="s">
        <v>1020</v>
      </c>
      <c r="D339" s="118" t="s">
        <v>1209</v>
      </c>
      <c r="E339" s="118" t="s">
        <v>27</v>
      </c>
      <c r="F339" s="147" t="s">
        <v>310</v>
      </c>
      <c r="G339" s="148"/>
      <c r="H339" s="11" t="s">
        <v>1021</v>
      </c>
      <c r="I339" s="14">
        <v>1.99</v>
      </c>
      <c r="J339" s="109">
        <f t="shared" si="4"/>
        <v>5.97</v>
      </c>
      <c r="K339" s="115"/>
    </row>
    <row r="340" spans="1:11" ht="36">
      <c r="A340" s="114"/>
      <c r="B340" s="107">
        <v>2</v>
      </c>
      <c r="C340" s="10" t="s">
        <v>1022</v>
      </c>
      <c r="D340" s="118" t="s">
        <v>1210</v>
      </c>
      <c r="E340" s="118" t="s">
        <v>27</v>
      </c>
      <c r="F340" s="147" t="s">
        <v>210</v>
      </c>
      <c r="G340" s="148"/>
      <c r="H340" s="11" t="s">
        <v>1023</v>
      </c>
      <c r="I340" s="14">
        <v>2.2000000000000002</v>
      </c>
      <c r="J340" s="109">
        <f t="shared" si="4"/>
        <v>4.4000000000000004</v>
      </c>
      <c r="K340" s="115"/>
    </row>
    <row r="341" spans="1:11" ht="36">
      <c r="A341" s="114"/>
      <c r="B341" s="107">
        <v>2</v>
      </c>
      <c r="C341" s="10" t="s">
        <v>1022</v>
      </c>
      <c r="D341" s="118" t="s">
        <v>1210</v>
      </c>
      <c r="E341" s="118" t="s">
        <v>27</v>
      </c>
      <c r="F341" s="147" t="s">
        <v>213</v>
      </c>
      <c r="G341" s="148"/>
      <c r="H341" s="11" t="s">
        <v>1023</v>
      </c>
      <c r="I341" s="14">
        <v>2.2000000000000002</v>
      </c>
      <c r="J341" s="109">
        <f t="shared" si="4"/>
        <v>4.4000000000000004</v>
      </c>
      <c r="K341" s="115"/>
    </row>
    <row r="342" spans="1:11" ht="25.5" customHeight="1">
      <c r="A342" s="114"/>
      <c r="B342" s="107">
        <v>3</v>
      </c>
      <c r="C342" s="10" t="s">
        <v>1024</v>
      </c>
      <c r="D342" s="118" t="s">
        <v>1024</v>
      </c>
      <c r="E342" s="118"/>
      <c r="F342" s="147"/>
      <c r="G342" s="148"/>
      <c r="H342" s="11" t="s">
        <v>1302</v>
      </c>
      <c r="I342" s="14">
        <v>1.1299999999999999</v>
      </c>
      <c r="J342" s="109">
        <f t="shared" si="4"/>
        <v>3.3899999999999997</v>
      </c>
      <c r="K342" s="115"/>
    </row>
    <row r="343" spans="1:11" ht="24">
      <c r="A343" s="114"/>
      <c r="B343" s="107">
        <v>3</v>
      </c>
      <c r="C343" s="10" t="s">
        <v>1025</v>
      </c>
      <c r="D343" s="118" t="s">
        <v>1025</v>
      </c>
      <c r="E343" s="118"/>
      <c r="F343" s="147"/>
      <c r="G343" s="148"/>
      <c r="H343" s="11" t="s">
        <v>1026</v>
      </c>
      <c r="I343" s="14">
        <v>1.28</v>
      </c>
      <c r="J343" s="109">
        <f t="shared" ref="J343:J406" si="5">I343*B343</f>
        <v>3.84</v>
      </c>
      <c r="K343" s="115"/>
    </row>
    <row r="344" spans="1:11" ht="24">
      <c r="A344" s="114"/>
      <c r="B344" s="107">
        <v>3</v>
      </c>
      <c r="C344" s="10" t="s">
        <v>1027</v>
      </c>
      <c r="D344" s="118" t="s">
        <v>1027</v>
      </c>
      <c r="E344" s="118"/>
      <c r="F344" s="147"/>
      <c r="G344" s="148"/>
      <c r="H344" s="11" t="s">
        <v>1303</v>
      </c>
      <c r="I344" s="14">
        <v>1.4</v>
      </c>
      <c r="J344" s="109">
        <f t="shared" si="5"/>
        <v>4.1999999999999993</v>
      </c>
      <c r="K344" s="115"/>
    </row>
    <row r="345" spans="1:11" ht="27" customHeight="1">
      <c r="A345" s="114"/>
      <c r="B345" s="107">
        <v>3</v>
      </c>
      <c r="C345" s="10" t="s">
        <v>1028</v>
      </c>
      <c r="D345" s="118" t="s">
        <v>1028</v>
      </c>
      <c r="E345" s="118"/>
      <c r="F345" s="147"/>
      <c r="G345" s="148"/>
      <c r="H345" s="11" t="s">
        <v>1304</v>
      </c>
      <c r="I345" s="14">
        <v>1.85</v>
      </c>
      <c r="J345" s="109">
        <f t="shared" si="5"/>
        <v>5.5500000000000007</v>
      </c>
      <c r="K345" s="115"/>
    </row>
    <row r="346" spans="1:11" ht="24">
      <c r="A346" s="114"/>
      <c r="B346" s="107">
        <v>3</v>
      </c>
      <c r="C346" s="10" t="s">
        <v>1029</v>
      </c>
      <c r="D346" s="118" t="s">
        <v>1211</v>
      </c>
      <c r="E346" s="118" t="s">
        <v>26</v>
      </c>
      <c r="F346" s="147" t="s">
        <v>110</v>
      </c>
      <c r="G346" s="148"/>
      <c r="H346" s="11" t="s">
        <v>1030</v>
      </c>
      <c r="I346" s="14">
        <v>0.97</v>
      </c>
      <c r="J346" s="109">
        <f t="shared" si="5"/>
        <v>2.91</v>
      </c>
      <c r="K346" s="115"/>
    </row>
    <row r="347" spans="1:11" ht="24">
      <c r="A347" s="114"/>
      <c r="B347" s="107">
        <v>3</v>
      </c>
      <c r="C347" s="10" t="s">
        <v>1029</v>
      </c>
      <c r="D347" s="118" t="s">
        <v>1211</v>
      </c>
      <c r="E347" s="118" t="s">
        <v>26</v>
      </c>
      <c r="F347" s="147" t="s">
        <v>484</v>
      </c>
      <c r="G347" s="148"/>
      <c r="H347" s="11" t="s">
        <v>1030</v>
      </c>
      <c r="I347" s="14">
        <v>0.97</v>
      </c>
      <c r="J347" s="109">
        <f t="shared" si="5"/>
        <v>2.91</v>
      </c>
      <c r="K347" s="115"/>
    </row>
    <row r="348" spans="1:11" ht="24">
      <c r="A348" s="114"/>
      <c r="B348" s="107">
        <v>5</v>
      </c>
      <c r="C348" s="10" t="s">
        <v>1031</v>
      </c>
      <c r="D348" s="118" t="s">
        <v>1031</v>
      </c>
      <c r="E348" s="118"/>
      <c r="F348" s="147"/>
      <c r="G348" s="148"/>
      <c r="H348" s="11" t="s">
        <v>1305</v>
      </c>
      <c r="I348" s="14">
        <v>0.52</v>
      </c>
      <c r="J348" s="109">
        <f t="shared" si="5"/>
        <v>2.6</v>
      </c>
      <c r="K348" s="115"/>
    </row>
    <row r="349" spans="1:11" ht="24">
      <c r="A349" s="114"/>
      <c r="B349" s="107">
        <v>3</v>
      </c>
      <c r="C349" s="10" t="s">
        <v>1032</v>
      </c>
      <c r="D349" s="118" t="s">
        <v>1032</v>
      </c>
      <c r="E349" s="118" t="s">
        <v>273</v>
      </c>
      <c r="F349" s="147"/>
      <c r="G349" s="148"/>
      <c r="H349" s="11" t="s">
        <v>1306</v>
      </c>
      <c r="I349" s="14">
        <v>0.74</v>
      </c>
      <c r="J349" s="109">
        <f t="shared" si="5"/>
        <v>2.2199999999999998</v>
      </c>
      <c r="K349" s="115"/>
    </row>
    <row r="350" spans="1:11" ht="24">
      <c r="A350" s="114"/>
      <c r="B350" s="107">
        <v>12</v>
      </c>
      <c r="C350" s="10" t="s">
        <v>1033</v>
      </c>
      <c r="D350" s="118" t="s">
        <v>1033</v>
      </c>
      <c r="E350" s="118"/>
      <c r="F350" s="147"/>
      <c r="G350" s="148"/>
      <c r="H350" s="11" t="s">
        <v>1307</v>
      </c>
      <c r="I350" s="14">
        <v>0.63</v>
      </c>
      <c r="J350" s="109">
        <f t="shared" si="5"/>
        <v>7.5600000000000005</v>
      </c>
      <c r="K350" s="115"/>
    </row>
    <row r="351" spans="1:11" ht="24">
      <c r="A351" s="114"/>
      <c r="B351" s="107">
        <v>3</v>
      </c>
      <c r="C351" s="10" t="s">
        <v>1034</v>
      </c>
      <c r="D351" s="118" t="s">
        <v>1034</v>
      </c>
      <c r="E351" s="118" t="s">
        <v>273</v>
      </c>
      <c r="F351" s="147"/>
      <c r="G351" s="148"/>
      <c r="H351" s="11" t="s">
        <v>1308</v>
      </c>
      <c r="I351" s="14">
        <v>0.85</v>
      </c>
      <c r="J351" s="109">
        <f t="shared" si="5"/>
        <v>2.5499999999999998</v>
      </c>
      <c r="K351" s="115"/>
    </row>
    <row r="352" spans="1:11" ht="24">
      <c r="A352" s="114"/>
      <c r="B352" s="107">
        <v>3</v>
      </c>
      <c r="C352" s="10" t="s">
        <v>1034</v>
      </c>
      <c r="D352" s="118" t="s">
        <v>1034</v>
      </c>
      <c r="E352" s="118" t="s">
        <v>772</v>
      </c>
      <c r="F352" s="147"/>
      <c r="G352" s="148"/>
      <c r="H352" s="11" t="s">
        <v>1308</v>
      </c>
      <c r="I352" s="14">
        <v>0.85</v>
      </c>
      <c r="J352" s="109">
        <f t="shared" si="5"/>
        <v>2.5499999999999998</v>
      </c>
      <c r="K352" s="115"/>
    </row>
    <row r="353" spans="1:11" ht="24">
      <c r="A353" s="114"/>
      <c r="B353" s="107">
        <v>3</v>
      </c>
      <c r="C353" s="10" t="s">
        <v>1034</v>
      </c>
      <c r="D353" s="118" t="s">
        <v>1034</v>
      </c>
      <c r="E353" s="118" t="s">
        <v>773</v>
      </c>
      <c r="F353" s="147"/>
      <c r="G353" s="148"/>
      <c r="H353" s="11" t="s">
        <v>1308</v>
      </c>
      <c r="I353" s="14">
        <v>0.85</v>
      </c>
      <c r="J353" s="109">
        <f t="shared" si="5"/>
        <v>2.5499999999999998</v>
      </c>
      <c r="K353" s="115"/>
    </row>
    <row r="354" spans="1:11" ht="24">
      <c r="A354" s="114"/>
      <c r="B354" s="107">
        <v>5</v>
      </c>
      <c r="C354" s="10" t="s">
        <v>1035</v>
      </c>
      <c r="D354" s="118" t="s">
        <v>1035</v>
      </c>
      <c r="E354" s="118"/>
      <c r="F354" s="147"/>
      <c r="G354" s="148"/>
      <c r="H354" s="11" t="s">
        <v>1309</v>
      </c>
      <c r="I354" s="14">
        <v>0.42</v>
      </c>
      <c r="J354" s="109">
        <f t="shared" si="5"/>
        <v>2.1</v>
      </c>
      <c r="K354" s="115"/>
    </row>
    <row r="355" spans="1:11" ht="24">
      <c r="A355" s="114"/>
      <c r="B355" s="107">
        <v>3</v>
      </c>
      <c r="C355" s="10" t="s">
        <v>1036</v>
      </c>
      <c r="D355" s="118" t="s">
        <v>1036</v>
      </c>
      <c r="E355" s="118" t="s">
        <v>273</v>
      </c>
      <c r="F355" s="147"/>
      <c r="G355" s="148"/>
      <c r="H355" s="11" t="s">
        <v>1310</v>
      </c>
      <c r="I355" s="14">
        <v>0.64</v>
      </c>
      <c r="J355" s="109">
        <f t="shared" si="5"/>
        <v>1.92</v>
      </c>
      <c r="K355" s="115"/>
    </row>
    <row r="356" spans="1:11" ht="24">
      <c r="A356" s="114"/>
      <c r="B356" s="107">
        <v>3</v>
      </c>
      <c r="C356" s="10" t="s">
        <v>1037</v>
      </c>
      <c r="D356" s="118" t="s">
        <v>1037</v>
      </c>
      <c r="E356" s="118"/>
      <c r="F356" s="147"/>
      <c r="G356" s="148"/>
      <c r="H356" s="11" t="s">
        <v>1311</v>
      </c>
      <c r="I356" s="14">
        <v>0.64</v>
      </c>
      <c r="J356" s="109">
        <f t="shared" si="5"/>
        <v>1.92</v>
      </c>
      <c r="K356" s="115"/>
    </row>
    <row r="357" spans="1:11" ht="24">
      <c r="A357" s="114"/>
      <c r="B357" s="107">
        <v>3</v>
      </c>
      <c r="C357" s="10" t="s">
        <v>581</v>
      </c>
      <c r="D357" s="118" t="s">
        <v>581</v>
      </c>
      <c r="E357" s="118" t="s">
        <v>772</v>
      </c>
      <c r="F357" s="147"/>
      <c r="G357" s="148"/>
      <c r="H357" s="11" t="s">
        <v>1312</v>
      </c>
      <c r="I357" s="14">
        <v>0.7</v>
      </c>
      <c r="J357" s="109">
        <f t="shared" si="5"/>
        <v>2.0999999999999996</v>
      </c>
      <c r="K357" s="115"/>
    </row>
    <row r="358" spans="1:11" ht="24">
      <c r="A358" s="114"/>
      <c r="B358" s="107">
        <v>5</v>
      </c>
      <c r="C358" s="10" t="s">
        <v>1038</v>
      </c>
      <c r="D358" s="118" t="s">
        <v>1038</v>
      </c>
      <c r="E358" s="118" t="s">
        <v>107</v>
      </c>
      <c r="F358" s="147"/>
      <c r="G358" s="148"/>
      <c r="H358" s="11" t="s">
        <v>1039</v>
      </c>
      <c r="I358" s="14">
        <v>0.74</v>
      </c>
      <c r="J358" s="109">
        <f t="shared" si="5"/>
        <v>3.7</v>
      </c>
      <c r="K358" s="115"/>
    </row>
    <row r="359" spans="1:11" ht="24">
      <c r="A359" s="114"/>
      <c r="B359" s="107">
        <v>3</v>
      </c>
      <c r="C359" s="10" t="s">
        <v>1038</v>
      </c>
      <c r="D359" s="118" t="s">
        <v>1038</v>
      </c>
      <c r="E359" s="118" t="s">
        <v>265</v>
      </c>
      <c r="F359" s="147"/>
      <c r="G359" s="148"/>
      <c r="H359" s="11" t="s">
        <v>1039</v>
      </c>
      <c r="I359" s="14">
        <v>0.74</v>
      </c>
      <c r="J359" s="109">
        <f t="shared" si="5"/>
        <v>2.2199999999999998</v>
      </c>
      <c r="K359" s="115"/>
    </row>
    <row r="360" spans="1:11" ht="24">
      <c r="A360" s="114"/>
      <c r="B360" s="107">
        <v>3</v>
      </c>
      <c r="C360" s="10" t="s">
        <v>1038</v>
      </c>
      <c r="D360" s="118" t="s">
        <v>1038</v>
      </c>
      <c r="E360" s="118" t="s">
        <v>310</v>
      </c>
      <c r="F360" s="147"/>
      <c r="G360" s="148"/>
      <c r="H360" s="11" t="s">
        <v>1039</v>
      </c>
      <c r="I360" s="14">
        <v>0.74</v>
      </c>
      <c r="J360" s="109">
        <f t="shared" si="5"/>
        <v>2.2199999999999998</v>
      </c>
      <c r="K360" s="115"/>
    </row>
    <row r="361" spans="1:11" ht="24">
      <c r="A361" s="114"/>
      <c r="B361" s="107">
        <v>3</v>
      </c>
      <c r="C361" s="10" t="s">
        <v>1038</v>
      </c>
      <c r="D361" s="118" t="s">
        <v>1038</v>
      </c>
      <c r="E361" s="118" t="s">
        <v>269</v>
      </c>
      <c r="F361" s="147"/>
      <c r="G361" s="148"/>
      <c r="H361" s="11" t="s">
        <v>1039</v>
      </c>
      <c r="I361" s="14">
        <v>0.74</v>
      </c>
      <c r="J361" s="109">
        <f t="shared" si="5"/>
        <v>2.2199999999999998</v>
      </c>
      <c r="K361" s="115"/>
    </row>
    <row r="362" spans="1:11" ht="24">
      <c r="A362" s="114"/>
      <c r="B362" s="107">
        <v>3</v>
      </c>
      <c r="C362" s="10" t="s">
        <v>1040</v>
      </c>
      <c r="D362" s="118" t="s">
        <v>1040</v>
      </c>
      <c r="E362" s="118" t="s">
        <v>107</v>
      </c>
      <c r="F362" s="147"/>
      <c r="G362" s="148"/>
      <c r="H362" s="11" t="s">
        <v>1313</v>
      </c>
      <c r="I362" s="14">
        <v>0.9</v>
      </c>
      <c r="J362" s="109">
        <f t="shared" si="5"/>
        <v>2.7</v>
      </c>
      <c r="K362" s="115"/>
    </row>
    <row r="363" spans="1:11" ht="24">
      <c r="A363" s="114"/>
      <c r="B363" s="107">
        <v>3</v>
      </c>
      <c r="C363" s="10" t="s">
        <v>1040</v>
      </c>
      <c r="D363" s="118" t="s">
        <v>1040</v>
      </c>
      <c r="E363" s="118" t="s">
        <v>269</v>
      </c>
      <c r="F363" s="147"/>
      <c r="G363" s="148"/>
      <c r="H363" s="11" t="s">
        <v>1313</v>
      </c>
      <c r="I363" s="14">
        <v>0.9</v>
      </c>
      <c r="J363" s="109">
        <f t="shared" si="5"/>
        <v>2.7</v>
      </c>
      <c r="K363" s="115"/>
    </row>
    <row r="364" spans="1:11" ht="48">
      <c r="A364" s="114"/>
      <c r="B364" s="107">
        <v>1</v>
      </c>
      <c r="C364" s="10" t="s">
        <v>1041</v>
      </c>
      <c r="D364" s="118" t="s">
        <v>1041</v>
      </c>
      <c r="E364" s="118" t="s">
        <v>699</v>
      </c>
      <c r="F364" s="147"/>
      <c r="G364" s="148"/>
      <c r="H364" s="11" t="s">
        <v>1314</v>
      </c>
      <c r="I364" s="14">
        <v>15.63</v>
      </c>
      <c r="J364" s="109">
        <f t="shared" si="5"/>
        <v>15.63</v>
      </c>
      <c r="K364" s="115"/>
    </row>
    <row r="365" spans="1:11" ht="48">
      <c r="A365" s="114"/>
      <c r="B365" s="107">
        <v>1</v>
      </c>
      <c r="C365" s="10" t="s">
        <v>1042</v>
      </c>
      <c r="D365" s="118" t="s">
        <v>1042</v>
      </c>
      <c r="E365" s="118" t="s">
        <v>699</v>
      </c>
      <c r="F365" s="147"/>
      <c r="G365" s="148"/>
      <c r="H365" s="11" t="s">
        <v>1315</v>
      </c>
      <c r="I365" s="14">
        <v>21.47</v>
      </c>
      <c r="J365" s="109">
        <f t="shared" si="5"/>
        <v>21.47</v>
      </c>
      <c r="K365" s="115"/>
    </row>
    <row r="366" spans="1:11" ht="36">
      <c r="A366" s="114"/>
      <c r="B366" s="107">
        <v>4</v>
      </c>
      <c r="C366" s="10" t="s">
        <v>1043</v>
      </c>
      <c r="D366" s="118" t="s">
        <v>1212</v>
      </c>
      <c r="E366" s="118" t="s">
        <v>1044</v>
      </c>
      <c r="F366" s="147" t="s">
        <v>273</v>
      </c>
      <c r="G366" s="148"/>
      <c r="H366" s="11" t="s">
        <v>1045</v>
      </c>
      <c r="I366" s="14">
        <v>0.48</v>
      </c>
      <c r="J366" s="109">
        <f t="shared" si="5"/>
        <v>1.92</v>
      </c>
      <c r="K366" s="115"/>
    </row>
    <row r="367" spans="1:11" ht="36">
      <c r="A367" s="114"/>
      <c r="B367" s="107">
        <v>4</v>
      </c>
      <c r="C367" s="10" t="s">
        <v>1043</v>
      </c>
      <c r="D367" s="118" t="s">
        <v>1213</v>
      </c>
      <c r="E367" s="118" t="s">
        <v>1046</v>
      </c>
      <c r="F367" s="147" t="s">
        <v>273</v>
      </c>
      <c r="G367" s="148"/>
      <c r="H367" s="11" t="s">
        <v>1045</v>
      </c>
      <c r="I367" s="14">
        <v>0.54</v>
      </c>
      <c r="J367" s="109">
        <f t="shared" si="5"/>
        <v>2.16</v>
      </c>
      <c r="K367" s="115"/>
    </row>
    <row r="368" spans="1:11">
      <c r="A368" s="114"/>
      <c r="B368" s="107">
        <v>2</v>
      </c>
      <c r="C368" s="10" t="s">
        <v>1047</v>
      </c>
      <c r="D368" s="118" t="s">
        <v>1214</v>
      </c>
      <c r="E368" s="118" t="s">
        <v>897</v>
      </c>
      <c r="F368" s="147"/>
      <c r="G368" s="148"/>
      <c r="H368" s="11" t="s">
        <v>1048</v>
      </c>
      <c r="I368" s="14">
        <v>1.8</v>
      </c>
      <c r="J368" s="109">
        <f t="shared" si="5"/>
        <v>3.6</v>
      </c>
      <c r="K368" s="115"/>
    </row>
    <row r="369" spans="1:11">
      <c r="A369" s="114"/>
      <c r="B369" s="107">
        <v>2</v>
      </c>
      <c r="C369" s="10" t="s">
        <v>1049</v>
      </c>
      <c r="D369" s="118" t="s">
        <v>1215</v>
      </c>
      <c r="E369" s="118" t="s">
        <v>735</v>
      </c>
      <c r="F369" s="147"/>
      <c r="G369" s="148"/>
      <c r="H369" s="11" t="s">
        <v>1050</v>
      </c>
      <c r="I369" s="14">
        <v>0.87</v>
      </c>
      <c r="J369" s="109">
        <f t="shared" si="5"/>
        <v>1.74</v>
      </c>
      <c r="K369" s="115"/>
    </row>
    <row r="370" spans="1:11">
      <c r="A370" s="114"/>
      <c r="B370" s="107">
        <v>2</v>
      </c>
      <c r="C370" s="10" t="s">
        <v>1049</v>
      </c>
      <c r="D370" s="118" t="s">
        <v>1216</v>
      </c>
      <c r="E370" s="118" t="s">
        <v>729</v>
      </c>
      <c r="F370" s="147"/>
      <c r="G370" s="148"/>
      <c r="H370" s="11" t="s">
        <v>1050</v>
      </c>
      <c r="I370" s="14">
        <v>1.41</v>
      </c>
      <c r="J370" s="109">
        <f t="shared" si="5"/>
        <v>2.82</v>
      </c>
      <c r="K370" s="115"/>
    </row>
    <row r="371" spans="1:11">
      <c r="A371" s="114"/>
      <c r="B371" s="107">
        <v>4</v>
      </c>
      <c r="C371" s="10" t="s">
        <v>1051</v>
      </c>
      <c r="D371" s="118" t="s">
        <v>1217</v>
      </c>
      <c r="E371" s="118" t="s">
        <v>741</v>
      </c>
      <c r="F371" s="147"/>
      <c r="G371" s="148"/>
      <c r="H371" s="11" t="s">
        <v>1052</v>
      </c>
      <c r="I371" s="14">
        <v>1.21</v>
      </c>
      <c r="J371" s="109">
        <f t="shared" si="5"/>
        <v>4.84</v>
      </c>
      <c r="K371" s="115"/>
    </row>
    <row r="372" spans="1:11">
      <c r="A372" s="114"/>
      <c r="B372" s="107">
        <v>2</v>
      </c>
      <c r="C372" s="10" t="s">
        <v>1053</v>
      </c>
      <c r="D372" s="118" t="s">
        <v>1218</v>
      </c>
      <c r="E372" s="118" t="s">
        <v>741</v>
      </c>
      <c r="F372" s="147"/>
      <c r="G372" s="148"/>
      <c r="H372" s="11" t="s">
        <v>1054</v>
      </c>
      <c r="I372" s="14">
        <v>1.5</v>
      </c>
      <c r="J372" s="109">
        <f t="shared" si="5"/>
        <v>3</v>
      </c>
      <c r="K372" s="115"/>
    </row>
    <row r="373" spans="1:11">
      <c r="A373" s="114"/>
      <c r="B373" s="107">
        <v>2</v>
      </c>
      <c r="C373" s="10" t="s">
        <v>1053</v>
      </c>
      <c r="D373" s="118" t="s">
        <v>1219</v>
      </c>
      <c r="E373" s="118" t="s">
        <v>729</v>
      </c>
      <c r="F373" s="147"/>
      <c r="G373" s="148"/>
      <c r="H373" s="11" t="s">
        <v>1054</v>
      </c>
      <c r="I373" s="14">
        <v>1.85</v>
      </c>
      <c r="J373" s="109">
        <f t="shared" si="5"/>
        <v>3.7</v>
      </c>
      <c r="K373" s="115"/>
    </row>
    <row r="374" spans="1:11">
      <c r="A374" s="114"/>
      <c r="B374" s="107">
        <v>2</v>
      </c>
      <c r="C374" s="10" t="s">
        <v>1055</v>
      </c>
      <c r="D374" s="118" t="s">
        <v>1220</v>
      </c>
      <c r="E374" s="118" t="s">
        <v>735</v>
      </c>
      <c r="F374" s="147"/>
      <c r="G374" s="148"/>
      <c r="H374" s="11" t="s">
        <v>1056</v>
      </c>
      <c r="I374" s="14">
        <v>1.46</v>
      </c>
      <c r="J374" s="109">
        <f t="shared" si="5"/>
        <v>2.92</v>
      </c>
      <c r="K374" s="115"/>
    </row>
    <row r="375" spans="1:11">
      <c r="A375" s="114"/>
      <c r="B375" s="107">
        <v>2</v>
      </c>
      <c r="C375" s="10" t="s">
        <v>1055</v>
      </c>
      <c r="D375" s="118" t="s">
        <v>1221</v>
      </c>
      <c r="E375" s="118" t="s">
        <v>741</v>
      </c>
      <c r="F375" s="147"/>
      <c r="G375" s="148"/>
      <c r="H375" s="11" t="s">
        <v>1056</v>
      </c>
      <c r="I375" s="14">
        <v>2.29</v>
      </c>
      <c r="J375" s="109">
        <f t="shared" si="5"/>
        <v>4.58</v>
      </c>
      <c r="K375" s="115"/>
    </row>
    <row r="376" spans="1:11">
      <c r="A376" s="114"/>
      <c r="B376" s="107">
        <v>4</v>
      </c>
      <c r="C376" s="10" t="s">
        <v>1057</v>
      </c>
      <c r="D376" s="118" t="s">
        <v>1222</v>
      </c>
      <c r="E376" s="118" t="s">
        <v>725</v>
      </c>
      <c r="F376" s="147"/>
      <c r="G376" s="148"/>
      <c r="H376" s="11" t="s">
        <v>1058</v>
      </c>
      <c r="I376" s="14">
        <v>1.1100000000000001</v>
      </c>
      <c r="J376" s="109">
        <f t="shared" si="5"/>
        <v>4.4400000000000004</v>
      </c>
      <c r="K376" s="115"/>
    </row>
    <row r="377" spans="1:11">
      <c r="A377" s="114"/>
      <c r="B377" s="107">
        <v>4</v>
      </c>
      <c r="C377" s="10" t="s">
        <v>1057</v>
      </c>
      <c r="D377" s="118" t="s">
        <v>1223</v>
      </c>
      <c r="E377" s="118" t="s">
        <v>729</v>
      </c>
      <c r="F377" s="147"/>
      <c r="G377" s="148"/>
      <c r="H377" s="11" t="s">
        <v>1058</v>
      </c>
      <c r="I377" s="14">
        <v>1.5</v>
      </c>
      <c r="J377" s="109">
        <f t="shared" si="5"/>
        <v>6</v>
      </c>
      <c r="K377" s="115"/>
    </row>
    <row r="378" spans="1:11">
      <c r="A378" s="114"/>
      <c r="B378" s="107">
        <v>2</v>
      </c>
      <c r="C378" s="10" t="s">
        <v>1059</v>
      </c>
      <c r="D378" s="118" t="s">
        <v>1224</v>
      </c>
      <c r="E378" s="118" t="s">
        <v>725</v>
      </c>
      <c r="F378" s="147"/>
      <c r="G378" s="148"/>
      <c r="H378" s="11" t="s">
        <v>1060</v>
      </c>
      <c r="I378" s="14">
        <v>1.1100000000000001</v>
      </c>
      <c r="J378" s="109">
        <f t="shared" si="5"/>
        <v>2.2200000000000002</v>
      </c>
      <c r="K378" s="115"/>
    </row>
    <row r="379" spans="1:11">
      <c r="A379" s="114"/>
      <c r="B379" s="107">
        <v>2</v>
      </c>
      <c r="C379" s="10" t="s">
        <v>1059</v>
      </c>
      <c r="D379" s="118" t="s">
        <v>1225</v>
      </c>
      <c r="E379" s="118" t="s">
        <v>729</v>
      </c>
      <c r="F379" s="147"/>
      <c r="G379" s="148"/>
      <c r="H379" s="11" t="s">
        <v>1060</v>
      </c>
      <c r="I379" s="14">
        <v>1.5</v>
      </c>
      <c r="J379" s="109">
        <f t="shared" si="5"/>
        <v>3</v>
      </c>
      <c r="K379" s="115"/>
    </row>
    <row r="380" spans="1:11">
      <c r="A380" s="114"/>
      <c r="B380" s="107">
        <v>2</v>
      </c>
      <c r="C380" s="10" t="s">
        <v>1061</v>
      </c>
      <c r="D380" s="118" t="s">
        <v>1226</v>
      </c>
      <c r="E380" s="118" t="s">
        <v>741</v>
      </c>
      <c r="F380" s="147"/>
      <c r="G380" s="148"/>
      <c r="H380" s="11" t="s">
        <v>1062</v>
      </c>
      <c r="I380" s="14">
        <v>2.19</v>
      </c>
      <c r="J380" s="109">
        <f t="shared" si="5"/>
        <v>4.38</v>
      </c>
      <c r="K380" s="115"/>
    </row>
    <row r="381" spans="1:11">
      <c r="A381" s="114"/>
      <c r="B381" s="107">
        <v>2</v>
      </c>
      <c r="C381" s="10" t="s">
        <v>1061</v>
      </c>
      <c r="D381" s="118" t="s">
        <v>1227</v>
      </c>
      <c r="E381" s="118" t="s">
        <v>729</v>
      </c>
      <c r="F381" s="147"/>
      <c r="G381" s="148"/>
      <c r="H381" s="11" t="s">
        <v>1062</v>
      </c>
      <c r="I381" s="14">
        <v>2.5299999999999998</v>
      </c>
      <c r="J381" s="109">
        <f t="shared" si="5"/>
        <v>5.0599999999999996</v>
      </c>
      <c r="K381" s="115"/>
    </row>
    <row r="382" spans="1:11" ht="24">
      <c r="A382" s="114"/>
      <c r="B382" s="107">
        <v>2</v>
      </c>
      <c r="C382" s="10" t="s">
        <v>597</v>
      </c>
      <c r="D382" s="118" t="s">
        <v>1228</v>
      </c>
      <c r="E382" s="118" t="s">
        <v>294</v>
      </c>
      <c r="F382" s="147"/>
      <c r="G382" s="148"/>
      <c r="H382" s="11" t="s">
        <v>1063</v>
      </c>
      <c r="I382" s="14">
        <v>1.1399999999999999</v>
      </c>
      <c r="J382" s="109">
        <f t="shared" si="5"/>
        <v>2.2799999999999998</v>
      </c>
      <c r="K382" s="115"/>
    </row>
    <row r="383" spans="1:11" ht="24">
      <c r="A383" s="114"/>
      <c r="B383" s="107">
        <v>4</v>
      </c>
      <c r="C383" s="10" t="s">
        <v>597</v>
      </c>
      <c r="D383" s="118" t="s">
        <v>1229</v>
      </c>
      <c r="E383" s="118" t="s">
        <v>314</v>
      </c>
      <c r="F383" s="147"/>
      <c r="G383" s="148"/>
      <c r="H383" s="11" t="s">
        <v>1063</v>
      </c>
      <c r="I383" s="14">
        <v>1.36</v>
      </c>
      <c r="J383" s="109">
        <f t="shared" si="5"/>
        <v>5.44</v>
      </c>
      <c r="K383" s="115"/>
    </row>
    <row r="384" spans="1:11" ht="24">
      <c r="A384" s="114"/>
      <c r="B384" s="107">
        <v>2</v>
      </c>
      <c r="C384" s="10" t="s">
        <v>597</v>
      </c>
      <c r="D384" s="118" t="s">
        <v>1230</v>
      </c>
      <c r="E384" s="118" t="s">
        <v>701</v>
      </c>
      <c r="F384" s="147"/>
      <c r="G384" s="148"/>
      <c r="H384" s="11" t="s">
        <v>1063</v>
      </c>
      <c r="I384" s="14">
        <v>1.56</v>
      </c>
      <c r="J384" s="109">
        <f t="shared" si="5"/>
        <v>3.12</v>
      </c>
      <c r="K384" s="115"/>
    </row>
    <row r="385" spans="1:11" ht="24">
      <c r="A385" s="114"/>
      <c r="B385" s="107">
        <v>2</v>
      </c>
      <c r="C385" s="10" t="s">
        <v>597</v>
      </c>
      <c r="D385" s="118" t="s">
        <v>1231</v>
      </c>
      <c r="E385" s="118" t="s">
        <v>1064</v>
      </c>
      <c r="F385" s="147"/>
      <c r="G385" s="148"/>
      <c r="H385" s="11" t="s">
        <v>1063</v>
      </c>
      <c r="I385" s="14">
        <v>1.77</v>
      </c>
      <c r="J385" s="109">
        <f t="shared" si="5"/>
        <v>3.54</v>
      </c>
      <c r="K385" s="115"/>
    </row>
    <row r="386" spans="1:11" ht="24">
      <c r="A386" s="114"/>
      <c r="B386" s="107">
        <v>2</v>
      </c>
      <c r="C386" s="10" t="s">
        <v>1065</v>
      </c>
      <c r="D386" s="118" t="s">
        <v>1232</v>
      </c>
      <c r="E386" s="118" t="s">
        <v>294</v>
      </c>
      <c r="F386" s="147"/>
      <c r="G386" s="148"/>
      <c r="H386" s="11" t="s">
        <v>1066</v>
      </c>
      <c r="I386" s="14">
        <v>1.77</v>
      </c>
      <c r="J386" s="109">
        <f t="shared" si="5"/>
        <v>3.54</v>
      </c>
      <c r="K386" s="115"/>
    </row>
    <row r="387" spans="1:11" ht="24">
      <c r="A387" s="114"/>
      <c r="B387" s="107">
        <v>2</v>
      </c>
      <c r="C387" s="10" t="s">
        <v>1065</v>
      </c>
      <c r="D387" s="118" t="s">
        <v>1233</v>
      </c>
      <c r="E387" s="118" t="s">
        <v>1064</v>
      </c>
      <c r="F387" s="147"/>
      <c r="G387" s="148"/>
      <c r="H387" s="11" t="s">
        <v>1066</v>
      </c>
      <c r="I387" s="14">
        <v>2.81</v>
      </c>
      <c r="J387" s="109">
        <f t="shared" si="5"/>
        <v>5.62</v>
      </c>
      <c r="K387" s="115"/>
    </row>
    <row r="388" spans="1:11">
      <c r="A388" s="114"/>
      <c r="B388" s="107">
        <v>2</v>
      </c>
      <c r="C388" s="10" t="s">
        <v>1067</v>
      </c>
      <c r="D388" s="118" t="s">
        <v>1234</v>
      </c>
      <c r="E388" s="118" t="s">
        <v>735</v>
      </c>
      <c r="F388" s="147"/>
      <c r="G388" s="148"/>
      <c r="H388" s="11" t="s">
        <v>1068</v>
      </c>
      <c r="I388" s="14">
        <v>1.55</v>
      </c>
      <c r="J388" s="109">
        <f t="shared" si="5"/>
        <v>3.1</v>
      </c>
      <c r="K388" s="115"/>
    </row>
    <row r="389" spans="1:11">
      <c r="A389" s="114"/>
      <c r="B389" s="107">
        <v>2</v>
      </c>
      <c r="C389" s="10" t="s">
        <v>1067</v>
      </c>
      <c r="D389" s="118" t="s">
        <v>1235</v>
      </c>
      <c r="E389" s="118" t="s">
        <v>725</v>
      </c>
      <c r="F389" s="147"/>
      <c r="G389" s="148"/>
      <c r="H389" s="11" t="s">
        <v>1068</v>
      </c>
      <c r="I389" s="14">
        <v>1.7</v>
      </c>
      <c r="J389" s="109">
        <f t="shared" si="5"/>
        <v>3.4</v>
      </c>
      <c r="K389" s="115"/>
    </row>
    <row r="390" spans="1:11" ht="24">
      <c r="A390" s="114"/>
      <c r="B390" s="107">
        <v>2</v>
      </c>
      <c r="C390" s="10" t="s">
        <v>1069</v>
      </c>
      <c r="D390" s="118" t="s">
        <v>1236</v>
      </c>
      <c r="E390" s="118" t="s">
        <v>735</v>
      </c>
      <c r="F390" s="147"/>
      <c r="G390" s="148"/>
      <c r="H390" s="11" t="s">
        <v>1070</v>
      </c>
      <c r="I390" s="14">
        <v>1.65</v>
      </c>
      <c r="J390" s="109">
        <f t="shared" si="5"/>
        <v>3.3</v>
      </c>
      <c r="K390" s="115"/>
    </row>
    <row r="391" spans="1:11" ht="24">
      <c r="A391" s="114"/>
      <c r="B391" s="107">
        <v>2</v>
      </c>
      <c r="C391" s="10" t="s">
        <v>1069</v>
      </c>
      <c r="D391" s="118" t="s">
        <v>1237</v>
      </c>
      <c r="E391" s="118" t="s">
        <v>729</v>
      </c>
      <c r="F391" s="147"/>
      <c r="G391" s="148"/>
      <c r="H391" s="11" t="s">
        <v>1070</v>
      </c>
      <c r="I391" s="14">
        <v>2.14</v>
      </c>
      <c r="J391" s="109">
        <f t="shared" si="5"/>
        <v>4.28</v>
      </c>
      <c r="K391" s="115"/>
    </row>
    <row r="392" spans="1:11" ht="24">
      <c r="A392" s="114"/>
      <c r="B392" s="107">
        <v>2</v>
      </c>
      <c r="C392" s="10" t="s">
        <v>1071</v>
      </c>
      <c r="D392" s="118" t="s">
        <v>1238</v>
      </c>
      <c r="E392" s="118" t="s">
        <v>735</v>
      </c>
      <c r="F392" s="147"/>
      <c r="G392" s="148"/>
      <c r="H392" s="11" t="s">
        <v>1072</v>
      </c>
      <c r="I392" s="14">
        <v>1.89</v>
      </c>
      <c r="J392" s="109">
        <f t="shared" si="5"/>
        <v>3.78</v>
      </c>
      <c r="K392" s="115"/>
    </row>
    <row r="393" spans="1:11" ht="15.75" customHeight="1">
      <c r="A393" s="114"/>
      <c r="B393" s="107">
        <v>3</v>
      </c>
      <c r="C393" s="10" t="s">
        <v>649</v>
      </c>
      <c r="D393" s="118" t="s">
        <v>649</v>
      </c>
      <c r="E393" s="118" t="s">
        <v>25</v>
      </c>
      <c r="F393" s="147"/>
      <c r="G393" s="148"/>
      <c r="H393" s="11" t="s">
        <v>652</v>
      </c>
      <c r="I393" s="14">
        <v>1.5</v>
      </c>
      <c r="J393" s="109">
        <f t="shared" si="5"/>
        <v>4.5</v>
      </c>
      <c r="K393" s="115"/>
    </row>
    <row r="394" spans="1:11" ht="15.75" customHeight="1">
      <c r="A394" s="114"/>
      <c r="B394" s="107">
        <v>3</v>
      </c>
      <c r="C394" s="10" t="s">
        <v>649</v>
      </c>
      <c r="D394" s="118" t="s">
        <v>649</v>
      </c>
      <c r="E394" s="118" t="s">
        <v>26</v>
      </c>
      <c r="F394" s="147"/>
      <c r="G394" s="148"/>
      <c r="H394" s="11" t="s">
        <v>652</v>
      </c>
      <c r="I394" s="14">
        <v>1.5</v>
      </c>
      <c r="J394" s="109">
        <f t="shared" si="5"/>
        <v>4.5</v>
      </c>
      <c r="K394" s="115"/>
    </row>
    <row r="395" spans="1:11" ht="15.75" customHeight="1">
      <c r="A395" s="114"/>
      <c r="B395" s="107">
        <v>5</v>
      </c>
      <c r="C395" s="10" t="s">
        <v>65</v>
      </c>
      <c r="D395" s="118" t="s">
        <v>65</v>
      </c>
      <c r="E395" s="118" t="s">
        <v>23</v>
      </c>
      <c r="F395" s="147"/>
      <c r="G395" s="148"/>
      <c r="H395" s="11" t="s">
        <v>1073</v>
      </c>
      <c r="I395" s="14">
        <v>1.55</v>
      </c>
      <c r="J395" s="109">
        <f t="shared" si="5"/>
        <v>7.75</v>
      </c>
      <c r="K395" s="115"/>
    </row>
    <row r="396" spans="1:11" ht="15.75" customHeight="1">
      <c r="A396" s="114"/>
      <c r="B396" s="107">
        <v>3</v>
      </c>
      <c r="C396" s="10" t="s">
        <v>65</v>
      </c>
      <c r="D396" s="118" t="s">
        <v>65</v>
      </c>
      <c r="E396" s="118" t="s">
        <v>651</v>
      </c>
      <c r="F396" s="147"/>
      <c r="G396" s="148"/>
      <c r="H396" s="11" t="s">
        <v>1073</v>
      </c>
      <c r="I396" s="14">
        <v>1.55</v>
      </c>
      <c r="J396" s="109">
        <f t="shared" si="5"/>
        <v>4.6500000000000004</v>
      </c>
      <c r="K396" s="115"/>
    </row>
    <row r="397" spans="1:11" ht="15.75" customHeight="1">
      <c r="A397" s="114"/>
      <c r="B397" s="107">
        <v>20</v>
      </c>
      <c r="C397" s="10" t="s">
        <v>65</v>
      </c>
      <c r="D397" s="118" t="s">
        <v>65</v>
      </c>
      <c r="E397" s="118" t="s">
        <v>25</v>
      </c>
      <c r="F397" s="147"/>
      <c r="G397" s="148"/>
      <c r="H397" s="11" t="s">
        <v>1073</v>
      </c>
      <c r="I397" s="14">
        <v>1.55</v>
      </c>
      <c r="J397" s="109">
        <f t="shared" si="5"/>
        <v>31</v>
      </c>
      <c r="K397" s="115"/>
    </row>
    <row r="398" spans="1:11" ht="24">
      <c r="A398" s="114"/>
      <c r="B398" s="107">
        <v>2</v>
      </c>
      <c r="C398" s="10" t="s">
        <v>1074</v>
      </c>
      <c r="D398" s="118" t="s">
        <v>1239</v>
      </c>
      <c r="E398" s="118" t="s">
        <v>25</v>
      </c>
      <c r="F398" s="147" t="s">
        <v>107</v>
      </c>
      <c r="G398" s="148"/>
      <c r="H398" s="11" t="s">
        <v>1075</v>
      </c>
      <c r="I398" s="14">
        <v>3.58</v>
      </c>
      <c r="J398" s="109">
        <f t="shared" si="5"/>
        <v>7.16</v>
      </c>
      <c r="K398" s="115"/>
    </row>
    <row r="399" spans="1:11" ht="24">
      <c r="A399" s="114"/>
      <c r="B399" s="107">
        <v>2</v>
      </c>
      <c r="C399" s="10" t="s">
        <v>1074</v>
      </c>
      <c r="D399" s="118" t="s">
        <v>1239</v>
      </c>
      <c r="E399" s="118" t="s">
        <v>25</v>
      </c>
      <c r="F399" s="147" t="s">
        <v>210</v>
      </c>
      <c r="G399" s="148"/>
      <c r="H399" s="11" t="s">
        <v>1075</v>
      </c>
      <c r="I399" s="14">
        <v>3.58</v>
      </c>
      <c r="J399" s="109">
        <f t="shared" si="5"/>
        <v>7.16</v>
      </c>
      <c r="K399" s="115"/>
    </row>
    <row r="400" spans="1:11" ht="24">
      <c r="A400" s="114"/>
      <c r="B400" s="107">
        <v>1</v>
      </c>
      <c r="C400" s="10" t="s">
        <v>1076</v>
      </c>
      <c r="D400" s="118" t="s">
        <v>1240</v>
      </c>
      <c r="E400" s="118" t="s">
        <v>23</v>
      </c>
      <c r="F400" s="147" t="s">
        <v>635</v>
      </c>
      <c r="G400" s="148"/>
      <c r="H400" s="11" t="s">
        <v>1077</v>
      </c>
      <c r="I400" s="14">
        <v>3.31</v>
      </c>
      <c r="J400" s="109">
        <f t="shared" si="5"/>
        <v>3.31</v>
      </c>
      <c r="K400" s="115"/>
    </row>
    <row r="401" spans="1:11" ht="24">
      <c r="A401" s="114"/>
      <c r="B401" s="107">
        <v>1</v>
      </c>
      <c r="C401" s="10" t="s">
        <v>1076</v>
      </c>
      <c r="D401" s="118" t="s">
        <v>1241</v>
      </c>
      <c r="E401" s="118" t="s">
        <v>25</v>
      </c>
      <c r="F401" s="147" t="s">
        <v>635</v>
      </c>
      <c r="G401" s="148"/>
      <c r="H401" s="11" t="s">
        <v>1077</v>
      </c>
      <c r="I401" s="14">
        <v>3.58</v>
      </c>
      <c r="J401" s="109">
        <f t="shared" si="5"/>
        <v>3.58</v>
      </c>
      <c r="K401" s="115"/>
    </row>
    <row r="402" spans="1:11" ht="24">
      <c r="A402" s="114"/>
      <c r="B402" s="107">
        <v>1</v>
      </c>
      <c r="C402" s="10" t="s">
        <v>1076</v>
      </c>
      <c r="D402" s="118" t="s">
        <v>1242</v>
      </c>
      <c r="E402" s="118" t="s">
        <v>26</v>
      </c>
      <c r="F402" s="147" t="s">
        <v>635</v>
      </c>
      <c r="G402" s="148"/>
      <c r="H402" s="11" t="s">
        <v>1077</v>
      </c>
      <c r="I402" s="14">
        <v>3.87</v>
      </c>
      <c r="J402" s="109">
        <f t="shared" si="5"/>
        <v>3.87</v>
      </c>
      <c r="K402" s="115"/>
    </row>
    <row r="403" spans="1:11" ht="15.75" customHeight="1">
      <c r="A403" s="114"/>
      <c r="B403" s="107">
        <v>3</v>
      </c>
      <c r="C403" s="10" t="s">
        <v>1078</v>
      </c>
      <c r="D403" s="118" t="s">
        <v>1078</v>
      </c>
      <c r="E403" s="118" t="s">
        <v>25</v>
      </c>
      <c r="F403" s="147"/>
      <c r="G403" s="148"/>
      <c r="H403" s="11" t="s">
        <v>1079</v>
      </c>
      <c r="I403" s="14">
        <v>1.65</v>
      </c>
      <c r="J403" s="109">
        <f t="shared" si="5"/>
        <v>4.9499999999999993</v>
      </c>
      <c r="K403" s="115"/>
    </row>
    <row r="404" spans="1:11">
      <c r="A404" s="114"/>
      <c r="B404" s="107">
        <v>3</v>
      </c>
      <c r="C404" s="10" t="s">
        <v>68</v>
      </c>
      <c r="D404" s="118" t="s">
        <v>68</v>
      </c>
      <c r="E404" s="118" t="s">
        <v>23</v>
      </c>
      <c r="F404" s="147" t="s">
        <v>273</v>
      </c>
      <c r="G404" s="148"/>
      <c r="H404" s="11" t="s">
        <v>1080</v>
      </c>
      <c r="I404" s="14">
        <v>1.89</v>
      </c>
      <c r="J404" s="109">
        <f t="shared" si="5"/>
        <v>5.67</v>
      </c>
      <c r="K404" s="115"/>
    </row>
    <row r="405" spans="1:11">
      <c r="A405" s="114"/>
      <c r="B405" s="107">
        <v>3</v>
      </c>
      <c r="C405" s="10" t="s">
        <v>68</v>
      </c>
      <c r="D405" s="118" t="s">
        <v>68</v>
      </c>
      <c r="E405" s="118" t="s">
        <v>23</v>
      </c>
      <c r="F405" s="147" t="s">
        <v>271</v>
      </c>
      <c r="G405" s="148"/>
      <c r="H405" s="11" t="s">
        <v>1080</v>
      </c>
      <c r="I405" s="14">
        <v>1.89</v>
      </c>
      <c r="J405" s="109">
        <f t="shared" si="5"/>
        <v>5.67</v>
      </c>
      <c r="K405" s="115"/>
    </row>
    <row r="406" spans="1:11">
      <c r="A406" s="114"/>
      <c r="B406" s="107">
        <v>3</v>
      </c>
      <c r="C406" s="10" t="s">
        <v>68</v>
      </c>
      <c r="D406" s="118" t="s">
        <v>68</v>
      </c>
      <c r="E406" s="118" t="s">
        <v>23</v>
      </c>
      <c r="F406" s="147" t="s">
        <v>272</v>
      </c>
      <c r="G406" s="148"/>
      <c r="H406" s="11" t="s">
        <v>1080</v>
      </c>
      <c r="I406" s="14">
        <v>1.89</v>
      </c>
      <c r="J406" s="109">
        <f t="shared" si="5"/>
        <v>5.67</v>
      </c>
      <c r="K406" s="115"/>
    </row>
    <row r="407" spans="1:11">
      <c r="A407" s="114"/>
      <c r="B407" s="107">
        <v>3</v>
      </c>
      <c r="C407" s="10" t="s">
        <v>68</v>
      </c>
      <c r="D407" s="118" t="s">
        <v>68</v>
      </c>
      <c r="E407" s="118" t="s">
        <v>651</v>
      </c>
      <c r="F407" s="147" t="s">
        <v>272</v>
      </c>
      <c r="G407" s="148"/>
      <c r="H407" s="11" t="s">
        <v>1080</v>
      </c>
      <c r="I407" s="14">
        <v>1.89</v>
      </c>
      <c r="J407" s="109">
        <f t="shared" ref="J407:J470" si="6">I407*B407</f>
        <v>5.67</v>
      </c>
      <c r="K407" s="115"/>
    </row>
    <row r="408" spans="1:11">
      <c r="A408" s="114"/>
      <c r="B408" s="107">
        <v>8</v>
      </c>
      <c r="C408" s="10" t="s">
        <v>68</v>
      </c>
      <c r="D408" s="118" t="s">
        <v>68</v>
      </c>
      <c r="E408" s="118" t="s">
        <v>25</v>
      </c>
      <c r="F408" s="147" t="s">
        <v>273</v>
      </c>
      <c r="G408" s="148"/>
      <c r="H408" s="11" t="s">
        <v>1080</v>
      </c>
      <c r="I408" s="14">
        <v>1.89</v>
      </c>
      <c r="J408" s="109">
        <f t="shared" si="6"/>
        <v>15.12</v>
      </c>
      <c r="K408" s="115"/>
    </row>
    <row r="409" spans="1:11">
      <c r="A409" s="114"/>
      <c r="B409" s="107">
        <v>5</v>
      </c>
      <c r="C409" s="10" t="s">
        <v>68</v>
      </c>
      <c r="D409" s="118" t="s">
        <v>68</v>
      </c>
      <c r="E409" s="118" t="s">
        <v>25</v>
      </c>
      <c r="F409" s="147" t="s">
        <v>271</v>
      </c>
      <c r="G409" s="148"/>
      <c r="H409" s="11" t="s">
        <v>1080</v>
      </c>
      <c r="I409" s="14">
        <v>1.89</v>
      </c>
      <c r="J409" s="109">
        <f t="shared" si="6"/>
        <v>9.4499999999999993</v>
      </c>
      <c r="K409" s="115"/>
    </row>
    <row r="410" spans="1:11">
      <c r="A410" s="114"/>
      <c r="B410" s="107">
        <v>5</v>
      </c>
      <c r="C410" s="10" t="s">
        <v>68</v>
      </c>
      <c r="D410" s="118" t="s">
        <v>68</v>
      </c>
      <c r="E410" s="118" t="s">
        <v>25</v>
      </c>
      <c r="F410" s="147" t="s">
        <v>272</v>
      </c>
      <c r="G410" s="148"/>
      <c r="H410" s="11" t="s">
        <v>1080</v>
      </c>
      <c r="I410" s="14">
        <v>1.89</v>
      </c>
      <c r="J410" s="109">
        <f t="shared" si="6"/>
        <v>9.4499999999999993</v>
      </c>
      <c r="K410" s="115"/>
    </row>
    <row r="411" spans="1:11">
      <c r="A411" s="114"/>
      <c r="B411" s="107">
        <v>3</v>
      </c>
      <c r="C411" s="10" t="s">
        <v>68</v>
      </c>
      <c r="D411" s="118" t="s">
        <v>68</v>
      </c>
      <c r="E411" s="118" t="s">
        <v>26</v>
      </c>
      <c r="F411" s="147" t="s">
        <v>271</v>
      </c>
      <c r="G411" s="148"/>
      <c r="H411" s="11" t="s">
        <v>1080</v>
      </c>
      <c r="I411" s="14">
        <v>1.89</v>
      </c>
      <c r="J411" s="109">
        <f t="shared" si="6"/>
        <v>5.67</v>
      </c>
      <c r="K411" s="115"/>
    </row>
    <row r="412" spans="1:11">
      <c r="A412" s="114"/>
      <c r="B412" s="107">
        <v>3</v>
      </c>
      <c r="C412" s="10" t="s">
        <v>68</v>
      </c>
      <c r="D412" s="118" t="s">
        <v>68</v>
      </c>
      <c r="E412" s="118" t="s">
        <v>93</v>
      </c>
      <c r="F412" s="147" t="s">
        <v>273</v>
      </c>
      <c r="G412" s="148"/>
      <c r="H412" s="11" t="s">
        <v>1080</v>
      </c>
      <c r="I412" s="14">
        <v>1.89</v>
      </c>
      <c r="J412" s="109">
        <f t="shared" si="6"/>
        <v>5.67</v>
      </c>
      <c r="K412" s="115"/>
    </row>
    <row r="413" spans="1:11">
      <c r="A413" s="114"/>
      <c r="B413" s="107">
        <v>3</v>
      </c>
      <c r="C413" s="10" t="s">
        <v>1081</v>
      </c>
      <c r="D413" s="118" t="s">
        <v>1081</v>
      </c>
      <c r="E413" s="118" t="s">
        <v>25</v>
      </c>
      <c r="F413" s="147" t="s">
        <v>273</v>
      </c>
      <c r="G413" s="148"/>
      <c r="H413" s="11" t="s">
        <v>1082</v>
      </c>
      <c r="I413" s="14">
        <v>2.04</v>
      </c>
      <c r="J413" s="109">
        <f t="shared" si="6"/>
        <v>6.12</v>
      </c>
      <c r="K413" s="115"/>
    </row>
    <row r="414" spans="1:11">
      <c r="A414" s="114"/>
      <c r="B414" s="107">
        <v>5</v>
      </c>
      <c r="C414" s="10" t="s">
        <v>473</v>
      </c>
      <c r="D414" s="118" t="s">
        <v>473</v>
      </c>
      <c r="E414" s="118" t="s">
        <v>651</v>
      </c>
      <c r="F414" s="147" t="s">
        <v>273</v>
      </c>
      <c r="G414" s="148"/>
      <c r="H414" s="11" t="s">
        <v>475</v>
      </c>
      <c r="I414" s="14">
        <v>2.19</v>
      </c>
      <c r="J414" s="109">
        <f t="shared" si="6"/>
        <v>10.95</v>
      </c>
      <c r="K414" s="115"/>
    </row>
    <row r="415" spans="1:11" ht="16.5" customHeight="1">
      <c r="A415" s="114"/>
      <c r="B415" s="107">
        <v>2</v>
      </c>
      <c r="C415" s="10" t="s">
        <v>1083</v>
      </c>
      <c r="D415" s="118" t="s">
        <v>1243</v>
      </c>
      <c r="E415" s="118" t="s">
        <v>614</v>
      </c>
      <c r="F415" s="147"/>
      <c r="G415" s="148"/>
      <c r="H415" s="11" t="s">
        <v>1084</v>
      </c>
      <c r="I415" s="14">
        <v>0.72</v>
      </c>
      <c r="J415" s="109">
        <f t="shared" si="6"/>
        <v>1.44</v>
      </c>
      <c r="K415" s="115"/>
    </row>
    <row r="416" spans="1:11" ht="24">
      <c r="A416" s="114"/>
      <c r="B416" s="107">
        <v>3</v>
      </c>
      <c r="C416" s="10" t="s">
        <v>1085</v>
      </c>
      <c r="D416" s="118" t="s">
        <v>1244</v>
      </c>
      <c r="E416" s="118" t="s">
        <v>25</v>
      </c>
      <c r="F416" s="147"/>
      <c r="G416" s="148"/>
      <c r="H416" s="11" t="s">
        <v>1086</v>
      </c>
      <c r="I416" s="14">
        <v>2.4300000000000002</v>
      </c>
      <c r="J416" s="109">
        <f t="shared" si="6"/>
        <v>7.2900000000000009</v>
      </c>
      <c r="K416" s="115"/>
    </row>
    <row r="417" spans="1:11" ht="24">
      <c r="A417" s="114"/>
      <c r="B417" s="107">
        <v>2</v>
      </c>
      <c r="C417" s="10" t="s">
        <v>1087</v>
      </c>
      <c r="D417" s="118" t="s">
        <v>1245</v>
      </c>
      <c r="E417" s="118" t="s">
        <v>1088</v>
      </c>
      <c r="F417" s="147"/>
      <c r="G417" s="148"/>
      <c r="H417" s="11" t="s">
        <v>1089</v>
      </c>
      <c r="I417" s="14">
        <v>2.4300000000000002</v>
      </c>
      <c r="J417" s="109">
        <f t="shared" si="6"/>
        <v>4.8600000000000003</v>
      </c>
      <c r="K417" s="115"/>
    </row>
    <row r="418" spans="1:11" ht="24">
      <c r="A418" s="114"/>
      <c r="B418" s="107">
        <v>2</v>
      </c>
      <c r="C418" s="10" t="s">
        <v>1087</v>
      </c>
      <c r="D418" s="118" t="s">
        <v>1246</v>
      </c>
      <c r="E418" s="118" t="s">
        <v>1090</v>
      </c>
      <c r="F418" s="147"/>
      <c r="G418" s="148"/>
      <c r="H418" s="11" t="s">
        <v>1089</v>
      </c>
      <c r="I418" s="14">
        <v>2.73</v>
      </c>
      <c r="J418" s="109">
        <f t="shared" si="6"/>
        <v>5.46</v>
      </c>
      <c r="K418" s="115"/>
    </row>
    <row r="419" spans="1:11" ht="24">
      <c r="A419" s="114"/>
      <c r="B419" s="107">
        <v>2</v>
      </c>
      <c r="C419" s="10" t="s">
        <v>1087</v>
      </c>
      <c r="D419" s="118" t="s">
        <v>1246</v>
      </c>
      <c r="E419" s="118" t="s">
        <v>1091</v>
      </c>
      <c r="F419" s="147"/>
      <c r="G419" s="148"/>
      <c r="H419" s="11" t="s">
        <v>1089</v>
      </c>
      <c r="I419" s="14">
        <v>2.73</v>
      </c>
      <c r="J419" s="109">
        <f t="shared" si="6"/>
        <v>5.46</v>
      </c>
      <c r="K419" s="115"/>
    </row>
    <row r="420" spans="1:11" ht="24">
      <c r="A420" s="114"/>
      <c r="B420" s="107">
        <v>2</v>
      </c>
      <c r="C420" s="10" t="s">
        <v>1092</v>
      </c>
      <c r="D420" s="118" t="s">
        <v>1247</v>
      </c>
      <c r="E420" s="118" t="s">
        <v>1088</v>
      </c>
      <c r="F420" s="147"/>
      <c r="G420" s="148"/>
      <c r="H420" s="11" t="s">
        <v>1093</v>
      </c>
      <c r="I420" s="14">
        <v>3.86</v>
      </c>
      <c r="J420" s="109">
        <f t="shared" si="6"/>
        <v>7.72</v>
      </c>
      <c r="K420" s="115"/>
    </row>
    <row r="421" spans="1:11" ht="24">
      <c r="A421" s="114"/>
      <c r="B421" s="107">
        <v>2</v>
      </c>
      <c r="C421" s="10" t="s">
        <v>1094</v>
      </c>
      <c r="D421" s="118" t="s">
        <v>1248</v>
      </c>
      <c r="E421" s="118" t="s">
        <v>25</v>
      </c>
      <c r="F421" s="147"/>
      <c r="G421" s="148"/>
      <c r="H421" s="11" t="s">
        <v>1095</v>
      </c>
      <c r="I421" s="14">
        <v>4.1900000000000004</v>
      </c>
      <c r="J421" s="109">
        <f t="shared" si="6"/>
        <v>8.3800000000000008</v>
      </c>
      <c r="K421" s="115"/>
    </row>
    <row r="422" spans="1:11" ht="24" customHeight="1">
      <c r="A422" s="114"/>
      <c r="B422" s="107">
        <v>2</v>
      </c>
      <c r="C422" s="10" t="s">
        <v>1096</v>
      </c>
      <c r="D422" s="118" t="s">
        <v>1249</v>
      </c>
      <c r="E422" s="118" t="s">
        <v>25</v>
      </c>
      <c r="F422" s="147"/>
      <c r="G422" s="148"/>
      <c r="H422" s="11" t="s">
        <v>1097</v>
      </c>
      <c r="I422" s="14">
        <v>2.73</v>
      </c>
      <c r="J422" s="109">
        <f t="shared" si="6"/>
        <v>5.46</v>
      </c>
      <c r="K422" s="115"/>
    </row>
    <row r="423" spans="1:11" ht="24">
      <c r="A423" s="114"/>
      <c r="B423" s="107">
        <v>2</v>
      </c>
      <c r="C423" s="10" t="s">
        <v>1098</v>
      </c>
      <c r="D423" s="118" t="s">
        <v>1250</v>
      </c>
      <c r="E423" s="118" t="s">
        <v>1099</v>
      </c>
      <c r="F423" s="147"/>
      <c r="G423" s="148"/>
      <c r="H423" s="11" t="s">
        <v>1100</v>
      </c>
      <c r="I423" s="14">
        <v>1.65</v>
      </c>
      <c r="J423" s="109">
        <f t="shared" si="6"/>
        <v>3.3</v>
      </c>
      <c r="K423" s="115"/>
    </row>
    <row r="424" spans="1:11" ht="24">
      <c r="A424" s="114"/>
      <c r="B424" s="107">
        <v>4</v>
      </c>
      <c r="C424" s="10" t="s">
        <v>1098</v>
      </c>
      <c r="D424" s="118" t="s">
        <v>1251</v>
      </c>
      <c r="E424" s="118" t="s">
        <v>735</v>
      </c>
      <c r="F424" s="147"/>
      <c r="G424" s="148"/>
      <c r="H424" s="11" t="s">
        <v>1100</v>
      </c>
      <c r="I424" s="14">
        <v>1.94</v>
      </c>
      <c r="J424" s="109">
        <f t="shared" si="6"/>
        <v>7.76</v>
      </c>
      <c r="K424" s="115"/>
    </row>
    <row r="425" spans="1:11" ht="24">
      <c r="A425" s="114"/>
      <c r="B425" s="107">
        <v>2</v>
      </c>
      <c r="C425" s="10" t="s">
        <v>1098</v>
      </c>
      <c r="D425" s="118" t="s">
        <v>1252</v>
      </c>
      <c r="E425" s="118" t="s">
        <v>725</v>
      </c>
      <c r="F425" s="147"/>
      <c r="G425" s="148"/>
      <c r="H425" s="11" t="s">
        <v>1100</v>
      </c>
      <c r="I425" s="14">
        <v>2.04</v>
      </c>
      <c r="J425" s="109">
        <f t="shared" si="6"/>
        <v>4.08</v>
      </c>
      <c r="K425" s="115"/>
    </row>
    <row r="426" spans="1:11" ht="24">
      <c r="A426" s="114"/>
      <c r="B426" s="107">
        <v>4</v>
      </c>
      <c r="C426" s="10" t="s">
        <v>1098</v>
      </c>
      <c r="D426" s="118" t="s">
        <v>1253</v>
      </c>
      <c r="E426" s="118" t="s">
        <v>741</v>
      </c>
      <c r="F426" s="147"/>
      <c r="G426" s="148"/>
      <c r="H426" s="11" t="s">
        <v>1100</v>
      </c>
      <c r="I426" s="14">
        <v>2.2400000000000002</v>
      </c>
      <c r="J426" s="109">
        <f t="shared" si="6"/>
        <v>8.9600000000000009</v>
      </c>
      <c r="K426" s="115"/>
    </row>
    <row r="427" spans="1:11" ht="24">
      <c r="A427" s="114"/>
      <c r="B427" s="107">
        <v>4</v>
      </c>
      <c r="C427" s="10" t="s">
        <v>1098</v>
      </c>
      <c r="D427" s="118" t="s">
        <v>1254</v>
      </c>
      <c r="E427" s="118" t="s">
        <v>729</v>
      </c>
      <c r="F427" s="147"/>
      <c r="G427" s="148"/>
      <c r="H427" s="11" t="s">
        <v>1100</v>
      </c>
      <c r="I427" s="14">
        <v>2.4300000000000002</v>
      </c>
      <c r="J427" s="109">
        <f t="shared" si="6"/>
        <v>9.7200000000000006</v>
      </c>
      <c r="K427" s="115"/>
    </row>
    <row r="428" spans="1:11" ht="24">
      <c r="A428" s="114"/>
      <c r="B428" s="107">
        <v>2</v>
      </c>
      <c r="C428" s="10" t="s">
        <v>1101</v>
      </c>
      <c r="D428" s="118" t="s">
        <v>1255</v>
      </c>
      <c r="E428" s="118" t="s">
        <v>239</v>
      </c>
      <c r="F428" s="147" t="s">
        <v>735</v>
      </c>
      <c r="G428" s="148"/>
      <c r="H428" s="11" t="s">
        <v>1102</v>
      </c>
      <c r="I428" s="14">
        <v>1.75</v>
      </c>
      <c r="J428" s="109">
        <f t="shared" si="6"/>
        <v>3.5</v>
      </c>
      <c r="K428" s="115"/>
    </row>
    <row r="429" spans="1:11" ht="24">
      <c r="A429" s="114"/>
      <c r="B429" s="107">
        <v>2</v>
      </c>
      <c r="C429" s="10" t="s">
        <v>1101</v>
      </c>
      <c r="D429" s="118" t="s">
        <v>1256</v>
      </c>
      <c r="E429" s="118" t="s">
        <v>239</v>
      </c>
      <c r="F429" s="147" t="s">
        <v>741</v>
      </c>
      <c r="G429" s="148"/>
      <c r="H429" s="11" t="s">
        <v>1102</v>
      </c>
      <c r="I429" s="14">
        <v>2.73</v>
      </c>
      <c r="J429" s="109">
        <f t="shared" si="6"/>
        <v>5.46</v>
      </c>
      <c r="K429" s="115"/>
    </row>
    <row r="430" spans="1:11">
      <c r="A430" s="114"/>
      <c r="B430" s="107">
        <v>6</v>
      </c>
      <c r="C430" s="10" t="s">
        <v>1103</v>
      </c>
      <c r="D430" s="118" t="s">
        <v>1257</v>
      </c>
      <c r="E430" s="118" t="s">
        <v>735</v>
      </c>
      <c r="F430" s="147" t="s">
        <v>273</v>
      </c>
      <c r="G430" s="148"/>
      <c r="H430" s="11" t="s">
        <v>1104</v>
      </c>
      <c r="I430" s="14">
        <v>0.45</v>
      </c>
      <c r="J430" s="109">
        <f t="shared" si="6"/>
        <v>2.7</v>
      </c>
      <c r="K430" s="115"/>
    </row>
    <row r="431" spans="1:11">
      <c r="A431" s="114"/>
      <c r="B431" s="107">
        <v>2</v>
      </c>
      <c r="C431" s="10" t="s">
        <v>1103</v>
      </c>
      <c r="D431" s="118" t="s">
        <v>1257</v>
      </c>
      <c r="E431" s="118" t="s">
        <v>735</v>
      </c>
      <c r="F431" s="147" t="s">
        <v>773</v>
      </c>
      <c r="G431" s="148"/>
      <c r="H431" s="11" t="s">
        <v>1104</v>
      </c>
      <c r="I431" s="14">
        <v>0.45</v>
      </c>
      <c r="J431" s="109">
        <f t="shared" si="6"/>
        <v>0.9</v>
      </c>
      <c r="K431" s="115"/>
    </row>
    <row r="432" spans="1:11">
      <c r="A432" s="114"/>
      <c r="B432" s="107">
        <v>2</v>
      </c>
      <c r="C432" s="10" t="s">
        <v>1103</v>
      </c>
      <c r="D432" s="118" t="s">
        <v>1258</v>
      </c>
      <c r="E432" s="118" t="s">
        <v>725</v>
      </c>
      <c r="F432" s="147" t="s">
        <v>673</v>
      </c>
      <c r="G432" s="148"/>
      <c r="H432" s="11" t="s">
        <v>1104</v>
      </c>
      <c r="I432" s="14">
        <v>0.47</v>
      </c>
      <c r="J432" s="109">
        <f t="shared" si="6"/>
        <v>0.94</v>
      </c>
      <c r="K432" s="115"/>
    </row>
    <row r="433" spans="1:11">
      <c r="A433" s="114"/>
      <c r="B433" s="107">
        <v>2</v>
      </c>
      <c r="C433" s="10" t="s">
        <v>1103</v>
      </c>
      <c r="D433" s="118" t="s">
        <v>1258</v>
      </c>
      <c r="E433" s="118" t="s">
        <v>725</v>
      </c>
      <c r="F433" s="147" t="s">
        <v>1105</v>
      </c>
      <c r="G433" s="148"/>
      <c r="H433" s="11" t="s">
        <v>1104</v>
      </c>
      <c r="I433" s="14">
        <v>0.47</v>
      </c>
      <c r="J433" s="109">
        <f t="shared" si="6"/>
        <v>0.94</v>
      </c>
      <c r="K433" s="115"/>
    </row>
    <row r="434" spans="1:11">
      <c r="A434" s="114"/>
      <c r="B434" s="107">
        <v>2</v>
      </c>
      <c r="C434" s="10" t="s">
        <v>1103</v>
      </c>
      <c r="D434" s="118" t="s">
        <v>1259</v>
      </c>
      <c r="E434" s="118" t="s">
        <v>741</v>
      </c>
      <c r="F434" s="147" t="s">
        <v>110</v>
      </c>
      <c r="G434" s="148"/>
      <c r="H434" s="11" t="s">
        <v>1104</v>
      </c>
      <c r="I434" s="14">
        <v>0.51</v>
      </c>
      <c r="J434" s="109">
        <f t="shared" si="6"/>
        <v>1.02</v>
      </c>
      <c r="K434" s="115"/>
    </row>
    <row r="435" spans="1:11">
      <c r="A435" s="114"/>
      <c r="B435" s="107">
        <v>2</v>
      </c>
      <c r="C435" s="10" t="s">
        <v>1103</v>
      </c>
      <c r="D435" s="118" t="s">
        <v>1259</v>
      </c>
      <c r="E435" s="118" t="s">
        <v>741</v>
      </c>
      <c r="F435" s="147" t="s">
        <v>673</v>
      </c>
      <c r="G435" s="148"/>
      <c r="H435" s="11" t="s">
        <v>1104</v>
      </c>
      <c r="I435" s="14">
        <v>0.51</v>
      </c>
      <c r="J435" s="109">
        <f t="shared" si="6"/>
        <v>1.02</v>
      </c>
      <c r="K435" s="115"/>
    </row>
    <row r="436" spans="1:11">
      <c r="A436" s="114"/>
      <c r="B436" s="107">
        <v>12</v>
      </c>
      <c r="C436" s="10" t="s">
        <v>1103</v>
      </c>
      <c r="D436" s="118" t="s">
        <v>1260</v>
      </c>
      <c r="E436" s="118" t="s">
        <v>729</v>
      </c>
      <c r="F436" s="147" t="s">
        <v>273</v>
      </c>
      <c r="G436" s="148"/>
      <c r="H436" s="11" t="s">
        <v>1104</v>
      </c>
      <c r="I436" s="14">
        <v>0.55000000000000004</v>
      </c>
      <c r="J436" s="109">
        <f t="shared" si="6"/>
        <v>6.6000000000000005</v>
      </c>
      <c r="K436" s="115"/>
    </row>
    <row r="437" spans="1:11">
      <c r="A437" s="114"/>
      <c r="B437" s="107">
        <v>4</v>
      </c>
      <c r="C437" s="10" t="s">
        <v>1103</v>
      </c>
      <c r="D437" s="118" t="s">
        <v>1260</v>
      </c>
      <c r="E437" s="118" t="s">
        <v>729</v>
      </c>
      <c r="F437" s="147" t="s">
        <v>110</v>
      </c>
      <c r="G437" s="148"/>
      <c r="H437" s="11" t="s">
        <v>1104</v>
      </c>
      <c r="I437" s="14">
        <v>0.55000000000000004</v>
      </c>
      <c r="J437" s="109">
        <f t="shared" si="6"/>
        <v>2.2000000000000002</v>
      </c>
      <c r="K437" s="115"/>
    </row>
    <row r="438" spans="1:11">
      <c r="A438" s="114"/>
      <c r="B438" s="107">
        <v>2</v>
      </c>
      <c r="C438" s="10" t="s">
        <v>1103</v>
      </c>
      <c r="D438" s="118" t="s">
        <v>1261</v>
      </c>
      <c r="E438" s="118" t="s">
        <v>730</v>
      </c>
      <c r="F438" s="147" t="s">
        <v>583</v>
      </c>
      <c r="G438" s="148"/>
      <c r="H438" s="11" t="s">
        <v>1104</v>
      </c>
      <c r="I438" s="14">
        <v>0.61</v>
      </c>
      <c r="J438" s="109">
        <f t="shared" si="6"/>
        <v>1.22</v>
      </c>
      <c r="K438" s="115"/>
    </row>
    <row r="439" spans="1:11">
      <c r="A439" s="114"/>
      <c r="B439" s="107">
        <v>2</v>
      </c>
      <c r="C439" s="10" t="s">
        <v>1103</v>
      </c>
      <c r="D439" s="118" t="s">
        <v>1261</v>
      </c>
      <c r="E439" s="118" t="s">
        <v>730</v>
      </c>
      <c r="F439" s="147" t="s">
        <v>110</v>
      </c>
      <c r="G439" s="148"/>
      <c r="H439" s="11" t="s">
        <v>1104</v>
      </c>
      <c r="I439" s="14">
        <v>0.61</v>
      </c>
      <c r="J439" s="109">
        <f t="shared" si="6"/>
        <v>1.22</v>
      </c>
      <c r="K439" s="115"/>
    </row>
    <row r="440" spans="1:11">
      <c r="A440" s="114"/>
      <c r="B440" s="107">
        <v>4</v>
      </c>
      <c r="C440" s="10" t="s">
        <v>1103</v>
      </c>
      <c r="D440" s="118" t="s">
        <v>1262</v>
      </c>
      <c r="E440" s="118" t="s">
        <v>733</v>
      </c>
      <c r="F440" s="147" t="s">
        <v>273</v>
      </c>
      <c r="G440" s="148"/>
      <c r="H440" s="11" t="s">
        <v>1104</v>
      </c>
      <c r="I440" s="14">
        <v>0.64</v>
      </c>
      <c r="J440" s="109">
        <f t="shared" si="6"/>
        <v>2.56</v>
      </c>
      <c r="K440" s="115"/>
    </row>
    <row r="441" spans="1:11">
      <c r="A441" s="114"/>
      <c r="B441" s="107">
        <v>4</v>
      </c>
      <c r="C441" s="10" t="s">
        <v>1103</v>
      </c>
      <c r="D441" s="118" t="s">
        <v>1263</v>
      </c>
      <c r="E441" s="118" t="s">
        <v>919</v>
      </c>
      <c r="F441" s="147" t="s">
        <v>273</v>
      </c>
      <c r="G441" s="148"/>
      <c r="H441" s="11" t="s">
        <v>1104</v>
      </c>
      <c r="I441" s="14">
        <v>0.67</v>
      </c>
      <c r="J441" s="109">
        <f t="shared" si="6"/>
        <v>2.68</v>
      </c>
      <c r="K441" s="115"/>
    </row>
    <row r="442" spans="1:11">
      <c r="A442" s="114"/>
      <c r="B442" s="107">
        <v>2</v>
      </c>
      <c r="C442" s="10" t="s">
        <v>1103</v>
      </c>
      <c r="D442" s="118" t="s">
        <v>1263</v>
      </c>
      <c r="E442" s="118" t="s">
        <v>919</v>
      </c>
      <c r="F442" s="147" t="s">
        <v>583</v>
      </c>
      <c r="G442" s="148"/>
      <c r="H442" s="11" t="s">
        <v>1104</v>
      </c>
      <c r="I442" s="14">
        <v>0.67</v>
      </c>
      <c r="J442" s="109">
        <f t="shared" si="6"/>
        <v>1.34</v>
      </c>
      <c r="K442" s="115"/>
    </row>
    <row r="443" spans="1:11">
      <c r="A443" s="114"/>
      <c r="B443" s="107">
        <v>2</v>
      </c>
      <c r="C443" s="10" t="s">
        <v>1103</v>
      </c>
      <c r="D443" s="118" t="s">
        <v>1263</v>
      </c>
      <c r="E443" s="118" t="s">
        <v>919</v>
      </c>
      <c r="F443" s="147" t="s">
        <v>772</v>
      </c>
      <c r="G443" s="148"/>
      <c r="H443" s="11" t="s">
        <v>1104</v>
      </c>
      <c r="I443" s="14">
        <v>0.67</v>
      </c>
      <c r="J443" s="109">
        <f t="shared" si="6"/>
        <v>1.34</v>
      </c>
      <c r="K443" s="115"/>
    </row>
    <row r="444" spans="1:11">
      <c r="A444" s="114"/>
      <c r="B444" s="107">
        <v>2</v>
      </c>
      <c r="C444" s="10" t="s">
        <v>1103</v>
      </c>
      <c r="D444" s="118" t="s">
        <v>1263</v>
      </c>
      <c r="E444" s="118" t="s">
        <v>919</v>
      </c>
      <c r="F444" s="147" t="s">
        <v>773</v>
      </c>
      <c r="G444" s="148"/>
      <c r="H444" s="11" t="s">
        <v>1104</v>
      </c>
      <c r="I444" s="14">
        <v>0.67</v>
      </c>
      <c r="J444" s="109">
        <f t="shared" si="6"/>
        <v>1.34</v>
      </c>
      <c r="K444" s="115"/>
    </row>
    <row r="445" spans="1:11">
      <c r="A445" s="114"/>
      <c r="B445" s="107">
        <v>2</v>
      </c>
      <c r="C445" s="10" t="s">
        <v>1103</v>
      </c>
      <c r="D445" s="118" t="s">
        <v>1264</v>
      </c>
      <c r="E445" s="118" t="s">
        <v>897</v>
      </c>
      <c r="F445" s="147" t="s">
        <v>583</v>
      </c>
      <c r="G445" s="148"/>
      <c r="H445" s="11" t="s">
        <v>1104</v>
      </c>
      <c r="I445" s="14">
        <v>0.7</v>
      </c>
      <c r="J445" s="109">
        <f t="shared" si="6"/>
        <v>1.4</v>
      </c>
      <c r="K445" s="115"/>
    </row>
    <row r="446" spans="1:11">
      <c r="A446" s="114"/>
      <c r="B446" s="107">
        <v>2</v>
      </c>
      <c r="C446" s="10" t="s">
        <v>1103</v>
      </c>
      <c r="D446" s="118" t="s">
        <v>1264</v>
      </c>
      <c r="E446" s="118" t="s">
        <v>897</v>
      </c>
      <c r="F446" s="147" t="s">
        <v>673</v>
      </c>
      <c r="G446" s="148"/>
      <c r="H446" s="11" t="s">
        <v>1104</v>
      </c>
      <c r="I446" s="14">
        <v>0.7</v>
      </c>
      <c r="J446" s="109">
        <f t="shared" si="6"/>
        <v>1.4</v>
      </c>
      <c r="K446" s="115"/>
    </row>
    <row r="447" spans="1:11">
      <c r="A447" s="114"/>
      <c r="B447" s="107">
        <v>2</v>
      </c>
      <c r="C447" s="10" t="s">
        <v>1103</v>
      </c>
      <c r="D447" s="118" t="s">
        <v>1264</v>
      </c>
      <c r="E447" s="118" t="s">
        <v>897</v>
      </c>
      <c r="F447" s="147" t="s">
        <v>772</v>
      </c>
      <c r="G447" s="148"/>
      <c r="H447" s="11" t="s">
        <v>1104</v>
      </c>
      <c r="I447" s="14">
        <v>0.7</v>
      </c>
      <c r="J447" s="109">
        <f t="shared" si="6"/>
        <v>1.4</v>
      </c>
      <c r="K447" s="115"/>
    </row>
    <row r="448" spans="1:11">
      <c r="A448" s="114"/>
      <c r="B448" s="107">
        <v>4</v>
      </c>
      <c r="C448" s="10" t="s">
        <v>1103</v>
      </c>
      <c r="D448" s="118" t="s">
        <v>1265</v>
      </c>
      <c r="E448" s="118" t="s">
        <v>894</v>
      </c>
      <c r="F448" s="147" t="s">
        <v>583</v>
      </c>
      <c r="G448" s="148"/>
      <c r="H448" s="11" t="s">
        <v>1104</v>
      </c>
      <c r="I448" s="14">
        <v>0.74</v>
      </c>
      <c r="J448" s="109">
        <f t="shared" si="6"/>
        <v>2.96</v>
      </c>
      <c r="K448" s="115"/>
    </row>
    <row r="449" spans="1:11" ht="24">
      <c r="A449" s="114"/>
      <c r="B449" s="107">
        <v>3</v>
      </c>
      <c r="C449" s="10" t="s">
        <v>600</v>
      </c>
      <c r="D449" s="118" t="s">
        <v>600</v>
      </c>
      <c r="E449" s="118" t="s">
        <v>23</v>
      </c>
      <c r="F449" s="147" t="s">
        <v>273</v>
      </c>
      <c r="G449" s="148"/>
      <c r="H449" s="11" t="s">
        <v>602</v>
      </c>
      <c r="I449" s="14">
        <v>0.67</v>
      </c>
      <c r="J449" s="109">
        <f t="shared" si="6"/>
        <v>2.0100000000000002</v>
      </c>
      <c r="K449" s="115"/>
    </row>
    <row r="450" spans="1:11" ht="24">
      <c r="A450" s="114"/>
      <c r="B450" s="107">
        <v>3</v>
      </c>
      <c r="C450" s="10" t="s">
        <v>600</v>
      </c>
      <c r="D450" s="118" t="s">
        <v>600</v>
      </c>
      <c r="E450" s="118" t="s">
        <v>25</v>
      </c>
      <c r="F450" s="147" t="s">
        <v>273</v>
      </c>
      <c r="G450" s="148"/>
      <c r="H450" s="11" t="s">
        <v>602</v>
      </c>
      <c r="I450" s="14">
        <v>0.67</v>
      </c>
      <c r="J450" s="109">
        <f t="shared" si="6"/>
        <v>2.0100000000000002</v>
      </c>
      <c r="K450" s="115"/>
    </row>
    <row r="451" spans="1:11" ht="24">
      <c r="A451" s="114"/>
      <c r="B451" s="107">
        <v>2</v>
      </c>
      <c r="C451" s="10" t="s">
        <v>1106</v>
      </c>
      <c r="D451" s="118" t="s">
        <v>1266</v>
      </c>
      <c r="E451" s="118" t="s">
        <v>745</v>
      </c>
      <c r="F451" s="147" t="s">
        <v>271</v>
      </c>
      <c r="G451" s="148"/>
      <c r="H451" s="11" t="s">
        <v>1107</v>
      </c>
      <c r="I451" s="14">
        <v>2.4300000000000002</v>
      </c>
      <c r="J451" s="109">
        <f t="shared" si="6"/>
        <v>4.8600000000000003</v>
      </c>
      <c r="K451" s="115"/>
    </row>
    <row r="452" spans="1:11" ht="24">
      <c r="A452" s="114"/>
      <c r="B452" s="107">
        <v>2</v>
      </c>
      <c r="C452" s="10" t="s">
        <v>1106</v>
      </c>
      <c r="D452" s="118" t="s">
        <v>1267</v>
      </c>
      <c r="E452" s="118" t="s">
        <v>725</v>
      </c>
      <c r="F452" s="147" t="s">
        <v>673</v>
      </c>
      <c r="G452" s="148"/>
      <c r="H452" s="11" t="s">
        <v>1107</v>
      </c>
      <c r="I452" s="14">
        <v>2.82</v>
      </c>
      <c r="J452" s="109">
        <f t="shared" si="6"/>
        <v>5.64</v>
      </c>
      <c r="K452" s="115"/>
    </row>
    <row r="453" spans="1:11" ht="24">
      <c r="A453" s="114"/>
      <c r="B453" s="107">
        <v>2</v>
      </c>
      <c r="C453" s="10" t="s">
        <v>1106</v>
      </c>
      <c r="D453" s="118" t="s">
        <v>1267</v>
      </c>
      <c r="E453" s="118" t="s">
        <v>725</v>
      </c>
      <c r="F453" s="147" t="s">
        <v>271</v>
      </c>
      <c r="G453" s="148"/>
      <c r="H453" s="11" t="s">
        <v>1107</v>
      </c>
      <c r="I453" s="14">
        <v>2.82</v>
      </c>
      <c r="J453" s="109">
        <f t="shared" si="6"/>
        <v>5.64</v>
      </c>
      <c r="K453" s="115"/>
    </row>
    <row r="454" spans="1:11" ht="24">
      <c r="A454" s="114"/>
      <c r="B454" s="107">
        <v>2</v>
      </c>
      <c r="C454" s="10" t="s">
        <v>1106</v>
      </c>
      <c r="D454" s="118" t="s">
        <v>1267</v>
      </c>
      <c r="E454" s="118" t="s">
        <v>725</v>
      </c>
      <c r="F454" s="147" t="s">
        <v>272</v>
      </c>
      <c r="G454" s="148"/>
      <c r="H454" s="11" t="s">
        <v>1107</v>
      </c>
      <c r="I454" s="14">
        <v>2.82</v>
      </c>
      <c r="J454" s="109">
        <f t="shared" si="6"/>
        <v>5.64</v>
      </c>
      <c r="K454" s="115"/>
    </row>
    <row r="455" spans="1:11" ht="24">
      <c r="A455" s="114"/>
      <c r="B455" s="107">
        <v>2</v>
      </c>
      <c r="C455" s="10" t="s">
        <v>1106</v>
      </c>
      <c r="D455" s="118" t="s">
        <v>1268</v>
      </c>
      <c r="E455" s="118" t="s">
        <v>741</v>
      </c>
      <c r="F455" s="147" t="s">
        <v>673</v>
      </c>
      <c r="G455" s="148"/>
      <c r="H455" s="11" t="s">
        <v>1107</v>
      </c>
      <c r="I455" s="14">
        <v>3.02</v>
      </c>
      <c r="J455" s="109">
        <f t="shared" si="6"/>
        <v>6.04</v>
      </c>
      <c r="K455" s="115"/>
    </row>
    <row r="456" spans="1:11" ht="24">
      <c r="A456" s="114"/>
      <c r="B456" s="107">
        <v>2</v>
      </c>
      <c r="C456" s="10" t="s">
        <v>1106</v>
      </c>
      <c r="D456" s="118" t="s">
        <v>1268</v>
      </c>
      <c r="E456" s="118" t="s">
        <v>741</v>
      </c>
      <c r="F456" s="147" t="s">
        <v>271</v>
      </c>
      <c r="G456" s="148"/>
      <c r="H456" s="11" t="s">
        <v>1107</v>
      </c>
      <c r="I456" s="14">
        <v>3.02</v>
      </c>
      <c r="J456" s="109">
        <f t="shared" si="6"/>
        <v>6.04</v>
      </c>
      <c r="K456" s="115"/>
    </row>
    <row r="457" spans="1:11" ht="24">
      <c r="A457" s="114"/>
      <c r="B457" s="107">
        <v>2</v>
      </c>
      <c r="C457" s="10" t="s">
        <v>1106</v>
      </c>
      <c r="D457" s="118" t="s">
        <v>1268</v>
      </c>
      <c r="E457" s="118" t="s">
        <v>741</v>
      </c>
      <c r="F457" s="147" t="s">
        <v>272</v>
      </c>
      <c r="G457" s="148"/>
      <c r="H457" s="11" t="s">
        <v>1107</v>
      </c>
      <c r="I457" s="14">
        <v>3.02</v>
      </c>
      <c r="J457" s="109">
        <f t="shared" si="6"/>
        <v>6.04</v>
      </c>
      <c r="K457" s="115"/>
    </row>
    <row r="458" spans="1:11" ht="24">
      <c r="A458" s="114"/>
      <c r="B458" s="107">
        <v>5</v>
      </c>
      <c r="C458" s="10" t="s">
        <v>1108</v>
      </c>
      <c r="D458" s="118" t="s">
        <v>1269</v>
      </c>
      <c r="E458" s="118" t="s">
        <v>231</v>
      </c>
      <c r="F458" s="147" t="s">
        <v>107</v>
      </c>
      <c r="G458" s="148"/>
      <c r="H458" s="11" t="s">
        <v>1109</v>
      </c>
      <c r="I458" s="14">
        <v>0.63</v>
      </c>
      <c r="J458" s="109">
        <f t="shared" si="6"/>
        <v>3.15</v>
      </c>
      <c r="K458" s="115"/>
    </row>
    <row r="459" spans="1:11" ht="24">
      <c r="A459" s="114"/>
      <c r="B459" s="107">
        <v>1</v>
      </c>
      <c r="C459" s="10" t="s">
        <v>1110</v>
      </c>
      <c r="D459" s="118" t="s">
        <v>1110</v>
      </c>
      <c r="E459" s="118" t="s">
        <v>107</v>
      </c>
      <c r="F459" s="147" t="s">
        <v>26</v>
      </c>
      <c r="G459" s="148"/>
      <c r="H459" s="11" t="s">
        <v>1111</v>
      </c>
      <c r="I459" s="14">
        <v>5.34</v>
      </c>
      <c r="J459" s="109">
        <f t="shared" si="6"/>
        <v>5.34</v>
      </c>
      <c r="K459" s="115"/>
    </row>
    <row r="460" spans="1:11" ht="24">
      <c r="A460" s="114"/>
      <c r="B460" s="107">
        <v>1</v>
      </c>
      <c r="C460" s="10" t="s">
        <v>1110</v>
      </c>
      <c r="D460" s="118" t="s">
        <v>1110</v>
      </c>
      <c r="E460" s="118" t="s">
        <v>214</v>
      </c>
      <c r="F460" s="147" t="s">
        <v>26</v>
      </c>
      <c r="G460" s="148"/>
      <c r="H460" s="11" t="s">
        <v>1111</v>
      </c>
      <c r="I460" s="14">
        <v>5.34</v>
      </c>
      <c r="J460" s="109">
        <f t="shared" si="6"/>
        <v>5.34</v>
      </c>
      <c r="K460" s="115"/>
    </row>
    <row r="461" spans="1:11" ht="24">
      <c r="A461" s="114"/>
      <c r="B461" s="107">
        <v>1</v>
      </c>
      <c r="C461" s="10" t="s">
        <v>1110</v>
      </c>
      <c r="D461" s="118" t="s">
        <v>1110</v>
      </c>
      <c r="E461" s="118" t="s">
        <v>265</v>
      </c>
      <c r="F461" s="147" t="s">
        <v>26</v>
      </c>
      <c r="G461" s="148"/>
      <c r="H461" s="11" t="s">
        <v>1111</v>
      </c>
      <c r="I461" s="14">
        <v>5.34</v>
      </c>
      <c r="J461" s="109">
        <f t="shared" si="6"/>
        <v>5.34</v>
      </c>
      <c r="K461" s="115"/>
    </row>
    <row r="462" spans="1:11" ht="24">
      <c r="A462" s="114"/>
      <c r="B462" s="107">
        <v>1</v>
      </c>
      <c r="C462" s="10" t="s">
        <v>1112</v>
      </c>
      <c r="D462" s="118" t="s">
        <v>1112</v>
      </c>
      <c r="E462" s="118" t="s">
        <v>26</v>
      </c>
      <c r="F462" s="147" t="s">
        <v>210</v>
      </c>
      <c r="G462" s="148"/>
      <c r="H462" s="11" t="s">
        <v>1113</v>
      </c>
      <c r="I462" s="14">
        <v>3.62</v>
      </c>
      <c r="J462" s="109">
        <f t="shared" si="6"/>
        <v>3.62</v>
      </c>
      <c r="K462" s="115"/>
    </row>
    <row r="463" spans="1:11" ht="24">
      <c r="A463" s="114"/>
      <c r="B463" s="107">
        <v>1</v>
      </c>
      <c r="C463" s="10" t="s">
        <v>1112</v>
      </c>
      <c r="D463" s="118" t="s">
        <v>1112</v>
      </c>
      <c r="E463" s="118" t="s">
        <v>26</v>
      </c>
      <c r="F463" s="147" t="s">
        <v>265</v>
      </c>
      <c r="G463" s="148"/>
      <c r="H463" s="11" t="s">
        <v>1113</v>
      </c>
      <c r="I463" s="14">
        <v>3.62</v>
      </c>
      <c r="J463" s="109">
        <f t="shared" si="6"/>
        <v>3.62</v>
      </c>
      <c r="K463" s="115"/>
    </row>
    <row r="464" spans="1:11" ht="16.5" customHeight="1">
      <c r="A464" s="114"/>
      <c r="B464" s="107">
        <v>5</v>
      </c>
      <c r="C464" s="10" t="s">
        <v>1114</v>
      </c>
      <c r="D464" s="118" t="s">
        <v>1114</v>
      </c>
      <c r="E464" s="118" t="s">
        <v>26</v>
      </c>
      <c r="F464" s="147"/>
      <c r="G464" s="148"/>
      <c r="H464" s="11" t="s">
        <v>1115</v>
      </c>
      <c r="I464" s="14">
        <v>2.82</v>
      </c>
      <c r="J464" s="109">
        <f t="shared" si="6"/>
        <v>14.1</v>
      </c>
      <c r="K464" s="115"/>
    </row>
    <row r="465" spans="1:11" ht="24">
      <c r="A465" s="114"/>
      <c r="B465" s="107">
        <v>1</v>
      </c>
      <c r="C465" s="10" t="s">
        <v>1116</v>
      </c>
      <c r="D465" s="118" t="s">
        <v>1116</v>
      </c>
      <c r="E465" s="118" t="s">
        <v>28</v>
      </c>
      <c r="F465" s="147" t="s">
        <v>110</v>
      </c>
      <c r="G465" s="148"/>
      <c r="H465" s="11" t="s">
        <v>1117</v>
      </c>
      <c r="I465" s="14">
        <v>0.76</v>
      </c>
      <c r="J465" s="109">
        <f t="shared" si="6"/>
        <v>0.76</v>
      </c>
      <c r="K465" s="115"/>
    </row>
    <row r="466" spans="1:11" ht="24">
      <c r="A466" s="114"/>
      <c r="B466" s="107">
        <v>1</v>
      </c>
      <c r="C466" s="10" t="s">
        <v>1116</v>
      </c>
      <c r="D466" s="118" t="s">
        <v>1116</v>
      </c>
      <c r="E466" s="118" t="s">
        <v>29</v>
      </c>
      <c r="F466" s="147" t="s">
        <v>273</v>
      </c>
      <c r="G466" s="148"/>
      <c r="H466" s="11" t="s">
        <v>1117</v>
      </c>
      <c r="I466" s="14">
        <v>0.76</v>
      </c>
      <c r="J466" s="109">
        <f t="shared" si="6"/>
        <v>0.76</v>
      </c>
      <c r="K466" s="115"/>
    </row>
    <row r="467" spans="1:11" ht="24">
      <c r="A467" s="114"/>
      <c r="B467" s="107">
        <v>2</v>
      </c>
      <c r="C467" s="10" t="s">
        <v>1116</v>
      </c>
      <c r="D467" s="118" t="s">
        <v>1116</v>
      </c>
      <c r="E467" s="118" t="s">
        <v>29</v>
      </c>
      <c r="F467" s="147" t="s">
        <v>110</v>
      </c>
      <c r="G467" s="148"/>
      <c r="H467" s="11" t="s">
        <v>1117</v>
      </c>
      <c r="I467" s="14">
        <v>0.76</v>
      </c>
      <c r="J467" s="109">
        <f t="shared" si="6"/>
        <v>1.52</v>
      </c>
      <c r="K467" s="115"/>
    </row>
    <row r="468" spans="1:11" ht="24">
      <c r="A468" s="114"/>
      <c r="B468" s="107">
        <v>2</v>
      </c>
      <c r="C468" s="10" t="s">
        <v>1118</v>
      </c>
      <c r="D468" s="118" t="s">
        <v>1270</v>
      </c>
      <c r="E468" s="118" t="s">
        <v>25</v>
      </c>
      <c r="F468" s="147"/>
      <c r="G468" s="148"/>
      <c r="H468" s="11" t="s">
        <v>1119</v>
      </c>
      <c r="I468" s="14">
        <v>0.53</v>
      </c>
      <c r="J468" s="109">
        <f t="shared" si="6"/>
        <v>1.06</v>
      </c>
      <c r="K468" s="115"/>
    </row>
    <row r="469" spans="1:11" ht="24">
      <c r="A469" s="114"/>
      <c r="B469" s="107">
        <v>2</v>
      </c>
      <c r="C469" s="10" t="s">
        <v>1118</v>
      </c>
      <c r="D469" s="118" t="s">
        <v>1270</v>
      </c>
      <c r="E469" s="118" t="s">
        <v>26</v>
      </c>
      <c r="F469" s="147"/>
      <c r="G469" s="148"/>
      <c r="H469" s="11" t="s">
        <v>1119</v>
      </c>
      <c r="I469" s="14">
        <v>0.53</v>
      </c>
      <c r="J469" s="109">
        <f t="shared" si="6"/>
        <v>1.06</v>
      </c>
      <c r="K469" s="115"/>
    </row>
    <row r="470" spans="1:11" ht="24">
      <c r="A470" s="114"/>
      <c r="B470" s="107">
        <v>2</v>
      </c>
      <c r="C470" s="10" t="s">
        <v>1118</v>
      </c>
      <c r="D470" s="118" t="s">
        <v>1270</v>
      </c>
      <c r="E470" s="118" t="s">
        <v>27</v>
      </c>
      <c r="F470" s="147"/>
      <c r="G470" s="148"/>
      <c r="H470" s="11" t="s">
        <v>1119</v>
      </c>
      <c r="I470" s="14">
        <v>0.53</v>
      </c>
      <c r="J470" s="109">
        <f t="shared" si="6"/>
        <v>1.06</v>
      </c>
      <c r="K470" s="115"/>
    </row>
    <row r="471" spans="1:11" ht="24">
      <c r="A471" s="114"/>
      <c r="B471" s="107">
        <v>2</v>
      </c>
      <c r="C471" s="10" t="s">
        <v>1118</v>
      </c>
      <c r="D471" s="118" t="s">
        <v>1118</v>
      </c>
      <c r="E471" s="118" t="s">
        <v>28</v>
      </c>
      <c r="F471" s="147"/>
      <c r="G471" s="148"/>
      <c r="H471" s="11" t="s">
        <v>1119</v>
      </c>
      <c r="I471" s="14">
        <v>0.63</v>
      </c>
      <c r="J471" s="109">
        <f t="shared" ref="J471:J491" si="7">I471*B471</f>
        <v>1.26</v>
      </c>
      <c r="K471" s="115"/>
    </row>
    <row r="472" spans="1:11" ht="27" customHeight="1">
      <c r="A472" s="114"/>
      <c r="B472" s="107">
        <v>2</v>
      </c>
      <c r="C472" s="10" t="s">
        <v>1120</v>
      </c>
      <c r="D472" s="118" t="s">
        <v>1271</v>
      </c>
      <c r="E472" s="118" t="s">
        <v>25</v>
      </c>
      <c r="F472" s="147"/>
      <c r="G472" s="148"/>
      <c r="H472" s="11" t="s">
        <v>1316</v>
      </c>
      <c r="I472" s="14">
        <v>0.63</v>
      </c>
      <c r="J472" s="109">
        <f t="shared" si="7"/>
        <v>1.26</v>
      </c>
      <c r="K472" s="115"/>
    </row>
    <row r="473" spans="1:11" ht="24">
      <c r="A473" s="114"/>
      <c r="B473" s="107">
        <v>2</v>
      </c>
      <c r="C473" s="10" t="s">
        <v>1121</v>
      </c>
      <c r="D473" s="118" t="s">
        <v>1121</v>
      </c>
      <c r="E473" s="118" t="s">
        <v>273</v>
      </c>
      <c r="F473" s="147"/>
      <c r="G473" s="148"/>
      <c r="H473" s="11" t="s">
        <v>1122</v>
      </c>
      <c r="I473" s="14">
        <v>1.94</v>
      </c>
      <c r="J473" s="109">
        <f t="shared" si="7"/>
        <v>3.88</v>
      </c>
      <c r="K473" s="115"/>
    </row>
    <row r="474" spans="1:11" ht="24">
      <c r="A474" s="114"/>
      <c r="B474" s="107">
        <v>1</v>
      </c>
      <c r="C474" s="10" t="s">
        <v>1121</v>
      </c>
      <c r="D474" s="118" t="s">
        <v>1121</v>
      </c>
      <c r="E474" s="118" t="s">
        <v>271</v>
      </c>
      <c r="F474" s="147"/>
      <c r="G474" s="148"/>
      <c r="H474" s="11" t="s">
        <v>1122</v>
      </c>
      <c r="I474" s="14">
        <v>1.94</v>
      </c>
      <c r="J474" s="109">
        <f t="shared" si="7"/>
        <v>1.94</v>
      </c>
      <c r="K474" s="115"/>
    </row>
    <row r="475" spans="1:11" ht="24">
      <c r="A475" s="114"/>
      <c r="B475" s="107">
        <v>1</v>
      </c>
      <c r="C475" s="10" t="s">
        <v>1123</v>
      </c>
      <c r="D475" s="118" t="s">
        <v>1123</v>
      </c>
      <c r="E475" s="118" t="s">
        <v>271</v>
      </c>
      <c r="F475" s="147"/>
      <c r="G475" s="148"/>
      <c r="H475" s="11" t="s">
        <v>1124</v>
      </c>
      <c r="I475" s="14">
        <v>2.31</v>
      </c>
      <c r="J475" s="109">
        <f t="shared" si="7"/>
        <v>2.31</v>
      </c>
      <c r="K475" s="115"/>
    </row>
    <row r="476" spans="1:11" ht="24">
      <c r="A476" s="114"/>
      <c r="B476" s="107">
        <v>1</v>
      </c>
      <c r="C476" s="10" t="s">
        <v>1125</v>
      </c>
      <c r="D476" s="118" t="s">
        <v>1125</v>
      </c>
      <c r="E476" s="118" t="s">
        <v>271</v>
      </c>
      <c r="F476" s="147"/>
      <c r="G476" s="148"/>
      <c r="H476" s="11" t="s">
        <v>1126</v>
      </c>
      <c r="I476" s="14">
        <v>2.72</v>
      </c>
      <c r="J476" s="109">
        <f t="shared" si="7"/>
        <v>2.72</v>
      </c>
      <c r="K476" s="115"/>
    </row>
    <row r="477" spans="1:11" ht="24">
      <c r="A477" s="114"/>
      <c r="B477" s="107">
        <v>10</v>
      </c>
      <c r="C477" s="10" t="s">
        <v>1127</v>
      </c>
      <c r="D477" s="118" t="s">
        <v>1127</v>
      </c>
      <c r="E477" s="118" t="s">
        <v>107</v>
      </c>
      <c r="F477" s="147"/>
      <c r="G477" s="148"/>
      <c r="H477" s="11" t="s">
        <v>1128</v>
      </c>
      <c r="I477" s="14">
        <v>2.34</v>
      </c>
      <c r="J477" s="109">
        <f t="shared" si="7"/>
        <v>23.4</v>
      </c>
      <c r="K477" s="115"/>
    </row>
    <row r="478" spans="1:11" ht="24">
      <c r="A478" s="114"/>
      <c r="B478" s="107">
        <v>2</v>
      </c>
      <c r="C478" s="10" t="s">
        <v>1127</v>
      </c>
      <c r="D478" s="118" t="s">
        <v>1127</v>
      </c>
      <c r="E478" s="118" t="s">
        <v>210</v>
      </c>
      <c r="F478" s="147"/>
      <c r="G478" s="148"/>
      <c r="H478" s="11" t="s">
        <v>1128</v>
      </c>
      <c r="I478" s="14">
        <v>2.34</v>
      </c>
      <c r="J478" s="109">
        <f t="shared" si="7"/>
        <v>4.68</v>
      </c>
      <c r="K478" s="115"/>
    </row>
    <row r="479" spans="1:11" ht="24">
      <c r="A479" s="114"/>
      <c r="B479" s="107">
        <v>1</v>
      </c>
      <c r="C479" s="10" t="s">
        <v>1127</v>
      </c>
      <c r="D479" s="118" t="s">
        <v>1127</v>
      </c>
      <c r="E479" s="118" t="s">
        <v>214</v>
      </c>
      <c r="F479" s="147"/>
      <c r="G479" s="148"/>
      <c r="H479" s="11" t="s">
        <v>1128</v>
      </c>
      <c r="I479" s="14">
        <v>2.34</v>
      </c>
      <c r="J479" s="109">
        <f t="shared" si="7"/>
        <v>2.34</v>
      </c>
      <c r="K479" s="115"/>
    </row>
    <row r="480" spans="1:11" ht="24">
      <c r="A480" s="114"/>
      <c r="B480" s="107">
        <v>2</v>
      </c>
      <c r="C480" s="10" t="s">
        <v>1129</v>
      </c>
      <c r="D480" s="118" t="s">
        <v>1129</v>
      </c>
      <c r="E480" s="118" t="s">
        <v>107</v>
      </c>
      <c r="F480" s="147"/>
      <c r="G480" s="148"/>
      <c r="H480" s="11" t="s">
        <v>1130</v>
      </c>
      <c r="I480" s="14">
        <v>2.34</v>
      </c>
      <c r="J480" s="109">
        <f t="shared" si="7"/>
        <v>4.68</v>
      </c>
      <c r="K480" s="115"/>
    </row>
    <row r="481" spans="1:11" ht="24">
      <c r="A481" s="114"/>
      <c r="B481" s="107">
        <v>1</v>
      </c>
      <c r="C481" s="10" t="s">
        <v>1129</v>
      </c>
      <c r="D481" s="118" t="s">
        <v>1129</v>
      </c>
      <c r="E481" s="118" t="s">
        <v>214</v>
      </c>
      <c r="F481" s="147"/>
      <c r="G481" s="148"/>
      <c r="H481" s="11" t="s">
        <v>1130</v>
      </c>
      <c r="I481" s="14">
        <v>2.34</v>
      </c>
      <c r="J481" s="109">
        <f t="shared" si="7"/>
        <v>2.34</v>
      </c>
      <c r="K481" s="115"/>
    </row>
    <row r="482" spans="1:11" ht="24">
      <c r="A482" s="114"/>
      <c r="B482" s="107">
        <v>1</v>
      </c>
      <c r="C482" s="10" t="s">
        <v>1129</v>
      </c>
      <c r="D482" s="118" t="s">
        <v>1129</v>
      </c>
      <c r="E482" s="118" t="s">
        <v>265</v>
      </c>
      <c r="F482" s="147"/>
      <c r="G482" s="148"/>
      <c r="H482" s="11" t="s">
        <v>1130</v>
      </c>
      <c r="I482" s="14">
        <v>2.34</v>
      </c>
      <c r="J482" s="109">
        <f t="shared" si="7"/>
        <v>2.34</v>
      </c>
      <c r="K482" s="115"/>
    </row>
    <row r="483" spans="1:11" ht="24">
      <c r="A483" s="114"/>
      <c r="B483" s="107">
        <v>1</v>
      </c>
      <c r="C483" s="10" t="s">
        <v>1129</v>
      </c>
      <c r="D483" s="118" t="s">
        <v>1129</v>
      </c>
      <c r="E483" s="118" t="s">
        <v>269</v>
      </c>
      <c r="F483" s="147"/>
      <c r="G483" s="148"/>
      <c r="H483" s="11" t="s">
        <v>1130</v>
      </c>
      <c r="I483" s="14">
        <v>2.34</v>
      </c>
      <c r="J483" s="109">
        <f t="shared" si="7"/>
        <v>2.34</v>
      </c>
      <c r="K483" s="115"/>
    </row>
    <row r="484" spans="1:11" ht="24">
      <c r="A484" s="114"/>
      <c r="B484" s="107">
        <v>1</v>
      </c>
      <c r="C484" s="10" t="s">
        <v>1129</v>
      </c>
      <c r="D484" s="118" t="s">
        <v>1129</v>
      </c>
      <c r="E484" s="118" t="s">
        <v>311</v>
      </c>
      <c r="F484" s="147"/>
      <c r="G484" s="148"/>
      <c r="H484" s="11" t="s">
        <v>1130</v>
      </c>
      <c r="I484" s="14">
        <v>2.34</v>
      </c>
      <c r="J484" s="109">
        <f t="shared" si="7"/>
        <v>2.34</v>
      </c>
      <c r="K484" s="115"/>
    </row>
    <row r="485" spans="1:11" ht="36">
      <c r="A485" s="114"/>
      <c r="B485" s="107">
        <v>1</v>
      </c>
      <c r="C485" s="10" t="s">
        <v>1131</v>
      </c>
      <c r="D485" s="118" t="s">
        <v>1131</v>
      </c>
      <c r="E485" s="118" t="s">
        <v>836</v>
      </c>
      <c r="F485" s="147"/>
      <c r="G485" s="148"/>
      <c r="H485" s="11" t="s">
        <v>1132</v>
      </c>
      <c r="I485" s="14">
        <v>5.17</v>
      </c>
      <c r="J485" s="109">
        <f t="shared" si="7"/>
        <v>5.17</v>
      </c>
      <c r="K485" s="115"/>
    </row>
    <row r="486" spans="1:11" ht="24">
      <c r="A486" s="114"/>
      <c r="B486" s="107">
        <v>1</v>
      </c>
      <c r="C486" s="10" t="s">
        <v>1133</v>
      </c>
      <c r="D486" s="118" t="s">
        <v>1133</v>
      </c>
      <c r="E486" s="118" t="s">
        <v>271</v>
      </c>
      <c r="F486" s="147"/>
      <c r="G486" s="148"/>
      <c r="H486" s="11" t="s">
        <v>1134</v>
      </c>
      <c r="I486" s="14">
        <v>4.41</v>
      </c>
      <c r="J486" s="109">
        <f t="shared" si="7"/>
        <v>4.41</v>
      </c>
      <c r="K486" s="115"/>
    </row>
    <row r="487" spans="1:11" ht="24">
      <c r="A487" s="114"/>
      <c r="B487" s="107">
        <v>1</v>
      </c>
      <c r="C487" s="10" t="s">
        <v>1135</v>
      </c>
      <c r="D487" s="118" t="s">
        <v>1135</v>
      </c>
      <c r="E487" s="118" t="s">
        <v>273</v>
      </c>
      <c r="F487" s="147"/>
      <c r="G487" s="148"/>
      <c r="H487" s="11" t="s">
        <v>1136</v>
      </c>
      <c r="I487" s="14">
        <v>3.81</v>
      </c>
      <c r="J487" s="109">
        <f t="shared" si="7"/>
        <v>3.81</v>
      </c>
      <c r="K487" s="115"/>
    </row>
    <row r="488" spans="1:11" ht="24">
      <c r="A488" s="114"/>
      <c r="B488" s="107">
        <v>1</v>
      </c>
      <c r="C488" s="10" t="s">
        <v>1135</v>
      </c>
      <c r="D488" s="118" t="s">
        <v>1135</v>
      </c>
      <c r="E488" s="118" t="s">
        <v>673</v>
      </c>
      <c r="F488" s="147"/>
      <c r="G488" s="148"/>
      <c r="H488" s="11" t="s">
        <v>1136</v>
      </c>
      <c r="I488" s="14">
        <v>3.81</v>
      </c>
      <c r="J488" s="109">
        <f t="shared" si="7"/>
        <v>3.81</v>
      </c>
      <c r="K488" s="115"/>
    </row>
    <row r="489" spans="1:11" ht="24">
      <c r="A489" s="114"/>
      <c r="B489" s="107">
        <v>1</v>
      </c>
      <c r="C489" s="10" t="s">
        <v>1135</v>
      </c>
      <c r="D489" s="118" t="s">
        <v>1135</v>
      </c>
      <c r="E489" s="118" t="s">
        <v>271</v>
      </c>
      <c r="F489" s="147"/>
      <c r="G489" s="148"/>
      <c r="H489" s="11" t="s">
        <v>1136</v>
      </c>
      <c r="I489" s="14">
        <v>3.81</v>
      </c>
      <c r="J489" s="109">
        <f t="shared" si="7"/>
        <v>3.81</v>
      </c>
      <c r="K489" s="115"/>
    </row>
    <row r="490" spans="1:11" ht="24">
      <c r="A490" s="114"/>
      <c r="B490" s="107">
        <v>1</v>
      </c>
      <c r="C490" s="10" t="s">
        <v>1137</v>
      </c>
      <c r="D490" s="118" t="s">
        <v>1137</v>
      </c>
      <c r="E490" s="118" t="s">
        <v>29</v>
      </c>
      <c r="F490" s="147" t="s">
        <v>673</v>
      </c>
      <c r="G490" s="148"/>
      <c r="H490" s="11" t="s">
        <v>1138</v>
      </c>
      <c r="I490" s="14">
        <v>2.69</v>
      </c>
      <c r="J490" s="109">
        <f t="shared" si="7"/>
        <v>2.69</v>
      </c>
      <c r="K490" s="115"/>
    </row>
    <row r="491" spans="1:11" ht="48">
      <c r="A491" s="114"/>
      <c r="B491" s="108">
        <v>1</v>
      </c>
      <c r="C491" s="12" t="s">
        <v>1139</v>
      </c>
      <c r="D491" s="119" t="s">
        <v>1139</v>
      </c>
      <c r="E491" s="119" t="s">
        <v>699</v>
      </c>
      <c r="F491" s="145"/>
      <c r="G491" s="146"/>
      <c r="H491" s="13" t="s">
        <v>1317</v>
      </c>
      <c r="I491" s="15">
        <v>24.51</v>
      </c>
      <c r="J491" s="110">
        <f t="shared" si="7"/>
        <v>24.51</v>
      </c>
      <c r="K491" s="115"/>
    </row>
    <row r="492" spans="1:11">
      <c r="A492" s="114"/>
      <c r="B492" s="126"/>
      <c r="C492" s="126"/>
      <c r="D492" s="126"/>
      <c r="E492" s="126"/>
      <c r="F492" s="126"/>
      <c r="G492" s="126"/>
      <c r="H492" s="126"/>
      <c r="I492" s="127" t="s">
        <v>255</v>
      </c>
      <c r="J492" s="128">
        <f>SUM(J23:J491)</f>
        <v>2032.1900000000005</v>
      </c>
      <c r="K492" s="115"/>
    </row>
    <row r="493" spans="1:11">
      <c r="A493" s="114"/>
      <c r="B493" s="126"/>
      <c r="C493" s="126"/>
      <c r="D493" s="126"/>
      <c r="E493" s="126"/>
      <c r="F493" s="126"/>
      <c r="G493" s="126"/>
      <c r="H493" s="126"/>
      <c r="I493" s="127" t="s">
        <v>1323</v>
      </c>
      <c r="J493" s="128">
        <f>ROUND(J492*-0.2,2)</f>
        <v>-406.44</v>
      </c>
      <c r="K493" s="115"/>
    </row>
    <row r="494" spans="1:11" outlineLevel="1">
      <c r="A494" s="114"/>
      <c r="B494" s="126"/>
      <c r="C494" s="126"/>
      <c r="D494" s="126"/>
      <c r="E494" s="126"/>
      <c r="F494" s="126"/>
      <c r="G494" s="126"/>
      <c r="H494" s="126"/>
      <c r="I494" s="127" t="s">
        <v>1324</v>
      </c>
      <c r="J494" s="128">
        <v>0</v>
      </c>
      <c r="K494" s="115"/>
    </row>
    <row r="495" spans="1:11">
      <c r="A495" s="114"/>
      <c r="B495" s="126"/>
      <c r="C495" s="126"/>
      <c r="D495" s="126"/>
      <c r="E495" s="126"/>
      <c r="F495" s="126"/>
      <c r="G495" s="126"/>
      <c r="H495" s="126"/>
      <c r="I495" s="127" t="s">
        <v>257</v>
      </c>
      <c r="J495" s="128">
        <f>SUM(J492:J494)</f>
        <v>1625.7500000000005</v>
      </c>
      <c r="K495" s="115"/>
    </row>
    <row r="496" spans="1:11">
      <c r="A496" s="6"/>
      <c r="B496" s="7"/>
      <c r="C496" s="7"/>
      <c r="D496" s="7"/>
      <c r="E496" s="7"/>
      <c r="F496" s="7"/>
      <c r="G496" s="7"/>
      <c r="H496" s="7" t="s">
        <v>1327</v>
      </c>
      <c r="I496" s="7"/>
      <c r="J496" s="7"/>
      <c r="K496" s="8"/>
    </row>
    <row r="498" spans="8:9">
      <c r="H498" s="1" t="s">
        <v>1318</v>
      </c>
      <c r="I498" s="91">
        <f>'Tax Invoice'!E14</f>
        <v>37.96</v>
      </c>
    </row>
    <row r="499" spans="8:9">
      <c r="H499" s="1" t="s">
        <v>705</v>
      </c>
      <c r="I499" s="91">
        <f>'Tax Invoice'!M11</f>
        <v>35.54</v>
      </c>
    </row>
    <row r="500" spans="8:9">
      <c r="H500" s="1" t="s">
        <v>708</v>
      </c>
      <c r="I500" s="91">
        <f>I502/I499</f>
        <v>1736.4510410804733</v>
      </c>
    </row>
    <row r="501" spans="8:9">
      <c r="H501" s="1" t="s">
        <v>709</v>
      </c>
      <c r="I501" s="91">
        <f>I503/I499</f>
        <v>1736.4510410804733</v>
      </c>
    </row>
    <row r="502" spans="8:9">
      <c r="H502" s="1" t="s">
        <v>706</v>
      </c>
      <c r="I502" s="91">
        <f>I503</f>
        <v>61713.470000000016</v>
      </c>
    </row>
    <row r="503" spans="8:9">
      <c r="H503" s="1" t="s">
        <v>707</v>
      </c>
      <c r="I503" s="91">
        <f>J495*I498</f>
        <v>61713.470000000016</v>
      </c>
    </row>
  </sheetData>
  <mergeCells count="473">
    <mergeCell ref="F36:G36"/>
    <mergeCell ref="F37:G37"/>
    <mergeCell ref="F38:G38"/>
    <mergeCell ref="F39:G39"/>
    <mergeCell ref="F40:G40"/>
    <mergeCell ref="J10:J11"/>
    <mergeCell ref="J14:J15"/>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46:G146"/>
    <mergeCell ref="F147:G147"/>
    <mergeCell ref="F148:G148"/>
    <mergeCell ref="F149:G149"/>
    <mergeCell ref="F150:G150"/>
    <mergeCell ref="F141:G141"/>
    <mergeCell ref="F142:G142"/>
    <mergeCell ref="F143:G143"/>
    <mergeCell ref="F144:G144"/>
    <mergeCell ref="F145:G145"/>
    <mergeCell ref="F156:G156"/>
    <mergeCell ref="F157:G157"/>
    <mergeCell ref="F158:G158"/>
    <mergeCell ref="F159:G159"/>
    <mergeCell ref="F160:G160"/>
    <mergeCell ref="F151:G151"/>
    <mergeCell ref="F152:G152"/>
    <mergeCell ref="F153:G153"/>
    <mergeCell ref="F154:G154"/>
    <mergeCell ref="F155:G155"/>
    <mergeCell ref="F166:G166"/>
    <mergeCell ref="F167:G167"/>
    <mergeCell ref="F168:G168"/>
    <mergeCell ref="F169:G169"/>
    <mergeCell ref="F170:G170"/>
    <mergeCell ref="F161:G161"/>
    <mergeCell ref="F162:G162"/>
    <mergeCell ref="F163:G163"/>
    <mergeCell ref="F164:G164"/>
    <mergeCell ref="F165:G165"/>
    <mergeCell ref="F176:G176"/>
    <mergeCell ref="F177:G177"/>
    <mergeCell ref="F178:G178"/>
    <mergeCell ref="F179:G179"/>
    <mergeCell ref="F180:G180"/>
    <mergeCell ref="F171:G171"/>
    <mergeCell ref="F172:G172"/>
    <mergeCell ref="F173:G173"/>
    <mergeCell ref="F174:G174"/>
    <mergeCell ref="F175:G175"/>
    <mergeCell ref="F186:G186"/>
    <mergeCell ref="F187:G187"/>
    <mergeCell ref="F188:G188"/>
    <mergeCell ref="F189:G189"/>
    <mergeCell ref="F190:G190"/>
    <mergeCell ref="F181:G181"/>
    <mergeCell ref="F182:G182"/>
    <mergeCell ref="F183:G183"/>
    <mergeCell ref="F184:G184"/>
    <mergeCell ref="F185:G185"/>
    <mergeCell ref="F196:G196"/>
    <mergeCell ref="F197:G197"/>
    <mergeCell ref="F198:G198"/>
    <mergeCell ref="F199:G199"/>
    <mergeCell ref="F200:G200"/>
    <mergeCell ref="F191:G191"/>
    <mergeCell ref="F192:G192"/>
    <mergeCell ref="F193:G193"/>
    <mergeCell ref="F194:G194"/>
    <mergeCell ref="F195:G195"/>
    <mergeCell ref="F206:G206"/>
    <mergeCell ref="F207:G207"/>
    <mergeCell ref="F208:G208"/>
    <mergeCell ref="F209:G209"/>
    <mergeCell ref="F210:G210"/>
    <mergeCell ref="F201:G201"/>
    <mergeCell ref="F202:G202"/>
    <mergeCell ref="F203:G203"/>
    <mergeCell ref="F204:G204"/>
    <mergeCell ref="F205:G205"/>
    <mergeCell ref="F216:G216"/>
    <mergeCell ref="F217:G217"/>
    <mergeCell ref="F218:G218"/>
    <mergeCell ref="F219:G219"/>
    <mergeCell ref="F220:G220"/>
    <mergeCell ref="F211:G211"/>
    <mergeCell ref="F212:G212"/>
    <mergeCell ref="F213:G213"/>
    <mergeCell ref="F214:G214"/>
    <mergeCell ref="F215:G215"/>
    <mergeCell ref="F226:G226"/>
    <mergeCell ref="F227:G227"/>
    <mergeCell ref="F228:G228"/>
    <mergeCell ref="F229:G229"/>
    <mergeCell ref="F230:G230"/>
    <mergeCell ref="F221:G221"/>
    <mergeCell ref="F222:G222"/>
    <mergeCell ref="F223:G223"/>
    <mergeCell ref="F224:G224"/>
    <mergeCell ref="F225:G225"/>
    <mergeCell ref="F236:G236"/>
    <mergeCell ref="F237:G237"/>
    <mergeCell ref="F238:G238"/>
    <mergeCell ref="F239:G239"/>
    <mergeCell ref="F240:G240"/>
    <mergeCell ref="F231:G231"/>
    <mergeCell ref="F232:G232"/>
    <mergeCell ref="F233:G233"/>
    <mergeCell ref="F234:G234"/>
    <mergeCell ref="F235:G235"/>
    <mergeCell ref="F246:G246"/>
    <mergeCell ref="F247:G247"/>
    <mergeCell ref="F248:G248"/>
    <mergeCell ref="F249:G249"/>
    <mergeCell ref="F250:G250"/>
    <mergeCell ref="F241:G241"/>
    <mergeCell ref="F242:G242"/>
    <mergeCell ref="F243:G243"/>
    <mergeCell ref="F244:G244"/>
    <mergeCell ref="F245:G245"/>
    <mergeCell ref="F256:G256"/>
    <mergeCell ref="F257:G257"/>
    <mergeCell ref="F258:G258"/>
    <mergeCell ref="F259:G259"/>
    <mergeCell ref="F260:G260"/>
    <mergeCell ref="F251:G251"/>
    <mergeCell ref="F252:G252"/>
    <mergeCell ref="F253:G253"/>
    <mergeCell ref="F254:G254"/>
    <mergeCell ref="F255:G255"/>
    <mergeCell ref="F266:G266"/>
    <mergeCell ref="F267:G267"/>
    <mergeCell ref="F268:G268"/>
    <mergeCell ref="F269:G269"/>
    <mergeCell ref="F270:G270"/>
    <mergeCell ref="F261:G261"/>
    <mergeCell ref="F262:G262"/>
    <mergeCell ref="F263:G263"/>
    <mergeCell ref="F264:G264"/>
    <mergeCell ref="F265:G265"/>
    <mergeCell ref="F276:G276"/>
    <mergeCell ref="F277:G277"/>
    <mergeCell ref="F278:G278"/>
    <mergeCell ref="F279:G279"/>
    <mergeCell ref="F280:G280"/>
    <mergeCell ref="F271:G271"/>
    <mergeCell ref="F272:G272"/>
    <mergeCell ref="F273:G273"/>
    <mergeCell ref="F274:G274"/>
    <mergeCell ref="F275:G275"/>
    <mergeCell ref="F286:G286"/>
    <mergeCell ref="F287:G287"/>
    <mergeCell ref="F288:G288"/>
    <mergeCell ref="F289:G289"/>
    <mergeCell ref="F290:G290"/>
    <mergeCell ref="F281:G281"/>
    <mergeCell ref="F282:G282"/>
    <mergeCell ref="F283:G283"/>
    <mergeCell ref="F284:G284"/>
    <mergeCell ref="F285:G285"/>
    <mergeCell ref="F296:G296"/>
    <mergeCell ref="F297:G297"/>
    <mergeCell ref="F298:G298"/>
    <mergeCell ref="F299:G299"/>
    <mergeCell ref="F300:G300"/>
    <mergeCell ref="F291:G291"/>
    <mergeCell ref="F292:G292"/>
    <mergeCell ref="F293:G293"/>
    <mergeCell ref="F294:G294"/>
    <mergeCell ref="F295:G295"/>
    <mergeCell ref="F306:G306"/>
    <mergeCell ref="F307:G307"/>
    <mergeCell ref="F308:G308"/>
    <mergeCell ref="F309:G309"/>
    <mergeCell ref="F310:G310"/>
    <mergeCell ref="F301:G301"/>
    <mergeCell ref="F302:G302"/>
    <mergeCell ref="F303:G303"/>
    <mergeCell ref="F304:G304"/>
    <mergeCell ref="F305:G305"/>
    <mergeCell ref="F316:G316"/>
    <mergeCell ref="F317:G317"/>
    <mergeCell ref="F318:G318"/>
    <mergeCell ref="F319:G319"/>
    <mergeCell ref="F320:G320"/>
    <mergeCell ref="F311:G311"/>
    <mergeCell ref="F312:G312"/>
    <mergeCell ref="F313:G313"/>
    <mergeCell ref="F314:G314"/>
    <mergeCell ref="F315:G315"/>
    <mergeCell ref="F326:G326"/>
    <mergeCell ref="F327:G327"/>
    <mergeCell ref="F328:G328"/>
    <mergeCell ref="F329:G329"/>
    <mergeCell ref="F330:G330"/>
    <mergeCell ref="F321:G321"/>
    <mergeCell ref="F322:G322"/>
    <mergeCell ref="F323:G323"/>
    <mergeCell ref="F324:G324"/>
    <mergeCell ref="F325:G325"/>
    <mergeCell ref="F336:G336"/>
    <mergeCell ref="F337:G337"/>
    <mergeCell ref="F338:G338"/>
    <mergeCell ref="F339:G339"/>
    <mergeCell ref="F340:G340"/>
    <mergeCell ref="F331:G331"/>
    <mergeCell ref="F332:G332"/>
    <mergeCell ref="F333:G333"/>
    <mergeCell ref="F334:G334"/>
    <mergeCell ref="F335:G335"/>
    <mergeCell ref="F346:G346"/>
    <mergeCell ref="F347:G347"/>
    <mergeCell ref="F348:G348"/>
    <mergeCell ref="F349:G349"/>
    <mergeCell ref="F350:G350"/>
    <mergeCell ref="F341:G341"/>
    <mergeCell ref="F342:G342"/>
    <mergeCell ref="F343:G343"/>
    <mergeCell ref="F344:G344"/>
    <mergeCell ref="F345:G345"/>
    <mergeCell ref="F356:G356"/>
    <mergeCell ref="F357:G357"/>
    <mergeCell ref="F358:G358"/>
    <mergeCell ref="F359:G359"/>
    <mergeCell ref="F360:G360"/>
    <mergeCell ref="F351:G351"/>
    <mergeCell ref="F352:G352"/>
    <mergeCell ref="F353:G353"/>
    <mergeCell ref="F354:G354"/>
    <mergeCell ref="F355:G355"/>
    <mergeCell ref="F366:G366"/>
    <mergeCell ref="F367:G367"/>
    <mergeCell ref="F368:G368"/>
    <mergeCell ref="F369:G369"/>
    <mergeCell ref="F370:G370"/>
    <mergeCell ref="F361:G361"/>
    <mergeCell ref="F362:G362"/>
    <mergeCell ref="F363:G363"/>
    <mergeCell ref="F364:G364"/>
    <mergeCell ref="F365:G365"/>
    <mergeCell ref="F376:G376"/>
    <mergeCell ref="F377:G377"/>
    <mergeCell ref="F378:G378"/>
    <mergeCell ref="F379:G379"/>
    <mergeCell ref="F380:G380"/>
    <mergeCell ref="F371:G371"/>
    <mergeCell ref="F372:G372"/>
    <mergeCell ref="F373:G373"/>
    <mergeCell ref="F374:G374"/>
    <mergeCell ref="F375:G375"/>
    <mergeCell ref="F386:G386"/>
    <mergeCell ref="F387:G387"/>
    <mergeCell ref="F388:G388"/>
    <mergeCell ref="F389:G389"/>
    <mergeCell ref="F390:G390"/>
    <mergeCell ref="F381:G381"/>
    <mergeCell ref="F382:G382"/>
    <mergeCell ref="F383:G383"/>
    <mergeCell ref="F384:G384"/>
    <mergeCell ref="F385:G385"/>
    <mergeCell ref="F396:G396"/>
    <mergeCell ref="F397:G397"/>
    <mergeCell ref="F398:G398"/>
    <mergeCell ref="F399:G399"/>
    <mergeCell ref="F400:G400"/>
    <mergeCell ref="F391:G391"/>
    <mergeCell ref="F392:G392"/>
    <mergeCell ref="F393:G393"/>
    <mergeCell ref="F394:G394"/>
    <mergeCell ref="F395:G395"/>
    <mergeCell ref="F406:G406"/>
    <mergeCell ref="F407:G407"/>
    <mergeCell ref="F408:G408"/>
    <mergeCell ref="F409:G409"/>
    <mergeCell ref="F410:G410"/>
    <mergeCell ref="F401:G401"/>
    <mergeCell ref="F402:G402"/>
    <mergeCell ref="F403:G403"/>
    <mergeCell ref="F404:G404"/>
    <mergeCell ref="F405:G405"/>
    <mergeCell ref="F416:G416"/>
    <mergeCell ref="F417:G417"/>
    <mergeCell ref="F418:G418"/>
    <mergeCell ref="F419:G419"/>
    <mergeCell ref="F420:G420"/>
    <mergeCell ref="F411:G411"/>
    <mergeCell ref="F412:G412"/>
    <mergeCell ref="F413:G413"/>
    <mergeCell ref="F414:G414"/>
    <mergeCell ref="F415:G415"/>
    <mergeCell ref="F426:G426"/>
    <mergeCell ref="F427:G427"/>
    <mergeCell ref="F428:G428"/>
    <mergeCell ref="F429:G429"/>
    <mergeCell ref="F430:G430"/>
    <mergeCell ref="F421:G421"/>
    <mergeCell ref="F422:G422"/>
    <mergeCell ref="F423:G423"/>
    <mergeCell ref="F424:G424"/>
    <mergeCell ref="F425:G425"/>
    <mergeCell ref="F436:G436"/>
    <mergeCell ref="F437:G437"/>
    <mergeCell ref="F438:G438"/>
    <mergeCell ref="F439:G439"/>
    <mergeCell ref="F440:G440"/>
    <mergeCell ref="F431:G431"/>
    <mergeCell ref="F432:G432"/>
    <mergeCell ref="F433:G433"/>
    <mergeCell ref="F434:G434"/>
    <mergeCell ref="F435:G435"/>
    <mergeCell ref="F446:G446"/>
    <mergeCell ref="F447:G447"/>
    <mergeCell ref="F448:G448"/>
    <mergeCell ref="F449:G449"/>
    <mergeCell ref="F450:G450"/>
    <mergeCell ref="F441:G441"/>
    <mergeCell ref="F442:G442"/>
    <mergeCell ref="F443:G443"/>
    <mergeCell ref="F444:G444"/>
    <mergeCell ref="F445:G445"/>
    <mergeCell ref="F456:G456"/>
    <mergeCell ref="F457:G457"/>
    <mergeCell ref="F458:G458"/>
    <mergeCell ref="F459:G459"/>
    <mergeCell ref="F460:G460"/>
    <mergeCell ref="F451:G451"/>
    <mergeCell ref="F452:G452"/>
    <mergeCell ref="F453:G453"/>
    <mergeCell ref="F454:G454"/>
    <mergeCell ref="F455:G455"/>
    <mergeCell ref="F466:G466"/>
    <mergeCell ref="F467:G467"/>
    <mergeCell ref="F468:G468"/>
    <mergeCell ref="F469:G469"/>
    <mergeCell ref="F470:G470"/>
    <mergeCell ref="F461:G461"/>
    <mergeCell ref="F462:G462"/>
    <mergeCell ref="F463:G463"/>
    <mergeCell ref="F464:G464"/>
    <mergeCell ref="F465:G465"/>
    <mergeCell ref="F476:G476"/>
    <mergeCell ref="F477:G477"/>
    <mergeCell ref="F478:G478"/>
    <mergeCell ref="F479:G479"/>
    <mergeCell ref="F480:G480"/>
    <mergeCell ref="F471:G471"/>
    <mergeCell ref="F472:G472"/>
    <mergeCell ref="F473:G473"/>
    <mergeCell ref="F474:G474"/>
    <mergeCell ref="F475:G475"/>
    <mergeCell ref="F491:G491"/>
    <mergeCell ref="F486:G486"/>
    <mergeCell ref="F487:G487"/>
    <mergeCell ref="F488:G488"/>
    <mergeCell ref="F489:G489"/>
    <mergeCell ref="F490:G490"/>
    <mergeCell ref="F481:G481"/>
    <mergeCell ref="F482:G482"/>
    <mergeCell ref="F483:G483"/>
    <mergeCell ref="F484:G484"/>
    <mergeCell ref="F485:G48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9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1538</v>
      </c>
      <c r="O1" t="s">
        <v>144</v>
      </c>
      <c r="T1" t="s">
        <v>255</v>
      </c>
      <c r="U1">
        <v>2034.3100000000006</v>
      </c>
    </row>
    <row r="2" spans="1:21" ht="15.75">
      <c r="A2" s="114"/>
      <c r="B2" s="124" t="s">
        <v>134</v>
      </c>
      <c r="C2" s="120"/>
      <c r="D2" s="120"/>
      <c r="E2" s="120"/>
      <c r="F2" s="120"/>
      <c r="G2" s="120"/>
      <c r="H2" s="120"/>
      <c r="I2" s="125" t="s">
        <v>140</v>
      </c>
      <c r="J2" s="115"/>
      <c r="T2" t="s">
        <v>184</v>
      </c>
      <c r="U2">
        <v>152.57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2186.8800000000006</v>
      </c>
    </row>
    <row r="5" spans="1:21">
      <c r="A5" s="114"/>
      <c r="B5" s="121" t="s">
        <v>137</v>
      </c>
      <c r="C5" s="120"/>
      <c r="D5" s="120"/>
      <c r="E5" s="120"/>
      <c r="F5" s="120"/>
      <c r="G5" s="120"/>
      <c r="H5" s="120"/>
      <c r="I5" s="120"/>
      <c r="J5" s="115"/>
      <c r="S5" t="s">
        <v>1272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51"/>
      <c r="J10" s="115"/>
    </row>
    <row r="11" spans="1:21">
      <c r="A11" s="114"/>
      <c r="B11" s="114" t="s">
        <v>713</v>
      </c>
      <c r="C11" s="120"/>
      <c r="D11" s="120"/>
      <c r="E11" s="115"/>
      <c r="F11" s="116"/>
      <c r="G11" s="116" t="s">
        <v>713</v>
      </c>
      <c r="H11" s="120"/>
      <c r="I11" s="152"/>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53">
        <v>45181</v>
      </c>
      <c r="J14" s="115"/>
    </row>
    <row r="15" spans="1:21">
      <c r="A15" s="114"/>
      <c r="B15" s="6" t="s">
        <v>6</v>
      </c>
      <c r="C15" s="7"/>
      <c r="D15" s="7"/>
      <c r="E15" s="8"/>
      <c r="F15" s="116"/>
      <c r="G15" s="9" t="s">
        <v>6</v>
      </c>
      <c r="H15" s="120"/>
      <c r="I15" s="154"/>
      <c r="J15" s="115"/>
    </row>
    <row r="16" spans="1:21">
      <c r="A16" s="114"/>
      <c r="B16" s="120"/>
      <c r="C16" s="120"/>
      <c r="D16" s="120"/>
      <c r="E16" s="120"/>
      <c r="F16" s="120"/>
      <c r="G16" s="120"/>
      <c r="H16" s="123" t="s">
        <v>142</v>
      </c>
      <c r="I16" s="129">
        <v>39960</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133</v>
      </c>
      <c r="J18" s="115"/>
    </row>
    <row r="19" spans="1:16">
      <c r="A19" s="114"/>
      <c r="B19" s="120"/>
      <c r="C19" s="120"/>
      <c r="D19" s="120"/>
      <c r="E19" s="120"/>
      <c r="F19" s="120"/>
      <c r="G19" s="120"/>
      <c r="H19" s="120"/>
      <c r="I19" s="120"/>
      <c r="J19" s="115"/>
      <c r="P19">
        <v>45181</v>
      </c>
    </row>
    <row r="20" spans="1:16">
      <c r="A20" s="114"/>
      <c r="B20" s="100" t="s">
        <v>198</v>
      </c>
      <c r="C20" s="100" t="s">
        <v>199</v>
      </c>
      <c r="D20" s="117" t="s">
        <v>200</v>
      </c>
      <c r="E20" s="155" t="s">
        <v>201</v>
      </c>
      <c r="F20" s="156"/>
      <c r="G20" s="100" t="s">
        <v>169</v>
      </c>
      <c r="H20" s="100" t="s">
        <v>202</v>
      </c>
      <c r="I20" s="100" t="s">
        <v>21</v>
      </c>
      <c r="J20" s="115"/>
    </row>
    <row r="21" spans="1:16">
      <c r="A21" s="114"/>
      <c r="B21" s="105"/>
      <c r="C21" s="105"/>
      <c r="D21" s="106"/>
      <c r="E21" s="157"/>
      <c r="F21" s="158"/>
      <c r="G21" s="105" t="s">
        <v>141</v>
      </c>
      <c r="H21" s="105"/>
      <c r="I21" s="105"/>
      <c r="J21" s="115"/>
    </row>
    <row r="22" spans="1:16" ht="108">
      <c r="A22" s="114"/>
      <c r="B22" s="107">
        <v>10</v>
      </c>
      <c r="C22" s="10" t="s">
        <v>719</v>
      </c>
      <c r="D22" s="118" t="s">
        <v>25</v>
      </c>
      <c r="E22" s="147" t="s">
        <v>110</v>
      </c>
      <c r="F22" s="148"/>
      <c r="G22" s="11" t="s">
        <v>720</v>
      </c>
      <c r="H22" s="14">
        <v>0.21</v>
      </c>
      <c r="I22" s="109">
        <f t="shared" ref="I22:I85" si="0">H22*B22</f>
        <v>2.1</v>
      </c>
      <c r="J22" s="115"/>
    </row>
    <row r="23" spans="1:16" ht="108">
      <c r="A23" s="114"/>
      <c r="B23" s="107">
        <v>6</v>
      </c>
      <c r="C23" s="10" t="s">
        <v>719</v>
      </c>
      <c r="D23" s="118" t="s">
        <v>26</v>
      </c>
      <c r="E23" s="147" t="s">
        <v>273</v>
      </c>
      <c r="F23" s="148"/>
      <c r="G23" s="11" t="s">
        <v>720</v>
      </c>
      <c r="H23" s="14">
        <v>0.21</v>
      </c>
      <c r="I23" s="109">
        <f t="shared" si="0"/>
        <v>1.26</v>
      </c>
      <c r="J23" s="115"/>
    </row>
    <row r="24" spans="1:16" ht="108">
      <c r="A24" s="114"/>
      <c r="B24" s="107">
        <v>10</v>
      </c>
      <c r="C24" s="10" t="s">
        <v>719</v>
      </c>
      <c r="D24" s="118" t="s">
        <v>26</v>
      </c>
      <c r="E24" s="147" t="s">
        <v>110</v>
      </c>
      <c r="F24" s="148"/>
      <c r="G24" s="11" t="s">
        <v>720</v>
      </c>
      <c r="H24" s="14">
        <v>0.21</v>
      </c>
      <c r="I24" s="109">
        <f t="shared" si="0"/>
        <v>2.1</v>
      </c>
      <c r="J24" s="115"/>
    </row>
    <row r="25" spans="1:16" ht="48">
      <c r="A25" s="114"/>
      <c r="B25" s="107">
        <v>4</v>
      </c>
      <c r="C25" s="10" t="s">
        <v>721</v>
      </c>
      <c r="D25" s="118" t="s">
        <v>722</v>
      </c>
      <c r="E25" s="147" t="s">
        <v>110</v>
      </c>
      <c r="F25" s="148"/>
      <c r="G25" s="11" t="s">
        <v>723</v>
      </c>
      <c r="H25" s="14">
        <v>0.43</v>
      </c>
      <c r="I25" s="109">
        <f t="shared" si="0"/>
        <v>1.72</v>
      </c>
      <c r="J25" s="115"/>
    </row>
    <row r="26" spans="1:16" ht="48">
      <c r="A26" s="114"/>
      <c r="B26" s="107">
        <v>4</v>
      </c>
      <c r="C26" s="10" t="s">
        <v>721</v>
      </c>
      <c r="D26" s="118" t="s">
        <v>724</v>
      </c>
      <c r="E26" s="147" t="s">
        <v>110</v>
      </c>
      <c r="F26" s="148"/>
      <c r="G26" s="11" t="s">
        <v>723</v>
      </c>
      <c r="H26" s="14">
        <v>0.53</v>
      </c>
      <c r="I26" s="109">
        <f t="shared" si="0"/>
        <v>2.12</v>
      </c>
      <c r="J26" s="115"/>
    </row>
    <row r="27" spans="1:16" ht="48">
      <c r="A27" s="114"/>
      <c r="B27" s="107">
        <v>4</v>
      </c>
      <c r="C27" s="10" t="s">
        <v>721</v>
      </c>
      <c r="D27" s="118" t="s">
        <v>725</v>
      </c>
      <c r="E27" s="147" t="s">
        <v>110</v>
      </c>
      <c r="F27" s="148"/>
      <c r="G27" s="11" t="s">
        <v>723</v>
      </c>
      <c r="H27" s="14">
        <v>0.67</v>
      </c>
      <c r="I27" s="109">
        <f t="shared" si="0"/>
        <v>2.68</v>
      </c>
      <c r="J27" s="115"/>
    </row>
    <row r="28" spans="1:16" ht="72">
      <c r="A28" s="114"/>
      <c r="B28" s="107">
        <v>2</v>
      </c>
      <c r="C28" s="10" t="s">
        <v>726</v>
      </c>
      <c r="D28" s="118" t="s">
        <v>725</v>
      </c>
      <c r="E28" s="147" t="s">
        <v>727</v>
      </c>
      <c r="F28" s="148"/>
      <c r="G28" s="11" t="s">
        <v>728</v>
      </c>
      <c r="H28" s="14">
        <v>0.71</v>
      </c>
      <c r="I28" s="109">
        <f t="shared" si="0"/>
        <v>1.42</v>
      </c>
      <c r="J28" s="115"/>
    </row>
    <row r="29" spans="1:16" ht="72">
      <c r="A29" s="114"/>
      <c r="B29" s="107">
        <v>2</v>
      </c>
      <c r="C29" s="10" t="s">
        <v>726</v>
      </c>
      <c r="D29" s="118" t="s">
        <v>729</v>
      </c>
      <c r="E29" s="147" t="s">
        <v>727</v>
      </c>
      <c r="F29" s="148"/>
      <c r="G29" s="11" t="s">
        <v>728</v>
      </c>
      <c r="H29" s="14">
        <v>0.86</v>
      </c>
      <c r="I29" s="109">
        <f t="shared" si="0"/>
        <v>1.72</v>
      </c>
      <c r="J29" s="115"/>
    </row>
    <row r="30" spans="1:16" ht="72">
      <c r="A30" s="114"/>
      <c r="B30" s="107">
        <v>2</v>
      </c>
      <c r="C30" s="10" t="s">
        <v>726</v>
      </c>
      <c r="D30" s="118" t="s">
        <v>730</v>
      </c>
      <c r="E30" s="147" t="s">
        <v>727</v>
      </c>
      <c r="F30" s="148"/>
      <c r="G30" s="11" t="s">
        <v>728</v>
      </c>
      <c r="H30" s="14">
        <v>0.97</v>
      </c>
      <c r="I30" s="109">
        <f t="shared" si="0"/>
        <v>1.94</v>
      </c>
      <c r="J30" s="115"/>
    </row>
    <row r="31" spans="1:16" ht="108">
      <c r="A31" s="114"/>
      <c r="B31" s="107">
        <v>2</v>
      </c>
      <c r="C31" s="10" t="s">
        <v>731</v>
      </c>
      <c r="D31" s="118" t="s">
        <v>729</v>
      </c>
      <c r="E31" s="147" t="s">
        <v>107</v>
      </c>
      <c r="F31" s="148"/>
      <c r="G31" s="11" t="s">
        <v>732</v>
      </c>
      <c r="H31" s="14">
        <v>1.5</v>
      </c>
      <c r="I31" s="109">
        <f t="shared" si="0"/>
        <v>3</v>
      </c>
      <c r="J31" s="115"/>
    </row>
    <row r="32" spans="1:16" ht="108">
      <c r="A32" s="114"/>
      <c r="B32" s="107">
        <v>2</v>
      </c>
      <c r="C32" s="10" t="s">
        <v>731</v>
      </c>
      <c r="D32" s="118" t="s">
        <v>733</v>
      </c>
      <c r="E32" s="147" t="s">
        <v>107</v>
      </c>
      <c r="F32" s="148"/>
      <c r="G32" s="11" t="s">
        <v>732</v>
      </c>
      <c r="H32" s="14">
        <v>1.89</v>
      </c>
      <c r="I32" s="109">
        <f t="shared" si="0"/>
        <v>3.78</v>
      </c>
      <c r="J32" s="115"/>
    </row>
    <row r="33" spans="1:10" ht="120">
      <c r="A33" s="114"/>
      <c r="B33" s="107">
        <v>2</v>
      </c>
      <c r="C33" s="10" t="s">
        <v>734</v>
      </c>
      <c r="D33" s="118" t="s">
        <v>735</v>
      </c>
      <c r="E33" s="147"/>
      <c r="F33" s="148"/>
      <c r="G33" s="11" t="s">
        <v>736</v>
      </c>
      <c r="H33" s="14">
        <v>0.75</v>
      </c>
      <c r="I33" s="109">
        <f t="shared" si="0"/>
        <v>1.5</v>
      </c>
      <c r="J33" s="115"/>
    </row>
    <row r="34" spans="1:10" ht="120">
      <c r="A34" s="114"/>
      <c r="B34" s="107">
        <v>2</v>
      </c>
      <c r="C34" s="10" t="s">
        <v>734</v>
      </c>
      <c r="D34" s="118" t="s">
        <v>729</v>
      </c>
      <c r="E34" s="147"/>
      <c r="F34" s="148"/>
      <c r="G34" s="11" t="s">
        <v>736</v>
      </c>
      <c r="H34" s="14">
        <v>0.91</v>
      </c>
      <c r="I34" s="109">
        <f t="shared" si="0"/>
        <v>1.82</v>
      </c>
      <c r="J34" s="115"/>
    </row>
    <row r="35" spans="1:10" ht="120">
      <c r="A35" s="114"/>
      <c r="B35" s="107">
        <v>2</v>
      </c>
      <c r="C35" s="10" t="s">
        <v>734</v>
      </c>
      <c r="D35" s="118" t="s">
        <v>733</v>
      </c>
      <c r="E35" s="147"/>
      <c r="F35" s="148"/>
      <c r="G35" s="11" t="s">
        <v>736</v>
      </c>
      <c r="H35" s="14">
        <v>1.03</v>
      </c>
      <c r="I35" s="109">
        <f t="shared" si="0"/>
        <v>2.06</v>
      </c>
      <c r="J35" s="115"/>
    </row>
    <row r="36" spans="1:10" ht="72">
      <c r="A36" s="114"/>
      <c r="B36" s="107">
        <v>2</v>
      </c>
      <c r="C36" s="10" t="s">
        <v>737</v>
      </c>
      <c r="D36" s="118" t="s">
        <v>725</v>
      </c>
      <c r="E36" s="147"/>
      <c r="F36" s="148"/>
      <c r="G36" s="11" t="s">
        <v>738</v>
      </c>
      <c r="H36" s="14">
        <v>0.8</v>
      </c>
      <c r="I36" s="109">
        <f t="shared" si="0"/>
        <v>1.6</v>
      </c>
      <c r="J36" s="115"/>
    </row>
    <row r="37" spans="1:10" ht="72">
      <c r="A37" s="114"/>
      <c r="B37" s="107">
        <v>2</v>
      </c>
      <c r="C37" s="10" t="s">
        <v>737</v>
      </c>
      <c r="D37" s="118" t="s">
        <v>730</v>
      </c>
      <c r="E37" s="147"/>
      <c r="F37" s="148"/>
      <c r="G37" s="11" t="s">
        <v>738</v>
      </c>
      <c r="H37" s="14">
        <v>0.97</v>
      </c>
      <c r="I37" s="109">
        <f t="shared" si="0"/>
        <v>1.94</v>
      </c>
      <c r="J37" s="115"/>
    </row>
    <row r="38" spans="1:10" ht="96">
      <c r="A38" s="114"/>
      <c r="B38" s="107">
        <v>4</v>
      </c>
      <c r="C38" s="10" t="s">
        <v>739</v>
      </c>
      <c r="D38" s="118" t="s">
        <v>725</v>
      </c>
      <c r="E38" s="147" t="s">
        <v>273</v>
      </c>
      <c r="F38" s="148"/>
      <c r="G38" s="11" t="s">
        <v>740</v>
      </c>
      <c r="H38" s="14">
        <v>0.86</v>
      </c>
      <c r="I38" s="109">
        <f t="shared" si="0"/>
        <v>3.44</v>
      </c>
      <c r="J38" s="115"/>
    </row>
    <row r="39" spans="1:10" ht="96">
      <c r="A39" s="114"/>
      <c r="B39" s="107">
        <v>2</v>
      </c>
      <c r="C39" s="10" t="s">
        <v>739</v>
      </c>
      <c r="D39" s="118" t="s">
        <v>725</v>
      </c>
      <c r="E39" s="147" t="s">
        <v>583</v>
      </c>
      <c r="F39" s="148"/>
      <c r="G39" s="11" t="s">
        <v>740</v>
      </c>
      <c r="H39" s="14">
        <v>0.86</v>
      </c>
      <c r="I39" s="109">
        <f t="shared" si="0"/>
        <v>1.72</v>
      </c>
      <c r="J39" s="115"/>
    </row>
    <row r="40" spans="1:10" ht="96">
      <c r="A40" s="114"/>
      <c r="B40" s="107">
        <v>2</v>
      </c>
      <c r="C40" s="10" t="s">
        <v>739</v>
      </c>
      <c r="D40" s="118" t="s">
        <v>741</v>
      </c>
      <c r="E40" s="147" t="s">
        <v>727</v>
      </c>
      <c r="F40" s="148"/>
      <c r="G40" s="11" t="s">
        <v>740</v>
      </c>
      <c r="H40" s="14">
        <v>0.92</v>
      </c>
      <c r="I40" s="109">
        <f t="shared" si="0"/>
        <v>1.84</v>
      </c>
      <c r="J40" s="115"/>
    </row>
    <row r="41" spans="1:10" ht="96">
      <c r="A41" s="114"/>
      <c r="B41" s="107">
        <v>2</v>
      </c>
      <c r="C41" s="10" t="s">
        <v>739</v>
      </c>
      <c r="D41" s="118" t="s">
        <v>730</v>
      </c>
      <c r="E41" s="147" t="s">
        <v>583</v>
      </c>
      <c r="F41" s="148"/>
      <c r="G41" s="11" t="s">
        <v>740</v>
      </c>
      <c r="H41" s="14">
        <v>1.06</v>
      </c>
      <c r="I41" s="109">
        <f t="shared" si="0"/>
        <v>2.12</v>
      </c>
      <c r="J41" s="115"/>
    </row>
    <row r="42" spans="1:10" ht="96">
      <c r="A42" s="114"/>
      <c r="B42" s="107">
        <v>2</v>
      </c>
      <c r="C42" s="10" t="s">
        <v>739</v>
      </c>
      <c r="D42" s="118" t="s">
        <v>733</v>
      </c>
      <c r="E42" s="147" t="s">
        <v>273</v>
      </c>
      <c r="F42" s="148"/>
      <c r="G42" s="11" t="s">
        <v>740</v>
      </c>
      <c r="H42" s="14">
        <v>1.1599999999999999</v>
      </c>
      <c r="I42" s="109">
        <f t="shared" si="0"/>
        <v>2.3199999999999998</v>
      </c>
      <c r="J42" s="115"/>
    </row>
    <row r="43" spans="1:10" ht="96">
      <c r="A43" s="114"/>
      <c r="B43" s="107">
        <v>2</v>
      </c>
      <c r="C43" s="10" t="s">
        <v>739</v>
      </c>
      <c r="D43" s="118" t="s">
        <v>742</v>
      </c>
      <c r="E43" s="147" t="s">
        <v>273</v>
      </c>
      <c r="F43" s="148"/>
      <c r="G43" s="11" t="s">
        <v>740</v>
      </c>
      <c r="H43" s="14">
        <v>1.55</v>
      </c>
      <c r="I43" s="109">
        <f t="shared" si="0"/>
        <v>3.1</v>
      </c>
      <c r="J43" s="115"/>
    </row>
    <row r="44" spans="1:10" ht="96">
      <c r="A44" s="114"/>
      <c r="B44" s="107">
        <v>2</v>
      </c>
      <c r="C44" s="10" t="s">
        <v>743</v>
      </c>
      <c r="D44" s="118" t="s">
        <v>724</v>
      </c>
      <c r="E44" s="147" t="s">
        <v>273</v>
      </c>
      <c r="F44" s="148"/>
      <c r="G44" s="11" t="s">
        <v>744</v>
      </c>
      <c r="H44" s="14">
        <v>0.63</v>
      </c>
      <c r="I44" s="109">
        <f t="shared" si="0"/>
        <v>1.26</v>
      </c>
      <c r="J44" s="115"/>
    </row>
    <row r="45" spans="1:10" ht="96">
      <c r="A45" s="114"/>
      <c r="B45" s="107">
        <v>2</v>
      </c>
      <c r="C45" s="10" t="s">
        <v>743</v>
      </c>
      <c r="D45" s="118" t="s">
        <v>745</v>
      </c>
      <c r="E45" s="147" t="s">
        <v>273</v>
      </c>
      <c r="F45" s="148"/>
      <c r="G45" s="11" t="s">
        <v>744</v>
      </c>
      <c r="H45" s="14">
        <v>0.63</v>
      </c>
      <c r="I45" s="109">
        <f t="shared" si="0"/>
        <v>1.26</v>
      </c>
      <c r="J45" s="115"/>
    </row>
    <row r="46" spans="1:10" ht="96">
      <c r="A46" s="114"/>
      <c r="B46" s="107">
        <v>4</v>
      </c>
      <c r="C46" s="10" t="s">
        <v>743</v>
      </c>
      <c r="D46" s="118" t="s">
        <v>725</v>
      </c>
      <c r="E46" s="147" t="s">
        <v>273</v>
      </c>
      <c r="F46" s="148"/>
      <c r="G46" s="11" t="s">
        <v>744</v>
      </c>
      <c r="H46" s="14">
        <v>0.71</v>
      </c>
      <c r="I46" s="109">
        <f t="shared" si="0"/>
        <v>2.84</v>
      </c>
      <c r="J46" s="115"/>
    </row>
    <row r="47" spans="1:10" ht="96">
      <c r="A47" s="114"/>
      <c r="B47" s="107">
        <v>4</v>
      </c>
      <c r="C47" s="10" t="s">
        <v>743</v>
      </c>
      <c r="D47" s="118" t="s">
        <v>741</v>
      </c>
      <c r="E47" s="147" t="s">
        <v>273</v>
      </c>
      <c r="F47" s="148"/>
      <c r="G47" s="11" t="s">
        <v>744</v>
      </c>
      <c r="H47" s="14">
        <v>0.82</v>
      </c>
      <c r="I47" s="109">
        <f t="shared" si="0"/>
        <v>3.28</v>
      </c>
      <c r="J47" s="115"/>
    </row>
    <row r="48" spans="1:10" ht="120">
      <c r="A48" s="114"/>
      <c r="B48" s="107">
        <v>2</v>
      </c>
      <c r="C48" s="10" t="s">
        <v>746</v>
      </c>
      <c r="D48" s="118" t="s">
        <v>735</v>
      </c>
      <c r="E48" s="147"/>
      <c r="F48" s="148"/>
      <c r="G48" s="11" t="s">
        <v>747</v>
      </c>
      <c r="H48" s="14">
        <v>0.53</v>
      </c>
      <c r="I48" s="109">
        <f t="shared" si="0"/>
        <v>1.06</v>
      </c>
      <c r="J48" s="115"/>
    </row>
    <row r="49" spans="1:10" ht="120">
      <c r="A49" s="114"/>
      <c r="B49" s="107">
        <v>2</v>
      </c>
      <c r="C49" s="10" t="s">
        <v>746</v>
      </c>
      <c r="D49" s="118" t="s">
        <v>725</v>
      </c>
      <c r="E49" s="147"/>
      <c r="F49" s="148"/>
      <c r="G49" s="11" t="s">
        <v>747</v>
      </c>
      <c r="H49" s="14">
        <v>0.56999999999999995</v>
      </c>
      <c r="I49" s="109">
        <f t="shared" si="0"/>
        <v>1.1399999999999999</v>
      </c>
      <c r="J49" s="115"/>
    </row>
    <row r="50" spans="1:10" ht="120">
      <c r="A50" s="114"/>
      <c r="B50" s="107">
        <v>2</v>
      </c>
      <c r="C50" s="10" t="s">
        <v>748</v>
      </c>
      <c r="D50" s="118" t="s">
        <v>741</v>
      </c>
      <c r="E50" s="147"/>
      <c r="F50" s="148"/>
      <c r="G50" s="11" t="s">
        <v>749</v>
      </c>
      <c r="H50" s="14">
        <v>0.62</v>
      </c>
      <c r="I50" s="109">
        <f t="shared" si="0"/>
        <v>1.24</v>
      </c>
      <c r="J50" s="115"/>
    </row>
    <row r="51" spans="1:10" ht="60">
      <c r="A51" s="114"/>
      <c r="B51" s="107">
        <v>4</v>
      </c>
      <c r="C51" s="10" t="s">
        <v>750</v>
      </c>
      <c r="D51" s="118" t="s">
        <v>735</v>
      </c>
      <c r="E51" s="147" t="s">
        <v>110</v>
      </c>
      <c r="F51" s="148"/>
      <c r="G51" s="11" t="s">
        <v>751</v>
      </c>
      <c r="H51" s="14">
        <v>0.43</v>
      </c>
      <c r="I51" s="109">
        <f t="shared" si="0"/>
        <v>1.72</v>
      </c>
      <c r="J51" s="115"/>
    </row>
    <row r="52" spans="1:10" ht="132">
      <c r="A52" s="114"/>
      <c r="B52" s="107">
        <v>4</v>
      </c>
      <c r="C52" s="10" t="s">
        <v>752</v>
      </c>
      <c r="D52" s="118" t="s">
        <v>27</v>
      </c>
      <c r="E52" s="147" t="s">
        <v>107</v>
      </c>
      <c r="F52" s="148"/>
      <c r="G52" s="11" t="s">
        <v>753</v>
      </c>
      <c r="H52" s="14">
        <v>1.21</v>
      </c>
      <c r="I52" s="109">
        <f t="shared" si="0"/>
        <v>4.84</v>
      </c>
      <c r="J52" s="115"/>
    </row>
    <row r="53" spans="1:10" ht="132">
      <c r="A53" s="114"/>
      <c r="B53" s="107">
        <v>4</v>
      </c>
      <c r="C53" s="10" t="s">
        <v>752</v>
      </c>
      <c r="D53" s="118" t="s">
        <v>27</v>
      </c>
      <c r="E53" s="147" t="s">
        <v>214</v>
      </c>
      <c r="F53" s="148"/>
      <c r="G53" s="11" t="s">
        <v>753</v>
      </c>
      <c r="H53" s="14">
        <v>1.21</v>
      </c>
      <c r="I53" s="109">
        <f t="shared" si="0"/>
        <v>4.84</v>
      </c>
      <c r="J53" s="115"/>
    </row>
    <row r="54" spans="1:10" ht="168">
      <c r="A54" s="114"/>
      <c r="B54" s="107">
        <v>2</v>
      </c>
      <c r="C54" s="10" t="s">
        <v>754</v>
      </c>
      <c r="D54" s="118" t="s">
        <v>263</v>
      </c>
      <c r="E54" s="147"/>
      <c r="F54" s="148"/>
      <c r="G54" s="11" t="s">
        <v>1273</v>
      </c>
      <c r="H54" s="14">
        <v>1.33</v>
      </c>
      <c r="I54" s="109">
        <f t="shared" si="0"/>
        <v>2.66</v>
      </c>
      <c r="J54" s="115"/>
    </row>
    <row r="55" spans="1:10" ht="168">
      <c r="A55" s="114"/>
      <c r="B55" s="107">
        <v>2</v>
      </c>
      <c r="C55" s="10" t="s">
        <v>754</v>
      </c>
      <c r="D55" s="118" t="s">
        <v>266</v>
      </c>
      <c r="E55" s="147"/>
      <c r="F55" s="148"/>
      <c r="G55" s="11" t="s">
        <v>1273</v>
      </c>
      <c r="H55" s="14">
        <v>1.33</v>
      </c>
      <c r="I55" s="109">
        <f t="shared" si="0"/>
        <v>2.66</v>
      </c>
      <c r="J55" s="115"/>
    </row>
    <row r="56" spans="1:10" ht="168">
      <c r="A56" s="114"/>
      <c r="B56" s="107">
        <v>2</v>
      </c>
      <c r="C56" s="10" t="s">
        <v>754</v>
      </c>
      <c r="D56" s="118" t="s">
        <v>269</v>
      </c>
      <c r="E56" s="147"/>
      <c r="F56" s="148"/>
      <c r="G56" s="11" t="s">
        <v>1273</v>
      </c>
      <c r="H56" s="14">
        <v>1.33</v>
      </c>
      <c r="I56" s="109">
        <f t="shared" si="0"/>
        <v>2.66</v>
      </c>
      <c r="J56" s="115"/>
    </row>
    <row r="57" spans="1:10" ht="192">
      <c r="A57" s="114"/>
      <c r="B57" s="107">
        <v>3</v>
      </c>
      <c r="C57" s="10" t="s">
        <v>755</v>
      </c>
      <c r="D57" s="118" t="s">
        <v>28</v>
      </c>
      <c r="E57" s="147" t="s">
        <v>107</v>
      </c>
      <c r="F57" s="148"/>
      <c r="G57" s="11" t="s">
        <v>756</v>
      </c>
      <c r="H57" s="14">
        <v>0.45</v>
      </c>
      <c r="I57" s="109">
        <f t="shared" si="0"/>
        <v>1.35</v>
      </c>
      <c r="J57" s="115"/>
    </row>
    <row r="58" spans="1:10" ht="192">
      <c r="A58" s="114"/>
      <c r="B58" s="107">
        <v>3</v>
      </c>
      <c r="C58" s="10" t="s">
        <v>755</v>
      </c>
      <c r="D58" s="118" t="s">
        <v>28</v>
      </c>
      <c r="E58" s="147" t="s">
        <v>210</v>
      </c>
      <c r="F58" s="148"/>
      <c r="G58" s="11" t="s">
        <v>756</v>
      </c>
      <c r="H58" s="14">
        <v>0.45</v>
      </c>
      <c r="I58" s="109">
        <f t="shared" si="0"/>
        <v>1.35</v>
      </c>
      <c r="J58" s="115"/>
    </row>
    <row r="59" spans="1:10" ht="192">
      <c r="A59" s="114"/>
      <c r="B59" s="107">
        <v>3</v>
      </c>
      <c r="C59" s="10" t="s">
        <v>755</v>
      </c>
      <c r="D59" s="118" t="s">
        <v>28</v>
      </c>
      <c r="E59" s="147" t="s">
        <v>213</v>
      </c>
      <c r="F59" s="148"/>
      <c r="G59" s="11" t="s">
        <v>756</v>
      </c>
      <c r="H59" s="14">
        <v>0.45</v>
      </c>
      <c r="I59" s="109">
        <f t="shared" si="0"/>
        <v>1.35</v>
      </c>
      <c r="J59" s="115"/>
    </row>
    <row r="60" spans="1:10" ht="192">
      <c r="A60" s="114"/>
      <c r="B60" s="107">
        <v>3</v>
      </c>
      <c r="C60" s="10" t="s">
        <v>755</v>
      </c>
      <c r="D60" s="118" t="s">
        <v>28</v>
      </c>
      <c r="E60" s="147" t="s">
        <v>265</v>
      </c>
      <c r="F60" s="148"/>
      <c r="G60" s="11" t="s">
        <v>756</v>
      </c>
      <c r="H60" s="14">
        <v>0.45</v>
      </c>
      <c r="I60" s="109">
        <f t="shared" si="0"/>
        <v>1.35</v>
      </c>
      <c r="J60" s="115"/>
    </row>
    <row r="61" spans="1:10" ht="192">
      <c r="A61" s="114"/>
      <c r="B61" s="107">
        <v>3</v>
      </c>
      <c r="C61" s="10" t="s">
        <v>755</v>
      </c>
      <c r="D61" s="118" t="s">
        <v>28</v>
      </c>
      <c r="E61" s="147" t="s">
        <v>310</v>
      </c>
      <c r="F61" s="148"/>
      <c r="G61" s="11" t="s">
        <v>756</v>
      </c>
      <c r="H61" s="14">
        <v>0.45</v>
      </c>
      <c r="I61" s="109">
        <f t="shared" si="0"/>
        <v>1.35</v>
      </c>
      <c r="J61" s="115"/>
    </row>
    <row r="62" spans="1:10" ht="192">
      <c r="A62" s="114"/>
      <c r="B62" s="107">
        <v>3</v>
      </c>
      <c r="C62" s="10" t="s">
        <v>755</v>
      </c>
      <c r="D62" s="118" t="s">
        <v>28</v>
      </c>
      <c r="E62" s="147" t="s">
        <v>269</v>
      </c>
      <c r="F62" s="148"/>
      <c r="G62" s="11" t="s">
        <v>756</v>
      </c>
      <c r="H62" s="14">
        <v>0.45</v>
      </c>
      <c r="I62" s="109">
        <f t="shared" si="0"/>
        <v>1.35</v>
      </c>
      <c r="J62" s="115"/>
    </row>
    <row r="63" spans="1:10" ht="168">
      <c r="A63" s="114"/>
      <c r="B63" s="107">
        <v>10</v>
      </c>
      <c r="C63" s="10" t="s">
        <v>757</v>
      </c>
      <c r="D63" s="118" t="s">
        <v>635</v>
      </c>
      <c r="E63" s="147"/>
      <c r="F63" s="148"/>
      <c r="G63" s="11" t="s">
        <v>1274</v>
      </c>
      <c r="H63" s="14">
        <v>0.18</v>
      </c>
      <c r="I63" s="109">
        <f t="shared" si="0"/>
        <v>1.7999999999999998</v>
      </c>
      <c r="J63" s="115"/>
    </row>
    <row r="64" spans="1:10" ht="204">
      <c r="A64" s="114"/>
      <c r="B64" s="107">
        <v>8</v>
      </c>
      <c r="C64" s="10" t="s">
        <v>758</v>
      </c>
      <c r="D64" s="118" t="s">
        <v>635</v>
      </c>
      <c r="E64" s="147"/>
      <c r="F64" s="148"/>
      <c r="G64" s="11" t="s">
        <v>1275</v>
      </c>
      <c r="H64" s="14">
        <v>0.28000000000000003</v>
      </c>
      <c r="I64" s="109">
        <f t="shared" si="0"/>
        <v>2.2400000000000002</v>
      </c>
      <c r="J64" s="115"/>
    </row>
    <row r="65" spans="1:10" ht="204">
      <c r="A65" s="114"/>
      <c r="B65" s="107">
        <v>3</v>
      </c>
      <c r="C65" s="10" t="s">
        <v>759</v>
      </c>
      <c r="D65" s="118" t="s">
        <v>25</v>
      </c>
      <c r="E65" s="147" t="s">
        <v>760</v>
      </c>
      <c r="F65" s="148"/>
      <c r="G65" s="11" t="s">
        <v>761</v>
      </c>
      <c r="H65" s="14">
        <v>0.92</v>
      </c>
      <c r="I65" s="109">
        <f t="shared" si="0"/>
        <v>2.7600000000000002</v>
      </c>
      <c r="J65" s="115"/>
    </row>
    <row r="66" spans="1:10" ht="144">
      <c r="A66" s="114"/>
      <c r="B66" s="107">
        <v>3</v>
      </c>
      <c r="C66" s="10" t="s">
        <v>762</v>
      </c>
      <c r="D66" s="118" t="s">
        <v>25</v>
      </c>
      <c r="E66" s="147" t="s">
        <v>760</v>
      </c>
      <c r="F66" s="148"/>
      <c r="G66" s="11" t="s">
        <v>763</v>
      </c>
      <c r="H66" s="14">
        <v>0.87</v>
      </c>
      <c r="I66" s="109">
        <f t="shared" si="0"/>
        <v>2.61</v>
      </c>
      <c r="J66" s="115"/>
    </row>
    <row r="67" spans="1:10" ht="264">
      <c r="A67" s="114"/>
      <c r="B67" s="107">
        <v>2</v>
      </c>
      <c r="C67" s="10" t="s">
        <v>764</v>
      </c>
      <c r="D67" s="118" t="s">
        <v>25</v>
      </c>
      <c r="E67" s="147" t="s">
        <v>107</v>
      </c>
      <c r="F67" s="148"/>
      <c r="G67" s="11" t="s">
        <v>765</v>
      </c>
      <c r="H67" s="14">
        <v>2.2000000000000002</v>
      </c>
      <c r="I67" s="109">
        <f t="shared" si="0"/>
        <v>4.4000000000000004</v>
      </c>
      <c r="J67" s="115"/>
    </row>
    <row r="68" spans="1:10" ht="264">
      <c r="A68" s="114"/>
      <c r="B68" s="107">
        <v>2</v>
      </c>
      <c r="C68" s="10" t="s">
        <v>764</v>
      </c>
      <c r="D68" s="118" t="s">
        <v>25</v>
      </c>
      <c r="E68" s="147" t="s">
        <v>213</v>
      </c>
      <c r="F68" s="148"/>
      <c r="G68" s="11" t="s">
        <v>765</v>
      </c>
      <c r="H68" s="14">
        <v>2.2000000000000002</v>
      </c>
      <c r="I68" s="109">
        <f t="shared" si="0"/>
        <v>4.4000000000000004</v>
      </c>
      <c r="J68" s="115"/>
    </row>
    <row r="69" spans="1:10" ht="204">
      <c r="A69" s="114"/>
      <c r="B69" s="107">
        <v>2</v>
      </c>
      <c r="C69" s="10" t="s">
        <v>766</v>
      </c>
      <c r="D69" s="118" t="s">
        <v>273</v>
      </c>
      <c r="E69" s="147"/>
      <c r="F69" s="148"/>
      <c r="G69" s="11" t="s">
        <v>1276</v>
      </c>
      <c r="H69" s="14">
        <v>1.83</v>
      </c>
      <c r="I69" s="109">
        <f t="shared" si="0"/>
        <v>3.66</v>
      </c>
      <c r="J69" s="115"/>
    </row>
    <row r="70" spans="1:10" ht="228">
      <c r="A70" s="114"/>
      <c r="B70" s="107">
        <v>3</v>
      </c>
      <c r="C70" s="10" t="s">
        <v>767</v>
      </c>
      <c r="D70" s="118" t="s">
        <v>107</v>
      </c>
      <c r="E70" s="147"/>
      <c r="F70" s="148"/>
      <c r="G70" s="11" t="s">
        <v>1277</v>
      </c>
      <c r="H70" s="14">
        <v>1.21</v>
      </c>
      <c r="I70" s="109">
        <f t="shared" si="0"/>
        <v>3.63</v>
      </c>
      <c r="J70" s="115"/>
    </row>
    <row r="71" spans="1:10" ht="204">
      <c r="A71" s="114"/>
      <c r="B71" s="107">
        <v>3</v>
      </c>
      <c r="C71" s="10" t="s">
        <v>768</v>
      </c>
      <c r="D71" s="118" t="s">
        <v>29</v>
      </c>
      <c r="E71" s="147" t="s">
        <v>107</v>
      </c>
      <c r="F71" s="148"/>
      <c r="G71" s="11" t="s">
        <v>769</v>
      </c>
      <c r="H71" s="14">
        <v>1.62</v>
      </c>
      <c r="I71" s="109">
        <f t="shared" si="0"/>
        <v>4.8600000000000003</v>
      </c>
      <c r="J71" s="115"/>
    </row>
    <row r="72" spans="1:10" ht="204">
      <c r="A72" s="114"/>
      <c r="B72" s="107">
        <v>3</v>
      </c>
      <c r="C72" s="10" t="s">
        <v>768</v>
      </c>
      <c r="D72" s="118" t="s">
        <v>29</v>
      </c>
      <c r="E72" s="147" t="s">
        <v>210</v>
      </c>
      <c r="F72" s="148"/>
      <c r="G72" s="11" t="s">
        <v>769</v>
      </c>
      <c r="H72" s="14">
        <v>1.62</v>
      </c>
      <c r="I72" s="109">
        <f t="shared" si="0"/>
        <v>4.8600000000000003</v>
      </c>
      <c r="J72" s="115"/>
    </row>
    <row r="73" spans="1:10" ht="204">
      <c r="A73" s="114"/>
      <c r="B73" s="107">
        <v>3</v>
      </c>
      <c r="C73" s="10" t="s">
        <v>768</v>
      </c>
      <c r="D73" s="118" t="s">
        <v>29</v>
      </c>
      <c r="E73" s="147" t="s">
        <v>265</v>
      </c>
      <c r="F73" s="148"/>
      <c r="G73" s="11" t="s">
        <v>769</v>
      </c>
      <c r="H73" s="14">
        <v>1.62</v>
      </c>
      <c r="I73" s="109">
        <f t="shared" si="0"/>
        <v>4.8600000000000003</v>
      </c>
      <c r="J73" s="115"/>
    </row>
    <row r="74" spans="1:10" ht="204">
      <c r="A74" s="114"/>
      <c r="B74" s="107">
        <v>3</v>
      </c>
      <c r="C74" s="10" t="s">
        <v>768</v>
      </c>
      <c r="D74" s="118" t="s">
        <v>29</v>
      </c>
      <c r="E74" s="147" t="s">
        <v>310</v>
      </c>
      <c r="F74" s="148"/>
      <c r="G74" s="11" t="s">
        <v>769</v>
      </c>
      <c r="H74" s="14">
        <v>1.62</v>
      </c>
      <c r="I74" s="109">
        <f t="shared" si="0"/>
        <v>4.8600000000000003</v>
      </c>
      <c r="J74" s="115"/>
    </row>
    <row r="75" spans="1:10" ht="204">
      <c r="A75" s="114"/>
      <c r="B75" s="107">
        <v>3</v>
      </c>
      <c r="C75" s="10" t="s">
        <v>768</v>
      </c>
      <c r="D75" s="118" t="s">
        <v>29</v>
      </c>
      <c r="E75" s="147" t="s">
        <v>269</v>
      </c>
      <c r="F75" s="148"/>
      <c r="G75" s="11" t="s">
        <v>769</v>
      </c>
      <c r="H75" s="14">
        <v>1.62</v>
      </c>
      <c r="I75" s="109">
        <f t="shared" si="0"/>
        <v>4.8600000000000003</v>
      </c>
      <c r="J75" s="115"/>
    </row>
    <row r="76" spans="1:10" ht="156">
      <c r="A76" s="114"/>
      <c r="B76" s="107">
        <v>5</v>
      </c>
      <c r="C76" s="10" t="s">
        <v>770</v>
      </c>
      <c r="D76" s="118" t="s">
        <v>273</v>
      </c>
      <c r="E76" s="147"/>
      <c r="F76" s="148"/>
      <c r="G76" s="11" t="s">
        <v>1278</v>
      </c>
      <c r="H76" s="14">
        <v>0.17</v>
      </c>
      <c r="I76" s="109">
        <f t="shared" si="0"/>
        <v>0.85000000000000009</v>
      </c>
      <c r="J76" s="115"/>
    </row>
    <row r="77" spans="1:10" ht="156">
      <c r="A77" s="114"/>
      <c r="B77" s="107">
        <v>5</v>
      </c>
      <c r="C77" s="10" t="s">
        <v>770</v>
      </c>
      <c r="D77" s="118" t="s">
        <v>110</v>
      </c>
      <c r="E77" s="147"/>
      <c r="F77" s="148"/>
      <c r="G77" s="11" t="s">
        <v>1278</v>
      </c>
      <c r="H77" s="14">
        <v>0.17</v>
      </c>
      <c r="I77" s="109">
        <f t="shared" si="0"/>
        <v>0.85000000000000009</v>
      </c>
      <c r="J77" s="115"/>
    </row>
    <row r="78" spans="1:10" ht="156">
      <c r="A78" s="114"/>
      <c r="B78" s="107">
        <v>5</v>
      </c>
      <c r="C78" s="10" t="s">
        <v>770</v>
      </c>
      <c r="D78" s="118" t="s">
        <v>673</v>
      </c>
      <c r="E78" s="147"/>
      <c r="F78" s="148"/>
      <c r="G78" s="11" t="s">
        <v>1278</v>
      </c>
      <c r="H78" s="14">
        <v>0.17</v>
      </c>
      <c r="I78" s="109">
        <f t="shared" si="0"/>
        <v>0.85000000000000009</v>
      </c>
      <c r="J78" s="115"/>
    </row>
    <row r="79" spans="1:10" ht="156">
      <c r="A79" s="114"/>
      <c r="B79" s="107">
        <v>8</v>
      </c>
      <c r="C79" s="10" t="s">
        <v>770</v>
      </c>
      <c r="D79" s="118" t="s">
        <v>727</v>
      </c>
      <c r="E79" s="147"/>
      <c r="F79" s="148"/>
      <c r="G79" s="11" t="s">
        <v>1278</v>
      </c>
      <c r="H79" s="14">
        <v>0.17</v>
      </c>
      <c r="I79" s="109">
        <f t="shared" si="0"/>
        <v>1.36</v>
      </c>
      <c r="J79" s="115"/>
    </row>
    <row r="80" spans="1:10" ht="156">
      <c r="A80" s="114"/>
      <c r="B80" s="107">
        <v>5</v>
      </c>
      <c r="C80" s="10" t="s">
        <v>770</v>
      </c>
      <c r="D80" s="118" t="s">
        <v>771</v>
      </c>
      <c r="E80" s="147"/>
      <c r="F80" s="148"/>
      <c r="G80" s="11" t="s">
        <v>1278</v>
      </c>
      <c r="H80" s="14">
        <v>0.17</v>
      </c>
      <c r="I80" s="109">
        <f t="shared" si="0"/>
        <v>0.85000000000000009</v>
      </c>
      <c r="J80" s="115"/>
    </row>
    <row r="81" spans="1:10" ht="156">
      <c r="A81" s="114"/>
      <c r="B81" s="107">
        <v>5</v>
      </c>
      <c r="C81" s="10" t="s">
        <v>770</v>
      </c>
      <c r="D81" s="118" t="s">
        <v>772</v>
      </c>
      <c r="E81" s="147"/>
      <c r="F81" s="148"/>
      <c r="G81" s="11" t="s">
        <v>1278</v>
      </c>
      <c r="H81" s="14">
        <v>0.17</v>
      </c>
      <c r="I81" s="109">
        <f t="shared" si="0"/>
        <v>0.85000000000000009</v>
      </c>
      <c r="J81" s="115"/>
    </row>
    <row r="82" spans="1:10" ht="156">
      <c r="A82" s="114"/>
      <c r="B82" s="107">
        <v>8</v>
      </c>
      <c r="C82" s="10" t="s">
        <v>770</v>
      </c>
      <c r="D82" s="118" t="s">
        <v>773</v>
      </c>
      <c r="E82" s="147"/>
      <c r="F82" s="148"/>
      <c r="G82" s="11" t="s">
        <v>1278</v>
      </c>
      <c r="H82" s="14">
        <v>0.17</v>
      </c>
      <c r="I82" s="109">
        <f t="shared" si="0"/>
        <v>1.36</v>
      </c>
      <c r="J82" s="115"/>
    </row>
    <row r="83" spans="1:10" ht="156">
      <c r="A83" s="114"/>
      <c r="B83" s="107">
        <v>5</v>
      </c>
      <c r="C83" s="10" t="s">
        <v>770</v>
      </c>
      <c r="D83" s="118" t="s">
        <v>774</v>
      </c>
      <c r="E83" s="147"/>
      <c r="F83" s="148"/>
      <c r="G83" s="11" t="s">
        <v>1278</v>
      </c>
      <c r="H83" s="14">
        <v>0.17</v>
      </c>
      <c r="I83" s="109">
        <f t="shared" si="0"/>
        <v>0.85000000000000009</v>
      </c>
      <c r="J83" s="115"/>
    </row>
    <row r="84" spans="1:10" ht="144">
      <c r="A84" s="114"/>
      <c r="B84" s="107">
        <v>2</v>
      </c>
      <c r="C84" s="10" t="s">
        <v>775</v>
      </c>
      <c r="D84" s="118" t="s">
        <v>37</v>
      </c>
      <c r="E84" s="147" t="s">
        <v>271</v>
      </c>
      <c r="F84" s="148"/>
      <c r="G84" s="11" t="s">
        <v>776</v>
      </c>
      <c r="H84" s="14">
        <v>0.72</v>
      </c>
      <c r="I84" s="109">
        <f t="shared" si="0"/>
        <v>1.44</v>
      </c>
      <c r="J84" s="115"/>
    </row>
    <row r="85" spans="1:10" ht="144">
      <c r="A85" s="114"/>
      <c r="B85" s="107">
        <v>2</v>
      </c>
      <c r="C85" s="10" t="s">
        <v>775</v>
      </c>
      <c r="D85" s="118" t="s">
        <v>777</v>
      </c>
      <c r="E85" s="147" t="s">
        <v>273</v>
      </c>
      <c r="F85" s="148"/>
      <c r="G85" s="11" t="s">
        <v>776</v>
      </c>
      <c r="H85" s="14">
        <v>0.72</v>
      </c>
      <c r="I85" s="109">
        <f t="shared" si="0"/>
        <v>1.44</v>
      </c>
      <c r="J85" s="115"/>
    </row>
    <row r="86" spans="1:10" ht="144">
      <c r="A86" s="114"/>
      <c r="B86" s="107">
        <v>2</v>
      </c>
      <c r="C86" s="10" t="s">
        <v>775</v>
      </c>
      <c r="D86" s="118" t="s">
        <v>38</v>
      </c>
      <c r="E86" s="147" t="s">
        <v>273</v>
      </c>
      <c r="F86" s="148"/>
      <c r="G86" s="11" t="s">
        <v>776</v>
      </c>
      <c r="H86" s="14">
        <v>0.72</v>
      </c>
      <c r="I86" s="109">
        <f t="shared" ref="I86:I149" si="1">H86*B86</f>
        <v>1.44</v>
      </c>
      <c r="J86" s="115"/>
    </row>
    <row r="87" spans="1:10" ht="144">
      <c r="A87" s="114"/>
      <c r="B87" s="107">
        <v>2</v>
      </c>
      <c r="C87" s="10" t="s">
        <v>778</v>
      </c>
      <c r="D87" s="118" t="s">
        <v>37</v>
      </c>
      <c r="E87" s="147" t="s">
        <v>727</v>
      </c>
      <c r="F87" s="148"/>
      <c r="G87" s="11" t="s">
        <v>779</v>
      </c>
      <c r="H87" s="14">
        <v>0.72</v>
      </c>
      <c r="I87" s="109">
        <f t="shared" si="1"/>
        <v>1.44</v>
      </c>
      <c r="J87" s="115"/>
    </row>
    <row r="88" spans="1:10" ht="156">
      <c r="A88" s="114"/>
      <c r="B88" s="107">
        <v>4</v>
      </c>
      <c r="C88" s="10" t="s">
        <v>100</v>
      </c>
      <c r="D88" s="118" t="s">
        <v>780</v>
      </c>
      <c r="E88" s="147" t="s">
        <v>107</v>
      </c>
      <c r="F88" s="148"/>
      <c r="G88" s="11" t="s">
        <v>781</v>
      </c>
      <c r="H88" s="14">
        <v>0.97</v>
      </c>
      <c r="I88" s="109">
        <f t="shared" si="1"/>
        <v>3.88</v>
      </c>
      <c r="J88" s="115"/>
    </row>
    <row r="89" spans="1:10" ht="156">
      <c r="A89" s="114"/>
      <c r="B89" s="107">
        <v>4</v>
      </c>
      <c r="C89" s="10" t="s">
        <v>100</v>
      </c>
      <c r="D89" s="118" t="s">
        <v>780</v>
      </c>
      <c r="E89" s="147" t="s">
        <v>265</v>
      </c>
      <c r="F89" s="148"/>
      <c r="G89" s="11" t="s">
        <v>781</v>
      </c>
      <c r="H89" s="14">
        <v>0.97</v>
      </c>
      <c r="I89" s="109">
        <f t="shared" si="1"/>
        <v>3.88</v>
      </c>
      <c r="J89" s="115"/>
    </row>
    <row r="90" spans="1:10" ht="252">
      <c r="A90" s="114"/>
      <c r="B90" s="107">
        <v>3</v>
      </c>
      <c r="C90" s="10" t="s">
        <v>782</v>
      </c>
      <c r="D90" s="118" t="s">
        <v>701</v>
      </c>
      <c r="E90" s="147" t="s">
        <v>239</v>
      </c>
      <c r="F90" s="148"/>
      <c r="G90" s="11" t="s">
        <v>783</v>
      </c>
      <c r="H90" s="14">
        <v>2.04</v>
      </c>
      <c r="I90" s="109">
        <f t="shared" si="1"/>
        <v>6.12</v>
      </c>
      <c r="J90" s="115"/>
    </row>
    <row r="91" spans="1:10" ht="252">
      <c r="A91" s="114"/>
      <c r="B91" s="107">
        <v>3</v>
      </c>
      <c r="C91" s="10" t="s">
        <v>782</v>
      </c>
      <c r="D91" s="118" t="s">
        <v>701</v>
      </c>
      <c r="E91" s="147" t="s">
        <v>348</v>
      </c>
      <c r="F91" s="148"/>
      <c r="G91" s="11" t="s">
        <v>783</v>
      </c>
      <c r="H91" s="14">
        <v>2.04</v>
      </c>
      <c r="I91" s="109">
        <f t="shared" si="1"/>
        <v>6.12</v>
      </c>
      <c r="J91" s="115"/>
    </row>
    <row r="92" spans="1:10" ht="120">
      <c r="A92" s="114"/>
      <c r="B92" s="107">
        <v>2</v>
      </c>
      <c r="C92" s="10" t="s">
        <v>784</v>
      </c>
      <c r="D92" s="118" t="s">
        <v>27</v>
      </c>
      <c r="E92" s="147" t="s">
        <v>273</v>
      </c>
      <c r="F92" s="148"/>
      <c r="G92" s="11" t="s">
        <v>785</v>
      </c>
      <c r="H92" s="14">
        <v>1.46</v>
      </c>
      <c r="I92" s="109">
        <f t="shared" si="1"/>
        <v>2.92</v>
      </c>
      <c r="J92" s="115"/>
    </row>
    <row r="93" spans="1:10" ht="108">
      <c r="A93" s="114"/>
      <c r="B93" s="107">
        <v>30</v>
      </c>
      <c r="C93" s="10" t="s">
        <v>43</v>
      </c>
      <c r="D93" s="118" t="s">
        <v>28</v>
      </c>
      <c r="E93" s="147"/>
      <c r="F93" s="148"/>
      <c r="G93" s="11" t="s">
        <v>786</v>
      </c>
      <c r="H93" s="14">
        <v>0.19</v>
      </c>
      <c r="I93" s="109">
        <f t="shared" si="1"/>
        <v>5.7</v>
      </c>
      <c r="J93" s="115"/>
    </row>
    <row r="94" spans="1:10" ht="108">
      <c r="A94" s="114"/>
      <c r="B94" s="107">
        <v>30</v>
      </c>
      <c r="C94" s="10" t="s">
        <v>43</v>
      </c>
      <c r="D94" s="118" t="s">
        <v>29</v>
      </c>
      <c r="E94" s="147"/>
      <c r="F94" s="148"/>
      <c r="G94" s="11" t="s">
        <v>786</v>
      </c>
      <c r="H94" s="14">
        <v>0.19</v>
      </c>
      <c r="I94" s="109">
        <f t="shared" si="1"/>
        <v>5.7</v>
      </c>
      <c r="J94" s="115"/>
    </row>
    <row r="95" spans="1:10" ht="108">
      <c r="A95" s="114"/>
      <c r="B95" s="107">
        <v>20</v>
      </c>
      <c r="C95" s="10" t="s">
        <v>43</v>
      </c>
      <c r="D95" s="118" t="s">
        <v>48</v>
      </c>
      <c r="E95" s="147"/>
      <c r="F95" s="148"/>
      <c r="G95" s="11" t="s">
        <v>786</v>
      </c>
      <c r="H95" s="14">
        <v>0.19</v>
      </c>
      <c r="I95" s="109">
        <f t="shared" si="1"/>
        <v>3.8</v>
      </c>
      <c r="J95" s="115"/>
    </row>
    <row r="96" spans="1:10" ht="108">
      <c r="A96" s="114"/>
      <c r="B96" s="107">
        <v>20</v>
      </c>
      <c r="C96" s="10" t="s">
        <v>43</v>
      </c>
      <c r="D96" s="118" t="s">
        <v>49</v>
      </c>
      <c r="E96" s="147"/>
      <c r="F96" s="148"/>
      <c r="G96" s="11" t="s">
        <v>786</v>
      </c>
      <c r="H96" s="14">
        <v>0.19</v>
      </c>
      <c r="I96" s="109">
        <f t="shared" si="1"/>
        <v>3.8</v>
      </c>
      <c r="J96" s="115"/>
    </row>
    <row r="97" spans="1:10" ht="180">
      <c r="A97" s="114"/>
      <c r="B97" s="107">
        <v>2</v>
      </c>
      <c r="C97" s="10" t="s">
        <v>787</v>
      </c>
      <c r="D97" s="118" t="s">
        <v>29</v>
      </c>
      <c r="E97" s="147" t="s">
        <v>212</v>
      </c>
      <c r="F97" s="148"/>
      <c r="G97" s="11" t="s">
        <v>788</v>
      </c>
      <c r="H97" s="14">
        <v>1.82</v>
      </c>
      <c r="I97" s="109">
        <f t="shared" si="1"/>
        <v>3.64</v>
      </c>
      <c r="J97" s="115"/>
    </row>
    <row r="98" spans="1:10" ht="180">
      <c r="A98" s="114"/>
      <c r="B98" s="107">
        <v>2</v>
      </c>
      <c r="C98" s="10" t="s">
        <v>787</v>
      </c>
      <c r="D98" s="118" t="s">
        <v>29</v>
      </c>
      <c r="E98" s="147" t="s">
        <v>213</v>
      </c>
      <c r="F98" s="148"/>
      <c r="G98" s="11" t="s">
        <v>788</v>
      </c>
      <c r="H98" s="14">
        <v>1.82</v>
      </c>
      <c r="I98" s="109">
        <f t="shared" si="1"/>
        <v>3.64</v>
      </c>
      <c r="J98" s="115"/>
    </row>
    <row r="99" spans="1:10" ht="180">
      <c r="A99" s="114"/>
      <c r="B99" s="107">
        <v>2</v>
      </c>
      <c r="C99" s="10" t="s">
        <v>787</v>
      </c>
      <c r="D99" s="118" t="s">
        <v>29</v>
      </c>
      <c r="E99" s="147" t="s">
        <v>214</v>
      </c>
      <c r="F99" s="148"/>
      <c r="G99" s="11" t="s">
        <v>788</v>
      </c>
      <c r="H99" s="14">
        <v>1.82</v>
      </c>
      <c r="I99" s="109">
        <f t="shared" si="1"/>
        <v>3.64</v>
      </c>
      <c r="J99" s="115"/>
    </row>
    <row r="100" spans="1:10" ht="228">
      <c r="A100" s="114"/>
      <c r="B100" s="107">
        <v>3</v>
      </c>
      <c r="C100" s="10" t="s">
        <v>789</v>
      </c>
      <c r="D100" s="118"/>
      <c r="E100" s="147"/>
      <c r="F100" s="148"/>
      <c r="G100" s="11" t="s">
        <v>1279</v>
      </c>
      <c r="H100" s="14">
        <v>1.07</v>
      </c>
      <c r="I100" s="109">
        <f t="shared" si="1"/>
        <v>3.21</v>
      </c>
      <c r="J100" s="115"/>
    </row>
    <row r="101" spans="1:10" ht="132">
      <c r="A101" s="114"/>
      <c r="B101" s="107">
        <v>10</v>
      </c>
      <c r="C101" s="10" t="s">
        <v>790</v>
      </c>
      <c r="D101" s="118" t="s">
        <v>29</v>
      </c>
      <c r="E101" s="147" t="s">
        <v>673</v>
      </c>
      <c r="F101" s="148"/>
      <c r="G101" s="11" t="s">
        <v>791</v>
      </c>
      <c r="H101" s="14">
        <v>0.67</v>
      </c>
      <c r="I101" s="109">
        <f t="shared" si="1"/>
        <v>6.7</v>
      </c>
      <c r="J101" s="115"/>
    </row>
    <row r="102" spans="1:10" ht="228">
      <c r="A102" s="114"/>
      <c r="B102" s="107">
        <v>2</v>
      </c>
      <c r="C102" s="10" t="s">
        <v>792</v>
      </c>
      <c r="D102" s="118" t="s">
        <v>271</v>
      </c>
      <c r="E102" s="147"/>
      <c r="F102" s="148"/>
      <c r="G102" s="11" t="s">
        <v>1280</v>
      </c>
      <c r="H102" s="14">
        <v>0.65</v>
      </c>
      <c r="I102" s="109">
        <f t="shared" si="1"/>
        <v>1.3</v>
      </c>
      <c r="J102" s="115"/>
    </row>
    <row r="103" spans="1:10" ht="216">
      <c r="A103" s="114"/>
      <c r="B103" s="107">
        <v>2</v>
      </c>
      <c r="C103" s="10" t="s">
        <v>793</v>
      </c>
      <c r="D103" s="118" t="s">
        <v>273</v>
      </c>
      <c r="E103" s="147"/>
      <c r="F103" s="148"/>
      <c r="G103" s="11" t="s">
        <v>1281</v>
      </c>
      <c r="H103" s="14">
        <v>1.46</v>
      </c>
      <c r="I103" s="109">
        <f t="shared" si="1"/>
        <v>2.92</v>
      </c>
      <c r="J103" s="115"/>
    </row>
    <row r="104" spans="1:10" ht="216">
      <c r="A104" s="114"/>
      <c r="B104" s="107">
        <v>3</v>
      </c>
      <c r="C104" s="10" t="s">
        <v>793</v>
      </c>
      <c r="D104" s="118" t="s">
        <v>271</v>
      </c>
      <c r="E104" s="147"/>
      <c r="F104" s="148"/>
      <c r="G104" s="11" t="s">
        <v>1281</v>
      </c>
      <c r="H104" s="14">
        <v>1.46</v>
      </c>
      <c r="I104" s="109">
        <f t="shared" si="1"/>
        <v>4.38</v>
      </c>
      <c r="J104" s="115"/>
    </row>
    <row r="105" spans="1:10" ht="192">
      <c r="A105" s="114"/>
      <c r="B105" s="107">
        <v>2</v>
      </c>
      <c r="C105" s="10" t="s">
        <v>794</v>
      </c>
      <c r="D105" s="118" t="s">
        <v>271</v>
      </c>
      <c r="E105" s="147"/>
      <c r="F105" s="148"/>
      <c r="G105" s="11" t="s">
        <v>1282</v>
      </c>
      <c r="H105" s="14">
        <v>1.55</v>
      </c>
      <c r="I105" s="109">
        <f t="shared" si="1"/>
        <v>3.1</v>
      </c>
      <c r="J105" s="115"/>
    </row>
    <row r="106" spans="1:10" ht="192">
      <c r="A106" s="114"/>
      <c r="B106" s="107">
        <v>2</v>
      </c>
      <c r="C106" s="10" t="s">
        <v>794</v>
      </c>
      <c r="D106" s="118" t="s">
        <v>272</v>
      </c>
      <c r="E106" s="147"/>
      <c r="F106" s="148"/>
      <c r="G106" s="11" t="s">
        <v>1282</v>
      </c>
      <c r="H106" s="14">
        <v>1.55</v>
      </c>
      <c r="I106" s="109">
        <f t="shared" si="1"/>
        <v>3.1</v>
      </c>
      <c r="J106" s="115"/>
    </row>
    <row r="107" spans="1:10" ht="360">
      <c r="A107" s="114"/>
      <c r="B107" s="107">
        <v>3</v>
      </c>
      <c r="C107" s="10" t="s">
        <v>795</v>
      </c>
      <c r="D107" s="118" t="s">
        <v>273</v>
      </c>
      <c r="E107" s="147"/>
      <c r="F107" s="148"/>
      <c r="G107" s="11" t="s">
        <v>1283</v>
      </c>
      <c r="H107" s="14">
        <v>1.37</v>
      </c>
      <c r="I107" s="109">
        <f t="shared" si="1"/>
        <v>4.1100000000000003</v>
      </c>
      <c r="J107" s="115"/>
    </row>
    <row r="108" spans="1:10" ht="360">
      <c r="A108" s="114"/>
      <c r="B108" s="107">
        <v>3</v>
      </c>
      <c r="C108" s="10" t="s">
        <v>795</v>
      </c>
      <c r="D108" s="118" t="s">
        <v>271</v>
      </c>
      <c r="E108" s="147"/>
      <c r="F108" s="148"/>
      <c r="G108" s="11" t="s">
        <v>1283</v>
      </c>
      <c r="H108" s="14">
        <v>1.37</v>
      </c>
      <c r="I108" s="109">
        <f t="shared" si="1"/>
        <v>4.1100000000000003</v>
      </c>
      <c r="J108" s="115"/>
    </row>
    <row r="109" spans="1:10" ht="144">
      <c r="A109" s="114"/>
      <c r="B109" s="107">
        <v>5</v>
      </c>
      <c r="C109" s="10" t="s">
        <v>796</v>
      </c>
      <c r="D109" s="118" t="s">
        <v>772</v>
      </c>
      <c r="E109" s="147"/>
      <c r="F109" s="148"/>
      <c r="G109" s="11" t="s">
        <v>1284</v>
      </c>
      <c r="H109" s="14">
        <v>0.28000000000000003</v>
      </c>
      <c r="I109" s="109">
        <f t="shared" si="1"/>
        <v>1.4000000000000001</v>
      </c>
      <c r="J109" s="115"/>
    </row>
    <row r="110" spans="1:10" ht="276">
      <c r="A110" s="114"/>
      <c r="B110" s="107">
        <v>3</v>
      </c>
      <c r="C110" s="10" t="s">
        <v>797</v>
      </c>
      <c r="D110" s="118" t="s">
        <v>273</v>
      </c>
      <c r="E110" s="147"/>
      <c r="F110" s="148"/>
      <c r="G110" s="11" t="s">
        <v>1285</v>
      </c>
      <c r="H110" s="14">
        <v>0.78</v>
      </c>
      <c r="I110" s="109">
        <f t="shared" si="1"/>
        <v>2.34</v>
      </c>
      <c r="J110" s="115"/>
    </row>
    <row r="111" spans="1:10" ht="96">
      <c r="A111" s="114"/>
      <c r="B111" s="107">
        <v>1</v>
      </c>
      <c r="C111" s="10" t="s">
        <v>798</v>
      </c>
      <c r="D111" s="118" t="s">
        <v>29</v>
      </c>
      <c r="E111" s="147"/>
      <c r="F111" s="148"/>
      <c r="G111" s="11" t="s">
        <v>799</v>
      </c>
      <c r="H111" s="14">
        <v>2.2400000000000002</v>
      </c>
      <c r="I111" s="109">
        <f t="shared" si="1"/>
        <v>2.2400000000000002</v>
      </c>
      <c r="J111" s="115"/>
    </row>
    <row r="112" spans="1:10" ht="120">
      <c r="A112" s="114"/>
      <c r="B112" s="107">
        <v>2</v>
      </c>
      <c r="C112" s="10" t="s">
        <v>800</v>
      </c>
      <c r="D112" s="118" t="s">
        <v>37</v>
      </c>
      <c r="E112" s="147"/>
      <c r="F112" s="148"/>
      <c r="G112" s="11" t="s">
        <v>801</v>
      </c>
      <c r="H112" s="14">
        <v>0.61</v>
      </c>
      <c r="I112" s="109">
        <f t="shared" si="1"/>
        <v>1.22</v>
      </c>
      <c r="J112" s="115"/>
    </row>
    <row r="113" spans="1:10" ht="168">
      <c r="A113" s="114"/>
      <c r="B113" s="107">
        <v>3</v>
      </c>
      <c r="C113" s="10" t="s">
        <v>802</v>
      </c>
      <c r="D113" s="118" t="s">
        <v>239</v>
      </c>
      <c r="E113" s="147" t="s">
        <v>25</v>
      </c>
      <c r="F113" s="148"/>
      <c r="G113" s="11" t="s">
        <v>803</v>
      </c>
      <c r="H113" s="14">
        <v>0.87</v>
      </c>
      <c r="I113" s="109">
        <f t="shared" si="1"/>
        <v>2.61</v>
      </c>
      <c r="J113" s="115"/>
    </row>
    <row r="114" spans="1:10" ht="168">
      <c r="A114" s="114"/>
      <c r="B114" s="107">
        <v>3</v>
      </c>
      <c r="C114" s="10" t="s">
        <v>802</v>
      </c>
      <c r="D114" s="118" t="s">
        <v>804</v>
      </c>
      <c r="E114" s="147" t="s">
        <v>25</v>
      </c>
      <c r="F114" s="148"/>
      <c r="G114" s="11" t="s">
        <v>803</v>
      </c>
      <c r="H114" s="14">
        <v>0.87</v>
      </c>
      <c r="I114" s="109">
        <f t="shared" si="1"/>
        <v>2.61</v>
      </c>
      <c r="J114" s="115"/>
    </row>
    <row r="115" spans="1:10" ht="132">
      <c r="A115" s="114"/>
      <c r="B115" s="107">
        <v>1</v>
      </c>
      <c r="C115" s="10" t="s">
        <v>710</v>
      </c>
      <c r="D115" s="118" t="s">
        <v>805</v>
      </c>
      <c r="E115" s="147"/>
      <c r="F115" s="148"/>
      <c r="G115" s="11" t="s">
        <v>711</v>
      </c>
      <c r="H115" s="14">
        <v>15.63</v>
      </c>
      <c r="I115" s="109">
        <f t="shared" si="1"/>
        <v>15.63</v>
      </c>
      <c r="J115" s="115"/>
    </row>
    <row r="116" spans="1:10" ht="168">
      <c r="A116" s="114"/>
      <c r="B116" s="107">
        <v>1</v>
      </c>
      <c r="C116" s="10" t="s">
        <v>806</v>
      </c>
      <c r="D116" s="118" t="s">
        <v>29</v>
      </c>
      <c r="E116" s="147" t="s">
        <v>271</v>
      </c>
      <c r="F116" s="148"/>
      <c r="G116" s="11" t="s">
        <v>807</v>
      </c>
      <c r="H116" s="14">
        <v>13.6</v>
      </c>
      <c r="I116" s="109">
        <f t="shared" si="1"/>
        <v>13.6</v>
      </c>
      <c r="J116" s="115"/>
    </row>
    <row r="117" spans="1:10" ht="168">
      <c r="A117" s="114"/>
      <c r="B117" s="107">
        <v>1</v>
      </c>
      <c r="C117" s="10" t="s">
        <v>806</v>
      </c>
      <c r="D117" s="118" t="s">
        <v>29</v>
      </c>
      <c r="E117" s="147" t="s">
        <v>633</v>
      </c>
      <c r="F117" s="148"/>
      <c r="G117" s="11" t="s">
        <v>807</v>
      </c>
      <c r="H117" s="14">
        <v>13.6</v>
      </c>
      <c r="I117" s="109">
        <f t="shared" si="1"/>
        <v>13.6</v>
      </c>
      <c r="J117" s="115"/>
    </row>
    <row r="118" spans="1:10" ht="168">
      <c r="A118" s="114"/>
      <c r="B118" s="107">
        <v>1</v>
      </c>
      <c r="C118" s="10" t="s">
        <v>808</v>
      </c>
      <c r="D118" s="118" t="s">
        <v>29</v>
      </c>
      <c r="E118" s="147" t="s">
        <v>271</v>
      </c>
      <c r="F118" s="148"/>
      <c r="G118" s="11" t="s">
        <v>809</v>
      </c>
      <c r="H118" s="14">
        <v>13.6</v>
      </c>
      <c r="I118" s="109">
        <f t="shared" si="1"/>
        <v>13.6</v>
      </c>
      <c r="J118" s="115"/>
    </row>
    <row r="119" spans="1:10" ht="180">
      <c r="A119" s="114"/>
      <c r="B119" s="107">
        <v>1</v>
      </c>
      <c r="C119" s="10" t="s">
        <v>810</v>
      </c>
      <c r="D119" s="118" t="s">
        <v>107</v>
      </c>
      <c r="E119" s="147"/>
      <c r="F119" s="148"/>
      <c r="G119" s="11" t="s">
        <v>811</v>
      </c>
      <c r="H119" s="14">
        <v>13.48</v>
      </c>
      <c r="I119" s="109">
        <f t="shared" si="1"/>
        <v>13.48</v>
      </c>
      <c r="J119" s="115"/>
    </row>
    <row r="120" spans="1:10" ht="240">
      <c r="A120" s="114"/>
      <c r="B120" s="107">
        <v>1</v>
      </c>
      <c r="C120" s="10" t="s">
        <v>812</v>
      </c>
      <c r="D120" s="118" t="s">
        <v>27</v>
      </c>
      <c r="E120" s="147" t="s">
        <v>107</v>
      </c>
      <c r="F120" s="148"/>
      <c r="G120" s="11" t="s">
        <v>813</v>
      </c>
      <c r="H120" s="14">
        <v>76.180000000000007</v>
      </c>
      <c r="I120" s="109">
        <f t="shared" si="1"/>
        <v>76.180000000000007</v>
      </c>
      <c r="J120" s="115"/>
    </row>
    <row r="121" spans="1:10" ht="156">
      <c r="A121" s="114"/>
      <c r="B121" s="107">
        <v>1</v>
      </c>
      <c r="C121" s="10" t="s">
        <v>814</v>
      </c>
      <c r="D121" s="118" t="s">
        <v>242</v>
      </c>
      <c r="E121" s="147" t="s">
        <v>107</v>
      </c>
      <c r="F121" s="148"/>
      <c r="G121" s="11" t="s">
        <v>815</v>
      </c>
      <c r="H121" s="14">
        <v>35.409999999999997</v>
      </c>
      <c r="I121" s="109">
        <f t="shared" si="1"/>
        <v>35.409999999999997</v>
      </c>
      <c r="J121" s="115"/>
    </row>
    <row r="122" spans="1:10" ht="180">
      <c r="A122" s="114"/>
      <c r="B122" s="107">
        <v>15</v>
      </c>
      <c r="C122" s="10" t="s">
        <v>662</v>
      </c>
      <c r="D122" s="118" t="s">
        <v>26</v>
      </c>
      <c r="E122" s="147" t="s">
        <v>107</v>
      </c>
      <c r="F122" s="148"/>
      <c r="G122" s="11" t="s">
        <v>816</v>
      </c>
      <c r="H122" s="14">
        <v>0.84</v>
      </c>
      <c r="I122" s="109">
        <f t="shared" si="1"/>
        <v>12.6</v>
      </c>
      <c r="J122" s="115"/>
    </row>
    <row r="123" spans="1:10" ht="180">
      <c r="A123" s="114"/>
      <c r="B123" s="107">
        <v>3</v>
      </c>
      <c r="C123" s="10" t="s">
        <v>662</v>
      </c>
      <c r="D123" s="118" t="s">
        <v>26</v>
      </c>
      <c r="E123" s="147" t="s">
        <v>212</v>
      </c>
      <c r="F123" s="148"/>
      <c r="G123" s="11" t="s">
        <v>816</v>
      </c>
      <c r="H123" s="14">
        <v>0.84</v>
      </c>
      <c r="I123" s="109">
        <f t="shared" si="1"/>
        <v>2.52</v>
      </c>
      <c r="J123" s="115"/>
    </row>
    <row r="124" spans="1:10" ht="180">
      <c r="A124" s="114"/>
      <c r="B124" s="107">
        <v>3</v>
      </c>
      <c r="C124" s="10" t="s">
        <v>662</v>
      </c>
      <c r="D124" s="118" t="s">
        <v>26</v>
      </c>
      <c r="E124" s="147" t="s">
        <v>263</v>
      </c>
      <c r="F124" s="148"/>
      <c r="G124" s="11" t="s">
        <v>816</v>
      </c>
      <c r="H124" s="14">
        <v>0.84</v>
      </c>
      <c r="I124" s="109">
        <f t="shared" si="1"/>
        <v>2.52</v>
      </c>
      <c r="J124" s="115"/>
    </row>
    <row r="125" spans="1:10" ht="180">
      <c r="A125" s="114"/>
      <c r="B125" s="107">
        <v>3</v>
      </c>
      <c r="C125" s="10" t="s">
        <v>662</v>
      </c>
      <c r="D125" s="118" t="s">
        <v>26</v>
      </c>
      <c r="E125" s="147" t="s">
        <v>214</v>
      </c>
      <c r="F125" s="148"/>
      <c r="G125" s="11" t="s">
        <v>816</v>
      </c>
      <c r="H125" s="14">
        <v>0.84</v>
      </c>
      <c r="I125" s="109">
        <f t="shared" si="1"/>
        <v>2.52</v>
      </c>
      <c r="J125" s="115"/>
    </row>
    <row r="126" spans="1:10" ht="180">
      <c r="A126" s="114"/>
      <c r="B126" s="107">
        <v>3</v>
      </c>
      <c r="C126" s="10" t="s">
        <v>662</v>
      </c>
      <c r="D126" s="118" t="s">
        <v>26</v>
      </c>
      <c r="E126" s="147" t="s">
        <v>265</v>
      </c>
      <c r="F126" s="148"/>
      <c r="G126" s="11" t="s">
        <v>816</v>
      </c>
      <c r="H126" s="14">
        <v>0.84</v>
      </c>
      <c r="I126" s="109">
        <f t="shared" si="1"/>
        <v>2.52</v>
      </c>
      <c r="J126" s="115"/>
    </row>
    <row r="127" spans="1:10" ht="180">
      <c r="A127" s="114"/>
      <c r="B127" s="107">
        <v>3</v>
      </c>
      <c r="C127" s="10" t="s">
        <v>662</v>
      </c>
      <c r="D127" s="118" t="s">
        <v>26</v>
      </c>
      <c r="E127" s="147" t="s">
        <v>266</v>
      </c>
      <c r="F127" s="148"/>
      <c r="G127" s="11" t="s">
        <v>816</v>
      </c>
      <c r="H127" s="14">
        <v>0.84</v>
      </c>
      <c r="I127" s="109">
        <f t="shared" si="1"/>
        <v>2.52</v>
      </c>
      <c r="J127" s="115"/>
    </row>
    <row r="128" spans="1:10" ht="180">
      <c r="A128" s="114"/>
      <c r="B128" s="107">
        <v>5</v>
      </c>
      <c r="C128" s="10" t="s">
        <v>662</v>
      </c>
      <c r="D128" s="118" t="s">
        <v>27</v>
      </c>
      <c r="E128" s="147" t="s">
        <v>210</v>
      </c>
      <c r="F128" s="148"/>
      <c r="G128" s="11" t="s">
        <v>816</v>
      </c>
      <c r="H128" s="14">
        <v>0.84</v>
      </c>
      <c r="I128" s="109">
        <f t="shared" si="1"/>
        <v>4.2</v>
      </c>
      <c r="J128" s="115"/>
    </row>
    <row r="129" spans="1:10" ht="180">
      <c r="A129" s="114"/>
      <c r="B129" s="107">
        <v>5</v>
      </c>
      <c r="C129" s="10" t="s">
        <v>662</v>
      </c>
      <c r="D129" s="118" t="s">
        <v>27</v>
      </c>
      <c r="E129" s="147" t="s">
        <v>212</v>
      </c>
      <c r="F129" s="148"/>
      <c r="G129" s="11" t="s">
        <v>816</v>
      </c>
      <c r="H129" s="14">
        <v>0.84</v>
      </c>
      <c r="I129" s="109">
        <f t="shared" si="1"/>
        <v>4.2</v>
      </c>
      <c r="J129" s="115"/>
    </row>
    <row r="130" spans="1:10" ht="180">
      <c r="A130" s="114"/>
      <c r="B130" s="107">
        <v>5</v>
      </c>
      <c r="C130" s="10" t="s">
        <v>662</v>
      </c>
      <c r="D130" s="118" t="s">
        <v>27</v>
      </c>
      <c r="E130" s="147" t="s">
        <v>213</v>
      </c>
      <c r="F130" s="148"/>
      <c r="G130" s="11" t="s">
        <v>816</v>
      </c>
      <c r="H130" s="14">
        <v>0.84</v>
      </c>
      <c r="I130" s="109">
        <f t="shared" si="1"/>
        <v>4.2</v>
      </c>
      <c r="J130" s="115"/>
    </row>
    <row r="131" spans="1:10" ht="180">
      <c r="A131" s="114"/>
      <c r="B131" s="107">
        <v>5</v>
      </c>
      <c r="C131" s="10" t="s">
        <v>662</v>
      </c>
      <c r="D131" s="118" t="s">
        <v>27</v>
      </c>
      <c r="E131" s="147" t="s">
        <v>214</v>
      </c>
      <c r="F131" s="148"/>
      <c r="G131" s="11" t="s">
        <v>816</v>
      </c>
      <c r="H131" s="14">
        <v>0.84</v>
      </c>
      <c r="I131" s="109">
        <f t="shared" si="1"/>
        <v>4.2</v>
      </c>
      <c r="J131" s="115"/>
    </row>
    <row r="132" spans="1:10" ht="180">
      <c r="A132" s="114"/>
      <c r="B132" s="107">
        <v>5</v>
      </c>
      <c r="C132" s="10" t="s">
        <v>662</v>
      </c>
      <c r="D132" s="118" t="s">
        <v>28</v>
      </c>
      <c r="E132" s="147" t="s">
        <v>107</v>
      </c>
      <c r="F132" s="148"/>
      <c r="G132" s="11" t="s">
        <v>816</v>
      </c>
      <c r="H132" s="14">
        <v>0.84</v>
      </c>
      <c r="I132" s="109">
        <f t="shared" si="1"/>
        <v>4.2</v>
      </c>
      <c r="J132" s="115"/>
    </row>
    <row r="133" spans="1:10" ht="264">
      <c r="A133" s="114"/>
      <c r="B133" s="107">
        <v>3</v>
      </c>
      <c r="C133" s="10" t="s">
        <v>817</v>
      </c>
      <c r="D133" s="118" t="s">
        <v>772</v>
      </c>
      <c r="E133" s="147"/>
      <c r="F133" s="148"/>
      <c r="G133" s="11" t="s">
        <v>1286</v>
      </c>
      <c r="H133" s="14">
        <v>0.56999999999999995</v>
      </c>
      <c r="I133" s="109">
        <f t="shared" si="1"/>
        <v>1.71</v>
      </c>
      <c r="J133" s="115"/>
    </row>
    <row r="134" spans="1:10" ht="144">
      <c r="A134" s="114"/>
      <c r="B134" s="107">
        <v>5</v>
      </c>
      <c r="C134" s="10" t="s">
        <v>818</v>
      </c>
      <c r="D134" s="118" t="s">
        <v>25</v>
      </c>
      <c r="E134" s="147" t="s">
        <v>272</v>
      </c>
      <c r="F134" s="148"/>
      <c r="G134" s="11" t="s">
        <v>819</v>
      </c>
      <c r="H134" s="14">
        <v>0.57999999999999996</v>
      </c>
      <c r="I134" s="109">
        <f t="shared" si="1"/>
        <v>2.9</v>
      </c>
      <c r="J134" s="115"/>
    </row>
    <row r="135" spans="1:10" ht="132">
      <c r="A135" s="114"/>
      <c r="B135" s="107">
        <v>5</v>
      </c>
      <c r="C135" s="10" t="s">
        <v>820</v>
      </c>
      <c r="D135" s="118" t="s">
        <v>25</v>
      </c>
      <c r="E135" s="147" t="s">
        <v>272</v>
      </c>
      <c r="F135" s="148"/>
      <c r="G135" s="11" t="s">
        <v>821</v>
      </c>
      <c r="H135" s="14">
        <v>0.57999999999999996</v>
      </c>
      <c r="I135" s="109">
        <f t="shared" si="1"/>
        <v>2.9</v>
      </c>
      <c r="J135" s="115"/>
    </row>
    <row r="136" spans="1:10" ht="168">
      <c r="A136" s="114"/>
      <c r="B136" s="107">
        <v>10</v>
      </c>
      <c r="C136" s="10" t="s">
        <v>822</v>
      </c>
      <c r="D136" s="118" t="s">
        <v>26</v>
      </c>
      <c r="E136" s="147"/>
      <c r="F136" s="148"/>
      <c r="G136" s="11" t="s">
        <v>823</v>
      </c>
      <c r="H136" s="14">
        <v>0.27</v>
      </c>
      <c r="I136" s="109">
        <f t="shared" si="1"/>
        <v>2.7</v>
      </c>
      <c r="J136" s="115"/>
    </row>
    <row r="137" spans="1:10" ht="240">
      <c r="A137" s="114"/>
      <c r="B137" s="107">
        <v>2</v>
      </c>
      <c r="C137" s="10" t="s">
        <v>824</v>
      </c>
      <c r="D137" s="118" t="s">
        <v>26</v>
      </c>
      <c r="E137" s="147" t="s">
        <v>635</v>
      </c>
      <c r="F137" s="148"/>
      <c r="G137" s="11" t="s">
        <v>825</v>
      </c>
      <c r="H137" s="14">
        <v>1.94</v>
      </c>
      <c r="I137" s="109">
        <f t="shared" si="1"/>
        <v>3.88</v>
      </c>
      <c r="J137" s="115"/>
    </row>
    <row r="138" spans="1:10" ht="192">
      <c r="A138" s="114"/>
      <c r="B138" s="107">
        <v>2</v>
      </c>
      <c r="C138" s="10" t="s">
        <v>826</v>
      </c>
      <c r="D138" s="118" t="s">
        <v>107</v>
      </c>
      <c r="E138" s="147" t="s">
        <v>273</v>
      </c>
      <c r="F138" s="148"/>
      <c r="G138" s="11" t="s">
        <v>1287</v>
      </c>
      <c r="H138" s="14">
        <v>1.46</v>
      </c>
      <c r="I138" s="109">
        <f t="shared" si="1"/>
        <v>2.92</v>
      </c>
      <c r="J138" s="115"/>
    </row>
    <row r="139" spans="1:10" ht="192">
      <c r="A139" s="114"/>
      <c r="B139" s="107">
        <v>2</v>
      </c>
      <c r="C139" s="10" t="s">
        <v>826</v>
      </c>
      <c r="D139" s="118" t="s">
        <v>210</v>
      </c>
      <c r="E139" s="147" t="s">
        <v>110</v>
      </c>
      <c r="F139" s="148"/>
      <c r="G139" s="11" t="s">
        <v>1287</v>
      </c>
      <c r="H139" s="14">
        <v>1.46</v>
      </c>
      <c r="I139" s="109">
        <f t="shared" si="1"/>
        <v>2.92</v>
      </c>
      <c r="J139" s="115"/>
    </row>
    <row r="140" spans="1:10" ht="192">
      <c r="A140" s="114"/>
      <c r="B140" s="107">
        <v>2</v>
      </c>
      <c r="C140" s="10" t="s">
        <v>826</v>
      </c>
      <c r="D140" s="118" t="s">
        <v>212</v>
      </c>
      <c r="E140" s="147" t="s">
        <v>273</v>
      </c>
      <c r="F140" s="148"/>
      <c r="G140" s="11" t="s">
        <v>1287</v>
      </c>
      <c r="H140" s="14">
        <v>1.46</v>
      </c>
      <c r="I140" s="109">
        <f t="shared" si="1"/>
        <v>2.92</v>
      </c>
      <c r="J140" s="115"/>
    </row>
    <row r="141" spans="1:10" ht="192">
      <c r="A141" s="114"/>
      <c r="B141" s="107">
        <v>2</v>
      </c>
      <c r="C141" s="10" t="s">
        <v>826</v>
      </c>
      <c r="D141" s="118" t="s">
        <v>213</v>
      </c>
      <c r="E141" s="147" t="s">
        <v>110</v>
      </c>
      <c r="F141" s="148"/>
      <c r="G141" s="11" t="s">
        <v>1287</v>
      </c>
      <c r="H141" s="14">
        <v>1.46</v>
      </c>
      <c r="I141" s="109">
        <f t="shared" si="1"/>
        <v>2.92</v>
      </c>
      <c r="J141" s="115"/>
    </row>
    <row r="142" spans="1:10" ht="192">
      <c r="A142" s="114"/>
      <c r="B142" s="107">
        <v>2</v>
      </c>
      <c r="C142" s="10" t="s">
        <v>826</v>
      </c>
      <c r="D142" s="118" t="s">
        <v>265</v>
      </c>
      <c r="E142" s="147" t="s">
        <v>273</v>
      </c>
      <c r="F142" s="148"/>
      <c r="G142" s="11" t="s">
        <v>1287</v>
      </c>
      <c r="H142" s="14">
        <v>1.46</v>
      </c>
      <c r="I142" s="109">
        <f t="shared" si="1"/>
        <v>2.92</v>
      </c>
      <c r="J142" s="115"/>
    </row>
    <row r="143" spans="1:10" ht="192">
      <c r="A143" s="114"/>
      <c r="B143" s="107">
        <v>2</v>
      </c>
      <c r="C143" s="10" t="s">
        <v>826</v>
      </c>
      <c r="D143" s="118" t="s">
        <v>268</v>
      </c>
      <c r="E143" s="147" t="s">
        <v>273</v>
      </c>
      <c r="F143" s="148"/>
      <c r="G143" s="11" t="s">
        <v>1287</v>
      </c>
      <c r="H143" s="14">
        <v>1.46</v>
      </c>
      <c r="I143" s="109">
        <f t="shared" si="1"/>
        <v>2.92</v>
      </c>
      <c r="J143" s="115"/>
    </row>
    <row r="144" spans="1:10" ht="192">
      <c r="A144" s="114"/>
      <c r="B144" s="107">
        <v>2</v>
      </c>
      <c r="C144" s="10" t="s">
        <v>826</v>
      </c>
      <c r="D144" s="118" t="s">
        <v>269</v>
      </c>
      <c r="E144" s="147" t="s">
        <v>110</v>
      </c>
      <c r="F144" s="148"/>
      <c r="G144" s="11" t="s">
        <v>1287</v>
      </c>
      <c r="H144" s="14">
        <v>1.46</v>
      </c>
      <c r="I144" s="109">
        <f t="shared" si="1"/>
        <v>2.92</v>
      </c>
      <c r="J144" s="115"/>
    </row>
    <row r="145" spans="1:10" ht="204">
      <c r="A145" s="114"/>
      <c r="B145" s="107">
        <v>2</v>
      </c>
      <c r="C145" s="10" t="s">
        <v>827</v>
      </c>
      <c r="D145" s="118" t="s">
        <v>26</v>
      </c>
      <c r="E145" s="147" t="s">
        <v>528</v>
      </c>
      <c r="F145" s="148"/>
      <c r="G145" s="11" t="s">
        <v>828</v>
      </c>
      <c r="H145" s="14">
        <v>1.81</v>
      </c>
      <c r="I145" s="109">
        <f t="shared" si="1"/>
        <v>3.62</v>
      </c>
      <c r="J145" s="115"/>
    </row>
    <row r="146" spans="1:10" ht="204">
      <c r="A146" s="114"/>
      <c r="B146" s="107">
        <v>2</v>
      </c>
      <c r="C146" s="10" t="s">
        <v>827</v>
      </c>
      <c r="D146" s="118" t="s">
        <v>26</v>
      </c>
      <c r="E146" s="147" t="s">
        <v>829</v>
      </c>
      <c r="F146" s="148"/>
      <c r="G146" s="11" t="s">
        <v>828</v>
      </c>
      <c r="H146" s="14">
        <v>1.81</v>
      </c>
      <c r="I146" s="109">
        <f t="shared" si="1"/>
        <v>3.62</v>
      </c>
      <c r="J146" s="115"/>
    </row>
    <row r="147" spans="1:10" ht="264">
      <c r="A147" s="114"/>
      <c r="B147" s="107">
        <v>2</v>
      </c>
      <c r="C147" s="10" t="s">
        <v>830</v>
      </c>
      <c r="D147" s="118" t="s">
        <v>273</v>
      </c>
      <c r="E147" s="147" t="s">
        <v>26</v>
      </c>
      <c r="F147" s="148"/>
      <c r="G147" s="11" t="s">
        <v>1288</v>
      </c>
      <c r="H147" s="14">
        <v>2.4300000000000002</v>
      </c>
      <c r="I147" s="109">
        <f t="shared" si="1"/>
        <v>4.8600000000000003</v>
      </c>
      <c r="J147" s="115"/>
    </row>
    <row r="148" spans="1:10" ht="264">
      <c r="A148" s="114"/>
      <c r="B148" s="107">
        <v>2</v>
      </c>
      <c r="C148" s="10" t="s">
        <v>830</v>
      </c>
      <c r="D148" s="118" t="s">
        <v>271</v>
      </c>
      <c r="E148" s="147" t="s">
        <v>26</v>
      </c>
      <c r="F148" s="148"/>
      <c r="G148" s="11" t="s">
        <v>1288</v>
      </c>
      <c r="H148" s="14">
        <v>2.4300000000000002</v>
      </c>
      <c r="I148" s="109">
        <f t="shared" si="1"/>
        <v>4.8600000000000003</v>
      </c>
      <c r="J148" s="115"/>
    </row>
    <row r="149" spans="1:10" ht="204">
      <c r="A149" s="114"/>
      <c r="B149" s="107">
        <v>2</v>
      </c>
      <c r="C149" s="10" t="s">
        <v>831</v>
      </c>
      <c r="D149" s="118" t="s">
        <v>26</v>
      </c>
      <c r="E149" s="147" t="s">
        <v>348</v>
      </c>
      <c r="F149" s="148"/>
      <c r="G149" s="11" t="s">
        <v>832</v>
      </c>
      <c r="H149" s="14">
        <v>3</v>
      </c>
      <c r="I149" s="109">
        <f t="shared" si="1"/>
        <v>6</v>
      </c>
      <c r="J149" s="115"/>
    </row>
    <row r="150" spans="1:10" ht="204">
      <c r="A150" s="114"/>
      <c r="B150" s="107">
        <v>2</v>
      </c>
      <c r="C150" s="10" t="s">
        <v>831</v>
      </c>
      <c r="D150" s="118" t="s">
        <v>26</v>
      </c>
      <c r="E150" s="147" t="s">
        <v>528</v>
      </c>
      <c r="F150" s="148"/>
      <c r="G150" s="11" t="s">
        <v>832</v>
      </c>
      <c r="H150" s="14">
        <v>3</v>
      </c>
      <c r="I150" s="109">
        <f t="shared" ref="I150:I213" si="2">H150*B150</f>
        <v>6</v>
      </c>
      <c r="J150" s="115"/>
    </row>
    <row r="151" spans="1:10" ht="300">
      <c r="A151" s="114"/>
      <c r="B151" s="107">
        <v>5</v>
      </c>
      <c r="C151" s="10" t="s">
        <v>833</v>
      </c>
      <c r="D151" s="118" t="s">
        <v>834</v>
      </c>
      <c r="E151" s="147"/>
      <c r="F151" s="148"/>
      <c r="G151" s="11" t="s">
        <v>1289</v>
      </c>
      <c r="H151" s="14">
        <v>1.1599999999999999</v>
      </c>
      <c r="I151" s="109">
        <f t="shared" si="2"/>
        <v>5.8</v>
      </c>
      <c r="J151" s="115"/>
    </row>
    <row r="152" spans="1:10" ht="300">
      <c r="A152" s="114"/>
      <c r="B152" s="107">
        <v>5</v>
      </c>
      <c r="C152" s="10" t="s">
        <v>833</v>
      </c>
      <c r="D152" s="118" t="s">
        <v>835</v>
      </c>
      <c r="E152" s="147"/>
      <c r="F152" s="148"/>
      <c r="G152" s="11" t="s">
        <v>1289</v>
      </c>
      <c r="H152" s="14">
        <v>1.1599999999999999</v>
      </c>
      <c r="I152" s="109">
        <f t="shared" si="2"/>
        <v>5.8</v>
      </c>
      <c r="J152" s="115"/>
    </row>
    <row r="153" spans="1:10" ht="300">
      <c r="A153" s="114"/>
      <c r="B153" s="107">
        <v>10</v>
      </c>
      <c r="C153" s="10" t="s">
        <v>833</v>
      </c>
      <c r="D153" s="118" t="s">
        <v>836</v>
      </c>
      <c r="E153" s="147"/>
      <c r="F153" s="148"/>
      <c r="G153" s="11" t="s">
        <v>1289</v>
      </c>
      <c r="H153" s="14">
        <v>1.1599999999999999</v>
      </c>
      <c r="I153" s="109">
        <f t="shared" si="2"/>
        <v>11.6</v>
      </c>
      <c r="J153" s="115"/>
    </row>
    <row r="154" spans="1:10" ht="180">
      <c r="A154" s="114"/>
      <c r="B154" s="107">
        <v>3</v>
      </c>
      <c r="C154" s="10" t="s">
        <v>837</v>
      </c>
      <c r="D154" s="118" t="s">
        <v>838</v>
      </c>
      <c r="E154" s="147"/>
      <c r="F154" s="148"/>
      <c r="G154" s="11" t="s">
        <v>1290</v>
      </c>
      <c r="H154" s="14">
        <v>1.26</v>
      </c>
      <c r="I154" s="109">
        <f t="shared" si="2"/>
        <v>3.7800000000000002</v>
      </c>
      <c r="J154" s="115"/>
    </row>
    <row r="155" spans="1:10" ht="180">
      <c r="A155" s="114"/>
      <c r="B155" s="107">
        <v>3</v>
      </c>
      <c r="C155" s="10" t="s">
        <v>837</v>
      </c>
      <c r="D155" s="118" t="s">
        <v>839</v>
      </c>
      <c r="E155" s="147"/>
      <c r="F155" s="148"/>
      <c r="G155" s="11" t="s">
        <v>1290</v>
      </c>
      <c r="H155" s="14">
        <v>1.26</v>
      </c>
      <c r="I155" s="109">
        <f t="shared" si="2"/>
        <v>3.7800000000000002</v>
      </c>
      <c r="J155" s="115"/>
    </row>
    <row r="156" spans="1:10" ht="180">
      <c r="A156" s="114"/>
      <c r="B156" s="107">
        <v>3</v>
      </c>
      <c r="C156" s="10" t="s">
        <v>837</v>
      </c>
      <c r="D156" s="118" t="s">
        <v>840</v>
      </c>
      <c r="E156" s="147"/>
      <c r="F156" s="148"/>
      <c r="G156" s="11" t="s">
        <v>1290</v>
      </c>
      <c r="H156" s="14">
        <v>1.26</v>
      </c>
      <c r="I156" s="109">
        <f t="shared" si="2"/>
        <v>3.7800000000000002</v>
      </c>
      <c r="J156" s="115"/>
    </row>
    <row r="157" spans="1:10" ht="180">
      <c r="A157" s="114"/>
      <c r="B157" s="107">
        <v>5</v>
      </c>
      <c r="C157" s="10" t="s">
        <v>837</v>
      </c>
      <c r="D157" s="118" t="s">
        <v>836</v>
      </c>
      <c r="E157" s="147"/>
      <c r="F157" s="148"/>
      <c r="G157" s="11" t="s">
        <v>1290</v>
      </c>
      <c r="H157" s="14">
        <v>1.26</v>
      </c>
      <c r="I157" s="109">
        <f t="shared" si="2"/>
        <v>6.3</v>
      </c>
      <c r="J157" s="115"/>
    </row>
    <row r="158" spans="1:10" ht="180">
      <c r="A158" s="114"/>
      <c r="B158" s="107">
        <v>5</v>
      </c>
      <c r="C158" s="10" t="s">
        <v>837</v>
      </c>
      <c r="D158" s="118" t="s">
        <v>841</v>
      </c>
      <c r="E158" s="147"/>
      <c r="F158" s="148"/>
      <c r="G158" s="11" t="s">
        <v>1290</v>
      </c>
      <c r="H158" s="14">
        <v>1.26</v>
      </c>
      <c r="I158" s="109">
        <f t="shared" si="2"/>
        <v>6.3</v>
      </c>
      <c r="J158" s="115"/>
    </row>
    <row r="159" spans="1:10" ht="168">
      <c r="A159" s="114"/>
      <c r="B159" s="107">
        <v>2</v>
      </c>
      <c r="C159" s="10" t="s">
        <v>842</v>
      </c>
      <c r="D159" s="118" t="s">
        <v>26</v>
      </c>
      <c r="E159" s="147" t="s">
        <v>843</v>
      </c>
      <c r="F159" s="148"/>
      <c r="G159" s="11" t="s">
        <v>844</v>
      </c>
      <c r="H159" s="14">
        <v>0.85</v>
      </c>
      <c r="I159" s="109">
        <f t="shared" si="2"/>
        <v>1.7</v>
      </c>
      <c r="J159" s="115"/>
    </row>
    <row r="160" spans="1:10" ht="168">
      <c r="A160" s="114"/>
      <c r="B160" s="107">
        <v>2</v>
      </c>
      <c r="C160" s="10" t="s">
        <v>842</v>
      </c>
      <c r="D160" s="118" t="s">
        <v>26</v>
      </c>
      <c r="E160" s="147" t="s">
        <v>845</v>
      </c>
      <c r="F160" s="148"/>
      <c r="G160" s="11" t="s">
        <v>844</v>
      </c>
      <c r="H160" s="14">
        <v>0.85</v>
      </c>
      <c r="I160" s="109">
        <f t="shared" si="2"/>
        <v>1.7</v>
      </c>
      <c r="J160" s="115"/>
    </row>
    <row r="161" spans="1:10" ht="168">
      <c r="A161" s="114"/>
      <c r="B161" s="107">
        <v>2</v>
      </c>
      <c r="C161" s="10" t="s">
        <v>842</v>
      </c>
      <c r="D161" s="118" t="s">
        <v>26</v>
      </c>
      <c r="E161" s="147" t="s">
        <v>846</v>
      </c>
      <c r="F161" s="148"/>
      <c r="G161" s="11" t="s">
        <v>844</v>
      </c>
      <c r="H161" s="14">
        <v>0.85</v>
      </c>
      <c r="I161" s="109">
        <f t="shared" si="2"/>
        <v>1.7</v>
      </c>
      <c r="J161" s="115"/>
    </row>
    <row r="162" spans="1:10" ht="168">
      <c r="A162" s="114"/>
      <c r="B162" s="107">
        <v>2</v>
      </c>
      <c r="C162" s="10" t="s">
        <v>842</v>
      </c>
      <c r="D162" s="118" t="s">
        <v>26</v>
      </c>
      <c r="E162" s="147" t="s">
        <v>847</v>
      </c>
      <c r="F162" s="148"/>
      <c r="G162" s="11" t="s">
        <v>844</v>
      </c>
      <c r="H162" s="14">
        <v>0.85</v>
      </c>
      <c r="I162" s="109">
        <f t="shared" si="2"/>
        <v>1.7</v>
      </c>
      <c r="J162" s="115"/>
    </row>
    <row r="163" spans="1:10" ht="168">
      <c r="A163" s="114"/>
      <c r="B163" s="107">
        <v>2</v>
      </c>
      <c r="C163" s="10" t="s">
        <v>848</v>
      </c>
      <c r="D163" s="118" t="s">
        <v>26</v>
      </c>
      <c r="E163" s="147" t="s">
        <v>843</v>
      </c>
      <c r="F163" s="148"/>
      <c r="G163" s="11" t="s">
        <v>849</v>
      </c>
      <c r="H163" s="14">
        <v>0.86</v>
      </c>
      <c r="I163" s="109">
        <f t="shared" si="2"/>
        <v>1.72</v>
      </c>
      <c r="J163" s="115"/>
    </row>
    <row r="164" spans="1:10" ht="168">
      <c r="A164" s="114"/>
      <c r="B164" s="107">
        <v>2</v>
      </c>
      <c r="C164" s="10" t="s">
        <v>848</v>
      </c>
      <c r="D164" s="118" t="s">
        <v>26</v>
      </c>
      <c r="E164" s="147" t="s">
        <v>846</v>
      </c>
      <c r="F164" s="148"/>
      <c r="G164" s="11" t="s">
        <v>849</v>
      </c>
      <c r="H164" s="14">
        <v>0.86</v>
      </c>
      <c r="I164" s="109">
        <f t="shared" si="2"/>
        <v>1.72</v>
      </c>
      <c r="J164" s="115"/>
    </row>
    <row r="165" spans="1:10" ht="108">
      <c r="A165" s="114"/>
      <c r="B165" s="107">
        <v>3</v>
      </c>
      <c r="C165" s="10" t="s">
        <v>850</v>
      </c>
      <c r="D165" s="118" t="s">
        <v>26</v>
      </c>
      <c r="E165" s="147" t="s">
        <v>272</v>
      </c>
      <c r="F165" s="148"/>
      <c r="G165" s="11" t="s">
        <v>851</v>
      </c>
      <c r="H165" s="14">
        <v>0.74</v>
      </c>
      <c r="I165" s="109">
        <f t="shared" si="2"/>
        <v>2.2199999999999998</v>
      </c>
      <c r="J165" s="115"/>
    </row>
    <row r="166" spans="1:10" ht="144">
      <c r="A166" s="114"/>
      <c r="B166" s="107">
        <v>1</v>
      </c>
      <c r="C166" s="10" t="s">
        <v>852</v>
      </c>
      <c r="D166" s="118"/>
      <c r="E166" s="147"/>
      <c r="F166" s="148"/>
      <c r="G166" s="11" t="s">
        <v>853</v>
      </c>
      <c r="H166" s="14">
        <v>18.7</v>
      </c>
      <c r="I166" s="109">
        <f t="shared" si="2"/>
        <v>18.7</v>
      </c>
      <c r="J166" s="115"/>
    </row>
    <row r="167" spans="1:10" ht="312">
      <c r="A167" s="114"/>
      <c r="B167" s="107">
        <v>1</v>
      </c>
      <c r="C167" s="10" t="s">
        <v>854</v>
      </c>
      <c r="D167" s="118" t="s">
        <v>699</v>
      </c>
      <c r="E167" s="147"/>
      <c r="F167" s="148"/>
      <c r="G167" s="11" t="s">
        <v>855</v>
      </c>
      <c r="H167" s="14">
        <v>23.29</v>
      </c>
      <c r="I167" s="109">
        <f t="shared" si="2"/>
        <v>23.29</v>
      </c>
      <c r="J167" s="115"/>
    </row>
    <row r="168" spans="1:10" ht="108">
      <c r="A168" s="114"/>
      <c r="B168" s="107">
        <v>4</v>
      </c>
      <c r="C168" s="10" t="s">
        <v>856</v>
      </c>
      <c r="D168" s="118" t="s">
        <v>23</v>
      </c>
      <c r="E168" s="147"/>
      <c r="F168" s="148"/>
      <c r="G168" s="11" t="s">
        <v>857</v>
      </c>
      <c r="H168" s="14">
        <v>0.38</v>
      </c>
      <c r="I168" s="109">
        <f t="shared" si="2"/>
        <v>1.52</v>
      </c>
      <c r="J168" s="115"/>
    </row>
    <row r="169" spans="1:10" ht="144">
      <c r="A169" s="114"/>
      <c r="B169" s="107">
        <v>5</v>
      </c>
      <c r="C169" s="10" t="s">
        <v>858</v>
      </c>
      <c r="D169" s="118" t="s">
        <v>23</v>
      </c>
      <c r="E169" s="147" t="s">
        <v>273</v>
      </c>
      <c r="F169" s="148"/>
      <c r="G169" s="11" t="s">
        <v>859</v>
      </c>
      <c r="H169" s="14">
        <v>0.57999999999999996</v>
      </c>
      <c r="I169" s="109">
        <f t="shared" si="2"/>
        <v>2.9</v>
      </c>
      <c r="J169" s="115"/>
    </row>
    <row r="170" spans="1:10" ht="144">
      <c r="A170" s="114"/>
      <c r="B170" s="107">
        <v>5</v>
      </c>
      <c r="C170" s="10" t="s">
        <v>858</v>
      </c>
      <c r="D170" s="118" t="s">
        <v>23</v>
      </c>
      <c r="E170" s="147" t="s">
        <v>673</v>
      </c>
      <c r="F170" s="148"/>
      <c r="G170" s="11" t="s">
        <v>859</v>
      </c>
      <c r="H170" s="14">
        <v>0.57999999999999996</v>
      </c>
      <c r="I170" s="109">
        <f t="shared" si="2"/>
        <v>2.9</v>
      </c>
      <c r="J170" s="115"/>
    </row>
    <row r="171" spans="1:10" ht="144">
      <c r="A171" s="114"/>
      <c r="B171" s="107">
        <v>5</v>
      </c>
      <c r="C171" s="10" t="s">
        <v>858</v>
      </c>
      <c r="D171" s="118" t="s">
        <v>23</v>
      </c>
      <c r="E171" s="147" t="s">
        <v>271</v>
      </c>
      <c r="F171" s="148"/>
      <c r="G171" s="11" t="s">
        <v>859</v>
      </c>
      <c r="H171" s="14">
        <v>0.57999999999999996</v>
      </c>
      <c r="I171" s="109">
        <f t="shared" si="2"/>
        <v>2.9</v>
      </c>
      <c r="J171" s="115"/>
    </row>
    <row r="172" spans="1:10" ht="144">
      <c r="A172" s="114"/>
      <c r="B172" s="107">
        <v>3</v>
      </c>
      <c r="C172" s="10" t="s">
        <v>858</v>
      </c>
      <c r="D172" s="118" t="s">
        <v>23</v>
      </c>
      <c r="E172" s="147" t="s">
        <v>860</v>
      </c>
      <c r="F172" s="148"/>
      <c r="G172" s="11" t="s">
        <v>859</v>
      </c>
      <c r="H172" s="14">
        <v>0.57999999999999996</v>
      </c>
      <c r="I172" s="109">
        <f t="shared" si="2"/>
        <v>1.7399999999999998</v>
      </c>
      <c r="J172" s="115"/>
    </row>
    <row r="173" spans="1:10" ht="144">
      <c r="A173" s="114"/>
      <c r="B173" s="107">
        <v>8</v>
      </c>
      <c r="C173" s="10" t="s">
        <v>858</v>
      </c>
      <c r="D173" s="118" t="s">
        <v>25</v>
      </c>
      <c r="E173" s="147" t="s">
        <v>673</v>
      </c>
      <c r="F173" s="148"/>
      <c r="G173" s="11" t="s">
        <v>859</v>
      </c>
      <c r="H173" s="14">
        <v>0.57999999999999996</v>
      </c>
      <c r="I173" s="109">
        <f t="shared" si="2"/>
        <v>4.6399999999999997</v>
      </c>
      <c r="J173" s="115"/>
    </row>
    <row r="174" spans="1:10" ht="144">
      <c r="A174" s="114"/>
      <c r="B174" s="107">
        <v>3</v>
      </c>
      <c r="C174" s="10" t="s">
        <v>858</v>
      </c>
      <c r="D174" s="118" t="s">
        <v>26</v>
      </c>
      <c r="E174" s="147" t="s">
        <v>860</v>
      </c>
      <c r="F174" s="148"/>
      <c r="G174" s="11" t="s">
        <v>859</v>
      </c>
      <c r="H174" s="14">
        <v>0.57999999999999996</v>
      </c>
      <c r="I174" s="109">
        <f t="shared" si="2"/>
        <v>1.7399999999999998</v>
      </c>
      <c r="J174" s="115"/>
    </row>
    <row r="175" spans="1:10" ht="120">
      <c r="A175" s="114"/>
      <c r="B175" s="107">
        <v>3</v>
      </c>
      <c r="C175" s="10" t="s">
        <v>861</v>
      </c>
      <c r="D175" s="118" t="s">
        <v>26</v>
      </c>
      <c r="E175" s="147" t="s">
        <v>271</v>
      </c>
      <c r="F175" s="148"/>
      <c r="G175" s="11" t="s">
        <v>862</v>
      </c>
      <c r="H175" s="14">
        <v>0.63</v>
      </c>
      <c r="I175" s="109">
        <f t="shared" si="2"/>
        <v>1.8900000000000001</v>
      </c>
      <c r="J175" s="115"/>
    </row>
    <row r="176" spans="1:10" ht="120">
      <c r="A176" s="114"/>
      <c r="B176" s="107">
        <v>3</v>
      </c>
      <c r="C176" s="10" t="s">
        <v>861</v>
      </c>
      <c r="D176" s="118" t="s">
        <v>26</v>
      </c>
      <c r="E176" s="147" t="s">
        <v>272</v>
      </c>
      <c r="F176" s="148"/>
      <c r="G176" s="11" t="s">
        <v>862</v>
      </c>
      <c r="H176" s="14">
        <v>0.63</v>
      </c>
      <c r="I176" s="109">
        <f t="shared" si="2"/>
        <v>1.8900000000000001</v>
      </c>
      <c r="J176" s="115"/>
    </row>
    <row r="177" spans="1:10" ht="132">
      <c r="A177" s="114"/>
      <c r="B177" s="107">
        <v>3</v>
      </c>
      <c r="C177" s="10" t="s">
        <v>863</v>
      </c>
      <c r="D177" s="118" t="s">
        <v>25</v>
      </c>
      <c r="E177" s="147" t="s">
        <v>843</v>
      </c>
      <c r="F177" s="148"/>
      <c r="G177" s="11" t="s">
        <v>864</v>
      </c>
      <c r="H177" s="14">
        <v>0.86</v>
      </c>
      <c r="I177" s="109">
        <f t="shared" si="2"/>
        <v>2.58</v>
      </c>
      <c r="J177" s="115"/>
    </row>
    <row r="178" spans="1:10" ht="132">
      <c r="A178" s="114"/>
      <c r="B178" s="107">
        <v>3</v>
      </c>
      <c r="C178" s="10" t="s">
        <v>863</v>
      </c>
      <c r="D178" s="118" t="s">
        <v>25</v>
      </c>
      <c r="E178" s="147" t="s">
        <v>845</v>
      </c>
      <c r="F178" s="148"/>
      <c r="G178" s="11" t="s">
        <v>864</v>
      </c>
      <c r="H178" s="14">
        <v>0.86</v>
      </c>
      <c r="I178" s="109">
        <f t="shared" si="2"/>
        <v>2.58</v>
      </c>
      <c r="J178" s="115"/>
    </row>
    <row r="179" spans="1:10" ht="132">
      <c r="A179" s="114"/>
      <c r="B179" s="107">
        <v>3</v>
      </c>
      <c r="C179" s="10" t="s">
        <v>863</v>
      </c>
      <c r="D179" s="118" t="s">
        <v>25</v>
      </c>
      <c r="E179" s="147" t="s">
        <v>846</v>
      </c>
      <c r="F179" s="148"/>
      <c r="G179" s="11" t="s">
        <v>864</v>
      </c>
      <c r="H179" s="14">
        <v>0.86</v>
      </c>
      <c r="I179" s="109">
        <f t="shared" si="2"/>
        <v>2.58</v>
      </c>
      <c r="J179" s="115"/>
    </row>
    <row r="180" spans="1:10" ht="132">
      <c r="A180" s="114"/>
      <c r="B180" s="107">
        <v>5</v>
      </c>
      <c r="C180" s="10" t="s">
        <v>865</v>
      </c>
      <c r="D180" s="118" t="s">
        <v>27</v>
      </c>
      <c r="E180" s="147"/>
      <c r="F180" s="148"/>
      <c r="G180" s="11" t="s">
        <v>866</v>
      </c>
      <c r="H180" s="14">
        <v>0.48</v>
      </c>
      <c r="I180" s="109">
        <f t="shared" si="2"/>
        <v>2.4</v>
      </c>
      <c r="J180" s="115"/>
    </row>
    <row r="181" spans="1:10" ht="120">
      <c r="A181" s="114"/>
      <c r="B181" s="107">
        <v>2</v>
      </c>
      <c r="C181" s="10" t="s">
        <v>867</v>
      </c>
      <c r="D181" s="118" t="s">
        <v>27</v>
      </c>
      <c r="E181" s="147"/>
      <c r="F181" s="148"/>
      <c r="G181" s="11" t="s">
        <v>868</v>
      </c>
      <c r="H181" s="14">
        <v>1.74</v>
      </c>
      <c r="I181" s="109">
        <f t="shared" si="2"/>
        <v>3.48</v>
      </c>
      <c r="J181" s="115"/>
    </row>
    <row r="182" spans="1:10" ht="132">
      <c r="A182" s="114"/>
      <c r="B182" s="107">
        <v>2</v>
      </c>
      <c r="C182" s="10" t="s">
        <v>869</v>
      </c>
      <c r="D182" s="118" t="s">
        <v>27</v>
      </c>
      <c r="E182" s="147"/>
      <c r="F182" s="148"/>
      <c r="G182" s="11" t="s">
        <v>870</v>
      </c>
      <c r="H182" s="14">
        <v>0.87</v>
      </c>
      <c r="I182" s="109">
        <f t="shared" si="2"/>
        <v>1.74</v>
      </c>
      <c r="J182" s="115"/>
    </row>
    <row r="183" spans="1:10" ht="132">
      <c r="A183" s="114"/>
      <c r="B183" s="107">
        <v>3</v>
      </c>
      <c r="C183" s="10" t="s">
        <v>871</v>
      </c>
      <c r="D183" s="118" t="s">
        <v>90</v>
      </c>
      <c r="E183" s="147"/>
      <c r="F183" s="148"/>
      <c r="G183" s="11" t="s">
        <v>872</v>
      </c>
      <c r="H183" s="14">
        <v>0.57999999999999996</v>
      </c>
      <c r="I183" s="109">
        <f t="shared" si="2"/>
        <v>1.7399999999999998</v>
      </c>
      <c r="J183" s="115"/>
    </row>
    <row r="184" spans="1:10" ht="120">
      <c r="A184" s="114"/>
      <c r="B184" s="107">
        <v>2</v>
      </c>
      <c r="C184" s="10" t="s">
        <v>873</v>
      </c>
      <c r="D184" s="118" t="s">
        <v>27</v>
      </c>
      <c r="E184" s="147"/>
      <c r="F184" s="148"/>
      <c r="G184" s="11" t="s">
        <v>874</v>
      </c>
      <c r="H184" s="14">
        <v>2.5299999999999998</v>
      </c>
      <c r="I184" s="109">
        <f t="shared" si="2"/>
        <v>5.0599999999999996</v>
      </c>
      <c r="J184" s="115"/>
    </row>
    <row r="185" spans="1:10" ht="120">
      <c r="A185" s="114"/>
      <c r="B185" s="107">
        <v>2</v>
      </c>
      <c r="C185" s="10" t="s">
        <v>875</v>
      </c>
      <c r="D185" s="118" t="s">
        <v>27</v>
      </c>
      <c r="E185" s="147"/>
      <c r="F185" s="148"/>
      <c r="G185" s="11" t="s">
        <v>876</v>
      </c>
      <c r="H185" s="14">
        <v>1.85</v>
      </c>
      <c r="I185" s="109">
        <f t="shared" si="2"/>
        <v>3.7</v>
      </c>
      <c r="J185" s="115"/>
    </row>
    <row r="186" spans="1:10" ht="156">
      <c r="A186" s="114"/>
      <c r="B186" s="107">
        <v>3</v>
      </c>
      <c r="C186" s="10" t="s">
        <v>877</v>
      </c>
      <c r="D186" s="118" t="s">
        <v>26</v>
      </c>
      <c r="E186" s="147"/>
      <c r="F186" s="148"/>
      <c r="G186" s="11" t="s">
        <v>878</v>
      </c>
      <c r="H186" s="14">
        <v>0.97</v>
      </c>
      <c r="I186" s="109">
        <f t="shared" si="2"/>
        <v>2.91</v>
      </c>
      <c r="J186" s="115"/>
    </row>
    <row r="187" spans="1:10" ht="156">
      <c r="A187" s="114"/>
      <c r="B187" s="107">
        <v>3</v>
      </c>
      <c r="C187" s="10" t="s">
        <v>877</v>
      </c>
      <c r="D187" s="118" t="s">
        <v>27</v>
      </c>
      <c r="E187" s="147"/>
      <c r="F187" s="148"/>
      <c r="G187" s="11" t="s">
        <v>878</v>
      </c>
      <c r="H187" s="14">
        <v>0.97</v>
      </c>
      <c r="I187" s="109">
        <f t="shared" si="2"/>
        <v>2.91</v>
      </c>
      <c r="J187" s="115"/>
    </row>
    <row r="188" spans="1:10" ht="144">
      <c r="A188" s="114"/>
      <c r="B188" s="107">
        <v>2</v>
      </c>
      <c r="C188" s="10" t="s">
        <v>879</v>
      </c>
      <c r="D188" s="118" t="s">
        <v>27</v>
      </c>
      <c r="E188" s="147" t="s">
        <v>273</v>
      </c>
      <c r="F188" s="148"/>
      <c r="G188" s="11" t="s">
        <v>880</v>
      </c>
      <c r="H188" s="14">
        <v>1.55</v>
      </c>
      <c r="I188" s="109">
        <f t="shared" si="2"/>
        <v>3.1</v>
      </c>
      <c r="J188" s="115"/>
    </row>
    <row r="189" spans="1:10" ht="156">
      <c r="A189" s="114"/>
      <c r="B189" s="107">
        <v>3</v>
      </c>
      <c r="C189" s="10" t="s">
        <v>881</v>
      </c>
      <c r="D189" s="118" t="s">
        <v>26</v>
      </c>
      <c r="E189" s="147" t="s">
        <v>273</v>
      </c>
      <c r="F189" s="148"/>
      <c r="G189" s="11" t="s">
        <v>882</v>
      </c>
      <c r="H189" s="14">
        <v>0.97</v>
      </c>
      <c r="I189" s="109">
        <f t="shared" si="2"/>
        <v>2.91</v>
      </c>
      <c r="J189" s="115"/>
    </row>
    <row r="190" spans="1:10" ht="144">
      <c r="A190" s="114"/>
      <c r="B190" s="107">
        <v>2</v>
      </c>
      <c r="C190" s="10" t="s">
        <v>883</v>
      </c>
      <c r="D190" s="118" t="s">
        <v>27</v>
      </c>
      <c r="E190" s="147"/>
      <c r="F190" s="148"/>
      <c r="G190" s="11" t="s">
        <v>884</v>
      </c>
      <c r="H190" s="14">
        <v>1.94</v>
      </c>
      <c r="I190" s="109">
        <f t="shared" si="2"/>
        <v>3.88</v>
      </c>
      <c r="J190" s="115"/>
    </row>
    <row r="191" spans="1:10" ht="108">
      <c r="A191" s="114"/>
      <c r="B191" s="107">
        <v>1</v>
      </c>
      <c r="C191" s="10" t="s">
        <v>885</v>
      </c>
      <c r="D191" s="118" t="s">
        <v>886</v>
      </c>
      <c r="E191" s="147" t="s">
        <v>273</v>
      </c>
      <c r="F191" s="148"/>
      <c r="G191" s="11" t="s">
        <v>887</v>
      </c>
      <c r="H191" s="14">
        <v>11.72</v>
      </c>
      <c r="I191" s="109">
        <f t="shared" si="2"/>
        <v>11.72</v>
      </c>
      <c r="J191" s="115"/>
    </row>
    <row r="192" spans="1:10" ht="84">
      <c r="A192" s="114"/>
      <c r="B192" s="107">
        <v>3</v>
      </c>
      <c r="C192" s="10" t="s">
        <v>888</v>
      </c>
      <c r="D192" s="118" t="s">
        <v>294</v>
      </c>
      <c r="E192" s="147"/>
      <c r="F192" s="148"/>
      <c r="G192" s="11" t="s">
        <v>889</v>
      </c>
      <c r="H192" s="14">
        <v>0.48</v>
      </c>
      <c r="I192" s="109">
        <f t="shared" si="2"/>
        <v>1.44</v>
      </c>
      <c r="J192" s="115"/>
    </row>
    <row r="193" spans="1:10" ht="96">
      <c r="A193" s="114"/>
      <c r="B193" s="107">
        <v>3</v>
      </c>
      <c r="C193" s="10" t="s">
        <v>890</v>
      </c>
      <c r="D193" s="118" t="s">
        <v>25</v>
      </c>
      <c r="E193" s="147" t="s">
        <v>272</v>
      </c>
      <c r="F193" s="148"/>
      <c r="G193" s="11" t="s">
        <v>891</v>
      </c>
      <c r="H193" s="14">
        <v>0.53</v>
      </c>
      <c r="I193" s="109">
        <f t="shared" si="2"/>
        <v>1.59</v>
      </c>
      <c r="J193" s="115"/>
    </row>
    <row r="194" spans="1:10" ht="144">
      <c r="A194" s="114"/>
      <c r="B194" s="107">
        <v>4</v>
      </c>
      <c r="C194" s="10" t="s">
        <v>892</v>
      </c>
      <c r="D194" s="118" t="s">
        <v>725</v>
      </c>
      <c r="E194" s="147"/>
      <c r="F194" s="148"/>
      <c r="G194" s="11" t="s">
        <v>1291</v>
      </c>
      <c r="H194" s="14">
        <v>0.63</v>
      </c>
      <c r="I194" s="109">
        <f t="shared" si="2"/>
        <v>2.52</v>
      </c>
      <c r="J194" s="115"/>
    </row>
    <row r="195" spans="1:10" ht="144">
      <c r="A195" s="114"/>
      <c r="B195" s="107">
        <v>2</v>
      </c>
      <c r="C195" s="10" t="s">
        <v>892</v>
      </c>
      <c r="D195" s="118" t="s">
        <v>730</v>
      </c>
      <c r="E195" s="147"/>
      <c r="F195" s="148"/>
      <c r="G195" s="11" t="s">
        <v>1291</v>
      </c>
      <c r="H195" s="14">
        <v>0.97</v>
      </c>
      <c r="I195" s="109">
        <f t="shared" si="2"/>
        <v>1.94</v>
      </c>
      <c r="J195" s="115"/>
    </row>
    <row r="196" spans="1:10" ht="144">
      <c r="A196" s="114"/>
      <c r="B196" s="107">
        <v>2</v>
      </c>
      <c r="C196" s="10" t="s">
        <v>892</v>
      </c>
      <c r="D196" s="118" t="s">
        <v>742</v>
      </c>
      <c r="E196" s="147"/>
      <c r="F196" s="148"/>
      <c r="G196" s="11" t="s">
        <v>1291</v>
      </c>
      <c r="H196" s="14">
        <v>1.91</v>
      </c>
      <c r="I196" s="109">
        <f t="shared" si="2"/>
        <v>3.82</v>
      </c>
      <c r="J196" s="115"/>
    </row>
    <row r="197" spans="1:10" ht="72">
      <c r="A197" s="114"/>
      <c r="B197" s="107">
        <v>2</v>
      </c>
      <c r="C197" s="10" t="s">
        <v>893</v>
      </c>
      <c r="D197" s="118" t="s">
        <v>894</v>
      </c>
      <c r="E197" s="147"/>
      <c r="F197" s="148"/>
      <c r="G197" s="11" t="s">
        <v>895</v>
      </c>
      <c r="H197" s="14">
        <v>2.29</v>
      </c>
      <c r="I197" s="109">
        <f t="shared" si="2"/>
        <v>4.58</v>
      </c>
      <c r="J197" s="115"/>
    </row>
    <row r="198" spans="1:10" ht="144">
      <c r="A198" s="114"/>
      <c r="B198" s="107">
        <v>2</v>
      </c>
      <c r="C198" s="10" t="s">
        <v>896</v>
      </c>
      <c r="D198" s="118" t="s">
        <v>897</v>
      </c>
      <c r="E198" s="147" t="s">
        <v>271</v>
      </c>
      <c r="F198" s="148"/>
      <c r="G198" s="11" t="s">
        <v>1292</v>
      </c>
      <c r="H198" s="14">
        <v>2.38</v>
      </c>
      <c r="I198" s="109">
        <f t="shared" si="2"/>
        <v>4.76</v>
      </c>
      <c r="J198" s="115"/>
    </row>
    <row r="199" spans="1:10" ht="144">
      <c r="A199" s="114"/>
      <c r="B199" s="107">
        <v>2</v>
      </c>
      <c r="C199" s="10" t="s">
        <v>896</v>
      </c>
      <c r="D199" s="118" t="s">
        <v>742</v>
      </c>
      <c r="E199" s="147" t="s">
        <v>273</v>
      </c>
      <c r="F199" s="148"/>
      <c r="G199" s="11" t="s">
        <v>1292</v>
      </c>
      <c r="H199" s="14">
        <v>2.77</v>
      </c>
      <c r="I199" s="109">
        <f t="shared" si="2"/>
        <v>5.54</v>
      </c>
      <c r="J199" s="115"/>
    </row>
    <row r="200" spans="1:10" ht="144">
      <c r="A200" s="114"/>
      <c r="B200" s="107">
        <v>2</v>
      </c>
      <c r="C200" s="10" t="s">
        <v>896</v>
      </c>
      <c r="D200" s="118" t="s">
        <v>742</v>
      </c>
      <c r="E200" s="147" t="s">
        <v>271</v>
      </c>
      <c r="F200" s="148"/>
      <c r="G200" s="11" t="s">
        <v>1292</v>
      </c>
      <c r="H200" s="14">
        <v>2.77</v>
      </c>
      <c r="I200" s="109">
        <f t="shared" si="2"/>
        <v>5.54</v>
      </c>
      <c r="J200" s="115"/>
    </row>
    <row r="201" spans="1:10" ht="120">
      <c r="A201" s="114"/>
      <c r="B201" s="107">
        <v>2</v>
      </c>
      <c r="C201" s="10" t="s">
        <v>898</v>
      </c>
      <c r="D201" s="118" t="s">
        <v>298</v>
      </c>
      <c r="E201" s="147" t="s">
        <v>107</v>
      </c>
      <c r="F201" s="148"/>
      <c r="G201" s="11" t="s">
        <v>899</v>
      </c>
      <c r="H201" s="14">
        <v>1.71</v>
      </c>
      <c r="I201" s="109">
        <f t="shared" si="2"/>
        <v>3.42</v>
      </c>
      <c r="J201" s="115"/>
    </row>
    <row r="202" spans="1:10" ht="120">
      <c r="A202" s="114"/>
      <c r="B202" s="107">
        <v>2</v>
      </c>
      <c r="C202" s="10" t="s">
        <v>898</v>
      </c>
      <c r="D202" s="118" t="s">
        <v>900</v>
      </c>
      <c r="E202" s="147" t="s">
        <v>107</v>
      </c>
      <c r="F202" s="148"/>
      <c r="G202" s="11" t="s">
        <v>899</v>
      </c>
      <c r="H202" s="14">
        <v>1.9</v>
      </c>
      <c r="I202" s="109">
        <f t="shared" si="2"/>
        <v>3.8</v>
      </c>
      <c r="J202" s="115"/>
    </row>
    <row r="203" spans="1:10" ht="108">
      <c r="A203" s="114"/>
      <c r="B203" s="107">
        <v>2</v>
      </c>
      <c r="C203" s="10" t="s">
        <v>901</v>
      </c>
      <c r="D203" s="118" t="s">
        <v>900</v>
      </c>
      <c r="E203" s="147" t="s">
        <v>239</v>
      </c>
      <c r="F203" s="148"/>
      <c r="G203" s="11" t="s">
        <v>902</v>
      </c>
      <c r="H203" s="14">
        <v>2.11</v>
      </c>
      <c r="I203" s="109">
        <f t="shared" si="2"/>
        <v>4.22</v>
      </c>
      <c r="J203" s="115"/>
    </row>
    <row r="204" spans="1:10" ht="84">
      <c r="A204" s="114"/>
      <c r="B204" s="107">
        <v>2</v>
      </c>
      <c r="C204" s="10" t="s">
        <v>903</v>
      </c>
      <c r="D204" s="118" t="s">
        <v>729</v>
      </c>
      <c r="E204" s="147"/>
      <c r="F204" s="148"/>
      <c r="G204" s="11" t="s">
        <v>904</v>
      </c>
      <c r="H204" s="14">
        <v>1.85</v>
      </c>
      <c r="I204" s="109">
        <f t="shared" si="2"/>
        <v>3.7</v>
      </c>
      <c r="J204" s="115"/>
    </row>
    <row r="205" spans="1:10" ht="120">
      <c r="A205" s="114"/>
      <c r="B205" s="107">
        <v>2</v>
      </c>
      <c r="C205" s="10" t="s">
        <v>905</v>
      </c>
      <c r="D205" s="118" t="s">
        <v>725</v>
      </c>
      <c r="E205" s="147"/>
      <c r="F205" s="148"/>
      <c r="G205" s="11" t="s">
        <v>906</v>
      </c>
      <c r="H205" s="14">
        <v>1.99</v>
      </c>
      <c r="I205" s="109">
        <f t="shared" si="2"/>
        <v>3.98</v>
      </c>
      <c r="J205" s="115"/>
    </row>
    <row r="206" spans="1:10" ht="144">
      <c r="A206" s="114"/>
      <c r="B206" s="107">
        <v>2</v>
      </c>
      <c r="C206" s="10" t="s">
        <v>907</v>
      </c>
      <c r="D206" s="118" t="s">
        <v>725</v>
      </c>
      <c r="E206" s="147"/>
      <c r="F206" s="148"/>
      <c r="G206" s="11" t="s">
        <v>908</v>
      </c>
      <c r="H206" s="14">
        <v>1.46</v>
      </c>
      <c r="I206" s="109">
        <f t="shared" si="2"/>
        <v>2.92</v>
      </c>
      <c r="J206" s="115"/>
    </row>
    <row r="207" spans="1:10" ht="144">
      <c r="A207" s="114"/>
      <c r="B207" s="107">
        <v>4</v>
      </c>
      <c r="C207" s="10" t="s">
        <v>907</v>
      </c>
      <c r="D207" s="118" t="s">
        <v>729</v>
      </c>
      <c r="E207" s="147"/>
      <c r="F207" s="148"/>
      <c r="G207" s="11" t="s">
        <v>908</v>
      </c>
      <c r="H207" s="14">
        <v>1.8</v>
      </c>
      <c r="I207" s="109">
        <f t="shared" si="2"/>
        <v>7.2</v>
      </c>
      <c r="J207" s="115"/>
    </row>
    <row r="208" spans="1:10" ht="84">
      <c r="A208" s="114"/>
      <c r="B208" s="107">
        <v>2</v>
      </c>
      <c r="C208" s="10" t="s">
        <v>909</v>
      </c>
      <c r="D208" s="118" t="s">
        <v>724</v>
      </c>
      <c r="E208" s="147"/>
      <c r="F208" s="148"/>
      <c r="G208" s="11" t="s">
        <v>910</v>
      </c>
      <c r="H208" s="14">
        <v>0.53</v>
      </c>
      <c r="I208" s="109">
        <f t="shared" si="2"/>
        <v>1.06</v>
      </c>
      <c r="J208" s="115"/>
    </row>
    <row r="209" spans="1:10" ht="204">
      <c r="A209" s="114"/>
      <c r="B209" s="107">
        <v>2</v>
      </c>
      <c r="C209" s="10" t="s">
        <v>911</v>
      </c>
      <c r="D209" s="118" t="s">
        <v>741</v>
      </c>
      <c r="E209" s="147"/>
      <c r="F209" s="148"/>
      <c r="G209" s="11" t="s">
        <v>912</v>
      </c>
      <c r="H209" s="14">
        <v>2.97</v>
      </c>
      <c r="I209" s="109">
        <f t="shared" si="2"/>
        <v>5.94</v>
      </c>
      <c r="J209" s="115"/>
    </row>
    <row r="210" spans="1:10" ht="120">
      <c r="A210" s="114"/>
      <c r="B210" s="107">
        <v>2</v>
      </c>
      <c r="C210" s="10" t="s">
        <v>913</v>
      </c>
      <c r="D210" s="118" t="s">
        <v>741</v>
      </c>
      <c r="E210" s="147"/>
      <c r="F210" s="148"/>
      <c r="G210" s="11" t="s">
        <v>914</v>
      </c>
      <c r="H210" s="14">
        <v>1.99</v>
      </c>
      <c r="I210" s="109">
        <f t="shared" si="2"/>
        <v>3.98</v>
      </c>
      <c r="J210" s="115"/>
    </row>
    <row r="211" spans="1:10" ht="120">
      <c r="A211" s="114"/>
      <c r="B211" s="107">
        <v>2</v>
      </c>
      <c r="C211" s="10" t="s">
        <v>913</v>
      </c>
      <c r="D211" s="118" t="s">
        <v>729</v>
      </c>
      <c r="E211" s="147"/>
      <c r="F211" s="148"/>
      <c r="G211" s="11" t="s">
        <v>914</v>
      </c>
      <c r="H211" s="14">
        <v>2.19</v>
      </c>
      <c r="I211" s="109">
        <f t="shared" si="2"/>
        <v>4.38</v>
      </c>
      <c r="J211" s="115"/>
    </row>
    <row r="212" spans="1:10" ht="120">
      <c r="A212" s="114"/>
      <c r="B212" s="107">
        <v>2</v>
      </c>
      <c r="C212" s="10" t="s">
        <v>915</v>
      </c>
      <c r="D212" s="118" t="s">
        <v>725</v>
      </c>
      <c r="E212" s="147"/>
      <c r="F212" s="148"/>
      <c r="G212" s="11" t="s">
        <v>916</v>
      </c>
      <c r="H212" s="14">
        <v>1.85</v>
      </c>
      <c r="I212" s="109">
        <f t="shared" si="2"/>
        <v>3.7</v>
      </c>
      <c r="J212" s="115"/>
    </row>
    <row r="213" spans="1:10" ht="120">
      <c r="A213" s="114"/>
      <c r="B213" s="107">
        <v>2</v>
      </c>
      <c r="C213" s="10" t="s">
        <v>915</v>
      </c>
      <c r="D213" s="118" t="s">
        <v>729</v>
      </c>
      <c r="E213" s="147"/>
      <c r="F213" s="148"/>
      <c r="G213" s="11" t="s">
        <v>916</v>
      </c>
      <c r="H213" s="14">
        <v>2.19</v>
      </c>
      <c r="I213" s="109">
        <f t="shared" si="2"/>
        <v>4.38</v>
      </c>
      <c r="J213" s="115"/>
    </row>
    <row r="214" spans="1:10" ht="120">
      <c r="A214" s="114"/>
      <c r="B214" s="107">
        <v>2</v>
      </c>
      <c r="C214" s="10" t="s">
        <v>915</v>
      </c>
      <c r="D214" s="118" t="s">
        <v>730</v>
      </c>
      <c r="E214" s="147"/>
      <c r="F214" s="148"/>
      <c r="G214" s="11" t="s">
        <v>916</v>
      </c>
      <c r="H214" s="14">
        <v>2.38</v>
      </c>
      <c r="I214" s="109">
        <f t="shared" ref="I214:I277" si="3">H214*B214</f>
        <v>4.76</v>
      </c>
      <c r="J214" s="115"/>
    </row>
    <row r="215" spans="1:10" ht="60">
      <c r="A215" s="114"/>
      <c r="B215" s="107">
        <v>2</v>
      </c>
      <c r="C215" s="10" t="s">
        <v>917</v>
      </c>
      <c r="D215" s="118" t="s">
        <v>735</v>
      </c>
      <c r="E215" s="147" t="s">
        <v>774</v>
      </c>
      <c r="F215" s="148"/>
      <c r="G215" s="11" t="s">
        <v>918</v>
      </c>
      <c r="H215" s="14">
        <v>0.41</v>
      </c>
      <c r="I215" s="109">
        <f t="shared" si="3"/>
        <v>0.82</v>
      </c>
      <c r="J215" s="115"/>
    </row>
    <row r="216" spans="1:10" ht="60">
      <c r="A216" s="114"/>
      <c r="B216" s="107">
        <v>2</v>
      </c>
      <c r="C216" s="10" t="s">
        <v>917</v>
      </c>
      <c r="D216" s="118" t="s">
        <v>725</v>
      </c>
      <c r="E216" s="147" t="s">
        <v>583</v>
      </c>
      <c r="F216" s="148"/>
      <c r="G216" s="11" t="s">
        <v>918</v>
      </c>
      <c r="H216" s="14">
        <v>0.47</v>
      </c>
      <c r="I216" s="109">
        <f t="shared" si="3"/>
        <v>0.94</v>
      </c>
      <c r="J216" s="115"/>
    </row>
    <row r="217" spans="1:10" ht="60">
      <c r="A217" s="114"/>
      <c r="B217" s="107">
        <v>2</v>
      </c>
      <c r="C217" s="10" t="s">
        <v>917</v>
      </c>
      <c r="D217" s="118" t="s">
        <v>729</v>
      </c>
      <c r="E217" s="147" t="s">
        <v>774</v>
      </c>
      <c r="F217" s="148"/>
      <c r="G217" s="11" t="s">
        <v>918</v>
      </c>
      <c r="H217" s="14">
        <v>0.55000000000000004</v>
      </c>
      <c r="I217" s="109">
        <f t="shared" si="3"/>
        <v>1.1000000000000001</v>
      </c>
      <c r="J217" s="115"/>
    </row>
    <row r="218" spans="1:10" ht="60">
      <c r="A218" s="114"/>
      <c r="B218" s="107">
        <v>2</v>
      </c>
      <c r="C218" s="10" t="s">
        <v>917</v>
      </c>
      <c r="D218" s="118" t="s">
        <v>733</v>
      </c>
      <c r="E218" s="147" t="s">
        <v>583</v>
      </c>
      <c r="F218" s="148"/>
      <c r="G218" s="11" t="s">
        <v>918</v>
      </c>
      <c r="H218" s="14">
        <v>0.64</v>
      </c>
      <c r="I218" s="109">
        <f t="shared" si="3"/>
        <v>1.28</v>
      </c>
      <c r="J218" s="115"/>
    </row>
    <row r="219" spans="1:10" ht="60">
      <c r="A219" s="114"/>
      <c r="B219" s="107">
        <v>2</v>
      </c>
      <c r="C219" s="10" t="s">
        <v>917</v>
      </c>
      <c r="D219" s="118" t="s">
        <v>919</v>
      </c>
      <c r="E219" s="147" t="s">
        <v>273</v>
      </c>
      <c r="F219" s="148"/>
      <c r="G219" s="11" t="s">
        <v>918</v>
      </c>
      <c r="H219" s="14">
        <v>0.68</v>
      </c>
      <c r="I219" s="109">
        <f t="shared" si="3"/>
        <v>1.36</v>
      </c>
      <c r="J219" s="115"/>
    </row>
    <row r="220" spans="1:10" ht="60">
      <c r="A220" s="114"/>
      <c r="B220" s="107">
        <v>2</v>
      </c>
      <c r="C220" s="10" t="s">
        <v>917</v>
      </c>
      <c r="D220" s="118" t="s">
        <v>919</v>
      </c>
      <c r="E220" s="147" t="s">
        <v>772</v>
      </c>
      <c r="F220" s="148"/>
      <c r="G220" s="11" t="s">
        <v>918</v>
      </c>
      <c r="H220" s="14">
        <v>0.68</v>
      </c>
      <c r="I220" s="109">
        <f t="shared" si="3"/>
        <v>1.36</v>
      </c>
      <c r="J220" s="115"/>
    </row>
    <row r="221" spans="1:10" ht="60">
      <c r="A221" s="114"/>
      <c r="B221" s="107">
        <v>2</v>
      </c>
      <c r="C221" s="10" t="s">
        <v>917</v>
      </c>
      <c r="D221" s="118" t="s">
        <v>897</v>
      </c>
      <c r="E221" s="147" t="s">
        <v>273</v>
      </c>
      <c r="F221" s="148"/>
      <c r="G221" s="11" t="s">
        <v>918</v>
      </c>
      <c r="H221" s="14">
        <v>0.75</v>
      </c>
      <c r="I221" s="109">
        <f t="shared" si="3"/>
        <v>1.5</v>
      </c>
      <c r="J221" s="115"/>
    </row>
    <row r="222" spans="1:10" ht="60">
      <c r="A222" s="114"/>
      <c r="B222" s="107">
        <v>2</v>
      </c>
      <c r="C222" s="10" t="s">
        <v>917</v>
      </c>
      <c r="D222" s="118" t="s">
        <v>897</v>
      </c>
      <c r="E222" s="147" t="s">
        <v>772</v>
      </c>
      <c r="F222" s="148"/>
      <c r="G222" s="11" t="s">
        <v>918</v>
      </c>
      <c r="H222" s="14">
        <v>0.75</v>
      </c>
      <c r="I222" s="109">
        <f t="shared" si="3"/>
        <v>1.5</v>
      </c>
      <c r="J222" s="115"/>
    </row>
    <row r="223" spans="1:10" ht="156">
      <c r="A223" s="114"/>
      <c r="B223" s="107">
        <v>3</v>
      </c>
      <c r="C223" s="10" t="s">
        <v>920</v>
      </c>
      <c r="D223" s="118" t="s">
        <v>26</v>
      </c>
      <c r="E223" s="147"/>
      <c r="F223" s="148"/>
      <c r="G223" s="11" t="s">
        <v>921</v>
      </c>
      <c r="H223" s="14">
        <v>0.97</v>
      </c>
      <c r="I223" s="109">
        <f t="shared" si="3"/>
        <v>2.91</v>
      </c>
      <c r="J223" s="115"/>
    </row>
    <row r="224" spans="1:10" ht="156">
      <c r="A224" s="114"/>
      <c r="B224" s="107">
        <v>3</v>
      </c>
      <c r="C224" s="10" t="s">
        <v>922</v>
      </c>
      <c r="D224" s="118" t="s">
        <v>25</v>
      </c>
      <c r="E224" s="147" t="s">
        <v>107</v>
      </c>
      <c r="F224" s="148"/>
      <c r="G224" s="11" t="s">
        <v>923</v>
      </c>
      <c r="H224" s="14">
        <v>2.33</v>
      </c>
      <c r="I224" s="109">
        <f t="shared" si="3"/>
        <v>6.99</v>
      </c>
      <c r="J224" s="115"/>
    </row>
    <row r="225" spans="1:10" ht="156">
      <c r="A225" s="114"/>
      <c r="B225" s="107">
        <v>3</v>
      </c>
      <c r="C225" s="10" t="s">
        <v>922</v>
      </c>
      <c r="D225" s="118" t="s">
        <v>26</v>
      </c>
      <c r="E225" s="147" t="s">
        <v>107</v>
      </c>
      <c r="F225" s="148"/>
      <c r="G225" s="11" t="s">
        <v>923</v>
      </c>
      <c r="H225" s="14">
        <v>2.33</v>
      </c>
      <c r="I225" s="109">
        <f t="shared" si="3"/>
        <v>6.99</v>
      </c>
      <c r="J225" s="115"/>
    </row>
    <row r="226" spans="1:10" ht="144">
      <c r="A226" s="114"/>
      <c r="B226" s="107">
        <v>2</v>
      </c>
      <c r="C226" s="10" t="s">
        <v>924</v>
      </c>
      <c r="D226" s="118" t="s">
        <v>25</v>
      </c>
      <c r="E226" s="147" t="s">
        <v>834</v>
      </c>
      <c r="F226" s="148"/>
      <c r="G226" s="11" t="s">
        <v>925</v>
      </c>
      <c r="H226" s="14">
        <v>2.77</v>
      </c>
      <c r="I226" s="109">
        <f t="shared" si="3"/>
        <v>5.54</v>
      </c>
      <c r="J226" s="115"/>
    </row>
    <row r="227" spans="1:10" ht="144">
      <c r="A227" s="114"/>
      <c r="B227" s="107">
        <v>2</v>
      </c>
      <c r="C227" s="10" t="s">
        <v>924</v>
      </c>
      <c r="D227" s="118" t="s">
        <v>25</v>
      </c>
      <c r="E227" s="147" t="s">
        <v>836</v>
      </c>
      <c r="F227" s="148"/>
      <c r="G227" s="11" t="s">
        <v>925</v>
      </c>
      <c r="H227" s="14">
        <v>2.77</v>
      </c>
      <c r="I227" s="109">
        <f t="shared" si="3"/>
        <v>5.54</v>
      </c>
      <c r="J227" s="115"/>
    </row>
    <row r="228" spans="1:10" ht="180">
      <c r="A228" s="114"/>
      <c r="B228" s="107">
        <v>6</v>
      </c>
      <c r="C228" s="10" t="s">
        <v>926</v>
      </c>
      <c r="D228" s="118" t="s">
        <v>107</v>
      </c>
      <c r="E228" s="147"/>
      <c r="F228" s="148"/>
      <c r="G228" s="11" t="s">
        <v>927</v>
      </c>
      <c r="H228" s="14">
        <v>0.53</v>
      </c>
      <c r="I228" s="109">
        <f t="shared" si="3"/>
        <v>3.18</v>
      </c>
      <c r="J228" s="115"/>
    </row>
    <row r="229" spans="1:10" ht="180">
      <c r="A229" s="114"/>
      <c r="B229" s="107">
        <v>12</v>
      </c>
      <c r="C229" s="10" t="s">
        <v>567</v>
      </c>
      <c r="D229" s="118" t="s">
        <v>107</v>
      </c>
      <c r="E229" s="147"/>
      <c r="F229" s="148"/>
      <c r="G229" s="11" t="s">
        <v>928</v>
      </c>
      <c r="H229" s="14">
        <v>0.57999999999999996</v>
      </c>
      <c r="I229" s="109">
        <f t="shared" si="3"/>
        <v>6.9599999999999991</v>
      </c>
      <c r="J229" s="115"/>
    </row>
    <row r="230" spans="1:10" ht="180">
      <c r="A230" s="114"/>
      <c r="B230" s="107">
        <v>3</v>
      </c>
      <c r="C230" s="10" t="s">
        <v>567</v>
      </c>
      <c r="D230" s="118" t="s">
        <v>210</v>
      </c>
      <c r="E230" s="147"/>
      <c r="F230" s="148"/>
      <c r="G230" s="11" t="s">
        <v>928</v>
      </c>
      <c r="H230" s="14">
        <v>0.57999999999999996</v>
      </c>
      <c r="I230" s="109">
        <f t="shared" si="3"/>
        <v>1.7399999999999998</v>
      </c>
      <c r="J230" s="115"/>
    </row>
    <row r="231" spans="1:10" ht="180">
      <c r="A231" s="114"/>
      <c r="B231" s="107">
        <v>3</v>
      </c>
      <c r="C231" s="10" t="s">
        <v>567</v>
      </c>
      <c r="D231" s="118" t="s">
        <v>310</v>
      </c>
      <c r="E231" s="147"/>
      <c r="F231" s="148"/>
      <c r="G231" s="11" t="s">
        <v>928</v>
      </c>
      <c r="H231" s="14">
        <v>0.57999999999999996</v>
      </c>
      <c r="I231" s="109">
        <f t="shared" si="3"/>
        <v>1.7399999999999998</v>
      </c>
      <c r="J231" s="115"/>
    </row>
    <row r="232" spans="1:10" ht="228">
      <c r="A232" s="114"/>
      <c r="B232" s="107">
        <v>2</v>
      </c>
      <c r="C232" s="10" t="s">
        <v>929</v>
      </c>
      <c r="D232" s="118" t="s">
        <v>37</v>
      </c>
      <c r="E232" s="147" t="s">
        <v>265</v>
      </c>
      <c r="F232" s="148"/>
      <c r="G232" s="11" t="s">
        <v>930</v>
      </c>
      <c r="H232" s="14">
        <v>1.75</v>
      </c>
      <c r="I232" s="109">
        <f t="shared" si="3"/>
        <v>3.5</v>
      </c>
      <c r="J232" s="115"/>
    </row>
    <row r="233" spans="1:10" ht="228">
      <c r="A233" s="114"/>
      <c r="B233" s="107">
        <v>2</v>
      </c>
      <c r="C233" s="10" t="s">
        <v>929</v>
      </c>
      <c r="D233" s="118" t="s">
        <v>37</v>
      </c>
      <c r="E233" s="147" t="s">
        <v>931</v>
      </c>
      <c r="F233" s="148"/>
      <c r="G233" s="11" t="s">
        <v>930</v>
      </c>
      <c r="H233" s="14">
        <v>1.75</v>
      </c>
      <c r="I233" s="109">
        <f t="shared" si="3"/>
        <v>3.5</v>
      </c>
      <c r="J233" s="115"/>
    </row>
    <row r="234" spans="1:10" ht="180">
      <c r="A234" s="114"/>
      <c r="B234" s="107">
        <v>3</v>
      </c>
      <c r="C234" s="10" t="s">
        <v>932</v>
      </c>
      <c r="D234" s="118" t="s">
        <v>37</v>
      </c>
      <c r="E234" s="147"/>
      <c r="F234" s="148"/>
      <c r="G234" s="11" t="s">
        <v>933</v>
      </c>
      <c r="H234" s="14">
        <v>2.02</v>
      </c>
      <c r="I234" s="109">
        <f t="shared" si="3"/>
        <v>6.0600000000000005</v>
      </c>
      <c r="J234" s="115"/>
    </row>
    <row r="235" spans="1:10" ht="192">
      <c r="A235" s="114"/>
      <c r="B235" s="107">
        <v>2</v>
      </c>
      <c r="C235" s="10" t="s">
        <v>934</v>
      </c>
      <c r="D235" s="118" t="s">
        <v>37</v>
      </c>
      <c r="E235" s="147" t="s">
        <v>213</v>
      </c>
      <c r="F235" s="148"/>
      <c r="G235" s="11" t="s">
        <v>935</v>
      </c>
      <c r="H235" s="14">
        <v>2.0499999999999998</v>
      </c>
      <c r="I235" s="109">
        <f t="shared" si="3"/>
        <v>4.0999999999999996</v>
      </c>
      <c r="J235" s="115"/>
    </row>
    <row r="236" spans="1:10" ht="192">
      <c r="A236" s="114"/>
      <c r="B236" s="107">
        <v>2</v>
      </c>
      <c r="C236" s="10" t="s">
        <v>934</v>
      </c>
      <c r="D236" s="118" t="s">
        <v>37</v>
      </c>
      <c r="E236" s="147" t="s">
        <v>269</v>
      </c>
      <c r="F236" s="148"/>
      <c r="G236" s="11" t="s">
        <v>935</v>
      </c>
      <c r="H236" s="14">
        <v>2.0499999999999998</v>
      </c>
      <c r="I236" s="109">
        <f t="shared" si="3"/>
        <v>4.0999999999999996</v>
      </c>
      <c r="J236" s="115"/>
    </row>
    <row r="237" spans="1:10" ht="192">
      <c r="A237" s="114"/>
      <c r="B237" s="107">
        <v>2</v>
      </c>
      <c r="C237" s="10" t="s">
        <v>934</v>
      </c>
      <c r="D237" s="118" t="s">
        <v>37</v>
      </c>
      <c r="E237" s="147" t="s">
        <v>936</v>
      </c>
      <c r="F237" s="148"/>
      <c r="G237" s="11" t="s">
        <v>935</v>
      </c>
      <c r="H237" s="14">
        <v>2.0499999999999998</v>
      </c>
      <c r="I237" s="109">
        <f t="shared" si="3"/>
        <v>4.0999999999999996</v>
      </c>
      <c r="J237" s="115"/>
    </row>
    <row r="238" spans="1:10" ht="144">
      <c r="A238" s="114"/>
      <c r="B238" s="107">
        <v>2</v>
      </c>
      <c r="C238" s="10" t="s">
        <v>937</v>
      </c>
      <c r="D238" s="118" t="s">
        <v>37</v>
      </c>
      <c r="E238" s="147" t="s">
        <v>273</v>
      </c>
      <c r="F238" s="148"/>
      <c r="G238" s="11" t="s">
        <v>938</v>
      </c>
      <c r="H238" s="14">
        <v>2.21</v>
      </c>
      <c r="I238" s="109">
        <f t="shared" si="3"/>
        <v>4.42</v>
      </c>
      <c r="J238" s="115"/>
    </row>
    <row r="239" spans="1:10" ht="144">
      <c r="A239" s="114"/>
      <c r="B239" s="107">
        <v>2</v>
      </c>
      <c r="C239" s="10" t="s">
        <v>937</v>
      </c>
      <c r="D239" s="118" t="s">
        <v>37</v>
      </c>
      <c r="E239" s="147" t="s">
        <v>272</v>
      </c>
      <c r="F239" s="148"/>
      <c r="G239" s="11" t="s">
        <v>938</v>
      </c>
      <c r="H239" s="14">
        <v>2.21</v>
      </c>
      <c r="I239" s="109">
        <f t="shared" si="3"/>
        <v>4.42</v>
      </c>
      <c r="J239" s="115"/>
    </row>
    <row r="240" spans="1:10" ht="120">
      <c r="A240" s="114"/>
      <c r="B240" s="107">
        <v>4</v>
      </c>
      <c r="C240" s="10" t="s">
        <v>939</v>
      </c>
      <c r="D240" s="118"/>
      <c r="E240" s="147"/>
      <c r="F240" s="148"/>
      <c r="G240" s="11" t="s">
        <v>940</v>
      </c>
      <c r="H240" s="14">
        <v>0.87</v>
      </c>
      <c r="I240" s="109">
        <f t="shared" si="3"/>
        <v>3.48</v>
      </c>
      <c r="J240" s="115"/>
    </row>
    <row r="241" spans="1:10" ht="120">
      <c r="A241" s="114"/>
      <c r="B241" s="107">
        <v>4</v>
      </c>
      <c r="C241" s="10" t="s">
        <v>941</v>
      </c>
      <c r="D241" s="118"/>
      <c r="E241" s="147"/>
      <c r="F241" s="148"/>
      <c r="G241" s="11" t="s">
        <v>942</v>
      </c>
      <c r="H241" s="14">
        <v>0.87</v>
      </c>
      <c r="I241" s="109">
        <f t="shared" si="3"/>
        <v>3.48</v>
      </c>
      <c r="J241" s="115"/>
    </row>
    <row r="242" spans="1:10" ht="108">
      <c r="A242" s="114"/>
      <c r="B242" s="107">
        <v>4</v>
      </c>
      <c r="C242" s="10" t="s">
        <v>943</v>
      </c>
      <c r="D242" s="118"/>
      <c r="E242" s="147"/>
      <c r="F242" s="148"/>
      <c r="G242" s="11" t="s">
        <v>944</v>
      </c>
      <c r="H242" s="14">
        <v>0.87</v>
      </c>
      <c r="I242" s="109">
        <f t="shared" si="3"/>
        <v>3.48</v>
      </c>
      <c r="J242" s="115"/>
    </row>
    <row r="243" spans="1:10" ht="156">
      <c r="A243" s="114"/>
      <c r="B243" s="107">
        <v>4</v>
      </c>
      <c r="C243" s="10" t="s">
        <v>945</v>
      </c>
      <c r="D243" s="118" t="s">
        <v>294</v>
      </c>
      <c r="E243" s="147" t="s">
        <v>635</v>
      </c>
      <c r="F243" s="148"/>
      <c r="G243" s="11" t="s">
        <v>946</v>
      </c>
      <c r="H243" s="14">
        <v>1.7</v>
      </c>
      <c r="I243" s="109">
        <f t="shared" si="3"/>
        <v>6.8</v>
      </c>
      <c r="J243" s="115"/>
    </row>
    <row r="244" spans="1:10" ht="72">
      <c r="A244" s="114"/>
      <c r="B244" s="107">
        <v>4</v>
      </c>
      <c r="C244" s="10" t="s">
        <v>947</v>
      </c>
      <c r="D244" s="118" t="s">
        <v>298</v>
      </c>
      <c r="E244" s="147" t="s">
        <v>273</v>
      </c>
      <c r="F244" s="148"/>
      <c r="G244" s="11" t="s">
        <v>948</v>
      </c>
      <c r="H244" s="14">
        <v>0.63</v>
      </c>
      <c r="I244" s="109">
        <f t="shared" si="3"/>
        <v>2.52</v>
      </c>
      <c r="J244" s="115"/>
    </row>
    <row r="245" spans="1:10" ht="72">
      <c r="A245" s="114"/>
      <c r="B245" s="107">
        <v>4</v>
      </c>
      <c r="C245" s="10" t="s">
        <v>947</v>
      </c>
      <c r="D245" s="118" t="s">
        <v>294</v>
      </c>
      <c r="E245" s="147" t="s">
        <v>273</v>
      </c>
      <c r="F245" s="148"/>
      <c r="G245" s="11" t="s">
        <v>948</v>
      </c>
      <c r="H245" s="14">
        <v>0.67</v>
      </c>
      <c r="I245" s="109">
        <f t="shared" si="3"/>
        <v>2.68</v>
      </c>
      <c r="J245" s="115"/>
    </row>
    <row r="246" spans="1:10" ht="72">
      <c r="A246" s="114"/>
      <c r="B246" s="107">
        <v>4</v>
      </c>
      <c r="C246" s="10" t="s">
        <v>947</v>
      </c>
      <c r="D246" s="118" t="s">
        <v>314</v>
      </c>
      <c r="E246" s="147" t="s">
        <v>273</v>
      </c>
      <c r="F246" s="148"/>
      <c r="G246" s="11" t="s">
        <v>948</v>
      </c>
      <c r="H246" s="14">
        <v>0.72</v>
      </c>
      <c r="I246" s="109">
        <f t="shared" si="3"/>
        <v>2.88</v>
      </c>
      <c r="J246" s="115"/>
    </row>
    <row r="247" spans="1:10" ht="96">
      <c r="A247" s="114"/>
      <c r="B247" s="107">
        <v>6</v>
      </c>
      <c r="C247" s="10" t="s">
        <v>949</v>
      </c>
      <c r="D247" s="118" t="s">
        <v>298</v>
      </c>
      <c r="E247" s="147" t="s">
        <v>273</v>
      </c>
      <c r="F247" s="148"/>
      <c r="G247" s="11" t="s">
        <v>950</v>
      </c>
      <c r="H247" s="14">
        <v>0.63</v>
      </c>
      <c r="I247" s="109">
        <f t="shared" si="3"/>
        <v>3.7800000000000002</v>
      </c>
      <c r="J247" s="115"/>
    </row>
    <row r="248" spans="1:10" ht="96">
      <c r="A248" s="114"/>
      <c r="B248" s="107">
        <v>6</v>
      </c>
      <c r="C248" s="10" t="s">
        <v>949</v>
      </c>
      <c r="D248" s="118" t="s">
        <v>314</v>
      </c>
      <c r="E248" s="147" t="s">
        <v>273</v>
      </c>
      <c r="F248" s="148"/>
      <c r="G248" s="11" t="s">
        <v>950</v>
      </c>
      <c r="H248" s="14">
        <v>0.72</v>
      </c>
      <c r="I248" s="109">
        <f t="shared" si="3"/>
        <v>4.32</v>
      </c>
      <c r="J248" s="115"/>
    </row>
    <row r="249" spans="1:10" ht="96">
      <c r="A249" s="114"/>
      <c r="B249" s="107">
        <v>8</v>
      </c>
      <c r="C249" s="10" t="s">
        <v>949</v>
      </c>
      <c r="D249" s="118" t="s">
        <v>701</v>
      </c>
      <c r="E249" s="147" t="s">
        <v>273</v>
      </c>
      <c r="F249" s="148"/>
      <c r="G249" s="11" t="s">
        <v>950</v>
      </c>
      <c r="H249" s="14">
        <v>0.77</v>
      </c>
      <c r="I249" s="109">
        <f t="shared" si="3"/>
        <v>6.16</v>
      </c>
      <c r="J249" s="115"/>
    </row>
    <row r="250" spans="1:10" ht="60">
      <c r="A250" s="114"/>
      <c r="B250" s="107">
        <v>6</v>
      </c>
      <c r="C250" s="10" t="s">
        <v>951</v>
      </c>
      <c r="D250" s="118" t="s">
        <v>294</v>
      </c>
      <c r="E250" s="147" t="s">
        <v>583</v>
      </c>
      <c r="F250" s="148"/>
      <c r="G250" s="11" t="s">
        <v>952</v>
      </c>
      <c r="H250" s="14">
        <v>0.33</v>
      </c>
      <c r="I250" s="109">
        <f t="shared" si="3"/>
        <v>1.98</v>
      </c>
      <c r="J250" s="115"/>
    </row>
    <row r="251" spans="1:10" ht="228">
      <c r="A251" s="114"/>
      <c r="B251" s="107">
        <v>3</v>
      </c>
      <c r="C251" s="10" t="s">
        <v>953</v>
      </c>
      <c r="D251" s="118" t="s">
        <v>228</v>
      </c>
      <c r="E251" s="147" t="s">
        <v>239</v>
      </c>
      <c r="F251" s="148"/>
      <c r="G251" s="11" t="s">
        <v>954</v>
      </c>
      <c r="H251" s="14">
        <v>1.17</v>
      </c>
      <c r="I251" s="109">
        <f t="shared" si="3"/>
        <v>3.51</v>
      </c>
      <c r="J251" s="115"/>
    </row>
    <row r="252" spans="1:10" ht="228">
      <c r="A252" s="114"/>
      <c r="B252" s="107">
        <v>3</v>
      </c>
      <c r="C252" s="10" t="s">
        <v>953</v>
      </c>
      <c r="D252" s="118" t="s">
        <v>231</v>
      </c>
      <c r="E252" s="147" t="s">
        <v>239</v>
      </c>
      <c r="F252" s="148"/>
      <c r="G252" s="11" t="s">
        <v>954</v>
      </c>
      <c r="H252" s="14">
        <v>1.22</v>
      </c>
      <c r="I252" s="109">
        <f t="shared" si="3"/>
        <v>3.66</v>
      </c>
      <c r="J252" s="115"/>
    </row>
    <row r="253" spans="1:10" ht="228">
      <c r="A253" s="114"/>
      <c r="B253" s="107">
        <v>5</v>
      </c>
      <c r="C253" s="10" t="s">
        <v>953</v>
      </c>
      <c r="D253" s="118" t="s">
        <v>955</v>
      </c>
      <c r="E253" s="147" t="s">
        <v>239</v>
      </c>
      <c r="F253" s="148"/>
      <c r="G253" s="11" t="s">
        <v>954</v>
      </c>
      <c r="H253" s="14">
        <v>1.61</v>
      </c>
      <c r="I253" s="109">
        <f t="shared" si="3"/>
        <v>8.0500000000000007</v>
      </c>
      <c r="J253" s="115"/>
    </row>
    <row r="254" spans="1:10" ht="228">
      <c r="A254" s="114"/>
      <c r="B254" s="107">
        <v>3</v>
      </c>
      <c r="C254" s="10" t="s">
        <v>953</v>
      </c>
      <c r="D254" s="118" t="s">
        <v>955</v>
      </c>
      <c r="E254" s="147" t="s">
        <v>829</v>
      </c>
      <c r="F254" s="148"/>
      <c r="G254" s="11" t="s">
        <v>954</v>
      </c>
      <c r="H254" s="14">
        <v>1.61</v>
      </c>
      <c r="I254" s="109">
        <f t="shared" si="3"/>
        <v>4.83</v>
      </c>
      <c r="J254" s="115"/>
    </row>
    <row r="255" spans="1:10" ht="228">
      <c r="A255" s="114"/>
      <c r="B255" s="107">
        <v>5</v>
      </c>
      <c r="C255" s="10" t="s">
        <v>953</v>
      </c>
      <c r="D255" s="118" t="s">
        <v>956</v>
      </c>
      <c r="E255" s="147" t="s">
        <v>239</v>
      </c>
      <c r="F255" s="148"/>
      <c r="G255" s="11" t="s">
        <v>954</v>
      </c>
      <c r="H255" s="14">
        <v>1.42</v>
      </c>
      <c r="I255" s="109">
        <f t="shared" si="3"/>
        <v>7.1</v>
      </c>
      <c r="J255" s="115"/>
    </row>
    <row r="256" spans="1:10" ht="228">
      <c r="A256" s="114"/>
      <c r="B256" s="107">
        <v>3</v>
      </c>
      <c r="C256" s="10" t="s">
        <v>953</v>
      </c>
      <c r="D256" s="118" t="s">
        <v>956</v>
      </c>
      <c r="E256" s="147" t="s">
        <v>936</v>
      </c>
      <c r="F256" s="148"/>
      <c r="G256" s="11" t="s">
        <v>954</v>
      </c>
      <c r="H256" s="14">
        <v>1.42</v>
      </c>
      <c r="I256" s="109">
        <f t="shared" si="3"/>
        <v>4.26</v>
      </c>
      <c r="J256" s="115"/>
    </row>
    <row r="257" spans="1:10" ht="180">
      <c r="A257" s="114"/>
      <c r="B257" s="107">
        <v>2</v>
      </c>
      <c r="C257" s="10" t="s">
        <v>957</v>
      </c>
      <c r="D257" s="118" t="s">
        <v>25</v>
      </c>
      <c r="E257" s="147" t="s">
        <v>107</v>
      </c>
      <c r="F257" s="148"/>
      <c r="G257" s="11" t="s">
        <v>958</v>
      </c>
      <c r="H257" s="14">
        <v>1.23</v>
      </c>
      <c r="I257" s="109">
        <f t="shared" si="3"/>
        <v>2.46</v>
      </c>
      <c r="J257" s="115"/>
    </row>
    <row r="258" spans="1:10" ht="180">
      <c r="A258" s="114"/>
      <c r="B258" s="107">
        <v>2</v>
      </c>
      <c r="C258" s="10" t="s">
        <v>957</v>
      </c>
      <c r="D258" s="118" t="s">
        <v>25</v>
      </c>
      <c r="E258" s="147" t="s">
        <v>210</v>
      </c>
      <c r="F258" s="148"/>
      <c r="G258" s="11" t="s">
        <v>958</v>
      </c>
      <c r="H258" s="14">
        <v>1.23</v>
      </c>
      <c r="I258" s="109">
        <f t="shared" si="3"/>
        <v>2.46</v>
      </c>
      <c r="J258" s="115"/>
    </row>
    <row r="259" spans="1:10" ht="132">
      <c r="A259" s="114"/>
      <c r="B259" s="107">
        <v>5</v>
      </c>
      <c r="C259" s="10" t="s">
        <v>959</v>
      </c>
      <c r="D259" s="118" t="s">
        <v>23</v>
      </c>
      <c r="E259" s="147" t="s">
        <v>210</v>
      </c>
      <c r="F259" s="148"/>
      <c r="G259" s="11" t="s">
        <v>960</v>
      </c>
      <c r="H259" s="14">
        <v>0.57999999999999996</v>
      </c>
      <c r="I259" s="109">
        <f t="shared" si="3"/>
        <v>2.9</v>
      </c>
      <c r="J259" s="115"/>
    </row>
    <row r="260" spans="1:10" ht="132">
      <c r="A260" s="114"/>
      <c r="B260" s="107">
        <v>5</v>
      </c>
      <c r="C260" s="10" t="s">
        <v>959</v>
      </c>
      <c r="D260" s="118" t="s">
        <v>23</v>
      </c>
      <c r="E260" s="147" t="s">
        <v>214</v>
      </c>
      <c r="F260" s="148"/>
      <c r="G260" s="11" t="s">
        <v>960</v>
      </c>
      <c r="H260" s="14">
        <v>0.57999999999999996</v>
      </c>
      <c r="I260" s="109">
        <f t="shared" si="3"/>
        <v>2.9</v>
      </c>
      <c r="J260" s="115"/>
    </row>
    <row r="261" spans="1:10" ht="132">
      <c r="A261" s="114"/>
      <c r="B261" s="107">
        <v>5</v>
      </c>
      <c r="C261" s="10" t="s">
        <v>959</v>
      </c>
      <c r="D261" s="118" t="s">
        <v>23</v>
      </c>
      <c r="E261" s="147" t="s">
        <v>310</v>
      </c>
      <c r="F261" s="148"/>
      <c r="G261" s="11" t="s">
        <v>960</v>
      </c>
      <c r="H261" s="14">
        <v>0.57999999999999996</v>
      </c>
      <c r="I261" s="109">
        <f t="shared" si="3"/>
        <v>2.9</v>
      </c>
      <c r="J261" s="115"/>
    </row>
    <row r="262" spans="1:10" ht="132">
      <c r="A262" s="114"/>
      <c r="B262" s="107">
        <v>5</v>
      </c>
      <c r="C262" s="10" t="s">
        <v>959</v>
      </c>
      <c r="D262" s="118" t="s">
        <v>25</v>
      </c>
      <c r="E262" s="147" t="s">
        <v>210</v>
      </c>
      <c r="F262" s="148"/>
      <c r="G262" s="11" t="s">
        <v>960</v>
      </c>
      <c r="H262" s="14">
        <v>0.57999999999999996</v>
      </c>
      <c r="I262" s="109">
        <f t="shared" si="3"/>
        <v>2.9</v>
      </c>
      <c r="J262" s="115"/>
    </row>
    <row r="263" spans="1:10" ht="132">
      <c r="A263" s="114"/>
      <c r="B263" s="107">
        <v>5</v>
      </c>
      <c r="C263" s="10" t="s">
        <v>959</v>
      </c>
      <c r="D263" s="118" t="s">
        <v>25</v>
      </c>
      <c r="E263" s="147" t="s">
        <v>212</v>
      </c>
      <c r="F263" s="148"/>
      <c r="G263" s="11" t="s">
        <v>960</v>
      </c>
      <c r="H263" s="14">
        <v>0.57999999999999996</v>
      </c>
      <c r="I263" s="109">
        <f t="shared" si="3"/>
        <v>2.9</v>
      </c>
      <c r="J263" s="115"/>
    </row>
    <row r="264" spans="1:10" ht="132">
      <c r="A264" s="114"/>
      <c r="B264" s="107">
        <v>5</v>
      </c>
      <c r="C264" s="10" t="s">
        <v>959</v>
      </c>
      <c r="D264" s="118" t="s">
        <v>25</v>
      </c>
      <c r="E264" s="147" t="s">
        <v>214</v>
      </c>
      <c r="F264" s="148"/>
      <c r="G264" s="11" t="s">
        <v>960</v>
      </c>
      <c r="H264" s="14">
        <v>0.57999999999999996</v>
      </c>
      <c r="I264" s="109">
        <f t="shared" si="3"/>
        <v>2.9</v>
      </c>
      <c r="J264" s="115"/>
    </row>
    <row r="265" spans="1:10" ht="132">
      <c r="A265" s="114"/>
      <c r="B265" s="107">
        <v>5</v>
      </c>
      <c r="C265" s="10" t="s">
        <v>959</v>
      </c>
      <c r="D265" s="118" t="s">
        <v>25</v>
      </c>
      <c r="E265" s="147" t="s">
        <v>310</v>
      </c>
      <c r="F265" s="148"/>
      <c r="G265" s="11" t="s">
        <v>960</v>
      </c>
      <c r="H265" s="14">
        <v>0.57999999999999996</v>
      </c>
      <c r="I265" s="109">
        <f t="shared" si="3"/>
        <v>2.9</v>
      </c>
      <c r="J265" s="115"/>
    </row>
    <row r="266" spans="1:10" ht="132">
      <c r="A266" s="114"/>
      <c r="B266" s="107">
        <v>10</v>
      </c>
      <c r="C266" s="10" t="s">
        <v>959</v>
      </c>
      <c r="D266" s="118" t="s">
        <v>26</v>
      </c>
      <c r="E266" s="147" t="s">
        <v>107</v>
      </c>
      <c r="F266" s="148"/>
      <c r="G266" s="11" t="s">
        <v>960</v>
      </c>
      <c r="H266" s="14">
        <v>0.57999999999999996</v>
      </c>
      <c r="I266" s="109">
        <f t="shared" si="3"/>
        <v>5.8</v>
      </c>
      <c r="J266" s="115"/>
    </row>
    <row r="267" spans="1:10" ht="132">
      <c r="A267" s="114"/>
      <c r="B267" s="107">
        <v>3</v>
      </c>
      <c r="C267" s="10" t="s">
        <v>959</v>
      </c>
      <c r="D267" s="118" t="s">
        <v>27</v>
      </c>
      <c r="E267" s="147" t="s">
        <v>107</v>
      </c>
      <c r="F267" s="148"/>
      <c r="G267" s="11" t="s">
        <v>960</v>
      </c>
      <c r="H267" s="14">
        <v>0.57999999999999996</v>
      </c>
      <c r="I267" s="109">
        <f t="shared" si="3"/>
        <v>1.7399999999999998</v>
      </c>
      <c r="J267" s="115"/>
    </row>
    <row r="268" spans="1:10" ht="192">
      <c r="A268" s="114"/>
      <c r="B268" s="107">
        <v>3</v>
      </c>
      <c r="C268" s="10" t="s">
        <v>961</v>
      </c>
      <c r="D268" s="118" t="s">
        <v>234</v>
      </c>
      <c r="E268" s="147" t="s">
        <v>107</v>
      </c>
      <c r="F268" s="148"/>
      <c r="G268" s="11" t="s">
        <v>962</v>
      </c>
      <c r="H268" s="14">
        <v>0.97</v>
      </c>
      <c r="I268" s="109">
        <f t="shared" si="3"/>
        <v>2.91</v>
      </c>
      <c r="J268" s="115"/>
    </row>
    <row r="269" spans="1:10" ht="192">
      <c r="A269" s="114"/>
      <c r="B269" s="107">
        <v>3</v>
      </c>
      <c r="C269" s="10" t="s">
        <v>961</v>
      </c>
      <c r="D269" s="118" t="s">
        <v>234</v>
      </c>
      <c r="E269" s="147" t="s">
        <v>210</v>
      </c>
      <c r="F269" s="148"/>
      <c r="G269" s="11" t="s">
        <v>962</v>
      </c>
      <c r="H269" s="14">
        <v>0.97</v>
      </c>
      <c r="I269" s="109">
        <f t="shared" si="3"/>
        <v>2.91</v>
      </c>
      <c r="J269" s="115"/>
    </row>
    <row r="270" spans="1:10" ht="192">
      <c r="A270" s="114"/>
      <c r="B270" s="107">
        <v>3</v>
      </c>
      <c r="C270" s="10" t="s">
        <v>961</v>
      </c>
      <c r="D270" s="118" t="s">
        <v>234</v>
      </c>
      <c r="E270" s="147" t="s">
        <v>268</v>
      </c>
      <c r="F270" s="148"/>
      <c r="G270" s="11" t="s">
        <v>962</v>
      </c>
      <c r="H270" s="14">
        <v>0.97</v>
      </c>
      <c r="I270" s="109">
        <f t="shared" si="3"/>
        <v>2.91</v>
      </c>
      <c r="J270" s="115"/>
    </row>
    <row r="271" spans="1:10" ht="144">
      <c r="A271" s="114"/>
      <c r="B271" s="107">
        <v>6</v>
      </c>
      <c r="C271" s="10" t="s">
        <v>963</v>
      </c>
      <c r="D271" s="118" t="s">
        <v>23</v>
      </c>
      <c r="E271" s="147" t="s">
        <v>107</v>
      </c>
      <c r="F271" s="148"/>
      <c r="G271" s="11" t="s">
        <v>964</v>
      </c>
      <c r="H271" s="14">
        <v>0.33</v>
      </c>
      <c r="I271" s="109">
        <f t="shared" si="3"/>
        <v>1.98</v>
      </c>
      <c r="J271" s="115"/>
    </row>
    <row r="272" spans="1:10" ht="144">
      <c r="A272" s="114"/>
      <c r="B272" s="107">
        <v>10</v>
      </c>
      <c r="C272" s="10" t="s">
        <v>963</v>
      </c>
      <c r="D272" s="118" t="s">
        <v>25</v>
      </c>
      <c r="E272" s="147" t="s">
        <v>107</v>
      </c>
      <c r="F272" s="148"/>
      <c r="G272" s="11" t="s">
        <v>964</v>
      </c>
      <c r="H272" s="14">
        <v>0.33</v>
      </c>
      <c r="I272" s="109">
        <f t="shared" si="3"/>
        <v>3.3000000000000003</v>
      </c>
      <c r="J272" s="115"/>
    </row>
    <row r="273" spans="1:10" ht="144">
      <c r="A273" s="114"/>
      <c r="B273" s="107">
        <v>6</v>
      </c>
      <c r="C273" s="10" t="s">
        <v>592</v>
      </c>
      <c r="D273" s="118" t="s">
        <v>23</v>
      </c>
      <c r="E273" s="147" t="s">
        <v>107</v>
      </c>
      <c r="F273" s="148"/>
      <c r="G273" s="11" t="s">
        <v>594</v>
      </c>
      <c r="H273" s="14">
        <v>0.33</v>
      </c>
      <c r="I273" s="109">
        <f t="shared" si="3"/>
        <v>1.98</v>
      </c>
      <c r="J273" s="115"/>
    </row>
    <row r="274" spans="1:10" ht="144">
      <c r="A274" s="114"/>
      <c r="B274" s="107">
        <v>5</v>
      </c>
      <c r="C274" s="10" t="s">
        <v>592</v>
      </c>
      <c r="D274" s="118" t="s">
        <v>23</v>
      </c>
      <c r="E274" s="147" t="s">
        <v>212</v>
      </c>
      <c r="F274" s="148"/>
      <c r="G274" s="11" t="s">
        <v>594</v>
      </c>
      <c r="H274" s="14">
        <v>0.33</v>
      </c>
      <c r="I274" s="109">
        <f t="shared" si="3"/>
        <v>1.6500000000000001</v>
      </c>
      <c r="J274" s="115"/>
    </row>
    <row r="275" spans="1:10" ht="144">
      <c r="A275" s="114"/>
      <c r="B275" s="107">
        <v>5</v>
      </c>
      <c r="C275" s="10" t="s">
        <v>592</v>
      </c>
      <c r="D275" s="118" t="s">
        <v>23</v>
      </c>
      <c r="E275" s="147" t="s">
        <v>213</v>
      </c>
      <c r="F275" s="148"/>
      <c r="G275" s="11" t="s">
        <v>594</v>
      </c>
      <c r="H275" s="14">
        <v>0.33</v>
      </c>
      <c r="I275" s="109">
        <f t="shared" si="3"/>
        <v>1.6500000000000001</v>
      </c>
      <c r="J275" s="115"/>
    </row>
    <row r="276" spans="1:10" ht="144">
      <c r="A276" s="114"/>
      <c r="B276" s="107">
        <v>15</v>
      </c>
      <c r="C276" s="10" t="s">
        <v>592</v>
      </c>
      <c r="D276" s="118" t="s">
        <v>25</v>
      </c>
      <c r="E276" s="147" t="s">
        <v>107</v>
      </c>
      <c r="F276" s="148"/>
      <c r="G276" s="11" t="s">
        <v>594</v>
      </c>
      <c r="H276" s="14">
        <v>0.33</v>
      </c>
      <c r="I276" s="109">
        <f t="shared" si="3"/>
        <v>4.95</v>
      </c>
      <c r="J276" s="115"/>
    </row>
    <row r="277" spans="1:10" ht="144">
      <c r="A277" s="114"/>
      <c r="B277" s="107">
        <v>5</v>
      </c>
      <c r="C277" s="10" t="s">
        <v>592</v>
      </c>
      <c r="D277" s="118" t="s">
        <v>25</v>
      </c>
      <c r="E277" s="147" t="s">
        <v>214</v>
      </c>
      <c r="F277" s="148"/>
      <c r="G277" s="11" t="s">
        <v>594</v>
      </c>
      <c r="H277" s="14">
        <v>0.33</v>
      </c>
      <c r="I277" s="109">
        <f t="shared" si="3"/>
        <v>1.6500000000000001</v>
      </c>
      <c r="J277" s="115"/>
    </row>
    <row r="278" spans="1:10" ht="144">
      <c r="A278" s="114"/>
      <c r="B278" s="107">
        <v>5</v>
      </c>
      <c r="C278" s="10" t="s">
        <v>592</v>
      </c>
      <c r="D278" s="118" t="s">
        <v>25</v>
      </c>
      <c r="E278" s="147" t="s">
        <v>310</v>
      </c>
      <c r="F278" s="148"/>
      <c r="G278" s="11" t="s">
        <v>594</v>
      </c>
      <c r="H278" s="14">
        <v>0.33</v>
      </c>
      <c r="I278" s="109">
        <f t="shared" ref="I278:I341" si="4">H278*B278</f>
        <v>1.6500000000000001</v>
      </c>
      <c r="J278" s="115"/>
    </row>
    <row r="279" spans="1:10" ht="192">
      <c r="A279" s="114"/>
      <c r="B279" s="107">
        <v>12</v>
      </c>
      <c r="C279" s="10" t="s">
        <v>965</v>
      </c>
      <c r="D279" s="118" t="s">
        <v>966</v>
      </c>
      <c r="E279" s="147" t="s">
        <v>107</v>
      </c>
      <c r="F279" s="148"/>
      <c r="G279" s="11" t="s">
        <v>967</v>
      </c>
      <c r="H279" s="14">
        <v>0.77</v>
      </c>
      <c r="I279" s="109">
        <f t="shared" si="4"/>
        <v>9.24</v>
      </c>
      <c r="J279" s="115"/>
    </row>
    <row r="280" spans="1:10" ht="120">
      <c r="A280" s="114"/>
      <c r="B280" s="107">
        <v>5</v>
      </c>
      <c r="C280" s="10" t="s">
        <v>968</v>
      </c>
      <c r="D280" s="118" t="s">
        <v>25</v>
      </c>
      <c r="E280" s="147" t="s">
        <v>673</v>
      </c>
      <c r="F280" s="148"/>
      <c r="G280" s="11" t="s">
        <v>969</v>
      </c>
      <c r="H280" s="14">
        <v>0.57999999999999996</v>
      </c>
      <c r="I280" s="109">
        <f t="shared" si="4"/>
        <v>2.9</v>
      </c>
      <c r="J280" s="115"/>
    </row>
    <row r="281" spans="1:10" ht="120">
      <c r="A281" s="114"/>
      <c r="B281" s="107">
        <v>8</v>
      </c>
      <c r="C281" s="10" t="s">
        <v>968</v>
      </c>
      <c r="D281" s="118" t="s">
        <v>25</v>
      </c>
      <c r="E281" s="147" t="s">
        <v>272</v>
      </c>
      <c r="F281" s="148"/>
      <c r="G281" s="11" t="s">
        <v>969</v>
      </c>
      <c r="H281" s="14">
        <v>0.57999999999999996</v>
      </c>
      <c r="I281" s="109">
        <f t="shared" si="4"/>
        <v>4.6399999999999997</v>
      </c>
      <c r="J281" s="115"/>
    </row>
    <row r="282" spans="1:10" ht="228">
      <c r="A282" s="114"/>
      <c r="B282" s="107">
        <v>2</v>
      </c>
      <c r="C282" s="10" t="s">
        <v>970</v>
      </c>
      <c r="D282" s="118" t="s">
        <v>26</v>
      </c>
      <c r="E282" s="147" t="s">
        <v>214</v>
      </c>
      <c r="F282" s="148"/>
      <c r="G282" s="11" t="s">
        <v>1293</v>
      </c>
      <c r="H282" s="14">
        <v>1.76</v>
      </c>
      <c r="I282" s="109">
        <f t="shared" si="4"/>
        <v>3.52</v>
      </c>
      <c r="J282" s="115"/>
    </row>
    <row r="283" spans="1:10" ht="228">
      <c r="A283" s="114"/>
      <c r="B283" s="107">
        <v>2</v>
      </c>
      <c r="C283" s="10" t="s">
        <v>970</v>
      </c>
      <c r="D283" s="118" t="s">
        <v>26</v>
      </c>
      <c r="E283" s="147" t="s">
        <v>268</v>
      </c>
      <c r="F283" s="148"/>
      <c r="G283" s="11" t="s">
        <v>1293</v>
      </c>
      <c r="H283" s="14">
        <v>1.76</v>
      </c>
      <c r="I283" s="109">
        <f t="shared" si="4"/>
        <v>3.52</v>
      </c>
      <c r="J283" s="115"/>
    </row>
    <row r="284" spans="1:10" ht="228">
      <c r="A284" s="114"/>
      <c r="B284" s="107">
        <v>2</v>
      </c>
      <c r="C284" s="10" t="s">
        <v>970</v>
      </c>
      <c r="D284" s="118" t="s">
        <v>26</v>
      </c>
      <c r="E284" s="147" t="s">
        <v>269</v>
      </c>
      <c r="F284" s="148"/>
      <c r="G284" s="11" t="s">
        <v>1293</v>
      </c>
      <c r="H284" s="14">
        <v>1.76</v>
      </c>
      <c r="I284" s="109">
        <f t="shared" si="4"/>
        <v>3.52</v>
      </c>
      <c r="J284" s="115"/>
    </row>
    <row r="285" spans="1:10" ht="168">
      <c r="A285" s="114"/>
      <c r="B285" s="107">
        <v>2</v>
      </c>
      <c r="C285" s="10" t="s">
        <v>971</v>
      </c>
      <c r="D285" s="118" t="s">
        <v>26</v>
      </c>
      <c r="E285" s="147" t="s">
        <v>107</v>
      </c>
      <c r="F285" s="148"/>
      <c r="G285" s="11" t="s">
        <v>1294</v>
      </c>
      <c r="H285" s="14">
        <v>1.54</v>
      </c>
      <c r="I285" s="109">
        <f t="shared" si="4"/>
        <v>3.08</v>
      </c>
      <c r="J285" s="115"/>
    </row>
    <row r="286" spans="1:10" ht="168">
      <c r="A286" s="114"/>
      <c r="B286" s="107">
        <v>2</v>
      </c>
      <c r="C286" s="10" t="s">
        <v>971</v>
      </c>
      <c r="D286" s="118" t="s">
        <v>26</v>
      </c>
      <c r="E286" s="147" t="s">
        <v>263</v>
      </c>
      <c r="F286" s="148"/>
      <c r="G286" s="11" t="s">
        <v>1294</v>
      </c>
      <c r="H286" s="14">
        <v>1.54</v>
      </c>
      <c r="I286" s="109">
        <f t="shared" si="4"/>
        <v>3.08</v>
      </c>
      <c r="J286" s="115"/>
    </row>
    <row r="287" spans="1:10" ht="168">
      <c r="A287" s="114"/>
      <c r="B287" s="107">
        <v>2</v>
      </c>
      <c r="C287" s="10" t="s">
        <v>971</v>
      </c>
      <c r="D287" s="118" t="s">
        <v>26</v>
      </c>
      <c r="E287" s="147" t="s">
        <v>269</v>
      </c>
      <c r="F287" s="148"/>
      <c r="G287" s="11" t="s">
        <v>1294</v>
      </c>
      <c r="H287" s="14">
        <v>1.54</v>
      </c>
      <c r="I287" s="109">
        <f t="shared" si="4"/>
        <v>3.08</v>
      </c>
      <c r="J287" s="115"/>
    </row>
    <row r="288" spans="1:10" ht="228">
      <c r="A288" s="114"/>
      <c r="B288" s="107">
        <v>2</v>
      </c>
      <c r="C288" s="10" t="s">
        <v>972</v>
      </c>
      <c r="D288" s="118" t="s">
        <v>26</v>
      </c>
      <c r="E288" s="147" t="s">
        <v>107</v>
      </c>
      <c r="F288" s="148"/>
      <c r="G288" s="11" t="s">
        <v>973</v>
      </c>
      <c r="H288" s="14">
        <v>2.36</v>
      </c>
      <c r="I288" s="109">
        <f t="shared" si="4"/>
        <v>4.72</v>
      </c>
      <c r="J288" s="115"/>
    </row>
    <row r="289" spans="1:10" ht="228">
      <c r="A289" s="114"/>
      <c r="B289" s="107">
        <v>2</v>
      </c>
      <c r="C289" s="10" t="s">
        <v>972</v>
      </c>
      <c r="D289" s="118" t="s">
        <v>26</v>
      </c>
      <c r="E289" s="147" t="s">
        <v>210</v>
      </c>
      <c r="F289" s="148"/>
      <c r="G289" s="11" t="s">
        <v>973</v>
      </c>
      <c r="H289" s="14">
        <v>2.36</v>
      </c>
      <c r="I289" s="109">
        <f t="shared" si="4"/>
        <v>4.72</v>
      </c>
      <c r="J289" s="115"/>
    </row>
    <row r="290" spans="1:10" ht="228">
      <c r="A290" s="114"/>
      <c r="B290" s="107">
        <v>2</v>
      </c>
      <c r="C290" s="10" t="s">
        <v>972</v>
      </c>
      <c r="D290" s="118" t="s">
        <v>26</v>
      </c>
      <c r="E290" s="147" t="s">
        <v>310</v>
      </c>
      <c r="F290" s="148"/>
      <c r="G290" s="11" t="s">
        <v>973</v>
      </c>
      <c r="H290" s="14">
        <v>2.36</v>
      </c>
      <c r="I290" s="109">
        <f t="shared" si="4"/>
        <v>4.72</v>
      </c>
      <c r="J290" s="115"/>
    </row>
    <row r="291" spans="1:10" ht="228">
      <c r="A291" s="114"/>
      <c r="B291" s="107">
        <v>2</v>
      </c>
      <c r="C291" s="10" t="s">
        <v>974</v>
      </c>
      <c r="D291" s="118" t="s">
        <v>26</v>
      </c>
      <c r="E291" s="147" t="s">
        <v>269</v>
      </c>
      <c r="F291" s="148"/>
      <c r="G291" s="11" t="s">
        <v>1295</v>
      </c>
      <c r="H291" s="14">
        <v>1.52</v>
      </c>
      <c r="I291" s="109">
        <f t="shared" si="4"/>
        <v>3.04</v>
      </c>
      <c r="J291" s="115"/>
    </row>
    <row r="292" spans="1:10" ht="228">
      <c r="A292" s="114"/>
      <c r="B292" s="107">
        <v>2</v>
      </c>
      <c r="C292" s="10" t="s">
        <v>974</v>
      </c>
      <c r="D292" s="118" t="s">
        <v>26</v>
      </c>
      <c r="E292" s="147" t="s">
        <v>270</v>
      </c>
      <c r="F292" s="148"/>
      <c r="G292" s="11" t="s">
        <v>1295</v>
      </c>
      <c r="H292" s="14">
        <v>1.52</v>
      </c>
      <c r="I292" s="109">
        <f t="shared" si="4"/>
        <v>3.04</v>
      </c>
      <c r="J292" s="115"/>
    </row>
    <row r="293" spans="1:10" ht="144">
      <c r="A293" s="114"/>
      <c r="B293" s="107">
        <v>2</v>
      </c>
      <c r="C293" s="10" t="s">
        <v>975</v>
      </c>
      <c r="D293" s="118" t="s">
        <v>26</v>
      </c>
      <c r="E293" s="147" t="s">
        <v>107</v>
      </c>
      <c r="F293" s="148"/>
      <c r="G293" s="11" t="s">
        <v>976</v>
      </c>
      <c r="H293" s="14">
        <v>1.46</v>
      </c>
      <c r="I293" s="109">
        <f t="shared" si="4"/>
        <v>2.92</v>
      </c>
      <c r="J293" s="115"/>
    </row>
    <row r="294" spans="1:10" ht="144">
      <c r="A294" s="114"/>
      <c r="B294" s="107">
        <v>2</v>
      </c>
      <c r="C294" s="10" t="s">
        <v>975</v>
      </c>
      <c r="D294" s="118" t="s">
        <v>26</v>
      </c>
      <c r="E294" s="147" t="s">
        <v>212</v>
      </c>
      <c r="F294" s="148"/>
      <c r="G294" s="11" t="s">
        <v>976</v>
      </c>
      <c r="H294" s="14">
        <v>1.46</v>
      </c>
      <c r="I294" s="109">
        <f t="shared" si="4"/>
        <v>2.92</v>
      </c>
      <c r="J294" s="115"/>
    </row>
    <row r="295" spans="1:10" ht="144">
      <c r="A295" s="114"/>
      <c r="B295" s="107">
        <v>2</v>
      </c>
      <c r="C295" s="10" t="s">
        <v>975</v>
      </c>
      <c r="D295" s="118" t="s">
        <v>26</v>
      </c>
      <c r="E295" s="147" t="s">
        <v>265</v>
      </c>
      <c r="F295" s="148"/>
      <c r="G295" s="11" t="s">
        <v>976</v>
      </c>
      <c r="H295" s="14">
        <v>1.46</v>
      </c>
      <c r="I295" s="109">
        <f t="shared" si="4"/>
        <v>2.92</v>
      </c>
      <c r="J295" s="115"/>
    </row>
    <row r="296" spans="1:10" ht="180">
      <c r="A296" s="114"/>
      <c r="B296" s="107">
        <v>2</v>
      </c>
      <c r="C296" s="10" t="s">
        <v>977</v>
      </c>
      <c r="D296" s="118" t="s">
        <v>26</v>
      </c>
      <c r="E296" s="147" t="s">
        <v>107</v>
      </c>
      <c r="F296" s="148"/>
      <c r="G296" s="11" t="s">
        <v>1296</v>
      </c>
      <c r="H296" s="14">
        <v>1.84</v>
      </c>
      <c r="I296" s="109">
        <f t="shared" si="4"/>
        <v>3.68</v>
      </c>
      <c r="J296" s="115"/>
    </row>
    <row r="297" spans="1:10" ht="180">
      <c r="A297" s="114"/>
      <c r="B297" s="107">
        <v>2</v>
      </c>
      <c r="C297" s="10" t="s">
        <v>977</v>
      </c>
      <c r="D297" s="118" t="s">
        <v>26</v>
      </c>
      <c r="E297" s="147" t="s">
        <v>210</v>
      </c>
      <c r="F297" s="148"/>
      <c r="G297" s="11" t="s">
        <v>1296</v>
      </c>
      <c r="H297" s="14">
        <v>1.84</v>
      </c>
      <c r="I297" s="109">
        <f t="shared" si="4"/>
        <v>3.68</v>
      </c>
      <c r="J297" s="115"/>
    </row>
    <row r="298" spans="1:10" ht="180">
      <c r="A298" s="114"/>
      <c r="B298" s="107">
        <v>2</v>
      </c>
      <c r="C298" s="10" t="s">
        <v>977</v>
      </c>
      <c r="D298" s="118" t="s">
        <v>26</v>
      </c>
      <c r="E298" s="147" t="s">
        <v>212</v>
      </c>
      <c r="F298" s="148"/>
      <c r="G298" s="11" t="s">
        <v>1296</v>
      </c>
      <c r="H298" s="14">
        <v>1.84</v>
      </c>
      <c r="I298" s="109">
        <f t="shared" si="4"/>
        <v>3.68</v>
      </c>
      <c r="J298" s="115"/>
    </row>
    <row r="299" spans="1:10" ht="264">
      <c r="A299" s="114"/>
      <c r="B299" s="107">
        <v>2</v>
      </c>
      <c r="C299" s="10" t="s">
        <v>978</v>
      </c>
      <c r="D299" s="118" t="s">
        <v>26</v>
      </c>
      <c r="E299" s="147" t="s">
        <v>107</v>
      </c>
      <c r="F299" s="148"/>
      <c r="G299" s="11" t="s">
        <v>1297</v>
      </c>
      <c r="H299" s="14">
        <v>1.98</v>
      </c>
      <c r="I299" s="109">
        <f t="shared" si="4"/>
        <v>3.96</v>
      </c>
      <c r="J299" s="115"/>
    </row>
    <row r="300" spans="1:10" ht="228">
      <c r="A300" s="114"/>
      <c r="B300" s="107">
        <v>2</v>
      </c>
      <c r="C300" s="10" t="s">
        <v>979</v>
      </c>
      <c r="D300" s="118" t="s">
        <v>26</v>
      </c>
      <c r="E300" s="147" t="s">
        <v>107</v>
      </c>
      <c r="F300" s="148"/>
      <c r="G300" s="11" t="s">
        <v>1298</v>
      </c>
      <c r="H300" s="14">
        <v>1.27</v>
      </c>
      <c r="I300" s="109">
        <f t="shared" si="4"/>
        <v>2.54</v>
      </c>
      <c r="J300" s="115"/>
    </row>
    <row r="301" spans="1:10" ht="228">
      <c r="A301" s="114"/>
      <c r="B301" s="107">
        <v>2</v>
      </c>
      <c r="C301" s="10" t="s">
        <v>979</v>
      </c>
      <c r="D301" s="118" t="s">
        <v>26</v>
      </c>
      <c r="E301" s="147" t="s">
        <v>214</v>
      </c>
      <c r="F301" s="148"/>
      <c r="G301" s="11" t="s">
        <v>1298</v>
      </c>
      <c r="H301" s="14">
        <v>1.27</v>
      </c>
      <c r="I301" s="109">
        <f t="shared" si="4"/>
        <v>2.54</v>
      </c>
      <c r="J301" s="115"/>
    </row>
    <row r="302" spans="1:10" ht="228">
      <c r="A302" s="114"/>
      <c r="B302" s="107">
        <v>2</v>
      </c>
      <c r="C302" s="10" t="s">
        <v>979</v>
      </c>
      <c r="D302" s="118" t="s">
        <v>26</v>
      </c>
      <c r="E302" s="147" t="s">
        <v>268</v>
      </c>
      <c r="F302" s="148"/>
      <c r="G302" s="11" t="s">
        <v>1298</v>
      </c>
      <c r="H302" s="14">
        <v>1.27</v>
      </c>
      <c r="I302" s="109">
        <f t="shared" si="4"/>
        <v>2.54</v>
      </c>
      <c r="J302" s="115"/>
    </row>
    <row r="303" spans="1:10" ht="180">
      <c r="A303" s="114"/>
      <c r="B303" s="107">
        <v>2</v>
      </c>
      <c r="C303" s="10" t="s">
        <v>980</v>
      </c>
      <c r="D303" s="118" t="s">
        <v>26</v>
      </c>
      <c r="E303" s="147" t="s">
        <v>107</v>
      </c>
      <c r="F303" s="148"/>
      <c r="G303" s="11" t="s">
        <v>1299</v>
      </c>
      <c r="H303" s="14">
        <v>1.74</v>
      </c>
      <c r="I303" s="109">
        <f t="shared" si="4"/>
        <v>3.48</v>
      </c>
      <c r="J303" s="115"/>
    </row>
    <row r="304" spans="1:10" ht="168">
      <c r="A304" s="114"/>
      <c r="B304" s="107">
        <v>2</v>
      </c>
      <c r="C304" s="10" t="s">
        <v>981</v>
      </c>
      <c r="D304" s="118" t="s">
        <v>27</v>
      </c>
      <c r="E304" s="147" t="s">
        <v>635</v>
      </c>
      <c r="F304" s="148"/>
      <c r="G304" s="11" t="s">
        <v>982</v>
      </c>
      <c r="H304" s="14">
        <v>1.63</v>
      </c>
      <c r="I304" s="109">
        <f t="shared" si="4"/>
        <v>3.26</v>
      </c>
      <c r="J304" s="115"/>
    </row>
    <row r="305" spans="1:10" ht="168">
      <c r="A305" s="114"/>
      <c r="B305" s="107">
        <v>2</v>
      </c>
      <c r="C305" s="10" t="s">
        <v>981</v>
      </c>
      <c r="D305" s="118" t="s">
        <v>27</v>
      </c>
      <c r="E305" s="147" t="s">
        <v>637</v>
      </c>
      <c r="F305" s="148"/>
      <c r="G305" s="11" t="s">
        <v>982</v>
      </c>
      <c r="H305" s="14">
        <v>1.63</v>
      </c>
      <c r="I305" s="109">
        <f t="shared" si="4"/>
        <v>3.26</v>
      </c>
      <c r="J305" s="115"/>
    </row>
    <row r="306" spans="1:10" ht="180">
      <c r="A306" s="114"/>
      <c r="B306" s="107">
        <v>2</v>
      </c>
      <c r="C306" s="10" t="s">
        <v>983</v>
      </c>
      <c r="D306" s="118" t="s">
        <v>26</v>
      </c>
      <c r="E306" s="147" t="s">
        <v>348</v>
      </c>
      <c r="F306" s="148"/>
      <c r="G306" s="11" t="s">
        <v>984</v>
      </c>
      <c r="H306" s="14">
        <v>4.1399999999999997</v>
      </c>
      <c r="I306" s="109">
        <f t="shared" si="4"/>
        <v>8.2799999999999994</v>
      </c>
      <c r="J306" s="115"/>
    </row>
    <row r="307" spans="1:10" ht="336">
      <c r="A307" s="114"/>
      <c r="B307" s="107">
        <v>2</v>
      </c>
      <c r="C307" s="10" t="s">
        <v>985</v>
      </c>
      <c r="D307" s="118" t="s">
        <v>26</v>
      </c>
      <c r="E307" s="147" t="s">
        <v>107</v>
      </c>
      <c r="F307" s="148"/>
      <c r="G307" s="11" t="s">
        <v>986</v>
      </c>
      <c r="H307" s="14">
        <v>2.2000000000000002</v>
      </c>
      <c r="I307" s="109">
        <f t="shared" si="4"/>
        <v>4.4000000000000004</v>
      </c>
      <c r="J307" s="115"/>
    </row>
    <row r="308" spans="1:10" ht="228">
      <c r="A308" s="114"/>
      <c r="B308" s="107">
        <v>2</v>
      </c>
      <c r="C308" s="10" t="s">
        <v>987</v>
      </c>
      <c r="D308" s="118" t="s">
        <v>26</v>
      </c>
      <c r="E308" s="147" t="s">
        <v>348</v>
      </c>
      <c r="F308" s="148"/>
      <c r="G308" s="11" t="s">
        <v>988</v>
      </c>
      <c r="H308" s="14">
        <v>2.38</v>
      </c>
      <c r="I308" s="109">
        <f t="shared" si="4"/>
        <v>4.76</v>
      </c>
      <c r="J308" s="115"/>
    </row>
    <row r="309" spans="1:10" ht="228">
      <c r="A309" s="114"/>
      <c r="B309" s="107">
        <v>2</v>
      </c>
      <c r="C309" s="10" t="s">
        <v>987</v>
      </c>
      <c r="D309" s="118" t="s">
        <v>26</v>
      </c>
      <c r="E309" s="147" t="s">
        <v>528</v>
      </c>
      <c r="F309" s="148"/>
      <c r="G309" s="11" t="s">
        <v>988</v>
      </c>
      <c r="H309" s="14">
        <v>2.38</v>
      </c>
      <c r="I309" s="109">
        <f t="shared" si="4"/>
        <v>4.76</v>
      </c>
      <c r="J309" s="115"/>
    </row>
    <row r="310" spans="1:10" ht="192">
      <c r="A310" s="114"/>
      <c r="B310" s="107">
        <v>2</v>
      </c>
      <c r="C310" s="10" t="s">
        <v>989</v>
      </c>
      <c r="D310" s="118" t="s">
        <v>26</v>
      </c>
      <c r="E310" s="147" t="s">
        <v>212</v>
      </c>
      <c r="F310" s="148"/>
      <c r="G310" s="11" t="s">
        <v>990</v>
      </c>
      <c r="H310" s="14">
        <v>1.98</v>
      </c>
      <c r="I310" s="109">
        <f t="shared" si="4"/>
        <v>3.96</v>
      </c>
      <c r="J310" s="115"/>
    </row>
    <row r="311" spans="1:10" ht="180">
      <c r="A311" s="114"/>
      <c r="B311" s="107">
        <v>3</v>
      </c>
      <c r="C311" s="10" t="s">
        <v>991</v>
      </c>
      <c r="D311" s="118" t="s">
        <v>27</v>
      </c>
      <c r="E311" s="147" t="s">
        <v>107</v>
      </c>
      <c r="F311" s="148"/>
      <c r="G311" s="11" t="s">
        <v>992</v>
      </c>
      <c r="H311" s="14">
        <v>1.7</v>
      </c>
      <c r="I311" s="109">
        <f t="shared" si="4"/>
        <v>5.0999999999999996</v>
      </c>
      <c r="J311" s="115"/>
    </row>
    <row r="312" spans="1:10" ht="180">
      <c r="A312" s="114"/>
      <c r="B312" s="107">
        <v>2</v>
      </c>
      <c r="C312" s="10" t="s">
        <v>991</v>
      </c>
      <c r="D312" s="118" t="s">
        <v>27</v>
      </c>
      <c r="E312" s="147" t="s">
        <v>213</v>
      </c>
      <c r="F312" s="148"/>
      <c r="G312" s="11" t="s">
        <v>992</v>
      </c>
      <c r="H312" s="14">
        <v>1.7</v>
      </c>
      <c r="I312" s="109">
        <f t="shared" si="4"/>
        <v>3.4</v>
      </c>
      <c r="J312" s="115"/>
    </row>
    <row r="313" spans="1:10" ht="180">
      <c r="A313" s="114"/>
      <c r="B313" s="107">
        <v>2</v>
      </c>
      <c r="C313" s="10" t="s">
        <v>991</v>
      </c>
      <c r="D313" s="118" t="s">
        <v>27</v>
      </c>
      <c r="E313" s="147" t="s">
        <v>265</v>
      </c>
      <c r="F313" s="148"/>
      <c r="G313" s="11" t="s">
        <v>992</v>
      </c>
      <c r="H313" s="14">
        <v>1.7</v>
      </c>
      <c r="I313" s="109">
        <f t="shared" si="4"/>
        <v>3.4</v>
      </c>
      <c r="J313" s="115"/>
    </row>
    <row r="314" spans="1:10" ht="168">
      <c r="A314" s="114"/>
      <c r="B314" s="107">
        <v>2</v>
      </c>
      <c r="C314" s="10" t="s">
        <v>993</v>
      </c>
      <c r="D314" s="118" t="s">
        <v>26</v>
      </c>
      <c r="E314" s="147" t="s">
        <v>528</v>
      </c>
      <c r="F314" s="148"/>
      <c r="G314" s="11" t="s">
        <v>994</v>
      </c>
      <c r="H314" s="14">
        <v>2.78</v>
      </c>
      <c r="I314" s="109">
        <f t="shared" si="4"/>
        <v>5.56</v>
      </c>
      <c r="J314" s="115"/>
    </row>
    <row r="315" spans="1:10" ht="144">
      <c r="A315" s="114"/>
      <c r="B315" s="107">
        <v>2</v>
      </c>
      <c r="C315" s="10" t="s">
        <v>995</v>
      </c>
      <c r="D315" s="118" t="s">
        <v>25</v>
      </c>
      <c r="E315" s="147" t="s">
        <v>239</v>
      </c>
      <c r="F315" s="148"/>
      <c r="G315" s="11" t="s">
        <v>996</v>
      </c>
      <c r="H315" s="14">
        <v>2.35</v>
      </c>
      <c r="I315" s="109">
        <f t="shared" si="4"/>
        <v>4.7</v>
      </c>
      <c r="J315" s="115"/>
    </row>
    <row r="316" spans="1:10" ht="252">
      <c r="A316" s="114"/>
      <c r="B316" s="107">
        <v>2</v>
      </c>
      <c r="C316" s="10" t="s">
        <v>997</v>
      </c>
      <c r="D316" s="118" t="s">
        <v>834</v>
      </c>
      <c r="E316" s="147"/>
      <c r="F316" s="148"/>
      <c r="G316" s="11" t="s">
        <v>1300</v>
      </c>
      <c r="H316" s="14">
        <v>1.94</v>
      </c>
      <c r="I316" s="109">
        <f t="shared" si="4"/>
        <v>3.88</v>
      </c>
      <c r="J316" s="115"/>
    </row>
    <row r="317" spans="1:10" ht="288">
      <c r="A317" s="114"/>
      <c r="B317" s="107">
        <v>2</v>
      </c>
      <c r="C317" s="10" t="s">
        <v>998</v>
      </c>
      <c r="D317" s="118" t="s">
        <v>635</v>
      </c>
      <c r="E317" s="147"/>
      <c r="F317" s="148"/>
      <c r="G317" s="11" t="s">
        <v>1301</v>
      </c>
      <c r="H317" s="14">
        <v>2.31</v>
      </c>
      <c r="I317" s="109">
        <f t="shared" si="4"/>
        <v>4.62</v>
      </c>
      <c r="J317" s="115"/>
    </row>
    <row r="318" spans="1:10" ht="288">
      <c r="A318" s="114"/>
      <c r="B318" s="107">
        <v>2</v>
      </c>
      <c r="C318" s="10" t="s">
        <v>998</v>
      </c>
      <c r="D318" s="118" t="s">
        <v>639</v>
      </c>
      <c r="E318" s="147"/>
      <c r="F318" s="148"/>
      <c r="G318" s="11" t="s">
        <v>1301</v>
      </c>
      <c r="H318" s="14">
        <v>2.31</v>
      </c>
      <c r="I318" s="109">
        <f t="shared" si="4"/>
        <v>4.62</v>
      </c>
      <c r="J318" s="115"/>
    </row>
    <row r="319" spans="1:10" ht="288">
      <c r="A319" s="114"/>
      <c r="B319" s="107">
        <v>2</v>
      </c>
      <c r="C319" s="10" t="s">
        <v>998</v>
      </c>
      <c r="D319" s="118" t="s">
        <v>643</v>
      </c>
      <c r="E319" s="147"/>
      <c r="F319" s="148"/>
      <c r="G319" s="11" t="s">
        <v>1301</v>
      </c>
      <c r="H319" s="14">
        <v>2.31</v>
      </c>
      <c r="I319" s="109">
        <f t="shared" si="4"/>
        <v>4.62</v>
      </c>
      <c r="J319" s="115"/>
    </row>
    <row r="320" spans="1:10" ht="312">
      <c r="A320" s="114"/>
      <c r="B320" s="107">
        <v>2</v>
      </c>
      <c r="C320" s="10" t="s">
        <v>999</v>
      </c>
      <c r="D320" s="118" t="s">
        <v>26</v>
      </c>
      <c r="E320" s="147" t="s">
        <v>269</v>
      </c>
      <c r="F320" s="148"/>
      <c r="G320" s="11" t="s">
        <v>1000</v>
      </c>
      <c r="H320" s="14">
        <v>4.03</v>
      </c>
      <c r="I320" s="109">
        <f t="shared" si="4"/>
        <v>8.06</v>
      </c>
      <c r="J320" s="115"/>
    </row>
    <row r="321" spans="1:10" ht="144">
      <c r="A321" s="114"/>
      <c r="B321" s="107">
        <v>8</v>
      </c>
      <c r="C321" s="10" t="s">
        <v>1001</v>
      </c>
      <c r="D321" s="118" t="s">
        <v>210</v>
      </c>
      <c r="E321" s="147"/>
      <c r="F321" s="148"/>
      <c r="G321" s="11" t="s">
        <v>1002</v>
      </c>
      <c r="H321" s="14">
        <v>1.65</v>
      </c>
      <c r="I321" s="109">
        <f t="shared" si="4"/>
        <v>13.2</v>
      </c>
      <c r="J321" s="115"/>
    </row>
    <row r="322" spans="1:10" ht="144">
      <c r="A322" s="114"/>
      <c r="B322" s="107">
        <v>3</v>
      </c>
      <c r="C322" s="10" t="s">
        <v>1001</v>
      </c>
      <c r="D322" s="118" t="s">
        <v>212</v>
      </c>
      <c r="E322" s="147"/>
      <c r="F322" s="148"/>
      <c r="G322" s="11" t="s">
        <v>1002</v>
      </c>
      <c r="H322" s="14">
        <v>1.65</v>
      </c>
      <c r="I322" s="109">
        <f t="shared" si="4"/>
        <v>4.9499999999999993</v>
      </c>
      <c r="J322" s="115"/>
    </row>
    <row r="323" spans="1:10" ht="144">
      <c r="A323" s="114"/>
      <c r="B323" s="107">
        <v>3</v>
      </c>
      <c r="C323" s="10" t="s">
        <v>1001</v>
      </c>
      <c r="D323" s="118" t="s">
        <v>214</v>
      </c>
      <c r="E323" s="147"/>
      <c r="F323" s="148"/>
      <c r="G323" s="11" t="s">
        <v>1002</v>
      </c>
      <c r="H323" s="14">
        <v>1.65</v>
      </c>
      <c r="I323" s="109">
        <f t="shared" si="4"/>
        <v>4.9499999999999993</v>
      </c>
      <c r="J323" s="115"/>
    </row>
    <row r="324" spans="1:10" ht="144">
      <c r="A324" s="114"/>
      <c r="B324" s="107">
        <v>5</v>
      </c>
      <c r="C324" s="10" t="s">
        <v>1001</v>
      </c>
      <c r="D324" s="118" t="s">
        <v>265</v>
      </c>
      <c r="E324" s="147"/>
      <c r="F324" s="148"/>
      <c r="G324" s="11" t="s">
        <v>1002</v>
      </c>
      <c r="H324" s="14">
        <v>1.65</v>
      </c>
      <c r="I324" s="109">
        <f t="shared" si="4"/>
        <v>8.25</v>
      </c>
      <c r="J324" s="115"/>
    </row>
    <row r="325" spans="1:10" ht="144">
      <c r="A325" s="114"/>
      <c r="B325" s="107">
        <v>3</v>
      </c>
      <c r="C325" s="10" t="s">
        <v>1001</v>
      </c>
      <c r="D325" s="118" t="s">
        <v>268</v>
      </c>
      <c r="E325" s="147"/>
      <c r="F325" s="148"/>
      <c r="G325" s="11" t="s">
        <v>1002</v>
      </c>
      <c r="H325" s="14">
        <v>1.65</v>
      </c>
      <c r="I325" s="109">
        <f t="shared" si="4"/>
        <v>4.9499999999999993</v>
      </c>
      <c r="J325" s="115"/>
    </row>
    <row r="326" spans="1:10" ht="156">
      <c r="A326" s="114"/>
      <c r="B326" s="107">
        <v>3</v>
      </c>
      <c r="C326" s="10" t="s">
        <v>577</v>
      </c>
      <c r="D326" s="118" t="s">
        <v>212</v>
      </c>
      <c r="E326" s="147"/>
      <c r="F326" s="148"/>
      <c r="G326" s="11" t="s">
        <v>1003</v>
      </c>
      <c r="H326" s="14">
        <v>1.6</v>
      </c>
      <c r="I326" s="109">
        <f t="shared" si="4"/>
        <v>4.8000000000000007</v>
      </c>
      <c r="J326" s="115"/>
    </row>
    <row r="327" spans="1:10" ht="156">
      <c r="A327" s="114"/>
      <c r="B327" s="107">
        <v>5</v>
      </c>
      <c r="C327" s="10" t="s">
        <v>577</v>
      </c>
      <c r="D327" s="118" t="s">
        <v>265</v>
      </c>
      <c r="E327" s="147"/>
      <c r="F327" s="148"/>
      <c r="G327" s="11" t="s">
        <v>1003</v>
      </c>
      <c r="H327" s="14">
        <v>1.6</v>
      </c>
      <c r="I327" s="109">
        <f t="shared" si="4"/>
        <v>8</v>
      </c>
      <c r="J327" s="115"/>
    </row>
    <row r="328" spans="1:10" ht="156">
      <c r="A328" s="114"/>
      <c r="B328" s="107">
        <v>6</v>
      </c>
      <c r="C328" s="10" t="s">
        <v>577</v>
      </c>
      <c r="D328" s="118" t="s">
        <v>310</v>
      </c>
      <c r="E328" s="147"/>
      <c r="F328" s="148"/>
      <c r="G328" s="11" t="s">
        <v>1003</v>
      </c>
      <c r="H328" s="14">
        <v>1.6</v>
      </c>
      <c r="I328" s="109">
        <f t="shared" si="4"/>
        <v>9.6000000000000014</v>
      </c>
      <c r="J328" s="115"/>
    </row>
    <row r="329" spans="1:10" ht="288">
      <c r="A329" s="114"/>
      <c r="B329" s="107">
        <v>1</v>
      </c>
      <c r="C329" s="10" t="s">
        <v>1004</v>
      </c>
      <c r="D329" s="118" t="s">
        <v>699</v>
      </c>
      <c r="E329" s="147"/>
      <c r="F329" s="148"/>
      <c r="G329" s="11" t="s">
        <v>1005</v>
      </c>
      <c r="H329" s="14">
        <v>17</v>
      </c>
      <c r="I329" s="109">
        <f t="shared" si="4"/>
        <v>17</v>
      </c>
      <c r="J329" s="115"/>
    </row>
    <row r="330" spans="1:10" ht="204">
      <c r="A330" s="114"/>
      <c r="B330" s="107">
        <v>1</v>
      </c>
      <c r="C330" s="10" t="s">
        <v>1006</v>
      </c>
      <c r="D330" s="118" t="s">
        <v>699</v>
      </c>
      <c r="E330" s="147"/>
      <c r="F330" s="148"/>
      <c r="G330" s="11" t="s">
        <v>1007</v>
      </c>
      <c r="H330" s="14">
        <v>15.42</v>
      </c>
      <c r="I330" s="109">
        <f t="shared" si="4"/>
        <v>15.42</v>
      </c>
      <c r="J330" s="115"/>
    </row>
    <row r="331" spans="1:10" ht="288">
      <c r="A331" s="114"/>
      <c r="B331" s="107">
        <v>1</v>
      </c>
      <c r="C331" s="10" t="s">
        <v>1008</v>
      </c>
      <c r="D331" s="118" t="s">
        <v>699</v>
      </c>
      <c r="E331" s="147"/>
      <c r="F331" s="148"/>
      <c r="G331" s="11" t="s">
        <v>1009</v>
      </c>
      <c r="H331" s="14">
        <v>5.48</v>
      </c>
      <c r="I331" s="109">
        <f t="shared" si="4"/>
        <v>5.48</v>
      </c>
      <c r="J331" s="115"/>
    </row>
    <row r="332" spans="1:10" ht="300">
      <c r="A332" s="114"/>
      <c r="B332" s="107">
        <v>1</v>
      </c>
      <c r="C332" s="10" t="s">
        <v>1010</v>
      </c>
      <c r="D332" s="118" t="s">
        <v>699</v>
      </c>
      <c r="E332" s="147"/>
      <c r="F332" s="148"/>
      <c r="G332" s="11" t="s">
        <v>1011</v>
      </c>
      <c r="H332" s="14">
        <v>13.85</v>
      </c>
      <c r="I332" s="109">
        <f t="shared" si="4"/>
        <v>13.85</v>
      </c>
      <c r="J332" s="115"/>
    </row>
    <row r="333" spans="1:10" ht="168">
      <c r="A333" s="114"/>
      <c r="B333" s="107">
        <v>2</v>
      </c>
      <c r="C333" s="10" t="s">
        <v>1012</v>
      </c>
      <c r="D333" s="118" t="s">
        <v>27</v>
      </c>
      <c r="E333" s="147"/>
      <c r="F333" s="148"/>
      <c r="G333" s="11" t="s">
        <v>1013</v>
      </c>
      <c r="H333" s="14">
        <v>1.96</v>
      </c>
      <c r="I333" s="109">
        <f t="shared" si="4"/>
        <v>3.92</v>
      </c>
      <c r="J333" s="115"/>
    </row>
    <row r="334" spans="1:10" ht="204">
      <c r="A334" s="114"/>
      <c r="B334" s="107">
        <v>4</v>
      </c>
      <c r="C334" s="10" t="s">
        <v>1014</v>
      </c>
      <c r="D334" s="118" t="s">
        <v>27</v>
      </c>
      <c r="E334" s="147"/>
      <c r="F334" s="148"/>
      <c r="G334" s="11" t="s">
        <v>1015</v>
      </c>
      <c r="H334" s="14">
        <v>1.57</v>
      </c>
      <c r="I334" s="109">
        <f t="shared" si="4"/>
        <v>6.28</v>
      </c>
      <c r="J334" s="115"/>
    </row>
    <row r="335" spans="1:10" ht="120">
      <c r="A335" s="114"/>
      <c r="B335" s="107">
        <v>2</v>
      </c>
      <c r="C335" s="10" t="s">
        <v>1016</v>
      </c>
      <c r="D335" s="118" t="s">
        <v>27</v>
      </c>
      <c r="E335" s="147"/>
      <c r="F335" s="148"/>
      <c r="G335" s="11" t="s">
        <v>1017</v>
      </c>
      <c r="H335" s="14">
        <v>1.58</v>
      </c>
      <c r="I335" s="109">
        <f t="shared" si="4"/>
        <v>3.16</v>
      </c>
      <c r="J335" s="115"/>
    </row>
    <row r="336" spans="1:10" ht="192">
      <c r="A336" s="114"/>
      <c r="B336" s="107">
        <v>2</v>
      </c>
      <c r="C336" s="10" t="s">
        <v>1018</v>
      </c>
      <c r="D336" s="118" t="s">
        <v>27</v>
      </c>
      <c r="E336" s="147"/>
      <c r="F336" s="148"/>
      <c r="G336" s="11" t="s">
        <v>1019</v>
      </c>
      <c r="H336" s="14">
        <v>1.48</v>
      </c>
      <c r="I336" s="109">
        <f t="shared" si="4"/>
        <v>2.96</v>
      </c>
      <c r="J336" s="115"/>
    </row>
    <row r="337" spans="1:10" ht="216">
      <c r="A337" s="114"/>
      <c r="B337" s="107">
        <v>3</v>
      </c>
      <c r="C337" s="10" t="s">
        <v>1020</v>
      </c>
      <c r="D337" s="118" t="s">
        <v>27</v>
      </c>
      <c r="E337" s="147" t="s">
        <v>107</v>
      </c>
      <c r="F337" s="148"/>
      <c r="G337" s="11" t="s">
        <v>1021</v>
      </c>
      <c r="H337" s="14">
        <v>1.99</v>
      </c>
      <c r="I337" s="109">
        <f t="shared" si="4"/>
        <v>5.97</v>
      </c>
      <c r="J337" s="115"/>
    </row>
    <row r="338" spans="1:10" ht="216">
      <c r="A338" s="114"/>
      <c r="B338" s="107">
        <v>3</v>
      </c>
      <c r="C338" s="10" t="s">
        <v>1020</v>
      </c>
      <c r="D338" s="118" t="s">
        <v>27</v>
      </c>
      <c r="E338" s="147" t="s">
        <v>310</v>
      </c>
      <c r="F338" s="148"/>
      <c r="G338" s="11" t="s">
        <v>1021</v>
      </c>
      <c r="H338" s="14">
        <v>1.99</v>
      </c>
      <c r="I338" s="109">
        <f t="shared" si="4"/>
        <v>5.97</v>
      </c>
      <c r="J338" s="115"/>
    </row>
    <row r="339" spans="1:10" ht="228">
      <c r="A339" s="114"/>
      <c r="B339" s="107">
        <v>2</v>
      </c>
      <c r="C339" s="10" t="s">
        <v>1022</v>
      </c>
      <c r="D339" s="118" t="s">
        <v>27</v>
      </c>
      <c r="E339" s="147" t="s">
        <v>210</v>
      </c>
      <c r="F339" s="148"/>
      <c r="G339" s="11" t="s">
        <v>1023</v>
      </c>
      <c r="H339" s="14">
        <v>2.2000000000000002</v>
      </c>
      <c r="I339" s="109">
        <f t="shared" si="4"/>
        <v>4.4000000000000004</v>
      </c>
      <c r="J339" s="115"/>
    </row>
    <row r="340" spans="1:10" ht="228">
      <c r="A340" s="114"/>
      <c r="B340" s="107">
        <v>2</v>
      </c>
      <c r="C340" s="10" t="s">
        <v>1022</v>
      </c>
      <c r="D340" s="118" t="s">
        <v>27</v>
      </c>
      <c r="E340" s="147" t="s">
        <v>213</v>
      </c>
      <c r="F340" s="148"/>
      <c r="G340" s="11" t="s">
        <v>1023</v>
      </c>
      <c r="H340" s="14">
        <v>2.2000000000000002</v>
      </c>
      <c r="I340" s="109">
        <f t="shared" si="4"/>
        <v>4.4000000000000004</v>
      </c>
      <c r="J340" s="115"/>
    </row>
    <row r="341" spans="1:10" ht="192">
      <c r="A341" s="114"/>
      <c r="B341" s="107">
        <v>3</v>
      </c>
      <c r="C341" s="10" t="s">
        <v>1024</v>
      </c>
      <c r="D341" s="118"/>
      <c r="E341" s="147"/>
      <c r="F341" s="148"/>
      <c r="G341" s="11" t="s">
        <v>1302</v>
      </c>
      <c r="H341" s="14">
        <v>1.1299999999999999</v>
      </c>
      <c r="I341" s="109">
        <f t="shared" si="4"/>
        <v>3.3899999999999997</v>
      </c>
      <c r="J341" s="115"/>
    </row>
    <row r="342" spans="1:10" ht="96">
      <c r="A342" s="114"/>
      <c r="B342" s="107">
        <v>3</v>
      </c>
      <c r="C342" s="10" t="s">
        <v>1025</v>
      </c>
      <c r="D342" s="118"/>
      <c r="E342" s="147"/>
      <c r="F342" s="148"/>
      <c r="G342" s="11" t="s">
        <v>1026</v>
      </c>
      <c r="H342" s="14">
        <v>1.28</v>
      </c>
      <c r="I342" s="109">
        <f t="shared" ref="I342:I405" si="5">H342*B342</f>
        <v>3.84</v>
      </c>
      <c r="J342" s="115"/>
    </row>
    <row r="343" spans="1:10" ht="192">
      <c r="A343" s="114"/>
      <c r="B343" s="107">
        <v>3</v>
      </c>
      <c r="C343" s="10" t="s">
        <v>1027</v>
      </c>
      <c r="D343" s="118"/>
      <c r="E343" s="147"/>
      <c r="F343" s="148"/>
      <c r="G343" s="11" t="s">
        <v>1303</v>
      </c>
      <c r="H343" s="14">
        <v>1.4</v>
      </c>
      <c r="I343" s="109">
        <f t="shared" si="5"/>
        <v>4.1999999999999993</v>
      </c>
      <c r="J343" s="115"/>
    </row>
    <row r="344" spans="1:10" ht="192">
      <c r="A344" s="114"/>
      <c r="B344" s="107">
        <v>3</v>
      </c>
      <c r="C344" s="10" t="s">
        <v>1028</v>
      </c>
      <c r="D344" s="118"/>
      <c r="E344" s="147"/>
      <c r="F344" s="148"/>
      <c r="G344" s="11" t="s">
        <v>1304</v>
      </c>
      <c r="H344" s="14">
        <v>1.85</v>
      </c>
      <c r="I344" s="109">
        <f t="shared" si="5"/>
        <v>5.5500000000000007</v>
      </c>
      <c r="J344" s="115"/>
    </row>
    <row r="345" spans="1:10" ht="144">
      <c r="A345" s="114"/>
      <c r="B345" s="107">
        <v>3</v>
      </c>
      <c r="C345" s="10" t="s">
        <v>1029</v>
      </c>
      <c r="D345" s="118" t="s">
        <v>26</v>
      </c>
      <c r="E345" s="147" t="s">
        <v>110</v>
      </c>
      <c r="F345" s="148"/>
      <c r="G345" s="11" t="s">
        <v>1030</v>
      </c>
      <c r="H345" s="14">
        <v>0.97</v>
      </c>
      <c r="I345" s="109">
        <f t="shared" si="5"/>
        <v>2.91</v>
      </c>
      <c r="J345" s="115"/>
    </row>
    <row r="346" spans="1:10" ht="144">
      <c r="A346" s="114"/>
      <c r="B346" s="107">
        <v>3</v>
      </c>
      <c r="C346" s="10" t="s">
        <v>1029</v>
      </c>
      <c r="D346" s="118" t="s">
        <v>26</v>
      </c>
      <c r="E346" s="147" t="s">
        <v>484</v>
      </c>
      <c r="F346" s="148"/>
      <c r="G346" s="11" t="s">
        <v>1030</v>
      </c>
      <c r="H346" s="14">
        <v>0.97</v>
      </c>
      <c r="I346" s="109">
        <f t="shared" si="5"/>
        <v>2.91</v>
      </c>
      <c r="J346" s="115"/>
    </row>
    <row r="347" spans="1:10" ht="144">
      <c r="A347" s="114"/>
      <c r="B347" s="107">
        <v>5</v>
      </c>
      <c r="C347" s="10" t="s">
        <v>1031</v>
      </c>
      <c r="D347" s="118"/>
      <c r="E347" s="147"/>
      <c r="F347" s="148"/>
      <c r="G347" s="11" t="s">
        <v>1305</v>
      </c>
      <c r="H347" s="14">
        <v>0.52</v>
      </c>
      <c r="I347" s="109">
        <f t="shared" si="5"/>
        <v>2.6</v>
      </c>
      <c r="J347" s="115"/>
    </row>
    <row r="348" spans="1:10" ht="168">
      <c r="A348" s="114"/>
      <c r="B348" s="107">
        <v>3</v>
      </c>
      <c r="C348" s="10" t="s">
        <v>1032</v>
      </c>
      <c r="D348" s="118" t="s">
        <v>273</v>
      </c>
      <c r="E348" s="147"/>
      <c r="F348" s="148"/>
      <c r="G348" s="11" t="s">
        <v>1306</v>
      </c>
      <c r="H348" s="14">
        <v>0.74</v>
      </c>
      <c r="I348" s="109">
        <f t="shared" si="5"/>
        <v>2.2199999999999998</v>
      </c>
      <c r="J348" s="115"/>
    </row>
    <row r="349" spans="1:10" ht="144">
      <c r="A349" s="114"/>
      <c r="B349" s="107">
        <v>12</v>
      </c>
      <c r="C349" s="10" t="s">
        <v>1033</v>
      </c>
      <c r="D349" s="118"/>
      <c r="E349" s="147"/>
      <c r="F349" s="148"/>
      <c r="G349" s="11" t="s">
        <v>1307</v>
      </c>
      <c r="H349" s="14">
        <v>0.63</v>
      </c>
      <c r="I349" s="109">
        <f t="shared" si="5"/>
        <v>7.5600000000000005</v>
      </c>
      <c r="J349" s="115"/>
    </row>
    <row r="350" spans="1:10" ht="168">
      <c r="A350" s="114"/>
      <c r="B350" s="107">
        <v>3</v>
      </c>
      <c r="C350" s="10" t="s">
        <v>1034</v>
      </c>
      <c r="D350" s="118" t="s">
        <v>273</v>
      </c>
      <c r="E350" s="147"/>
      <c r="F350" s="148"/>
      <c r="G350" s="11" t="s">
        <v>1308</v>
      </c>
      <c r="H350" s="14">
        <v>0.85</v>
      </c>
      <c r="I350" s="109">
        <f t="shared" si="5"/>
        <v>2.5499999999999998</v>
      </c>
      <c r="J350" s="115"/>
    </row>
    <row r="351" spans="1:10" ht="168">
      <c r="A351" s="114"/>
      <c r="B351" s="107">
        <v>3</v>
      </c>
      <c r="C351" s="10" t="s">
        <v>1034</v>
      </c>
      <c r="D351" s="118" t="s">
        <v>772</v>
      </c>
      <c r="E351" s="147"/>
      <c r="F351" s="148"/>
      <c r="G351" s="11" t="s">
        <v>1308</v>
      </c>
      <c r="H351" s="14">
        <v>0.85</v>
      </c>
      <c r="I351" s="109">
        <f t="shared" si="5"/>
        <v>2.5499999999999998</v>
      </c>
      <c r="J351" s="115"/>
    </row>
    <row r="352" spans="1:10" ht="168">
      <c r="A352" s="114"/>
      <c r="B352" s="107">
        <v>3</v>
      </c>
      <c r="C352" s="10" t="s">
        <v>1034</v>
      </c>
      <c r="D352" s="118" t="s">
        <v>773</v>
      </c>
      <c r="E352" s="147"/>
      <c r="F352" s="148"/>
      <c r="G352" s="11" t="s">
        <v>1308</v>
      </c>
      <c r="H352" s="14">
        <v>0.85</v>
      </c>
      <c r="I352" s="109">
        <f t="shared" si="5"/>
        <v>2.5499999999999998</v>
      </c>
      <c r="J352" s="115"/>
    </row>
    <row r="353" spans="1:10" ht="144">
      <c r="A353" s="114"/>
      <c r="B353" s="107">
        <v>5</v>
      </c>
      <c r="C353" s="10" t="s">
        <v>1035</v>
      </c>
      <c r="D353" s="118"/>
      <c r="E353" s="147"/>
      <c r="F353" s="148"/>
      <c r="G353" s="11" t="s">
        <v>1309</v>
      </c>
      <c r="H353" s="14">
        <v>0.42</v>
      </c>
      <c r="I353" s="109">
        <f t="shared" si="5"/>
        <v>2.1</v>
      </c>
      <c r="J353" s="115"/>
    </row>
    <row r="354" spans="1:10" ht="168">
      <c r="A354" s="114"/>
      <c r="B354" s="107">
        <v>3</v>
      </c>
      <c r="C354" s="10" t="s">
        <v>1036</v>
      </c>
      <c r="D354" s="118" t="s">
        <v>273</v>
      </c>
      <c r="E354" s="147"/>
      <c r="F354" s="148"/>
      <c r="G354" s="11" t="s">
        <v>1310</v>
      </c>
      <c r="H354" s="14">
        <v>0.64</v>
      </c>
      <c r="I354" s="109">
        <f t="shared" si="5"/>
        <v>1.92</v>
      </c>
      <c r="J354" s="115"/>
    </row>
    <row r="355" spans="1:10" ht="192">
      <c r="A355" s="114"/>
      <c r="B355" s="107">
        <v>3</v>
      </c>
      <c r="C355" s="10" t="s">
        <v>1037</v>
      </c>
      <c r="D355" s="118"/>
      <c r="E355" s="147"/>
      <c r="F355" s="148"/>
      <c r="G355" s="11" t="s">
        <v>1311</v>
      </c>
      <c r="H355" s="14">
        <v>0.64</v>
      </c>
      <c r="I355" s="109">
        <f t="shared" si="5"/>
        <v>1.92</v>
      </c>
      <c r="J355" s="115"/>
    </row>
    <row r="356" spans="1:10" ht="168">
      <c r="A356" s="114"/>
      <c r="B356" s="107">
        <v>3</v>
      </c>
      <c r="C356" s="10" t="s">
        <v>581</v>
      </c>
      <c r="D356" s="118" t="s">
        <v>772</v>
      </c>
      <c r="E356" s="147"/>
      <c r="F356" s="148"/>
      <c r="G356" s="11" t="s">
        <v>1312</v>
      </c>
      <c r="H356" s="14">
        <v>0.7</v>
      </c>
      <c r="I356" s="109">
        <f t="shared" si="5"/>
        <v>2.0999999999999996</v>
      </c>
      <c r="J356" s="115"/>
    </row>
    <row r="357" spans="1:10" ht="180">
      <c r="A357" s="114"/>
      <c r="B357" s="107">
        <v>5</v>
      </c>
      <c r="C357" s="10" t="s">
        <v>1038</v>
      </c>
      <c r="D357" s="118" t="s">
        <v>107</v>
      </c>
      <c r="E357" s="147"/>
      <c r="F357" s="148"/>
      <c r="G357" s="11" t="s">
        <v>1039</v>
      </c>
      <c r="H357" s="14">
        <v>0.74</v>
      </c>
      <c r="I357" s="109">
        <f t="shared" si="5"/>
        <v>3.7</v>
      </c>
      <c r="J357" s="115"/>
    </row>
    <row r="358" spans="1:10" ht="180">
      <c r="A358" s="114"/>
      <c r="B358" s="107">
        <v>3</v>
      </c>
      <c r="C358" s="10" t="s">
        <v>1038</v>
      </c>
      <c r="D358" s="118" t="s">
        <v>265</v>
      </c>
      <c r="E358" s="147"/>
      <c r="F358" s="148"/>
      <c r="G358" s="11" t="s">
        <v>1039</v>
      </c>
      <c r="H358" s="14">
        <v>0.74</v>
      </c>
      <c r="I358" s="109">
        <f t="shared" si="5"/>
        <v>2.2199999999999998</v>
      </c>
      <c r="J358" s="115"/>
    </row>
    <row r="359" spans="1:10" ht="180">
      <c r="A359" s="114"/>
      <c r="B359" s="107">
        <v>3</v>
      </c>
      <c r="C359" s="10" t="s">
        <v>1038</v>
      </c>
      <c r="D359" s="118" t="s">
        <v>310</v>
      </c>
      <c r="E359" s="147"/>
      <c r="F359" s="148"/>
      <c r="G359" s="11" t="s">
        <v>1039</v>
      </c>
      <c r="H359" s="14">
        <v>0.74</v>
      </c>
      <c r="I359" s="109">
        <f t="shared" si="5"/>
        <v>2.2199999999999998</v>
      </c>
      <c r="J359" s="115"/>
    </row>
    <row r="360" spans="1:10" ht="180">
      <c r="A360" s="114"/>
      <c r="B360" s="107">
        <v>3</v>
      </c>
      <c r="C360" s="10" t="s">
        <v>1038</v>
      </c>
      <c r="D360" s="118" t="s">
        <v>269</v>
      </c>
      <c r="E360" s="147"/>
      <c r="F360" s="148"/>
      <c r="G360" s="11" t="s">
        <v>1039</v>
      </c>
      <c r="H360" s="14">
        <v>0.74</v>
      </c>
      <c r="I360" s="109">
        <f t="shared" si="5"/>
        <v>2.2199999999999998</v>
      </c>
      <c r="J360" s="115"/>
    </row>
    <row r="361" spans="1:10" ht="180">
      <c r="A361" s="114"/>
      <c r="B361" s="107">
        <v>3</v>
      </c>
      <c r="C361" s="10" t="s">
        <v>1040</v>
      </c>
      <c r="D361" s="118" t="s">
        <v>107</v>
      </c>
      <c r="E361" s="147"/>
      <c r="F361" s="148"/>
      <c r="G361" s="11" t="s">
        <v>1313</v>
      </c>
      <c r="H361" s="14">
        <v>0.9</v>
      </c>
      <c r="I361" s="109">
        <f t="shared" si="5"/>
        <v>2.7</v>
      </c>
      <c r="J361" s="115"/>
    </row>
    <row r="362" spans="1:10" ht="180">
      <c r="A362" s="114"/>
      <c r="B362" s="107">
        <v>3</v>
      </c>
      <c r="C362" s="10" t="s">
        <v>1040</v>
      </c>
      <c r="D362" s="118" t="s">
        <v>269</v>
      </c>
      <c r="E362" s="147"/>
      <c r="F362" s="148"/>
      <c r="G362" s="11" t="s">
        <v>1313</v>
      </c>
      <c r="H362" s="14">
        <v>0.9</v>
      </c>
      <c r="I362" s="109">
        <f t="shared" si="5"/>
        <v>2.7</v>
      </c>
      <c r="J362" s="115"/>
    </row>
    <row r="363" spans="1:10" ht="312">
      <c r="A363" s="114"/>
      <c r="B363" s="107">
        <v>1</v>
      </c>
      <c r="C363" s="10" t="s">
        <v>1041</v>
      </c>
      <c r="D363" s="118" t="s">
        <v>699</v>
      </c>
      <c r="E363" s="147"/>
      <c r="F363" s="148"/>
      <c r="G363" s="11" t="s">
        <v>1314</v>
      </c>
      <c r="H363" s="14">
        <v>15.63</v>
      </c>
      <c r="I363" s="109">
        <f t="shared" si="5"/>
        <v>15.63</v>
      </c>
      <c r="J363" s="115"/>
    </row>
    <row r="364" spans="1:10" ht="336">
      <c r="A364" s="114"/>
      <c r="B364" s="107">
        <v>1</v>
      </c>
      <c r="C364" s="10" t="s">
        <v>1042</v>
      </c>
      <c r="D364" s="118" t="s">
        <v>699</v>
      </c>
      <c r="E364" s="147"/>
      <c r="F364" s="148"/>
      <c r="G364" s="11" t="s">
        <v>1315</v>
      </c>
      <c r="H364" s="14">
        <v>21.47</v>
      </c>
      <c r="I364" s="109">
        <f t="shared" si="5"/>
        <v>21.47</v>
      </c>
      <c r="J364" s="115"/>
    </row>
    <row r="365" spans="1:10" ht="132">
      <c r="A365" s="114"/>
      <c r="B365" s="107">
        <v>4</v>
      </c>
      <c r="C365" s="10" t="s">
        <v>1043</v>
      </c>
      <c r="D365" s="118" t="s">
        <v>1044</v>
      </c>
      <c r="E365" s="147" t="s">
        <v>273</v>
      </c>
      <c r="F365" s="148"/>
      <c r="G365" s="11" t="s">
        <v>1045</v>
      </c>
      <c r="H365" s="14">
        <v>0.48</v>
      </c>
      <c r="I365" s="109">
        <f t="shared" si="5"/>
        <v>1.92</v>
      </c>
      <c r="J365" s="115"/>
    </row>
    <row r="366" spans="1:10" ht="132">
      <c r="A366" s="114"/>
      <c r="B366" s="107">
        <v>4</v>
      </c>
      <c r="C366" s="10" t="s">
        <v>1043</v>
      </c>
      <c r="D366" s="118" t="s">
        <v>1046</v>
      </c>
      <c r="E366" s="147" t="s">
        <v>273</v>
      </c>
      <c r="F366" s="148"/>
      <c r="G366" s="11" t="s">
        <v>1045</v>
      </c>
      <c r="H366" s="14">
        <v>0.54</v>
      </c>
      <c r="I366" s="109">
        <f t="shared" si="5"/>
        <v>2.16</v>
      </c>
      <c r="J366" s="115"/>
    </row>
    <row r="367" spans="1:10" ht="36">
      <c r="A367" s="114"/>
      <c r="B367" s="107">
        <v>2</v>
      </c>
      <c r="C367" s="10" t="s">
        <v>1047</v>
      </c>
      <c r="D367" s="118" t="s">
        <v>897</v>
      </c>
      <c r="E367" s="147"/>
      <c r="F367" s="148"/>
      <c r="G367" s="11" t="s">
        <v>1048</v>
      </c>
      <c r="H367" s="14">
        <v>1.8</v>
      </c>
      <c r="I367" s="109">
        <f t="shared" si="5"/>
        <v>3.6</v>
      </c>
      <c r="J367" s="115"/>
    </row>
    <row r="368" spans="1:10" ht="60">
      <c r="A368" s="114"/>
      <c r="B368" s="107">
        <v>2</v>
      </c>
      <c r="C368" s="10" t="s">
        <v>1049</v>
      </c>
      <c r="D368" s="118" t="s">
        <v>735</v>
      </c>
      <c r="E368" s="147"/>
      <c r="F368" s="148"/>
      <c r="G368" s="11" t="s">
        <v>1050</v>
      </c>
      <c r="H368" s="14">
        <v>0.87</v>
      </c>
      <c r="I368" s="109">
        <f t="shared" si="5"/>
        <v>1.74</v>
      </c>
      <c r="J368" s="115"/>
    </row>
    <row r="369" spans="1:10" ht="60">
      <c r="A369" s="114"/>
      <c r="B369" s="107">
        <v>2</v>
      </c>
      <c r="C369" s="10" t="s">
        <v>1049</v>
      </c>
      <c r="D369" s="118" t="s">
        <v>729</v>
      </c>
      <c r="E369" s="147"/>
      <c r="F369" s="148"/>
      <c r="G369" s="11" t="s">
        <v>1050</v>
      </c>
      <c r="H369" s="14">
        <v>1.41</v>
      </c>
      <c r="I369" s="109">
        <f t="shared" si="5"/>
        <v>2.82</v>
      </c>
      <c r="J369" s="115"/>
    </row>
    <row r="370" spans="1:10" ht="72">
      <c r="A370" s="114"/>
      <c r="B370" s="107">
        <v>4</v>
      </c>
      <c r="C370" s="10" t="s">
        <v>1051</v>
      </c>
      <c r="D370" s="118" t="s">
        <v>741</v>
      </c>
      <c r="E370" s="147"/>
      <c r="F370" s="148"/>
      <c r="G370" s="11" t="s">
        <v>1052</v>
      </c>
      <c r="H370" s="14">
        <v>1.21</v>
      </c>
      <c r="I370" s="109">
        <f t="shared" si="5"/>
        <v>4.84</v>
      </c>
      <c r="J370" s="115"/>
    </row>
    <row r="371" spans="1:10" ht="60">
      <c r="A371" s="114"/>
      <c r="B371" s="107">
        <v>2</v>
      </c>
      <c r="C371" s="10" t="s">
        <v>1053</v>
      </c>
      <c r="D371" s="118" t="s">
        <v>741</v>
      </c>
      <c r="E371" s="147"/>
      <c r="F371" s="148"/>
      <c r="G371" s="11" t="s">
        <v>1054</v>
      </c>
      <c r="H371" s="14">
        <v>1.5</v>
      </c>
      <c r="I371" s="109">
        <f t="shared" si="5"/>
        <v>3</v>
      </c>
      <c r="J371" s="115"/>
    </row>
    <row r="372" spans="1:10" ht="60">
      <c r="A372" s="114"/>
      <c r="B372" s="107">
        <v>2</v>
      </c>
      <c r="C372" s="10" t="s">
        <v>1053</v>
      </c>
      <c r="D372" s="118" t="s">
        <v>729</v>
      </c>
      <c r="E372" s="147"/>
      <c r="F372" s="148"/>
      <c r="G372" s="11" t="s">
        <v>1054</v>
      </c>
      <c r="H372" s="14">
        <v>1.85</v>
      </c>
      <c r="I372" s="109">
        <f t="shared" si="5"/>
        <v>3.7</v>
      </c>
      <c r="J372" s="115"/>
    </row>
    <row r="373" spans="1:10" ht="60">
      <c r="A373" s="114"/>
      <c r="B373" s="107">
        <v>2</v>
      </c>
      <c r="C373" s="10" t="s">
        <v>1055</v>
      </c>
      <c r="D373" s="118" t="s">
        <v>735</v>
      </c>
      <c r="E373" s="147"/>
      <c r="F373" s="148"/>
      <c r="G373" s="11" t="s">
        <v>1056</v>
      </c>
      <c r="H373" s="14">
        <v>1.46</v>
      </c>
      <c r="I373" s="109">
        <f t="shared" si="5"/>
        <v>2.92</v>
      </c>
      <c r="J373" s="115"/>
    </row>
    <row r="374" spans="1:10" ht="60">
      <c r="A374" s="114"/>
      <c r="B374" s="107">
        <v>2</v>
      </c>
      <c r="C374" s="10" t="s">
        <v>1055</v>
      </c>
      <c r="D374" s="118" t="s">
        <v>741</v>
      </c>
      <c r="E374" s="147"/>
      <c r="F374" s="148"/>
      <c r="G374" s="11" t="s">
        <v>1056</v>
      </c>
      <c r="H374" s="14">
        <v>2.29</v>
      </c>
      <c r="I374" s="109">
        <f t="shared" si="5"/>
        <v>4.58</v>
      </c>
      <c r="J374" s="115"/>
    </row>
    <row r="375" spans="1:10" ht="72">
      <c r="A375" s="114"/>
      <c r="B375" s="107">
        <v>4</v>
      </c>
      <c r="C375" s="10" t="s">
        <v>1057</v>
      </c>
      <c r="D375" s="118" t="s">
        <v>725</v>
      </c>
      <c r="E375" s="147"/>
      <c r="F375" s="148"/>
      <c r="G375" s="11" t="s">
        <v>1058</v>
      </c>
      <c r="H375" s="14">
        <v>1.1100000000000001</v>
      </c>
      <c r="I375" s="109">
        <f t="shared" si="5"/>
        <v>4.4400000000000004</v>
      </c>
      <c r="J375" s="115"/>
    </row>
    <row r="376" spans="1:10" ht="72">
      <c r="A376" s="114"/>
      <c r="B376" s="107">
        <v>4</v>
      </c>
      <c r="C376" s="10" t="s">
        <v>1057</v>
      </c>
      <c r="D376" s="118" t="s">
        <v>729</v>
      </c>
      <c r="E376" s="147"/>
      <c r="F376" s="148"/>
      <c r="G376" s="11" t="s">
        <v>1058</v>
      </c>
      <c r="H376" s="14">
        <v>1.5</v>
      </c>
      <c r="I376" s="109">
        <f t="shared" si="5"/>
        <v>6</v>
      </c>
      <c r="J376" s="115"/>
    </row>
    <row r="377" spans="1:10" ht="72">
      <c r="A377" s="114"/>
      <c r="B377" s="107">
        <v>2</v>
      </c>
      <c r="C377" s="10" t="s">
        <v>1059</v>
      </c>
      <c r="D377" s="118" t="s">
        <v>725</v>
      </c>
      <c r="E377" s="147"/>
      <c r="F377" s="148"/>
      <c r="G377" s="11" t="s">
        <v>1060</v>
      </c>
      <c r="H377" s="14">
        <v>1.1100000000000001</v>
      </c>
      <c r="I377" s="109">
        <f t="shared" si="5"/>
        <v>2.2200000000000002</v>
      </c>
      <c r="J377" s="115"/>
    </row>
    <row r="378" spans="1:10" ht="72">
      <c r="A378" s="114"/>
      <c r="B378" s="107">
        <v>2</v>
      </c>
      <c r="C378" s="10" t="s">
        <v>1059</v>
      </c>
      <c r="D378" s="118" t="s">
        <v>729</v>
      </c>
      <c r="E378" s="147"/>
      <c r="F378" s="148"/>
      <c r="G378" s="11" t="s">
        <v>1060</v>
      </c>
      <c r="H378" s="14">
        <v>1.5</v>
      </c>
      <c r="I378" s="109">
        <f t="shared" si="5"/>
        <v>3</v>
      </c>
      <c r="J378" s="115"/>
    </row>
    <row r="379" spans="1:10" ht="60">
      <c r="A379" s="114"/>
      <c r="B379" s="107">
        <v>2</v>
      </c>
      <c r="C379" s="10" t="s">
        <v>1061</v>
      </c>
      <c r="D379" s="118" t="s">
        <v>741</v>
      </c>
      <c r="E379" s="147"/>
      <c r="F379" s="148"/>
      <c r="G379" s="11" t="s">
        <v>1062</v>
      </c>
      <c r="H379" s="14">
        <v>2.19</v>
      </c>
      <c r="I379" s="109">
        <f t="shared" si="5"/>
        <v>4.38</v>
      </c>
      <c r="J379" s="115"/>
    </row>
    <row r="380" spans="1:10" ht="60">
      <c r="A380" s="114"/>
      <c r="B380" s="107">
        <v>2</v>
      </c>
      <c r="C380" s="10" t="s">
        <v>1061</v>
      </c>
      <c r="D380" s="118" t="s">
        <v>729</v>
      </c>
      <c r="E380" s="147"/>
      <c r="F380" s="148"/>
      <c r="G380" s="11" t="s">
        <v>1062</v>
      </c>
      <c r="H380" s="14">
        <v>2.5299999999999998</v>
      </c>
      <c r="I380" s="109">
        <f t="shared" si="5"/>
        <v>5.0599999999999996</v>
      </c>
      <c r="J380" s="115"/>
    </row>
    <row r="381" spans="1:10" ht="108">
      <c r="A381" s="114"/>
      <c r="B381" s="107">
        <v>2</v>
      </c>
      <c r="C381" s="10" t="s">
        <v>597</v>
      </c>
      <c r="D381" s="118" t="s">
        <v>294</v>
      </c>
      <c r="E381" s="147"/>
      <c r="F381" s="148"/>
      <c r="G381" s="11" t="s">
        <v>1063</v>
      </c>
      <c r="H381" s="14">
        <v>1.1399999999999999</v>
      </c>
      <c r="I381" s="109">
        <f t="shared" si="5"/>
        <v>2.2799999999999998</v>
      </c>
      <c r="J381" s="115"/>
    </row>
    <row r="382" spans="1:10" ht="108">
      <c r="A382" s="114"/>
      <c r="B382" s="107">
        <v>4</v>
      </c>
      <c r="C382" s="10" t="s">
        <v>597</v>
      </c>
      <c r="D382" s="118" t="s">
        <v>314</v>
      </c>
      <c r="E382" s="147"/>
      <c r="F382" s="148"/>
      <c r="G382" s="11" t="s">
        <v>1063</v>
      </c>
      <c r="H382" s="14">
        <v>1.36</v>
      </c>
      <c r="I382" s="109">
        <f t="shared" si="5"/>
        <v>5.44</v>
      </c>
      <c r="J382" s="115"/>
    </row>
    <row r="383" spans="1:10" ht="108">
      <c r="A383" s="114"/>
      <c r="B383" s="107">
        <v>2</v>
      </c>
      <c r="C383" s="10" t="s">
        <v>597</v>
      </c>
      <c r="D383" s="118" t="s">
        <v>701</v>
      </c>
      <c r="E383" s="147"/>
      <c r="F383" s="148"/>
      <c r="G383" s="11" t="s">
        <v>1063</v>
      </c>
      <c r="H383" s="14">
        <v>1.56</v>
      </c>
      <c r="I383" s="109">
        <f t="shared" si="5"/>
        <v>3.12</v>
      </c>
      <c r="J383" s="115"/>
    </row>
    <row r="384" spans="1:10" ht="108">
      <c r="A384" s="114"/>
      <c r="B384" s="107">
        <v>2</v>
      </c>
      <c r="C384" s="10" t="s">
        <v>597</v>
      </c>
      <c r="D384" s="118" t="s">
        <v>1064</v>
      </c>
      <c r="E384" s="147"/>
      <c r="F384" s="148"/>
      <c r="G384" s="11" t="s">
        <v>1063</v>
      </c>
      <c r="H384" s="14">
        <v>1.77</v>
      </c>
      <c r="I384" s="109">
        <f t="shared" si="5"/>
        <v>3.54</v>
      </c>
      <c r="J384" s="115"/>
    </row>
    <row r="385" spans="1:10" ht="144">
      <c r="A385" s="114"/>
      <c r="B385" s="107">
        <v>2</v>
      </c>
      <c r="C385" s="10" t="s">
        <v>1065</v>
      </c>
      <c r="D385" s="118" t="s">
        <v>294</v>
      </c>
      <c r="E385" s="147"/>
      <c r="F385" s="148"/>
      <c r="G385" s="11" t="s">
        <v>1066</v>
      </c>
      <c r="H385" s="14">
        <v>1.77</v>
      </c>
      <c r="I385" s="109">
        <f t="shared" si="5"/>
        <v>3.54</v>
      </c>
      <c r="J385" s="115"/>
    </row>
    <row r="386" spans="1:10" ht="144">
      <c r="A386" s="114"/>
      <c r="B386" s="107">
        <v>2</v>
      </c>
      <c r="C386" s="10" t="s">
        <v>1065</v>
      </c>
      <c r="D386" s="118" t="s">
        <v>1064</v>
      </c>
      <c r="E386" s="147"/>
      <c r="F386" s="148"/>
      <c r="G386" s="11" t="s">
        <v>1066</v>
      </c>
      <c r="H386" s="14">
        <v>2.81</v>
      </c>
      <c r="I386" s="109">
        <f t="shared" si="5"/>
        <v>5.62</v>
      </c>
      <c r="J386" s="115"/>
    </row>
    <row r="387" spans="1:10" ht="84">
      <c r="A387" s="114"/>
      <c r="B387" s="107">
        <v>2</v>
      </c>
      <c r="C387" s="10" t="s">
        <v>1067</v>
      </c>
      <c r="D387" s="118" t="s">
        <v>735</v>
      </c>
      <c r="E387" s="147"/>
      <c r="F387" s="148"/>
      <c r="G387" s="11" t="s">
        <v>1068</v>
      </c>
      <c r="H387" s="14">
        <v>1.55</v>
      </c>
      <c r="I387" s="109">
        <f t="shared" si="5"/>
        <v>3.1</v>
      </c>
      <c r="J387" s="115"/>
    </row>
    <row r="388" spans="1:10" ht="84">
      <c r="A388" s="114"/>
      <c r="B388" s="107">
        <v>2</v>
      </c>
      <c r="C388" s="10" t="s">
        <v>1067</v>
      </c>
      <c r="D388" s="118" t="s">
        <v>725</v>
      </c>
      <c r="E388" s="147"/>
      <c r="F388" s="148"/>
      <c r="G388" s="11" t="s">
        <v>1068</v>
      </c>
      <c r="H388" s="14">
        <v>1.7</v>
      </c>
      <c r="I388" s="109">
        <f t="shared" si="5"/>
        <v>3.4</v>
      </c>
      <c r="J388" s="115"/>
    </row>
    <row r="389" spans="1:10" ht="120">
      <c r="A389" s="114"/>
      <c r="B389" s="107">
        <v>2</v>
      </c>
      <c r="C389" s="10" t="s">
        <v>1069</v>
      </c>
      <c r="D389" s="118" t="s">
        <v>735</v>
      </c>
      <c r="E389" s="147"/>
      <c r="F389" s="148"/>
      <c r="G389" s="11" t="s">
        <v>1070</v>
      </c>
      <c r="H389" s="14">
        <v>1.65</v>
      </c>
      <c r="I389" s="109">
        <f t="shared" si="5"/>
        <v>3.3</v>
      </c>
      <c r="J389" s="115"/>
    </row>
    <row r="390" spans="1:10" ht="120">
      <c r="A390" s="114"/>
      <c r="B390" s="107">
        <v>2</v>
      </c>
      <c r="C390" s="10" t="s">
        <v>1069</v>
      </c>
      <c r="D390" s="118" t="s">
        <v>729</v>
      </c>
      <c r="E390" s="147"/>
      <c r="F390" s="148"/>
      <c r="G390" s="11" t="s">
        <v>1070</v>
      </c>
      <c r="H390" s="14">
        <v>2.14</v>
      </c>
      <c r="I390" s="109">
        <f t="shared" si="5"/>
        <v>4.28</v>
      </c>
      <c r="J390" s="115"/>
    </row>
    <row r="391" spans="1:10" ht="120">
      <c r="A391" s="114"/>
      <c r="B391" s="107">
        <v>2</v>
      </c>
      <c r="C391" s="10" t="s">
        <v>1071</v>
      </c>
      <c r="D391" s="118" t="s">
        <v>735</v>
      </c>
      <c r="E391" s="147"/>
      <c r="F391" s="148"/>
      <c r="G391" s="11" t="s">
        <v>1072</v>
      </c>
      <c r="H391" s="14">
        <v>1.89</v>
      </c>
      <c r="I391" s="109">
        <f t="shared" si="5"/>
        <v>3.78</v>
      </c>
      <c r="J391" s="115"/>
    </row>
    <row r="392" spans="1:10" ht="96">
      <c r="A392" s="114"/>
      <c r="B392" s="107">
        <v>3</v>
      </c>
      <c r="C392" s="10" t="s">
        <v>649</v>
      </c>
      <c r="D392" s="118" t="s">
        <v>25</v>
      </c>
      <c r="E392" s="147"/>
      <c r="F392" s="148"/>
      <c r="G392" s="11" t="s">
        <v>652</v>
      </c>
      <c r="H392" s="14">
        <v>1.5</v>
      </c>
      <c r="I392" s="109">
        <f t="shared" si="5"/>
        <v>4.5</v>
      </c>
      <c r="J392" s="115"/>
    </row>
    <row r="393" spans="1:10" ht="96">
      <c r="A393" s="114"/>
      <c r="B393" s="107">
        <v>3</v>
      </c>
      <c r="C393" s="10" t="s">
        <v>649</v>
      </c>
      <c r="D393" s="118" t="s">
        <v>26</v>
      </c>
      <c r="E393" s="147"/>
      <c r="F393" s="148"/>
      <c r="G393" s="11" t="s">
        <v>652</v>
      </c>
      <c r="H393" s="14">
        <v>1.5</v>
      </c>
      <c r="I393" s="109">
        <f t="shared" si="5"/>
        <v>4.5</v>
      </c>
      <c r="J393" s="115"/>
    </row>
    <row r="394" spans="1:10" ht="96">
      <c r="A394" s="114"/>
      <c r="B394" s="107">
        <v>5</v>
      </c>
      <c r="C394" s="10" t="s">
        <v>65</v>
      </c>
      <c r="D394" s="118" t="s">
        <v>23</v>
      </c>
      <c r="E394" s="147"/>
      <c r="F394" s="148"/>
      <c r="G394" s="11" t="s">
        <v>1073</v>
      </c>
      <c r="H394" s="14">
        <v>1.55</v>
      </c>
      <c r="I394" s="109">
        <f t="shared" si="5"/>
        <v>7.75</v>
      </c>
      <c r="J394" s="115"/>
    </row>
    <row r="395" spans="1:10" ht="96">
      <c r="A395" s="114"/>
      <c r="B395" s="107">
        <v>3</v>
      </c>
      <c r="C395" s="10" t="s">
        <v>65</v>
      </c>
      <c r="D395" s="118" t="s">
        <v>651</v>
      </c>
      <c r="E395" s="147"/>
      <c r="F395" s="148"/>
      <c r="G395" s="11" t="s">
        <v>1073</v>
      </c>
      <c r="H395" s="14">
        <v>1.55</v>
      </c>
      <c r="I395" s="109">
        <f t="shared" si="5"/>
        <v>4.6500000000000004</v>
      </c>
      <c r="J395" s="115"/>
    </row>
    <row r="396" spans="1:10" ht="96">
      <c r="A396" s="114"/>
      <c r="B396" s="107">
        <v>20</v>
      </c>
      <c r="C396" s="10" t="s">
        <v>65</v>
      </c>
      <c r="D396" s="118" t="s">
        <v>25</v>
      </c>
      <c r="E396" s="147"/>
      <c r="F396" s="148"/>
      <c r="G396" s="11" t="s">
        <v>1073</v>
      </c>
      <c r="H396" s="14">
        <v>1.55</v>
      </c>
      <c r="I396" s="109">
        <f t="shared" si="5"/>
        <v>31</v>
      </c>
      <c r="J396" s="115"/>
    </row>
    <row r="397" spans="1:10" ht="144">
      <c r="A397" s="114"/>
      <c r="B397" s="107">
        <v>2</v>
      </c>
      <c r="C397" s="10" t="s">
        <v>1074</v>
      </c>
      <c r="D397" s="118" t="s">
        <v>25</v>
      </c>
      <c r="E397" s="147" t="s">
        <v>107</v>
      </c>
      <c r="F397" s="148"/>
      <c r="G397" s="11" t="s">
        <v>1075</v>
      </c>
      <c r="H397" s="14">
        <v>3.58</v>
      </c>
      <c r="I397" s="109">
        <f t="shared" si="5"/>
        <v>7.16</v>
      </c>
      <c r="J397" s="115"/>
    </row>
    <row r="398" spans="1:10" ht="144">
      <c r="A398" s="114"/>
      <c r="B398" s="107">
        <v>2</v>
      </c>
      <c r="C398" s="10" t="s">
        <v>1074</v>
      </c>
      <c r="D398" s="118" t="s">
        <v>25</v>
      </c>
      <c r="E398" s="147" t="s">
        <v>210</v>
      </c>
      <c r="F398" s="148"/>
      <c r="G398" s="11" t="s">
        <v>1075</v>
      </c>
      <c r="H398" s="14">
        <v>3.58</v>
      </c>
      <c r="I398" s="109">
        <f t="shared" si="5"/>
        <v>7.16</v>
      </c>
      <c r="J398" s="115"/>
    </row>
    <row r="399" spans="1:10" ht="168">
      <c r="A399" s="114"/>
      <c r="B399" s="107">
        <v>1</v>
      </c>
      <c r="C399" s="10" t="s">
        <v>1076</v>
      </c>
      <c r="D399" s="118" t="s">
        <v>23</v>
      </c>
      <c r="E399" s="147" t="s">
        <v>635</v>
      </c>
      <c r="F399" s="148"/>
      <c r="G399" s="11" t="s">
        <v>1077</v>
      </c>
      <c r="H399" s="14">
        <v>3.31</v>
      </c>
      <c r="I399" s="109">
        <f t="shared" si="5"/>
        <v>3.31</v>
      </c>
      <c r="J399" s="115"/>
    </row>
    <row r="400" spans="1:10" ht="168">
      <c r="A400" s="114"/>
      <c r="B400" s="107">
        <v>1</v>
      </c>
      <c r="C400" s="10" t="s">
        <v>1076</v>
      </c>
      <c r="D400" s="118" t="s">
        <v>25</v>
      </c>
      <c r="E400" s="147" t="s">
        <v>635</v>
      </c>
      <c r="F400" s="148"/>
      <c r="G400" s="11" t="s">
        <v>1077</v>
      </c>
      <c r="H400" s="14">
        <v>3.58</v>
      </c>
      <c r="I400" s="109">
        <f t="shared" si="5"/>
        <v>3.58</v>
      </c>
      <c r="J400" s="115"/>
    </row>
    <row r="401" spans="1:10" ht="168">
      <c r="A401" s="114"/>
      <c r="B401" s="107">
        <v>1</v>
      </c>
      <c r="C401" s="10" t="s">
        <v>1076</v>
      </c>
      <c r="D401" s="118" t="s">
        <v>26</v>
      </c>
      <c r="E401" s="147" t="s">
        <v>635</v>
      </c>
      <c r="F401" s="148"/>
      <c r="G401" s="11" t="s">
        <v>1077</v>
      </c>
      <c r="H401" s="14">
        <v>3.87</v>
      </c>
      <c r="I401" s="109">
        <f t="shared" si="5"/>
        <v>3.87</v>
      </c>
      <c r="J401" s="115"/>
    </row>
    <row r="402" spans="1:10" ht="96">
      <c r="A402" s="114"/>
      <c r="B402" s="107">
        <v>3</v>
      </c>
      <c r="C402" s="10" t="s">
        <v>1078</v>
      </c>
      <c r="D402" s="118" t="s">
        <v>25</v>
      </c>
      <c r="E402" s="147"/>
      <c r="F402" s="148"/>
      <c r="G402" s="11" t="s">
        <v>1079</v>
      </c>
      <c r="H402" s="14">
        <v>1.65</v>
      </c>
      <c r="I402" s="109">
        <f t="shared" si="5"/>
        <v>4.9499999999999993</v>
      </c>
      <c r="J402" s="115"/>
    </row>
    <row r="403" spans="1:10" ht="96">
      <c r="A403" s="114"/>
      <c r="B403" s="107">
        <v>3</v>
      </c>
      <c r="C403" s="10" t="s">
        <v>68</v>
      </c>
      <c r="D403" s="118" t="s">
        <v>23</v>
      </c>
      <c r="E403" s="147" t="s">
        <v>273</v>
      </c>
      <c r="F403" s="148"/>
      <c r="G403" s="11" t="s">
        <v>1080</v>
      </c>
      <c r="H403" s="14">
        <v>1.89</v>
      </c>
      <c r="I403" s="109">
        <f t="shared" si="5"/>
        <v>5.67</v>
      </c>
      <c r="J403" s="115"/>
    </row>
    <row r="404" spans="1:10" ht="96">
      <c r="A404" s="114"/>
      <c r="B404" s="107">
        <v>3</v>
      </c>
      <c r="C404" s="10" t="s">
        <v>68</v>
      </c>
      <c r="D404" s="118" t="s">
        <v>23</v>
      </c>
      <c r="E404" s="147" t="s">
        <v>271</v>
      </c>
      <c r="F404" s="148"/>
      <c r="G404" s="11" t="s">
        <v>1080</v>
      </c>
      <c r="H404" s="14">
        <v>1.89</v>
      </c>
      <c r="I404" s="109">
        <f t="shared" si="5"/>
        <v>5.67</v>
      </c>
      <c r="J404" s="115"/>
    </row>
    <row r="405" spans="1:10" ht="96">
      <c r="A405" s="114"/>
      <c r="B405" s="107">
        <v>3</v>
      </c>
      <c r="C405" s="10" t="s">
        <v>68</v>
      </c>
      <c r="D405" s="118" t="s">
        <v>23</v>
      </c>
      <c r="E405" s="147" t="s">
        <v>272</v>
      </c>
      <c r="F405" s="148"/>
      <c r="G405" s="11" t="s">
        <v>1080</v>
      </c>
      <c r="H405" s="14">
        <v>1.89</v>
      </c>
      <c r="I405" s="109">
        <f t="shared" si="5"/>
        <v>5.67</v>
      </c>
      <c r="J405" s="115"/>
    </row>
    <row r="406" spans="1:10" ht="96">
      <c r="A406" s="114"/>
      <c r="B406" s="107">
        <v>3</v>
      </c>
      <c r="C406" s="10" t="s">
        <v>68</v>
      </c>
      <c r="D406" s="118" t="s">
        <v>651</v>
      </c>
      <c r="E406" s="147" t="s">
        <v>272</v>
      </c>
      <c r="F406" s="148"/>
      <c r="G406" s="11" t="s">
        <v>1080</v>
      </c>
      <c r="H406" s="14">
        <v>1.89</v>
      </c>
      <c r="I406" s="109">
        <f t="shared" ref="I406:I469" si="6">H406*B406</f>
        <v>5.67</v>
      </c>
      <c r="J406" s="115"/>
    </row>
    <row r="407" spans="1:10" ht="96">
      <c r="A407" s="114"/>
      <c r="B407" s="107">
        <v>8</v>
      </c>
      <c r="C407" s="10" t="s">
        <v>68</v>
      </c>
      <c r="D407" s="118" t="s">
        <v>25</v>
      </c>
      <c r="E407" s="147" t="s">
        <v>273</v>
      </c>
      <c r="F407" s="148"/>
      <c r="G407" s="11" t="s">
        <v>1080</v>
      </c>
      <c r="H407" s="14">
        <v>1.89</v>
      </c>
      <c r="I407" s="109">
        <f t="shared" si="6"/>
        <v>15.12</v>
      </c>
      <c r="J407" s="115"/>
    </row>
    <row r="408" spans="1:10" ht="96">
      <c r="A408" s="114"/>
      <c r="B408" s="107">
        <v>5</v>
      </c>
      <c r="C408" s="10" t="s">
        <v>68</v>
      </c>
      <c r="D408" s="118" t="s">
        <v>25</v>
      </c>
      <c r="E408" s="147" t="s">
        <v>271</v>
      </c>
      <c r="F408" s="148"/>
      <c r="G408" s="11" t="s">
        <v>1080</v>
      </c>
      <c r="H408" s="14">
        <v>1.89</v>
      </c>
      <c r="I408" s="109">
        <f t="shared" si="6"/>
        <v>9.4499999999999993</v>
      </c>
      <c r="J408" s="115"/>
    </row>
    <row r="409" spans="1:10" ht="96">
      <c r="A409" s="114"/>
      <c r="B409" s="107">
        <v>5</v>
      </c>
      <c r="C409" s="10" t="s">
        <v>68</v>
      </c>
      <c r="D409" s="118" t="s">
        <v>25</v>
      </c>
      <c r="E409" s="147" t="s">
        <v>272</v>
      </c>
      <c r="F409" s="148"/>
      <c r="G409" s="11" t="s">
        <v>1080</v>
      </c>
      <c r="H409" s="14">
        <v>1.89</v>
      </c>
      <c r="I409" s="109">
        <f t="shared" si="6"/>
        <v>9.4499999999999993</v>
      </c>
      <c r="J409" s="115"/>
    </row>
    <row r="410" spans="1:10" ht="96">
      <c r="A410" s="114"/>
      <c r="B410" s="107">
        <v>3</v>
      </c>
      <c r="C410" s="10" t="s">
        <v>68</v>
      </c>
      <c r="D410" s="118" t="s">
        <v>26</v>
      </c>
      <c r="E410" s="147" t="s">
        <v>271</v>
      </c>
      <c r="F410" s="148"/>
      <c r="G410" s="11" t="s">
        <v>1080</v>
      </c>
      <c r="H410" s="14">
        <v>1.89</v>
      </c>
      <c r="I410" s="109">
        <f t="shared" si="6"/>
        <v>5.67</v>
      </c>
      <c r="J410" s="115"/>
    </row>
    <row r="411" spans="1:10" ht="96">
      <c r="A411" s="114"/>
      <c r="B411" s="107">
        <v>3</v>
      </c>
      <c r="C411" s="10" t="s">
        <v>68</v>
      </c>
      <c r="D411" s="118" t="s">
        <v>93</v>
      </c>
      <c r="E411" s="147" t="s">
        <v>273</v>
      </c>
      <c r="F411" s="148"/>
      <c r="G411" s="11" t="s">
        <v>1080</v>
      </c>
      <c r="H411" s="14">
        <v>1.89</v>
      </c>
      <c r="I411" s="109">
        <f t="shared" si="6"/>
        <v>5.67</v>
      </c>
      <c r="J411" s="115"/>
    </row>
    <row r="412" spans="1:10" ht="96">
      <c r="A412" s="114"/>
      <c r="B412" s="107">
        <v>3</v>
      </c>
      <c r="C412" s="10" t="s">
        <v>1081</v>
      </c>
      <c r="D412" s="118" t="s">
        <v>25</v>
      </c>
      <c r="E412" s="147" t="s">
        <v>273</v>
      </c>
      <c r="F412" s="148"/>
      <c r="G412" s="11" t="s">
        <v>1082</v>
      </c>
      <c r="H412" s="14">
        <v>2.04</v>
      </c>
      <c r="I412" s="109">
        <f t="shared" si="6"/>
        <v>6.12</v>
      </c>
      <c r="J412" s="115"/>
    </row>
    <row r="413" spans="1:10" ht="96">
      <c r="A413" s="114"/>
      <c r="B413" s="107">
        <v>5</v>
      </c>
      <c r="C413" s="10" t="s">
        <v>473</v>
      </c>
      <c r="D413" s="118" t="s">
        <v>651</v>
      </c>
      <c r="E413" s="147" t="s">
        <v>273</v>
      </c>
      <c r="F413" s="148"/>
      <c r="G413" s="11" t="s">
        <v>475</v>
      </c>
      <c r="H413" s="14">
        <v>2.19</v>
      </c>
      <c r="I413" s="109">
        <f t="shared" si="6"/>
        <v>10.95</v>
      </c>
      <c r="J413" s="115"/>
    </row>
    <row r="414" spans="1:10" ht="96">
      <c r="A414" s="114"/>
      <c r="B414" s="107">
        <v>2</v>
      </c>
      <c r="C414" s="10" t="s">
        <v>1083</v>
      </c>
      <c r="D414" s="118" t="s">
        <v>614</v>
      </c>
      <c r="E414" s="147"/>
      <c r="F414" s="148"/>
      <c r="G414" s="11" t="s">
        <v>1084</v>
      </c>
      <c r="H414" s="14">
        <v>0.72</v>
      </c>
      <c r="I414" s="109">
        <f t="shared" si="6"/>
        <v>1.44</v>
      </c>
      <c r="J414" s="115"/>
    </row>
    <row r="415" spans="1:10" ht="156">
      <c r="A415" s="114"/>
      <c r="B415" s="107">
        <v>3</v>
      </c>
      <c r="C415" s="10" t="s">
        <v>1085</v>
      </c>
      <c r="D415" s="118" t="s">
        <v>25</v>
      </c>
      <c r="E415" s="147"/>
      <c r="F415" s="148"/>
      <c r="G415" s="11" t="s">
        <v>1086</v>
      </c>
      <c r="H415" s="14">
        <v>2.4300000000000002</v>
      </c>
      <c r="I415" s="109">
        <f t="shared" si="6"/>
        <v>7.2900000000000009</v>
      </c>
      <c r="J415" s="115"/>
    </row>
    <row r="416" spans="1:10" ht="132">
      <c r="A416" s="114"/>
      <c r="B416" s="107">
        <v>2</v>
      </c>
      <c r="C416" s="10" t="s">
        <v>1087</v>
      </c>
      <c r="D416" s="118" t="s">
        <v>1088</v>
      </c>
      <c r="E416" s="147"/>
      <c r="F416" s="148"/>
      <c r="G416" s="11" t="s">
        <v>1089</v>
      </c>
      <c r="H416" s="14">
        <v>2.4300000000000002</v>
      </c>
      <c r="I416" s="109">
        <f t="shared" si="6"/>
        <v>4.8600000000000003</v>
      </c>
      <c r="J416" s="115"/>
    </row>
    <row r="417" spans="1:10" ht="132">
      <c r="A417" s="114"/>
      <c r="B417" s="107">
        <v>2</v>
      </c>
      <c r="C417" s="10" t="s">
        <v>1087</v>
      </c>
      <c r="D417" s="118" t="s">
        <v>1090</v>
      </c>
      <c r="E417" s="147"/>
      <c r="F417" s="148"/>
      <c r="G417" s="11" t="s">
        <v>1089</v>
      </c>
      <c r="H417" s="14">
        <v>2.73</v>
      </c>
      <c r="I417" s="109">
        <f t="shared" si="6"/>
        <v>5.46</v>
      </c>
      <c r="J417" s="115"/>
    </row>
    <row r="418" spans="1:10" ht="132">
      <c r="A418" s="114"/>
      <c r="B418" s="107">
        <v>2</v>
      </c>
      <c r="C418" s="10" t="s">
        <v>1087</v>
      </c>
      <c r="D418" s="118" t="s">
        <v>1091</v>
      </c>
      <c r="E418" s="147"/>
      <c r="F418" s="148"/>
      <c r="G418" s="11" t="s">
        <v>1089</v>
      </c>
      <c r="H418" s="14">
        <v>2.73</v>
      </c>
      <c r="I418" s="109">
        <f t="shared" si="6"/>
        <v>5.46</v>
      </c>
      <c r="J418" s="115"/>
    </row>
    <row r="419" spans="1:10" ht="168">
      <c r="A419" s="114"/>
      <c r="B419" s="107">
        <v>2</v>
      </c>
      <c r="C419" s="10" t="s">
        <v>1092</v>
      </c>
      <c r="D419" s="118" t="s">
        <v>1088</v>
      </c>
      <c r="E419" s="147"/>
      <c r="F419" s="148"/>
      <c r="G419" s="11" t="s">
        <v>1093</v>
      </c>
      <c r="H419" s="14">
        <v>3.86</v>
      </c>
      <c r="I419" s="109">
        <f t="shared" si="6"/>
        <v>7.72</v>
      </c>
      <c r="J419" s="115"/>
    </row>
    <row r="420" spans="1:10" ht="180">
      <c r="A420" s="114"/>
      <c r="B420" s="107">
        <v>2</v>
      </c>
      <c r="C420" s="10" t="s">
        <v>1094</v>
      </c>
      <c r="D420" s="118" t="s">
        <v>25</v>
      </c>
      <c r="E420" s="147"/>
      <c r="F420" s="148"/>
      <c r="G420" s="11" t="s">
        <v>1095</v>
      </c>
      <c r="H420" s="14">
        <v>4.1900000000000004</v>
      </c>
      <c r="I420" s="109">
        <f t="shared" si="6"/>
        <v>8.3800000000000008</v>
      </c>
      <c r="J420" s="115"/>
    </row>
    <row r="421" spans="1:10" ht="192">
      <c r="A421" s="114"/>
      <c r="B421" s="107">
        <v>2</v>
      </c>
      <c r="C421" s="10" t="s">
        <v>1096</v>
      </c>
      <c r="D421" s="118" t="s">
        <v>25</v>
      </c>
      <c r="E421" s="147"/>
      <c r="F421" s="148"/>
      <c r="G421" s="11" t="s">
        <v>1097</v>
      </c>
      <c r="H421" s="14">
        <v>2.73</v>
      </c>
      <c r="I421" s="109">
        <f t="shared" si="6"/>
        <v>5.46</v>
      </c>
      <c r="J421" s="115"/>
    </row>
    <row r="422" spans="1:10" ht="108">
      <c r="A422" s="114"/>
      <c r="B422" s="107">
        <v>2</v>
      </c>
      <c r="C422" s="10" t="s">
        <v>1098</v>
      </c>
      <c r="D422" s="118" t="s">
        <v>1099</v>
      </c>
      <c r="E422" s="147"/>
      <c r="F422" s="148"/>
      <c r="G422" s="11" t="s">
        <v>1100</v>
      </c>
      <c r="H422" s="14">
        <v>1.65</v>
      </c>
      <c r="I422" s="109">
        <f t="shared" si="6"/>
        <v>3.3</v>
      </c>
      <c r="J422" s="115"/>
    </row>
    <row r="423" spans="1:10" ht="108">
      <c r="A423" s="114"/>
      <c r="B423" s="107">
        <v>4</v>
      </c>
      <c r="C423" s="10" t="s">
        <v>1098</v>
      </c>
      <c r="D423" s="118" t="s">
        <v>735</v>
      </c>
      <c r="E423" s="147"/>
      <c r="F423" s="148"/>
      <c r="G423" s="11" t="s">
        <v>1100</v>
      </c>
      <c r="H423" s="14">
        <v>1.94</v>
      </c>
      <c r="I423" s="109">
        <f t="shared" si="6"/>
        <v>7.76</v>
      </c>
      <c r="J423" s="115"/>
    </row>
    <row r="424" spans="1:10" ht="108">
      <c r="A424" s="114"/>
      <c r="B424" s="107">
        <v>2</v>
      </c>
      <c r="C424" s="10" t="s">
        <v>1098</v>
      </c>
      <c r="D424" s="118" t="s">
        <v>725</v>
      </c>
      <c r="E424" s="147"/>
      <c r="F424" s="148"/>
      <c r="G424" s="11" t="s">
        <v>1100</v>
      </c>
      <c r="H424" s="14">
        <v>2.04</v>
      </c>
      <c r="I424" s="109">
        <f t="shared" si="6"/>
        <v>4.08</v>
      </c>
      <c r="J424" s="115"/>
    </row>
    <row r="425" spans="1:10" ht="108">
      <c r="A425" s="114"/>
      <c r="B425" s="107">
        <v>4</v>
      </c>
      <c r="C425" s="10" t="s">
        <v>1098</v>
      </c>
      <c r="D425" s="118" t="s">
        <v>741</v>
      </c>
      <c r="E425" s="147"/>
      <c r="F425" s="148"/>
      <c r="G425" s="11" t="s">
        <v>1100</v>
      </c>
      <c r="H425" s="14">
        <v>2.2400000000000002</v>
      </c>
      <c r="I425" s="109">
        <f t="shared" si="6"/>
        <v>8.9600000000000009</v>
      </c>
      <c r="J425" s="115"/>
    </row>
    <row r="426" spans="1:10" ht="108">
      <c r="A426" s="114"/>
      <c r="B426" s="107">
        <v>4</v>
      </c>
      <c r="C426" s="10" t="s">
        <v>1098</v>
      </c>
      <c r="D426" s="118" t="s">
        <v>729</v>
      </c>
      <c r="E426" s="147"/>
      <c r="F426" s="148"/>
      <c r="G426" s="11" t="s">
        <v>1100</v>
      </c>
      <c r="H426" s="14">
        <v>2.4300000000000002</v>
      </c>
      <c r="I426" s="109">
        <f t="shared" si="6"/>
        <v>9.7200000000000006</v>
      </c>
      <c r="J426" s="115"/>
    </row>
    <row r="427" spans="1:10" ht="132">
      <c r="A427" s="114"/>
      <c r="B427" s="107">
        <v>2</v>
      </c>
      <c r="C427" s="10" t="s">
        <v>1101</v>
      </c>
      <c r="D427" s="118" t="s">
        <v>239</v>
      </c>
      <c r="E427" s="147" t="s">
        <v>735</v>
      </c>
      <c r="F427" s="148"/>
      <c r="G427" s="11" t="s">
        <v>1102</v>
      </c>
      <c r="H427" s="14">
        <v>1.75</v>
      </c>
      <c r="I427" s="109">
        <f t="shared" si="6"/>
        <v>3.5</v>
      </c>
      <c r="J427" s="115"/>
    </row>
    <row r="428" spans="1:10" ht="132">
      <c r="A428" s="114"/>
      <c r="B428" s="107">
        <v>2</v>
      </c>
      <c r="C428" s="10" t="s">
        <v>1101</v>
      </c>
      <c r="D428" s="118" t="s">
        <v>239</v>
      </c>
      <c r="E428" s="147" t="s">
        <v>741</v>
      </c>
      <c r="F428" s="148"/>
      <c r="G428" s="11" t="s">
        <v>1102</v>
      </c>
      <c r="H428" s="14">
        <v>2.73</v>
      </c>
      <c r="I428" s="109">
        <f t="shared" si="6"/>
        <v>5.46</v>
      </c>
      <c r="J428" s="115"/>
    </row>
    <row r="429" spans="1:10" ht="72">
      <c r="A429" s="114"/>
      <c r="B429" s="107">
        <v>6</v>
      </c>
      <c r="C429" s="10" t="s">
        <v>1103</v>
      </c>
      <c r="D429" s="118" t="s">
        <v>735</v>
      </c>
      <c r="E429" s="147" t="s">
        <v>273</v>
      </c>
      <c r="F429" s="148"/>
      <c r="G429" s="11" t="s">
        <v>1104</v>
      </c>
      <c r="H429" s="14">
        <v>0.45</v>
      </c>
      <c r="I429" s="109">
        <f t="shared" si="6"/>
        <v>2.7</v>
      </c>
      <c r="J429" s="115"/>
    </row>
    <row r="430" spans="1:10" ht="72">
      <c r="A430" s="114"/>
      <c r="B430" s="107">
        <v>2</v>
      </c>
      <c r="C430" s="10" t="s">
        <v>1103</v>
      </c>
      <c r="D430" s="118" t="s">
        <v>735</v>
      </c>
      <c r="E430" s="147" t="s">
        <v>773</v>
      </c>
      <c r="F430" s="148"/>
      <c r="G430" s="11" t="s">
        <v>1104</v>
      </c>
      <c r="H430" s="14">
        <v>0.45</v>
      </c>
      <c r="I430" s="109">
        <f t="shared" si="6"/>
        <v>0.9</v>
      </c>
      <c r="J430" s="115"/>
    </row>
    <row r="431" spans="1:10" ht="72">
      <c r="A431" s="114"/>
      <c r="B431" s="107">
        <v>2</v>
      </c>
      <c r="C431" s="10" t="s">
        <v>1103</v>
      </c>
      <c r="D431" s="118" t="s">
        <v>725</v>
      </c>
      <c r="E431" s="147" t="s">
        <v>673</v>
      </c>
      <c r="F431" s="148"/>
      <c r="G431" s="11" t="s">
        <v>1104</v>
      </c>
      <c r="H431" s="14">
        <v>0.47</v>
      </c>
      <c r="I431" s="109">
        <f t="shared" si="6"/>
        <v>0.94</v>
      </c>
      <c r="J431" s="115"/>
    </row>
    <row r="432" spans="1:10" ht="72">
      <c r="A432" s="114"/>
      <c r="B432" s="107">
        <v>2</v>
      </c>
      <c r="C432" s="10" t="s">
        <v>1103</v>
      </c>
      <c r="D432" s="118" t="s">
        <v>725</v>
      </c>
      <c r="E432" s="147" t="s">
        <v>1105</v>
      </c>
      <c r="F432" s="148"/>
      <c r="G432" s="11" t="s">
        <v>1104</v>
      </c>
      <c r="H432" s="14">
        <v>0.47</v>
      </c>
      <c r="I432" s="109">
        <f t="shared" si="6"/>
        <v>0.94</v>
      </c>
      <c r="J432" s="115"/>
    </row>
    <row r="433" spans="1:10" ht="72">
      <c r="A433" s="114"/>
      <c r="B433" s="107">
        <v>2</v>
      </c>
      <c r="C433" s="10" t="s">
        <v>1103</v>
      </c>
      <c r="D433" s="118" t="s">
        <v>741</v>
      </c>
      <c r="E433" s="147" t="s">
        <v>110</v>
      </c>
      <c r="F433" s="148"/>
      <c r="G433" s="11" t="s">
        <v>1104</v>
      </c>
      <c r="H433" s="14">
        <v>0.51</v>
      </c>
      <c r="I433" s="109">
        <f t="shared" si="6"/>
        <v>1.02</v>
      </c>
      <c r="J433" s="115"/>
    </row>
    <row r="434" spans="1:10" ht="72">
      <c r="A434" s="114"/>
      <c r="B434" s="107">
        <v>2</v>
      </c>
      <c r="C434" s="10" t="s">
        <v>1103</v>
      </c>
      <c r="D434" s="118" t="s">
        <v>741</v>
      </c>
      <c r="E434" s="147" t="s">
        <v>673</v>
      </c>
      <c r="F434" s="148"/>
      <c r="G434" s="11" t="s">
        <v>1104</v>
      </c>
      <c r="H434" s="14">
        <v>0.51</v>
      </c>
      <c r="I434" s="109">
        <f t="shared" si="6"/>
        <v>1.02</v>
      </c>
      <c r="J434" s="115"/>
    </row>
    <row r="435" spans="1:10" ht="72">
      <c r="A435" s="114"/>
      <c r="B435" s="107">
        <v>12</v>
      </c>
      <c r="C435" s="10" t="s">
        <v>1103</v>
      </c>
      <c r="D435" s="118" t="s">
        <v>729</v>
      </c>
      <c r="E435" s="147" t="s">
        <v>273</v>
      </c>
      <c r="F435" s="148"/>
      <c r="G435" s="11" t="s">
        <v>1104</v>
      </c>
      <c r="H435" s="14">
        <v>0.55000000000000004</v>
      </c>
      <c r="I435" s="109">
        <f t="shared" si="6"/>
        <v>6.6000000000000005</v>
      </c>
      <c r="J435" s="115"/>
    </row>
    <row r="436" spans="1:10" ht="72">
      <c r="A436" s="114"/>
      <c r="B436" s="107">
        <v>4</v>
      </c>
      <c r="C436" s="10" t="s">
        <v>1103</v>
      </c>
      <c r="D436" s="118" t="s">
        <v>729</v>
      </c>
      <c r="E436" s="147" t="s">
        <v>110</v>
      </c>
      <c r="F436" s="148"/>
      <c r="G436" s="11" t="s">
        <v>1104</v>
      </c>
      <c r="H436" s="14">
        <v>0.55000000000000004</v>
      </c>
      <c r="I436" s="109">
        <f t="shared" si="6"/>
        <v>2.2000000000000002</v>
      </c>
      <c r="J436" s="115"/>
    </row>
    <row r="437" spans="1:10" ht="72">
      <c r="A437" s="114"/>
      <c r="B437" s="107">
        <v>2</v>
      </c>
      <c r="C437" s="10" t="s">
        <v>1103</v>
      </c>
      <c r="D437" s="118" t="s">
        <v>730</v>
      </c>
      <c r="E437" s="147" t="s">
        <v>583</v>
      </c>
      <c r="F437" s="148"/>
      <c r="G437" s="11" t="s">
        <v>1104</v>
      </c>
      <c r="H437" s="14">
        <v>0.61</v>
      </c>
      <c r="I437" s="109">
        <f t="shared" si="6"/>
        <v>1.22</v>
      </c>
      <c r="J437" s="115"/>
    </row>
    <row r="438" spans="1:10" ht="72">
      <c r="A438" s="114"/>
      <c r="B438" s="107">
        <v>2</v>
      </c>
      <c r="C438" s="10" t="s">
        <v>1103</v>
      </c>
      <c r="D438" s="118" t="s">
        <v>730</v>
      </c>
      <c r="E438" s="147" t="s">
        <v>110</v>
      </c>
      <c r="F438" s="148"/>
      <c r="G438" s="11" t="s">
        <v>1104</v>
      </c>
      <c r="H438" s="14">
        <v>0.61</v>
      </c>
      <c r="I438" s="109">
        <f t="shared" si="6"/>
        <v>1.22</v>
      </c>
      <c r="J438" s="115"/>
    </row>
    <row r="439" spans="1:10" ht="72">
      <c r="A439" s="114"/>
      <c r="B439" s="107">
        <v>4</v>
      </c>
      <c r="C439" s="10" t="s">
        <v>1103</v>
      </c>
      <c r="D439" s="118" t="s">
        <v>733</v>
      </c>
      <c r="E439" s="147" t="s">
        <v>273</v>
      </c>
      <c r="F439" s="148"/>
      <c r="G439" s="11" t="s">
        <v>1104</v>
      </c>
      <c r="H439" s="14">
        <v>0.64</v>
      </c>
      <c r="I439" s="109">
        <f t="shared" si="6"/>
        <v>2.56</v>
      </c>
      <c r="J439" s="115"/>
    </row>
    <row r="440" spans="1:10" ht="72">
      <c r="A440" s="114"/>
      <c r="B440" s="107">
        <v>4</v>
      </c>
      <c r="C440" s="10" t="s">
        <v>1103</v>
      </c>
      <c r="D440" s="118" t="s">
        <v>919</v>
      </c>
      <c r="E440" s="147" t="s">
        <v>273</v>
      </c>
      <c r="F440" s="148"/>
      <c r="G440" s="11" t="s">
        <v>1104</v>
      </c>
      <c r="H440" s="14">
        <v>0.67</v>
      </c>
      <c r="I440" s="109">
        <f t="shared" si="6"/>
        <v>2.68</v>
      </c>
      <c r="J440" s="115"/>
    </row>
    <row r="441" spans="1:10" ht="72">
      <c r="A441" s="114"/>
      <c r="B441" s="107">
        <v>2</v>
      </c>
      <c r="C441" s="10" t="s">
        <v>1103</v>
      </c>
      <c r="D441" s="118" t="s">
        <v>919</v>
      </c>
      <c r="E441" s="147" t="s">
        <v>583</v>
      </c>
      <c r="F441" s="148"/>
      <c r="G441" s="11" t="s">
        <v>1104</v>
      </c>
      <c r="H441" s="14">
        <v>0.67</v>
      </c>
      <c r="I441" s="109">
        <f t="shared" si="6"/>
        <v>1.34</v>
      </c>
      <c r="J441" s="115"/>
    </row>
    <row r="442" spans="1:10" ht="72">
      <c r="A442" s="114"/>
      <c r="B442" s="107">
        <v>2</v>
      </c>
      <c r="C442" s="10" t="s">
        <v>1103</v>
      </c>
      <c r="D442" s="118" t="s">
        <v>919</v>
      </c>
      <c r="E442" s="147" t="s">
        <v>772</v>
      </c>
      <c r="F442" s="148"/>
      <c r="G442" s="11" t="s">
        <v>1104</v>
      </c>
      <c r="H442" s="14">
        <v>0.67</v>
      </c>
      <c r="I442" s="109">
        <f t="shared" si="6"/>
        <v>1.34</v>
      </c>
      <c r="J442" s="115"/>
    </row>
    <row r="443" spans="1:10" ht="72">
      <c r="A443" s="114"/>
      <c r="B443" s="107">
        <v>2</v>
      </c>
      <c r="C443" s="10" t="s">
        <v>1103</v>
      </c>
      <c r="D443" s="118" t="s">
        <v>919</v>
      </c>
      <c r="E443" s="147" t="s">
        <v>773</v>
      </c>
      <c r="F443" s="148"/>
      <c r="G443" s="11" t="s">
        <v>1104</v>
      </c>
      <c r="H443" s="14">
        <v>0.67</v>
      </c>
      <c r="I443" s="109">
        <f t="shared" si="6"/>
        <v>1.34</v>
      </c>
      <c r="J443" s="115"/>
    </row>
    <row r="444" spans="1:10" ht="72">
      <c r="A444" s="114"/>
      <c r="B444" s="107">
        <v>2</v>
      </c>
      <c r="C444" s="10" t="s">
        <v>1103</v>
      </c>
      <c r="D444" s="118" t="s">
        <v>897</v>
      </c>
      <c r="E444" s="147" t="s">
        <v>583</v>
      </c>
      <c r="F444" s="148"/>
      <c r="G444" s="11" t="s">
        <v>1104</v>
      </c>
      <c r="H444" s="14">
        <v>0.7</v>
      </c>
      <c r="I444" s="109">
        <f t="shared" si="6"/>
        <v>1.4</v>
      </c>
      <c r="J444" s="115"/>
    </row>
    <row r="445" spans="1:10" ht="72">
      <c r="A445" s="114"/>
      <c r="B445" s="107">
        <v>2</v>
      </c>
      <c r="C445" s="10" t="s">
        <v>1103</v>
      </c>
      <c r="D445" s="118" t="s">
        <v>897</v>
      </c>
      <c r="E445" s="147" t="s">
        <v>673</v>
      </c>
      <c r="F445" s="148"/>
      <c r="G445" s="11" t="s">
        <v>1104</v>
      </c>
      <c r="H445" s="14">
        <v>0.7</v>
      </c>
      <c r="I445" s="109">
        <f t="shared" si="6"/>
        <v>1.4</v>
      </c>
      <c r="J445" s="115"/>
    </row>
    <row r="446" spans="1:10" ht="72">
      <c r="A446" s="114"/>
      <c r="B446" s="107">
        <v>2</v>
      </c>
      <c r="C446" s="10" t="s">
        <v>1103</v>
      </c>
      <c r="D446" s="118" t="s">
        <v>897</v>
      </c>
      <c r="E446" s="147" t="s">
        <v>772</v>
      </c>
      <c r="F446" s="148"/>
      <c r="G446" s="11" t="s">
        <v>1104</v>
      </c>
      <c r="H446" s="14">
        <v>0.7</v>
      </c>
      <c r="I446" s="109">
        <f t="shared" si="6"/>
        <v>1.4</v>
      </c>
      <c r="J446" s="115"/>
    </row>
    <row r="447" spans="1:10" ht="72">
      <c r="A447" s="114"/>
      <c r="B447" s="107">
        <v>4</v>
      </c>
      <c r="C447" s="10" t="s">
        <v>1103</v>
      </c>
      <c r="D447" s="118" t="s">
        <v>894</v>
      </c>
      <c r="E447" s="147" t="s">
        <v>583</v>
      </c>
      <c r="F447" s="148"/>
      <c r="G447" s="11" t="s">
        <v>1104</v>
      </c>
      <c r="H447" s="14">
        <v>0.74</v>
      </c>
      <c r="I447" s="109">
        <f t="shared" si="6"/>
        <v>2.96</v>
      </c>
      <c r="J447" s="115"/>
    </row>
    <row r="448" spans="1:10" ht="144">
      <c r="A448" s="114"/>
      <c r="B448" s="107">
        <v>3</v>
      </c>
      <c r="C448" s="10" t="s">
        <v>600</v>
      </c>
      <c r="D448" s="118" t="s">
        <v>23</v>
      </c>
      <c r="E448" s="147" t="s">
        <v>273</v>
      </c>
      <c r="F448" s="148"/>
      <c r="G448" s="11" t="s">
        <v>602</v>
      </c>
      <c r="H448" s="14">
        <v>0.67</v>
      </c>
      <c r="I448" s="109">
        <f t="shared" si="6"/>
        <v>2.0100000000000002</v>
      </c>
      <c r="J448" s="115"/>
    </row>
    <row r="449" spans="1:10" ht="144">
      <c r="A449" s="114"/>
      <c r="B449" s="107">
        <v>3</v>
      </c>
      <c r="C449" s="10" t="s">
        <v>600</v>
      </c>
      <c r="D449" s="118" t="s">
        <v>25</v>
      </c>
      <c r="E449" s="147" t="s">
        <v>273</v>
      </c>
      <c r="F449" s="148"/>
      <c r="G449" s="11" t="s">
        <v>602</v>
      </c>
      <c r="H449" s="14">
        <v>0.67</v>
      </c>
      <c r="I449" s="109">
        <f t="shared" si="6"/>
        <v>2.0100000000000002</v>
      </c>
      <c r="J449" s="115"/>
    </row>
    <row r="450" spans="1:10" ht="108">
      <c r="A450" s="114"/>
      <c r="B450" s="107">
        <v>2</v>
      </c>
      <c r="C450" s="10" t="s">
        <v>1106</v>
      </c>
      <c r="D450" s="118" t="s">
        <v>745</v>
      </c>
      <c r="E450" s="147" t="s">
        <v>271</v>
      </c>
      <c r="F450" s="148"/>
      <c r="G450" s="11" t="s">
        <v>1107</v>
      </c>
      <c r="H450" s="14">
        <v>2.4300000000000002</v>
      </c>
      <c r="I450" s="109">
        <f t="shared" si="6"/>
        <v>4.8600000000000003</v>
      </c>
      <c r="J450" s="115"/>
    </row>
    <row r="451" spans="1:10" ht="108">
      <c r="A451" s="114"/>
      <c r="B451" s="107">
        <v>2</v>
      </c>
      <c r="C451" s="10" t="s">
        <v>1106</v>
      </c>
      <c r="D451" s="118" t="s">
        <v>725</v>
      </c>
      <c r="E451" s="147" t="s">
        <v>673</v>
      </c>
      <c r="F451" s="148"/>
      <c r="G451" s="11" t="s">
        <v>1107</v>
      </c>
      <c r="H451" s="14">
        <v>2.82</v>
      </c>
      <c r="I451" s="109">
        <f t="shared" si="6"/>
        <v>5.64</v>
      </c>
      <c r="J451" s="115"/>
    </row>
    <row r="452" spans="1:10" ht="108">
      <c r="A452" s="114"/>
      <c r="B452" s="107">
        <v>2</v>
      </c>
      <c r="C452" s="10" t="s">
        <v>1106</v>
      </c>
      <c r="D452" s="118" t="s">
        <v>725</v>
      </c>
      <c r="E452" s="147" t="s">
        <v>271</v>
      </c>
      <c r="F452" s="148"/>
      <c r="G452" s="11" t="s">
        <v>1107</v>
      </c>
      <c r="H452" s="14">
        <v>2.82</v>
      </c>
      <c r="I452" s="109">
        <f t="shared" si="6"/>
        <v>5.64</v>
      </c>
      <c r="J452" s="115"/>
    </row>
    <row r="453" spans="1:10" ht="108">
      <c r="A453" s="114"/>
      <c r="B453" s="107">
        <v>2</v>
      </c>
      <c r="C453" s="10" t="s">
        <v>1106</v>
      </c>
      <c r="D453" s="118" t="s">
        <v>725</v>
      </c>
      <c r="E453" s="147" t="s">
        <v>272</v>
      </c>
      <c r="F453" s="148"/>
      <c r="G453" s="11" t="s">
        <v>1107</v>
      </c>
      <c r="H453" s="14">
        <v>2.82</v>
      </c>
      <c r="I453" s="109">
        <f t="shared" si="6"/>
        <v>5.64</v>
      </c>
      <c r="J453" s="115"/>
    </row>
    <row r="454" spans="1:10" ht="108">
      <c r="A454" s="114"/>
      <c r="B454" s="107">
        <v>2</v>
      </c>
      <c r="C454" s="10" t="s">
        <v>1106</v>
      </c>
      <c r="D454" s="118" t="s">
        <v>741</v>
      </c>
      <c r="E454" s="147" t="s">
        <v>673</v>
      </c>
      <c r="F454" s="148"/>
      <c r="G454" s="11" t="s">
        <v>1107</v>
      </c>
      <c r="H454" s="14">
        <v>3.02</v>
      </c>
      <c r="I454" s="109">
        <f t="shared" si="6"/>
        <v>6.04</v>
      </c>
      <c r="J454" s="115"/>
    </row>
    <row r="455" spans="1:10" ht="108">
      <c r="A455" s="114"/>
      <c r="B455" s="107">
        <v>2</v>
      </c>
      <c r="C455" s="10" t="s">
        <v>1106</v>
      </c>
      <c r="D455" s="118" t="s">
        <v>741</v>
      </c>
      <c r="E455" s="147" t="s">
        <v>271</v>
      </c>
      <c r="F455" s="148"/>
      <c r="G455" s="11" t="s">
        <v>1107</v>
      </c>
      <c r="H455" s="14">
        <v>3.02</v>
      </c>
      <c r="I455" s="109">
        <f t="shared" si="6"/>
        <v>6.04</v>
      </c>
      <c r="J455" s="115"/>
    </row>
    <row r="456" spans="1:10" ht="108">
      <c r="A456" s="114"/>
      <c r="B456" s="107">
        <v>2</v>
      </c>
      <c r="C456" s="10" t="s">
        <v>1106</v>
      </c>
      <c r="D456" s="118" t="s">
        <v>741</v>
      </c>
      <c r="E456" s="147" t="s">
        <v>272</v>
      </c>
      <c r="F456" s="148"/>
      <c r="G456" s="11" t="s">
        <v>1107</v>
      </c>
      <c r="H456" s="14">
        <v>3.02</v>
      </c>
      <c r="I456" s="109">
        <f t="shared" si="6"/>
        <v>6.04</v>
      </c>
      <c r="J456" s="115"/>
    </row>
    <row r="457" spans="1:10" ht="156">
      <c r="A457" s="114"/>
      <c r="B457" s="107">
        <v>5</v>
      </c>
      <c r="C457" s="10" t="s">
        <v>1108</v>
      </c>
      <c r="D457" s="118" t="s">
        <v>231</v>
      </c>
      <c r="E457" s="147" t="s">
        <v>107</v>
      </c>
      <c r="F457" s="148"/>
      <c r="G457" s="11" t="s">
        <v>1109</v>
      </c>
      <c r="H457" s="14">
        <v>0.63</v>
      </c>
      <c r="I457" s="109">
        <f t="shared" si="6"/>
        <v>3.15</v>
      </c>
      <c r="J457" s="115"/>
    </row>
    <row r="458" spans="1:10" ht="192">
      <c r="A458" s="114"/>
      <c r="B458" s="107">
        <v>1</v>
      </c>
      <c r="C458" s="10" t="s">
        <v>1110</v>
      </c>
      <c r="D458" s="118" t="s">
        <v>107</v>
      </c>
      <c r="E458" s="147" t="s">
        <v>26</v>
      </c>
      <c r="F458" s="148"/>
      <c r="G458" s="11" t="s">
        <v>1111</v>
      </c>
      <c r="H458" s="14">
        <v>5.34</v>
      </c>
      <c r="I458" s="109">
        <f t="shared" si="6"/>
        <v>5.34</v>
      </c>
      <c r="J458" s="115"/>
    </row>
    <row r="459" spans="1:10" ht="192">
      <c r="A459" s="114"/>
      <c r="B459" s="107">
        <v>1</v>
      </c>
      <c r="C459" s="10" t="s">
        <v>1110</v>
      </c>
      <c r="D459" s="118" t="s">
        <v>214</v>
      </c>
      <c r="E459" s="147" t="s">
        <v>26</v>
      </c>
      <c r="F459" s="148"/>
      <c r="G459" s="11" t="s">
        <v>1111</v>
      </c>
      <c r="H459" s="14">
        <v>5.34</v>
      </c>
      <c r="I459" s="109">
        <f t="shared" si="6"/>
        <v>5.34</v>
      </c>
      <c r="J459" s="115"/>
    </row>
    <row r="460" spans="1:10" ht="192">
      <c r="A460" s="114"/>
      <c r="B460" s="107">
        <v>1</v>
      </c>
      <c r="C460" s="10" t="s">
        <v>1110</v>
      </c>
      <c r="D460" s="118" t="s">
        <v>265</v>
      </c>
      <c r="E460" s="147" t="s">
        <v>26</v>
      </c>
      <c r="F460" s="148"/>
      <c r="G460" s="11" t="s">
        <v>1111</v>
      </c>
      <c r="H460" s="14">
        <v>5.34</v>
      </c>
      <c r="I460" s="109">
        <f t="shared" si="6"/>
        <v>5.34</v>
      </c>
      <c r="J460" s="115"/>
    </row>
    <row r="461" spans="1:10" ht="168">
      <c r="A461" s="114"/>
      <c r="B461" s="107">
        <v>1</v>
      </c>
      <c r="C461" s="10" t="s">
        <v>1112</v>
      </c>
      <c r="D461" s="118" t="s">
        <v>26</v>
      </c>
      <c r="E461" s="147" t="s">
        <v>210</v>
      </c>
      <c r="F461" s="148"/>
      <c r="G461" s="11" t="s">
        <v>1113</v>
      </c>
      <c r="H461" s="14">
        <v>3.62</v>
      </c>
      <c r="I461" s="109">
        <f t="shared" si="6"/>
        <v>3.62</v>
      </c>
      <c r="J461" s="115"/>
    </row>
    <row r="462" spans="1:10" ht="168">
      <c r="A462" s="114"/>
      <c r="B462" s="107">
        <v>1</v>
      </c>
      <c r="C462" s="10" t="s">
        <v>1112</v>
      </c>
      <c r="D462" s="118" t="s">
        <v>26</v>
      </c>
      <c r="E462" s="147" t="s">
        <v>265</v>
      </c>
      <c r="F462" s="148"/>
      <c r="G462" s="11" t="s">
        <v>1113</v>
      </c>
      <c r="H462" s="14">
        <v>3.62</v>
      </c>
      <c r="I462" s="109">
        <f t="shared" si="6"/>
        <v>3.62</v>
      </c>
      <c r="J462" s="115"/>
    </row>
    <row r="463" spans="1:10" ht="108">
      <c r="A463" s="114"/>
      <c r="B463" s="107">
        <v>5</v>
      </c>
      <c r="C463" s="10" t="s">
        <v>1114</v>
      </c>
      <c r="D463" s="118" t="s">
        <v>26</v>
      </c>
      <c r="E463" s="147"/>
      <c r="F463" s="148"/>
      <c r="G463" s="11" t="s">
        <v>1115</v>
      </c>
      <c r="H463" s="14">
        <v>2.82</v>
      </c>
      <c r="I463" s="109">
        <f t="shared" si="6"/>
        <v>14.1</v>
      </c>
      <c r="J463" s="115"/>
    </row>
    <row r="464" spans="1:10" ht="108">
      <c r="A464" s="114"/>
      <c r="B464" s="107">
        <v>1</v>
      </c>
      <c r="C464" s="10" t="s">
        <v>1116</v>
      </c>
      <c r="D464" s="118" t="s">
        <v>28</v>
      </c>
      <c r="E464" s="147" t="s">
        <v>110</v>
      </c>
      <c r="F464" s="148"/>
      <c r="G464" s="11" t="s">
        <v>1117</v>
      </c>
      <c r="H464" s="14">
        <v>0.76</v>
      </c>
      <c r="I464" s="109">
        <f t="shared" si="6"/>
        <v>0.76</v>
      </c>
      <c r="J464" s="115"/>
    </row>
    <row r="465" spans="1:10" ht="108">
      <c r="A465" s="114"/>
      <c r="B465" s="107">
        <v>1</v>
      </c>
      <c r="C465" s="10" t="s">
        <v>1116</v>
      </c>
      <c r="D465" s="118" t="s">
        <v>29</v>
      </c>
      <c r="E465" s="147" t="s">
        <v>273</v>
      </c>
      <c r="F465" s="148"/>
      <c r="G465" s="11" t="s">
        <v>1117</v>
      </c>
      <c r="H465" s="14">
        <v>0.76</v>
      </c>
      <c r="I465" s="109">
        <f t="shared" si="6"/>
        <v>0.76</v>
      </c>
      <c r="J465" s="115"/>
    </row>
    <row r="466" spans="1:10" ht="108">
      <c r="A466" s="114"/>
      <c r="B466" s="107">
        <v>2</v>
      </c>
      <c r="C466" s="10" t="s">
        <v>1116</v>
      </c>
      <c r="D466" s="118" t="s">
        <v>29</v>
      </c>
      <c r="E466" s="147" t="s">
        <v>110</v>
      </c>
      <c r="F466" s="148"/>
      <c r="G466" s="11" t="s">
        <v>1117</v>
      </c>
      <c r="H466" s="14">
        <v>0.76</v>
      </c>
      <c r="I466" s="109">
        <f t="shared" si="6"/>
        <v>1.52</v>
      </c>
      <c r="J466" s="115"/>
    </row>
    <row r="467" spans="1:10" ht="132">
      <c r="A467" s="114"/>
      <c r="B467" s="107">
        <v>2</v>
      </c>
      <c r="C467" s="10" t="s">
        <v>1118</v>
      </c>
      <c r="D467" s="118" t="s">
        <v>25</v>
      </c>
      <c r="E467" s="147"/>
      <c r="F467" s="148"/>
      <c r="G467" s="11" t="s">
        <v>1119</v>
      </c>
      <c r="H467" s="14">
        <v>0.53</v>
      </c>
      <c r="I467" s="109">
        <f t="shared" si="6"/>
        <v>1.06</v>
      </c>
      <c r="J467" s="115"/>
    </row>
    <row r="468" spans="1:10" ht="132">
      <c r="A468" s="114"/>
      <c r="B468" s="107">
        <v>2</v>
      </c>
      <c r="C468" s="10" t="s">
        <v>1118</v>
      </c>
      <c r="D468" s="118" t="s">
        <v>26</v>
      </c>
      <c r="E468" s="147"/>
      <c r="F468" s="148"/>
      <c r="G468" s="11" t="s">
        <v>1119</v>
      </c>
      <c r="H468" s="14">
        <v>0.53</v>
      </c>
      <c r="I468" s="109">
        <f t="shared" si="6"/>
        <v>1.06</v>
      </c>
      <c r="J468" s="115"/>
    </row>
    <row r="469" spans="1:10" ht="132">
      <c r="A469" s="114"/>
      <c r="B469" s="107">
        <v>2</v>
      </c>
      <c r="C469" s="10" t="s">
        <v>1118</v>
      </c>
      <c r="D469" s="118" t="s">
        <v>27</v>
      </c>
      <c r="E469" s="147"/>
      <c r="F469" s="148"/>
      <c r="G469" s="11" t="s">
        <v>1119</v>
      </c>
      <c r="H469" s="14">
        <v>0.53</v>
      </c>
      <c r="I469" s="109">
        <f t="shared" si="6"/>
        <v>1.06</v>
      </c>
      <c r="J469" s="115"/>
    </row>
    <row r="470" spans="1:10" ht="132">
      <c r="A470" s="114"/>
      <c r="B470" s="107">
        <v>2</v>
      </c>
      <c r="C470" s="10" t="s">
        <v>1118</v>
      </c>
      <c r="D470" s="118" t="s">
        <v>28</v>
      </c>
      <c r="E470" s="147"/>
      <c r="F470" s="148"/>
      <c r="G470" s="11" t="s">
        <v>1119</v>
      </c>
      <c r="H470" s="14">
        <v>0.63</v>
      </c>
      <c r="I470" s="109">
        <f t="shared" ref="I470:I490" si="7">H470*B470</f>
        <v>1.26</v>
      </c>
      <c r="J470" s="115"/>
    </row>
    <row r="471" spans="1:10" ht="180">
      <c r="A471" s="114"/>
      <c r="B471" s="107">
        <v>2</v>
      </c>
      <c r="C471" s="10" t="s">
        <v>1120</v>
      </c>
      <c r="D471" s="118" t="s">
        <v>25</v>
      </c>
      <c r="E471" s="147"/>
      <c r="F471" s="148"/>
      <c r="G471" s="11" t="s">
        <v>1316</v>
      </c>
      <c r="H471" s="14">
        <v>0.63</v>
      </c>
      <c r="I471" s="109">
        <f t="shared" si="7"/>
        <v>1.26</v>
      </c>
      <c r="J471" s="115"/>
    </row>
    <row r="472" spans="1:10" ht="120">
      <c r="A472" s="114"/>
      <c r="B472" s="107">
        <v>2</v>
      </c>
      <c r="C472" s="10" t="s">
        <v>1121</v>
      </c>
      <c r="D472" s="118" t="s">
        <v>273</v>
      </c>
      <c r="E472" s="147"/>
      <c r="F472" s="148"/>
      <c r="G472" s="11" t="s">
        <v>1122</v>
      </c>
      <c r="H472" s="14">
        <v>1.94</v>
      </c>
      <c r="I472" s="109">
        <f t="shared" si="7"/>
        <v>3.88</v>
      </c>
      <c r="J472" s="115"/>
    </row>
    <row r="473" spans="1:10" ht="120">
      <c r="A473" s="114"/>
      <c r="B473" s="107">
        <v>1</v>
      </c>
      <c r="C473" s="10" t="s">
        <v>1121</v>
      </c>
      <c r="D473" s="118" t="s">
        <v>271</v>
      </c>
      <c r="E473" s="147"/>
      <c r="F473" s="148"/>
      <c r="G473" s="11" t="s">
        <v>1122</v>
      </c>
      <c r="H473" s="14">
        <v>1.94</v>
      </c>
      <c r="I473" s="109">
        <f t="shared" si="7"/>
        <v>1.94</v>
      </c>
      <c r="J473" s="115"/>
    </row>
    <row r="474" spans="1:10" ht="120">
      <c r="A474" s="114"/>
      <c r="B474" s="107">
        <v>1</v>
      </c>
      <c r="C474" s="10" t="s">
        <v>1123</v>
      </c>
      <c r="D474" s="118" t="s">
        <v>271</v>
      </c>
      <c r="E474" s="147"/>
      <c r="F474" s="148"/>
      <c r="G474" s="11" t="s">
        <v>1124</v>
      </c>
      <c r="H474" s="14">
        <v>2.31</v>
      </c>
      <c r="I474" s="109">
        <f t="shared" si="7"/>
        <v>2.31</v>
      </c>
      <c r="J474" s="115"/>
    </row>
    <row r="475" spans="1:10" ht="120">
      <c r="A475" s="114"/>
      <c r="B475" s="107">
        <v>1</v>
      </c>
      <c r="C475" s="10" t="s">
        <v>1125</v>
      </c>
      <c r="D475" s="118" t="s">
        <v>271</v>
      </c>
      <c r="E475" s="147"/>
      <c r="F475" s="148"/>
      <c r="G475" s="11" t="s">
        <v>1126</v>
      </c>
      <c r="H475" s="14">
        <v>2.72</v>
      </c>
      <c r="I475" s="109">
        <f t="shared" si="7"/>
        <v>2.72</v>
      </c>
      <c r="J475" s="115"/>
    </row>
    <row r="476" spans="1:10" ht="144">
      <c r="A476" s="114"/>
      <c r="B476" s="107">
        <v>10</v>
      </c>
      <c r="C476" s="10" t="s">
        <v>1127</v>
      </c>
      <c r="D476" s="118" t="s">
        <v>107</v>
      </c>
      <c r="E476" s="147"/>
      <c r="F476" s="148"/>
      <c r="G476" s="11" t="s">
        <v>1128</v>
      </c>
      <c r="H476" s="14">
        <v>2.34</v>
      </c>
      <c r="I476" s="109">
        <f t="shared" si="7"/>
        <v>23.4</v>
      </c>
      <c r="J476" s="115"/>
    </row>
    <row r="477" spans="1:10" ht="144">
      <c r="A477" s="114"/>
      <c r="B477" s="107">
        <v>2</v>
      </c>
      <c r="C477" s="10" t="s">
        <v>1127</v>
      </c>
      <c r="D477" s="118" t="s">
        <v>210</v>
      </c>
      <c r="E477" s="147"/>
      <c r="F477" s="148"/>
      <c r="G477" s="11" t="s">
        <v>1128</v>
      </c>
      <c r="H477" s="14">
        <v>2.34</v>
      </c>
      <c r="I477" s="109">
        <f t="shared" si="7"/>
        <v>4.68</v>
      </c>
      <c r="J477" s="115"/>
    </row>
    <row r="478" spans="1:10" ht="144">
      <c r="A478" s="114"/>
      <c r="B478" s="107">
        <v>1</v>
      </c>
      <c r="C478" s="10" t="s">
        <v>1127</v>
      </c>
      <c r="D478" s="118" t="s">
        <v>214</v>
      </c>
      <c r="E478" s="147"/>
      <c r="F478" s="148"/>
      <c r="G478" s="11" t="s">
        <v>1128</v>
      </c>
      <c r="H478" s="14">
        <v>2.34</v>
      </c>
      <c r="I478" s="109">
        <f t="shared" si="7"/>
        <v>2.34</v>
      </c>
      <c r="J478" s="115"/>
    </row>
    <row r="479" spans="1:10" ht="144">
      <c r="A479" s="114"/>
      <c r="B479" s="107">
        <v>2</v>
      </c>
      <c r="C479" s="10" t="s">
        <v>1129</v>
      </c>
      <c r="D479" s="118" t="s">
        <v>107</v>
      </c>
      <c r="E479" s="147"/>
      <c r="F479" s="148"/>
      <c r="G479" s="11" t="s">
        <v>1130</v>
      </c>
      <c r="H479" s="14">
        <v>2.34</v>
      </c>
      <c r="I479" s="109">
        <f t="shared" si="7"/>
        <v>4.68</v>
      </c>
      <c r="J479" s="115"/>
    </row>
    <row r="480" spans="1:10" ht="144">
      <c r="A480" s="114"/>
      <c r="B480" s="107">
        <v>1</v>
      </c>
      <c r="C480" s="10" t="s">
        <v>1129</v>
      </c>
      <c r="D480" s="118" t="s">
        <v>214</v>
      </c>
      <c r="E480" s="147"/>
      <c r="F480" s="148"/>
      <c r="G480" s="11" t="s">
        <v>1130</v>
      </c>
      <c r="H480" s="14">
        <v>2.34</v>
      </c>
      <c r="I480" s="109">
        <f t="shared" si="7"/>
        <v>2.34</v>
      </c>
      <c r="J480" s="115"/>
    </row>
    <row r="481" spans="1:10" ht="144">
      <c r="A481" s="114"/>
      <c r="B481" s="107">
        <v>1</v>
      </c>
      <c r="C481" s="10" t="s">
        <v>1129</v>
      </c>
      <c r="D481" s="118" t="s">
        <v>265</v>
      </c>
      <c r="E481" s="147"/>
      <c r="F481" s="148"/>
      <c r="G481" s="11" t="s">
        <v>1130</v>
      </c>
      <c r="H481" s="14">
        <v>2.34</v>
      </c>
      <c r="I481" s="109">
        <f t="shared" si="7"/>
        <v>2.34</v>
      </c>
      <c r="J481" s="115"/>
    </row>
    <row r="482" spans="1:10" ht="144">
      <c r="A482" s="114"/>
      <c r="B482" s="107">
        <v>1</v>
      </c>
      <c r="C482" s="10" t="s">
        <v>1129</v>
      </c>
      <c r="D482" s="118" t="s">
        <v>269</v>
      </c>
      <c r="E482" s="147"/>
      <c r="F482" s="148"/>
      <c r="G482" s="11" t="s">
        <v>1130</v>
      </c>
      <c r="H482" s="14">
        <v>2.34</v>
      </c>
      <c r="I482" s="109">
        <f t="shared" si="7"/>
        <v>2.34</v>
      </c>
      <c r="J482" s="115"/>
    </row>
    <row r="483" spans="1:10" ht="144">
      <c r="A483" s="114"/>
      <c r="B483" s="107">
        <v>1</v>
      </c>
      <c r="C483" s="10" t="s">
        <v>1129</v>
      </c>
      <c r="D483" s="118" t="s">
        <v>311</v>
      </c>
      <c r="E483" s="147"/>
      <c r="F483" s="148"/>
      <c r="G483" s="11" t="s">
        <v>1130</v>
      </c>
      <c r="H483" s="14">
        <v>2.34</v>
      </c>
      <c r="I483" s="109">
        <f t="shared" si="7"/>
        <v>2.34</v>
      </c>
      <c r="J483" s="115"/>
    </row>
    <row r="484" spans="1:10" ht="144">
      <c r="A484" s="114"/>
      <c r="B484" s="107">
        <v>1</v>
      </c>
      <c r="C484" s="10" t="s">
        <v>1131</v>
      </c>
      <c r="D484" s="118" t="s">
        <v>836</v>
      </c>
      <c r="E484" s="147"/>
      <c r="F484" s="148"/>
      <c r="G484" s="11" t="s">
        <v>1132</v>
      </c>
      <c r="H484" s="14">
        <v>5.17</v>
      </c>
      <c r="I484" s="109">
        <f t="shared" si="7"/>
        <v>5.17</v>
      </c>
      <c r="J484" s="115"/>
    </row>
    <row r="485" spans="1:10" ht="120">
      <c r="A485" s="114"/>
      <c r="B485" s="107">
        <v>1</v>
      </c>
      <c r="C485" s="10" t="s">
        <v>1133</v>
      </c>
      <c r="D485" s="118" t="s">
        <v>271</v>
      </c>
      <c r="E485" s="147"/>
      <c r="F485" s="148"/>
      <c r="G485" s="11" t="s">
        <v>1134</v>
      </c>
      <c r="H485" s="14">
        <v>4.41</v>
      </c>
      <c r="I485" s="109">
        <f t="shared" si="7"/>
        <v>4.41</v>
      </c>
      <c r="J485" s="115"/>
    </row>
    <row r="486" spans="1:10" ht="120">
      <c r="A486" s="114"/>
      <c r="B486" s="107">
        <v>1</v>
      </c>
      <c r="C486" s="10" t="s">
        <v>1135</v>
      </c>
      <c r="D486" s="118" t="s">
        <v>273</v>
      </c>
      <c r="E486" s="147"/>
      <c r="F486" s="148"/>
      <c r="G486" s="11" t="s">
        <v>1136</v>
      </c>
      <c r="H486" s="14">
        <v>3.81</v>
      </c>
      <c r="I486" s="109">
        <f t="shared" si="7"/>
        <v>3.81</v>
      </c>
      <c r="J486" s="115"/>
    </row>
    <row r="487" spans="1:10" ht="120">
      <c r="A487" s="114"/>
      <c r="B487" s="107">
        <v>1</v>
      </c>
      <c r="C487" s="10" t="s">
        <v>1135</v>
      </c>
      <c r="D487" s="118" t="s">
        <v>673</v>
      </c>
      <c r="E487" s="147"/>
      <c r="F487" s="148"/>
      <c r="G487" s="11" t="s">
        <v>1136</v>
      </c>
      <c r="H487" s="14">
        <v>3.81</v>
      </c>
      <c r="I487" s="109">
        <f t="shared" si="7"/>
        <v>3.81</v>
      </c>
      <c r="J487" s="115"/>
    </row>
    <row r="488" spans="1:10" ht="120">
      <c r="A488" s="114"/>
      <c r="B488" s="107">
        <v>1</v>
      </c>
      <c r="C488" s="10" t="s">
        <v>1135</v>
      </c>
      <c r="D488" s="118" t="s">
        <v>271</v>
      </c>
      <c r="E488" s="147"/>
      <c r="F488" s="148"/>
      <c r="G488" s="11" t="s">
        <v>1136</v>
      </c>
      <c r="H488" s="14">
        <v>3.81</v>
      </c>
      <c r="I488" s="109">
        <f t="shared" si="7"/>
        <v>3.81</v>
      </c>
      <c r="J488" s="115"/>
    </row>
    <row r="489" spans="1:10" ht="120">
      <c r="A489" s="114"/>
      <c r="B489" s="107">
        <v>1</v>
      </c>
      <c r="C489" s="10" t="s">
        <v>1137</v>
      </c>
      <c r="D489" s="118" t="s">
        <v>29</v>
      </c>
      <c r="E489" s="147" t="s">
        <v>673</v>
      </c>
      <c r="F489" s="148"/>
      <c r="G489" s="11" t="s">
        <v>1138</v>
      </c>
      <c r="H489" s="14">
        <v>2.69</v>
      </c>
      <c r="I489" s="109">
        <f t="shared" si="7"/>
        <v>2.69</v>
      </c>
      <c r="J489" s="115"/>
    </row>
    <row r="490" spans="1:10" ht="336">
      <c r="A490" s="114"/>
      <c r="B490" s="108">
        <v>1</v>
      </c>
      <c r="C490" s="12" t="s">
        <v>1139</v>
      </c>
      <c r="D490" s="119" t="s">
        <v>699</v>
      </c>
      <c r="E490" s="145"/>
      <c r="F490" s="146"/>
      <c r="G490" s="13" t="s">
        <v>1317</v>
      </c>
      <c r="H490" s="15">
        <v>24.51</v>
      </c>
      <c r="I490" s="110">
        <f t="shared" si="7"/>
        <v>24.51</v>
      </c>
      <c r="J490" s="115"/>
    </row>
  </sheetData>
  <mergeCells count="473">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45:F145"/>
    <mergeCell ref="E146:F146"/>
    <mergeCell ref="E147:F147"/>
    <mergeCell ref="E148:F148"/>
    <mergeCell ref="E149:F149"/>
    <mergeCell ref="E140:F140"/>
    <mergeCell ref="E141:F141"/>
    <mergeCell ref="E142:F142"/>
    <mergeCell ref="E143:F143"/>
    <mergeCell ref="E144:F144"/>
    <mergeCell ref="E155:F155"/>
    <mergeCell ref="E156:F156"/>
    <mergeCell ref="E157:F157"/>
    <mergeCell ref="E158:F158"/>
    <mergeCell ref="E159:F159"/>
    <mergeCell ref="E150:F150"/>
    <mergeCell ref="E151:F151"/>
    <mergeCell ref="E152:F152"/>
    <mergeCell ref="E153:F153"/>
    <mergeCell ref="E154:F154"/>
    <mergeCell ref="E165:F165"/>
    <mergeCell ref="E166:F166"/>
    <mergeCell ref="E167:F167"/>
    <mergeCell ref="E168:F168"/>
    <mergeCell ref="E169:F169"/>
    <mergeCell ref="E160:F160"/>
    <mergeCell ref="E161:F161"/>
    <mergeCell ref="E162:F162"/>
    <mergeCell ref="E163:F163"/>
    <mergeCell ref="E164:F164"/>
    <mergeCell ref="E175:F175"/>
    <mergeCell ref="E176:F176"/>
    <mergeCell ref="E177:F177"/>
    <mergeCell ref="E178:F178"/>
    <mergeCell ref="E179:F179"/>
    <mergeCell ref="E170:F170"/>
    <mergeCell ref="E171:F171"/>
    <mergeCell ref="E172:F172"/>
    <mergeCell ref="E173:F173"/>
    <mergeCell ref="E174:F174"/>
    <mergeCell ref="E185:F185"/>
    <mergeCell ref="E186:F186"/>
    <mergeCell ref="E187:F187"/>
    <mergeCell ref="E188:F188"/>
    <mergeCell ref="E189:F189"/>
    <mergeCell ref="E180:F180"/>
    <mergeCell ref="E181:F181"/>
    <mergeCell ref="E182:F182"/>
    <mergeCell ref="E183:F183"/>
    <mergeCell ref="E184:F184"/>
    <mergeCell ref="E195:F195"/>
    <mergeCell ref="E196:F196"/>
    <mergeCell ref="E197:F197"/>
    <mergeCell ref="E198:F198"/>
    <mergeCell ref="E199:F199"/>
    <mergeCell ref="E190:F190"/>
    <mergeCell ref="E191:F191"/>
    <mergeCell ref="E192:F192"/>
    <mergeCell ref="E193:F193"/>
    <mergeCell ref="E194:F194"/>
    <mergeCell ref="E205:F205"/>
    <mergeCell ref="E206:F206"/>
    <mergeCell ref="E207:F207"/>
    <mergeCell ref="E208:F208"/>
    <mergeCell ref="E209:F209"/>
    <mergeCell ref="E200:F200"/>
    <mergeCell ref="E201:F201"/>
    <mergeCell ref="E202:F202"/>
    <mergeCell ref="E203:F203"/>
    <mergeCell ref="E204:F204"/>
    <mergeCell ref="E215:F215"/>
    <mergeCell ref="E216:F216"/>
    <mergeCell ref="E217:F217"/>
    <mergeCell ref="E218:F218"/>
    <mergeCell ref="E219:F219"/>
    <mergeCell ref="E210:F210"/>
    <mergeCell ref="E211:F211"/>
    <mergeCell ref="E212:F212"/>
    <mergeCell ref="E213:F213"/>
    <mergeCell ref="E214:F214"/>
    <mergeCell ref="E225:F225"/>
    <mergeCell ref="E226:F226"/>
    <mergeCell ref="E227:F227"/>
    <mergeCell ref="E228:F228"/>
    <mergeCell ref="E229:F229"/>
    <mergeCell ref="E220:F220"/>
    <mergeCell ref="E221:F221"/>
    <mergeCell ref="E222:F222"/>
    <mergeCell ref="E223:F223"/>
    <mergeCell ref="E224:F224"/>
    <mergeCell ref="E235:F235"/>
    <mergeCell ref="E236:F236"/>
    <mergeCell ref="E237:F237"/>
    <mergeCell ref="E238:F238"/>
    <mergeCell ref="E239:F239"/>
    <mergeCell ref="E230:F230"/>
    <mergeCell ref="E231:F231"/>
    <mergeCell ref="E232:F232"/>
    <mergeCell ref="E233:F233"/>
    <mergeCell ref="E234:F234"/>
    <mergeCell ref="E245:F245"/>
    <mergeCell ref="E246:F246"/>
    <mergeCell ref="E247:F247"/>
    <mergeCell ref="E248:F248"/>
    <mergeCell ref="E249:F249"/>
    <mergeCell ref="E240:F240"/>
    <mergeCell ref="E241:F241"/>
    <mergeCell ref="E242:F242"/>
    <mergeCell ref="E243:F243"/>
    <mergeCell ref="E244:F244"/>
    <mergeCell ref="E255:F255"/>
    <mergeCell ref="E256:F256"/>
    <mergeCell ref="E257:F257"/>
    <mergeCell ref="E258:F258"/>
    <mergeCell ref="E259:F259"/>
    <mergeCell ref="E250:F250"/>
    <mergeCell ref="E251:F251"/>
    <mergeCell ref="E252:F252"/>
    <mergeCell ref="E253:F253"/>
    <mergeCell ref="E254:F254"/>
    <mergeCell ref="E265:F265"/>
    <mergeCell ref="E266:F266"/>
    <mergeCell ref="E267:F267"/>
    <mergeCell ref="E268:F268"/>
    <mergeCell ref="E269:F269"/>
    <mergeCell ref="E260:F260"/>
    <mergeCell ref="E261:F261"/>
    <mergeCell ref="E262:F262"/>
    <mergeCell ref="E263:F263"/>
    <mergeCell ref="E264:F264"/>
    <mergeCell ref="E275:F275"/>
    <mergeCell ref="E276:F276"/>
    <mergeCell ref="E277:F277"/>
    <mergeCell ref="E278:F278"/>
    <mergeCell ref="E279:F279"/>
    <mergeCell ref="E270:F270"/>
    <mergeCell ref="E271:F271"/>
    <mergeCell ref="E272:F272"/>
    <mergeCell ref="E273:F273"/>
    <mergeCell ref="E274:F274"/>
    <mergeCell ref="E285:F285"/>
    <mergeCell ref="E286:F286"/>
    <mergeCell ref="E287:F287"/>
    <mergeCell ref="E288:F288"/>
    <mergeCell ref="E289:F289"/>
    <mergeCell ref="E280:F280"/>
    <mergeCell ref="E281:F281"/>
    <mergeCell ref="E282:F282"/>
    <mergeCell ref="E283:F283"/>
    <mergeCell ref="E284:F284"/>
    <mergeCell ref="E295:F295"/>
    <mergeCell ref="E296:F296"/>
    <mergeCell ref="E297:F297"/>
    <mergeCell ref="E298:F298"/>
    <mergeCell ref="E299:F299"/>
    <mergeCell ref="E290:F290"/>
    <mergeCell ref="E291:F291"/>
    <mergeCell ref="E292:F292"/>
    <mergeCell ref="E293:F293"/>
    <mergeCell ref="E294:F294"/>
    <mergeCell ref="E305:F305"/>
    <mergeCell ref="E306:F306"/>
    <mergeCell ref="E307:F307"/>
    <mergeCell ref="E308:F308"/>
    <mergeCell ref="E309:F309"/>
    <mergeCell ref="E300:F300"/>
    <mergeCell ref="E301:F301"/>
    <mergeCell ref="E302:F302"/>
    <mergeCell ref="E303:F303"/>
    <mergeCell ref="E304:F304"/>
    <mergeCell ref="E315:F315"/>
    <mergeCell ref="E316:F316"/>
    <mergeCell ref="E317:F317"/>
    <mergeCell ref="E318:F318"/>
    <mergeCell ref="E319:F319"/>
    <mergeCell ref="E310:F310"/>
    <mergeCell ref="E311:F311"/>
    <mergeCell ref="E312:F312"/>
    <mergeCell ref="E313:F313"/>
    <mergeCell ref="E314:F314"/>
    <mergeCell ref="E325:F325"/>
    <mergeCell ref="E326:F326"/>
    <mergeCell ref="E327:F327"/>
    <mergeCell ref="E328:F328"/>
    <mergeCell ref="E329:F329"/>
    <mergeCell ref="E320:F320"/>
    <mergeCell ref="E321:F321"/>
    <mergeCell ref="E322:F322"/>
    <mergeCell ref="E323:F323"/>
    <mergeCell ref="E324:F324"/>
    <mergeCell ref="E335:F335"/>
    <mergeCell ref="E336:F336"/>
    <mergeCell ref="E337:F337"/>
    <mergeCell ref="E338:F338"/>
    <mergeCell ref="E339:F339"/>
    <mergeCell ref="E330:F330"/>
    <mergeCell ref="E331:F331"/>
    <mergeCell ref="E332:F332"/>
    <mergeCell ref="E333:F333"/>
    <mergeCell ref="E334:F334"/>
    <mergeCell ref="E345:F345"/>
    <mergeCell ref="E346:F346"/>
    <mergeCell ref="E347:F347"/>
    <mergeCell ref="E348:F348"/>
    <mergeCell ref="E349:F349"/>
    <mergeCell ref="E340:F340"/>
    <mergeCell ref="E341:F341"/>
    <mergeCell ref="E342:F342"/>
    <mergeCell ref="E343:F343"/>
    <mergeCell ref="E344:F344"/>
    <mergeCell ref="E355:F355"/>
    <mergeCell ref="E356:F356"/>
    <mergeCell ref="E357:F357"/>
    <mergeCell ref="E358:F358"/>
    <mergeCell ref="E359:F359"/>
    <mergeCell ref="E350:F350"/>
    <mergeCell ref="E351:F351"/>
    <mergeCell ref="E352:F352"/>
    <mergeCell ref="E353:F353"/>
    <mergeCell ref="E354:F354"/>
    <mergeCell ref="E365:F365"/>
    <mergeCell ref="E366:F366"/>
    <mergeCell ref="E367:F367"/>
    <mergeCell ref="E368:F368"/>
    <mergeCell ref="E369:F369"/>
    <mergeCell ref="E360:F360"/>
    <mergeCell ref="E361:F361"/>
    <mergeCell ref="E362:F362"/>
    <mergeCell ref="E363:F363"/>
    <mergeCell ref="E364:F364"/>
    <mergeCell ref="E375:F375"/>
    <mergeCell ref="E376:F376"/>
    <mergeCell ref="E377:F377"/>
    <mergeCell ref="E378:F378"/>
    <mergeCell ref="E379:F379"/>
    <mergeCell ref="E370:F370"/>
    <mergeCell ref="E371:F371"/>
    <mergeCell ref="E372:F372"/>
    <mergeCell ref="E373:F373"/>
    <mergeCell ref="E374:F374"/>
    <mergeCell ref="E385:F385"/>
    <mergeCell ref="E386:F386"/>
    <mergeCell ref="E387:F387"/>
    <mergeCell ref="E388:F388"/>
    <mergeCell ref="E389:F389"/>
    <mergeCell ref="E380:F380"/>
    <mergeCell ref="E381:F381"/>
    <mergeCell ref="E382:F382"/>
    <mergeCell ref="E383:F383"/>
    <mergeCell ref="E384:F384"/>
    <mergeCell ref="E395:F395"/>
    <mergeCell ref="E396:F396"/>
    <mergeCell ref="E397:F397"/>
    <mergeCell ref="E398:F398"/>
    <mergeCell ref="E399:F399"/>
    <mergeCell ref="E390:F390"/>
    <mergeCell ref="E391:F391"/>
    <mergeCell ref="E392:F392"/>
    <mergeCell ref="E393:F393"/>
    <mergeCell ref="E394:F394"/>
    <mergeCell ref="E405:F405"/>
    <mergeCell ref="E406:F406"/>
    <mergeCell ref="E407:F407"/>
    <mergeCell ref="E408:F408"/>
    <mergeCell ref="E409:F409"/>
    <mergeCell ref="E400:F400"/>
    <mergeCell ref="E401:F401"/>
    <mergeCell ref="E402:F402"/>
    <mergeCell ref="E403:F403"/>
    <mergeCell ref="E404:F404"/>
    <mergeCell ref="E415:F415"/>
    <mergeCell ref="E416:F416"/>
    <mergeCell ref="E417:F417"/>
    <mergeCell ref="E418:F418"/>
    <mergeCell ref="E419:F419"/>
    <mergeCell ref="E410:F410"/>
    <mergeCell ref="E411:F411"/>
    <mergeCell ref="E412:F412"/>
    <mergeCell ref="E413:F413"/>
    <mergeCell ref="E414:F414"/>
    <mergeCell ref="E425:F425"/>
    <mergeCell ref="E426:F426"/>
    <mergeCell ref="E427:F427"/>
    <mergeCell ref="E428:F428"/>
    <mergeCell ref="E429:F429"/>
    <mergeCell ref="E420:F420"/>
    <mergeCell ref="E421:F421"/>
    <mergeCell ref="E422:F422"/>
    <mergeCell ref="E423:F423"/>
    <mergeCell ref="E424:F424"/>
    <mergeCell ref="E435:F435"/>
    <mergeCell ref="E436:F436"/>
    <mergeCell ref="E437:F437"/>
    <mergeCell ref="E438:F438"/>
    <mergeCell ref="E439:F439"/>
    <mergeCell ref="E430:F430"/>
    <mergeCell ref="E431:F431"/>
    <mergeCell ref="E432:F432"/>
    <mergeCell ref="E433:F433"/>
    <mergeCell ref="E434:F434"/>
    <mergeCell ref="E445:F445"/>
    <mergeCell ref="E446:F446"/>
    <mergeCell ref="E447:F447"/>
    <mergeCell ref="E448:F448"/>
    <mergeCell ref="E449:F449"/>
    <mergeCell ref="E440:F440"/>
    <mergeCell ref="E441:F441"/>
    <mergeCell ref="E442:F442"/>
    <mergeCell ref="E443:F443"/>
    <mergeCell ref="E444:F444"/>
    <mergeCell ref="E455:F455"/>
    <mergeCell ref="E456:F456"/>
    <mergeCell ref="E457:F457"/>
    <mergeCell ref="E458:F458"/>
    <mergeCell ref="E459:F459"/>
    <mergeCell ref="E450:F450"/>
    <mergeCell ref="E451:F451"/>
    <mergeCell ref="E452:F452"/>
    <mergeCell ref="E453:F453"/>
    <mergeCell ref="E454:F454"/>
    <mergeCell ref="E465:F465"/>
    <mergeCell ref="E466:F466"/>
    <mergeCell ref="E467:F467"/>
    <mergeCell ref="E468:F468"/>
    <mergeCell ref="E469:F469"/>
    <mergeCell ref="E460:F460"/>
    <mergeCell ref="E461:F461"/>
    <mergeCell ref="E462:F462"/>
    <mergeCell ref="E463:F463"/>
    <mergeCell ref="E464:F464"/>
    <mergeCell ref="E475:F475"/>
    <mergeCell ref="E476:F476"/>
    <mergeCell ref="E477:F477"/>
    <mergeCell ref="E478:F478"/>
    <mergeCell ref="E479:F479"/>
    <mergeCell ref="E470:F470"/>
    <mergeCell ref="E471:F471"/>
    <mergeCell ref="E472:F472"/>
    <mergeCell ref="E473:F473"/>
    <mergeCell ref="E474:F474"/>
    <mergeCell ref="E490:F490"/>
    <mergeCell ref="E485:F485"/>
    <mergeCell ref="E486:F486"/>
    <mergeCell ref="E487:F487"/>
    <mergeCell ref="E488:F488"/>
    <mergeCell ref="E489:F489"/>
    <mergeCell ref="E480:F480"/>
    <mergeCell ref="E481:F481"/>
    <mergeCell ref="E482:F482"/>
    <mergeCell ref="E483:F483"/>
    <mergeCell ref="E484:F48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06"/>
  <sheetViews>
    <sheetView zoomScale="90" zoomScaleNormal="90" workbookViewId="0">
      <selection activeCell="R29" sqref="R2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2034.3100000000006</v>
      </c>
      <c r="O2" t="s">
        <v>182</v>
      </c>
    </row>
    <row r="3" spans="1:15" ht="12.75" customHeight="1">
      <c r="A3" s="114"/>
      <c r="B3" s="121" t="s">
        <v>135</v>
      </c>
      <c r="C3" s="120"/>
      <c r="D3" s="120"/>
      <c r="E3" s="120"/>
      <c r="F3" s="120"/>
      <c r="G3" s="120"/>
      <c r="H3" s="120"/>
      <c r="I3" s="120"/>
      <c r="J3" s="120"/>
      <c r="K3" s="120"/>
      <c r="L3" s="115"/>
      <c r="N3">
        <v>2034.3100000000006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51">
        <f>IF(Invoice!J10&lt;&gt;"",Invoice!J10,"")</f>
        <v>51409</v>
      </c>
      <c r="L10" s="115"/>
    </row>
    <row r="11" spans="1:15" ht="12.75" customHeight="1">
      <c r="A11" s="114"/>
      <c r="B11" s="114" t="s">
        <v>713</v>
      </c>
      <c r="C11" s="120"/>
      <c r="D11" s="120"/>
      <c r="E11" s="120"/>
      <c r="F11" s="115"/>
      <c r="G11" s="116"/>
      <c r="H11" s="116" t="s">
        <v>713</v>
      </c>
      <c r="I11" s="120"/>
      <c r="J11" s="120"/>
      <c r="K11" s="152"/>
      <c r="L11" s="115"/>
    </row>
    <row r="12" spans="1:15" ht="12.75" customHeight="1">
      <c r="A12" s="114"/>
      <c r="B12" s="114" t="s">
        <v>714</v>
      </c>
      <c r="C12" s="120"/>
      <c r="D12" s="120"/>
      <c r="E12" s="120"/>
      <c r="F12" s="115"/>
      <c r="G12" s="116"/>
      <c r="H12" s="116" t="s">
        <v>714</v>
      </c>
      <c r="I12" s="120"/>
      <c r="J12" s="120"/>
      <c r="K12" s="120"/>
      <c r="L12" s="115"/>
    </row>
    <row r="13" spans="1:15" ht="12.75" customHeight="1">
      <c r="A13" s="114"/>
      <c r="B13" s="114" t="s">
        <v>1320</v>
      </c>
      <c r="C13" s="120"/>
      <c r="D13" s="120"/>
      <c r="E13" s="120"/>
      <c r="F13" s="115"/>
      <c r="G13" s="116"/>
      <c r="H13" s="116" t="s">
        <v>1320</v>
      </c>
      <c r="I13" s="120"/>
      <c r="J13" s="120"/>
      <c r="K13" s="99" t="s">
        <v>11</v>
      </c>
      <c r="L13" s="115"/>
    </row>
    <row r="14" spans="1:15" ht="15" customHeight="1">
      <c r="A14" s="114"/>
      <c r="B14" s="114" t="s">
        <v>716</v>
      </c>
      <c r="C14" s="120"/>
      <c r="D14" s="120"/>
      <c r="E14" s="120"/>
      <c r="F14" s="115"/>
      <c r="G14" s="116"/>
      <c r="H14" s="116" t="s">
        <v>716</v>
      </c>
      <c r="I14" s="120"/>
      <c r="J14" s="120"/>
      <c r="K14" s="153">
        <f>Invoice!J14</f>
        <v>45182</v>
      </c>
      <c r="L14" s="115"/>
    </row>
    <row r="15" spans="1:15" ht="15" customHeight="1">
      <c r="A15" s="114"/>
      <c r="B15" s="133" t="s">
        <v>1321</v>
      </c>
      <c r="C15" s="121"/>
      <c r="D15" s="121"/>
      <c r="E15" s="121"/>
      <c r="F15" s="115"/>
      <c r="G15" s="116"/>
      <c r="H15" s="98" t="s">
        <v>1321</v>
      </c>
      <c r="I15" s="120"/>
      <c r="J15" s="120"/>
      <c r="K15" s="154"/>
      <c r="L15" s="115"/>
    </row>
    <row r="16" spans="1:15" ht="15" customHeight="1">
      <c r="A16" s="114"/>
      <c r="B16" s="132" t="s">
        <v>1322</v>
      </c>
      <c r="C16" s="131"/>
      <c r="D16" s="131"/>
      <c r="E16" s="131"/>
      <c r="F16" s="8"/>
      <c r="G16" s="120"/>
      <c r="H16" s="134" t="s">
        <v>1322</v>
      </c>
      <c r="I16" s="120"/>
      <c r="J16" s="120"/>
      <c r="K16" s="130"/>
      <c r="L16" s="115"/>
    </row>
    <row r="17" spans="1:12" ht="15" customHeight="1">
      <c r="A17" s="114"/>
      <c r="B17" s="120"/>
      <c r="C17" s="120"/>
      <c r="D17" s="120"/>
      <c r="E17" s="120"/>
      <c r="F17" s="120"/>
      <c r="G17" s="120"/>
      <c r="H17" s="120"/>
      <c r="I17" s="123" t="s">
        <v>142</v>
      </c>
      <c r="J17" s="123" t="s">
        <v>142</v>
      </c>
      <c r="K17" s="129">
        <v>39960</v>
      </c>
      <c r="L17" s="115"/>
    </row>
    <row r="18" spans="1:12" ht="12.75" customHeight="1">
      <c r="A18" s="114"/>
      <c r="B18" s="120" t="s">
        <v>717</v>
      </c>
      <c r="C18" s="120"/>
      <c r="D18" s="120"/>
      <c r="E18" s="120"/>
      <c r="F18" s="120"/>
      <c r="G18" s="120"/>
      <c r="H18" s="120"/>
      <c r="I18" s="123" t="s">
        <v>143</v>
      </c>
      <c r="J18" s="123" t="s">
        <v>143</v>
      </c>
      <c r="K18" s="129" t="str">
        <f>IF(Invoice!J18&lt;&gt;"",Invoice!J18,"")</f>
        <v>Mina</v>
      </c>
      <c r="L18" s="115"/>
    </row>
    <row r="19" spans="1:12" ht="18" customHeight="1">
      <c r="A19" s="114"/>
      <c r="B19" s="120" t="s">
        <v>718</v>
      </c>
      <c r="C19" s="120"/>
      <c r="D19" s="120"/>
      <c r="E19" s="120"/>
      <c r="F19" s="120"/>
      <c r="G19" s="120"/>
      <c r="H19" s="120"/>
      <c r="I19" s="122" t="s">
        <v>258</v>
      </c>
      <c r="J19" s="122" t="s">
        <v>258</v>
      </c>
      <c r="K19" s="104" t="s">
        <v>133</v>
      </c>
      <c r="L19" s="115"/>
    </row>
    <row r="20" spans="1:12" ht="12.75" customHeight="1">
      <c r="A20" s="114"/>
      <c r="B20" s="120"/>
      <c r="C20" s="120"/>
      <c r="D20" s="120"/>
      <c r="E20" s="120"/>
      <c r="F20" s="120"/>
      <c r="G20" s="120"/>
      <c r="H20" s="120"/>
      <c r="I20" s="120"/>
      <c r="J20" s="120"/>
      <c r="K20" s="120"/>
      <c r="L20" s="115"/>
    </row>
    <row r="21" spans="1:12" ht="12.75" customHeight="1">
      <c r="A21" s="114"/>
      <c r="B21" s="100" t="s">
        <v>198</v>
      </c>
      <c r="C21" s="100" t="s">
        <v>199</v>
      </c>
      <c r="D21" s="100" t="s">
        <v>284</v>
      </c>
      <c r="E21" s="117" t="s">
        <v>200</v>
      </c>
      <c r="F21" s="155" t="s">
        <v>201</v>
      </c>
      <c r="G21" s="156"/>
      <c r="H21" s="100" t="s">
        <v>169</v>
      </c>
      <c r="I21" s="100" t="s">
        <v>202</v>
      </c>
      <c r="J21" s="100" t="s">
        <v>202</v>
      </c>
      <c r="K21" s="100" t="s">
        <v>21</v>
      </c>
      <c r="L21" s="115"/>
    </row>
    <row r="22" spans="1:12" ht="12.75" customHeight="1">
      <c r="A22" s="114"/>
      <c r="B22" s="100"/>
      <c r="C22" s="100"/>
      <c r="D22" s="100"/>
      <c r="E22" s="117"/>
      <c r="F22" s="155"/>
      <c r="G22" s="156"/>
      <c r="H22" s="100" t="s">
        <v>141</v>
      </c>
      <c r="I22" s="100"/>
      <c r="J22" s="100"/>
      <c r="K22" s="100"/>
      <c r="L22" s="115"/>
    </row>
    <row r="23" spans="1:12" ht="26.25">
      <c r="A23" s="114"/>
      <c r="B23" s="105"/>
      <c r="C23" s="105"/>
      <c r="D23" s="105"/>
      <c r="E23" s="106"/>
      <c r="F23" s="106"/>
      <c r="G23" s="136"/>
      <c r="H23" s="137" t="s">
        <v>1326</v>
      </c>
      <c r="I23" s="105"/>
      <c r="J23" s="105"/>
      <c r="K23" s="105"/>
      <c r="L23" s="115"/>
    </row>
    <row r="24" spans="1:12" ht="24" customHeight="1">
      <c r="A24" s="114"/>
      <c r="B24" s="107">
        <f>'Tax Invoice'!D18</f>
        <v>10</v>
      </c>
      <c r="C24" s="10" t="s">
        <v>719</v>
      </c>
      <c r="D24" s="10" t="s">
        <v>719</v>
      </c>
      <c r="E24" s="118" t="s">
        <v>25</v>
      </c>
      <c r="F24" s="147" t="s">
        <v>110</v>
      </c>
      <c r="G24" s="148"/>
      <c r="H24" s="11" t="s">
        <v>720</v>
      </c>
      <c r="I24" s="14">
        <f>ROUND(J24/1.25000153775181,2)</f>
        <v>0.17</v>
      </c>
      <c r="J24" s="14">
        <v>0.21</v>
      </c>
      <c r="K24" s="109">
        <f t="shared" ref="K24:K87" si="0">I24*B24</f>
        <v>1.7000000000000002</v>
      </c>
      <c r="L24" s="115"/>
    </row>
    <row r="25" spans="1:12" ht="24" customHeight="1">
      <c r="A25" s="114"/>
      <c r="B25" s="107">
        <f>'Tax Invoice'!D19</f>
        <v>6</v>
      </c>
      <c r="C25" s="10" t="s">
        <v>719</v>
      </c>
      <c r="D25" s="10" t="s">
        <v>719</v>
      </c>
      <c r="E25" s="118" t="s">
        <v>26</v>
      </c>
      <c r="F25" s="147" t="s">
        <v>273</v>
      </c>
      <c r="G25" s="148"/>
      <c r="H25" s="11" t="s">
        <v>720</v>
      </c>
      <c r="I25" s="14">
        <f t="shared" ref="I25:I88" si="1">ROUND(J25/1.25000153775181,2)</f>
        <v>0.17</v>
      </c>
      <c r="J25" s="14">
        <v>0.21</v>
      </c>
      <c r="K25" s="109">
        <f t="shared" si="0"/>
        <v>1.02</v>
      </c>
      <c r="L25" s="115"/>
    </row>
    <row r="26" spans="1:12" ht="24" customHeight="1">
      <c r="A26" s="114"/>
      <c r="B26" s="107">
        <f>'Tax Invoice'!D20</f>
        <v>10</v>
      </c>
      <c r="C26" s="10" t="s">
        <v>719</v>
      </c>
      <c r="D26" s="10" t="s">
        <v>719</v>
      </c>
      <c r="E26" s="118" t="s">
        <v>26</v>
      </c>
      <c r="F26" s="147" t="s">
        <v>110</v>
      </c>
      <c r="G26" s="148"/>
      <c r="H26" s="11" t="s">
        <v>720</v>
      </c>
      <c r="I26" s="14">
        <f t="shared" si="1"/>
        <v>0.17</v>
      </c>
      <c r="J26" s="14">
        <v>0.21</v>
      </c>
      <c r="K26" s="109">
        <f t="shared" si="0"/>
        <v>1.7000000000000002</v>
      </c>
      <c r="L26" s="115"/>
    </row>
    <row r="27" spans="1:12" ht="12.75" customHeight="1">
      <c r="A27" s="114"/>
      <c r="B27" s="107">
        <f>'Tax Invoice'!D21</f>
        <v>4</v>
      </c>
      <c r="C27" s="10" t="s">
        <v>721</v>
      </c>
      <c r="D27" s="10" t="s">
        <v>1140</v>
      </c>
      <c r="E27" s="118" t="s">
        <v>722</v>
      </c>
      <c r="F27" s="147" t="s">
        <v>110</v>
      </c>
      <c r="G27" s="148"/>
      <c r="H27" s="11" t="s">
        <v>723</v>
      </c>
      <c r="I27" s="14">
        <f t="shared" si="1"/>
        <v>0.34</v>
      </c>
      <c r="J27" s="14">
        <v>0.43</v>
      </c>
      <c r="K27" s="109">
        <f t="shared" si="0"/>
        <v>1.36</v>
      </c>
      <c r="L27" s="115"/>
    </row>
    <row r="28" spans="1:12" ht="12.75" customHeight="1">
      <c r="A28" s="114"/>
      <c r="B28" s="107">
        <f>'Tax Invoice'!D22</f>
        <v>4</v>
      </c>
      <c r="C28" s="10" t="s">
        <v>721</v>
      </c>
      <c r="D28" s="10" t="s">
        <v>1141</v>
      </c>
      <c r="E28" s="118" t="s">
        <v>724</v>
      </c>
      <c r="F28" s="147" t="s">
        <v>110</v>
      </c>
      <c r="G28" s="148"/>
      <c r="H28" s="11" t="s">
        <v>723</v>
      </c>
      <c r="I28" s="14">
        <f t="shared" si="1"/>
        <v>0.42</v>
      </c>
      <c r="J28" s="14">
        <v>0.53</v>
      </c>
      <c r="K28" s="109">
        <f t="shared" si="0"/>
        <v>1.68</v>
      </c>
      <c r="L28" s="115"/>
    </row>
    <row r="29" spans="1:12" ht="12.75" customHeight="1">
      <c r="A29" s="114"/>
      <c r="B29" s="107">
        <f>'Tax Invoice'!D23</f>
        <v>4</v>
      </c>
      <c r="C29" s="10" t="s">
        <v>721</v>
      </c>
      <c r="D29" s="10" t="s">
        <v>1142</v>
      </c>
      <c r="E29" s="118" t="s">
        <v>725</v>
      </c>
      <c r="F29" s="147" t="s">
        <v>110</v>
      </c>
      <c r="G29" s="148"/>
      <c r="H29" s="11" t="s">
        <v>723</v>
      </c>
      <c r="I29" s="14">
        <f t="shared" si="1"/>
        <v>0.54</v>
      </c>
      <c r="J29" s="14">
        <v>0.67</v>
      </c>
      <c r="K29" s="109">
        <f t="shared" si="0"/>
        <v>2.16</v>
      </c>
      <c r="L29" s="115"/>
    </row>
    <row r="30" spans="1:12" ht="12.75" customHeight="1">
      <c r="A30" s="114"/>
      <c r="B30" s="107">
        <f>'Tax Invoice'!D24</f>
        <v>2</v>
      </c>
      <c r="C30" s="10" t="s">
        <v>726</v>
      </c>
      <c r="D30" s="10" t="s">
        <v>1143</v>
      </c>
      <c r="E30" s="118" t="s">
        <v>725</v>
      </c>
      <c r="F30" s="147" t="s">
        <v>727</v>
      </c>
      <c r="G30" s="148"/>
      <c r="H30" s="11" t="s">
        <v>728</v>
      </c>
      <c r="I30" s="14">
        <f t="shared" si="1"/>
        <v>0.56999999999999995</v>
      </c>
      <c r="J30" s="14">
        <v>0.71</v>
      </c>
      <c r="K30" s="109">
        <f t="shared" si="0"/>
        <v>1.1399999999999999</v>
      </c>
      <c r="L30" s="115"/>
    </row>
    <row r="31" spans="1:12" ht="12.75" customHeight="1">
      <c r="A31" s="114"/>
      <c r="B31" s="107">
        <f>'Tax Invoice'!D25</f>
        <v>2</v>
      </c>
      <c r="C31" s="10" t="s">
        <v>726</v>
      </c>
      <c r="D31" s="10" t="s">
        <v>1144</v>
      </c>
      <c r="E31" s="118" t="s">
        <v>729</v>
      </c>
      <c r="F31" s="147" t="s">
        <v>727</v>
      </c>
      <c r="G31" s="148"/>
      <c r="H31" s="11" t="s">
        <v>728</v>
      </c>
      <c r="I31" s="14">
        <f t="shared" si="1"/>
        <v>0.69</v>
      </c>
      <c r="J31" s="14">
        <v>0.86</v>
      </c>
      <c r="K31" s="109">
        <f t="shared" si="0"/>
        <v>1.38</v>
      </c>
      <c r="L31" s="115"/>
    </row>
    <row r="32" spans="1:12" ht="12.75" customHeight="1">
      <c r="A32" s="114"/>
      <c r="B32" s="107">
        <f>'Tax Invoice'!D26</f>
        <v>2</v>
      </c>
      <c r="C32" s="10" t="s">
        <v>726</v>
      </c>
      <c r="D32" s="10" t="s">
        <v>1145</v>
      </c>
      <c r="E32" s="118" t="s">
        <v>730</v>
      </c>
      <c r="F32" s="147" t="s">
        <v>727</v>
      </c>
      <c r="G32" s="148"/>
      <c r="H32" s="11" t="s">
        <v>728</v>
      </c>
      <c r="I32" s="14">
        <f t="shared" si="1"/>
        <v>0.78</v>
      </c>
      <c r="J32" s="14">
        <v>0.97</v>
      </c>
      <c r="K32" s="109">
        <f t="shared" si="0"/>
        <v>1.56</v>
      </c>
      <c r="L32" s="115"/>
    </row>
    <row r="33" spans="1:12" ht="12.75" customHeight="1">
      <c r="A33" s="114"/>
      <c r="B33" s="107">
        <f>'Tax Invoice'!D27</f>
        <v>2</v>
      </c>
      <c r="C33" s="10" t="s">
        <v>731</v>
      </c>
      <c r="D33" s="10" t="s">
        <v>1146</v>
      </c>
      <c r="E33" s="118" t="s">
        <v>729</v>
      </c>
      <c r="F33" s="147" t="s">
        <v>107</v>
      </c>
      <c r="G33" s="148"/>
      <c r="H33" s="11" t="s">
        <v>732</v>
      </c>
      <c r="I33" s="14">
        <f t="shared" si="1"/>
        <v>1.2</v>
      </c>
      <c r="J33" s="14">
        <v>1.5</v>
      </c>
      <c r="K33" s="109">
        <f t="shared" si="0"/>
        <v>2.4</v>
      </c>
      <c r="L33" s="115"/>
    </row>
    <row r="34" spans="1:12" ht="12.75" customHeight="1">
      <c r="A34" s="114"/>
      <c r="B34" s="107">
        <f>'Tax Invoice'!D28</f>
        <v>2</v>
      </c>
      <c r="C34" s="10" t="s">
        <v>731</v>
      </c>
      <c r="D34" s="10" t="s">
        <v>1147</v>
      </c>
      <c r="E34" s="118" t="s">
        <v>733</v>
      </c>
      <c r="F34" s="147" t="s">
        <v>107</v>
      </c>
      <c r="G34" s="148"/>
      <c r="H34" s="11" t="s">
        <v>732</v>
      </c>
      <c r="I34" s="14">
        <f t="shared" si="1"/>
        <v>1.51</v>
      </c>
      <c r="J34" s="14">
        <v>1.89</v>
      </c>
      <c r="K34" s="109">
        <f t="shared" si="0"/>
        <v>3.02</v>
      </c>
      <c r="L34" s="115"/>
    </row>
    <row r="35" spans="1:12" ht="24" customHeight="1">
      <c r="A35" s="114"/>
      <c r="B35" s="107">
        <f>'Tax Invoice'!D29</f>
        <v>2</v>
      </c>
      <c r="C35" s="10" t="s">
        <v>734</v>
      </c>
      <c r="D35" s="10" t="s">
        <v>1148</v>
      </c>
      <c r="E35" s="118" t="s">
        <v>735</v>
      </c>
      <c r="F35" s="147"/>
      <c r="G35" s="148"/>
      <c r="H35" s="11" t="s">
        <v>736</v>
      </c>
      <c r="I35" s="14">
        <f t="shared" si="1"/>
        <v>0.6</v>
      </c>
      <c r="J35" s="14">
        <v>0.75</v>
      </c>
      <c r="K35" s="109">
        <f t="shared" si="0"/>
        <v>1.2</v>
      </c>
      <c r="L35" s="115"/>
    </row>
    <row r="36" spans="1:12" ht="24" customHeight="1">
      <c r="A36" s="114"/>
      <c r="B36" s="107">
        <f>'Tax Invoice'!D30</f>
        <v>2</v>
      </c>
      <c r="C36" s="10" t="s">
        <v>734</v>
      </c>
      <c r="D36" s="10" t="s">
        <v>1149</v>
      </c>
      <c r="E36" s="118" t="s">
        <v>729</v>
      </c>
      <c r="F36" s="147"/>
      <c r="G36" s="148"/>
      <c r="H36" s="11" t="s">
        <v>736</v>
      </c>
      <c r="I36" s="14">
        <f t="shared" si="1"/>
        <v>0.73</v>
      </c>
      <c r="J36" s="14">
        <v>0.91</v>
      </c>
      <c r="K36" s="109">
        <f t="shared" si="0"/>
        <v>1.46</v>
      </c>
      <c r="L36" s="115"/>
    </row>
    <row r="37" spans="1:12" ht="24" customHeight="1">
      <c r="A37" s="114"/>
      <c r="B37" s="107">
        <f>'Tax Invoice'!D31</f>
        <v>2</v>
      </c>
      <c r="C37" s="10" t="s">
        <v>734</v>
      </c>
      <c r="D37" s="10" t="s">
        <v>1150</v>
      </c>
      <c r="E37" s="118" t="s">
        <v>733</v>
      </c>
      <c r="F37" s="147"/>
      <c r="G37" s="148"/>
      <c r="H37" s="11" t="s">
        <v>736</v>
      </c>
      <c r="I37" s="14">
        <f t="shared" si="1"/>
        <v>0.82</v>
      </c>
      <c r="J37" s="14">
        <v>1.03</v>
      </c>
      <c r="K37" s="109">
        <f t="shared" si="0"/>
        <v>1.64</v>
      </c>
      <c r="L37" s="115"/>
    </row>
    <row r="38" spans="1:12" ht="12.75" customHeight="1">
      <c r="A38" s="114"/>
      <c r="B38" s="107">
        <f>'Tax Invoice'!D32</f>
        <v>2</v>
      </c>
      <c r="C38" s="10" t="s">
        <v>737</v>
      </c>
      <c r="D38" s="10" t="s">
        <v>1151</v>
      </c>
      <c r="E38" s="118" t="s">
        <v>725</v>
      </c>
      <c r="F38" s="147"/>
      <c r="G38" s="148"/>
      <c r="H38" s="11" t="s">
        <v>738</v>
      </c>
      <c r="I38" s="14">
        <f t="shared" si="1"/>
        <v>0.64</v>
      </c>
      <c r="J38" s="14">
        <v>0.8</v>
      </c>
      <c r="K38" s="109">
        <f t="shared" si="0"/>
        <v>1.28</v>
      </c>
      <c r="L38" s="115"/>
    </row>
    <row r="39" spans="1:12" ht="12.75" customHeight="1">
      <c r="A39" s="114"/>
      <c r="B39" s="107">
        <f>'Tax Invoice'!D33</f>
        <v>2</v>
      </c>
      <c r="C39" s="10" t="s">
        <v>737</v>
      </c>
      <c r="D39" s="10" t="s">
        <v>1152</v>
      </c>
      <c r="E39" s="118" t="s">
        <v>730</v>
      </c>
      <c r="F39" s="147"/>
      <c r="G39" s="148"/>
      <c r="H39" s="11" t="s">
        <v>738</v>
      </c>
      <c r="I39" s="14">
        <f t="shared" si="1"/>
        <v>0.78</v>
      </c>
      <c r="J39" s="14">
        <v>0.97</v>
      </c>
      <c r="K39" s="109">
        <f t="shared" si="0"/>
        <v>1.56</v>
      </c>
      <c r="L39" s="115"/>
    </row>
    <row r="40" spans="1:12" ht="12.75" customHeight="1">
      <c r="A40" s="114"/>
      <c r="B40" s="107">
        <f>'Tax Invoice'!D34</f>
        <v>4</v>
      </c>
      <c r="C40" s="10" t="s">
        <v>739</v>
      </c>
      <c r="D40" s="10" t="s">
        <v>1153</v>
      </c>
      <c r="E40" s="118" t="s">
        <v>725</v>
      </c>
      <c r="F40" s="147" t="s">
        <v>273</v>
      </c>
      <c r="G40" s="148"/>
      <c r="H40" s="11" t="s">
        <v>740</v>
      </c>
      <c r="I40" s="14">
        <f t="shared" si="1"/>
        <v>0.69</v>
      </c>
      <c r="J40" s="14">
        <v>0.86</v>
      </c>
      <c r="K40" s="109">
        <f t="shared" si="0"/>
        <v>2.76</v>
      </c>
      <c r="L40" s="115"/>
    </row>
    <row r="41" spans="1:12" ht="12.75" customHeight="1">
      <c r="A41" s="114"/>
      <c r="B41" s="107">
        <f>'Tax Invoice'!D35</f>
        <v>2</v>
      </c>
      <c r="C41" s="10" t="s">
        <v>739</v>
      </c>
      <c r="D41" s="10" t="s">
        <v>1153</v>
      </c>
      <c r="E41" s="118" t="s">
        <v>725</v>
      </c>
      <c r="F41" s="147" t="s">
        <v>583</v>
      </c>
      <c r="G41" s="148"/>
      <c r="H41" s="11" t="s">
        <v>740</v>
      </c>
      <c r="I41" s="14">
        <f t="shared" si="1"/>
        <v>0.69</v>
      </c>
      <c r="J41" s="14">
        <v>0.86</v>
      </c>
      <c r="K41" s="109">
        <f t="shared" si="0"/>
        <v>1.38</v>
      </c>
      <c r="L41" s="115"/>
    </row>
    <row r="42" spans="1:12" ht="12.75" customHeight="1">
      <c r="A42" s="114"/>
      <c r="B42" s="107">
        <f>'Tax Invoice'!D36</f>
        <v>2</v>
      </c>
      <c r="C42" s="10" t="s">
        <v>739</v>
      </c>
      <c r="D42" s="10" t="s">
        <v>1154</v>
      </c>
      <c r="E42" s="118" t="s">
        <v>741</v>
      </c>
      <c r="F42" s="147" t="s">
        <v>727</v>
      </c>
      <c r="G42" s="148"/>
      <c r="H42" s="11" t="s">
        <v>740</v>
      </c>
      <c r="I42" s="14">
        <f t="shared" si="1"/>
        <v>0.74</v>
      </c>
      <c r="J42" s="14">
        <v>0.92</v>
      </c>
      <c r="K42" s="109">
        <f t="shared" si="0"/>
        <v>1.48</v>
      </c>
      <c r="L42" s="115"/>
    </row>
    <row r="43" spans="1:12" ht="12.75" hidden="1" customHeight="1">
      <c r="A43" s="114"/>
      <c r="B43" s="138">
        <f>'Tax Invoice'!D37</f>
        <v>0</v>
      </c>
      <c r="C43" s="139" t="s">
        <v>739</v>
      </c>
      <c r="D43" s="139" t="s">
        <v>1155</v>
      </c>
      <c r="E43" s="140" t="s">
        <v>730</v>
      </c>
      <c r="F43" s="149" t="s">
        <v>583</v>
      </c>
      <c r="G43" s="150"/>
      <c r="H43" s="141" t="s">
        <v>740</v>
      </c>
      <c r="I43" s="142">
        <f t="shared" si="1"/>
        <v>0.85</v>
      </c>
      <c r="J43" s="142">
        <v>1.06</v>
      </c>
      <c r="K43" s="143">
        <f t="shared" si="0"/>
        <v>0</v>
      </c>
      <c r="L43" s="115"/>
    </row>
    <row r="44" spans="1:12" ht="12.75" customHeight="1">
      <c r="A44" s="114"/>
      <c r="B44" s="107">
        <f>'Tax Invoice'!D38</f>
        <v>2</v>
      </c>
      <c r="C44" s="10" t="s">
        <v>739</v>
      </c>
      <c r="D44" s="10" t="s">
        <v>1156</v>
      </c>
      <c r="E44" s="118" t="s">
        <v>733</v>
      </c>
      <c r="F44" s="147" t="s">
        <v>273</v>
      </c>
      <c r="G44" s="148"/>
      <c r="H44" s="11" t="s">
        <v>740</v>
      </c>
      <c r="I44" s="14">
        <f t="shared" si="1"/>
        <v>0.93</v>
      </c>
      <c r="J44" s="14">
        <v>1.1599999999999999</v>
      </c>
      <c r="K44" s="109">
        <f t="shared" si="0"/>
        <v>1.86</v>
      </c>
      <c r="L44" s="115"/>
    </row>
    <row r="45" spans="1:12" ht="12.75" customHeight="1">
      <c r="A45" s="114"/>
      <c r="B45" s="107">
        <f>'Tax Invoice'!D39</f>
        <v>2</v>
      </c>
      <c r="C45" s="10" t="s">
        <v>739</v>
      </c>
      <c r="D45" s="10" t="s">
        <v>1157</v>
      </c>
      <c r="E45" s="118" t="s">
        <v>742</v>
      </c>
      <c r="F45" s="147" t="s">
        <v>273</v>
      </c>
      <c r="G45" s="148"/>
      <c r="H45" s="11" t="s">
        <v>740</v>
      </c>
      <c r="I45" s="14">
        <f t="shared" si="1"/>
        <v>1.24</v>
      </c>
      <c r="J45" s="14">
        <v>1.55</v>
      </c>
      <c r="K45" s="109">
        <f t="shared" si="0"/>
        <v>2.48</v>
      </c>
      <c r="L45" s="115"/>
    </row>
    <row r="46" spans="1:12" ht="12.75" customHeight="1">
      <c r="A46" s="114"/>
      <c r="B46" s="107">
        <f>'Tax Invoice'!D40</f>
        <v>2</v>
      </c>
      <c r="C46" s="10" t="s">
        <v>743</v>
      </c>
      <c r="D46" s="10" t="s">
        <v>1158</v>
      </c>
      <c r="E46" s="118" t="s">
        <v>724</v>
      </c>
      <c r="F46" s="147" t="s">
        <v>273</v>
      </c>
      <c r="G46" s="148"/>
      <c r="H46" s="11" t="s">
        <v>744</v>
      </c>
      <c r="I46" s="14">
        <f t="shared" si="1"/>
        <v>0.5</v>
      </c>
      <c r="J46" s="14">
        <v>0.63</v>
      </c>
      <c r="K46" s="109">
        <f t="shared" si="0"/>
        <v>1</v>
      </c>
      <c r="L46" s="115"/>
    </row>
    <row r="47" spans="1:12" ht="12.75" customHeight="1">
      <c r="A47" s="114"/>
      <c r="B47" s="107">
        <f>'Tax Invoice'!D41</f>
        <v>2</v>
      </c>
      <c r="C47" s="10" t="s">
        <v>743</v>
      </c>
      <c r="D47" s="10" t="s">
        <v>1159</v>
      </c>
      <c r="E47" s="118" t="s">
        <v>745</v>
      </c>
      <c r="F47" s="147" t="s">
        <v>273</v>
      </c>
      <c r="G47" s="148"/>
      <c r="H47" s="11" t="s">
        <v>744</v>
      </c>
      <c r="I47" s="14">
        <f t="shared" si="1"/>
        <v>0.5</v>
      </c>
      <c r="J47" s="14">
        <v>0.63</v>
      </c>
      <c r="K47" s="109">
        <f t="shared" si="0"/>
        <v>1</v>
      </c>
      <c r="L47" s="115"/>
    </row>
    <row r="48" spans="1:12" ht="12.75" customHeight="1">
      <c r="A48" s="114"/>
      <c r="B48" s="107">
        <f>'Tax Invoice'!D42</f>
        <v>4</v>
      </c>
      <c r="C48" s="10" t="s">
        <v>743</v>
      </c>
      <c r="D48" s="10" t="s">
        <v>1160</v>
      </c>
      <c r="E48" s="118" t="s">
        <v>725</v>
      </c>
      <c r="F48" s="147" t="s">
        <v>273</v>
      </c>
      <c r="G48" s="148"/>
      <c r="H48" s="11" t="s">
        <v>744</v>
      </c>
      <c r="I48" s="14">
        <f t="shared" si="1"/>
        <v>0.56999999999999995</v>
      </c>
      <c r="J48" s="14">
        <v>0.71</v>
      </c>
      <c r="K48" s="109">
        <f t="shared" si="0"/>
        <v>2.2799999999999998</v>
      </c>
      <c r="L48" s="115"/>
    </row>
    <row r="49" spans="1:12" ht="12.75" customHeight="1">
      <c r="A49" s="114"/>
      <c r="B49" s="107">
        <f>'Tax Invoice'!D43</f>
        <v>4</v>
      </c>
      <c r="C49" s="10" t="s">
        <v>743</v>
      </c>
      <c r="D49" s="10" t="s">
        <v>1161</v>
      </c>
      <c r="E49" s="118" t="s">
        <v>741</v>
      </c>
      <c r="F49" s="147" t="s">
        <v>273</v>
      </c>
      <c r="G49" s="148"/>
      <c r="H49" s="11" t="s">
        <v>744</v>
      </c>
      <c r="I49" s="14">
        <f t="shared" si="1"/>
        <v>0.66</v>
      </c>
      <c r="J49" s="14">
        <v>0.82</v>
      </c>
      <c r="K49" s="109">
        <f t="shared" si="0"/>
        <v>2.64</v>
      </c>
      <c r="L49" s="115"/>
    </row>
    <row r="50" spans="1:12" ht="24" customHeight="1">
      <c r="A50" s="114"/>
      <c r="B50" s="107">
        <f>'Tax Invoice'!D44</f>
        <v>2</v>
      </c>
      <c r="C50" s="10" t="s">
        <v>746</v>
      </c>
      <c r="D50" s="10" t="s">
        <v>1162</v>
      </c>
      <c r="E50" s="118" t="s">
        <v>735</v>
      </c>
      <c r="F50" s="147"/>
      <c r="G50" s="148"/>
      <c r="H50" s="11" t="s">
        <v>747</v>
      </c>
      <c r="I50" s="14">
        <f t="shared" si="1"/>
        <v>0.42</v>
      </c>
      <c r="J50" s="14">
        <v>0.53</v>
      </c>
      <c r="K50" s="109">
        <f t="shared" si="0"/>
        <v>0.84</v>
      </c>
      <c r="L50" s="115"/>
    </row>
    <row r="51" spans="1:12" ht="24" customHeight="1">
      <c r="A51" s="114"/>
      <c r="B51" s="107">
        <f>'Tax Invoice'!D45</f>
        <v>2</v>
      </c>
      <c r="C51" s="10" t="s">
        <v>746</v>
      </c>
      <c r="D51" s="10" t="s">
        <v>1163</v>
      </c>
      <c r="E51" s="118" t="s">
        <v>725</v>
      </c>
      <c r="F51" s="147"/>
      <c r="G51" s="148"/>
      <c r="H51" s="11" t="s">
        <v>747</v>
      </c>
      <c r="I51" s="14">
        <f t="shared" si="1"/>
        <v>0.46</v>
      </c>
      <c r="J51" s="14">
        <v>0.56999999999999995</v>
      </c>
      <c r="K51" s="109">
        <f t="shared" si="0"/>
        <v>0.92</v>
      </c>
      <c r="L51" s="115"/>
    </row>
    <row r="52" spans="1:12" ht="24" customHeight="1">
      <c r="A52" s="114"/>
      <c r="B52" s="107">
        <f>'Tax Invoice'!D46</f>
        <v>2</v>
      </c>
      <c r="C52" s="10" t="s">
        <v>748</v>
      </c>
      <c r="D52" s="10" t="s">
        <v>1164</v>
      </c>
      <c r="E52" s="118" t="s">
        <v>741</v>
      </c>
      <c r="F52" s="147"/>
      <c r="G52" s="148"/>
      <c r="H52" s="11" t="s">
        <v>749</v>
      </c>
      <c r="I52" s="14">
        <f t="shared" si="1"/>
        <v>0.5</v>
      </c>
      <c r="J52" s="14">
        <v>0.62</v>
      </c>
      <c r="K52" s="109">
        <f t="shared" si="0"/>
        <v>1</v>
      </c>
      <c r="L52" s="115"/>
    </row>
    <row r="53" spans="1:12" ht="12.75" customHeight="1">
      <c r="A53" s="114"/>
      <c r="B53" s="107">
        <f>'Tax Invoice'!D47</f>
        <v>4</v>
      </c>
      <c r="C53" s="10" t="s">
        <v>750</v>
      </c>
      <c r="D53" s="10" t="s">
        <v>1165</v>
      </c>
      <c r="E53" s="118" t="s">
        <v>735</v>
      </c>
      <c r="F53" s="147" t="s">
        <v>110</v>
      </c>
      <c r="G53" s="148"/>
      <c r="H53" s="11" t="s">
        <v>751</v>
      </c>
      <c r="I53" s="14">
        <f t="shared" si="1"/>
        <v>0.34</v>
      </c>
      <c r="J53" s="14">
        <v>0.43</v>
      </c>
      <c r="K53" s="109">
        <f t="shared" si="0"/>
        <v>1.36</v>
      </c>
      <c r="L53" s="115"/>
    </row>
    <row r="54" spans="1:12" ht="24" customHeight="1">
      <c r="A54" s="114"/>
      <c r="B54" s="107">
        <f>'Tax Invoice'!D48</f>
        <v>4</v>
      </c>
      <c r="C54" s="10" t="s">
        <v>752</v>
      </c>
      <c r="D54" s="10" t="s">
        <v>752</v>
      </c>
      <c r="E54" s="118" t="s">
        <v>27</v>
      </c>
      <c r="F54" s="147" t="s">
        <v>107</v>
      </c>
      <c r="G54" s="148"/>
      <c r="H54" s="11" t="s">
        <v>753</v>
      </c>
      <c r="I54" s="14">
        <f t="shared" si="1"/>
        <v>0.97</v>
      </c>
      <c r="J54" s="14">
        <v>1.21</v>
      </c>
      <c r="K54" s="109">
        <f t="shared" si="0"/>
        <v>3.88</v>
      </c>
      <c r="L54" s="115"/>
    </row>
    <row r="55" spans="1:12" ht="24" customHeight="1">
      <c r="A55" s="114"/>
      <c r="B55" s="107">
        <f>'Tax Invoice'!D49</f>
        <v>4</v>
      </c>
      <c r="C55" s="10" t="s">
        <v>752</v>
      </c>
      <c r="D55" s="10" t="s">
        <v>752</v>
      </c>
      <c r="E55" s="118" t="s">
        <v>27</v>
      </c>
      <c r="F55" s="147" t="s">
        <v>214</v>
      </c>
      <c r="G55" s="148"/>
      <c r="H55" s="11" t="s">
        <v>753</v>
      </c>
      <c r="I55" s="14">
        <f t="shared" si="1"/>
        <v>0.97</v>
      </c>
      <c r="J55" s="14">
        <v>1.21</v>
      </c>
      <c r="K55" s="109">
        <f t="shared" si="0"/>
        <v>3.88</v>
      </c>
      <c r="L55" s="115"/>
    </row>
    <row r="56" spans="1:12" ht="24" customHeight="1">
      <c r="A56" s="114"/>
      <c r="B56" s="107">
        <f>'Tax Invoice'!D50</f>
        <v>2</v>
      </c>
      <c r="C56" s="10" t="s">
        <v>754</v>
      </c>
      <c r="D56" s="10" t="s">
        <v>754</v>
      </c>
      <c r="E56" s="118" t="s">
        <v>263</v>
      </c>
      <c r="F56" s="147"/>
      <c r="G56" s="148"/>
      <c r="H56" s="11" t="s">
        <v>1273</v>
      </c>
      <c r="I56" s="14">
        <f t="shared" si="1"/>
        <v>1.06</v>
      </c>
      <c r="J56" s="14">
        <v>1.33</v>
      </c>
      <c r="K56" s="109">
        <f t="shared" si="0"/>
        <v>2.12</v>
      </c>
      <c r="L56" s="115"/>
    </row>
    <row r="57" spans="1:12" ht="24" customHeight="1">
      <c r="A57" s="114"/>
      <c r="B57" s="107">
        <f>'Tax Invoice'!D51</f>
        <v>2</v>
      </c>
      <c r="C57" s="10" t="s">
        <v>754</v>
      </c>
      <c r="D57" s="10" t="s">
        <v>754</v>
      </c>
      <c r="E57" s="118" t="s">
        <v>266</v>
      </c>
      <c r="F57" s="147"/>
      <c r="G57" s="148"/>
      <c r="H57" s="11" t="s">
        <v>1273</v>
      </c>
      <c r="I57" s="14">
        <f t="shared" si="1"/>
        <v>1.06</v>
      </c>
      <c r="J57" s="14">
        <v>1.33</v>
      </c>
      <c r="K57" s="109">
        <f t="shared" si="0"/>
        <v>2.12</v>
      </c>
      <c r="L57" s="115"/>
    </row>
    <row r="58" spans="1:12" ht="24" customHeight="1">
      <c r="A58" s="114"/>
      <c r="B58" s="107">
        <f>'Tax Invoice'!D52</f>
        <v>2</v>
      </c>
      <c r="C58" s="10" t="s">
        <v>754</v>
      </c>
      <c r="D58" s="10" t="s">
        <v>754</v>
      </c>
      <c r="E58" s="118" t="s">
        <v>269</v>
      </c>
      <c r="F58" s="147"/>
      <c r="G58" s="148"/>
      <c r="H58" s="11" t="s">
        <v>1273</v>
      </c>
      <c r="I58" s="14">
        <f t="shared" si="1"/>
        <v>1.06</v>
      </c>
      <c r="J58" s="14">
        <v>1.33</v>
      </c>
      <c r="K58" s="109">
        <f t="shared" si="0"/>
        <v>2.12</v>
      </c>
      <c r="L58" s="115"/>
    </row>
    <row r="59" spans="1:12" ht="24" customHeight="1">
      <c r="A59" s="114"/>
      <c r="B59" s="107">
        <f>'Tax Invoice'!D53</f>
        <v>3</v>
      </c>
      <c r="C59" s="10" t="s">
        <v>755</v>
      </c>
      <c r="D59" s="10" t="s">
        <v>755</v>
      </c>
      <c r="E59" s="118" t="s">
        <v>28</v>
      </c>
      <c r="F59" s="147" t="s">
        <v>107</v>
      </c>
      <c r="G59" s="148"/>
      <c r="H59" s="11" t="s">
        <v>756</v>
      </c>
      <c r="I59" s="14">
        <f t="shared" si="1"/>
        <v>0.36</v>
      </c>
      <c r="J59" s="14">
        <v>0.45</v>
      </c>
      <c r="K59" s="109">
        <f t="shared" si="0"/>
        <v>1.08</v>
      </c>
      <c r="L59" s="115"/>
    </row>
    <row r="60" spans="1:12" ht="24" customHeight="1">
      <c r="A60" s="114"/>
      <c r="B60" s="107">
        <f>'Tax Invoice'!D54</f>
        <v>3</v>
      </c>
      <c r="C60" s="10" t="s">
        <v>755</v>
      </c>
      <c r="D60" s="10" t="s">
        <v>755</v>
      </c>
      <c r="E60" s="118" t="s">
        <v>28</v>
      </c>
      <c r="F60" s="147" t="s">
        <v>210</v>
      </c>
      <c r="G60" s="148"/>
      <c r="H60" s="11" t="s">
        <v>756</v>
      </c>
      <c r="I60" s="14">
        <f t="shared" si="1"/>
        <v>0.36</v>
      </c>
      <c r="J60" s="14">
        <v>0.45</v>
      </c>
      <c r="K60" s="109">
        <f t="shared" si="0"/>
        <v>1.08</v>
      </c>
      <c r="L60" s="115"/>
    </row>
    <row r="61" spans="1:12" ht="24" customHeight="1">
      <c r="A61" s="114"/>
      <c r="B61" s="107">
        <f>'Tax Invoice'!D55</f>
        <v>3</v>
      </c>
      <c r="C61" s="10" t="s">
        <v>755</v>
      </c>
      <c r="D61" s="10" t="s">
        <v>755</v>
      </c>
      <c r="E61" s="118" t="s">
        <v>28</v>
      </c>
      <c r="F61" s="147" t="s">
        <v>213</v>
      </c>
      <c r="G61" s="148"/>
      <c r="H61" s="11" t="s">
        <v>756</v>
      </c>
      <c r="I61" s="14">
        <f t="shared" si="1"/>
        <v>0.36</v>
      </c>
      <c r="J61" s="14">
        <v>0.45</v>
      </c>
      <c r="K61" s="109">
        <f t="shared" si="0"/>
        <v>1.08</v>
      </c>
      <c r="L61" s="115"/>
    </row>
    <row r="62" spans="1:12" ht="24" customHeight="1">
      <c r="A62" s="114"/>
      <c r="B62" s="107">
        <f>'Tax Invoice'!D56</f>
        <v>3</v>
      </c>
      <c r="C62" s="10" t="s">
        <v>755</v>
      </c>
      <c r="D62" s="10" t="s">
        <v>755</v>
      </c>
      <c r="E62" s="118" t="s">
        <v>28</v>
      </c>
      <c r="F62" s="147" t="s">
        <v>265</v>
      </c>
      <c r="G62" s="148"/>
      <c r="H62" s="11" t="s">
        <v>756</v>
      </c>
      <c r="I62" s="14">
        <f t="shared" si="1"/>
        <v>0.36</v>
      </c>
      <c r="J62" s="14">
        <v>0.45</v>
      </c>
      <c r="K62" s="109">
        <f t="shared" si="0"/>
        <v>1.08</v>
      </c>
      <c r="L62" s="115"/>
    </row>
    <row r="63" spans="1:12" ht="24" customHeight="1">
      <c r="A63" s="114"/>
      <c r="B63" s="107">
        <f>'Tax Invoice'!D57</f>
        <v>3</v>
      </c>
      <c r="C63" s="10" t="s">
        <v>755</v>
      </c>
      <c r="D63" s="10" t="s">
        <v>755</v>
      </c>
      <c r="E63" s="118" t="s">
        <v>28</v>
      </c>
      <c r="F63" s="147" t="s">
        <v>310</v>
      </c>
      <c r="G63" s="148"/>
      <c r="H63" s="11" t="s">
        <v>756</v>
      </c>
      <c r="I63" s="14">
        <f t="shared" si="1"/>
        <v>0.36</v>
      </c>
      <c r="J63" s="14">
        <v>0.45</v>
      </c>
      <c r="K63" s="109">
        <f t="shared" si="0"/>
        <v>1.08</v>
      </c>
      <c r="L63" s="115"/>
    </row>
    <row r="64" spans="1:12" ht="24" customHeight="1">
      <c r="A64" s="114"/>
      <c r="B64" s="107">
        <f>'Tax Invoice'!D58</f>
        <v>3</v>
      </c>
      <c r="C64" s="10" t="s">
        <v>755</v>
      </c>
      <c r="D64" s="10" t="s">
        <v>755</v>
      </c>
      <c r="E64" s="118" t="s">
        <v>28</v>
      </c>
      <c r="F64" s="147" t="s">
        <v>269</v>
      </c>
      <c r="G64" s="148"/>
      <c r="H64" s="11" t="s">
        <v>756</v>
      </c>
      <c r="I64" s="14">
        <f t="shared" si="1"/>
        <v>0.36</v>
      </c>
      <c r="J64" s="14">
        <v>0.45</v>
      </c>
      <c r="K64" s="109">
        <f t="shared" si="0"/>
        <v>1.08</v>
      </c>
      <c r="L64" s="115"/>
    </row>
    <row r="65" spans="1:12" ht="24" customHeight="1">
      <c r="A65" s="114"/>
      <c r="B65" s="107">
        <f>'Tax Invoice'!D59</f>
        <v>10</v>
      </c>
      <c r="C65" s="10" t="s">
        <v>757</v>
      </c>
      <c r="D65" s="10" t="s">
        <v>757</v>
      </c>
      <c r="E65" s="118" t="s">
        <v>635</v>
      </c>
      <c r="F65" s="147"/>
      <c r="G65" s="148"/>
      <c r="H65" s="11" t="s">
        <v>1274</v>
      </c>
      <c r="I65" s="14">
        <f t="shared" si="1"/>
        <v>0.14000000000000001</v>
      </c>
      <c r="J65" s="14">
        <v>0.18</v>
      </c>
      <c r="K65" s="109">
        <f t="shared" si="0"/>
        <v>1.4000000000000001</v>
      </c>
      <c r="L65" s="115"/>
    </row>
    <row r="66" spans="1:12" ht="24" customHeight="1">
      <c r="A66" s="114"/>
      <c r="B66" s="107">
        <f>'Tax Invoice'!D60</f>
        <v>8</v>
      </c>
      <c r="C66" s="10" t="s">
        <v>758</v>
      </c>
      <c r="D66" s="10" t="s">
        <v>758</v>
      </c>
      <c r="E66" s="118" t="s">
        <v>635</v>
      </c>
      <c r="F66" s="147"/>
      <c r="G66" s="148"/>
      <c r="H66" s="11" t="s">
        <v>1275</v>
      </c>
      <c r="I66" s="14">
        <f t="shared" si="1"/>
        <v>0.22</v>
      </c>
      <c r="J66" s="14">
        <v>0.28000000000000003</v>
      </c>
      <c r="K66" s="109">
        <f t="shared" si="0"/>
        <v>1.76</v>
      </c>
      <c r="L66" s="115"/>
    </row>
    <row r="67" spans="1:12" ht="36" customHeight="1">
      <c r="A67" s="114"/>
      <c r="B67" s="107">
        <f>'Tax Invoice'!D61</f>
        <v>3</v>
      </c>
      <c r="C67" s="10" t="s">
        <v>759</v>
      </c>
      <c r="D67" s="10" t="s">
        <v>759</v>
      </c>
      <c r="E67" s="118" t="s">
        <v>25</v>
      </c>
      <c r="F67" s="147" t="s">
        <v>760</v>
      </c>
      <c r="G67" s="148"/>
      <c r="H67" s="11" t="s">
        <v>761</v>
      </c>
      <c r="I67" s="14">
        <f t="shared" si="1"/>
        <v>0.74</v>
      </c>
      <c r="J67" s="14">
        <v>0.92</v>
      </c>
      <c r="K67" s="109">
        <f t="shared" si="0"/>
        <v>2.2199999999999998</v>
      </c>
      <c r="L67" s="115"/>
    </row>
    <row r="68" spans="1:12" ht="24" customHeight="1">
      <c r="A68" s="114"/>
      <c r="B68" s="107">
        <f>'Tax Invoice'!D62</f>
        <v>3</v>
      </c>
      <c r="C68" s="10" t="s">
        <v>762</v>
      </c>
      <c r="D68" s="10" t="s">
        <v>762</v>
      </c>
      <c r="E68" s="118" t="s">
        <v>25</v>
      </c>
      <c r="F68" s="147" t="s">
        <v>760</v>
      </c>
      <c r="G68" s="148"/>
      <c r="H68" s="11" t="s">
        <v>763</v>
      </c>
      <c r="I68" s="14">
        <f t="shared" si="1"/>
        <v>0.7</v>
      </c>
      <c r="J68" s="14">
        <v>0.87</v>
      </c>
      <c r="K68" s="109">
        <f t="shared" si="0"/>
        <v>2.0999999999999996</v>
      </c>
      <c r="L68" s="115"/>
    </row>
    <row r="69" spans="1:12" ht="36" customHeight="1">
      <c r="A69" s="114"/>
      <c r="B69" s="107">
        <f>'Tax Invoice'!D63</f>
        <v>2</v>
      </c>
      <c r="C69" s="10" t="s">
        <v>764</v>
      </c>
      <c r="D69" s="10" t="s">
        <v>764</v>
      </c>
      <c r="E69" s="118" t="s">
        <v>25</v>
      </c>
      <c r="F69" s="147" t="s">
        <v>107</v>
      </c>
      <c r="G69" s="148"/>
      <c r="H69" s="11" t="s">
        <v>765</v>
      </c>
      <c r="I69" s="14">
        <f t="shared" si="1"/>
        <v>1.76</v>
      </c>
      <c r="J69" s="14">
        <v>2.2000000000000002</v>
      </c>
      <c r="K69" s="109">
        <f t="shared" si="0"/>
        <v>3.52</v>
      </c>
      <c r="L69" s="115"/>
    </row>
    <row r="70" spans="1:12" ht="36" customHeight="1">
      <c r="A70" s="114"/>
      <c r="B70" s="107">
        <f>'Tax Invoice'!D64</f>
        <v>2</v>
      </c>
      <c r="C70" s="10" t="s">
        <v>764</v>
      </c>
      <c r="D70" s="10" t="s">
        <v>764</v>
      </c>
      <c r="E70" s="118" t="s">
        <v>25</v>
      </c>
      <c r="F70" s="147" t="s">
        <v>213</v>
      </c>
      <c r="G70" s="148"/>
      <c r="H70" s="11" t="s">
        <v>765</v>
      </c>
      <c r="I70" s="14">
        <f t="shared" si="1"/>
        <v>1.76</v>
      </c>
      <c r="J70" s="14">
        <v>2.2000000000000002</v>
      </c>
      <c r="K70" s="109">
        <f t="shared" si="0"/>
        <v>3.52</v>
      </c>
      <c r="L70" s="115"/>
    </row>
    <row r="71" spans="1:12" ht="25.5" customHeight="1">
      <c r="A71" s="114"/>
      <c r="B71" s="107">
        <f>'Tax Invoice'!D65</f>
        <v>2</v>
      </c>
      <c r="C71" s="10" t="s">
        <v>766</v>
      </c>
      <c r="D71" s="10" t="s">
        <v>766</v>
      </c>
      <c r="E71" s="118" t="s">
        <v>273</v>
      </c>
      <c r="F71" s="147"/>
      <c r="G71" s="148"/>
      <c r="H71" s="11" t="s">
        <v>1276</v>
      </c>
      <c r="I71" s="14">
        <f t="shared" si="1"/>
        <v>1.46</v>
      </c>
      <c r="J71" s="14">
        <v>1.83</v>
      </c>
      <c r="K71" s="109">
        <f t="shared" si="0"/>
        <v>2.92</v>
      </c>
      <c r="L71" s="115"/>
    </row>
    <row r="72" spans="1:12" ht="36" customHeight="1">
      <c r="A72" s="114"/>
      <c r="B72" s="107">
        <f>'Tax Invoice'!D66</f>
        <v>3</v>
      </c>
      <c r="C72" s="10" t="s">
        <v>767</v>
      </c>
      <c r="D72" s="10" t="s">
        <v>767</v>
      </c>
      <c r="E72" s="118" t="s">
        <v>107</v>
      </c>
      <c r="F72" s="147"/>
      <c r="G72" s="148"/>
      <c r="H72" s="11" t="s">
        <v>1277</v>
      </c>
      <c r="I72" s="14">
        <f t="shared" si="1"/>
        <v>0.97</v>
      </c>
      <c r="J72" s="14">
        <v>1.21</v>
      </c>
      <c r="K72" s="109">
        <f t="shared" si="0"/>
        <v>2.91</v>
      </c>
      <c r="L72" s="115"/>
    </row>
    <row r="73" spans="1:12" ht="27" customHeight="1">
      <c r="A73" s="114"/>
      <c r="B73" s="107">
        <f>'Tax Invoice'!D67</f>
        <v>3</v>
      </c>
      <c r="C73" s="10" t="s">
        <v>768</v>
      </c>
      <c r="D73" s="10" t="s">
        <v>768</v>
      </c>
      <c r="E73" s="118" t="s">
        <v>29</v>
      </c>
      <c r="F73" s="147" t="s">
        <v>107</v>
      </c>
      <c r="G73" s="148"/>
      <c r="H73" s="11" t="s">
        <v>769</v>
      </c>
      <c r="I73" s="14">
        <f t="shared" si="1"/>
        <v>1.3</v>
      </c>
      <c r="J73" s="14">
        <v>1.62</v>
      </c>
      <c r="K73" s="109">
        <f t="shared" si="0"/>
        <v>3.9000000000000004</v>
      </c>
      <c r="L73" s="115"/>
    </row>
    <row r="74" spans="1:12" ht="27" customHeight="1">
      <c r="A74" s="114"/>
      <c r="B74" s="107">
        <f>'Tax Invoice'!D68</f>
        <v>3</v>
      </c>
      <c r="C74" s="10" t="s">
        <v>768</v>
      </c>
      <c r="D74" s="10" t="s">
        <v>768</v>
      </c>
      <c r="E74" s="118" t="s">
        <v>29</v>
      </c>
      <c r="F74" s="147" t="s">
        <v>210</v>
      </c>
      <c r="G74" s="148"/>
      <c r="H74" s="11" t="s">
        <v>769</v>
      </c>
      <c r="I74" s="14">
        <f t="shared" si="1"/>
        <v>1.3</v>
      </c>
      <c r="J74" s="14">
        <v>1.62</v>
      </c>
      <c r="K74" s="109">
        <f t="shared" si="0"/>
        <v>3.9000000000000004</v>
      </c>
      <c r="L74" s="115"/>
    </row>
    <row r="75" spans="1:12" ht="27" customHeight="1">
      <c r="A75" s="114"/>
      <c r="B75" s="107">
        <f>'Tax Invoice'!D69</f>
        <v>3</v>
      </c>
      <c r="C75" s="10" t="s">
        <v>768</v>
      </c>
      <c r="D75" s="10" t="s">
        <v>768</v>
      </c>
      <c r="E75" s="118" t="s">
        <v>29</v>
      </c>
      <c r="F75" s="147" t="s">
        <v>265</v>
      </c>
      <c r="G75" s="148"/>
      <c r="H75" s="11" t="s">
        <v>769</v>
      </c>
      <c r="I75" s="14">
        <f t="shared" si="1"/>
        <v>1.3</v>
      </c>
      <c r="J75" s="14">
        <v>1.62</v>
      </c>
      <c r="K75" s="109">
        <f t="shared" si="0"/>
        <v>3.9000000000000004</v>
      </c>
      <c r="L75" s="115"/>
    </row>
    <row r="76" spans="1:12" ht="27" customHeight="1">
      <c r="A76" s="114"/>
      <c r="B76" s="107">
        <f>'Tax Invoice'!D70</f>
        <v>3</v>
      </c>
      <c r="C76" s="10" t="s">
        <v>768</v>
      </c>
      <c r="D76" s="10" t="s">
        <v>768</v>
      </c>
      <c r="E76" s="118" t="s">
        <v>29</v>
      </c>
      <c r="F76" s="147" t="s">
        <v>310</v>
      </c>
      <c r="G76" s="148"/>
      <c r="H76" s="11" t="s">
        <v>769</v>
      </c>
      <c r="I76" s="14">
        <f t="shared" si="1"/>
        <v>1.3</v>
      </c>
      <c r="J76" s="14">
        <v>1.62</v>
      </c>
      <c r="K76" s="109">
        <f t="shared" si="0"/>
        <v>3.9000000000000004</v>
      </c>
      <c r="L76" s="115"/>
    </row>
    <row r="77" spans="1:12" ht="27" customHeight="1">
      <c r="A77" s="114"/>
      <c r="B77" s="107">
        <f>'Tax Invoice'!D71</f>
        <v>3</v>
      </c>
      <c r="C77" s="10" t="s">
        <v>768</v>
      </c>
      <c r="D77" s="10" t="s">
        <v>768</v>
      </c>
      <c r="E77" s="118" t="s">
        <v>29</v>
      </c>
      <c r="F77" s="147" t="s">
        <v>269</v>
      </c>
      <c r="G77" s="148"/>
      <c r="H77" s="11" t="s">
        <v>769</v>
      </c>
      <c r="I77" s="14">
        <f t="shared" si="1"/>
        <v>1.3</v>
      </c>
      <c r="J77" s="14">
        <v>1.62</v>
      </c>
      <c r="K77" s="109">
        <f t="shared" si="0"/>
        <v>3.9000000000000004</v>
      </c>
      <c r="L77" s="115"/>
    </row>
    <row r="78" spans="1:12" ht="24" customHeight="1">
      <c r="A78" s="114"/>
      <c r="B78" s="107">
        <f>'Tax Invoice'!D72</f>
        <v>5</v>
      </c>
      <c r="C78" s="10" t="s">
        <v>770</v>
      </c>
      <c r="D78" s="10" t="s">
        <v>770</v>
      </c>
      <c r="E78" s="118" t="s">
        <v>273</v>
      </c>
      <c r="F78" s="147"/>
      <c r="G78" s="148"/>
      <c r="H78" s="11" t="s">
        <v>1278</v>
      </c>
      <c r="I78" s="14">
        <f t="shared" si="1"/>
        <v>0.14000000000000001</v>
      </c>
      <c r="J78" s="14">
        <v>0.17</v>
      </c>
      <c r="K78" s="109">
        <f t="shared" si="0"/>
        <v>0.70000000000000007</v>
      </c>
      <c r="L78" s="115"/>
    </row>
    <row r="79" spans="1:12" ht="24" customHeight="1">
      <c r="A79" s="114"/>
      <c r="B79" s="107">
        <f>'Tax Invoice'!D73</f>
        <v>5</v>
      </c>
      <c r="C79" s="10" t="s">
        <v>770</v>
      </c>
      <c r="D79" s="10" t="s">
        <v>770</v>
      </c>
      <c r="E79" s="118" t="s">
        <v>110</v>
      </c>
      <c r="F79" s="147"/>
      <c r="G79" s="148"/>
      <c r="H79" s="11" t="s">
        <v>1278</v>
      </c>
      <c r="I79" s="14">
        <f t="shared" si="1"/>
        <v>0.14000000000000001</v>
      </c>
      <c r="J79" s="14">
        <v>0.17</v>
      </c>
      <c r="K79" s="109">
        <f t="shared" si="0"/>
        <v>0.70000000000000007</v>
      </c>
      <c r="L79" s="115"/>
    </row>
    <row r="80" spans="1:12" ht="24" customHeight="1">
      <c r="A80" s="114"/>
      <c r="B80" s="107">
        <f>'Tax Invoice'!D74</f>
        <v>5</v>
      </c>
      <c r="C80" s="10" t="s">
        <v>770</v>
      </c>
      <c r="D80" s="10" t="s">
        <v>770</v>
      </c>
      <c r="E80" s="118" t="s">
        <v>673</v>
      </c>
      <c r="F80" s="147"/>
      <c r="G80" s="148"/>
      <c r="H80" s="11" t="s">
        <v>1278</v>
      </c>
      <c r="I80" s="14">
        <f t="shared" si="1"/>
        <v>0.14000000000000001</v>
      </c>
      <c r="J80" s="14">
        <v>0.17</v>
      </c>
      <c r="K80" s="109">
        <f t="shared" si="0"/>
        <v>0.70000000000000007</v>
      </c>
      <c r="L80" s="115"/>
    </row>
    <row r="81" spans="1:12" ht="24" customHeight="1">
      <c r="A81" s="114"/>
      <c r="B81" s="107">
        <f>'Tax Invoice'!D75</f>
        <v>8</v>
      </c>
      <c r="C81" s="10" t="s">
        <v>770</v>
      </c>
      <c r="D81" s="10" t="s">
        <v>770</v>
      </c>
      <c r="E81" s="118" t="s">
        <v>727</v>
      </c>
      <c r="F81" s="147"/>
      <c r="G81" s="148"/>
      <c r="H81" s="11" t="s">
        <v>1278</v>
      </c>
      <c r="I81" s="14">
        <f t="shared" si="1"/>
        <v>0.14000000000000001</v>
      </c>
      <c r="J81" s="14">
        <v>0.17</v>
      </c>
      <c r="K81" s="109">
        <f t="shared" si="0"/>
        <v>1.1200000000000001</v>
      </c>
      <c r="L81" s="115"/>
    </row>
    <row r="82" spans="1:12" ht="24" customHeight="1">
      <c r="A82" s="114"/>
      <c r="B82" s="107">
        <f>'Tax Invoice'!D76</f>
        <v>5</v>
      </c>
      <c r="C82" s="10" t="s">
        <v>770</v>
      </c>
      <c r="D82" s="10" t="s">
        <v>770</v>
      </c>
      <c r="E82" s="118" t="s">
        <v>771</v>
      </c>
      <c r="F82" s="147"/>
      <c r="G82" s="148"/>
      <c r="H82" s="11" t="s">
        <v>1278</v>
      </c>
      <c r="I82" s="14">
        <f t="shared" si="1"/>
        <v>0.14000000000000001</v>
      </c>
      <c r="J82" s="14">
        <v>0.17</v>
      </c>
      <c r="K82" s="109">
        <f t="shared" si="0"/>
        <v>0.70000000000000007</v>
      </c>
      <c r="L82" s="115"/>
    </row>
    <row r="83" spans="1:12" ht="24" customHeight="1">
      <c r="A83" s="114"/>
      <c r="B83" s="107">
        <f>'Tax Invoice'!D77</f>
        <v>5</v>
      </c>
      <c r="C83" s="10" t="s">
        <v>770</v>
      </c>
      <c r="D83" s="10" t="s">
        <v>770</v>
      </c>
      <c r="E83" s="118" t="s">
        <v>772</v>
      </c>
      <c r="F83" s="147"/>
      <c r="G83" s="148"/>
      <c r="H83" s="11" t="s">
        <v>1278</v>
      </c>
      <c r="I83" s="14">
        <f t="shared" si="1"/>
        <v>0.14000000000000001</v>
      </c>
      <c r="J83" s="14">
        <v>0.17</v>
      </c>
      <c r="K83" s="109">
        <f t="shared" si="0"/>
        <v>0.70000000000000007</v>
      </c>
      <c r="L83" s="115"/>
    </row>
    <row r="84" spans="1:12" ht="24" customHeight="1">
      <c r="A84" s="114"/>
      <c r="B84" s="107">
        <f>'Tax Invoice'!D78</f>
        <v>8</v>
      </c>
      <c r="C84" s="10" t="s">
        <v>770</v>
      </c>
      <c r="D84" s="10" t="s">
        <v>770</v>
      </c>
      <c r="E84" s="118" t="s">
        <v>773</v>
      </c>
      <c r="F84" s="147"/>
      <c r="G84" s="148"/>
      <c r="H84" s="11" t="s">
        <v>1278</v>
      </c>
      <c r="I84" s="14">
        <f t="shared" si="1"/>
        <v>0.14000000000000001</v>
      </c>
      <c r="J84" s="14">
        <v>0.17</v>
      </c>
      <c r="K84" s="109">
        <f t="shared" si="0"/>
        <v>1.1200000000000001</v>
      </c>
      <c r="L84" s="115"/>
    </row>
    <row r="85" spans="1:12" ht="24" customHeight="1">
      <c r="A85" s="114"/>
      <c r="B85" s="107">
        <f>'Tax Invoice'!D79</f>
        <v>5</v>
      </c>
      <c r="C85" s="10" t="s">
        <v>770</v>
      </c>
      <c r="D85" s="10" t="s">
        <v>770</v>
      </c>
      <c r="E85" s="118" t="s">
        <v>774</v>
      </c>
      <c r="F85" s="147"/>
      <c r="G85" s="148"/>
      <c r="H85" s="11" t="s">
        <v>1278</v>
      </c>
      <c r="I85" s="14">
        <f t="shared" si="1"/>
        <v>0.14000000000000001</v>
      </c>
      <c r="J85" s="14">
        <v>0.17</v>
      </c>
      <c r="K85" s="109">
        <f t="shared" si="0"/>
        <v>0.70000000000000007</v>
      </c>
      <c r="L85" s="115"/>
    </row>
    <row r="86" spans="1:12" ht="24" customHeight="1">
      <c r="A86" s="114"/>
      <c r="B86" s="107">
        <f>'Tax Invoice'!D80</f>
        <v>2</v>
      </c>
      <c r="C86" s="10" t="s">
        <v>775</v>
      </c>
      <c r="D86" s="10" t="s">
        <v>775</v>
      </c>
      <c r="E86" s="118" t="s">
        <v>37</v>
      </c>
      <c r="F86" s="147" t="s">
        <v>271</v>
      </c>
      <c r="G86" s="148"/>
      <c r="H86" s="11" t="s">
        <v>776</v>
      </c>
      <c r="I86" s="14">
        <f t="shared" si="1"/>
        <v>0.57999999999999996</v>
      </c>
      <c r="J86" s="14">
        <v>0.72</v>
      </c>
      <c r="K86" s="109">
        <f t="shared" si="0"/>
        <v>1.1599999999999999</v>
      </c>
      <c r="L86" s="115"/>
    </row>
    <row r="87" spans="1:12" ht="24" customHeight="1">
      <c r="A87" s="114"/>
      <c r="B87" s="107">
        <f>'Tax Invoice'!D81</f>
        <v>2</v>
      </c>
      <c r="C87" s="10" t="s">
        <v>775</v>
      </c>
      <c r="D87" s="10" t="s">
        <v>775</v>
      </c>
      <c r="E87" s="118" t="s">
        <v>777</v>
      </c>
      <c r="F87" s="147" t="s">
        <v>273</v>
      </c>
      <c r="G87" s="148"/>
      <c r="H87" s="11" t="s">
        <v>776</v>
      </c>
      <c r="I87" s="14">
        <f t="shared" si="1"/>
        <v>0.57999999999999996</v>
      </c>
      <c r="J87" s="14">
        <v>0.72</v>
      </c>
      <c r="K87" s="109">
        <f t="shared" si="0"/>
        <v>1.1599999999999999</v>
      </c>
      <c r="L87" s="115"/>
    </row>
    <row r="88" spans="1:12" ht="24" customHeight="1">
      <c r="A88" s="114"/>
      <c r="B88" s="107">
        <f>'Tax Invoice'!D82</f>
        <v>2</v>
      </c>
      <c r="C88" s="10" t="s">
        <v>775</v>
      </c>
      <c r="D88" s="10" t="s">
        <v>775</v>
      </c>
      <c r="E88" s="118" t="s">
        <v>38</v>
      </c>
      <c r="F88" s="147" t="s">
        <v>273</v>
      </c>
      <c r="G88" s="148"/>
      <c r="H88" s="11" t="s">
        <v>776</v>
      </c>
      <c r="I88" s="14">
        <f t="shared" si="1"/>
        <v>0.57999999999999996</v>
      </c>
      <c r="J88" s="14">
        <v>0.72</v>
      </c>
      <c r="K88" s="109">
        <f t="shared" ref="K88:K151" si="2">I88*B88</f>
        <v>1.1599999999999999</v>
      </c>
      <c r="L88" s="115"/>
    </row>
    <row r="89" spans="1:12" ht="24" customHeight="1">
      <c r="A89" s="114"/>
      <c r="B89" s="107">
        <f>'Tax Invoice'!D83</f>
        <v>2</v>
      </c>
      <c r="C89" s="10" t="s">
        <v>778</v>
      </c>
      <c r="D89" s="10" t="s">
        <v>778</v>
      </c>
      <c r="E89" s="118" t="s">
        <v>37</v>
      </c>
      <c r="F89" s="147" t="s">
        <v>727</v>
      </c>
      <c r="G89" s="148"/>
      <c r="H89" s="11" t="s">
        <v>779</v>
      </c>
      <c r="I89" s="14">
        <f t="shared" ref="I89:I152" si="3">ROUND(J89/1.25000153775181,2)</f>
        <v>0.57999999999999996</v>
      </c>
      <c r="J89" s="14">
        <v>0.72</v>
      </c>
      <c r="K89" s="109">
        <f t="shared" si="2"/>
        <v>1.1599999999999999</v>
      </c>
      <c r="L89" s="115"/>
    </row>
    <row r="90" spans="1:12" ht="24" customHeight="1">
      <c r="A90" s="114"/>
      <c r="B90" s="107">
        <f>'Tax Invoice'!D84</f>
        <v>4</v>
      </c>
      <c r="C90" s="10" t="s">
        <v>100</v>
      </c>
      <c r="D90" s="10" t="s">
        <v>100</v>
      </c>
      <c r="E90" s="118" t="s">
        <v>780</v>
      </c>
      <c r="F90" s="147" t="s">
        <v>107</v>
      </c>
      <c r="G90" s="148"/>
      <c r="H90" s="11" t="s">
        <v>781</v>
      </c>
      <c r="I90" s="14">
        <f t="shared" si="3"/>
        <v>0.78</v>
      </c>
      <c r="J90" s="14">
        <v>0.97</v>
      </c>
      <c r="K90" s="109">
        <f t="shared" si="2"/>
        <v>3.12</v>
      </c>
      <c r="L90" s="115"/>
    </row>
    <row r="91" spans="1:12" ht="24" customHeight="1">
      <c r="A91" s="114"/>
      <c r="B91" s="107">
        <f>'Tax Invoice'!D85</f>
        <v>4</v>
      </c>
      <c r="C91" s="10" t="s">
        <v>100</v>
      </c>
      <c r="D91" s="10" t="s">
        <v>100</v>
      </c>
      <c r="E91" s="118" t="s">
        <v>780</v>
      </c>
      <c r="F91" s="147" t="s">
        <v>265</v>
      </c>
      <c r="G91" s="148"/>
      <c r="H91" s="11" t="s">
        <v>781</v>
      </c>
      <c r="I91" s="14">
        <f t="shared" si="3"/>
        <v>0.78</v>
      </c>
      <c r="J91" s="14">
        <v>0.97</v>
      </c>
      <c r="K91" s="109">
        <f t="shared" si="2"/>
        <v>3.12</v>
      </c>
      <c r="L91" s="115"/>
    </row>
    <row r="92" spans="1:12" ht="36" customHeight="1">
      <c r="A92" s="114"/>
      <c r="B92" s="107">
        <f>'Tax Invoice'!D86</f>
        <v>3</v>
      </c>
      <c r="C92" s="10" t="s">
        <v>782</v>
      </c>
      <c r="D92" s="10" t="s">
        <v>782</v>
      </c>
      <c r="E92" s="118" t="s">
        <v>701</v>
      </c>
      <c r="F92" s="147" t="s">
        <v>239</v>
      </c>
      <c r="G92" s="148"/>
      <c r="H92" s="11" t="s">
        <v>783</v>
      </c>
      <c r="I92" s="14">
        <f t="shared" si="3"/>
        <v>1.63</v>
      </c>
      <c r="J92" s="14">
        <v>2.04</v>
      </c>
      <c r="K92" s="109">
        <f t="shared" si="2"/>
        <v>4.8899999999999997</v>
      </c>
      <c r="L92" s="115"/>
    </row>
    <row r="93" spans="1:12" ht="36" customHeight="1">
      <c r="A93" s="114"/>
      <c r="B93" s="107">
        <f>'Tax Invoice'!D87</f>
        <v>3</v>
      </c>
      <c r="C93" s="10" t="s">
        <v>782</v>
      </c>
      <c r="D93" s="10" t="s">
        <v>782</v>
      </c>
      <c r="E93" s="118" t="s">
        <v>701</v>
      </c>
      <c r="F93" s="147" t="s">
        <v>348</v>
      </c>
      <c r="G93" s="148"/>
      <c r="H93" s="11" t="s">
        <v>783</v>
      </c>
      <c r="I93" s="14">
        <f t="shared" si="3"/>
        <v>1.63</v>
      </c>
      <c r="J93" s="14">
        <v>2.04</v>
      </c>
      <c r="K93" s="109">
        <f t="shared" si="2"/>
        <v>4.8899999999999997</v>
      </c>
      <c r="L93" s="115"/>
    </row>
    <row r="94" spans="1:12" ht="24" customHeight="1">
      <c r="A94" s="114"/>
      <c r="B94" s="107">
        <f>'Tax Invoice'!D88</f>
        <v>2</v>
      </c>
      <c r="C94" s="10" t="s">
        <v>784</v>
      </c>
      <c r="D94" s="10" t="s">
        <v>784</v>
      </c>
      <c r="E94" s="118" t="s">
        <v>27</v>
      </c>
      <c r="F94" s="147" t="s">
        <v>273</v>
      </c>
      <c r="G94" s="148"/>
      <c r="H94" s="11" t="s">
        <v>785</v>
      </c>
      <c r="I94" s="14">
        <f t="shared" si="3"/>
        <v>1.17</v>
      </c>
      <c r="J94" s="14">
        <v>1.46</v>
      </c>
      <c r="K94" s="109">
        <f t="shared" si="2"/>
        <v>2.34</v>
      </c>
      <c r="L94" s="115"/>
    </row>
    <row r="95" spans="1:12" ht="12.75" customHeight="1">
      <c r="A95" s="114"/>
      <c r="B95" s="107">
        <f>'Tax Invoice'!D89</f>
        <v>30</v>
      </c>
      <c r="C95" s="10" t="s">
        <v>43</v>
      </c>
      <c r="D95" s="10" t="s">
        <v>43</v>
      </c>
      <c r="E95" s="118" t="s">
        <v>28</v>
      </c>
      <c r="F95" s="147"/>
      <c r="G95" s="148"/>
      <c r="H95" s="11" t="s">
        <v>786</v>
      </c>
      <c r="I95" s="14">
        <f t="shared" si="3"/>
        <v>0.15</v>
      </c>
      <c r="J95" s="14">
        <v>0.19</v>
      </c>
      <c r="K95" s="109">
        <f t="shared" si="2"/>
        <v>4.5</v>
      </c>
      <c r="L95" s="115"/>
    </row>
    <row r="96" spans="1:12" ht="12.75" customHeight="1">
      <c r="A96" s="114"/>
      <c r="B96" s="107">
        <f>'Tax Invoice'!D90</f>
        <v>30</v>
      </c>
      <c r="C96" s="10" t="s">
        <v>43</v>
      </c>
      <c r="D96" s="10" t="s">
        <v>43</v>
      </c>
      <c r="E96" s="118" t="s">
        <v>29</v>
      </c>
      <c r="F96" s="147"/>
      <c r="G96" s="148"/>
      <c r="H96" s="11" t="s">
        <v>786</v>
      </c>
      <c r="I96" s="14">
        <f t="shared" si="3"/>
        <v>0.15</v>
      </c>
      <c r="J96" s="14">
        <v>0.19</v>
      </c>
      <c r="K96" s="109">
        <f t="shared" si="2"/>
        <v>4.5</v>
      </c>
      <c r="L96" s="115"/>
    </row>
    <row r="97" spans="1:12" ht="12.75" customHeight="1">
      <c r="A97" s="114"/>
      <c r="B97" s="107">
        <f>'Tax Invoice'!D91</f>
        <v>20</v>
      </c>
      <c r="C97" s="10" t="s">
        <v>43</v>
      </c>
      <c r="D97" s="10" t="s">
        <v>43</v>
      </c>
      <c r="E97" s="118" t="s">
        <v>48</v>
      </c>
      <c r="F97" s="147"/>
      <c r="G97" s="148"/>
      <c r="H97" s="11" t="s">
        <v>786</v>
      </c>
      <c r="I97" s="14">
        <f t="shared" si="3"/>
        <v>0.15</v>
      </c>
      <c r="J97" s="14">
        <v>0.19</v>
      </c>
      <c r="K97" s="109">
        <f t="shared" si="2"/>
        <v>3</v>
      </c>
      <c r="L97" s="115"/>
    </row>
    <row r="98" spans="1:12" ht="12.75" customHeight="1">
      <c r="A98" s="114"/>
      <c r="B98" s="107">
        <f>'Tax Invoice'!D92</f>
        <v>20</v>
      </c>
      <c r="C98" s="10" t="s">
        <v>43</v>
      </c>
      <c r="D98" s="10" t="s">
        <v>43</v>
      </c>
      <c r="E98" s="118" t="s">
        <v>49</v>
      </c>
      <c r="F98" s="147"/>
      <c r="G98" s="148"/>
      <c r="H98" s="11" t="s">
        <v>786</v>
      </c>
      <c r="I98" s="14">
        <f t="shared" si="3"/>
        <v>0.15</v>
      </c>
      <c r="J98" s="14">
        <v>0.19</v>
      </c>
      <c r="K98" s="109">
        <f t="shared" si="2"/>
        <v>3</v>
      </c>
      <c r="L98" s="115"/>
    </row>
    <row r="99" spans="1:12" ht="24" customHeight="1">
      <c r="A99" s="114"/>
      <c r="B99" s="107">
        <f>'Tax Invoice'!D93</f>
        <v>2</v>
      </c>
      <c r="C99" s="10" t="s">
        <v>787</v>
      </c>
      <c r="D99" s="10" t="s">
        <v>787</v>
      </c>
      <c r="E99" s="118" t="s">
        <v>29</v>
      </c>
      <c r="F99" s="147" t="s">
        <v>212</v>
      </c>
      <c r="G99" s="148"/>
      <c r="H99" s="11" t="s">
        <v>788</v>
      </c>
      <c r="I99" s="14">
        <f t="shared" si="3"/>
        <v>1.46</v>
      </c>
      <c r="J99" s="14">
        <v>1.82</v>
      </c>
      <c r="K99" s="109">
        <f t="shared" si="2"/>
        <v>2.92</v>
      </c>
      <c r="L99" s="115"/>
    </row>
    <row r="100" spans="1:12" ht="24" customHeight="1">
      <c r="A100" s="114"/>
      <c r="B100" s="107">
        <f>'Tax Invoice'!D94</f>
        <v>2</v>
      </c>
      <c r="C100" s="10" t="s">
        <v>787</v>
      </c>
      <c r="D100" s="10" t="s">
        <v>787</v>
      </c>
      <c r="E100" s="118" t="s">
        <v>29</v>
      </c>
      <c r="F100" s="147" t="s">
        <v>213</v>
      </c>
      <c r="G100" s="148"/>
      <c r="H100" s="11" t="s">
        <v>788</v>
      </c>
      <c r="I100" s="14">
        <f t="shared" si="3"/>
        <v>1.46</v>
      </c>
      <c r="J100" s="14">
        <v>1.82</v>
      </c>
      <c r="K100" s="109">
        <f t="shared" si="2"/>
        <v>2.92</v>
      </c>
      <c r="L100" s="115"/>
    </row>
    <row r="101" spans="1:12" ht="24" customHeight="1">
      <c r="A101" s="114"/>
      <c r="B101" s="107">
        <f>'Tax Invoice'!D95</f>
        <v>2</v>
      </c>
      <c r="C101" s="10" t="s">
        <v>787</v>
      </c>
      <c r="D101" s="10" t="s">
        <v>787</v>
      </c>
      <c r="E101" s="118" t="s">
        <v>29</v>
      </c>
      <c r="F101" s="147" t="s">
        <v>214</v>
      </c>
      <c r="G101" s="148"/>
      <c r="H101" s="11" t="s">
        <v>788</v>
      </c>
      <c r="I101" s="14">
        <f t="shared" si="3"/>
        <v>1.46</v>
      </c>
      <c r="J101" s="14">
        <v>1.82</v>
      </c>
      <c r="K101" s="109">
        <f t="shared" si="2"/>
        <v>2.92</v>
      </c>
      <c r="L101" s="115"/>
    </row>
    <row r="102" spans="1:12" ht="36" customHeight="1">
      <c r="A102" s="114"/>
      <c r="B102" s="107">
        <f>'Tax Invoice'!D96</f>
        <v>3</v>
      </c>
      <c r="C102" s="10" t="s">
        <v>789</v>
      </c>
      <c r="D102" s="10" t="s">
        <v>789</v>
      </c>
      <c r="E102" s="118"/>
      <c r="F102" s="147"/>
      <c r="G102" s="148"/>
      <c r="H102" s="11" t="s">
        <v>1279</v>
      </c>
      <c r="I102" s="14">
        <f t="shared" si="3"/>
        <v>0.86</v>
      </c>
      <c r="J102" s="14">
        <v>1.07</v>
      </c>
      <c r="K102" s="109">
        <f t="shared" si="2"/>
        <v>2.58</v>
      </c>
      <c r="L102" s="115"/>
    </row>
    <row r="103" spans="1:12" ht="24" customHeight="1">
      <c r="A103" s="114"/>
      <c r="B103" s="107">
        <f>'Tax Invoice'!D97</f>
        <v>10</v>
      </c>
      <c r="C103" s="10" t="s">
        <v>790</v>
      </c>
      <c r="D103" s="10" t="s">
        <v>790</v>
      </c>
      <c r="E103" s="118" t="s">
        <v>29</v>
      </c>
      <c r="F103" s="147" t="s">
        <v>673</v>
      </c>
      <c r="G103" s="148"/>
      <c r="H103" s="11" t="s">
        <v>791</v>
      </c>
      <c r="I103" s="14">
        <f t="shared" si="3"/>
        <v>0.54</v>
      </c>
      <c r="J103" s="14">
        <v>0.67</v>
      </c>
      <c r="K103" s="109">
        <f t="shared" si="2"/>
        <v>5.4</v>
      </c>
      <c r="L103" s="115"/>
    </row>
    <row r="104" spans="1:12" ht="36" customHeight="1">
      <c r="A104" s="114"/>
      <c r="B104" s="107">
        <f>'Tax Invoice'!D98</f>
        <v>2</v>
      </c>
      <c r="C104" s="10" t="s">
        <v>792</v>
      </c>
      <c r="D104" s="10" t="s">
        <v>792</v>
      </c>
      <c r="E104" s="118" t="s">
        <v>271</v>
      </c>
      <c r="F104" s="147"/>
      <c r="G104" s="148"/>
      <c r="H104" s="11" t="s">
        <v>1280</v>
      </c>
      <c r="I104" s="14">
        <f t="shared" si="3"/>
        <v>0.52</v>
      </c>
      <c r="J104" s="14">
        <v>0.65</v>
      </c>
      <c r="K104" s="109">
        <f t="shared" si="2"/>
        <v>1.04</v>
      </c>
      <c r="L104" s="115"/>
    </row>
    <row r="105" spans="1:12" ht="26.25" customHeight="1">
      <c r="A105" s="114"/>
      <c r="B105" s="107">
        <f>'Tax Invoice'!D99</f>
        <v>2</v>
      </c>
      <c r="C105" s="10" t="s">
        <v>793</v>
      </c>
      <c r="D105" s="10" t="s">
        <v>793</v>
      </c>
      <c r="E105" s="118" t="s">
        <v>273</v>
      </c>
      <c r="F105" s="147"/>
      <c r="G105" s="148"/>
      <c r="H105" s="11" t="s">
        <v>1281</v>
      </c>
      <c r="I105" s="14">
        <f t="shared" si="3"/>
        <v>1.17</v>
      </c>
      <c r="J105" s="14">
        <v>1.46</v>
      </c>
      <c r="K105" s="109">
        <f t="shared" si="2"/>
        <v>2.34</v>
      </c>
      <c r="L105" s="115"/>
    </row>
    <row r="106" spans="1:12" ht="26.25" customHeight="1">
      <c r="A106" s="114"/>
      <c r="B106" s="107">
        <f>'Tax Invoice'!D100</f>
        <v>3</v>
      </c>
      <c r="C106" s="10" t="s">
        <v>793</v>
      </c>
      <c r="D106" s="10" t="s">
        <v>793</v>
      </c>
      <c r="E106" s="118" t="s">
        <v>271</v>
      </c>
      <c r="F106" s="147"/>
      <c r="G106" s="148"/>
      <c r="H106" s="11" t="s">
        <v>1281</v>
      </c>
      <c r="I106" s="14">
        <f t="shared" si="3"/>
        <v>1.17</v>
      </c>
      <c r="J106" s="14">
        <v>1.46</v>
      </c>
      <c r="K106" s="109">
        <f t="shared" si="2"/>
        <v>3.51</v>
      </c>
      <c r="L106" s="115"/>
    </row>
    <row r="107" spans="1:12" ht="26.25" customHeight="1">
      <c r="A107" s="114"/>
      <c r="B107" s="107">
        <f>'Tax Invoice'!D101</f>
        <v>2</v>
      </c>
      <c r="C107" s="10" t="s">
        <v>794</v>
      </c>
      <c r="D107" s="10" t="s">
        <v>794</v>
      </c>
      <c r="E107" s="118" t="s">
        <v>271</v>
      </c>
      <c r="F107" s="147"/>
      <c r="G107" s="148"/>
      <c r="H107" s="11" t="s">
        <v>1282</v>
      </c>
      <c r="I107" s="14">
        <f t="shared" si="3"/>
        <v>1.24</v>
      </c>
      <c r="J107" s="14">
        <v>1.55</v>
      </c>
      <c r="K107" s="109">
        <f t="shared" si="2"/>
        <v>2.48</v>
      </c>
      <c r="L107" s="115"/>
    </row>
    <row r="108" spans="1:12" ht="26.25" customHeight="1">
      <c r="A108" s="114"/>
      <c r="B108" s="107">
        <f>'Tax Invoice'!D102</f>
        <v>2</v>
      </c>
      <c r="C108" s="10" t="s">
        <v>794</v>
      </c>
      <c r="D108" s="10" t="s">
        <v>794</v>
      </c>
      <c r="E108" s="118" t="s">
        <v>272</v>
      </c>
      <c r="F108" s="147"/>
      <c r="G108" s="148"/>
      <c r="H108" s="11" t="s">
        <v>1282</v>
      </c>
      <c r="I108" s="14">
        <f t="shared" si="3"/>
        <v>1.24</v>
      </c>
      <c r="J108" s="14">
        <v>1.55</v>
      </c>
      <c r="K108" s="109">
        <f t="shared" si="2"/>
        <v>2.48</v>
      </c>
      <c r="L108" s="115"/>
    </row>
    <row r="109" spans="1:12" ht="48" customHeight="1">
      <c r="A109" s="114"/>
      <c r="B109" s="107">
        <f>'Tax Invoice'!D103</f>
        <v>3</v>
      </c>
      <c r="C109" s="10" t="s">
        <v>795</v>
      </c>
      <c r="D109" s="10" t="s">
        <v>795</v>
      </c>
      <c r="E109" s="118" t="s">
        <v>273</v>
      </c>
      <c r="F109" s="147"/>
      <c r="G109" s="148"/>
      <c r="H109" s="11" t="s">
        <v>1283</v>
      </c>
      <c r="I109" s="14">
        <f t="shared" si="3"/>
        <v>1.1000000000000001</v>
      </c>
      <c r="J109" s="14">
        <v>1.37</v>
      </c>
      <c r="K109" s="109">
        <f t="shared" si="2"/>
        <v>3.3000000000000003</v>
      </c>
      <c r="L109" s="115"/>
    </row>
    <row r="110" spans="1:12" ht="48" customHeight="1">
      <c r="A110" s="114"/>
      <c r="B110" s="107">
        <f>'Tax Invoice'!D104</f>
        <v>3</v>
      </c>
      <c r="C110" s="10" t="s">
        <v>795</v>
      </c>
      <c r="D110" s="10" t="s">
        <v>795</v>
      </c>
      <c r="E110" s="118" t="s">
        <v>271</v>
      </c>
      <c r="F110" s="147"/>
      <c r="G110" s="148"/>
      <c r="H110" s="11" t="s">
        <v>1283</v>
      </c>
      <c r="I110" s="14">
        <f t="shared" si="3"/>
        <v>1.1000000000000001</v>
      </c>
      <c r="J110" s="14">
        <v>1.37</v>
      </c>
      <c r="K110" s="109">
        <f t="shared" si="2"/>
        <v>3.3000000000000003</v>
      </c>
      <c r="L110" s="115"/>
    </row>
    <row r="111" spans="1:12" ht="24" customHeight="1">
      <c r="A111" s="114"/>
      <c r="B111" s="107">
        <f>'Tax Invoice'!D105</f>
        <v>5</v>
      </c>
      <c r="C111" s="10" t="s">
        <v>796</v>
      </c>
      <c r="D111" s="10" t="s">
        <v>796</v>
      </c>
      <c r="E111" s="118" t="s">
        <v>772</v>
      </c>
      <c r="F111" s="147"/>
      <c r="G111" s="148"/>
      <c r="H111" s="11" t="s">
        <v>1284</v>
      </c>
      <c r="I111" s="14">
        <f t="shared" si="3"/>
        <v>0.22</v>
      </c>
      <c r="J111" s="14">
        <v>0.28000000000000003</v>
      </c>
      <c r="K111" s="109">
        <f t="shared" si="2"/>
        <v>1.1000000000000001</v>
      </c>
      <c r="L111" s="115"/>
    </row>
    <row r="112" spans="1:12" ht="36" customHeight="1">
      <c r="A112" s="114"/>
      <c r="B112" s="107">
        <f>'Tax Invoice'!D106</f>
        <v>3</v>
      </c>
      <c r="C112" s="10" t="s">
        <v>797</v>
      </c>
      <c r="D112" s="10" t="s">
        <v>797</v>
      </c>
      <c r="E112" s="118" t="s">
        <v>273</v>
      </c>
      <c r="F112" s="147"/>
      <c r="G112" s="148"/>
      <c r="H112" s="11" t="s">
        <v>1285</v>
      </c>
      <c r="I112" s="14">
        <f t="shared" si="3"/>
        <v>0.62</v>
      </c>
      <c r="J112" s="14">
        <v>0.78</v>
      </c>
      <c r="K112" s="109">
        <f t="shared" si="2"/>
        <v>1.8599999999999999</v>
      </c>
      <c r="L112" s="115"/>
    </row>
    <row r="113" spans="1:12" ht="12.75" customHeight="1">
      <c r="A113" s="114"/>
      <c r="B113" s="107">
        <f>'Tax Invoice'!D107</f>
        <v>1</v>
      </c>
      <c r="C113" s="10" t="s">
        <v>798</v>
      </c>
      <c r="D113" s="10" t="s">
        <v>798</v>
      </c>
      <c r="E113" s="118" t="s">
        <v>29</v>
      </c>
      <c r="F113" s="147"/>
      <c r="G113" s="148"/>
      <c r="H113" s="11" t="s">
        <v>799</v>
      </c>
      <c r="I113" s="14">
        <f t="shared" si="3"/>
        <v>1.79</v>
      </c>
      <c r="J113" s="14">
        <v>2.2400000000000002</v>
      </c>
      <c r="K113" s="109">
        <f t="shared" si="2"/>
        <v>1.79</v>
      </c>
      <c r="L113" s="115"/>
    </row>
    <row r="114" spans="1:12" ht="24" customHeight="1">
      <c r="A114" s="114"/>
      <c r="B114" s="107">
        <f>'Tax Invoice'!D108</f>
        <v>2</v>
      </c>
      <c r="C114" s="10" t="s">
        <v>800</v>
      </c>
      <c r="D114" s="10" t="s">
        <v>800</v>
      </c>
      <c r="E114" s="118" t="s">
        <v>37</v>
      </c>
      <c r="F114" s="147"/>
      <c r="G114" s="148"/>
      <c r="H114" s="11" t="s">
        <v>801</v>
      </c>
      <c r="I114" s="14">
        <f t="shared" si="3"/>
        <v>0.49</v>
      </c>
      <c r="J114" s="14">
        <v>0.61</v>
      </c>
      <c r="K114" s="109">
        <f t="shared" si="2"/>
        <v>0.98</v>
      </c>
      <c r="L114" s="115"/>
    </row>
    <row r="115" spans="1:12" ht="24" customHeight="1">
      <c r="A115" s="114"/>
      <c r="B115" s="107">
        <f>'Tax Invoice'!D109</f>
        <v>3</v>
      </c>
      <c r="C115" s="10" t="s">
        <v>802</v>
      </c>
      <c r="D115" s="10" t="s">
        <v>802</v>
      </c>
      <c r="E115" s="118" t="s">
        <v>239</v>
      </c>
      <c r="F115" s="147" t="s">
        <v>25</v>
      </c>
      <c r="G115" s="148"/>
      <c r="H115" s="11" t="s">
        <v>803</v>
      </c>
      <c r="I115" s="14">
        <f t="shared" si="3"/>
        <v>0.7</v>
      </c>
      <c r="J115" s="14">
        <v>0.87</v>
      </c>
      <c r="K115" s="109">
        <f t="shared" si="2"/>
        <v>2.0999999999999996</v>
      </c>
      <c r="L115" s="115"/>
    </row>
    <row r="116" spans="1:12" ht="24" customHeight="1">
      <c r="A116" s="114"/>
      <c r="B116" s="107">
        <f>'Tax Invoice'!D110</f>
        <v>3</v>
      </c>
      <c r="C116" s="10" t="s">
        <v>802</v>
      </c>
      <c r="D116" s="10" t="s">
        <v>802</v>
      </c>
      <c r="E116" s="118" t="s">
        <v>804</v>
      </c>
      <c r="F116" s="147" t="s">
        <v>25</v>
      </c>
      <c r="G116" s="148"/>
      <c r="H116" s="11" t="s">
        <v>803</v>
      </c>
      <c r="I116" s="14">
        <f t="shared" si="3"/>
        <v>0.7</v>
      </c>
      <c r="J116" s="14">
        <v>0.87</v>
      </c>
      <c r="K116" s="109">
        <f t="shared" si="2"/>
        <v>2.0999999999999996</v>
      </c>
      <c r="L116" s="115"/>
    </row>
    <row r="117" spans="1:12" ht="24" customHeight="1">
      <c r="A117" s="114"/>
      <c r="B117" s="107">
        <f>'Tax Invoice'!D111</f>
        <v>1</v>
      </c>
      <c r="C117" s="10" t="s">
        <v>710</v>
      </c>
      <c r="D117" s="10" t="s">
        <v>710</v>
      </c>
      <c r="E117" s="118" t="s">
        <v>805</v>
      </c>
      <c r="F117" s="147"/>
      <c r="G117" s="148"/>
      <c r="H117" s="11" t="s">
        <v>711</v>
      </c>
      <c r="I117" s="14">
        <f t="shared" si="3"/>
        <v>12.5</v>
      </c>
      <c r="J117" s="14">
        <v>15.63</v>
      </c>
      <c r="K117" s="109">
        <f t="shared" si="2"/>
        <v>12.5</v>
      </c>
      <c r="L117" s="115"/>
    </row>
    <row r="118" spans="1:12" ht="24" customHeight="1">
      <c r="A118" s="114"/>
      <c r="B118" s="107">
        <f>'Tax Invoice'!D112</f>
        <v>1</v>
      </c>
      <c r="C118" s="10" t="s">
        <v>806</v>
      </c>
      <c r="D118" s="10" t="s">
        <v>806</v>
      </c>
      <c r="E118" s="118" t="s">
        <v>29</v>
      </c>
      <c r="F118" s="147" t="s">
        <v>271</v>
      </c>
      <c r="G118" s="148"/>
      <c r="H118" s="11" t="s">
        <v>807</v>
      </c>
      <c r="I118" s="14">
        <f t="shared" si="3"/>
        <v>10.88</v>
      </c>
      <c r="J118" s="14">
        <v>13.6</v>
      </c>
      <c r="K118" s="109">
        <f t="shared" si="2"/>
        <v>10.88</v>
      </c>
      <c r="L118" s="115"/>
    </row>
    <row r="119" spans="1:12" ht="24" customHeight="1">
      <c r="A119" s="114"/>
      <c r="B119" s="107">
        <f>'Tax Invoice'!D113</f>
        <v>1</v>
      </c>
      <c r="C119" s="10" t="s">
        <v>806</v>
      </c>
      <c r="D119" s="10" t="s">
        <v>806</v>
      </c>
      <c r="E119" s="118" t="s">
        <v>29</v>
      </c>
      <c r="F119" s="147" t="s">
        <v>633</v>
      </c>
      <c r="G119" s="148"/>
      <c r="H119" s="11" t="s">
        <v>807</v>
      </c>
      <c r="I119" s="14">
        <f t="shared" si="3"/>
        <v>10.88</v>
      </c>
      <c r="J119" s="14">
        <v>13.6</v>
      </c>
      <c r="K119" s="109">
        <f t="shared" si="2"/>
        <v>10.88</v>
      </c>
      <c r="L119" s="115"/>
    </row>
    <row r="120" spans="1:12" ht="24" customHeight="1">
      <c r="A120" s="114"/>
      <c r="B120" s="107">
        <f>'Tax Invoice'!D114</f>
        <v>1</v>
      </c>
      <c r="C120" s="10" t="s">
        <v>808</v>
      </c>
      <c r="D120" s="10" t="s">
        <v>808</v>
      </c>
      <c r="E120" s="118" t="s">
        <v>29</v>
      </c>
      <c r="F120" s="147" t="s">
        <v>271</v>
      </c>
      <c r="G120" s="148"/>
      <c r="H120" s="11" t="s">
        <v>809</v>
      </c>
      <c r="I120" s="14">
        <f t="shared" si="3"/>
        <v>10.88</v>
      </c>
      <c r="J120" s="14">
        <v>13.6</v>
      </c>
      <c r="K120" s="109">
        <f t="shared" si="2"/>
        <v>10.88</v>
      </c>
      <c r="L120" s="115"/>
    </row>
    <row r="121" spans="1:12" ht="24" customHeight="1">
      <c r="A121" s="114"/>
      <c r="B121" s="107">
        <f>'Tax Invoice'!D115</f>
        <v>1</v>
      </c>
      <c r="C121" s="10" t="s">
        <v>810</v>
      </c>
      <c r="D121" s="10" t="s">
        <v>810</v>
      </c>
      <c r="E121" s="118" t="s">
        <v>107</v>
      </c>
      <c r="F121" s="147"/>
      <c r="G121" s="148"/>
      <c r="H121" s="11" t="s">
        <v>811</v>
      </c>
      <c r="I121" s="14">
        <f t="shared" si="3"/>
        <v>10.78</v>
      </c>
      <c r="J121" s="14">
        <v>13.48</v>
      </c>
      <c r="K121" s="109">
        <f t="shared" si="2"/>
        <v>10.78</v>
      </c>
      <c r="L121" s="115"/>
    </row>
    <row r="122" spans="1:12" ht="36" customHeight="1">
      <c r="A122" s="114"/>
      <c r="B122" s="107">
        <f>'Tax Invoice'!D116</f>
        <v>1</v>
      </c>
      <c r="C122" s="10" t="s">
        <v>812</v>
      </c>
      <c r="D122" s="10" t="s">
        <v>812</v>
      </c>
      <c r="E122" s="118" t="s">
        <v>27</v>
      </c>
      <c r="F122" s="147" t="s">
        <v>107</v>
      </c>
      <c r="G122" s="148"/>
      <c r="H122" s="11" t="s">
        <v>813</v>
      </c>
      <c r="I122" s="14">
        <f t="shared" si="3"/>
        <v>60.94</v>
      </c>
      <c r="J122" s="14">
        <v>76.180000000000007</v>
      </c>
      <c r="K122" s="109">
        <f t="shared" si="2"/>
        <v>60.94</v>
      </c>
      <c r="L122" s="115"/>
    </row>
    <row r="123" spans="1:12" ht="24" customHeight="1">
      <c r="A123" s="114"/>
      <c r="B123" s="107">
        <f>'Tax Invoice'!D117</f>
        <v>1</v>
      </c>
      <c r="C123" s="10" t="s">
        <v>814</v>
      </c>
      <c r="D123" s="10" t="s">
        <v>1166</v>
      </c>
      <c r="E123" s="118" t="s">
        <v>242</v>
      </c>
      <c r="F123" s="147" t="s">
        <v>107</v>
      </c>
      <c r="G123" s="148"/>
      <c r="H123" s="11" t="s">
        <v>815</v>
      </c>
      <c r="I123" s="14">
        <f t="shared" si="3"/>
        <v>28.33</v>
      </c>
      <c r="J123" s="14">
        <v>35.409999999999997</v>
      </c>
      <c r="K123" s="109">
        <f t="shared" si="2"/>
        <v>28.33</v>
      </c>
      <c r="L123" s="115"/>
    </row>
    <row r="124" spans="1:12" ht="24" customHeight="1">
      <c r="A124" s="114"/>
      <c r="B124" s="107">
        <f>'Tax Invoice'!D118</f>
        <v>15</v>
      </c>
      <c r="C124" s="10" t="s">
        <v>662</v>
      </c>
      <c r="D124" s="10" t="s">
        <v>662</v>
      </c>
      <c r="E124" s="118" t="s">
        <v>26</v>
      </c>
      <c r="F124" s="147" t="s">
        <v>107</v>
      </c>
      <c r="G124" s="148"/>
      <c r="H124" s="11" t="s">
        <v>816</v>
      </c>
      <c r="I124" s="14">
        <f t="shared" si="3"/>
        <v>0.67</v>
      </c>
      <c r="J124" s="14">
        <v>0.84</v>
      </c>
      <c r="K124" s="109">
        <f t="shared" si="2"/>
        <v>10.050000000000001</v>
      </c>
      <c r="L124" s="115"/>
    </row>
    <row r="125" spans="1:12" ht="24" customHeight="1">
      <c r="A125" s="114"/>
      <c r="B125" s="107">
        <f>'Tax Invoice'!D119</f>
        <v>3</v>
      </c>
      <c r="C125" s="10" t="s">
        <v>662</v>
      </c>
      <c r="D125" s="10" t="s">
        <v>662</v>
      </c>
      <c r="E125" s="118" t="s">
        <v>26</v>
      </c>
      <c r="F125" s="147" t="s">
        <v>212</v>
      </c>
      <c r="G125" s="148"/>
      <c r="H125" s="11" t="s">
        <v>816</v>
      </c>
      <c r="I125" s="14">
        <f t="shared" si="3"/>
        <v>0.67</v>
      </c>
      <c r="J125" s="14">
        <v>0.84</v>
      </c>
      <c r="K125" s="109">
        <f t="shared" si="2"/>
        <v>2.0100000000000002</v>
      </c>
      <c r="L125" s="115"/>
    </row>
    <row r="126" spans="1:12" ht="24" customHeight="1">
      <c r="A126" s="114"/>
      <c r="B126" s="107">
        <f>'Tax Invoice'!D120</f>
        <v>3</v>
      </c>
      <c r="C126" s="10" t="s">
        <v>662</v>
      </c>
      <c r="D126" s="10" t="s">
        <v>662</v>
      </c>
      <c r="E126" s="118" t="s">
        <v>26</v>
      </c>
      <c r="F126" s="147" t="s">
        <v>263</v>
      </c>
      <c r="G126" s="148"/>
      <c r="H126" s="11" t="s">
        <v>816</v>
      </c>
      <c r="I126" s="14">
        <f t="shared" si="3"/>
        <v>0.67</v>
      </c>
      <c r="J126" s="14">
        <v>0.84</v>
      </c>
      <c r="K126" s="109">
        <f t="shared" si="2"/>
        <v>2.0100000000000002</v>
      </c>
      <c r="L126" s="115"/>
    </row>
    <row r="127" spans="1:12" ht="24" customHeight="1">
      <c r="A127" s="114"/>
      <c r="B127" s="107">
        <f>'Tax Invoice'!D121</f>
        <v>3</v>
      </c>
      <c r="C127" s="10" t="s">
        <v>662</v>
      </c>
      <c r="D127" s="10" t="s">
        <v>662</v>
      </c>
      <c r="E127" s="118" t="s">
        <v>26</v>
      </c>
      <c r="F127" s="147" t="s">
        <v>214</v>
      </c>
      <c r="G127" s="148"/>
      <c r="H127" s="11" t="s">
        <v>816</v>
      </c>
      <c r="I127" s="14">
        <f t="shared" si="3"/>
        <v>0.67</v>
      </c>
      <c r="J127" s="14">
        <v>0.84</v>
      </c>
      <c r="K127" s="109">
        <f t="shared" si="2"/>
        <v>2.0100000000000002</v>
      </c>
      <c r="L127" s="115"/>
    </row>
    <row r="128" spans="1:12" ht="24" customHeight="1">
      <c r="A128" s="114"/>
      <c r="B128" s="107">
        <f>'Tax Invoice'!D122</f>
        <v>3</v>
      </c>
      <c r="C128" s="10" t="s">
        <v>662</v>
      </c>
      <c r="D128" s="10" t="s">
        <v>662</v>
      </c>
      <c r="E128" s="118" t="s">
        <v>26</v>
      </c>
      <c r="F128" s="147" t="s">
        <v>265</v>
      </c>
      <c r="G128" s="148"/>
      <c r="H128" s="11" t="s">
        <v>816</v>
      </c>
      <c r="I128" s="14">
        <f t="shared" si="3"/>
        <v>0.67</v>
      </c>
      <c r="J128" s="14">
        <v>0.84</v>
      </c>
      <c r="K128" s="109">
        <f t="shared" si="2"/>
        <v>2.0100000000000002</v>
      </c>
      <c r="L128" s="115"/>
    </row>
    <row r="129" spans="1:12" ht="24" customHeight="1">
      <c r="A129" s="114"/>
      <c r="B129" s="107">
        <f>'Tax Invoice'!D123</f>
        <v>3</v>
      </c>
      <c r="C129" s="10" t="s">
        <v>662</v>
      </c>
      <c r="D129" s="10" t="s">
        <v>662</v>
      </c>
      <c r="E129" s="118" t="s">
        <v>26</v>
      </c>
      <c r="F129" s="147" t="s">
        <v>266</v>
      </c>
      <c r="G129" s="148"/>
      <c r="H129" s="11" t="s">
        <v>816</v>
      </c>
      <c r="I129" s="14">
        <f t="shared" si="3"/>
        <v>0.67</v>
      </c>
      <c r="J129" s="14">
        <v>0.84</v>
      </c>
      <c r="K129" s="109">
        <f t="shared" si="2"/>
        <v>2.0100000000000002</v>
      </c>
      <c r="L129" s="115"/>
    </row>
    <row r="130" spans="1:12" ht="24" customHeight="1">
      <c r="A130" s="114"/>
      <c r="B130" s="107">
        <f>'Tax Invoice'!D124</f>
        <v>5</v>
      </c>
      <c r="C130" s="10" t="s">
        <v>662</v>
      </c>
      <c r="D130" s="10" t="s">
        <v>662</v>
      </c>
      <c r="E130" s="118" t="s">
        <v>27</v>
      </c>
      <c r="F130" s="147" t="s">
        <v>210</v>
      </c>
      <c r="G130" s="148"/>
      <c r="H130" s="11" t="s">
        <v>816</v>
      </c>
      <c r="I130" s="14">
        <f t="shared" si="3"/>
        <v>0.67</v>
      </c>
      <c r="J130" s="14">
        <v>0.84</v>
      </c>
      <c r="K130" s="109">
        <f t="shared" si="2"/>
        <v>3.35</v>
      </c>
      <c r="L130" s="115"/>
    </row>
    <row r="131" spans="1:12" ht="24" customHeight="1">
      <c r="A131" s="114"/>
      <c r="B131" s="107">
        <f>'Tax Invoice'!D125</f>
        <v>5</v>
      </c>
      <c r="C131" s="10" t="s">
        <v>662</v>
      </c>
      <c r="D131" s="10" t="s">
        <v>662</v>
      </c>
      <c r="E131" s="118" t="s">
        <v>27</v>
      </c>
      <c r="F131" s="147" t="s">
        <v>212</v>
      </c>
      <c r="G131" s="148"/>
      <c r="H131" s="11" t="s">
        <v>816</v>
      </c>
      <c r="I131" s="14">
        <f t="shared" si="3"/>
        <v>0.67</v>
      </c>
      <c r="J131" s="14">
        <v>0.84</v>
      </c>
      <c r="K131" s="109">
        <f t="shared" si="2"/>
        <v>3.35</v>
      </c>
      <c r="L131" s="115"/>
    </row>
    <row r="132" spans="1:12" ht="24" customHeight="1">
      <c r="A132" s="114"/>
      <c r="B132" s="107">
        <f>'Tax Invoice'!D126</f>
        <v>5</v>
      </c>
      <c r="C132" s="10" t="s">
        <v>662</v>
      </c>
      <c r="D132" s="10" t="s">
        <v>662</v>
      </c>
      <c r="E132" s="118" t="s">
        <v>27</v>
      </c>
      <c r="F132" s="147" t="s">
        <v>213</v>
      </c>
      <c r="G132" s="148"/>
      <c r="H132" s="11" t="s">
        <v>816</v>
      </c>
      <c r="I132" s="14">
        <f t="shared" si="3"/>
        <v>0.67</v>
      </c>
      <c r="J132" s="14">
        <v>0.84</v>
      </c>
      <c r="K132" s="109">
        <f t="shared" si="2"/>
        <v>3.35</v>
      </c>
      <c r="L132" s="115"/>
    </row>
    <row r="133" spans="1:12" ht="24" customHeight="1">
      <c r="A133" s="114"/>
      <c r="B133" s="107">
        <f>'Tax Invoice'!D127</f>
        <v>5</v>
      </c>
      <c r="C133" s="10" t="s">
        <v>662</v>
      </c>
      <c r="D133" s="10" t="s">
        <v>662</v>
      </c>
      <c r="E133" s="118" t="s">
        <v>27</v>
      </c>
      <c r="F133" s="147" t="s">
        <v>214</v>
      </c>
      <c r="G133" s="148"/>
      <c r="H133" s="11" t="s">
        <v>816</v>
      </c>
      <c r="I133" s="14">
        <f t="shared" si="3"/>
        <v>0.67</v>
      </c>
      <c r="J133" s="14">
        <v>0.84</v>
      </c>
      <c r="K133" s="109">
        <f t="shared" si="2"/>
        <v>3.35</v>
      </c>
      <c r="L133" s="115"/>
    </row>
    <row r="134" spans="1:12" ht="24" customHeight="1">
      <c r="A134" s="114"/>
      <c r="B134" s="107">
        <f>'Tax Invoice'!D128</f>
        <v>5</v>
      </c>
      <c r="C134" s="10" t="s">
        <v>662</v>
      </c>
      <c r="D134" s="10" t="s">
        <v>662</v>
      </c>
      <c r="E134" s="118" t="s">
        <v>28</v>
      </c>
      <c r="F134" s="147" t="s">
        <v>107</v>
      </c>
      <c r="G134" s="148"/>
      <c r="H134" s="11" t="s">
        <v>816</v>
      </c>
      <c r="I134" s="14">
        <f t="shared" si="3"/>
        <v>0.67</v>
      </c>
      <c r="J134" s="14">
        <v>0.84</v>
      </c>
      <c r="K134" s="109">
        <f t="shared" si="2"/>
        <v>3.35</v>
      </c>
      <c r="L134" s="115"/>
    </row>
    <row r="135" spans="1:12" ht="36" customHeight="1">
      <c r="A135" s="114"/>
      <c r="B135" s="107">
        <f>'Tax Invoice'!D129</f>
        <v>3</v>
      </c>
      <c r="C135" s="10" t="s">
        <v>817</v>
      </c>
      <c r="D135" s="10" t="s">
        <v>817</v>
      </c>
      <c r="E135" s="118" t="s">
        <v>772</v>
      </c>
      <c r="F135" s="147"/>
      <c r="G135" s="148"/>
      <c r="H135" s="11" t="s">
        <v>1286</v>
      </c>
      <c r="I135" s="14">
        <f t="shared" si="3"/>
        <v>0.46</v>
      </c>
      <c r="J135" s="14">
        <v>0.56999999999999995</v>
      </c>
      <c r="K135" s="109">
        <f t="shared" si="2"/>
        <v>1.3800000000000001</v>
      </c>
      <c r="L135" s="115"/>
    </row>
    <row r="136" spans="1:12" ht="24" customHeight="1">
      <c r="A136" s="114"/>
      <c r="B136" s="107">
        <f>'Tax Invoice'!D130</f>
        <v>5</v>
      </c>
      <c r="C136" s="10" t="s">
        <v>818</v>
      </c>
      <c r="D136" s="10" t="s">
        <v>818</v>
      </c>
      <c r="E136" s="118" t="s">
        <v>25</v>
      </c>
      <c r="F136" s="147" t="s">
        <v>272</v>
      </c>
      <c r="G136" s="148"/>
      <c r="H136" s="11" t="s">
        <v>819</v>
      </c>
      <c r="I136" s="14">
        <f t="shared" si="3"/>
        <v>0.46</v>
      </c>
      <c r="J136" s="14">
        <v>0.57999999999999996</v>
      </c>
      <c r="K136" s="109">
        <f t="shared" si="2"/>
        <v>2.3000000000000003</v>
      </c>
      <c r="L136" s="115"/>
    </row>
    <row r="137" spans="1:12" ht="24" customHeight="1">
      <c r="A137" s="114"/>
      <c r="B137" s="107">
        <f>'Tax Invoice'!D131</f>
        <v>5</v>
      </c>
      <c r="C137" s="10" t="s">
        <v>820</v>
      </c>
      <c r="D137" s="10" t="s">
        <v>820</v>
      </c>
      <c r="E137" s="118" t="s">
        <v>25</v>
      </c>
      <c r="F137" s="147" t="s">
        <v>272</v>
      </c>
      <c r="G137" s="148"/>
      <c r="H137" s="11" t="s">
        <v>821</v>
      </c>
      <c r="I137" s="14">
        <f t="shared" si="3"/>
        <v>0.46</v>
      </c>
      <c r="J137" s="14">
        <v>0.57999999999999996</v>
      </c>
      <c r="K137" s="109">
        <f t="shared" si="2"/>
        <v>2.3000000000000003</v>
      </c>
      <c r="L137" s="115"/>
    </row>
    <row r="138" spans="1:12" ht="24" customHeight="1">
      <c r="A138" s="114"/>
      <c r="B138" s="107">
        <f>'Tax Invoice'!D132</f>
        <v>10</v>
      </c>
      <c r="C138" s="10" t="s">
        <v>822</v>
      </c>
      <c r="D138" s="10" t="s">
        <v>822</v>
      </c>
      <c r="E138" s="118" t="s">
        <v>26</v>
      </c>
      <c r="F138" s="147"/>
      <c r="G138" s="148"/>
      <c r="H138" s="11" t="s">
        <v>823</v>
      </c>
      <c r="I138" s="14">
        <f t="shared" si="3"/>
        <v>0.22</v>
      </c>
      <c r="J138" s="14">
        <v>0.27</v>
      </c>
      <c r="K138" s="109">
        <f t="shared" si="2"/>
        <v>2.2000000000000002</v>
      </c>
      <c r="L138" s="115"/>
    </row>
    <row r="139" spans="1:12" ht="36" customHeight="1">
      <c r="A139" s="114"/>
      <c r="B139" s="107">
        <f>'Tax Invoice'!D133</f>
        <v>2</v>
      </c>
      <c r="C139" s="10" t="s">
        <v>824</v>
      </c>
      <c r="D139" s="10" t="s">
        <v>824</v>
      </c>
      <c r="E139" s="118" t="s">
        <v>26</v>
      </c>
      <c r="F139" s="147" t="s">
        <v>635</v>
      </c>
      <c r="G139" s="148"/>
      <c r="H139" s="11" t="s">
        <v>825</v>
      </c>
      <c r="I139" s="14">
        <f t="shared" si="3"/>
        <v>1.55</v>
      </c>
      <c r="J139" s="14">
        <v>1.94</v>
      </c>
      <c r="K139" s="109">
        <f t="shared" si="2"/>
        <v>3.1</v>
      </c>
      <c r="L139" s="115"/>
    </row>
    <row r="140" spans="1:12" ht="24" customHeight="1">
      <c r="A140" s="114"/>
      <c r="B140" s="107">
        <f>'Tax Invoice'!D134</f>
        <v>2</v>
      </c>
      <c r="C140" s="10" t="s">
        <v>826</v>
      </c>
      <c r="D140" s="10" t="s">
        <v>826</v>
      </c>
      <c r="E140" s="118" t="s">
        <v>107</v>
      </c>
      <c r="F140" s="147" t="s">
        <v>273</v>
      </c>
      <c r="G140" s="148"/>
      <c r="H140" s="11" t="s">
        <v>1287</v>
      </c>
      <c r="I140" s="14">
        <f t="shared" si="3"/>
        <v>1.17</v>
      </c>
      <c r="J140" s="14">
        <v>1.46</v>
      </c>
      <c r="K140" s="109">
        <f t="shared" si="2"/>
        <v>2.34</v>
      </c>
      <c r="L140" s="115"/>
    </row>
    <row r="141" spans="1:12" ht="24" customHeight="1">
      <c r="A141" s="114"/>
      <c r="B141" s="107">
        <f>'Tax Invoice'!D135</f>
        <v>2</v>
      </c>
      <c r="C141" s="10" t="s">
        <v>826</v>
      </c>
      <c r="D141" s="10" t="s">
        <v>826</v>
      </c>
      <c r="E141" s="118" t="s">
        <v>210</v>
      </c>
      <c r="F141" s="147" t="s">
        <v>110</v>
      </c>
      <c r="G141" s="148"/>
      <c r="H141" s="11" t="s">
        <v>1287</v>
      </c>
      <c r="I141" s="14">
        <f t="shared" si="3"/>
        <v>1.17</v>
      </c>
      <c r="J141" s="14">
        <v>1.46</v>
      </c>
      <c r="K141" s="109">
        <f t="shared" si="2"/>
        <v>2.34</v>
      </c>
      <c r="L141" s="115"/>
    </row>
    <row r="142" spans="1:12" ht="24" customHeight="1">
      <c r="A142" s="114"/>
      <c r="B142" s="107">
        <f>'Tax Invoice'!D136</f>
        <v>2</v>
      </c>
      <c r="C142" s="10" t="s">
        <v>826</v>
      </c>
      <c r="D142" s="10" t="s">
        <v>826</v>
      </c>
      <c r="E142" s="118" t="s">
        <v>212</v>
      </c>
      <c r="F142" s="147" t="s">
        <v>273</v>
      </c>
      <c r="G142" s="148"/>
      <c r="H142" s="11" t="s">
        <v>1287</v>
      </c>
      <c r="I142" s="14">
        <f t="shared" si="3"/>
        <v>1.17</v>
      </c>
      <c r="J142" s="14">
        <v>1.46</v>
      </c>
      <c r="K142" s="109">
        <f t="shared" si="2"/>
        <v>2.34</v>
      </c>
      <c r="L142" s="115"/>
    </row>
    <row r="143" spans="1:12" ht="24" customHeight="1">
      <c r="A143" s="114"/>
      <c r="B143" s="107">
        <f>'Tax Invoice'!D137</f>
        <v>2</v>
      </c>
      <c r="C143" s="10" t="s">
        <v>826</v>
      </c>
      <c r="D143" s="10" t="s">
        <v>826</v>
      </c>
      <c r="E143" s="118" t="s">
        <v>213</v>
      </c>
      <c r="F143" s="147" t="s">
        <v>110</v>
      </c>
      <c r="G143" s="148"/>
      <c r="H143" s="11" t="s">
        <v>1287</v>
      </c>
      <c r="I143" s="14">
        <f t="shared" si="3"/>
        <v>1.17</v>
      </c>
      <c r="J143" s="14">
        <v>1.46</v>
      </c>
      <c r="K143" s="109">
        <f t="shared" si="2"/>
        <v>2.34</v>
      </c>
      <c r="L143" s="115"/>
    </row>
    <row r="144" spans="1:12" ht="24" customHeight="1">
      <c r="A144" s="114"/>
      <c r="B144" s="107">
        <f>'Tax Invoice'!D138</f>
        <v>2</v>
      </c>
      <c r="C144" s="10" t="s">
        <v>826</v>
      </c>
      <c r="D144" s="10" t="s">
        <v>826</v>
      </c>
      <c r="E144" s="118" t="s">
        <v>265</v>
      </c>
      <c r="F144" s="147" t="s">
        <v>273</v>
      </c>
      <c r="G144" s="148"/>
      <c r="H144" s="11" t="s">
        <v>1287</v>
      </c>
      <c r="I144" s="14">
        <f t="shared" si="3"/>
        <v>1.17</v>
      </c>
      <c r="J144" s="14">
        <v>1.46</v>
      </c>
      <c r="K144" s="109">
        <f t="shared" si="2"/>
        <v>2.34</v>
      </c>
      <c r="L144" s="115"/>
    </row>
    <row r="145" spans="1:12" ht="24" customHeight="1">
      <c r="A145" s="114"/>
      <c r="B145" s="107">
        <f>'Tax Invoice'!D139</f>
        <v>2</v>
      </c>
      <c r="C145" s="10" t="s">
        <v>826</v>
      </c>
      <c r="D145" s="10" t="s">
        <v>826</v>
      </c>
      <c r="E145" s="118" t="s">
        <v>268</v>
      </c>
      <c r="F145" s="147" t="s">
        <v>273</v>
      </c>
      <c r="G145" s="148"/>
      <c r="H145" s="11" t="s">
        <v>1287</v>
      </c>
      <c r="I145" s="14">
        <f t="shared" si="3"/>
        <v>1.17</v>
      </c>
      <c r="J145" s="14">
        <v>1.46</v>
      </c>
      <c r="K145" s="109">
        <f t="shared" si="2"/>
        <v>2.34</v>
      </c>
      <c r="L145" s="115"/>
    </row>
    <row r="146" spans="1:12" ht="24" customHeight="1">
      <c r="A146" s="114"/>
      <c r="B146" s="107">
        <f>'Tax Invoice'!D140</f>
        <v>2</v>
      </c>
      <c r="C146" s="10" t="s">
        <v>826</v>
      </c>
      <c r="D146" s="10" t="s">
        <v>826</v>
      </c>
      <c r="E146" s="118" t="s">
        <v>269</v>
      </c>
      <c r="F146" s="147" t="s">
        <v>110</v>
      </c>
      <c r="G146" s="148"/>
      <c r="H146" s="11" t="s">
        <v>1287</v>
      </c>
      <c r="I146" s="14">
        <f t="shared" si="3"/>
        <v>1.17</v>
      </c>
      <c r="J146" s="14">
        <v>1.46</v>
      </c>
      <c r="K146" s="109">
        <f t="shared" si="2"/>
        <v>2.34</v>
      </c>
      <c r="L146" s="115"/>
    </row>
    <row r="147" spans="1:12" ht="24" customHeight="1">
      <c r="A147" s="114"/>
      <c r="B147" s="107">
        <f>'Tax Invoice'!D141</f>
        <v>2</v>
      </c>
      <c r="C147" s="10" t="s">
        <v>827</v>
      </c>
      <c r="D147" s="10" t="s">
        <v>827</v>
      </c>
      <c r="E147" s="118" t="s">
        <v>26</v>
      </c>
      <c r="F147" s="147" t="s">
        <v>528</v>
      </c>
      <c r="G147" s="148"/>
      <c r="H147" s="11" t="s">
        <v>828</v>
      </c>
      <c r="I147" s="14">
        <f t="shared" si="3"/>
        <v>1.45</v>
      </c>
      <c r="J147" s="14">
        <v>1.81</v>
      </c>
      <c r="K147" s="109">
        <f t="shared" si="2"/>
        <v>2.9</v>
      </c>
      <c r="L147" s="115"/>
    </row>
    <row r="148" spans="1:12" ht="24" customHeight="1">
      <c r="A148" s="114"/>
      <c r="B148" s="107">
        <f>'Tax Invoice'!D142</f>
        <v>2</v>
      </c>
      <c r="C148" s="10" t="s">
        <v>827</v>
      </c>
      <c r="D148" s="10" t="s">
        <v>827</v>
      </c>
      <c r="E148" s="118" t="s">
        <v>26</v>
      </c>
      <c r="F148" s="147" t="s">
        <v>829</v>
      </c>
      <c r="G148" s="148"/>
      <c r="H148" s="11" t="s">
        <v>828</v>
      </c>
      <c r="I148" s="14">
        <f t="shared" si="3"/>
        <v>1.45</v>
      </c>
      <c r="J148" s="14">
        <v>1.81</v>
      </c>
      <c r="K148" s="109">
        <f t="shared" si="2"/>
        <v>2.9</v>
      </c>
      <c r="L148" s="115"/>
    </row>
    <row r="149" spans="1:12" ht="36" customHeight="1">
      <c r="A149" s="114"/>
      <c r="B149" s="107">
        <f>'Tax Invoice'!D143</f>
        <v>2</v>
      </c>
      <c r="C149" s="10" t="s">
        <v>830</v>
      </c>
      <c r="D149" s="10" t="s">
        <v>830</v>
      </c>
      <c r="E149" s="118" t="s">
        <v>273</v>
      </c>
      <c r="F149" s="147" t="s">
        <v>26</v>
      </c>
      <c r="G149" s="148"/>
      <c r="H149" s="11" t="s">
        <v>1288</v>
      </c>
      <c r="I149" s="14">
        <f t="shared" si="3"/>
        <v>1.94</v>
      </c>
      <c r="J149" s="14">
        <v>2.4300000000000002</v>
      </c>
      <c r="K149" s="109">
        <f t="shared" si="2"/>
        <v>3.88</v>
      </c>
      <c r="L149" s="115"/>
    </row>
    <row r="150" spans="1:12" ht="36" customHeight="1">
      <c r="A150" s="114"/>
      <c r="B150" s="107">
        <f>'Tax Invoice'!D144</f>
        <v>2</v>
      </c>
      <c r="C150" s="10" t="s">
        <v>830</v>
      </c>
      <c r="D150" s="10" t="s">
        <v>830</v>
      </c>
      <c r="E150" s="118" t="s">
        <v>271</v>
      </c>
      <c r="F150" s="147" t="s">
        <v>26</v>
      </c>
      <c r="G150" s="148"/>
      <c r="H150" s="11" t="s">
        <v>1288</v>
      </c>
      <c r="I150" s="14">
        <f t="shared" si="3"/>
        <v>1.94</v>
      </c>
      <c r="J150" s="14">
        <v>2.4300000000000002</v>
      </c>
      <c r="K150" s="109">
        <f t="shared" si="2"/>
        <v>3.88</v>
      </c>
      <c r="L150" s="115"/>
    </row>
    <row r="151" spans="1:12" ht="36" customHeight="1">
      <c r="A151" s="114"/>
      <c r="B151" s="107">
        <f>'Tax Invoice'!D145</f>
        <v>2</v>
      </c>
      <c r="C151" s="10" t="s">
        <v>831</v>
      </c>
      <c r="D151" s="10" t="s">
        <v>831</v>
      </c>
      <c r="E151" s="118" t="s">
        <v>26</v>
      </c>
      <c r="F151" s="147" t="s">
        <v>348</v>
      </c>
      <c r="G151" s="148"/>
      <c r="H151" s="11" t="s">
        <v>832</v>
      </c>
      <c r="I151" s="14">
        <f t="shared" si="3"/>
        <v>2.4</v>
      </c>
      <c r="J151" s="14">
        <v>3</v>
      </c>
      <c r="K151" s="109">
        <f t="shared" si="2"/>
        <v>4.8</v>
      </c>
      <c r="L151" s="115"/>
    </row>
    <row r="152" spans="1:12" ht="36" customHeight="1">
      <c r="A152" s="114"/>
      <c r="B152" s="107">
        <f>'Tax Invoice'!D146</f>
        <v>2</v>
      </c>
      <c r="C152" s="10" t="s">
        <v>831</v>
      </c>
      <c r="D152" s="10" t="s">
        <v>831</v>
      </c>
      <c r="E152" s="118" t="s">
        <v>26</v>
      </c>
      <c r="F152" s="147" t="s">
        <v>528</v>
      </c>
      <c r="G152" s="148"/>
      <c r="H152" s="11" t="s">
        <v>832</v>
      </c>
      <c r="I152" s="14">
        <f t="shared" si="3"/>
        <v>2.4</v>
      </c>
      <c r="J152" s="14">
        <v>3</v>
      </c>
      <c r="K152" s="109">
        <f t="shared" ref="K152:K215" si="4">I152*B152</f>
        <v>4.8</v>
      </c>
      <c r="L152" s="115"/>
    </row>
    <row r="153" spans="1:12" ht="39" customHeight="1">
      <c r="A153" s="114"/>
      <c r="B153" s="107">
        <f>'Tax Invoice'!D147</f>
        <v>5</v>
      </c>
      <c r="C153" s="10" t="s">
        <v>833</v>
      </c>
      <c r="D153" s="10" t="s">
        <v>833</v>
      </c>
      <c r="E153" s="118" t="s">
        <v>834</v>
      </c>
      <c r="F153" s="147"/>
      <c r="G153" s="148"/>
      <c r="H153" s="11" t="s">
        <v>1289</v>
      </c>
      <c r="I153" s="14">
        <f t="shared" ref="I153:I216" si="5">ROUND(J153/1.25000153775181,2)</f>
        <v>0.93</v>
      </c>
      <c r="J153" s="14">
        <v>1.1599999999999999</v>
      </c>
      <c r="K153" s="109">
        <f t="shared" si="4"/>
        <v>4.6500000000000004</v>
      </c>
      <c r="L153" s="115"/>
    </row>
    <row r="154" spans="1:12" ht="39" customHeight="1">
      <c r="A154" s="114"/>
      <c r="B154" s="107">
        <f>'Tax Invoice'!D148</f>
        <v>5</v>
      </c>
      <c r="C154" s="10" t="s">
        <v>833</v>
      </c>
      <c r="D154" s="10" t="s">
        <v>833</v>
      </c>
      <c r="E154" s="118" t="s">
        <v>835</v>
      </c>
      <c r="F154" s="147"/>
      <c r="G154" s="148"/>
      <c r="H154" s="11" t="s">
        <v>1289</v>
      </c>
      <c r="I154" s="14">
        <f t="shared" si="5"/>
        <v>0.93</v>
      </c>
      <c r="J154" s="14">
        <v>1.1599999999999999</v>
      </c>
      <c r="K154" s="109">
        <f t="shared" si="4"/>
        <v>4.6500000000000004</v>
      </c>
      <c r="L154" s="115"/>
    </row>
    <row r="155" spans="1:12" ht="48" customHeight="1">
      <c r="A155" s="114"/>
      <c r="B155" s="107">
        <f>'Tax Invoice'!D149</f>
        <v>10</v>
      </c>
      <c r="C155" s="10" t="s">
        <v>833</v>
      </c>
      <c r="D155" s="10" t="s">
        <v>833</v>
      </c>
      <c r="E155" s="118" t="s">
        <v>836</v>
      </c>
      <c r="F155" s="147"/>
      <c r="G155" s="148"/>
      <c r="H155" s="11" t="s">
        <v>1289</v>
      </c>
      <c r="I155" s="14">
        <f t="shared" si="5"/>
        <v>0.93</v>
      </c>
      <c r="J155" s="14">
        <v>1.1599999999999999</v>
      </c>
      <c r="K155" s="109">
        <f t="shared" si="4"/>
        <v>9.3000000000000007</v>
      </c>
      <c r="L155" s="115"/>
    </row>
    <row r="156" spans="1:12" ht="36" customHeight="1">
      <c r="A156" s="114"/>
      <c r="B156" s="107">
        <f>'Tax Invoice'!D150</f>
        <v>3</v>
      </c>
      <c r="C156" s="10" t="s">
        <v>837</v>
      </c>
      <c r="D156" s="10" t="s">
        <v>837</v>
      </c>
      <c r="E156" s="118" t="s">
        <v>838</v>
      </c>
      <c r="F156" s="147"/>
      <c r="G156" s="148"/>
      <c r="H156" s="11" t="s">
        <v>1290</v>
      </c>
      <c r="I156" s="14">
        <f t="shared" si="5"/>
        <v>1.01</v>
      </c>
      <c r="J156" s="14">
        <v>1.26</v>
      </c>
      <c r="K156" s="109">
        <f t="shared" si="4"/>
        <v>3.0300000000000002</v>
      </c>
      <c r="L156" s="115"/>
    </row>
    <row r="157" spans="1:12" ht="36" customHeight="1">
      <c r="A157" s="114"/>
      <c r="B157" s="107">
        <f>'Tax Invoice'!D151</f>
        <v>3</v>
      </c>
      <c r="C157" s="10" t="s">
        <v>837</v>
      </c>
      <c r="D157" s="10" t="s">
        <v>837</v>
      </c>
      <c r="E157" s="118" t="s">
        <v>839</v>
      </c>
      <c r="F157" s="147"/>
      <c r="G157" s="148"/>
      <c r="H157" s="11" t="s">
        <v>1290</v>
      </c>
      <c r="I157" s="14">
        <f t="shared" si="5"/>
        <v>1.01</v>
      </c>
      <c r="J157" s="14">
        <v>1.26</v>
      </c>
      <c r="K157" s="109">
        <f t="shared" si="4"/>
        <v>3.0300000000000002</v>
      </c>
      <c r="L157" s="115"/>
    </row>
    <row r="158" spans="1:12" ht="36" customHeight="1">
      <c r="A158" s="114"/>
      <c r="B158" s="107">
        <f>'Tax Invoice'!D152</f>
        <v>3</v>
      </c>
      <c r="C158" s="10" t="s">
        <v>837</v>
      </c>
      <c r="D158" s="10" t="s">
        <v>837</v>
      </c>
      <c r="E158" s="118" t="s">
        <v>840</v>
      </c>
      <c r="F158" s="147"/>
      <c r="G158" s="148"/>
      <c r="H158" s="11" t="s">
        <v>1290</v>
      </c>
      <c r="I158" s="14">
        <f t="shared" si="5"/>
        <v>1.01</v>
      </c>
      <c r="J158" s="14">
        <v>1.26</v>
      </c>
      <c r="K158" s="109">
        <f t="shared" si="4"/>
        <v>3.0300000000000002</v>
      </c>
      <c r="L158" s="115"/>
    </row>
    <row r="159" spans="1:12" ht="36" customHeight="1">
      <c r="A159" s="114"/>
      <c r="B159" s="107">
        <f>'Tax Invoice'!D153</f>
        <v>5</v>
      </c>
      <c r="C159" s="10" t="s">
        <v>837</v>
      </c>
      <c r="D159" s="10" t="s">
        <v>837</v>
      </c>
      <c r="E159" s="118" t="s">
        <v>836</v>
      </c>
      <c r="F159" s="147"/>
      <c r="G159" s="148"/>
      <c r="H159" s="11" t="s">
        <v>1290</v>
      </c>
      <c r="I159" s="14">
        <f t="shared" si="5"/>
        <v>1.01</v>
      </c>
      <c r="J159" s="14">
        <v>1.26</v>
      </c>
      <c r="K159" s="109">
        <f t="shared" si="4"/>
        <v>5.05</v>
      </c>
      <c r="L159" s="115"/>
    </row>
    <row r="160" spans="1:12" ht="36" customHeight="1">
      <c r="A160" s="114"/>
      <c r="B160" s="107">
        <f>'Tax Invoice'!D154</f>
        <v>5</v>
      </c>
      <c r="C160" s="10" t="s">
        <v>837</v>
      </c>
      <c r="D160" s="10" t="s">
        <v>837</v>
      </c>
      <c r="E160" s="118" t="s">
        <v>841</v>
      </c>
      <c r="F160" s="147"/>
      <c r="G160" s="148"/>
      <c r="H160" s="11" t="s">
        <v>1290</v>
      </c>
      <c r="I160" s="14">
        <f t="shared" si="5"/>
        <v>1.01</v>
      </c>
      <c r="J160" s="14">
        <v>1.26</v>
      </c>
      <c r="K160" s="109">
        <f t="shared" si="4"/>
        <v>5.05</v>
      </c>
      <c r="L160" s="115"/>
    </row>
    <row r="161" spans="1:12" ht="24" customHeight="1">
      <c r="A161" s="114"/>
      <c r="B161" s="107">
        <f>'Tax Invoice'!D155</f>
        <v>2</v>
      </c>
      <c r="C161" s="10" t="s">
        <v>842</v>
      </c>
      <c r="D161" s="10" t="s">
        <v>842</v>
      </c>
      <c r="E161" s="118" t="s">
        <v>26</v>
      </c>
      <c r="F161" s="147" t="s">
        <v>843</v>
      </c>
      <c r="G161" s="148"/>
      <c r="H161" s="11" t="s">
        <v>844</v>
      </c>
      <c r="I161" s="14">
        <f t="shared" si="5"/>
        <v>0.68</v>
      </c>
      <c r="J161" s="14">
        <v>0.85</v>
      </c>
      <c r="K161" s="109">
        <f t="shared" si="4"/>
        <v>1.36</v>
      </c>
      <c r="L161" s="115"/>
    </row>
    <row r="162" spans="1:12" ht="24" customHeight="1">
      <c r="A162" s="114"/>
      <c r="B162" s="107">
        <f>'Tax Invoice'!D156</f>
        <v>2</v>
      </c>
      <c r="C162" s="10" t="s">
        <v>842</v>
      </c>
      <c r="D162" s="10" t="s">
        <v>842</v>
      </c>
      <c r="E162" s="118" t="s">
        <v>26</v>
      </c>
      <c r="F162" s="147" t="s">
        <v>845</v>
      </c>
      <c r="G162" s="148"/>
      <c r="H162" s="11" t="s">
        <v>844</v>
      </c>
      <c r="I162" s="14">
        <f t="shared" si="5"/>
        <v>0.68</v>
      </c>
      <c r="J162" s="14">
        <v>0.85</v>
      </c>
      <c r="K162" s="109">
        <f t="shared" si="4"/>
        <v>1.36</v>
      </c>
      <c r="L162" s="115"/>
    </row>
    <row r="163" spans="1:12" ht="24" customHeight="1">
      <c r="A163" s="114"/>
      <c r="B163" s="107">
        <f>'Tax Invoice'!D157</f>
        <v>2</v>
      </c>
      <c r="C163" s="10" t="s">
        <v>842</v>
      </c>
      <c r="D163" s="10" t="s">
        <v>842</v>
      </c>
      <c r="E163" s="118" t="s">
        <v>26</v>
      </c>
      <c r="F163" s="147" t="s">
        <v>846</v>
      </c>
      <c r="G163" s="148"/>
      <c r="H163" s="11" t="s">
        <v>844</v>
      </c>
      <c r="I163" s="14">
        <f t="shared" si="5"/>
        <v>0.68</v>
      </c>
      <c r="J163" s="14">
        <v>0.85</v>
      </c>
      <c r="K163" s="109">
        <f t="shared" si="4"/>
        <v>1.36</v>
      </c>
      <c r="L163" s="115"/>
    </row>
    <row r="164" spans="1:12" ht="24" customHeight="1">
      <c r="A164" s="114"/>
      <c r="B164" s="107">
        <f>'Tax Invoice'!D158</f>
        <v>2</v>
      </c>
      <c r="C164" s="10" t="s">
        <v>842</v>
      </c>
      <c r="D164" s="10" t="s">
        <v>842</v>
      </c>
      <c r="E164" s="118" t="s">
        <v>26</v>
      </c>
      <c r="F164" s="147" t="s">
        <v>847</v>
      </c>
      <c r="G164" s="148"/>
      <c r="H164" s="11" t="s">
        <v>844</v>
      </c>
      <c r="I164" s="14">
        <f t="shared" si="5"/>
        <v>0.68</v>
      </c>
      <c r="J164" s="14">
        <v>0.85</v>
      </c>
      <c r="K164" s="109">
        <f t="shared" si="4"/>
        <v>1.36</v>
      </c>
      <c r="L164" s="115"/>
    </row>
    <row r="165" spans="1:12" ht="24" customHeight="1">
      <c r="A165" s="114"/>
      <c r="B165" s="107">
        <f>'Tax Invoice'!D159</f>
        <v>2</v>
      </c>
      <c r="C165" s="10" t="s">
        <v>848</v>
      </c>
      <c r="D165" s="10" t="s">
        <v>848</v>
      </c>
      <c r="E165" s="118" t="s">
        <v>26</v>
      </c>
      <c r="F165" s="147" t="s">
        <v>843</v>
      </c>
      <c r="G165" s="148"/>
      <c r="H165" s="11" t="s">
        <v>849</v>
      </c>
      <c r="I165" s="14">
        <f t="shared" si="5"/>
        <v>0.69</v>
      </c>
      <c r="J165" s="14">
        <v>0.86</v>
      </c>
      <c r="K165" s="109">
        <f t="shared" si="4"/>
        <v>1.38</v>
      </c>
      <c r="L165" s="115"/>
    </row>
    <row r="166" spans="1:12" ht="24" customHeight="1">
      <c r="A166" s="114"/>
      <c r="B166" s="107">
        <f>'Tax Invoice'!D160</f>
        <v>2</v>
      </c>
      <c r="C166" s="10" t="s">
        <v>848</v>
      </c>
      <c r="D166" s="10" t="s">
        <v>848</v>
      </c>
      <c r="E166" s="118" t="s">
        <v>26</v>
      </c>
      <c r="F166" s="147" t="s">
        <v>846</v>
      </c>
      <c r="G166" s="148"/>
      <c r="H166" s="11" t="s">
        <v>849</v>
      </c>
      <c r="I166" s="14">
        <f t="shared" si="5"/>
        <v>0.69</v>
      </c>
      <c r="J166" s="14">
        <v>0.86</v>
      </c>
      <c r="K166" s="109">
        <f t="shared" si="4"/>
        <v>1.38</v>
      </c>
      <c r="L166" s="115"/>
    </row>
    <row r="167" spans="1:12" ht="24" customHeight="1">
      <c r="A167" s="114"/>
      <c r="B167" s="107">
        <f>'Tax Invoice'!D161</f>
        <v>3</v>
      </c>
      <c r="C167" s="10" t="s">
        <v>850</v>
      </c>
      <c r="D167" s="10" t="s">
        <v>850</v>
      </c>
      <c r="E167" s="118" t="s">
        <v>26</v>
      </c>
      <c r="F167" s="147" t="s">
        <v>272</v>
      </c>
      <c r="G167" s="148"/>
      <c r="H167" s="11" t="s">
        <v>851</v>
      </c>
      <c r="I167" s="14">
        <f t="shared" si="5"/>
        <v>0.59</v>
      </c>
      <c r="J167" s="14">
        <v>0.74</v>
      </c>
      <c r="K167" s="109">
        <f t="shared" si="4"/>
        <v>1.77</v>
      </c>
      <c r="L167" s="115"/>
    </row>
    <row r="168" spans="1:12" ht="24" customHeight="1">
      <c r="A168" s="114"/>
      <c r="B168" s="107">
        <f>'Tax Invoice'!D162</f>
        <v>1</v>
      </c>
      <c r="C168" s="10" t="s">
        <v>852</v>
      </c>
      <c r="D168" s="10" t="s">
        <v>852</v>
      </c>
      <c r="E168" s="118"/>
      <c r="F168" s="147"/>
      <c r="G168" s="148"/>
      <c r="H168" s="11" t="s">
        <v>853</v>
      </c>
      <c r="I168" s="14">
        <f t="shared" si="5"/>
        <v>14.96</v>
      </c>
      <c r="J168" s="14">
        <v>18.7</v>
      </c>
      <c r="K168" s="109">
        <f t="shared" si="4"/>
        <v>14.96</v>
      </c>
      <c r="L168" s="115"/>
    </row>
    <row r="169" spans="1:12" ht="48" customHeight="1">
      <c r="A169" s="114"/>
      <c r="B169" s="107">
        <f>'Tax Invoice'!D163</f>
        <v>1</v>
      </c>
      <c r="C169" s="10" t="s">
        <v>854</v>
      </c>
      <c r="D169" s="10" t="s">
        <v>854</v>
      </c>
      <c r="E169" s="118" t="s">
        <v>699</v>
      </c>
      <c r="F169" s="147"/>
      <c r="G169" s="148"/>
      <c r="H169" s="11" t="s">
        <v>855</v>
      </c>
      <c r="I169" s="14">
        <f t="shared" si="5"/>
        <v>18.63</v>
      </c>
      <c r="J169" s="14">
        <v>23.29</v>
      </c>
      <c r="K169" s="109">
        <f t="shared" si="4"/>
        <v>18.63</v>
      </c>
      <c r="L169" s="115"/>
    </row>
    <row r="170" spans="1:12" ht="15.75" customHeight="1">
      <c r="A170" s="114"/>
      <c r="B170" s="107">
        <f>'Tax Invoice'!D164</f>
        <v>4</v>
      </c>
      <c r="C170" s="10" t="s">
        <v>856</v>
      </c>
      <c r="D170" s="10" t="s">
        <v>856</v>
      </c>
      <c r="E170" s="118" t="s">
        <v>23</v>
      </c>
      <c r="F170" s="147"/>
      <c r="G170" s="148"/>
      <c r="H170" s="11" t="s">
        <v>857</v>
      </c>
      <c r="I170" s="14">
        <f t="shared" si="5"/>
        <v>0.3</v>
      </c>
      <c r="J170" s="14">
        <v>0.38</v>
      </c>
      <c r="K170" s="109">
        <f t="shared" si="4"/>
        <v>1.2</v>
      </c>
      <c r="L170" s="115"/>
    </row>
    <row r="171" spans="1:12" ht="24" customHeight="1">
      <c r="A171" s="114"/>
      <c r="B171" s="107">
        <f>'Tax Invoice'!D165</f>
        <v>5</v>
      </c>
      <c r="C171" s="10" t="s">
        <v>858</v>
      </c>
      <c r="D171" s="10" t="s">
        <v>858</v>
      </c>
      <c r="E171" s="118" t="s">
        <v>23</v>
      </c>
      <c r="F171" s="147" t="s">
        <v>273</v>
      </c>
      <c r="G171" s="148"/>
      <c r="H171" s="11" t="s">
        <v>859</v>
      </c>
      <c r="I171" s="14">
        <f t="shared" si="5"/>
        <v>0.46</v>
      </c>
      <c r="J171" s="14">
        <v>0.57999999999999996</v>
      </c>
      <c r="K171" s="109">
        <f t="shared" si="4"/>
        <v>2.3000000000000003</v>
      </c>
      <c r="L171" s="115"/>
    </row>
    <row r="172" spans="1:12" ht="24" customHeight="1">
      <c r="A172" s="114"/>
      <c r="B172" s="107">
        <f>'Tax Invoice'!D166</f>
        <v>5</v>
      </c>
      <c r="C172" s="10" t="s">
        <v>858</v>
      </c>
      <c r="D172" s="10" t="s">
        <v>858</v>
      </c>
      <c r="E172" s="118" t="s">
        <v>23</v>
      </c>
      <c r="F172" s="147" t="s">
        <v>673</v>
      </c>
      <c r="G172" s="148"/>
      <c r="H172" s="11" t="s">
        <v>859</v>
      </c>
      <c r="I172" s="14">
        <f t="shared" si="5"/>
        <v>0.46</v>
      </c>
      <c r="J172" s="14">
        <v>0.57999999999999996</v>
      </c>
      <c r="K172" s="109">
        <f t="shared" si="4"/>
        <v>2.3000000000000003</v>
      </c>
      <c r="L172" s="115"/>
    </row>
    <row r="173" spans="1:12" ht="24" customHeight="1">
      <c r="A173" s="114"/>
      <c r="B173" s="107">
        <f>'Tax Invoice'!D167</f>
        <v>5</v>
      </c>
      <c r="C173" s="10" t="s">
        <v>858</v>
      </c>
      <c r="D173" s="10" t="s">
        <v>858</v>
      </c>
      <c r="E173" s="118" t="s">
        <v>23</v>
      </c>
      <c r="F173" s="147" t="s">
        <v>271</v>
      </c>
      <c r="G173" s="148"/>
      <c r="H173" s="11" t="s">
        <v>859</v>
      </c>
      <c r="I173" s="14">
        <f t="shared" si="5"/>
        <v>0.46</v>
      </c>
      <c r="J173" s="14">
        <v>0.57999999999999996</v>
      </c>
      <c r="K173" s="109">
        <f t="shared" si="4"/>
        <v>2.3000000000000003</v>
      </c>
      <c r="L173" s="115"/>
    </row>
    <row r="174" spans="1:12" ht="24" customHeight="1">
      <c r="A174" s="114"/>
      <c r="B174" s="107">
        <f>'Tax Invoice'!D168</f>
        <v>3</v>
      </c>
      <c r="C174" s="10" t="s">
        <v>858</v>
      </c>
      <c r="D174" s="10" t="s">
        <v>858</v>
      </c>
      <c r="E174" s="118" t="s">
        <v>23</v>
      </c>
      <c r="F174" s="147" t="s">
        <v>860</v>
      </c>
      <c r="G174" s="148"/>
      <c r="H174" s="11" t="s">
        <v>859</v>
      </c>
      <c r="I174" s="14">
        <f t="shared" si="5"/>
        <v>0.46</v>
      </c>
      <c r="J174" s="14">
        <v>0.57999999999999996</v>
      </c>
      <c r="K174" s="109">
        <f t="shared" si="4"/>
        <v>1.3800000000000001</v>
      </c>
      <c r="L174" s="115"/>
    </row>
    <row r="175" spans="1:12" ht="24" customHeight="1">
      <c r="A175" s="114"/>
      <c r="B175" s="107">
        <f>'Tax Invoice'!D169</f>
        <v>8</v>
      </c>
      <c r="C175" s="10" t="s">
        <v>858</v>
      </c>
      <c r="D175" s="10" t="s">
        <v>858</v>
      </c>
      <c r="E175" s="118" t="s">
        <v>25</v>
      </c>
      <c r="F175" s="147" t="s">
        <v>673</v>
      </c>
      <c r="G175" s="148"/>
      <c r="H175" s="11" t="s">
        <v>859</v>
      </c>
      <c r="I175" s="14">
        <f t="shared" si="5"/>
        <v>0.46</v>
      </c>
      <c r="J175" s="14">
        <v>0.57999999999999996</v>
      </c>
      <c r="K175" s="109">
        <f t="shared" si="4"/>
        <v>3.68</v>
      </c>
      <c r="L175" s="115"/>
    </row>
    <row r="176" spans="1:12" ht="24" customHeight="1">
      <c r="A176" s="114"/>
      <c r="B176" s="107">
        <f>'Tax Invoice'!D170</f>
        <v>3</v>
      </c>
      <c r="C176" s="10" t="s">
        <v>858</v>
      </c>
      <c r="D176" s="10" t="s">
        <v>858</v>
      </c>
      <c r="E176" s="118" t="s">
        <v>26</v>
      </c>
      <c r="F176" s="147" t="s">
        <v>860</v>
      </c>
      <c r="G176" s="148"/>
      <c r="H176" s="11" t="s">
        <v>859</v>
      </c>
      <c r="I176" s="14">
        <f t="shared" si="5"/>
        <v>0.46</v>
      </c>
      <c r="J176" s="14">
        <v>0.57999999999999996</v>
      </c>
      <c r="K176" s="109">
        <f t="shared" si="4"/>
        <v>1.3800000000000001</v>
      </c>
      <c r="L176" s="115"/>
    </row>
    <row r="177" spans="1:12" ht="24" customHeight="1">
      <c r="A177" s="114"/>
      <c r="B177" s="107">
        <f>'Tax Invoice'!D171</f>
        <v>3</v>
      </c>
      <c r="C177" s="10" t="s">
        <v>861</v>
      </c>
      <c r="D177" s="10" t="s">
        <v>861</v>
      </c>
      <c r="E177" s="118" t="s">
        <v>26</v>
      </c>
      <c r="F177" s="147" t="s">
        <v>271</v>
      </c>
      <c r="G177" s="148"/>
      <c r="H177" s="11" t="s">
        <v>862</v>
      </c>
      <c r="I177" s="14">
        <f t="shared" si="5"/>
        <v>0.5</v>
      </c>
      <c r="J177" s="14">
        <v>0.63</v>
      </c>
      <c r="K177" s="109">
        <f t="shared" si="4"/>
        <v>1.5</v>
      </c>
      <c r="L177" s="115"/>
    </row>
    <row r="178" spans="1:12" ht="24" customHeight="1">
      <c r="A178" s="114"/>
      <c r="B178" s="107">
        <f>'Tax Invoice'!D172</f>
        <v>3</v>
      </c>
      <c r="C178" s="10" t="s">
        <v>861</v>
      </c>
      <c r="D178" s="10" t="s">
        <v>861</v>
      </c>
      <c r="E178" s="118" t="s">
        <v>26</v>
      </c>
      <c r="F178" s="147" t="s">
        <v>272</v>
      </c>
      <c r="G178" s="148"/>
      <c r="H178" s="11" t="s">
        <v>862</v>
      </c>
      <c r="I178" s="14">
        <f t="shared" si="5"/>
        <v>0.5</v>
      </c>
      <c r="J178" s="14">
        <v>0.63</v>
      </c>
      <c r="K178" s="109">
        <f t="shared" si="4"/>
        <v>1.5</v>
      </c>
      <c r="L178" s="115"/>
    </row>
    <row r="179" spans="1:12" ht="24" customHeight="1">
      <c r="A179" s="114"/>
      <c r="B179" s="107">
        <f>'Tax Invoice'!D173</f>
        <v>3</v>
      </c>
      <c r="C179" s="10" t="s">
        <v>863</v>
      </c>
      <c r="D179" s="10" t="s">
        <v>863</v>
      </c>
      <c r="E179" s="118" t="s">
        <v>25</v>
      </c>
      <c r="F179" s="147" t="s">
        <v>843</v>
      </c>
      <c r="G179" s="148"/>
      <c r="H179" s="11" t="s">
        <v>864</v>
      </c>
      <c r="I179" s="14">
        <f t="shared" si="5"/>
        <v>0.69</v>
      </c>
      <c r="J179" s="14">
        <v>0.86</v>
      </c>
      <c r="K179" s="109">
        <f t="shared" si="4"/>
        <v>2.0699999999999998</v>
      </c>
      <c r="L179" s="115"/>
    </row>
    <row r="180" spans="1:12" ht="24" customHeight="1">
      <c r="A180" s="114"/>
      <c r="B180" s="107">
        <f>'Tax Invoice'!D174</f>
        <v>3</v>
      </c>
      <c r="C180" s="10" t="s">
        <v>863</v>
      </c>
      <c r="D180" s="10" t="s">
        <v>863</v>
      </c>
      <c r="E180" s="118" t="s">
        <v>25</v>
      </c>
      <c r="F180" s="147" t="s">
        <v>845</v>
      </c>
      <c r="G180" s="148"/>
      <c r="H180" s="11" t="s">
        <v>864</v>
      </c>
      <c r="I180" s="14">
        <f t="shared" si="5"/>
        <v>0.69</v>
      </c>
      <c r="J180" s="14">
        <v>0.86</v>
      </c>
      <c r="K180" s="109">
        <f t="shared" si="4"/>
        <v>2.0699999999999998</v>
      </c>
      <c r="L180" s="115"/>
    </row>
    <row r="181" spans="1:12" ht="24" customHeight="1">
      <c r="A181" s="114"/>
      <c r="B181" s="107">
        <f>'Tax Invoice'!D175</f>
        <v>3</v>
      </c>
      <c r="C181" s="10" t="s">
        <v>863</v>
      </c>
      <c r="D181" s="10" t="s">
        <v>863</v>
      </c>
      <c r="E181" s="118" t="s">
        <v>25</v>
      </c>
      <c r="F181" s="147" t="s">
        <v>846</v>
      </c>
      <c r="G181" s="148"/>
      <c r="H181" s="11" t="s">
        <v>864</v>
      </c>
      <c r="I181" s="14">
        <f t="shared" si="5"/>
        <v>0.69</v>
      </c>
      <c r="J181" s="14">
        <v>0.86</v>
      </c>
      <c r="K181" s="109">
        <f t="shared" si="4"/>
        <v>2.0699999999999998</v>
      </c>
      <c r="L181" s="115"/>
    </row>
    <row r="182" spans="1:12" ht="24" customHeight="1">
      <c r="A182" s="114"/>
      <c r="B182" s="107">
        <f>'Tax Invoice'!D176</f>
        <v>5</v>
      </c>
      <c r="C182" s="10" t="s">
        <v>865</v>
      </c>
      <c r="D182" s="10" t="s">
        <v>865</v>
      </c>
      <c r="E182" s="118" t="s">
        <v>27</v>
      </c>
      <c r="F182" s="147"/>
      <c r="G182" s="148"/>
      <c r="H182" s="11" t="s">
        <v>866</v>
      </c>
      <c r="I182" s="14">
        <f t="shared" si="5"/>
        <v>0.38</v>
      </c>
      <c r="J182" s="14">
        <v>0.48</v>
      </c>
      <c r="K182" s="109">
        <f t="shared" si="4"/>
        <v>1.9</v>
      </c>
      <c r="L182" s="115"/>
    </row>
    <row r="183" spans="1:12" ht="24" customHeight="1">
      <c r="A183" s="114"/>
      <c r="B183" s="107">
        <f>'Tax Invoice'!D177</f>
        <v>2</v>
      </c>
      <c r="C183" s="10" t="s">
        <v>867</v>
      </c>
      <c r="D183" s="10" t="s">
        <v>867</v>
      </c>
      <c r="E183" s="118" t="s">
        <v>27</v>
      </c>
      <c r="F183" s="147"/>
      <c r="G183" s="148"/>
      <c r="H183" s="11" t="s">
        <v>868</v>
      </c>
      <c r="I183" s="14">
        <f t="shared" si="5"/>
        <v>1.39</v>
      </c>
      <c r="J183" s="14">
        <v>1.74</v>
      </c>
      <c r="K183" s="109">
        <f t="shared" si="4"/>
        <v>2.78</v>
      </c>
      <c r="L183" s="115"/>
    </row>
    <row r="184" spans="1:12" ht="24" customHeight="1">
      <c r="A184" s="114"/>
      <c r="B184" s="107">
        <f>'Tax Invoice'!D178</f>
        <v>2</v>
      </c>
      <c r="C184" s="10" t="s">
        <v>869</v>
      </c>
      <c r="D184" s="10" t="s">
        <v>869</v>
      </c>
      <c r="E184" s="118" t="s">
        <v>27</v>
      </c>
      <c r="F184" s="147"/>
      <c r="G184" s="148"/>
      <c r="H184" s="11" t="s">
        <v>870</v>
      </c>
      <c r="I184" s="14">
        <f t="shared" si="5"/>
        <v>0.7</v>
      </c>
      <c r="J184" s="14">
        <v>0.87</v>
      </c>
      <c r="K184" s="109">
        <f t="shared" si="4"/>
        <v>1.4</v>
      </c>
      <c r="L184" s="115"/>
    </row>
    <row r="185" spans="1:12" ht="24" customHeight="1">
      <c r="A185" s="114"/>
      <c r="B185" s="107">
        <f>'Tax Invoice'!D179</f>
        <v>3</v>
      </c>
      <c r="C185" s="10" t="s">
        <v>871</v>
      </c>
      <c r="D185" s="10" t="s">
        <v>871</v>
      </c>
      <c r="E185" s="118" t="s">
        <v>90</v>
      </c>
      <c r="F185" s="147"/>
      <c r="G185" s="148"/>
      <c r="H185" s="11" t="s">
        <v>872</v>
      </c>
      <c r="I185" s="14">
        <f t="shared" si="5"/>
        <v>0.46</v>
      </c>
      <c r="J185" s="14">
        <v>0.57999999999999996</v>
      </c>
      <c r="K185" s="109">
        <f t="shared" si="4"/>
        <v>1.3800000000000001</v>
      </c>
      <c r="L185" s="115"/>
    </row>
    <row r="186" spans="1:12" ht="24" customHeight="1">
      <c r="A186" s="114"/>
      <c r="B186" s="107">
        <f>'Tax Invoice'!D180</f>
        <v>2</v>
      </c>
      <c r="C186" s="10" t="s">
        <v>873</v>
      </c>
      <c r="D186" s="10" t="s">
        <v>873</v>
      </c>
      <c r="E186" s="118" t="s">
        <v>27</v>
      </c>
      <c r="F186" s="147"/>
      <c r="G186" s="148"/>
      <c r="H186" s="11" t="s">
        <v>874</v>
      </c>
      <c r="I186" s="14">
        <f t="shared" si="5"/>
        <v>2.02</v>
      </c>
      <c r="J186" s="14">
        <v>2.5299999999999998</v>
      </c>
      <c r="K186" s="109">
        <f t="shared" si="4"/>
        <v>4.04</v>
      </c>
      <c r="L186" s="115"/>
    </row>
    <row r="187" spans="1:12" ht="24" customHeight="1">
      <c r="A187" s="114"/>
      <c r="B187" s="107">
        <f>'Tax Invoice'!D181</f>
        <v>2</v>
      </c>
      <c r="C187" s="10" t="s">
        <v>875</v>
      </c>
      <c r="D187" s="10" t="s">
        <v>875</v>
      </c>
      <c r="E187" s="118" t="s">
        <v>27</v>
      </c>
      <c r="F187" s="147"/>
      <c r="G187" s="148"/>
      <c r="H187" s="11" t="s">
        <v>876</v>
      </c>
      <c r="I187" s="14">
        <f t="shared" si="5"/>
        <v>1.48</v>
      </c>
      <c r="J187" s="14">
        <v>1.85</v>
      </c>
      <c r="K187" s="109">
        <f t="shared" si="4"/>
        <v>2.96</v>
      </c>
      <c r="L187" s="115"/>
    </row>
    <row r="188" spans="1:12" ht="24" customHeight="1">
      <c r="A188" s="114"/>
      <c r="B188" s="107">
        <f>'Tax Invoice'!D182</f>
        <v>3</v>
      </c>
      <c r="C188" s="10" t="s">
        <v>877</v>
      </c>
      <c r="D188" s="10" t="s">
        <v>877</v>
      </c>
      <c r="E188" s="118" t="s">
        <v>26</v>
      </c>
      <c r="F188" s="147"/>
      <c r="G188" s="148"/>
      <c r="H188" s="11" t="s">
        <v>878</v>
      </c>
      <c r="I188" s="14">
        <f t="shared" si="5"/>
        <v>0.78</v>
      </c>
      <c r="J188" s="14">
        <v>0.97</v>
      </c>
      <c r="K188" s="109">
        <f t="shared" si="4"/>
        <v>2.34</v>
      </c>
      <c r="L188" s="115"/>
    </row>
    <row r="189" spans="1:12" ht="24" customHeight="1">
      <c r="A189" s="114"/>
      <c r="B189" s="107">
        <f>'Tax Invoice'!D183</f>
        <v>3</v>
      </c>
      <c r="C189" s="10" t="s">
        <v>877</v>
      </c>
      <c r="D189" s="10" t="s">
        <v>877</v>
      </c>
      <c r="E189" s="118" t="s">
        <v>27</v>
      </c>
      <c r="F189" s="147"/>
      <c r="G189" s="148"/>
      <c r="H189" s="11" t="s">
        <v>878</v>
      </c>
      <c r="I189" s="14">
        <f t="shared" si="5"/>
        <v>0.78</v>
      </c>
      <c r="J189" s="14">
        <v>0.97</v>
      </c>
      <c r="K189" s="109">
        <f t="shared" si="4"/>
        <v>2.34</v>
      </c>
      <c r="L189" s="115"/>
    </row>
    <row r="190" spans="1:12" ht="24" customHeight="1">
      <c r="A190" s="114"/>
      <c r="B190" s="107">
        <f>'Tax Invoice'!D184</f>
        <v>2</v>
      </c>
      <c r="C190" s="10" t="s">
        <v>879</v>
      </c>
      <c r="D190" s="10" t="s">
        <v>879</v>
      </c>
      <c r="E190" s="118" t="s">
        <v>27</v>
      </c>
      <c r="F190" s="147" t="s">
        <v>273</v>
      </c>
      <c r="G190" s="148"/>
      <c r="H190" s="11" t="s">
        <v>880</v>
      </c>
      <c r="I190" s="14">
        <f t="shared" si="5"/>
        <v>1.24</v>
      </c>
      <c r="J190" s="14">
        <v>1.55</v>
      </c>
      <c r="K190" s="109">
        <f t="shared" si="4"/>
        <v>2.48</v>
      </c>
      <c r="L190" s="115"/>
    </row>
    <row r="191" spans="1:12" ht="24" customHeight="1">
      <c r="A191" s="114"/>
      <c r="B191" s="107">
        <f>'Tax Invoice'!D185</f>
        <v>3</v>
      </c>
      <c r="C191" s="10" t="s">
        <v>881</v>
      </c>
      <c r="D191" s="10" t="s">
        <v>881</v>
      </c>
      <c r="E191" s="118" t="s">
        <v>26</v>
      </c>
      <c r="F191" s="147" t="s">
        <v>273</v>
      </c>
      <c r="G191" s="148"/>
      <c r="H191" s="11" t="s">
        <v>882</v>
      </c>
      <c r="I191" s="14">
        <f t="shared" si="5"/>
        <v>0.78</v>
      </c>
      <c r="J191" s="14">
        <v>0.97</v>
      </c>
      <c r="K191" s="109">
        <f t="shared" si="4"/>
        <v>2.34</v>
      </c>
      <c r="L191" s="115"/>
    </row>
    <row r="192" spans="1:12" ht="24" customHeight="1">
      <c r="A192" s="114"/>
      <c r="B192" s="107">
        <f>'Tax Invoice'!D186</f>
        <v>2</v>
      </c>
      <c r="C192" s="10" t="s">
        <v>883</v>
      </c>
      <c r="D192" s="10" t="s">
        <v>883</v>
      </c>
      <c r="E192" s="118" t="s">
        <v>27</v>
      </c>
      <c r="F192" s="147"/>
      <c r="G192" s="148"/>
      <c r="H192" s="11" t="s">
        <v>884</v>
      </c>
      <c r="I192" s="14">
        <f t="shared" si="5"/>
        <v>1.55</v>
      </c>
      <c r="J192" s="14">
        <v>1.94</v>
      </c>
      <c r="K192" s="109">
        <f t="shared" si="4"/>
        <v>3.1</v>
      </c>
      <c r="L192" s="115"/>
    </row>
    <row r="193" spans="1:12" ht="39" customHeight="1">
      <c r="A193" s="114"/>
      <c r="B193" s="107">
        <f>'Tax Invoice'!D187</f>
        <v>1</v>
      </c>
      <c r="C193" s="10" t="s">
        <v>885</v>
      </c>
      <c r="D193" s="10" t="s">
        <v>1167</v>
      </c>
      <c r="E193" s="118" t="s">
        <v>886</v>
      </c>
      <c r="F193" s="147" t="s">
        <v>273</v>
      </c>
      <c r="G193" s="148"/>
      <c r="H193" s="11" t="s">
        <v>887</v>
      </c>
      <c r="I193" s="14">
        <f t="shared" si="5"/>
        <v>9.3800000000000008</v>
      </c>
      <c r="J193" s="14">
        <v>11.72</v>
      </c>
      <c r="K193" s="109">
        <f t="shared" si="4"/>
        <v>9.3800000000000008</v>
      </c>
      <c r="L193" s="115"/>
    </row>
    <row r="194" spans="1:12" ht="12.75" customHeight="1">
      <c r="A194" s="114"/>
      <c r="B194" s="107">
        <f>'Tax Invoice'!D188</f>
        <v>3</v>
      </c>
      <c r="C194" s="10" t="s">
        <v>888</v>
      </c>
      <c r="D194" s="10" t="s">
        <v>888</v>
      </c>
      <c r="E194" s="118" t="s">
        <v>294</v>
      </c>
      <c r="F194" s="147"/>
      <c r="G194" s="148"/>
      <c r="H194" s="11" t="s">
        <v>889</v>
      </c>
      <c r="I194" s="14">
        <f t="shared" si="5"/>
        <v>0.38</v>
      </c>
      <c r="J194" s="14">
        <v>0.48</v>
      </c>
      <c r="K194" s="109">
        <f t="shared" si="4"/>
        <v>1.1400000000000001</v>
      </c>
      <c r="L194" s="115"/>
    </row>
    <row r="195" spans="1:12" ht="24" customHeight="1">
      <c r="A195" s="114"/>
      <c r="B195" s="107">
        <f>'Tax Invoice'!D189</f>
        <v>3</v>
      </c>
      <c r="C195" s="10" t="s">
        <v>890</v>
      </c>
      <c r="D195" s="10" t="s">
        <v>890</v>
      </c>
      <c r="E195" s="118" t="s">
        <v>25</v>
      </c>
      <c r="F195" s="147" t="s">
        <v>272</v>
      </c>
      <c r="G195" s="148"/>
      <c r="H195" s="11" t="s">
        <v>891</v>
      </c>
      <c r="I195" s="14">
        <f t="shared" si="5"/>
        <v>0.42</v>
      </c>
      <c r="J195" s="14">
        <v>0.53</v>
      </c>
      <c r="K195" s="109">
        <f t="shared" si="4"/>
        <v>1.26</v>
      </c>
      <c r="L195" s="115"/>
    </row>
    <row r="196" spans="1:12" ht="24" customHeight="1">
      <c r="A196" s="114"/>
      <c r="B196" s="107">
        <f>'Tax Invoice'!D190</f>
        <v>4</v>
      </c>
      <c r="C196" s="10" t="s">
        <v>892</v>
      </c>
      <c r="D196" s="10" t="s">
        <v>1168</v>
      </c>
      <c r="E196" s="118" t="s">
        <v>725</v>
      </c>
      <c r="F196" s="147"/>
      <c r="G196" s="148"/>
      <c r="H196" s="11" t="s">
        <v>1291</v>
      </c>
      <c r="I196" s="14">
        <f t="shared" si="5"/>
        <v>0.5</v>
      </c>
      <c r="J196" s="14">
        <v>0.63</v>
      </c>
      <c r="K196" s="109">
        <f t="shared" si="4"/>
        <v>2</v>
      </c>
      <c r="L196" s="115"/>
    </row>
    <row r="197" spans="1:12" ht="24" customHeight="1">
      <c r="A197" s="114"/>
      <c r="B197" s="107">
        <f>'Tax Invoice'!D191</f>
        <v>2</v>
      </c>
      <c r="C197" s="10" t="s">
        <v>892</v>
      </c>
      <c r="D197" s="10" t="s">
        <v>1169</v>
      </c>
      <c r="E197" s="118" t="s">
        <v>730</v>
      </c>
      <c r="F197" s="147"/>
      <c r="G197" s="148"/>
      <c r="H197" s="11" t="s">
        <v>1291</v>
      </c>
      <c r="I197" s="14">
        <f t="shared" si="5"/>
        <v>0.78</v>
      </c>
      <c r="J197" s="14">
        <v>0.97</v>
      </c>
      <c r="K197" s="109">
        <f t="shared" si="4"/>
        <v>1.56</v>
      </c>
      <c r="L197" s="115"/>
    </row>
    <row r="198" spans="1:12" ht="24" customHeight="1">
      <c r="A198" s="114"/>
      <c r="B198" s="107">
        <f>'Tax Invoice'!D192</f>
        <v>2</v>
      </c>
      <c r="C198" s="10" t="s">
        <v>892</v>
      </c>
      <c r="D198" s="10" t="s">
        <v>1170</v>
      </c>
      <c r="E198" s="118" t="s">
        <v>742</v>
      </c>
      <c r="F198" s="147"/>
      <c r="G198" s="148"/>
      <c r="H198" s="11" t="s">
        <v>1291</v>
      </c>
      <c r="I198" s="14">
        <f t="shared" si="5"/>
        <v>1.53</v>
      </c>
      <c r="J198" s="14">
        <v>1.91</v>
      </c>
      <c r="K198" s="109">
        <f t="shared" si="4"/>
        <v>3.06</v>
      </c>
      <c r="L198" s="115"/>
    </row>
    <row r="199" spans="1:12" ht="12.75" customHeight="1">
      <c r="A199" s="114"/>
      <c r="B199" s="107">
        <f>'Tax Invoice'!D193</f>
        <v>2</v>
      </c>
      <c r="C199" s="10" t="s">
        <v>893</v>
      </c>
      <c r="D199" s="10" t="s">
        <v>1171</v>
      </c>
      <c r="E199" s="118" t="s">
        <v>894</v>
      </c>
      <c r="F199" s="147"/>
      <c r="G199" s="148"/>
      <c r="H199" s="11" t="s">
        <v>895</v>
      </c>
      <c r="I199" s="14">
        <f t="shared" si="5"/>
        <v>1.83</v>
      </c>
      <c r="J199" s="14">
        <v>2.29</v>
      </c>
      <c r="K199" s="109">
        <f t="shared" si="4"/>
        <v>3.66</v>
      </c>
      <c r="L199" s="115"/>
    </row>
    <row r="200" spans="1:12" ht="24" customHeight="1">
      <c r="A200" s="114"/>
      <c r="B200" s="107">
        <f>'Tax Invoice'!D194</f>
        <v>2</v>
      </c>
      <c r="C200" s="10" t="s">
        <v>896</v>
      </c>
      <c r="D200" s="10" t="s">
        <v>1172</v>
      </c>
      <c r="E200" s="118" t="s">
        <v>897</v>
      </c>
      <c r="F200" s="147" t="s">
        <v>271</v>
      </c>
      <c r="G200" s="148"/>
      <c r="H200" s="11" t="s">
        <v>1292</v>
      </c>
      <c r="I200" s="14">
        <f t="shared" si="5"/>
        <v>1.9</v>
      </c>
      <c r="J200" s="14">
        <v>2.38</v>
      </c>
      <c r="K200" s="109">
        <f t="shared" si="4"/>
        <v>3.8</v>
      </c>
      <c r="L200" s="115"/>
    </row>
    <row r="201" spans="1:12" ht="24" customHeight="1">
      <c r="A201" s="114"/>
      <c r="B201" s="107">
        <f>'Tax Invoice'!D195</f>
        <v>2</v>
      </c>
      <c r="C201" s="10" t="s">
        <v>896</v>
      </c>
      <c r="D201" s="10" t="s">
        <v>1173</v>
      </c>
      <c r="E201" s="118" t="s">
        <v>742</v>
      </c>
      <c r="F201" s="147" t="s">
        <v>273</v>
      </c>
      <c r="G201" s="148"/>
      <c r="H201" s="11" t="s">
        <v>1292</v>
      </c>
      <c r="I201" s="14">
        <f t="shared" si="5"/>
        <v>2.2200000000000002</v>
      </c>
      <c r="J201" s="14">
        <v>2.77</v>
      </c>
      <c r="K201" s="109">
        <f t="shared" si="4"/>
        <v>4.4400000000000004</v>
      </c>
      <c r="L201" s="115"/>
    </row>
    <row r="202" spans="1:12" ht="24" customHeight="1">
      <c r="A202" s="114"/>
      <c r="B202" s="107">
        <f>'Tax Invoice'!D196</f>
        <v>2</v>
      </c>
      <c r="C202" s="10" t="s">
        <v>896</v>
      </c>
      <c r="D202" s="10" t="s">
        <v>1173</v>
      </c>
      <c r="E202" s="118" t="s">
        <v>742</v>
      </c>
      <c r="F202" s="147" t="s">
        <v>271</v>
      </c>
      <c r="G202" s="148"/>
      <c r="H202" s="11" t="s">
        <v>1292</v>
      </c>
      <c r="I202" s="14">
        <f t="shared" si="5"/>
        <v>2.2200000000000002</v>
      </c>
      <c r="J202" s="14">
        <v>2.77</v>
      </c>
      <c r="K202" s="109">
        <f t="shared" si="4"/>
        <v>4.4400000000000004</v>
      </c>
      <c r="L202" s="115"/>
    </row>
    <row r="203" spans="1:12" ht="24" customHeight="1">
      <c r="A203" s="114"/>
      <c r="B203" s="107">
        <f>'Tax Invoice'!D197</f>
        <v>2</v>
      </c>
      <c r="C203" s="10" t="s">
        <v>898</v>
      </c>
      <c r="D203" s="10" t="s">
        <v>1174</v>
      </c>
      <c r="E203" s="118" t="s">
        <v>298</v>
      </c>
      <c r="F203" s="147" t="s">
        <v>107</v>
      </c>
      <c r="G203" s="148"/>
      <c r="H203" s="11" t="s">
        <v>899</v>
      </c>
      <c r="I203" s="14">
        <f t="shared" si="5"/>
        <v>1.37</v>
      </c>
      <c r="J203" s="14">
        <v>1.71</v>
      </c>
      <c r="K203" s="109">
        <f t="shared" si="4"/>
        <v>2.74</v>
      </c>
      <c r="L203" s="115"/>
    </row>
    <row r="204" spans="1:12" ht="24" customHeight="1">
      <c r="A204" s="114"/>
      <c r="B204" s="107">
        <f>'Tax Invoice'!D198</f>
        <v>2</v>
      </c>
      <c r="C204" s="10" t="s">
        <v>898</v>
      </c>
      <c r="D204" s="10" t="s">
        <v>1175</v>
      </c>
      <c r="E204" s="118" t="s">
        <v>900</v>
      </c>
      <c r="F204" s="147" t="s">
        <v>107</v>
      </c>
      <c r="G204" s="148"/>
      <c r="H204" s="11" t="s">
        <v>899</v>
      </c>
      <c r="I204" s="14">
        <f t="shared" si="5"/>
        <v>1.52</v>
      </c>
      <c r="J204" s="14">
        <v>1.9</v>
      </c>
      <c r="K204" s="109">
        <f t="shared" si="4"/>
        <v>3.04</v>
      </c>
      <c r="L204" s="115"/>
    </row>
    <row r="205" spans="1:12" ht="24" customHeight="1">
      <c r="A205" s="114"/>
      <c r="B205" s="107">
        <f>'Tax Invoice'!D199</f>
        <v>2</v>
      </c>
      <c r="C205" s="10" t="s">
        <v>901</v>
      </c>
      <c r="D205" s="10" t="s">
        <v>1176</v>
      </c>
      <c r="E205" s="118" t="s">
        <v>900</v>
      </c>
      <c r="F205" s="147" t="s">
        <v>239</v>
      </c>
      <c r="G205" s="148"/>
      <c r="H205" s="11" t="s">
        <v>902</v>
      </c>
      <c r="I205" s="14">
        <f t="shared" si="5"/>
        <v>1.69</v>
      </c>
      <c r="J205" s="14">
        <v>2.11</v>
      </c>
      <c r="K205" s="109">
        <f t="shared" si="4"/>
        <v>3.38</v>
      </c>
      <c r="L205" s="115"/>
    </row>
    <row r="206" spans="1:12" ht="12.75" customHeight="1">
      <c r="A206" s="114"/>
      <c r="B206" s="107">
        <f>'Tax Invoice'!D200</f>
        <v>2</v>
      </c>
      <c r="C206" s="10" t="s">
        <v>903</v>
      </c>
      <c r="D206" s="10" t="s">
        <v>1177</v>
      </c>
      <c r="E206" s="118" t="s">
        <v>729</v>
      </c>
      <c r="F206" s="147"/>
      <c r="G206" s="148"/>
      <c r="H206" s="11" t="s">
        <v>904</v>
      </c>
      <c r="I206" s="14">
        <f t="shared" si="5"/>
        <v>1.48</v>
      </c>
      <c r="J206" s="14">
        <v>1.85</v>
      </c>
      <c r="K206" s="109">
        <f t="shared" si="4"/>
        <v>2.96</v>
      </c>
      <c r="L206" s="115"/>
    </row>
    <row r="207" spans="1:12" ht="24" customHeight="1">
      <c r="A207" s="114"/>
      <c r="B207" s="107">
        <f>'Tax Invoice'!D201</f>
        <v>2</v>
      </c>
      <c r="C207" s="10" t="s">
        <v>905</v>
      </c>
      <c r="D207" s="10" t="s">
        <v>1178</v>
      </c>
      <c r="E207" s="118" t="s">
        <v>725</v>
      </c>
      <c r="F207" s="147"/>
      <c r="G207" s="148"/>
      <c r="H207" s="11" t="s">
        <v>906</v>
      </c>
      <c r="I207" s="14">
        <f t="shared" si="5"/>
        <v>1.59</v>
      </c>
      <c r="J207" s="14">
        <v>1.99</v>
      </c>
      <c r="K207" s="109">
        <f t="shared" si="4"/>
        <v>3.18</v>
      </c>
      <c r="L207" s="115"/>
    </row>
    <row r="208" spans="1:12" ht="24" customHeight="1">
      <c r="A208" s="114"/>
      <c r="B208" s="107">
        <f>'Tax Invoice'!D202</f>
        <v>2</v>
      </c>
      <c r="C208" s="10" t="s">
        <v>907</v>
      </c>
      <c r="D208" s="10" t="s">
        <v>1179</v>
      </c>
      <c r="E208" s="118" t="s">
        <v>725</v>
      </c>
      <c r="F208" s="147"/>
      <c r="G208" s="148"/>
      <c r="H208" s="11" t="s">
        <v>908</v>
      </c>
      <c r="I208" s="14">
        <f t="shared" si="5"/>
        <v>1.17</v>
      </c>
      <c r="J208" s="14">
        <v>1.46</v>
      </c>
      <c r="K208" s="109">
        <f t="shared" si="4"/>
        <v>2.34</v>
      </c>
      <c r="L208" s="115"/>
    </row>
    <row r="209" spans="1:12" ht="24" customHeight="1">
      <c r="A209" s="114"/>
      <c r="B209" s="107">
        <f>'Tax Invoice'!D203</f>
        <v>4</v>
      </c>
      <c r="C209" s="10" t="s">
        <v>907</v>
      </c>
      <c r="D209" s="10" t="s">
        <v>1180</v>
      </c>
      <c r="E209" s="118" t="s">
        <v>729</v>
      </c>
      <c r="F209" s="147"/>
      <c r="G209" s="148"/>
      <c r="H209" s="11" t="s">
        <v>908</v>
      </c>
      <c r="I209" s="14">
        <f t="shared" si="5"/>
        <v>1.44</v>
      </c>
      <c r="J209" s="14">
        <v>1.8</v>
      </c>
      <c r="K209" s="109">
        <f t="shared" si="4"/>
        <v>5.76</v>
      </c>
      <c r="L209" s="115"/>
    </row>
    <row r="210" spans="1:12" ht="12.75" customHeight="1">
      <c r="A210" s="114"/>
      <c r="B210" s="107">
        <f>'Tax Invoice'!D204</f>
        <v>2</v>
      </c>
      <c r="C210" s="10" t="s">
        <v>909</v>
      </c>
      <c r="D210" s="10" t="s">
        <v>1181</v>
      </c>
      <c r="E210" s="118" t="s">
        <v>724</v>
      </c>
      <c r="F210" s="147"/>
      <c r="G210" s="148"/>
      <c r="H210" s="11" t="s">
        <v>910</v>
      </c>
      <c r="I210" s="14">
        <f t="shared" si="5"/>
        <v>0.42</v>
      </c>
      <c r="J210" s="14">
        <v>0.53</v>
      </c>
      <c r="K210" s="109">
        <f t="shared" si="4"/>
        <v>0.84</v>
      </c>
      <c r="L210" s="115"/>
    </row>
    <row r="211" spans="1:12" ht="24" customHeight="1">
      <c r="A211" s="114"/>
      <c r="B211" s="107">
        <f>'Tax Invoice'!D205</f>
        <v>2</v>
      </c>
      <c r="C211" s="10" t="s">
        <v>911</v>
      </c>
      <c r="D211" s="10" t="s">
        <v>1182</v>
      </c>
      <c r="E211" s="118" t="s">
        <v>741</v>
      </c>
      <c r="F211" s="147"/>
      <c r="G211" s="148"/>
      <c r="H211" s="11" t="s">
        <v>912</v>
      </c>
      <c r="I211" s="14">
        <f t="shared" si="5"/>
        <v>2.38</v>
      </c>
      <c r="J211" s="14">
        <v>2.97</v>
      </c>
      <c r="K211" s="109">
        <f t="shared" si="4"/>
        <v>4.76</v>
      </c>
      <c r="L211" s="115"/>
    </row>
    <row r="212" spans="1:12" ht="24" customHeight="1">
      <c r="A212" s="114"/>
      <c r="B212" s="107">
        <f>'Tax Invoice'!D206</f>
        <v>2</v>
      </c>
      <c r="C212" s="10" t="s">
        <v>913</v>
      </c>
      <c r="D212" s="10" t="s">
        <v>1183</v>
      </c>
      <c r="E212" s="118" t="s">
        <v>741</v>
      </c>
      <c r="F212" s="147"/>
      <c r="G212" s="148"/>
      <c r="H212" s="11" t="s">
        <v>914</v>
      </c>
      <c r="I212" s="14">
        <f t="shared" si="5"/>
        <v>1.59</v>
      </c>
      <c r="J212" s="14">
        <v>1.99</v>
      </c>
      <c r="K212" s="109">
        <f t="shared" si="4"/>
        <v>3.18</v>
      </c>
      <c r="L212" s="115"/>
    </row>
    <row r="213" spans="1:12" ht="24" customHeight="1">
      <c r="A213" s="114"/>
      <c r="B213" s="107">
        <f>'Tax Invoice'!D207</f>
        <v>2</v>
      </c>
      <c r="C213" s="10" t="s">
        <v>913</v>
      </c>
      <c r="D213" s="10" t="s">
        <v>1184</v>
      </c>
      <c r="E213" s="118" t="s">
        <v>729</v>
      </c>
      <c r="F213" s="147"/>
      <c r="G213" s="148"/>
      <c r="H213" s="11" t="s">
        <v>914</v>
      </c>
      <c r="I213" s="14">
        <f t="shared" si="5"/>
        <v>1.75</v>
      </c>
      <c r="J213" s="14">
        <v>2.19</v>
      </c>
      <c r="K213" s="109">
        <f t="shared" si="4"/>
        <v>3.5</v>
      </c>
      <c r="L213" s="115"/>
    </row>
    <row r="214" spans="1:12" ht="24" customHeight="1">
      <c r="A214" s="114"/>
      <c r="B214" s="107">
        <f>'Tax Invoice'!D208</f>
        <v>2</v>
      </c>
      <c r="C214" s="10" t="s">
        <v>915</v>
      </c>
      <c r="D214" s="10" t="s">
        <v>1185</v>
      </c>
      <c r="E214" s="118" t="s">
        <v>725</v>
      </c>
      <c r="F214" s="147"/>
      <c r="G214" s="148"/>
      <c r="H214" s="11" t="s">
        <v>916</v>
      </c>
      <c r="I214" s="14">
        <f t="shared" si="5"/>
        <v>1.48</v>
      </c>
      <c r="J214" s="14">
        <v>1.85</v>
      </c>
      <c r="K214" s="109">
        <f t="shared" si="4"/>
        <v>2.96</v>
      </c>
      <c r="L214" s="115"/>
    </row>
    <row r="215" spans="1:12" ht="24" customHeight="1">
      <c r="A215" s="114"/>
      <c r="B215" s="107">
        <f>'Tax Invoice'!D209</f>
        <v>2</v>
      </c>
      <c r="C215" s="10" t="s">
        <v>915</v>
      </c>
      <c r="D215" s="10" t="s">
        <v>1186</v>
      </c>
      <c r="E215" s="118" t="s">
        <v>729</v>
      </c>
      <c r="F215" s="147"/>
      <c r="G215" s="148"/>
      <c r="H215" s="11" t="s">
        <v>916</v>
      </c>
      <c r="I215" s="14">
        <f t="shared" si="5"/>
        <v>1.75</v>
      </c>
      <c r="J215" s="14">
        <v>2.19</v>
      </c>
      <c r="K215" s="109">
        <f t="shared" si="4"/>
        <v>3.5</v>
      </c>
      <c r="L215" s="115"/>
    </row>
    <row r="216" spans="1:12" ht="24" customHeight="1">
      <c r="A216" s="114"/>
      <c r="B216" s="107">
        <f>'Tax Invoice'!D210</f>
        <v>2</v>
      </c>
      <c r="C216" s="10" t="s">
        <v>915</v>
      </c>
      <c r="D216" s="10" t="s">
        <v>1187</v>
      </c>
      <c r="E216" s="118" t="s">
        <v>730</v>
      </c>
      <c r="F216" s="147"/>
      <c r="G216" s="148"/>
      <c r="H216" s="11" t="s">
        <v>916</v>
      </c>
      <c r="I216" s="14">
        <f t="shared" si="5"/>
        <v>1.9</v>
      </c>
      <c r="J216" s="14">
        <v>2.38</v>
      </c>
      <c r="K216" s="109">
        <f t="shared" ref="K216:K279" si="6">I216*B216</f>
        <v>3.8</v>
      </c>
      <c r="L216" s="115"/>
    </row>
    <row r="217" spans="1:12" ht="12.75" customHeight="1">
      <c r="A217" s="114"/>
      <c r="B217" s="107">
        <f>'Tax Invoice'!D211</f>
        <v>2</v>
      </c>
      <c r="C217" s="10" t="s">
        <v>917</v>
      </c>
      <c r="D217" s="10" t="s">
        <v>1188</v>
      </c>
      <c r="E217" s="118" t="s">
        <v>735</v>
      </c>
      <c r="F217" s="147" t="s">
        <v>774</v>
      </c>
      <c r="G217" s="148"/>
      <c r="H217" s="11" t="s">
        <v>918</v>
      </c>
      <c r="I217" s="14">
        <f t="shared" ref="I217:I280" si="7">ROUND(J217/1.25000153775181,2)</f>
        <v>0.33</v>
      </c>
      <c r="J217" s="14">
        <v>0.41</v>
      </c>
      <c r="K217" s="109">
        <f t="shared" si="6"/>
        <v>0.66</v>
      </c>
      <c r="L217" s="115"/>
    </row>
    <row r="218" spans="1:12" ht="12.75" customHeight="1">
      <c r="A218" s="114"/>
      <c r="B218" s="107">
        <f>'Tax Invoice'!D212</f>
        <v>2</v>
      </c>
      <c r="C218" s="10" t="s">
        <v>917</v>
      </c>
      <c r="D218" s="10" t="s">
        <v>1189</v>
      </c>
      <c r="E218" s="118" t="s">
        <v>725</v>
      </c>
      <c r="F218" s="147" t="s">
        <v>583</v>
      </c>
      <c r="G218" s="148"/>
      <c r="H218" s="11" t="s">
        <v>918</v>
      </c>
      <c r="I218" s="14">
        <f t="shared" si="7"/>
        <v>0.38</v>
      </c>
      <c r="J218" s="14">
        <v>0.47</v>
      </c>
      <c r="K218" s="109">
        <f t="shared" si="6"/>
        <v>0.76</v>
      </c>
      <c r="L218" s="115"/>
    </row>
    <row r="219" spans="1:12" ht="12.75" customHeight="1">
      <c r="A219" s="114"/>
      <c r="B219" s="107">
        <f>'Tax Invoice'!D213</f>
        <v>2</v>
      </c>
      <c r="C219" s="10" t="s">
        <v>917</v>
      </c>
      <c r="D219" s="10" t="s">
        <v>1190</v>
      </c>
      <c r="E219" s="118" t="s">
        <v>729</v>
      </c>
      <c r="F219" s="147" t="s">
        <v>774</v>
      </c>
      <c r="G219" s="148"/>
      <c r="H219" s="11" t="s">
        <v>918</v>
      </c>
      <c r="I219" s="14">
        <f t="shared" si="7"/>
        <v>0.44</v>
      </c>
      <c r="J219" s="14">
        <v>0.55000000000000004</v>
      </c>
      <c r="K219" s="109">
        <f t="shared" si="6"/>
        <v>0.88</v>
      </c>
      <c r="L219" s="115"/>
    </row>
    <row r="220" spans="1:12" ht="12.75" customHeight="1">
      <c r="A220" s="114"/>
      <c r="B220" s="107">
        <f>'Tax Invoice'!D214</f>
        <v>2</v>
      </c>
      <c r="C220" s="10" t="s">
        <v>917</v>
      </c>
      <c r="D220" s="10" t="s">
        <v>1191</v>
      </c>
      <c r="E220" s="118" t="s">
        <v>733</v>
      </c>
      <c r="F220" s="147" t="s">
        <v>583</v>
      </c>
      <c r="G220" s="148"/>
      <c r="H220" s="11" t="s">
        <v>918</v>
      </c>
      <c r="I220" s="14">
        <f t="shared" si="7"/>
        <v>0.51</v>
      </c>
      <c r="J220" s="14">
        <v>0.64</v>
      </c>
      <c r="K220" s="109">
        <f t="shared" si="6"/>
        <v>1.02</v>
      </c>
      <c r="L220" s="115"/>
    </row>
    <row r="221" spans="1:12" ht="12.75" customHeight="1">
      <c r="A221" s="114"/>
      <c r="B221" s="107">
        <f>'Tax Invoice'!D215</f>
        <v>2</v>
      </c>
      <c r="C221" s="10" t="s">
        <v>917</v>
      </c>
      <c r="D221" s="10" t="s">
        <v>1192</v>
      </c>
      <c r="E221" s="118" t="s">
        <v>919</v>
      </c>
      <c r="F221" s="147" t="s">
        <v>273</v>
      </c>
      <c r="G221" s="148"/>
      <c r="H221" s="11" t="s">
        <v>918</v>
      </c>
      <c r="I221" s="14">
        <f t="shared" si="7"/>
        <v>0.54</v>
      </c>
      <c r="J221" s="14">
        <v>0.68</v>
      </c>
      <c r="K221" s="109">
        <f t="shared" si="6"/>
        <v>1.08</v>
      </c>
      <c r="L221" s="115"/>
    </row>
    <row r="222" spans="1:12" ht="12.75" customHeight="1">
      <c r="A222" s="114"/>
      <c r="B222" s="107">
        <f>'Tax Invoice'!D216</f>
        <v>2</v>
      </c>
      <c r="C222" s="10" t="s">
        <v>917</v>
      </c>
      <c r="D222" s="10" t="s">
        <v>1192</v>
      </c>
      <c r="E222" s="118" t="s">
        <v>919</v>
      </c>
      <c r="F222" s="147" t="s">
        <v>772</v>
      </c>
      <c r="G222" s="148"/>
      <c r="H222" s="11" t="s">
        <v>918</v>
      </c>
      <c r="I222" s="14">
        <f t="shared" si="7"/>
        <v>0.54</v>
      </c>
      <c r="J222" s="14">
        <v>0.68</v>
      </c>
      <c r="K222" s="109">
        <f t="shared" si="6"/>
        <v>1.08</v>
      </c>
      <c r="L222" s="115"/>
    </row>
    <row r="223" spans="1:12" ht="12.75" customHeight="1">
      <c r="A223" s="114"/>
      <c r="B223" s="107">
        <f>'Tax Invoice'!D217</f>
        <v>2</v>
      </c>
      <c r="C223" s="10" t="s">
        <v>917</v>
      </c>
      <c r="D223" s="10" t="s">
        <v>1193</v>
      </c>
      <c r="E223" s="118" t="s">
        <v>897</v>
      </c>
      <c r="F223" s="147" t="s">
        <v>273</v>
      </c>
      <c r="G223" s="148"/>
      <c r="H223" s="11" t="s">
        <v>918</v>
      </c>
      <c r="I223" s="14">
        <f t="shared" si="7"/>
        <v>0.6</v>
      </c>
      <c r="J223" s="14">
        <v>0.75</v>
      </c>
      <c r="K223" s="109">
        <f t="shared" si="6"/>
        <v>1.2</v>
      </c>
      <c r="L223" s="115"/>
    </row>
    <row r="224" spans="1:12" ht="12.75" customHeight="1">
      <c r="A224" s="114"/>
      <c r="B224" s="107">
        <f>'Tax Invoice'!D218</f>
        <v>2</v>
      </c>
      <c r="C224" s="10" t="s">
        <v>917</v>
      </c>
      <c r="D224" s="10" t="s">
        <v>1193</v>
      </c>
      <c r="E224" s="118" t="s">
        <v>897</v>
      </c>
      <c r="F224" s="147" t="s">
        <v>772</v>
      </c>
      <c r="G224" s="148"/>
      <c r="H224" s="11" t="s">
        <v>918</v>
      </c>
      <c r="I224" s="14">
        <f t="shared" si="7"/>
        <v>0.6</v>
      </c>
      <c r="J224" s="14">
        <v>0.75</v>
      </c>
      <c r="K224" s="109">
        <f t="shared" si="6"/>
        <v>1.2</v>
      </c>
      <c r="L224" s="115"/>
    </row>
    <row r="225" spans="1:12" ht="24" customHeight="1">
      <c r="A225" s="114"/>
      <c r="B225" s="107">
        <f>'Tax Invoice'!D219</f>
        <v>3</v>
      </c>
      <c r="C225" s="10" t="s">
        <v>920</v>
      </c>
      <c r="D225" s="10" t="s">
        <v>1194</v>
      </c>
      <c r="E225" s="118" t="s">
        <v>26</v>
      </c>
      <c r="F225" s="147"/>
      <c r="G225" s="148"/>
      <c r="H225" s="11" t="s">
        <v>921</v>
      </c>
      <c r="I225" s="14">
        <f t="shared" si="7"/>
        <v>0.78</v>
      </c>
      <c r="J225" s="14">
        <v>0.97</v>
      </c>
      <c r="K225" s="109">
        <f t="shared" si="6"/>
        <v>2.34</v>
      </c>
      <c r="L225" s="115"/>
    </row>
    <row r="226" spans="1:12" ht="24" customHeight="1">
      <c r="A226" s="114"/>
      <c r="B226" s="107">
        <f>'Tax Invoice'!D220</f>
        <v>3</v>
      </c>
      <c r="C226" s="10" t="s">
        <v>922</v>
      </c>
      <c r="D226" s="10" t="s">
        <v>922</v>
      </c>
      <c r="E226" s="118" t="s">
        <v>25</v>
      </c>
      <c r="F226" s="147" t="s">
        <v>107</v>
      </c>
      <c r="G226" s="148"/>
      <c r="H226" s="11" t="s">
        <v>923</v>
      </c>
      <c r="I226" s="14">
        <f t="shared" si="7"/>
        <v>1.86</v>
      </c>
      <c r="J226" s="14">
        <v>2.33</v>
      </c>
      <c r="K226" s="109">
        <f t="shared" si="6"/>
        <v>5.58</v>
      </c>
      <c r="L226" s="115"/>
    </row>
    <row r="227" spans="1:12" ht="24" customHeight="1">
      <c r="A227" s="114"/>
      <c r="B227" s="107">
        <f>'Tax Invoice'!D221</f>
        <v>3</v>
      </c>
      <c r="C227" s="10" t="s">
        <v>922</v>
      </c>
      <c r="D227" s="10" t="s">
        <v>922</v>
      </c>
      <c r="E227" s="118" t="s">
        <v>26</v>
      </c>
      <c r="F227" s="147" t="s">
        <v>107</v>
      </c>
      <c r="G227" s="148"/>
      <c r="H227" s="11" t="s">
        <v>923</v>
      </c>
      <c r="I227" s="14">
        <f t="shared" si="7"/>
        <v>1.86</v>
      </c>
      <c r="J227" s="14">
        <v>2.33</v>
      </c>
      <c r="K227" s="109">
        <f t="shared" si="6"/>
        <v>5.58</v>
      </c>
      <c r="L227" s="115"/>
    </row>
    <row r="228" spans="1:12" ht="24" customHeight="1">
      <c r="A228" s="114"/>
      <c r="B228" s="107">
        <f>'Tax Invoice'!D222</f>
        <v>2</v>
      </c>
      <c r="C228" s="10" t="s">
        <v>924</v>
      </c>
      <c r="D228" s="10" t="s">
        <v>924</v>
      </c>
      <c r="E228" s="118" t="s">
        <v>25</v>
      </c>
      <c r="F228" s="147" t="s">
        <v>834</v>
      </c>
      <c r="G228" s="148"/>
      <c r="H228" s="11" t="s">
        <v>925</v>
      </c>
      <c r="I228" s="14">
        <f t="shared" si="7"/>
        <v>2.2200000000000002</v>
      </c>
      <c r="J228" s="14">
        <v>2.77</v>
      </c>
      <c r="K228" s="109">
        <f t="shared" si="6"/>
        <v>4.4400000000000004</v>
      </c>
      <c r="L228" s="115"/>
    </row>
    <row r="229" spans="1:12" ht="24" customHeight="1">
      <c r="A229" s="114"/>
      <c r="B229" s="107">
        <f>'Tax Invoice'!D223</f>
        <v>2</v>
      </c>
      <c r="C229" s="10" t="s">
        <v>924</v>
      </c>
      <c r="D229" s="10" t="s">
        <v>924</v>
      </c>
      <c r="E229" s="118" t="s">
        <v>25</v>
      </c>
      <c r="F229" s="147" t="s">
        <v>836</v>
      </c>
      <c r="G229" s="148"/>
      <c r="H229" s="11" t="s">
        <v>925</v>
      </c>
      <c r="I229" s="14">
        <f t="shared" si="7"/>
        <v>2.2200000000000002</v>
      </c>
      <c r="J229" s="14">
        <v>2.77</v>
      </c>
      <c r="K229" s="109">
        <f t="shared" si="6"/>
        <v>4.4400000000000004</v>
      </c>
      <c r="L229" s="115"/>
    </row>
    <row r="230" spans="1:12" ht="24" customHeight="1">
      <c r="A230" s="114"/>
      <c r="B230" s="107">
        <f>'Tax Invoice'!D224</f>
        <v>6</v>
      </c>
      <c r="C230" s="10" t="s">
        <v>926</v>
      </c>
      <c r="D230" s="10" t="s">
        <v>926</v>
      </c>
      <c r="E230" s="118" t="s">
        <v>107</v>
      </c>
      <c r="F230" s="147"/>
      <c r="G230" s="148"/>
      <c r="H230" s="11" t="s">
        <v>927</v>
      </c>
      <c r="I230" s="14">
        <f t="shared" si="7"/>
        <v>0.42</v>
      </c>
      <c r="J230" s="14">
        <v>0.53</v>
      </c>
      <c r="K230" s="109">
        <f t="shared" si="6"/>
        <v>2.52</v>
      </c>
      <c r="L230" s="115"/>
    </row>
    <row r="231" spans="1:12" ht="24" customHeight="1">
      <c r="A231" s="114"/>
      <c r="B231" s="107">
        <f>'Tax Invoice'!D225</f>
        <v>12</v>
      </c>
      <c r="C231" s="10" t="s">
        <v>567</v>
      </c>
      <c r="D231" s="10" t="s">
        <v>567</v>
      </c>
      <c r="E231" s="118" t="s">
        <v>107</v>
      </c>
      <c r="F231" s="147"/>
      <c r="G231" s="148"/>
      <c r="H231" s="11" t="s">
        <v>928</v>
      </c>
      <c r="I231" s="14">
        <f t="shared" si="7"/>
        <v>0.46</v>
      </c>
      <c r="J231" s="14">
        <v>0.57999999999999996</v>
      </c>
      <c r="K231" s="109">
        <f t="shared" si="6"/>
        <v>5.5200000000000005</v>
      </c>
      <c r="L231" s="115"/>
    </row>
    <row r="232" spans="1:12" ht="24" customHeight="1">
      <c r="A232" s="114"/>
      <c r="B232" s="107">
        <f>'Tax Invoice'!D226</f>
        <v>3</v>
      </c>
      <c r="C232" s="10" t="s">
        <v>567</v>
      </c>
      <c r="D232" s="10" t="s">
        <v>567</v>
      </c>
      <c r="E232" s="118" t="s">
        <v>210</v>
      </c>
      <c r="F232" s="147"/>
      <c r="G232" s="148"/>
      <c r="H232" s="11" t="s">
        <v>928</v>
      </c>
      <c r="I232" s="14">
        <f t="shared" si="7"/>
        <v>0.46</v>
      </c>
      <c r="J232" s="14">
        <v>0.57999999999999996</v>
      </c>
      <c r="K232" s="109">
        <f t="shared" si="6"/>
        <v>1.3800000000000001</v>
      </c>
      <c r="L232" s="115"/>
    </row>
    <row r="233" spans="1:12" ht="24" customHeight="1">
      <c r="A233" s="114"/>
      <c r="B233" s="107">
        <f>'Tax Invoice'!D227</f>
        <v>3</v>
      </c>
      <c r="C233" s="10" t="s">
        <v>567</v>
      </c>
      <c r="D233" s="10" t="s">
        <v>567</v>
      </c>
      <c r="E233" s="118" t="s">
        <v>310</v>
      </c>
      <c r="F233" s="147"/>
      <c r="G233" s="148"/>
      <c r="H233" s="11" t="s">
        <v>928</v>
      </c>
      <c r="I233" s="14">
        <f t="shared" si="7"/>
        <v>0.46</v>
      </c>
      <c r="J233" s="14">
        <v>0.57999999999999996</v>
      </c>
      <c r="K233" s="109">
        <f t="shared" si="6"/>
        <v>1.3800000000000001</v>
      </c>
      <c r="L233" s="115"/>
    </row>
    <row r="234" spans="1:12" ht="36" customHeight="1">
      <c r="A234" s="114"/>
      <c r="B234" s="107">
        <f>'Tax Invoice'!D228</f>
        <v>2</v>
      </c>
      <c r="C234" s="10" t="s">
        <v>929</v>
      </c>
      <c r="D234" s="10" t="s">
        <v>929</v>
      </c>
      <c r="E234" s="118" t="s">
        <v>37</v>
      </c>
      <c r="F234" s="147" t="s">
        <v>265</v>
      </c>
      <c r="G234" s="148"/>
      <c r="H234" s="11" t="s">
        <v>930</v>
      </c>
      <c r="I234" s="14">
        <f t="shared" si="7"/>
        <v>1.4</v>
      </c>
      <c r="J234" s="14">
        <v>1.75</v>
      </c>
      <c r="K234" s="109">
        <f t="shared" si="6"/>
        <v>2.8</v>
      </c>
      <c r="L234" s="115"/>
    </row>
    <row r="235" spans="1:12" ht="36" customHeight="1">
      <c r="A235" s="114"/>
      <c r="B235" s="107">
        <f>'Tax Invoice'!D229</f>
        <v>2</v>
      </c>
      <c r="C235" s="10" t="s">
        <v>929</v>
      </c>
      <c r="D235" s="10" t="s">
        <v>929</v>
      </c>
      <c r="E235" s="118" t="s">
        <v>37</v>
      </c>
      <c r="F235" s="147" t="s">
        <v>931</v>
      </c>
      <c r="G235" s="148"/>
      <c r="H235" s="11" t="s">
        <v>930</v>
      </c>
      <c r="I235" s="14">
        <f t="shared" si="7"/>
        <v>1.4</v>
      </c>
      <c r="J235" s="14">
        <v>1.75</v>
      </c>
      <c r="K235" s="109">
        <f t="shared" si="6"/>
        <v>2.8</v>
      </c>
      <c r="L235" s="115"/>
    </row>
    <row r="236" spans="1:12" ht="24" customHeight="1">
      <c r="A236" s="114"/>
      <c r="B236" s="107">
        <f>'Tax Invoice'!D230</f>
        <v>3</v>
      </c>
      <c r="C236" s="10" t="s">
        <v>932</v>
      </c>
      <c r="D236" s="10" t="s">
        <v>932</v>
      </c>
      <c r="E236" s="118" t="s">
        <v>37</v>
      </c>
      <c r="F236" s="147"/>
      <c r="G236" s="148"/>
      <c r="H236" s="11" t="s">
        <v>933</v>
      </c>
      <c r="I236" s="14">
        <f t="shared" si="7"/>
        <v>1.62</v>
      </c>
      <c r="J236" s="14">
        <v>2.02</v>
      </c>
      <c r="K236" s="109">
        <f t="shared" si="6"/>
        <v>4.8600000000000003</v>
      </c>
      <c r="L236" s="115"/>
    </row>
    <row r="237" spans="1:12" ht="27" customHeight="1">
      <c r="A237" s="114"/>
      <c r="B237" s="107">
        <f>'Tax Invoice'!D231</f>
        <v>2</v>
      </c>
      <c r="C237" s="10" t="s">
        <v>934</v>
      </c>
      <c r="D237" s="10" t="s">
        <v>934</v>
      </c>
      <c r="E237" s="118" t="s">
        <v>37</v>
      </c>
      <c r="F237" s="147" t="s">
        <v>213</v>
      </c>
      <c r="G237" s="148"/>
      <c r="H237" s="11" t="s">
        <v>935</v>
      </c>
      <c r="I237" s="14">
        <f t="shared" si="7"/>
        <v>1.64</v>
      </c>
      <c r="J237" s="14">
        <v>2.0499999999999998</v>
      </c>
      <c r="K237" s="109">
        <f t="shared" si="6"/>
        <v>3.28</v>
      </c>
      <c r="L237" s="115"/>
    </row>
    <row r="238" spans="1:12" ht="27" customHeight="1">
      <c r="A238" s="114"/>
      <c r="B238" s="107">
        <f>'Tax Invoice'!D232</f>
        <v>2</v>
      </c>
      <c r="C238" s="10" t="s">
        <v>934</v>
      </c>
      <c r="D238" s="10" t="s">
        <v>934</v>
      </c>
      <c r="E238" s="118" t="s">
        <v>37</v>
      </c>
      <c r="F238" s="147" t="s">
        <v>269</v>
      </c>
      <c r="G238" s="148"/>
      <c r="H238" s="11" t="s">
        <v>935</v>
      </c>
      <c r="I238" s="14">
        <f t="shared" si="7"/>
        <v>1.64</v>
      </c>
      <c r="J238" s="14">
        <v>2.0499999999999998</v>
      </c>
      <c r="K238" s="109">
        <f t="shared" si="6"/>
        <v>3.28</v>
      </c>
      <c r="L238" s="115"/>
    </row>
    <row r="239" spans="1:12" ht="27" customHeight="1">
      <c r="A239" s="114"/>
      <c r="B239" s="107">
        <f>'Tax Invoice'!D233</f>
        <v>2</v>
      </c>
      <c r="C239" s="10" t="s">
        <v>934</v>
      </c>
      <c r="D239" s="10" t="s">
        <v>934</v>
      </c>
      <c r="E239" s="118" t="s">
        <v>37</v>
      </c>
      <c r="F239" s="147" t="s">
        <v>936</v>
      </c>
      <c r="G239" s="148"/>
      <c r="H239" s="11" t="s">
        <v>935</v>
      </c>
      <c r="I239" s="14">
        <f t="shared" si="7"/>
        <v>1.64</v>
      </c>
      <c r="J239" s="14">
        <v>2.0499999999999998</v>
      </c>
      <c r="K239" s="109">
        <f t="shared" si="6"/>
        <v>3.28</v>
      </c>
      <c r="L239" s="115"/>
    </row>
    <row r="240" spans="1:12" ht="24" customHeight="1">
      <c r="A240" s="114"/>
      <c r="B240" s="107">
        <f>'Tax Invoice'!D234</f>
        <v>2</v>
      </c>
      <c r="C240" s="10" t="s">
        <v>937</v>
      </c>
      <c r="D240" s="10" t="s">
        <v>937</v>
      </c>
      <c r="E240" s="118" t="s">
        <v>37</v>
      </c>
      <c r="F240" s="147" t="s">
        <v>273</v>
      </c>
      <c r="G240" s="148"/>
      <c r="H240" s="11" t="s">
        <v>938</v>
      </c>
      <c r="I240" s="14">
        <f t="shared" si="7"/>
        <v>1.77</v>
      </c>
      <c r="J240" s="14">
        <v>2.21</v>
      </c>
      <c r="K240" s="109">
        <f t="shared" si="6"/>
        <v>3.54</v>
      </c>
      <c r="L240" s="115"/>
    </row>
    <row r="241" spans="1:12" ht="24" customHeight="1">
      <c r="A241" s="114"/>
      <c r="B241" s="107">
        <f>'Tax Invoice'!D235</f>
        <v>2</v>
      </c>
      <c r="C241" s="10" t="s">
        <v>937</v>
      </c>
      <c r="D241" s="10" t="s">
        <v>937</v>
      </c>
      <c r="E241" s="118" t="s">
        <v>37</v>
      </c>
      <c r="F241" s="147" t="s">
        <v>272</v>
      </c>
      <c r="G241" s="148"/>
      <c r="H241" s="11" t="s">
        <v>938</v>
      </c>
      <c r="I241" s="14">
        <f t="shared" si="7"/>
        <v>1.77</v>
      </c>
      <c r="J241" s="14">
        <v>2.21</v>
      </c>
      <c r="K241" s="109">
        <f t="shared" si="6"/>
        <v>3.54</v>
      </c>
      <c r="L241" s="115"/>
    </row>
    <row r="242" spans="1:12" ht="24" customHeight="1">
      <c r="A242" s="114"/>
      <c r="B242" s="107">
        <f>'Tax Invoice'!D236</f>
        <v>4</v>
      </c>
      <c r="C242" s="10" t="s">
        <v>939</v>
      </c>
      <c r="D242" s="10" t="s">
        <v>939</v>
      </c>
      <c r="E242" s="118"/>
      <c r="F242" s="147"/>
      <c r="G242" s="148"/>
      <c r="H242" s="11" t="s">
        <v>940</v>
      </c>
      <c r="I242" s="14">
        <f t="shared" si="7"/>
        <v>0.7</v>
      </c>
      <c r="J242" s="14">
        <v>0.87</v>
      </c>
      <c r="K242" s="109">
        <f t="shared" si="6"/>
        <v>2.8</v>
      </c>
      <c r="L242" s="115"/>
    </row>
    <row r="243" spans="1:12" ht="24" customHeight="1">
      <c r="A243" s="114"/>
      <c r="B243" s="107">
        <f>'Tax Invoice'!D237</f>
        <v>4</v>
      </c>
      <c r="C243" s="10" t="s">
        <v>941</v>
      </c>
      <c r="D243" s="10" t="s">
        <v>941</v>
      </c>
      <c r="E243" s="118"/>
      <c r="F243" s="147"/>
      <c r="G243" s="148"/>
      <c r="H243" s="11" t="s">
        <v>942</v>
      </c>
      <c r="I243" s="14">
        <f t="shared" si="7"/>
        <v>0.7</v>
      </c>
      <c r="J243" s="14">
        <v>0.87</v>
      </c>
      <c r="K243" s="109">
        <f t="shared" si="6"/>
        <v>2.8</v>
      </c>
      <c r="L243" s="115"/>
    </row>
    <row r="244" spans="1:12" ht="24" customHeight="1">
      <c r="A244" s="114"/>
      <c r="B244" s="107">
        <f>'Tax Invoice'!D238</f>
        <v>4</v>
      </c>
      <c r="C244" s="10" t="s">
        <v>943</v>
      </c>
      <c r="D244" s="10" t="s">
        <v>943</v>
      </c>
      <c r="E244" s="118"/>
      <c r="F244" s="147"/>
      <c r="G244" s="148"/>
      <c r="H244" s="11" t="s">
        <v>944</v>
      </c>
      <c r="I244" s="14">
        <f t="shared" si="7"/>
        <v>0.7</v>
      </c>
      <c r="J244" s="14">
        <v>0.87</v>
      </c>
      <c r="K244" s="109">
        <f t="shared" si="6"/>
        <v>2.8</v>
      </c>
      <c r="L244" s="115"/>
    </row>
    <row r="245" spans="1:12" ht="24" customHeight="1">
      <c r="A245" s="114"/>
      <c r="B245" s="107">
        <f>'Tax Invoice'!D239</f>
        <v>4</v>
      </c>
      <c r="C245" s="10" t="s">
        <v>945</v>
      </c>
      <c r="D245" s="10" t="s">
        <v>1195</v>
      </c>
      <c r="E245" s="118" t="s">
        <v>294</v>
      </c>
      <c r="F245" s="147" t="s">
        <v>635</v>
      </c>
      <c r="G245" s="148"/>
      <c r="H245" s="11" t="s">
        <v>946</v>
      </c>
      <c r="I245" s="14">
        <f t="shared" si="7"/>
        <v>1.36</v>
      </c>
      <c r="J245" s="14">
        <v>1.7</v>
      </c>
      <c r="K245" s="109">
        <f t="shared" si="6"/>
        <v>5.44</v>
      </c>
      <c r="L245" s="115"/>
    </row>
    <row r="246" spans="1:12" ht="12.75" customHeight="1">
      <c r="A246" s="114"/>
      <c r="B246" s="107">
        <f>'Tax Invoice'!D240</f>
        <v>4</v>
      </c>
      <c r="C246" s="10" t="s">
        <v>947</v>
      </c>
      <c r="D246" s="10" t="s">
        <v>1196</v>
      </c>
      <c r="E246" s="118" t="s">
        <v>298</v>
      </c>
      <c r="F246" s="147" t="s">
        <v>273</v>
      </c>
      <c r="G246" s="148"/>
      <c r="H246" s="11" t="s">
        <v>948</v>
      </c>
      <c r="I246" s="14">
        <f t="shared" si="7"/>
        <v>0.5</v>
      </c>
      <c r="J246" s="14">
        <v>0.63</v>
      </c>
      <c r="K246" s="109">
        <f t="shared" si="6"/>
        <v>2</v>
      </c>
      <c r="L246" s="115"/>
    </row>
    <row r="247" spans="1:12" ht="12.75" customHeight="1">
      <c r="A247" s="114"/>
      <c r="B247" s="107">
        <f>'Tax Invoice'!D241</f>
        <v>4</v>
      </c>
      <c r="C247" s="10" t="s">
        <v>947</v>
      </c>
      <c r="D247" s="10" t="s">
        <v>1197</v>
      </c>
      <c r="E247" s="118" t="s">
        <v>294</v>
      </c>
      <c r="F247" s="147" t="s">
        <v>273</v>
      </c>
      <c r="G247" s="148"/>
      <c r="H247" s="11" t="s">
        <v>948</v>
      </c>
      <c r="I247" s="14">
        <f t="shared" si="7"/>
        <v>0.54</v>
      </c>
      <c r="J247" s="14">
        <v>0.67</v>
      </c>
      <c r="K247" s="109">
        <f t="shared" si="6"/>
        <v>2.16</v>
      </c>
      <c r="L247" s="115"/>
    </row>
    <row r="248" spans="1:12" ht="12.75" customHeight="1">
      <c r="A248" s="114"/>
      <c r="B248" s="107">
        <f>'Tax Invoice'!D242</f>
        <v>4</v>
      </c>
      <c r="C248" s="10" t="s">
        <v>947</v>
      </c>
      <c r="D248" s="10" t="s">
        <v>1198</v>
      </c>
      <c r="E248" s="118" t="s">
        <v>314</v>
      </c>
      <c r="F248" s="147" t="s">
        <v>273</v>
      </c>
      <c r="G248" s="148"/>
      <c r="H248" s="11" t="s">
        <v>948</v>
      </c>
      <c r="I248" s="14">
        <f t="shared" si="7"/>
        <v>0.57999999999999996</v>
      </c>
      <c r="J248" s="14">
        <v>0.72</v>
      </c>
      <c r="K248" s="109">
        <f t="shared" si="6"/>
        <v>2.3199999999999998</v>
      </c>
      <c r="L248" s="115"/>
    </row>
    <row r="249" spans="1:12" ht="24" customHeight="1">
      <c r="A249" s="114"/>
      <c r="B249" s="107">
        <f>'Tax Invoice'!D243</f>
        <v>6</v>
      </c>
      <c r="C249" s="10" t="s">
        <v>949</v>
      </c>
      <c r="D249" s="10" t="s">
        <v>1199</v>
      </c>
      <c r="E249" s="118" t="s">
        <v>298</v>
      </c>
      <c r="F249" s="147" t="s">
        <v>273</v>
      </c>
      <c r="G249" s="148"/>
      <c r="H249" s="11" t="s">
        <v>950</v>
      </c>
      <c r="I249" s="14">
        <f t="shared" si="7"/>
        <v>0.5</v>
      </c>
      <c r="J249" s="14">
        <v>0.63</v>
      </c>
      <c r="K249" s="109">
        <f t="shared" si="6"/>
        <v>3</v>
      </c>
      <c r="L249" s="115"/>
    </row>
    <row r="250" spans="1:12" ht="24" customHeight="1">
      <c r="A250" s="114"/>
      <c r="B250" s="107">
        <f>'Tax Invoice'!D244</f>
        <v>6</v>
      </c>
      <c r="C250" s="10" t="s">
        <v>949</v>
      </c>
      <c r="D250" s="10" t="s">
        <v>1200</v>
      </c>
      <c r="E250" s="118" t="s">
        <v>314</v>
      </c>
      <c r="F250" s="147" t="s">
        <v>273</v>
      </c>
      <c r="G250" s="148"/>
      <c r="H250" s="11" t="s">
        <v>950</v>
      </c>
      <c r="I250" s="14">
        <f t="shared" si="7"/>
        <v>0.57999999999999996</v>
      </c>
      <c r="J250" s="14">
        <v>0.72</v>
      </c>
      <c r="K250" s="109">
        <f t="shared" si="6"/>
        <v>3.4799999999999995</v>
      </c>
      <c r="L250" s="115"/>
    </row>
    <row r="251" spans="1:12" ht="24" customHeight="1">
      <c r="A251" s="114"/>
      <c r="B251" s="107">
        <f>'Tax Invoice'!D245</f>
        <v>8</v>
      </c>
      <c r="C251" s="10" t="s">
        <v>949</v>
      </c>
      <c r="D251" s="10" t="s">
        <v>1201</v>
      </c>
      <c r="E251" s="118" t="s">
        <v>701</v>
      </c>
      <c r="F251" s="147" t="s">
        <v>273</v>
      </c>
      <c r="G251" s="148"/>
      <c r="H251" s="11" t="s">
        <v>950</v>
      </c>
      <c r="I251" s="14">
        <f t="shared" si="7"/>
        <v>0.62</v>
      </c>
      <c r="J251" s="14">
        <v>0.77</v>
      </c>
      <c r="K251" s="109">
        <f t="shared" si="6"/>
        <v>4.96</v>
      </c>
      <c r="L251" s="115"/>
    </row>
    <row r="252" spans="1:12" ht="12.75" customHeight="1">
      <c r="A252" s="114"/>
      <c r="B252" s="107">
        <f>'Tax Invoice'!D246</f>
        <v>6</v>
      </c>
      <c r="C252" s="10" t="s">
        <v>951</v>
      </c>
      <c r="D252" s="10" t="s">
        <v>951</v>
      </c>
      <c r="E252" s="118" t="s">
        <v>294</v>
      </c>
      <c r="F252" s="147" t="s">
        <v>583</v>
      </c>
      <c r="G252" s="148"/>
      <c r="H252" s="11" t="s">
        <v>952</v>
      </c>
      <c r="I252" s="14">
        <f t="shared" si="7"/>
        <v>0.26</v>
      </c>
      <c r="J252" s="14">
        <v>0.33</v>
      </c>
      <c r="K252" s="109">
        <f t="shared" si="6"/>
        <v>1.56</v>
      </c>
      <c r="L252" s="115"/>
    </row>
    <row r="253" spans="1:12" ht="36" customHeight="1">
      <c r="A253" s="114"/>
      <c r="B253" s="107">
        <f>'Tax Invoice'!D247</f>
        <v>3</v>
      </c>
      <c r="C253" s="10" t="s">
        <v>953</v>
      </c>
      <c r="D253" s="10" t="s">
        <v>1202</v>
      </c>
      <c r="E253" s="118" t="s">
        <v>228</v>
      </c>
      <c r="F253" s="147" t="s">
        <v>239</v>
      </c>
      <c r="G253" s="148"/>
      <c r="H253" s="11" t="s">
        <v>954</v>
      </c>
      <c r="I253" s="14">
        <f t="shared" si="7"/>
        <v>0.94</v>
      </c>
      <c r="J253" s="14">
        <v>1.17</v>
      </c>
      <c r="K253" s="109">
        <f t="shared" si="6"/>
        <v>2.82</v>
      </c>
      <c r="L253" s="115"/>
    </row>
    <row r="254" spans="1:12" ht="36" customHeight="1">
      <c r="A254" s="114"/>
      <c r="B254" s="107">
        <f>'Tax Invoice'!D248</f>
        <v>3</v>
      </c>
      <c r="C254" s="10" t="s">
        <v>953</v>
      </c>
      <c r="D254" s="10" t="s">
        <v>1203</v>
      </c>
      <c r="E254" s="118" t="s">
        <v>231</v>
      </c>
      <c r="F254" s="147" t="s">
        <v>239</v>
      </c>
      <c r="G254" s="148"/>
      <c r="H254" s="11" t="s">
        <v>954</v>
      </c>
      <c r="I254" s="14">
        <f t="shared" si="7"/>
        <v>0.98</v>
      </c>
      <c r="J254" s="14">
        <v>1.22</v>
      </c>
      <c r="K254" s="109">
        <f t="shared" si="6"/>
        <v>2.94</v>
      </c>
      <c r="L254" s="115"/>
    </row>
    <row r="255" spans="1:12" ht="36" customHeight="1">
      <c r="A255" s="114"/>
      <c r="B255" s="107">
        <f>'Tax Invoice'!D249</f>
        <v>5</v>
      </c>
      <c r="C255" s="10" t="s">
        <v>953</v>
      </c>
      <c r="D255" s="10" t="s">
        <v>1204</v>
      </c>
      <c r="E255" s="118" t="s">
        <v>955</v>
      </c>
      <c r="F255" s="147" t="s">
        <v>239</v>
      </c>
      <c r="G255" s="148"/>
      <c r="H255" s="11" t="s">
        <v>954</v>
      </c>
      <c r="I255" s="14">
        <f t="shared" si="7"/>
        <v>1.29</v>
      </c>
      <c r="J255" s="14">
        <v>1.61</v>
      </c>
      <c r="K255" s="109">
        <f t="shared" si="6"/>
        <v>6.45</v>
      </c>
      <c r="L255" s="115"/>
    </row>
    <row r="256" spans="1:12" ht="36" customHeight="1">
      <c r="A256" s="114"/>
      <c r="B256" s="107">
        <f>'Tax Invoice'!D250</f>
        <v>3</v>
      </c>
      <c r="C256" s="10" t="s">
        <v>953</v>
      </c>
      <c r="D256" s="10" t="s">
        <v>1204</v>
      </c>
      <c r="E256" s="118" t="s">
        <v>955</v>
      </c>
      <c r="F256" s="147" t="s">
        <v>829</v>
      </c>
      <c r="G256" s="148"/>
      <c r="H256" s="11" t="s">
        <v>954</v>
      </c>
      <c r="I256" s="14">
        <f t="shared" si="7"/>
        <v>1.29</v>
      </c>
      <c r="J256" s="14">
        <v>1.61</v>
      </c>
      <c r="K256" s="109">
        <f t="shared" si="6"/>
        <v>3.87</v>
      </c>
      <c r="L256" s="115"/>
    </row>
    <row r="257" spans="1:12" ht="36" customHeight="1">
      <c r="A257" s="114"/>
      <c r="B257" s="107">
        <f>'Tax Invoice'!D251</f>
        <v>5</v>
      </c>
      <c r="C257" s="10" t="s">
        <v>953</v>
      </c>
      <c r="D257" s="10" t="s">
        <v>1205</v>
      </c>
      <c r="E257" s="118" t="s">
        <v>956</v>
      </c>
      <c r="F257" s="147" t="s">
        <v>239</v>
      </c>
      <c r="G257" s="148"/>
      <c r="H257" s="11" t="s">
        <v>954</v>
      </c>
      <c r="I257" s="14">
        <f t="shared" si="7"/>
        <v>1.1399999999999999</v>
      </c>
      <c r="J257" s="14">
        <v>1.42</v>
      </c>
      <c r="K257" s="109">
        <f t="shared" si="6"/>
        <v>5.6999999999999993</v>
      </c>
      <c r="L257" s="115"/>
    </row>
    <row r="258" spans="1:12" ht="36" customHeight="1">
      <c r="A258" s="114"/>
      <c r="B258" s="107">
        <f>'Tax Invoice'!D252</f>
        <v>3</v>
      </c>
      <c r="C258" s="10" t="s">
        <v>953</v>
      </c>
      <c r="D258" s="10" t="s">
        <v>1205</v>
      </c>
      <c r="E258" s="118" t="s">
        <v>956</v>
      </c>
      <c r="F258" s="147" t="s">
        <v>936</v>
      </c>
      <c r="G258" s="148"/>
      <c r="H258" s="11" t="s">
        <v>954</v>
      </c>
      <c r="I258" s="14">
        <f t="shared" si="7"/>
        <v>1.1399999999999999</v>
      </c>
      <c r="J258" s="14">
        <v>1.42</v>
      </c>
      <c r="K258" s="109">
        <f t="shared" si="6"/>
        <v>3.42</v>
      </c>
      <c r="L258" s="115"/>
    </row>
    <row r="259" spans="1:12" ht="25.5" customHeight="1">
      <c r="A259" s="114"/>
      <c r="B259" s="107">
        <f>'Tax Invoice'!D253</f>
        <v>2</v>
      </c>
      <c r="C259" s="10" t="s">
        <v>957</v>
      </c>
      <c r="D259" s="10" t="s">
        <v>957</v>
      </c>
      <c r="E259" s="118" t="s">
        <v>25</v>
      </c>
      <c r="F259" s="147" t="s">
        <v>107</v>
      </c>
      <c r="G259" s="148"/>
      <c r="H259" s="11" t="s">
        <v>958</v>
      </c>
      <c r="I259" s="14">
        <f t="shared" si="7"/>
        <v>0.98</v>
      </c>
      <c r="J259" s="14">
        <v>1.23</v>
      </c>
      <c r="K259" s="109">
        <f t="shared" si="6"/>
        <v>1.96</v>
      </c>
      <c r="L259" s="115"/>
    </row>
    <row r="260" spans="1:12" ht="25.5" customHeight="1">
      <c r="A260" s="114"/>
      <c r="B260" s="107">
        <f>'Tax Invoice'!D254</f>
        <v>2</v>
      </c>
      <c r="C260" s="10" t="s">
        <v>957</v>
      </c>
      <c r="D260" s="10" t="s">
        <v>957</v>
      </c>
      <c r="E260" s="118" t="s">
        <v>25</v>
      </c>
      <c r="F260" s="147" t="s">
        <v>210</v>
      </c>
      <c r="G260" s="148"/>
      <c r="H260" s="11" t="s">
        <v>958</v>
      </c>
      <c r="I260" s="14">
        <f t="shared" si="7"/>
        <v>0.98</v>
      </c>
      <c r="J260" s="14">
        <v>1.23</v>
      </c>
      <c r="K260" s="109">
        <f t="shared" si="6"/>
        <v>1.96</v>
      </c>
      <c r="L260" s="115"/>
    </row>
    <row r="261" spans="1:12" ht="24" customHeight="1">
      <c r="A261" s="114"/>
      <c r="B261" s="107">
        <f>'Tax Invoice'!D255</f>
        <v>5</v>
      </c>
      <c r="C261" s="10" t="s">
        <v>959</v>
      </c>
      <c r="D261" s="10" t="s">
        <v>959</v>
      </c>
      <c r="E261" s="118" t="s">
        <v>23</v>
      </c>
      <c r="F261" s="147" t="s">
        <v>210</v>
      </c>
      <c r="G261" s="148"/>
      <c r="H261" s="11" t="s">
        <v>960</v>
      </c>
      <c r="I261" s="14">
        <f t="shared" si="7"/>
        <v>0.46</v>
      </c>
      <c r="J261" s="14">
        <v>0.57999999999999996</v>
      </c>
      <c r="K261" s="109">
        <f t="shared" si="6"/>
        <v>2.3000000000000003</v>
      </c>
      <c r="L261" s="115"/>
    </row>
    <row r="262" spans="1:12" ht="24" customHeight="1">
      <c r="A262" s="114"/>
      <c r="B262" s="107">
        <f>'Tax Invoice'!D256</f>
        <v>5</v>
      </c>
      <c r="C262" s="10" t="s">
        <v>959</v>
      </c>
      <c r="D262" s="10" t="s">
        <v>959</v>
      </c>
      <c r="E262" s="118" t="s">
        <v>23</v>
      </c>
      <c r="F262" s="147" t="s">
        <v>214</v>
      </c>
      <c r="G262" s="148"/>
      <c r="H262" s="11" t="s">
        <v>960</v>
      </c>
      <c r="I262" s="14">
        <f t="shared" si="7"/>
        <v>0.46</v>
      </c>
      <c r="J262" s="14">
        <v>0.57999999999999996</v>
      </c>
      <c r="K262" s="109">
        <f t="shared" si="6"/>
        <v>2.3000000000000003</v>
      </c>
      <c r="L262" s="115"/>
    </row>
    <row r="263" spans="1:12" ht="24" customHeight="1">
      <c r="A263" s="114"/>
      <c r="B263" s="107">
        <f>'Tax Invoice'!D257</f>
        <v>5</v>
      </c>
      <c r="C263" s="10" t="s">
        <v>959</v>
      </c>
      <c r="D263" s="10" t="s">
        <v>959</v>
      </c>
      <c r="E263" s="118" t="s">
        <v>23</v>
      </c>
      <c r="F263" s="147" t="s">
        <v>310</v>
      </c>
      <c r="G263" s="148"/>
      <c r="H263" s="11" t="s">
        <v>960</v>
      </c>
      <c r="I263" s="14">
        <f t="shared" si="7"/>
        <v>0.46</v>
      </c>
      <c r="J263" s="14">
        <v>0.57999999999999996</v>
      </c>
      <c r="K263" s="109">
        <f t="shared" si="6"/>
        <v>2.3000000000000003</v>
      </c>
      <c r="L263" s="115"/>
    </row>
    <row r="264" spans="1:12" ht="24" customHeight="1">
      <c r="A264" s="114"/>
      <c r="B264" s="107">
        <f>'Tax Invoice'!D258</f>
        <v>5</v>
      </c>
      <c r="C264" s="10" t="s">
        <v>959</v>
      </c>
      <c r="D264" s="10" t="s">
        <v>959</v>
      </c>
      <c r="E264" s="118" t="s">
        <v>25</v>
      </c>
      <c r="F264" s="147" t="s">
        <v>210</v>
      </c>
      <c r="G264" s="148"/>
      <c r="H264" s="11" t="s">
        <v>960</v>
      </c>
      <c r="I264" s="14">
        <f t="shared" si="7"/>
        <v>0.46</v>
      </c>
      <c r="J264" s="14">
        <v>0.57999999999999996</v>
      </c>
      <c r="K264" s="109">
        <f t="shared" si="6"/>
        <v>2.3000000000000003</v>
      </c>
      <c r="L264" s="115"/>
    </row>
    <row r="265" spans="1:12" ht="24" customHeight="1">
      <c r="A265" s="114"/>
      <c r="B265" s="107">
        <f>'Tax Invoice'!D259</f>
        <v>5</v>
      </c>
      <c r="C265" s="10" t="s">
        <v>959</v>
      </c>
      <c r="D265" s="10" t="s">
        <v>959</v>
      </c>
      <c r="E265" s="118" t="s">
        <v>25</v>
      </c>
      <c r="F265" s="147" t="s">
        <v>212</v>
      </c>
      <c r="G265" s="148"/>
      <c r="H265" s="11" t="s">
        <v>960</v>
      </c>
      <c r="I265" s="14">
        <f t="shared" si="7"/>
        <v>0.46</v>
      </c>
      <c r="J265" s="14">
        <v>0.57999999999999996</v>
      </c>
      <c r="K265" s="109">
        <f t="shared" si="6"/>
        <v>2.3000000000000003</v>
      </c>
      <c r="L265" s="115"/>
    </row>
    <row r="266" spans="1:12" ht="24" customHeight="1">
      <c r="A266" s="114"/>
      <c r="B266" s="107">
        <f>'Tax Invoice'!D260</f>
        <v>5</v>
      </c>
      <c r="C266" s="10" t="s">
        <v>959</v>
      </c>
      <c r="D266" s="10" t="s">
        <v>959</v>
      </c>
      <c r="E266" s="118" t="s">
        <v>25</v>
      </c>
      <c r="F266" s="147" t="s">
        <v>214</v>
      </c>
      <c r="G266" s="148"/>
      <c r="H266" s="11" t="s">
        <v>960</v>
      </c>
      <c r="I266" s="14">
        <f t="shared" si="7"/>
        <v>0.46</v>
      </c>
      <c r="J266" s="14">
        <v>0.57999999999999996</v>
      </c>
      <c r="K266" s="109">
        <f t="shared" si="6"/>
        <v>2.3000000000000003</v>
      </c>
      <c r="L266" s="115"/>
    </row>
    <row r="267" spans="1:12" ht="24" customHeight="1">
      <c r="A267" s="114"/>
      <c r="B267" s="107">
        <f>'Tax Invoice'!D261</f>
        <v>5</v>
      </c>
      <c r="C267" s="10" t="s">
        <v>959</v>
      </c>
      <c r="D267" s="10" t="s">
        <v>959</v>
      </c>
      <c r="E267" s="118" t="s">
        <v>25</v>
      </c>
      <c r="F267" s="147" t="s">
        <v>310</v>
      </c>
      <c r="G267" s="148"/>
      <c r="H267" s="11" t="s">
        <v>960</v>
      </c>
      <c r="I267" s="14">
        <f t="shared" si="7"/>
        <v>0.46</v>
      </c>
      <c r="J267" s="14">
        <v>0.57999999999999996</v>
      </c>
      <c r="K267" s="109">
        <f t="shared" si="6"/>
        <v>2.3000000000000003</v>
      </c>
      <c r="L267" s="115"/>
    </row>
    <row r="268" spans="1:12" ht="24" customHeight="1">
      <c r="A268" s="114"/>
      <c r="B268" s="107">
        <f>'Tax Invoice'!D262</f>
        <v>10</v>
      </c>
      <c r="C268" s="10" t="s">
        <v>959</v>
      </c>
      <c r="D268" s="10" t="s">
        <v>959</v>
      </c>
      <c r="E268" s="118" t="s">
        <v>26</v>
      </c>
      <c r="F268" s="147" t="s">
        <v>107</v>
      </c>
      <c r="G268" s="148"/>
      <c r="H268" s="11" t="s">
        <v>960</v>
      </c>
      <c r="I268" s="14">
        <f t="shared" si="7"/>
        <v>0.46</v>
      </c>
      <c r="J268" s="14">
        <v>0.57999999999999996</v>
      </c>
      <c r="K268" s="109">
        <f t="shared" si="6"/>
        <v>4.6000000000000005</v>
      </c>
      <c r="L268" s="115"/>
    </row>
    <row r="269" spans="1:12" ht="24" customHeight="1">
      <c r="A269" s="114"/>
      <c r="B269" s="107">
        <f>'Tax Invoice'!D263</f>
        <v>3</v>
      </c>
      <c r="C269" s="10" t="s">
        <v>959</v>
      </c>
      <c r="D269" s="10" t="s">
        <v>959</v>
      </c>
      <c r="E269" s="118" t="s">
        <v>27</v>
      </c>
      <c r="F269" s="147" t="s">
        <v>107</v>
      </c>
      <c r="G269" s="148"/>
      <c r="H269" s="11" t="s">
        <v>960</v>
      </c>
      <c r="I269" s="14">
        <f t="shared" si="7"/>
        <v>0.46</v>
      </c>
      <c r="J269" s="14">
        <v>0.57999999999999996</v>
      </c>
      <c r="K269" s="109">
        <f t="shared" si="6"/>
        <v>1.3800000000000001</v>
      </c>
      <c r="L269" s="115"/>
    </row>
    <row r="270" spans="1:12" ht="24" customHeight="1">
      <c r="A270" s="114"/>
      <c r="B270" s="107">
        <f>'Tax Invoice'!D264</f>
        <v>3</v>
      </c>
      <c r="C270" s="10" t="s">
        <v>961</v>
      </c>
      <c r="D270" s="10" t="s">
        <v>1206</v>
      </c>
      <c r="E270" s="118" t="s">
        <v>234</v>
      </c>
      <c r="F270" s="147" t="s">
        <v>107</v>
      </c>
      <c r="G270" s="148"/>
      <c r="H270" s="11" t="s">
        <v>962</v>
      </c>
      <c r="I270" s="14">
        <f t="shared" si="7"/>
        <v>0.78</v>
      </c>
      <c r="J270" s="14">
        <v>0.97</v>
      </c>
      <c r="K270" s="109">
        <f t="shared" si="6"/>
        <v>2.34</v>
      </c>
      <c r="L270" s="115"/>
    </row>
    <row r="271" spans="1:12" ht="24" customHeight="1">
      <c r="A271" s="114"/>
      <c r="B271" s="107">
        <f>'Tax Invoice'!D265</f>
        <v>3</v>
      </c>
      <c r="C271" s="10" t="s">
        <v>961</v>
      </c>
      <c r="D271" s="10" t="s">
        <v>1206</v>
      </c>
      <c r="E271" s="118" t="s">
        <v>234</v>
      </c>
      <c r="F271" s="147" t="s">
        <v>210</v>
      </c>
      <c r="G271" s="148"/>
      <c r="H271" s="11" t="s">
        <v>962</v>
      </c>
      <c r="I271" s="14">
        <f t="shared" si="7"/>
        <v>0.78</v>
      </c>
      <c r="J271" s="14">
        <v>0.97</v>
      </c>
      <c r="K271" s="109">
        <f t="shared" si="6"/>
        <v>2.34</v>
      </c>
      <c r="L271" s="115"/>
    </row>
    <row r="272" spans="1:12" ht="24" customHeight="1">
      <c r="A272" s="114"/>
      <c r="B272" s="107">
        <f>'Tax Invoice'!D266</f>
        <v>3</v>
      </c>
      <c r="C272" s="10" t="s">
        <v>961</v>
      </c>
      <c r="D272" s="10" t="s">
        <v>1206</v>
      </c>
      <c r="E272" s="118" t="s">
        <v>234</v>
      </c>
      <c r="F272" s="147" t="s">
        <v>268</v>
      </c>
      <c r="G272" s="148"/>
      <c r="H272" s="11" t="s">
        <v>962</v>
      </c>
      <c r="I272" s="14">
        <f t="shared" si="7"/>
        <v>0.78</v>
      </c>
      <c r="J272" s="14">
        <v>0.97</v>
      </c>
      <c r="K272" s="109">
        <f t="shared" si="6"/>
        <v>2.34</v>
      </c>
      <c r="L272" s="115"/>
    </row>
    <row r="273" spans="1:12" ht="24" customHeight="1">
      <c r="A273" s="114"/>
      <c r="B273" s="107">
        <f>'Tax Invoice'!D267</f>
        <v>6</v>
      </c>
      <c r="C273" s="10" t="s">
        <v>963</v>
      </c>
      <c r="D273" s="10" t="s">
        <v>963</v>
      </c>
      <c r="E273" s="118" t="s">
        <v>23</v>
      </c>
      <c r="F273" s="147" t="s">
        <v>107</v>
      </c>
      <c r="G273" s="148"/>
      <c r="H273" s="11" t="s">
        <v>964</v>
      </c>
      <c r="I273" s="14">
        <f t="shared" si="7"/>
        <v>0.26</v>
      </c>
      <c r="J273" s="14">
        <v>0.33</v>
      </c>
      <c r="K273" s="109">
        <f t="shared" si="6"/>
        <v>1.56</v>
      </c>
      <c r="L273" s="115"/>
    </row>
    <row r="274" spans="1:12" ht="24" customHeight="1">
      <c r="A274" s="114"/>
      <c r="B274" s="107">
        <f>'Tax Invoice'!D268</f>
        <v>10</v>
      </c>
      <c r="C274" s="10" t="s">
        <v>963</v>
      </c>
      <c r="D274" s="10" t="s">
        <v>963</v>
      </c>
      <c r="E274" s="118" t="s">
        <v>25</v>
      </c>
      <c r="F274" s="147" t="s">
        <v>107</v>
      </c>
      <c r="G274" s="148"/>
      <c r="H274" s="11" t="s">
        <v>964</v>
      </c>
      <c r="I274" s="14">
        <f t="shared" si="7"/>
        <v>0.26</v>
      </c>
      <c r="J274" s="14">
        <v>0.33</v>
      </c>
      <c r="K274" s="109">
        <f t="shared" si="6"/>
        <v>2.6</v>
      </c>
      <c r="L274" s="115"/>
    </row>
    <row r="275" spans="1:12" ht="24" customHeight="1">
      <c r="A275" s="114"/>
      <c r="B275" s="107">
        <f>'Tax Invoice'!D269</f>
        <v>6</v>
      </c>
      <c r="C275" s="10" t="s">
        <v>592</v>
      </c>
      <c r="D275" s="10" t="s">
        <v>592</v>
      </c>
      <c r="E275" s="118" t="s">
        <v>23</v>
      </c>
      <c r="F275" s="147" t="s">
        <v>107</v>
      </c>
      <c r="G275" s="148"/>
      <c r="H275" s="11" t="s">
        <v>594</v>
      </c>
      <c r="I275" s="14">
        <f t="shared" si="7"/>
        <v>0.26</v>
      </c>
      <c r="J275" s="14">
        <v>0.33</v>
      </c>
      <c r="K275" s="109">
        <f t="shared" si="6"/>
        <v>1.56</v>
      </c>
      <c r="L275" s="115"/>
    </row>
    <row r="276" spans="1:12" ht="24" customHeight="1">
      <c r="A276" s="114"/>
      <c r="B276" s="107">
        <f>'Tax Invoice'!D270</f>
        <v>5</v>
      </c>
      <c r="C276" s="10" t="s">
        <v>592</v>
      </c>
      <c r="D276" s="10" t="s">
        <v>592</v>
      </c>
      <c r="E276" s="118" t="s">
        <v>23</v>
      </c>
      <c r="F276" s="147" t="s">
        <v>212</v>
      </c>
      <c r="G276" s="148"/>
      <c r="H276" s="11" t="s">
        <v>594</v>
      </c>
      <c r="I276" s="14">
        <f t="shared" si="7"/>
        <v>0.26</v>
      </c>
      <c r="J276" s="14">
        <v>0.33</v>
      </c>
      <c r="K276" s="109">
        <f t="shared" si="6"/>
        <v>1.3</v>
      </c>
      <c r="L276" s="115"/>
    </row>
    <row r="277" spans="1:12" ht="24" customHeight="1">
      <c r="A277" s="114"/>
      <c r="B277" s="107">
        <f>'Tax Invoice'!D271</f>
        <v>5</v>
      </c>
      <c r="C277" s="10" t="s">
        <v>592</v>
      </c>
      <c r="D277" s="10" t="s">
        <v>592</v>
      </c>
      <c r="E277" s="118" t="s">
        <v>23</v>
      </c>
      <c r="F277" s="147" t="s">
        <v>213</v>
      </c>
      <c r="G277" s="148"/>
      <c r="H277" s="11" t="s">
        <v>594</v>
      </c>
      <c r="I277" s="14">
        <f t="shared" si="7"/>
        <v>0.26</v>
      </c>
      <c r="J277" s="14">
        <v>0.33</v>
      </c>
      <c r="K277" s="109">
        <f t="shared" si="6"/>
        <v>1.3</v>
      </c>
      <c r="L277" s="115"/>
    </row>
    <row r="278" spans="1:12" ht="24" customHeight="1">
      <c r="A278" s="114"/>
      <c r="B278" s="107">
        <f>'Tax Invoice'!D272</f>
        <v>15</v>
      </c>
      <c r="C278" s="10" t="s">
        <v>592</v>
      </c>
      <c r="D278" s="10" t="s">
        <v>592</v>
      </c>
      <c r="E278" s="118" t="s">
        <v>25</v>
      </c>
      <c r="F278" s="147" t="s">
        <v>107</v>
      </c>
      <c r="G278" s="148"/>
      <c r="H278" s="11" t="s">
        <v>594</v>
      </c>
      <c r="I278" s="14">
        <f t="shared" si="7"/>
        <v>0.26</v>
      </c>
      <c r="J278" s="14">
        <v>0.33</v>
      </c>
      <c r="K278" s="109">
        <f t="shared" si="6"/>
        <v>3.9000000000000004</v>
      </c>
      <c r="L278" s="115"/>
    </row>
    <row r="279" spans="1:12" ht="24" customHeight="1">
      <c r="A279" s="114"/>
      <c r="B279" s="107">
        <f>'Tax Invoice'!D273</f>
        <v>5</v>
      </c>
      <c r="C279" s="10" t="s">
        <v>592</v>
      </c>
      <c r="D279" s="10" t="s">
        <v>592</v>
      </c>
      <c r="E279" s="118" t="s">
        <v>25</v>
      </c>
      <c r="F279" s="147" t="s">
        <v>214</v>
      </c>
      <c r="G279" s="148"/>
      <c r="H279" s="11" t="s">
        <v>594</v>
      </c>
      <c r="I279" s="14">
        <f t="shared" si="7"/>
        <v>0.26</v>
      </c>
      <c r="J279" s="14">
        <v>0.33</v>
      </c>
      <c r="K279" s="109">
        <f t="shared" si="6"/>
        <v>1.3</v>
      </c>
      <c r="L279" s="115"/>
    </row>
    <row r="280" spans="1:12" ht="24" customHeight="1">
      <c r="A280" s="114"/>
      <c r="B280" s="107">
        <f>'Tax Invoice'!D274</f>
        <v>5</v>
      </c>
      <c r="C280" s="10" t="s">
        <v>592</v>
      </c>
      <c r="D280" s="10" t="s">
        <v>592</v>
      </c>
      <c r="E280" s="118" t="s">
        <v>25</v>
      </c>
      <c r="F280" s="147" t="s">
        <v>310</v>
      </c>
      <c r="G280" s="148"/>
      <c r="H280" s="11" t="s">
        <v>594</v>
      </c>
      <c r="I280" s="14">
        <f t="shared" si="7"/>
        <v>0.26</v>
      </c>
      <c r="J280" s="14">
        <v>0.33</v>
      </c>
      <c r="K280" s="109">
        <f t="shared" ref="K280:K343" si="8">I280*B280</f>
        <v>1.3</v>
      </c>
      <c r="L280" s="115"/>
    </row>
    <row r="281" spans="1:12" ht="26.25" customHeight="1">
      <c r="A281" s="114"/>
      <c r="B281" s="107">
        <f>'Tax Invoice'!D275</f>
        <v>12</v>
      </c>
      <c r="C281" s="10" t="s">
        <v>965</v>
      </c>
      <c r="D281" s="10" t="s">
        <v>1207</v>
      </c>
      <c r="E281" s="118" t="s">
        <v>966</v>
      </c>
      <c r="F281" s="147" t="s">
        <v>107</v>
      </c>
      <c r="G281" s="148"/>
      <c r="H281" s="11" t="s">
        <v>967</v>
      </c>
      <c r="I281" s="14">
        <f t="shared" ref="I281:I344" si="9">ROUND(J281/1.25000153775181,2)</f>
        <v>0.62</v>
      </c>
      <c r="J281" s="14">
        <v>0.77</v>
      </c>
      <c r="K281" s="109">
        <f t="shared" si="8"/>
        <v>7.4399999999999995</v>
      </c>
      <c r="L281" s="115"/>
    </row>
    <row r="282" spans="1:12" ht="24" customHeight="1">
      <c r="A282" s="114"/>
      <c r="B282" s="107">
        <f>'Tax Invoice'!D276</f>
        <v>5</v>
      </c>
      <c r="C282" s="10" t="s">
        <v>968</v>
      </c>
      <c r="D282" s="10" t="s">
        <v>968</v>
      </c>
      <c r="E282" s="118" t="s">
        <v>25</v>
      </c>
      <c r="F282" s="147" t="s">
        <v>673</v>
      </c>
      <c r="G282" s="148"/>
      <c r="H282" s="11" t="s">
        <v>969</v>
      </c>
      <c r="I282" s="14">
        <f t="shared" si="9"/>
        <v>0.46</v>
      </c>
      <c r="J282" s="14">
        <v>0.57999999999999996</v>
      </c>
      <c r="K282" s="109">
        <f t="shared" si="8"/>
        <v>2.3000000000000003</v>
      </c>
      <c r="L282" s="115"/>
    </row>
    <row r="283" spans="1:12" ht="24" customHeight="1">
      <c r="A283" s="114"/>
      <c r="B283" s="107">
        <f>'Tax Invoice'!D277</f>
        <v>8</v>
      </c>
      <c r="C283" s="10" t="s">
        <v>968</v>
      </c>
      <c r="D283" s="10" t="s">
        <v>968</v>
      </c>
      <c r="E283" s="118" t="s">
        <v>25</v>
      </c>
      <c r="F283" s="147" t="s">
        <v>272</v>
      </c>
      <c r="G283" s="148"/>
      <c r="H283" s="11" t="s">
        <v>969</v>
      </c>
      <c r="I283" s="14">
        <f t="shared" si="9"/>
        <v>0.46</v>
      </c>
      <c r="J283" s="14">
        <v>0.57999999999999996</v>
      </c>
      <c r="K283" s="109">
        <f t="shared" si="8"/>
        <v>3.68</v>
      </c>
      <c r="L283" s="115"/>
    </row>
    <row r="284" spans="1:12" ht="36" customHeight="1">
      <c r="A284" s="114"/>
      <c r="B284" s="107">
        <f>'Tax Invoice'!D278</f>
        <v>2</v>
      </c>
      <c r="C284" s="10" t="s">
        <v>970</v>
      </c>
      <c r="D284" s="10" t="s">
        <v>970</v>
      </c>
      <c r="E284" s="118" t="s">
        <v>26</v>
      </c>
      <c r="F284" s="147" t="s">
        <v>214</v>
      </c>
      <c r="G284" s="148"/>
      <c r="H284" s="11" t="s">
        <v>1293</v>
      </c>
      <c r="I284" s="14">
        <f t="shared" si="9"/>
        <v>1.41</v>
      </c>
      <c r="J284" s="14">
        <v>1.76</v>
      </c>
      <c r="K284" s="109">
        <f t="shared" si="8"/>
        <v>2.82</v>
      </c>
      <c r="L284" s="115"/>
    </row>
    <row r="285" spans="1:12" ht="36" customHeight="1">
      <c r="A285" s="114"/>
      <c r="B285" s="107">
        <f>'Tax Invoice'!D279</f>
        <v>2</v>
      </c>
      <c r="C285" s="10" t="s">
        <v>970</v>
      </c>
      <c r="D285" s="10" t="s">
        <v>970</v>
      </c>
      <c r="E285" s="118" t="s">
        <v>26</v>
      </c>
      <c r="F285" s="147" t="s">
        <v>268</v>
      </c>
      <c r="G285" s="148"/>
      <c r="H285" s="11" t="s">
        <v>1293</v>
      </c>
      <c r="I285" s="14">
        <f t="shared" si="9"/>
        <v>1.41</v>
      </c>
      <c r="J285" s="14">
        <v>1.76</v>
      </c>
      <c r="K285" s="109">
        <f t="shared" si="8"/>
        <v>2.82</v>
      </c>
      <c r="L285" s="115"/>
    </row>
    <row r="286" spans="1:12" ht="36" customHeight="1">
      <c r="A286" s="114"/>
      <c r="B286" s="107">
        <f>'Tax Invoice'!D280</f>
        <v>2</v>
      </c>
      <c r="C286" s="10" t="s">
        <v>970</v>
      </c>
      <c r="D286" s="10" t="s">
        <v>970</v>
      </c>
      <c r="E286" s="118" t="s">
        <v>26</v>
      </c>
      <c r="F286" s="147" t="s">
        <v>269</v>
      </c>
      <c r="G286" s="148"/>
      <c r="H286" s="11" t="s">
        <v>1293</v>
      </c>
      <c r="I286" s="14">
        <f t="shared" si="9"/>
        <v>1.41</v>
      </c>
      <c r="J286" s="14">
        <v>1.76</v>
      </c>
      <c r="K286" s="109">
        <f t="shared" si="8"/>
        <v>2.82</v>
      </c>
      <c r="L286" s="115"/>
    </row>
    <row r="287" spans="1:12" ht="24" customHeight="1">
      <c r="A287" s="114"/>
      <c r="B287" s="107">
        <f>'Tax Invoice'!D281</f>
        <v>2</v>
      </c>
      <c r="C287" s="10" t="s">
        <v>971</v>
      </c>
      <c r="D287" s="10" t="s">
        <v>971</v>
      </c>
      <c r="E287" s="118" t="s">
        <v>26</v>
      </c>
      <c r="F287" s="147" t="s">
        <v>107</v>
      </c>
      <c r="G287" s="148"/>
      <c r="H287" s="11" t="s">
        <v>1294</v>
      </c>
      <c r="I287" s="14">
        <f t="shared" si="9"/>
        <v>1.23</v>
      </c>
      <c r="J287" s="14">
        <v>1.54</v>
      </c>
      <c r="K287" s="109">
        <f t="shared" si="8"/>
        <v>2.46</v>
      </c>
      <c r="L287" s="115"/>
    </row>
    <row r="288" spans="1:12" ht="24" customHeight="1">
      <c r="A288" s="114"/>
      <c r="B288" s="107">
        <f>'Tax Invoice'!D282</f>
        <v>2</v>
      </c>
      <c r="C288" s="10" t="s">
        <v>971</v>
      </c>
      <c r="D288" s="10" t="s">
        <v>971</v>
      </c>
      <c r="E288" s="118" t="s">
        <v>26</v>
      </c>
      <c r="F288" s="147" t="s">
        <v>263</v>
      </c>
      <c r="G288" s="148"/>
      <c r="H288" s="11" t="s">
        <v>1294</v>
      </c>
      <c r="I288" s="14">
        <f t="shared" si="9"/>
        <v>1.23</v>
      </c>
      <c r="J288" s="14">
        <v>1.54</v>
      </c>
      <c r="K288" s="109">
        <f t="shared" si="8"/>
        <v>2.46</v>
      </c>
      <c r="L288" s="115"/>
    </row>
    <row r="289" spans="1:12" ht="24" customHeight="1">
      <c r="A289" s="114"/>
      <c r="B289" s="107">
        <f>'Tax Invoice'!D283</f>
        <v>2</v>
      </c>
      <c r="C289" s="10" t="s">
        <v>971</v>
      </c>
      <c r="D289" s="10" t="s">
        <v>971</v>
      </c>
      <c r="E289" s="118" t="s">
        <v>26</v>
      </c>
      <c r="F289" s="147" t="s">
        <v>269</v>
      </c>
      <c r="G289" s="148"/>
      <c r="H289" s="11" t="s">
        <v>1294</v>
      </c>
      <c r="I289" s="14">
        <f t="shared" si="9"/>
        <v>1.23</v>
      </c>
      <c r="J289" s="14">
        <v>1.54</v>
      </c>
      <c r="K289" s="109">
        <f t="shared" si="8"/>
        <v>2.46</v>
      </c>
      <c r="L289" s="115"/>
    </row>
    <row r="290" spans="1:12" ht="36" customHeight="1">
      <c r="A290" s="114"/>
      <c r="B290" s="107">
        <f>'Tax Invoice'!D284</f>
        <v>2</v>
      </c>
      <c r="C290" s="10" t="s">
        <v>972</v>
      </c>
      <c r="D290" s="10" t="s">
        <v>972</v>
      </c>
      <c r="E290" s="118" t="s">
        <v>26</v>
      </c>
      <c r="F290" s="147" t="s">
        <v>107</v>
      </c>
      <c r="G290" s="148"/>
      <c r="H290" s="11" t="s">
        <v>973</v>
      </c>
      <c r="I290" s="14">
        <f t="shared" si="9"/>
        <v>1.89</v>
      </c>
      <c r="J290" s="14">
        <v>2.36</v>
      </c>
      <c r="K290" s="109">
        <f t="shared" si="8"/>
        <v>3.78</v>
      </c>
      <c r="L290" s="115"/>
    </row>
    <row r="291" spans="1:12" ht="36" customHeight="1">
      <c r="A291" s="114"/>
      <c r="B291" s="107">
        <f>'Tax Invoice'!D285</f>
        <v>2</v>
      </c>
      <c r="C291" s="10" t="s">
        <v>972</v>
      </c>
      <c r="D291" s="10" t="s">
        <v>972</v>
      </c>
      <c r="E291" s="118" t="s">
        <v>26</v>
      </c>
      <c r="F291" s="147" t="s">
        <v>210</v>
      </c>
      <c r="G291" s="148"/>
      <c r="H291" s="11" t="s">
        <v>973</v>
      </c>
      <c r="I291" s="14">
        <f t="shared" si="9"/>
        <v>1.89</v>
      </c>
      <c r="J291" s="14">
        <v>2.36</v>
      </c>
      <c r="K291" s="109">
        <f t="shared" si="8"/>
        <v>3.78</v>
      </c>
      <c r="L291" s="115"/>
    </row>
    <row r="292" spans="1:12" ht="36" customHeight="1">
      <c r="A292" s="114"/>
      <c r="B292" s="107">
        <f>'Tax Invoice'!D286</f>
        <v>2</v>
      </c>
      <c r="C292" s="10" t="s">
        <v>972</v>
      </c>
      <c r="D292" s="10" t="s">
        <v>972</v>
      </c>
      <c r="E292" s="118" t="s">
        <v>26</v>
      </c>
      <c r="F292" s="147" t="s">
        <v>310</v>
      </c>
      <c r="G292" s="148"/>
      <c r="H292" s="11" t="s">
        <v>973</v>
      </c>
      <c r="I292" s="14">
        <f t="shared" si="9"/>
        <v>1.89</v>
      </c>
      <c r="J292" s="14">
        <v>2.36</v>
      </c>
      <c r="K292" s="109">
        <f t="shared" si="8"/>
        <v>3.78</v>
      </c>
      <c r="L292" s="115"/>
    </row>
    <row r="293" spans="1:12" ht="36" customHeight="1">
      <c r="A293" s="114"/>
      <c r="B293" s="107">
        <f>'Tax Invoice'!D287</f>
        <v>2</v>
      </c>
      <c r="C293" s="10" t="s">
        <v>974</v>
      </c>
      <c r="D293" s="10" t="s">
        <v>974</v>
      </c>
      <c r="E293" s="118" t="s">
        <v>26</v>
      </c>
      <c r="F293" s="147" t="s">
        <v>269</v>
      </c>
      <c r="G293" s="148"/>
      <c r="H293" s="11" t="s">
        <v>1295</v>
      </c>
      <c r="I293" s="14">
        <f t="shared" si="9"/>
        <v>1.22</v>
      </c>
      <c r="J293" s="14">
        <v>1.52</v>
      </c>
      <c r="K293" s="109">
        <f t="shared" si="8"/>
        <v>2.44</v>
      </c>
      <c r="L293" s="115"/>
    </row>
    <row r="294" spans="1:12" ht="36" customHeight="1">
      <c r="A294" s="114"/>
      <c r="B294" s="107">
        <f>'Tax Invoice'!D288</f>
        <v>2</v>
      </c>
      <c r="C294" s="10" t="s">
        <v>974</v>
      </c>
      <c r="D294" s="10" t="s">
        <v>974</v>
      </c>
      <c r="E294" s="118" t="s">
        <v>26</v>
      </c>
      <c r="F294" s="147" t="s">
        <v>270</v>
      </c>
      <c r="G294" s="148"/>
      <c r="H294" s="11" t="s">
        <v>1295</v>
      </c>
      <c r="I294" s="14">
        <f t="shared" si="9"/>
        <v>1.22</v>
      </c>
      <c r="J294" s="14">
        <v>1.52</v>
      </c>
      <c r="K294" s="109">
        <f t="shared" si="8"/>
        <v>2.44</v>
      </c>
      <c r="L294" s="115"/>
    </row>
    <row r="295" spans="1:12" ht="24" customHeight="1">
      <c r="A295" s="114"/>
      <c r="B295" s="107">
        <f>'Tax Invoice'!D289</f>
        <v>2</v>
      </c>
      <c r="C295" s="10" t="s">
        <v>975</v>
      </c>
      <c r="D295" s="10" t="s">
        <v>975</v>
      </c>
      <c r="E295" s="118" t="s">
        <v>26</v>
      </c>
      <c r="F295" s="147" t="s">
        <v>107</v>
      </c>
      <c r="G295" s="148"/>
      <c r="H295" s="11" t="s">
        <v>976</v>
      </c>
      <c r="I295" s="14">
        <f t="shared" si="9"/>
        <v>1.17</v>
      </c>
      <c r="J295" s="14">
        <v>1.46</v>
      </c>
      <c r="K295" s="109">
        <f t="shared" si="8"/>
        <v>2.34</v>
      </c>
      <c r="L295" s="115"/>
    </row>
    <row r="296" spans="1:12" ht="24" customHeight="1">
      <c r="A296" s="114"/>
      <c r="B296" s="107">
        <f>'Tax Invoice'!D290</f>
        <v>2</v>
      </c>
      <c r="C296" s="10" t="s">
        <v>975</v>
      </c>
      <c r="D296" s="10" t="s">
        <v>975</v>
      </c>
      <c r="E296" s="118" t="s">
        <v>26</v>
      </c>
      <c r="F296" s="147" t="s">
        <v>212</v>
      </c>
      <c r="G296" s="148"/>
      <c r="H296" s="11" t="s">
        <v>976</v>
      </c>
      <c r="I296" s="14">
        <f t="shared" si="9"/>
        <v>1.17</v>
      </c>
      <c r="J296" s="14">
        <v>1.46</v>
      </c>
      <c r="K296" s="109">
        <f t="shared" si="8"/>
        <v>2.34</v>
      </c>
      <c r="L296" s="115"/>
    </row>
    <row r="297" spans="1:12" ht="24" customHeight="1">
      <c r="A297" s="114"/>
      <c r="B297" s="107">
        <f>'Tax Invoice'!D291</f>
        <v>2</v>
      </c>
      <c r="C297" s="10" t="s">
        <v>975</v>
      </c>
      <c r="D297" s="10" t="s">
        <v>975</v>
      </c>
      <c r="E297" s="118" t="s">
        <v>26</v>
      </c>
      <c r="F297" s="147" t="s">
        <v>265</v>
      </c>
      <c r="G297" s="148"/>
      <c r="H297" s="11" t="s">
        <v>976</v>
      </c>
      <c r="I297" s="14">
        <f t="shared" si="9"/>
        <v>1.17</v>
      </c>
      <c r="J297" s="14">
        <v>1.46</v>
      </c>
      <c r="K297" s="109">
        <f t="shared" si="8"/>
        <v>2.34</v>
      </c>
      <c r="L297" s="115"/>
    </row>
    <row r="298" spans="1:12" ht="24" customHeight="1">
      <c r="A298" s="114"/>
      <c r="B298" s="107">
        <f>'Tax Invoice'!D292</f>
        <v>2</v>
      </c>
      <c r="C298" s="10" t="s">
        <v>977</v>
      </c>
      <c r="D298" s="10" t="s">
        <v>977</v>
      </c>
      <c r="E298" s="118" t="s">
        <v>26</v>
      </c>
      <c r="F298" s="147" t="s">
        <v>107</v>
      </c>
      <c r="G298" s="148"/>
      <c r="H298" s="11" t="s">
        <v>1296</v>
      </c>
      <c r="I298" s="14">
        <f t="shared" si="9"/>
        <v>1.47</v>
      </c>
      <c r="J298" s="14">
        <v>1.84</v>
      </c>
      <c r="K298" s="109">
        <f t="shared" si="8"/>
        <v>2.94</v>
      </c>
      <c r="L298" s="115"/>
    </row>
    <row r="299" spans="1:12" ht="24" customHeight="1">
      <c r="A299" s="114"/>
      <c r="B299" s="107">
        <f>'Tax Invoice'!D293</f>
        <v>2</v>
      </c>
      <c r="C299" s="10" t="s">
        <v>977</v>
      </c>
      <c r="D299" s="10" t="s">
        <v>977</v>
      </c>
      <c r="E299" s="118" t="s">
        <v>26</v>
      </c>
      <c r="F299" s="147" t="s">
        <v>210</v>
      </c>
      <c r="G299" s="148"/>
      <c r="H299" s="11" t="s">
        <v>1296</v>
      </c>
      <c r="I299" s="14">
        <f t="shared" si="9"/>
        <v>1.47</v>
      </c>
      <c r="J299" s="14">
        <v>1.84</v>
      </c>
      <c r="K299" s="109">
        <f t="shared" si="8"/>
        <v>2.94</v>
      </c>
      <c r="L299" s="115"/>
    </row>
    <row r="300" spans="1:12" ht="24" customHeight="1">
      <c r="A300" s="114"/>
      <c r="B300" s="107">
        <f>'Tax Invoice'!D294</f>
        <v>2</v>
      </c>
      <c r="C300" s="10" t="s">
        <v>977</v>
      </c>
      <c r="D300" s="10" t="s">
        <v>977</v>
      </c>
      <c r="E300" s="118" t="s">
        <v>26</v>
      </c>
      <c r="F300" s="147" t="s">
        <v>212</v>
      </c>
      <c r="G300" s="148"/>
      <c r="H300" s="11" t="s">
        <v>1296</v>
      </c>
      <c r="I300" s="14">
        <f t="shared" si="9"/>
        <v>1.47</v>
      </c>
      <c r="J300" s="14">
        <v>1.84</v>
      </c>
      <c r="K300" s="109">
        <f t="shared" si="8"/>
        <v>2.94</v>
      </c>
      <c r="L300" s="115"/>
    </row>
    <row r="301" spans="1:12" ht="39" customHeight="1">
      <c r="A301" s="114"/>
      <c r="B301" s="107">
        <f>'Tax Invoice'!D295</f>
        <v>2</v>
      </c>
      <c r="C301" s="10" t="s">
        <v>978</v>
      </c>
      <c r="D301" s="10" t="s">
        <v>978</v>
      </c>
      <c r="E301" s="118" t="s">
        <v>26</v>
      </c>
      <c r="F301" s="147" t="s">
        <v>107</v>
      </c>
      <c r="G301" s="148"/>
      <c r="H301" s="11" t="s">
        <v>1297</v>
      </c>
      <c r="I301" s="14">
        <f t="shared" si="9"/>
        <v>1.58</v>
      </c>
      <c r="J301" s="14">
        <v>1.98</v>
      </c>
      <c r="K301" s="109">
        <f t="shared" si="8"/>
        <v>3.16</v>
      </c>
      <c r="L301" s="115"/>
    </row>
    <row r="302" spans="1:12" ht="36" customHeight="1">
      <c r="A302" s="114"/>
      <c r="B302" s="107">
        <f>'Tax Invoice'!D296</f>
        <v>2</v>
      </c>
      <c r="C302" s="10" t="s">
        <v>979</v>
      </c>
      <c r="D302" s="10" t="s">
        <v>979</v>
      </c>
      <c r="E302" s="118" t="s">
        <v>26</v>
      </c>
      <c r="F302" s="147" t="s">
        <v>107</v>
      </c>
      <c r="G302" s="148"/>
      <c r="H302" s="11" t="s">
        <v>1298</v>
      </c>
      <c r="I302" s="14">
        <f t="shared" si="9"/>
        <v>1.02</v>
      </c>
      <c r="J302" s="14">
        <v>1.27</v>
      </c>
      <c r="K302" s="109">
        <f t="shared" si="8"/>
        <v>2.04</v>
      </c>
      <c r="L302" s="115"/>
    </row>
    <row r="303" spans="1:12" ht="36" customHeight="1">
      <c r="A303" s="114"/>
      <c r="B303" s="107">
        <f>'Tax Invoice'!D297</f>
        <v>2</v>
      </c>
      <c r="C303" s="10" t="s">
        <v>979</v>
      </c>
      <c r="D303" s="10" t="s">
        <v>979</v>
      </c>
      <c r="E303" s="118" t="s">
        <v>26</v>
      </c>
      <c r="F303" s="147" t="s">
        <v>214</v>
      </c>
      <c r="G303" s="148"/>
      <c r="H303" s="11" t="s">
        <v>1298</v>
      </c>
      <c r="I303" s="14">
        <f t="shared" si="9"/>
        <v>1.02</v>
      </c>
      <c r="J303" s="14">
        <v>1.27</v>
      </c>
      <c r="K303" s="109">
        <f t="shared" si="8"/>
        <v>2.04</v>
      </c>
      <c r="L303" s="115"/>
    </row>
    <row r="304" spans="1:12" ht="36" customHeight="1">
      <c r="A304" s="114"/>
      <c r="B304" s="107">
        <f>'Tax Invoice'!D298</f>
        <v>2</v>
      </c>
      <c r="C304" s="10" t="s">
        <v>979</v>
      </c>
      <c r="D304" s="10" t="s">
        <v>979</v>
      </c>
      <c r="E304" s="118" t="s">
        <v>26</v>
      </c>
      <c r="F304" s="147" t="s">
        <v>268</v>
      </c>
      <c r="G304" s="148"/>
      <c r="H304" s="11" t="s">
        <v>1298</v>
      </c>
      <c r="I304" s="14">
        <f t="shared" si="9"/>
        <v>1.02</v>
      </c>
      <c r="J304" s="14">
        <v>1.27</v>
      </c>
      <c r="K304" s="109">
        <f t="shared" si="8"/>
        <v>2.04</v>
      </c>
      <c r="L304" s="115"/>
    </row>
    <row r="305" spans="1:12" ht="24" customHeight="1">
      <c r="A305" s="114"/>
      <c r="B305" s="107">
        <f>'Tax Invoice'!D299</f>
        <v>2</v>
      </c>
      <c r="C305" s="10" t="s">
        <v>980</v>
      </c>
      <c r="D305" s="10" t="s">
        <v>980</v>
      </c>
      <c r="E305" s="118" t="s">
        <v>26</v>
      </c>
      <c r="F305" s="147" t="s">
        <v>107</v>
      </c>
      <c r="G305" s="148"/>
      <c r="H305" s="11" t="s">
        <v>1299</v>
      </c>
      <c r="I305" s="14">
        <f t="shared" si="9"/>
        <v>1.39</v>
      </c>
      <c r="J305" s="14">
        <v>1.74</v>
      </c>
      <c r="K305" s="109">
        <f t="shared" si="8"/>
        <v>2.78</v>
      </c>
      <c r="L305" s="115"/>
    </row>
    <row r="306" spans="1:12" ht="24" customHeight="1">
      <c r="A306" s="114"/>
      <c r="B306" s="107">
        <f>'Tax Invoice'!D300</f>
        <v>2</v>
      </c>
      <c r="C306" s="10" t="s">
        <v>981</v>
      </c>
      <c r="D306" s="10" t="s">
        <v>981</v>
      </c>
      <c r="E306" s="118" t="s">
        <v>27</v>
      </c>
      <c r="F306" s="147" t="s">
        <v>635</v>
      </c>
      <c r="G306" s="148"/>
      <c r="H306" s="11" t="s">
        <v>982</v>
      </c>
      <c r="I306" s="14">
        <f t="shared" si="9"/>
        <v>1.3</v>
      </c>
      <c r="J306" s="14">
        <v>1.63</v>
      </c>
      <c r="K306" s="109">
        <f t="shared" si="8"/>
        <v>2.6</v>
      </c>
      <c r="L306" s="115"/>
    </row>
    <row r="307" spans="1:12" ht="24" customHeight="1">
      <c r="A307" s="114"/>
      <c r="B307" s="107">
        <f>'Tax Invoice'!D301</f>
        <v>2</v>
      </c>
      <c r="C307" s="10" t="s">
        <v>981</v>
      </c>
      <c r="D307" s="10" t="s">
        <v>981</v>
      </c>
      <c r="E307" s="118" t="s">
        <v>27</v>
      </c>
      <c r="F307" s="147" t="s">
        <v>637</v>
      </c>
      <c r="G307" s="148"/>
      <c r="H307" s="11" t="s">
        <v>982</v>
      </c>
      <c r="I307" s="14">
        <f t="shared" si="9"/>
        <v>1.3</v>
      </c>
      <c r="J307" s="14">
        <v>1.63</v>
      </c>
      <c r="K307" s="109">
        <f t="shared" si="8"/>
        <v>2.6</v>
      </c>
      <c r="L307" s="115"/>
    </row>
    <row r="308" spans="1:12" ht="24" customHeight="1">
      <c r="A308" s="114"/>
      <c r="B308" s="107">
        <f>'Tax Invoice'!D302</f>
        <v>2</v>
      </c>
      <c r="C308" s="10" t="s">
        <v>983</v>
      </c>
      <c r="D308" s="10" t="s">
        <v>983</v>
      </c>
      <c r="E308" s="118" t="s">
        <v>26</v>
      </c>
      <c r="F308" s="147" t="s">
        <v>348</v>
      </c>
      <c r="G308" s="148"/>
      <c r="H308" s="11" t="s">
        <v>984</v>
      </c>
      <c r="I308" s="14">
        <f t="shared" si="9"/>
        <v>3.31</v>
      </c>
      <c r="J308" s="14">
        <v>4.1399999999999997</v>
      </c>
      <c r="K308" s="109">
        <f t="shared" si="8"/>
        <v>6.62</v>
      </c>
      <c r="L308" s="115"/>
    </row>
    <row r="309" spans="1:12" ht="48" customHeight="1">
      <c r="A309" s="114"/>
      <c r="B309" s="107">
        <f>'Tax Invoice'!D303</f>
        <v>2</v>
      </c>
      <c r="C309" s="10" t="s">
        <v>985</v>
      </c>
      <c r="D309" s="10" t="s">
        <v>985</v>
      </c>
      <c r="E309" s="118" t="s">
        <v>26</v>
      </c>
      <c r="F309" s="147" t="s">
        <v>107</v>
      </c>
      <c r="G309" s="148"/>
      <c r="H309" s="11" t="s">
        <v>986</v>
      </c>
      <c r="I309" s="14">
        <f t="shared" si="9"/>
        <v>1.76</v>
      </c>
      <c r="J309" s="14">
        <v>2.2000000000000002</v>
      </c>
      <c r="K309" s="109">
        <f t="shared" si="8"/>
        <v>3.52</v>
      </c>
      <c r="L309" s="115"/>
    </row>
    <row r="310" spans="1:12" ht="36" customHeight="1">
      <c r="A310" s="114"/>
      <c r="B310" s="107">
        <f>'Tax Invoice'!D304</f>
        <v>2</v>
      </c>
      <c r="C310" s="10" t="s">
        <v>987</v>
      </c>
      <c r="D310" s="10" t="s">
        <v>987</v>
      </c>
      <c r="E310" s="118" t="s">
        <v>26</v>
      </c>
      <c r="F310" s="147" t="s">
        <v>348</v>
      </c>
      <c r="G310" s="148"/>
      <c r="H310" s="11" t="s">
        <v>988</v>
      </c>
      <c r="I310" s="14">
        <f t="shared" si="9"/>
        <v>1.9</v>
      </c>
      <c r="J310" s="14">
        <v>2.38</v>
      </c>
      <c r="K310" s="109">
        <f t="shared" si="8"/>
        <v>3.8</v>
      </c>
      <c r="L310" s="115"/>
    </row>
    <row r="311" spans="1:12" ht="36" customHeight="1">
      <c r="A311" s="114"/>
      <c r="B311" s="107">
        <f>'Tax Invoice'!D305</f>
        <v>2</v>
      </c>
      <c r="C311" s="10" t="s">
        <v>987</v>
      </c>
      <c r="D311" s="10" t="s">
        <v>987</v>
      </c>
      <c r="E311" s="118" t="s">
        <v>26</v>
      </c>
      <c r="F311" s="147" t="s">
        <v>528</v>
      </c>
      <c r="G311" s="148"/>
      <c r="H311" s="11" t="s">
        <v>988</v>
      </c>
      <c r="I311" s="14">
        <f t="shared" si="9"/>
        <v>1.9</v>
      </c>
      <c r="J311" s="14">
        <v>2.38</v>
      </c>
      <c r="K311" s="109">
        <f t="shared" si="8"/>
        <v>3.8</v>
      </c>
      <c r="L311" s="115"/>
    </row>
    <row r="312" spans="1:12" ht="24" customHeight="1">
      <c r="A312" s="114"/>
      <c r="B312" s="107">
        <f>'Tax Invoice'!D306</f>
        <v>2</v>
      </c>
      <c r="C312" s="10" t="s">
        <v>989</v>
      </c>
      <c r="D312" s="10" t="s">
        <v>989</v>
      </c>
      <c r="E312" s="118" t="s">
        <v>26</v>
      </c>
      <c r="F312" s="147" t="s">
        <v>212</v>
      </c>
      <c r="G312" s="148"/>
      <c r="H312" s="11" t="s">
        <v>990</v>
      </c>
      <c r="I312" s="14">
        <f t="shared" si="9"/>
        <v>1.58</v>
      </c>
      <c r="J312" s="14">
        <v>1.98</v>
      </c>
      <c r="K312" s="109">
        <f t="shared" si="8"/>
        <v>3.16</v>
      </c>
      <c r="L312" s="115"/>
    </row>
    <row r="313" spans="1:12" ht="24" customHeight="1">
      <c r="A313" s="114"/>
      <c r="B313" s="107">
        <f>'Tax Invoice'!D307</f>
        <v>3</v>
      </c>
      <c r="C313" s="10" t="s">
        <v>991</v>
      </c>
      <c r="D313" s="10" t="s">
        <v>1208</v>
      </c>
      <c r="E313" s="118" t="s">
        <v>27</v>
      </c>
      <c r="F313" s="147" t="s">
        <v>107</v>
      </c>
      <c r="G313" s="148"/>
      <c r="H313" s="11" t="s">
        <v>992</v>
      </c>
      <c r="I313" s="14">
        <f t="shared" si="9"/>
        <v>1.36</v>
      </c>
      <c r="J313" s="14">
        <v>1.7</v>
      </c>
      <c r="K313" s="109">
        <f t="shared" si="8"/>
        <v>4.08</v>
      </c>
      <c r="L313" s="115"/>
    </row>
    <row r="314" spans="1:12" ht="24" customHeight="1">
      <c r="A314" s="114"/>
      <c r="B314" s="107">
        <f>'Tax Invoice'!D308</f>
        <v>2</v>
      </c>
      <c r="C314" s="10" t="s">
        <v>991</v>
      </c>
      <c r="D314" s="10" t="s">
        <v>1208</v>
      </c>
      <c r="E314" s="118" t="s">
        <v>27</v>
      </c>
      <c r="F314" s="147" t="s">
        <v>213</v>
      </c>
      <c r="G314" s="148"/>
      <c r="H314" s="11" t="s">
        <v>992</v>
      </c>
      <c r="I314" s="14">
        <f t="shared" si="9"/>
        <v>1.36</v>
      </c>
      <c r="J314" s="14">
        <v>1.7</v>
      </c>
      <c r="K314" s="109">
        <f t="shared" si="8"/>
        <v>2.72</v>
      </c>
      <c r="L314" s="115"/>
    </row>
    <row r="315" spans="1:12" ht="24" customHeight="1">
      <c r="A315" s="114"/>
      <c r="B315" s="107">
        <f>'Tax Invoice'!D309</f>
        <v>2</v>
      </c>
      <c r="C315" s="10" t="s">
        <v>991</v>
      </c>
      <c r="D315" s="10" t="s">
        <v>1208</v>
      </c>
      <c r="E315" s="118" t="s">
        <v>27</v>
      </c>
      <c r="F315" s="147" t="s">
        <v>265</v>
      </c>
      <c r="G315" s="148"/>
      <c r="H315" s="11" t="s">
        <v>992</v>
      </c>
      <c r="I315" s="14">
        <f t="shared" si="9"/>
        <v>1.36</v>
      </c>
      <c r="J315" s="14">
        <v>1.7</v>
      </c>
      <c r="K315" s="109">
        <f t="shared" si="8"/>
        <v>2.72</v>
      </c>
      <c r="L315" s="115"/>
    </row>
    <row r="316" spans="1:12" ht="24" customHeight="1">
      <c r="A316" s="114"/>
      <c r="B316" s="107">
        <f>'Tax Invoice'!D310</f>
        <v>2</v>
      </c>
      <c r="C316" s="10" t="s">
        <v>993</v>
      </c>
      <c r="D316" s="10" t="s">
        <v>993</v>
      </c>
      <c r="E316" s="118" t="s">
        <v>26</v>
      </c>
      <c r="F316" s="147" t="s">
        <v>528</v>
      </c>
      <c r="G316" s="148"/>
      <c r="H316" s="11" t="s">
        <v>994</v>
      </c>
      <c r="I316" s="14">
        <f t="shared" si="9"/>
        <v>2.2200000000000002</v>
      </c>
      <c r="J316" s="14">
        <v>2.78</v>
      </c>
      <c r="K316" s="109">
        <f t="shared" si="8"/>
        <v>4.4400000000000004</v>
      </c>
      <c r="L316" s="115"/>
    </row>
    <row r="317" spans="1:12" ht="24" customHeight="1">
      <c r="A317" s="114"/>
      <c r="B317" s="107">
        <f>'Tax Invoice'!D311</f>
        <v>2</v>
      </c>
      <c r="C317" s="10" t="s">
        <v>995</v>
      </c>
      <c r="D317" s="10" t="s">
        <v>995</v>
      </c>
      <c r="E317" s="118" t="s">
        <v>25</v>
      </c>
      <c r="F317" s="147" t="s">
        <v>239</v>
      </c>
      <c r="G317" s="148"/>
      <c r="H317" s="11" t="s">
        <v>996</v>
      </c>
      <c r="I317" s="14">
        <f t="shared" si="9"/>
        <v>1.88</v>
      </c>
      <c r="J317" s="14">
        <v>2.35</v>
      </c>
      <c r="K317" s="109">
        <f t="shared" si="8"/>
        <v>3.76</v>
      </c>
      <c r="L317" s="115"/>
    </row>
    <row r="318" spans="1:12" ht="36" customHeight="1">
      <c r="A318" s="114"/>
      <c r="B318" s="107">
        <f>'Tax Invoice'!D312</f>
        <v>2</v>
      </c>
      <c r="C318" s="10" t="s">
        <v>997</v>
      </c>
      <c r="D318" s="10" t="s">
        <v>997</v>
      </c>
      <c r="E318" s="118" t="s">
        <v>834</v>
      </c>
      <c r="F318" s="147"/>
      <c r="G318" s="148"/>
      <c r="H318" s="11" t="s">
        <v>1300</v>
      </c>
      <c r="I318" s="14">
        <f t="shared" si="9"/>
        <v>1.55</v>
      </c>
      <c r="J318" s="14">
        <v>1.94</v>
      </c>
      <c r="K318" s="109">
        <f t="shared" si="8"/>
        <v>3.1</v>
      </c>
      <c r="L318" s="115"/>
    </row>
    <row r="319" spans="1:12" ht="36" customHeight="1">
      <c r="A319" s="114"/>
      <c r="B319" s="107">
        <f>'Tax Invoice'!D313</f>
        <v>2</v>
      </c>
      <c r="C319" s="10" t="s">
        <v>998</v>
      </c>
      <c r="D319" s="10" t="s">
        <v>998</v>
      </c>
      <c r="E319" s="118" t="s">
        <v>635</v>
      </c>
      <c r="F319" s="147"/>
      <c r="G319" s="148"/>
      <c r="H319" s="11" t="s">
        <v>1301</v>
      </c>
      <c r="I319" s="14">
        <f t="shared" si="9"/>
        <v>1.85</v>
      </c>
      <c r="J319" s="14">
        <v>2.31</v>
      </c>
      <c r="K319" s="109">
        <f t="shared" si="8"/>
        <v>3.7</v>
      </c>
      <c r="L319" s="115"/>
    </row>
    <row r="320" spans="1:12" ht="36" customHeight="1">
      <c r="A320" s="114"/>
      <c r="B320" s="107">
        <f>'Tax Invoice'!D314</f>
        <v>2</v>
      </c>
      <c r="C320" s="10" t="s">
        <v>998</v>
      </c>
      <c r="D320" s="10" t="s">
        <v>998</v>
      </c>
      <c r="E320" s="118" t="s">
        <v>639</v>
      </c>
      <c r="F320" s="147"/>
      <c r="G320" s="148"/>
      <c r="H320" s="11" t="s">
        <v>1301</v>
      </c>
      <c r="I320" s="14">
        <f t="shared" si="9"/>
        <v>1.85</v>
      </c>
      <c r="J320" s="14">
        <v>2.31</v>
      </c>
      <c r="K320" s="109">
        <f t="shared" si="8"/>
        <v>3.7</v>
      </c>
      <c r="L320" s="115"/>
    </row>
    <row r="321" spans="1:12" ht="36" customHeight="1">
      <c r="A321" s="114"/>
      <c r="B321" s="107">
        <f>'Tax Invoice'!D315</f>
        <v>2</v>
      </c>
      <c r="C321" s="10" t="s">
        <v>998</v>
      </c>
      <c r="D321" s="10" t="s">
        <v>998</v>
      </c>
      <c r="E321" s="118" t="s">
        <v>643</v>
      </c>
      <c r="F321" s="147"/>
      <c r="G321" s="148"/>
      <c r="H321" s="11" t="s">
        <v>1301</v>
      </c>
      <c r="I321" s="14">
        <f t="shared" si="9"/>
        <v>1.85</v>
      </c>
      <c r="J321" s="14">
        <v>2.31</v>
      </c>
      <c r="K321" s="109">
        <f t="shared" si="8"/>
        <v>3.7</v>
      </c>
      <c r="L321" s="115"/>
    </row>
    <row r="322" spans="1:12" ht="48" customHeight="1">
      <c r="A322" s="114"/>
      <c r="B322" s="107">
        <f>'Tax Invoice'!D316</f>
        <v>2</v>
      </c>
      <c r="C322" s="10" t="s">
        <v>999</v>
      </c>
      <c r="D322" s="10" t="s">
        <v>999</v>
      </c>
      <c r="E322" s="118" t="s">
        <v>26</v>
      </c>
      <c r="F322" s="147" t="s">
        <v>269</v>
      </c>
      <c r="G322" s="148"/>
      <c r="H322" s="11" t="s">
        <v>1000</v>
      </c>
      <c r="I322" s="14">
        <f t="shared" si="9"/>
        <v>3.22</v>
      </c>
      <c r="J322" s="14">
        <v>4.03</v>
      </c>
      <c r="K322" s="109">
        <f t="shared" si="8"/>
        <v>6.44</v>
      </c>
      <c r="L322" s="115"/>
    </row>
    <row r="323" spans="1:12" ht="24" customHeight="1">
      <c r="A323" s="114"/>
      <c r="B323" s="107">
        <f>'Tax Invoice'!D317</f>
        <v>8</v>
      </c>
      <c r="C323" s="10" t="s">
        <v>1001</v>
      </c>
      <c r="D323" s="10" t="s">
        <v>1001</v>
      </c>
      <c r="E323" s="118" t="s">
        <v>210</v>
      </c>
      <c r="F323" s="147"/>
      <c r="G323" s="148"/>
      <c r="H323" s="11" t="s">
        <v>1002</v>
      </c>
      <c r="I323" s="14">
        <f t="shared" si="9"/>
        <v>1.32</v>
      </c>
      <c r="J323" s="14">
        <v>1.65</v>
      </c>
      <c r="K323" s="109">
        <f t="shared" si="8"/>
        <v>10.56</v>
      </c>
      <c r="L323" s="115"/>
    </row>
    <row r="324" spans="1:12" ht="24" customHeight="1">
      <c r="A324" s="114"/>
      <c r="B324" s="107">
        <f>'Tax Invoice'!D318</f>
        <v>3</v>
      </c>
      <c r="C324" s="10" t="s">
        <v>1001</v>
      </c>
      <c r="D324" s="10" t="s">
        <v>1001</v>
      </c>
      <c r="E324" s="118" t="s">
        <v>212</v>
      </c>
      <c r="F324" s="147"/>
      <c r="G324" s="148"/>
      <c r="H324" s="11" t="s">
        <v>1002</v>
      </c>
      <c r="I324" s="14">
        <f t="shared" si="9"/>
        <v>1.32</v>
      </c>
      <c r="J324" s="14">
        <v>1.65</v>
      </c>
      <c r="K324" s="109">
        <f t="shared" si="8"/>
        <v>3.96</v>
      </c>
      <c r="L324" s="115"/>
    </row>
    <row r="325" spans="1:12" ht="24" customHeight="1">
      <c r="A325" s="114"/>
      <c r="B325" s="107">
        <f>'Tax Invoice'!D319</f>
        <v>3</v>
      </c>
      <c r="C325" s="10" t="s">
        <v>1001</v>
      </c>
      <c r="D325" s="10" t="s">
        <v>1001</v>
      </c>
      <c r="E325" s="118" t="s">
        <v>214</v>
      </c>
      <c r="F325" s="147"/>
      <c r="G325" s="148"/>
      <c r="H325" s="11" t="s">
        <v>1002</v>
      </c>
      <c r="I325" s="14">
        <f t="shared" si="9"/>
        <v>1.32</v>
      </c>
      <c r="J325" s="14">
        <v>1.65</v>
      </c>
      <c r="K325" s="109">
        <f t="shared" si="8"/>
        <v>3.96</v>
      </c>
      <c r="L325" s="115"/>
    </row>
    <row r="326" spans="1:12" ht="24" customHeight="1">
      <c r="A326" s="114"/>
      <c r="B326" s="107">
        <f>'Tax Invoice'!D320</f>
        <v>5</v>
      </c>
      <c r="C326" s="10" t="s">
        <v>1001</v>
      </c>
      <c r="D326" s="10" t="s">
        <v>1001</v>
      </c>
      <c r="E326" s="118" t="s">
        <v>265</v>
      </c>
      <c r="F326" s="147"/>
      <c r="G326" s="148"/>
      <c r="H326" s="11" t="s">
        <v>1002</v>
      </c>
      <c r="I326" s="14">
        <f t="shared" si="9"/>
        <v>1.32</v>
      </c>
      <c r="J326" s="14">
        <v>1.65</v>
      </c>
      <c r="K326" s="109">
        <f t="shared" si="8"/>
        <v>6.6000000000000005</v>
      </c>
      <c r="L326" s="115"/>
    </row>
    <row r="327" spans="1:12" ht="24" customHeight="1">
      <c r="A327" s="114"/>
      <c r="B327" s="107">
        <f>'Tax Invoice'!D321</f>
        <v>3</v>
      </c>
      <c r="C327" s="10" t="s">
        <v>1001</v>
      </c>
      <c r="D327" s="10" t="s">
        <v>1001</v>
      </c>
      <c r="E327" s="118" t="s">
        <v>268</v>
      </c>
      <c r="F327" s="147"/>
      <c r="G327" s="148"/>
      <c r="H327" s="11" t="s">
        <v>1002</v>
      </c>
      <c r="I327" s="14">
        <f t="shared" si="9"/>
        <v>1.32</v>
      </c>
      <c r="J327" s="14">
        <v>1.65</v>
      </c>
      <c r="K327" s="109">
        <f t="shared" si="8"/>
        <v>3.96</v>
      </c>
      <c r="L327" s="115"/>
    </row>
    <row r="328" spans="1:12" ht="24" customHeight="1">
      <c r="A328" s="114"/>
      <c r="B328" s="107">
        <f>'Tax Invoice'!D322</f>
        <v>3</v>
      </c>
      <c r="C328" s="10" t="s">
        <v>577</v>
      </c>
      <c r="D328" s="10" t="s">
        <v>577</v>
      </c>
      <c r="E328" s="118" t="s">
        <v>212</v>
      </c>
      <c r="F328" s="147"/>
      <c r="G328" s="148"/>
      <c r="H328" s="11" t="s">
        <v>1003</v>
      </c>
      <c r="I328" s="14">
        <f t="shared" si="9"/>
        <v>1.28</v>
      </c>
      <c r="J328" s="14">
        <v>1.6</v>
      </c>
      <c r="K328" s="109">
        <f t="shared" si="8"/>
        <v>3.84</v>
      </c>
      <c r="L328" s="115"/>
    </row>
    <row r="329" spans="1:12" ht="24" customHeight="1">
      <c r="A329" s="114"/>
      <c r="B329" s="107">
        <f>'Tax Invoice'!D323</f>
        <v>5</v>
      </c>
      <c r="C329" s="10" t="s">
        <v>577</v>
      </c>
      <c r="D329" s="10" t="s">
        <v>577</v>
      </c>
      <c r="E329" s="118" t="s">
        <v>265</v>
      </c>
      <c r="F329" s="147"/>
      <c r="G329" s="148"/>
      <c r="H329" s="11" t="s">
        <v>1003</v>
      </c>
      <c r="I329" s="14">
        <f t="shared" si="9"/>
        <v>1.28</v>
      </c>
      <c r="J329" s="14">
        <v>1.6</v>
      </c>
      <c r="K329" s="109">
        <f t="shared" si="8"/>
        <v>6.4</v>
      </c>
      <c r="L329" s="115"/>
    </row>
    <row r="330" spans="1:12" ht="24" customHeight="1">
      <c r="A330" s="114"/>
      <c r="B330" s="107">
        <f>'Tax Invoice'!D324</f>
        <v>6</v>
      </c>
      <c r="C330" s="10" t="s">
        <v>577</v>
      </c>
      <c r="D330" s="10" t="s">
        <v>577</v>
      </c>
      <c r="E330" s="118" t="s">
        <v>310</v>
      </c>
      <c r="F330" s="147"/>
      <c r="G330" s="148"/>
      <c r="H330" s="11" t="s">
        <v>1003</v>
      </c>
      <c r="I330" s="14">
        <f t="shared" si="9"/>
        <v>1.28</v>
      </c>
      <c r="J330" s="14">
        <v>1.6</v>
      </c>
      <c r="K330" s="109">
        <f t="shared" si="8"/>
        <v>7.68</v>
      </c>
      <c r="L330" s="115"/>
    </row>
    <row r="331" spans="1:12" ht="48" customHeight="1">
      <c r="A331" s="114"/>
      <c r="B331" s="107">
        <f>'Tax Invoice'!D325</f>
        <v>1</v>
      </c>
      <c r="C331" s="10" t="s">
        <v>1004</v>
      </c>
      <c r="D331" s="10" t="s">
        <v>1004</v>
      </c>
      <c r="E331" s="118" t="s">
        <v>699</v>
      </c>
      <c r="F331" s="147"/>
      <c r="G331" s="148"/>
      <c r="H331" s="11" t="s">
        <v>1005</v>
      </c>
      <c r="I331" s="14">
        <f t="shared" si="9"/>
        <v>13.6</v>
      </c>
      <c r="J331" s="14">
        <v>17</v>
      </c>
      <c r="K331" s="109">
        <f t="shared" si="8"/>
        <v>13.6</v>
      </c>
      <c r="L331" s="115"/>
    </row>
    <row r="332" spans="1:12" ht="27.75" customHeight="1">
      <c r="A332" s="114"/>
      <c r="B332" s="107">
        <f>'Tax Invoice'!D326</f>
        <v>1</v>
      </c>
      <c r="C332" s="10" t="s">
        <v>1006</v>
      </c>
      <c r="D332" s="10" t="s">
        <v>1006</v>
      </c>
      <c r="E332" s="118" t="s">
        <v>699</v>
      </c>
      <c r="F332" s="147"/>
      <c r="G332" s="148"/>
      <c r="H332" s="11" t="s">
        <v>1007</v>
      </c>
      <c r="I332" s="14">
        <f t="shared" si="9"/>
        <v>12.34</v>
      </c>
      <c r="J332" s="14">
        <v>15.42</v>
      </c>
      <c r="K332" s="109">
        <f t="shared" si="8"/>
        <v>12.34</v>
      </c>
      <c r="L332" s="115"/>
    </row>
    <row r="333" spans="1:12" ht="27.75" customHeight="1">
      <c r="A333" s="114"/>
      <c r="B333" s="107">
        <f>'Tax Invoice'!D327</f>
        <v>1</v>
      </c>
      <c r="C333" s="10" t="s">
        <v>1008</v>
      </c>
      <c r="D333" s="10" t="s">
        <v>1008</v>
      </c>
      <c r="E333" s="118" t="s">
        <v>699</v>
      </c>
      <c r="F333" s="147"/>
      <c r="G333" s="148"/>
      <c r="H333" s="11" t="s">
        <v>1009</v>
      </c>
      <c r="I333" s="14">
        <f t="shared" si="9"/>
        <v>4.38</v>
      </c>
      <c r="J333" s="14">
        <v>5.48</v>
      </c>
      <c r="K333" s="109">
        <f t="shared" si="8"/>
        <v>4.38</v>
      </c>
      <c r="L333" s="115"/>
    </row>
    <row r="334" spans="1:12" ht="48" customHeight="1">
      <c r="A334" s="114"/>
      <c r="B334" s="107">
        <f>'Tax Invoice'!D328</f>
        <v>1</v>
      </c>
      <c r="C334" s="10" t="s">
        <v>1010</v>
      </c>
      <c r="D334" s="10" t="s">
        <v>1010</v>
      </c>
      <c r="E334" s="118" t="s">
        <v>699</v>
      </c>
      <c r="F334" s="147"/>
      <c r="G334" s="148"/>
      <c r="H334" s="11" t="s">
        <v>1011</v>
      </c>
      <c r="I334" s="14">
        <f t="shared" si="9"/>
        <v>11.08</v>
      </c>
      <c r="J334" s="14">
        <v>13.85</v>
      </c>
      <c r="K334" s="109">
        <f t="shared" si="8"/>
        <v>11.08</v>
      </c>
      <c r="L334" s="115"/>
    </row>
    <row r="335" spans="1:12" ht="24" customHeight="1">
      <c r="A335" s="114"/>
      <c r="B335" s="107">
        <f>'Tax Invoice'!D329</f>
        <v>2</v>
      </c>
      <c r="C335" s="10" t="s">
        <v>1012</v>
      </c>
      <c r="D335" s="10" t="s">
        <v>1012</v>
      </c>
      <c r="E335" s="118" t="s">
        <v>27</v>
      </c>
      <c r="F335" s="147"/>
      <c r="G335" s="148"/>
      <c r="H335" s="11" t="s">
        <v>1013</v>
      </c>
      <c r="I335" s="14">
        <f t="shared" si="9"/>
        <v>1.57</v>
      </c>
      <c r="J335" s="14">
        <v>1.96</v>
      </c>
      <c r="K335" s="109">
        <f t="shared" si="8"/>
        <v>3.14</v>
      </c>
      <c r="L335" s="115"/>
    </row>
    <row r="336" spans="1:12" ht="29.25" customHeight="1">
      <c r="A336" s="114"/>
      <c r="B336" s="107">
        <f>'Tax Invoice'!D330</f>
        <v>4</v>
      </c>
      <c r="C336" s="10" t="s">
        <v>1014</v>
      </c>
      <c r="D336" s="10" t="s">
        <v>1014</v>
      </c>
      <c r="E336" s="118" t="s">
        <v>27</v>
      </c>
      <c r="F336" s="147"/>
      <c r="G336" s="148"/>
      <c r="H336" s="11" t="s">
        <v>1015</v>
      </c>
      <c r="I336" s="14">
        <f t="shared" si="9"/>
        <v>1.26</v>
      </c>
      <c r="J336" s="14">
        <v>1.57</v>
      </c>
      <c r="K336" s="109">
        <f t="shared" si="8"/>
        <v>5.04</v>
      </c>
      <c r="L336" s="115"/>
    </row>
    <row r="337" spans="1:12" ht="24" customHeight="1">
      <c r="A337" s="114"/>
      <c r="B337" s="107">
        <f>'Tax Invoice'!D331</f>
        <v>2</v>
      </c>
      <c r="C337" s="10" t="s">
        <v>1016</v>
      </c>
      <c r="D337" s="10" t="s">
        <v>1016</v>
      </c>
      <c r="E337" s="118" t="s">
        <v>27</v>
      </c>
      <c r="F337" s="147"/>
      <c r="G337" s="148"/>
      <c r="H337" s="11" t="s">
        <v>1017</v>
      </c>
      <c r="I337" s="14">
        <f t="shared" si="9"/>
        <v>1.26</v>
      </c>
      <c r="J337" s="14">
        <v>1.58</v>
      </c>
      <c r="K337" s="109">
        <f t="shared" si="8"/>
        <v>2.52</v>
      </c>
      <c r="L337" s="115"/>
    </row>
    <row r="338" spans="1:12" ht="24" customHeight="1">
      <c r="A338" s="114"/>
      <c r="B338" s="107">
        <f>'Tax Invoice'!D332</f>
        <v>2</v>
      </c>
      <c r="C338" s="10" t="s">
        <v>1018</v>
      </c>
      <c r="D338" s="10" t="s">
        <v>1018</v>
      </c>
      <c r="E338" s="118" t="s">
        <v>27</v>
      </c>
      <c r="F338" s="147"/>
      <c r="G338" s="148"/>
      <c r="H338" s="11" t="s">
        <v>1019</v>
      </c>
      <c r="I338" s="14">
        <f t="shared" si="9"/>
        <v>1.18</v>
      </c>
      <c r="J338" s="14">
        <v>1.48</v>
      </c>
      <c r="K338" s="109">
        <f t="shared" si="8"/>
        <v>2.36</v>
      </c>
      <c r="L338" s="115"/>
    </row>
    <row r="339" spans="1:12" ht="36" customHeight="1">
      <c r="A339" s="114"/>
      <c r="B339" s="107">
        <f>'Tax Invoice'!D333</f>
        <v>3</v>
      </c>
      <c r="C339" s="10" t="s">
        <v>1020</v>
      </c>
      <c r="D339" s="10" t="s">
        <v>1209</v>
      </c>
      <c r="E339" s="118" t="s">
        <v>27</v>
      </c>
      <c r="F339" s="147" t="s">
        <v>107</v>
      </c>
      <c r="G339" s="148"/>
      <c r="H339" s="11" t="s">
        <v>1021</v>
      </c>
      <c r="I339" s="14">
        <f t="shared" si="9"/>
        <v>1.59</v>
      </c>
      <c r="J339" s="14">
        <v>1.99</v>
      </c>
      <c r="K339" s="109">
        <f t="shared" si="8"/>
        <v>4.7700000000000005</v>
      </c>
      <c r="L339" s="115"/>
    </row>
    <row r="340" spans="1:12" ht="36" customHeight="1">
      <c r="A340" s="114"/>
      <c r="B340" s="107">
        <f>'Tax Invoice'!D334</f>
        <v>3</v>
      </c>
      <c r="C340" s="10" t="s">
        <v>1020</v>
      </c>
      <c r="D340" s="10" t="s">
        <v>1209</v>
      </c>
      <c r="E340" s="118" t="s">
        <v>27</v>
      </c>
      <c r="F340" s="147" t="s">
        <v>310</v>
      </c>
      <c r="G340" s="148"/>
      <c r="H340" s="11" t="s">
        <v>1021</v>
      </c>
      <c r="I340" s="14">
        <f t="shared" si="9"/>
        <v>1.59</v>
      </c>
      <c r="J340" s="14">
        <v>1.99</v>
      </c>
      <c r="K340" s="109">
        <f t="shared" si="8"/>
        <v>4.7700000000000005</v>
      </c>
      <c r="L340" s="115"/>
    </row>
    <row r="341" spans="1:12" ht="36" customHeight="1">
      <c r="A341" s="114"/>
      <c r="B341" s="107">
        <f>'Tax Invoice'!D335</f>
        <v>2</v>
      </c>
      <c r="C341" s="10" t="s">
        <v>1022</v>
      </c>
      <c r="D341" s="10" t="s">
        <v>1210</v>
      </c>
      <c r="E341" s="118" t="s">
        <v>27</v>
      </c>
      <c r="F341" s="147" t="s">
        <v>210</v>
      </c>
      <c r="G341" s="148"/>
      <c r="H341" s="11" t="s">
        <v>1023</v>
      </c>
      <c r="I341" s="14">
        <f t="shared" si="9"/>
        <v>1.76</v>
      </c>
      <c r="J341" s="14">
        <v>2.2000000000000002</v>
      </c>
      <c r="K341" s="109">
        <f t="shared" si="8"/>
        <v>3.52</v>
      </c>
      <c r="L341" s="115"/>
    </row>
    <row r="342" spans="1:12" ht="36" customHeight="1">
      <c r="A342" s="114"/>
      <c r="B342" s="107">
        <f>'Tax Invoice'!D336</f>
        <v>2</v>
      </c>
      <c r="C342" s="10" t="s">
        <v>1022</v>
      </c>
      <c r="D342" s="10" t="s">
        <v>1210</v>
      </c>
      <c r="E342" s="118" t="s">
        <v>27</v>
      </c>
      <c r="F342" s="147" t="s">
        <v>213</v>
      </c>
      <c r="G342" s="148"/>
      <c r="H342" s="11" t="s">
        <v>1023</v>
      </c>
      <c r="I342" s="14">
        <f t="shared" si="9"/>
        <v>1.76</v>
      </c>
      <c r="J342" s="14">
        <v>2.2000000000000002</v>
      </c>
      <c r="K342" s="109">
        <f t="shared" si="8"/>
        <v>3.52</v>
      </c>
      <c r="L342" s="115"/>
    </row>
    <row r="343" spans="1:12" ht="24" customHeight="1">
      <c r="A343" s="114"/>
      <c r="B343" s="107">
        <f>'Tax Invoice'!D337</f>
        <v>3</v>
      </c>
      <c r="C343" s="10" t="s">
        <v>1024</v>
      </c>
      <c r="D343" s="10" t="s">
        <v>1024</v>
      </c>
      <c r="E343" s="118"/>
      <c r="F343" s="147"/>
      <c r="G343" s="148"/>
      <c r="H343" s="11" t="s">
        <v>1302</v>
      </c>
      <c r="I343" s="14">
        <f t="shared" si="9"/>
        <v>0.9</v>
      </c>
      <c r="J343" s="14">
        <v>1.1299999999999999</v>
      </c>
      <c r="K343" s="109">
        <f t="shared" si="8"/>
        <v>2.7</v>
      </c>
      <c r="L343" s="115"/>
    </row>
    <row r="344" spans="1:12" ht="24" customHeight="1">
      <c r="A344" s="114"/>
      <c r="B344" s="107">
        <f>'Tax Invoice'!D338</f>
        <v>3</v>
      </c>
      <c r="C344" s="10" t="s">
        <v>1025</v>
      </c>
      <c r="D344" s="10" t="s">
        <v>1025</v>
      </c>
      <c r="E344" s="118"/>
      <c r="F344" s="147"/>
      <c r="G344" s="148"/>
      <c r="H344" s="11" t="s">
        <v>1026</v>
      </c>
      <c r="I344" s="14">
        <f t="shared" si="9"/>
        <v>1.02</v>
      </c>
      <c r="J344" s="14">
        <v>1.28</v>
      </c>
      <c r="K344" s="109">
        <f t="shared" ref="K344:K407" si="10">I344*B344</f>
        <v>3.06</v>
      </c>
      <c r="L344" s="115"/>
    </row>
    <row r="345" spans="1:12" ht="24" customHeight="1">
      <c r="A345" s="114"/>
      <c r="B345" s="107">
        <f>'Tax Invoice'!D339</f>
        <v>3</v>
      </c>
      <c r="C345" s="10" t="s">
        <v>1027</v>
      </c>
      <c r="D345" s="10" t="s">
        <v>1027</v>
      </c>
      <c r="E345" s="118"/>
      <c r="F345" s="147"/>
      <c r="G345" s="148"/>
      <c r="H345" s="11" t="s">
        <v>1303</v>
      </c>
      <c r="I345" s="14">
        <f t="shared" ref="I345:I408" si="11">ROUND(J345/1.25000153775181,2)</f>
        <v>1.1200000000000001</v>
      </c>
      <c r="J345" s="14">
        <v>1.4</v>
      </c>
      <c r="K345" s="109">
        <f t="shared" si="10"/>
        <v>3.3600000000000003</v>
      </c>
      <c r="L345" s="115"/>
    </row>
    <row r="346" spans="1:12" ht="23.25" customHeight="1">
      <c r="A346" s="114"/>
      <c r="B346" s="107">
        <f>'Tax Invoice'!D340</f>
        <v>3</v>
      </c>
      <c r="C346" s="10" t="s">
        <v>1028</v>
      </c>
      <c r="D346" s="10" t="s">
        <v>1028</v>
      </c>
      <c r="E346" s="118"/>
      <c r="F346" s="147"/>
      <c r="G346" s="148"/>
      <c r="H346" s="11" t="s">
        <v>1304</v>
      </c>
      <c r="I346" s="14">
        <f t="shared" si="11"/>
        <v>1.48</v>
      </c>
      <c r="J346" s="14">
        <v>1.85</v>
      </c>
      <c r="K346" s="109">
        <f t="shared" si="10"/>
        <v>4.4399999999999995</v>
      </c>
      <c r="L346" s="115"/>
    </row>
    <row r="347" spans="1:12" ht="24" customHeight="1">
      <c r="A347" s="114"/>
      <c r="B347" s="107">
        <f>'Tax Invoice'!D341</f>
        <v>3</v>
      </c>
      <c r="C347" s="10" t="s">
        <v>1029</v>
      </c>
      <c r="D347" s="10" t="s">
        <v>1211</v>
      </c>
      <c r="E347" s="118" t="s">
        <v>26</v>
      </c>
      <c r="F347" s="147" t="s">
        <v>110</v>
      </c>
      <c r="G347" s="148"/>
      <c r="H347" s="11" t="s">
        <v>1030</v>
      </c>
      <c r="I347" s="14">
        <f t="shared" si="11"/>
        <v>0.78</v>
      </c>
      <c r="J347" s="14">
        <v>0.97</v>
      </c>
      <c r="K347" s="109">
        <f t="shared" si="10"/>
        <v>2.34</v>
      </c>
      <c r="L347" s="115"/>
    </row>
    <row r="348" spans="1:12" ht="24" customHeight="1">
      <c r="A348" s="114"/>
      <c r="B348" s="107">
        <f>'Tax Invoice'!D342</f>
        <v>3</v>
      </c>
      <c r="C348" s="10" t="s">
        <v>1029</v>
      </c>
      <c r="D348" s="10" t="s">
        <v>1211</v>
      </c>
      <c r="E348" s="118" t="s">
        <v>26</v>
      </c>
      <c r="F348" s="147" t="s">
        <v>484</v>
      </c>
      <c r="G348" s="148"/>
      <c r="H348" s="11" t="s">
        <v>1030</v>
      </c>
      <c r="I348" s="14">
        <f t="shared" si="11"/>
        <v>0.78</v>
      </c>
      <c r="J348" s="14">
        <v>0.97</v>
      </c>
      <c r="K348" s="109">
        <f t="shared" si="10"/>
        <v>2.34</v>
      </c>
      <c r="L348" s="115"/>
    </row>
    <row r="349" spans="1:12" ht="24" customHeight="1">
      <c r="A349" s="114"/>
      <c r="B349" s="107">
        <f>'Tax Invoice'!D343</f>
        <v>5</v>
      </c>
      <c r="C349" s="10" t="s">
        <v>1031</v>
      </c>
      <c r="D349" s="10" t="s">
        <v>1031</v>
      </c>
      <c r="E349" s="118"/>
      <c r="F349" s="147"/>
      <c r="G349" s="148"/>
      <c r="H349" s="11" t="s">
        <v>1305</v>
      </c>
      <c r="I349" s="14">
        <f t="shared" si="11"/>
        <v>0.42</v>
      </c>
      <c r="J349" s="14">
        <v>0.52</v>
      </c>
      <c r="K349" s="109">
        <f t="shared" si="10"/>
        <v>2.1</v>
      </c>
      <c r="L349" s="115"/>
    </row>
    <row r="350" spans="1:12" ht="24" customHeight="1">
      <c r="A350" s="114"/>
      <c r="B350" s="107">
        <f>'Tax Invoice'!D344</f>
        <v>3</v>
      </c>
      <c r="C350" s="10" t="s">
        <v>1032</v>
      </c>
      <c r="D350" s="10" t="s">
        <v>1032</v>
      </c>
      <c r="E350" s="118" t="s">
        <v>273</v>
      </c>
      <c r="F350" s="147"/>
      <c r="G350" s="148"/>
      <c r="H350" s="11" t="s">
        <v>1306</v>
      </c>
      <c r="I350" s="14">
        <f t="shared" si="11"/>
        <v>0.59</v>
      </c>
      <c r="J350" s="14">
        <v>0.74</v>
      </c>
      <c r="K350" s="109">
        <f t="shared" si="10"/>
        <v>1.77</v>
      </c>
      <c r="L350" s="115"/>
    </row>
    <row r="351" spans="1:12" ht="24" customHeight="1">
      <c r="A351" s="114"/>
      <c r="B351" s="107">
        <f>'Tax Invoice'!D345</f>
        <v>12</v>
      </c>
      <c r="C351" s="10" t="s">
        <v>1033</v>
      </c>
      <c r="D351" s="10" t="s">
        <v>1033</v>
      </c>
      <c r="E351" s="118"/>
      <c r="F351" s="147"/>
      <c r="G351" s="148"/>
      <c r="H351" s="11" t="s">
        <v>1307</v>
      </c>
      <c r="I351" s="14">
        <f t="shared" si="11"/>
        <v>0.5</v>
      </c>
      <c r="J351" s="14">
        <v>0.63</v>
      </c>
      <c r="K351" s="109">
        <f t="shared" si="10"/>
        <v>6</v>
      </c>
      <c r="L351" s="115"/>
    </row>
    <row r="352" spans="1:12" ht="24" customHeight="1">
      <c r="A352" s="114"/>
      <c r="B352" s="107">
        <f>'Tax Invoice'!D346</f>
        <v>3</v>
      </c>
      <c r="C352" s="10" t="s">
        <v>1034</v>
      </c>
      <c r="D352" s="10" t="s">
        <v>1034</v>
      </c>
      <c r="E352" s="118" t="s">
        <v>273</v>
      </c>
      <c r="F352" s="147"/>
      <c r="G352" s="148"/>
      <c r="H352" s="11" t="s">
        <v>1308</v>
      </c>
      <c r="I352" s="14">
        <f t="shared" si="11"/>
        <v>0.68</v>
      </c>
      <c r="J352" s="14">
        <v>0.85</v>
      </c>
      <c r="K352" s="109">
        <f t="shared" si="10"/>
        <v>2.04</v>
      </c>
      <c r="L352" s="115"/>
    </row>
    <row r="353" spans="1:12" ht="24" customHeight="1">
      <c r="A353" s="114"/>
      <c r="B353" s="107">
        <f>'Tax Invoice'!D347</f>
        <v>3</v>
      </c>
      <c r="C353" s="10" t="s">
        <v>1034</v>
      </c>
      <c r="D353" s="10" t="s">
        <v>1034</v>
      </c>
      <c r="E353" s="118" t="s">
        <v>772</v>
      </c>
      <c r="F353" s="147"/>
      <c r="G353" s="148"/>
      <c r="H353" s="11" t="s">
        <v>1308</v>
      </c>
      <c r="I353" s="14">
        <f t="shared" si="11"/>
        <v>0.68</v>
      </c>
      <c r="J353" s="14">
        <v>0.85</v>
      </c>
      <c r="K353" s="109">
        <f t="shared" si="10"/>
        <v>2.04</v>
      </c>
      <c r="L353" s="115"/>
    </row>
    <row r="354" spans="1:12" ht="24" customHeight="1">
      <c r="A354" s="114"/>
      <c r="B354" s="107">
        <f>'Tax Invoice'!D348</f>
        <v>3</v>
      </c>
      <c r="C354" s="10" t="s">
        <v>1034</v>
      </c>
      <c r="D354" s="10" t="s">
        <v>1034</v>
      </c>
      <c r="E354" s="118" t="s">
        <v>773</v>
      </c>
      <c r="F354" s="147"/>
      <c r="G354" s="148"/>
      <c r="H354" s="11" t="s">
        <v>1308</v>
      </c>
      <c r="I354" s="14">
        <f t="shared" si="11"/>
        <v>0.68</v>
      </c>
      <c r="J354" s="14">
        <v>0.85</v>
      </c>
      <c r="K354" s="109">
        <f t="shared" si="10"/>
        <v>2.04</v>
      </c>
      <c r="L354" s="115"/>
    </row>
    <row r="355" spans="1:12" ht="24" customHeight="1">
      <c r="A355" s="114"/>
      <c r="B355" s="107">
        <f>'Tax Invoice'!D349</f>
        <v>5</v>
      </c>
      <c r="C355" s="10" t="s">
        <v>1035</v>
      </c>
      <c r="D355" s="10" t="s">
        <v>1035</v>
      </c>
      <c r="E355" s="118"/>
      <c r="F355" s="147"/>
      <c r="G355" s="148"/>
      <c r="H355" s="11" t="s">
        <v>1309</v>
      </c>
      <c r="I355" s="14">
        <f t="shared" si="11"/>
        <v>0.34</v>
      </c>
      <c r="J355" s="14">
        <v>0.42</v>
      </c>
      <c r="K355" s="109">
        <f t="shared" si="10"/>
        <v>1.7000000000000002</v>
      </c>
      <c r="L355" s="115"/>
    </row>
    <row r="356" spans="1:12" ht="24" customHeight="1">
      <c r="A356" s="114"/>
      <c r="B356" s="107">
        <f>'Tax Invoice'!D350</f>
        <v>3</v>
      </c>
      <c r="C356" s="10" t="s">
        <v>1036</v>
      </c>
      <c r="D356" s="10" t="s">
        <v>1036</v>
      </c>
      <c r="E356" s="118" t="s">
        <v>273</v>
      </c>
      <c r="F356" s="147"/>
      <c r="G356" s="148"/>
      <c r="H356" s="11" t="s">
        <v>1310</v>
      </c>
      <c r="I356" s="14">
        <f t="shared" si="11"/>
        <v>0.51</v>
      </c>
      <c r="J356" s="14">
        <v>0.64</v>
      </c>
      <c r="K356" s="109">
        <f t="shared" si="10"/>
        <v>1.53</v>
      </c>
      <c r="L356" s="115"/>
    </row>
    <row r="357" spans="1:12" ht="24" customHeight="1">
      <c r="A357" s="114"/>
      <c r="B357" s="107">
        <f>'Tax Invoice'!D351</f>
        <v>3</v>
      </c>
      <c r="C357" s="10" t="s">
        <v>1037</v>
      </c>
      <c r="D357" s="10" t="s">
        <v>1037</v>
      </c>
      <c r="E357" s="118"/>
      <c r="F357" s="147"/>
      <c r="G357" s="148"/>
      <c r="H357" s="11" t="s">
        <v>1311</v>
      </c>
      <c r="I357" s="14">
        <f t="shared" si="11"/>
        <v>0.51</v>
      </c>
      <c r="J357" s="14">
        <v>0.64</v>
      </c>
      <c r="K357" s="109">
        <f t="shared" si="10"/>
        <v>1.53</v>
      </c>
      <c r="L357" s="115"/>
    </row>
    <row r="358" spans="1:12" ht="24" customHeight="1">
      <c r="A358" s="114"/>
      <c r="B358" s="107">
        <f>'Tax Invoice'!D352</f>
        <v>3</v>
      </c>
      <c r="C358" s="10" t="s">
        <v>581</v>
      </c>
      <c r="D358" s="10" t="s">
        <v>581</v>
      </c>
      <c r="E358" s="118" t="s">
        <v>772</v>
      </c>
      <c r="F358" s="147"/>
      <c r="G358" s="148"/>
      <c r="H358" s="11" t="s">
        <v>1312</v>
      </c>
      <c r="I358" s="14">
        <f t="shared" si="11"/>
        <v>0.56000000000000005</v>
      </c>
      <c r="J358" s="14">
        <v>0.7</v>
      </c>
      <c r="K358" s="109">
        <f t="shared" si="10"/>
        <v>1.6800000000000002</v>
      </c>
      <c r="L358" s="115"/>
    </row>
    <row r="359" spans="1:12" ht="24" customHeight="1">
      <c r="A359" s="114"/>
      <c r="B359" s="107">
        <f>'Tax Invoice'!D353</f>
        <v>5</v>
      </c>
      <c r="C359" s="10" t="s">
        <v>1038</v>
      </c>
      <c r="D359" s="10" t="s">
        <v>1038</v>
      </c>
      <c r="E359" s="118" t="s">
        <v>107</v>
      </c>
      <c r="F359" s="147"/>
      <c r="G359" s="148"/>
      <c r="H359" s="11" t="s">
        <v>1039</v>
      </c>
      <c r="I359" s="14">
        <f t="shared" si="11"/>
        <v>0.59</v>
      </c>
      <c r="J359" s="14">
        <v>0.74</v>
      </c>
      <c r="K359" s="109">
        <f t="shared" si="10"/>
        <v>2.9499999999999997</v>
      </c>
      <c r="L359" s="115"/>
    </row>
    <row r="360" spans="1:12" ht="24" customHeight="1">
      <c r="A360" s="114"/>
      <c r="B360" s="107">
        <f>'Tax Invoice'!D354</f>
        <v>3</v>
      </c>
      <c r="C360" s="10" t="s">
        <v>1038</v>
      </c>
      <c r="D360" s="10" t="s">
        <v>1038</v>
      </c>
      <c r="E360" s="118" t="s">
        <v>265</v>
      </c>
      <c r="F360" s="147"/>
      <c r="G360" s="148"/>
      <c r="H360" s="11" t="s">
        <v>1039</v>
      </c>
      <c r="I360" s="14">
        <f t="shared" si="11"/>
        <v>0.59</v>
      </c>
      <c r="J360" s="14">
        <v>0.74</v>
      </c>
      <c r="K360" s="109">
        <f t="shared" si="10"/>
        <v>1.77</v>
      </c>
      <c r="L360" s="115"/>
    </row>
    <row r="361" spans="1:12" ht="24" customHeight="1">
      <c r="A361" s="114"/>
      <c r="B361" s="107">
        <f>'Tax Invoice'!D355</f>
        <v>3</v>
      </c>
      <c r="C361" s="10" t="s">
        <v>1038</v>
      </c>
      <c r="D361" s="10" t="s">
        <v>1038</v>
      </c>
      <c r="E361" s="118" t="s">
        <v>310</v>
      </c>
      <c r="F361" s="147"/>
      <c r="G361" s="148"/>
      <c r="H361" s="11" t="s">
        <v>1039</v>
      </c>
      <c r="I361" s="14">
        <f t="shared" si="11"/>
        <v>0.59</v>
      </c>
      <c r="J361" s="14">
        <v>0.74</v>
      </c>
      <c r="K361" s="109">
        <f t="shared" si="10"/>
        <v>1.77</v>
      </c>
      <c r="L361" s="115"/>
    </row>
    <row r="362" spans="1:12" ht="24" customHeight="1">
      <c r="A362" s="114"/>
      <c r="B362" s="107">
        <f>'Tax Invoice'!D356</f>
        <v>3</v>
      </c>
      <c r="C362" s="10" t="s">
        <v>1038</v>
      </c>
      <c r="D362" s="10" t="s">
        <v>1038</v>
      </c>
      <c r="E362" s="118" t="s">
        <v>269</v>
      </c>
      <c r="F362" s="147"/>
      <c r="G362" s="148"/>
      <c r="H362" s="11" t="s">
        <v>1039</v>
      </c>
      <c r="I362" s="14">
        <f t="shared" si="11"/>
        <v>0.59</v>
      </c>
      <c r="J362" s="14">
        <v>0.74</v>
      </c>
      <c r="K362" s="109">
        <f t="shared" si="10"/>
        <v>1.77</v>
      </c>
      <c r="L362" s="115"/>
    </row>
    <row r="363" spans="1:12" ht="24" customHeight="1">
      <c r="A363" s="114"/>
      <c r="B363" s="107">
        <f>'Tax Invoice'!D357</f>
        <v>3</v>
      </c>
      <c r="C363" s="10" t="s">
        <v>1040</v>
      </c>
      <c r="D363" s="10" t="s">
        <v>1040</v>
      </c>
      <c r="E363" s="118" t="s">
        <v>107</v>
      </c>
      <c r="F363" s="147"/>
      <c r="G363" s="148"/>
      <c r="H363" s="11" t="s">
        <v>1313</v>
      </c>
      <c r="I363" s="14">
        <f t="shared" si="11"/>
        <v>0.72</v>
      </c>
      <c r="J363" s="14">
        <v>0.9</v>
      </c>
      <c r="K363" s="109">
        <f t="shared" si="10"/>
        <v>2.16</v>
      </c>
      <c r="L363" s="115"/>
    </row>
    <row r="364" spans="1:12" ht="24" customHeight="1">
      <c r="A364" s="114"/>
      <c r="B364" s="107">
        <f>'Tax Invoice'!D358</f>
        <v>3</v>
      </c>
      <c r="C364" s="10" t="s">
        <v>1040</v>
      </c>
      <c r="D364" s="10" t="s">
        <v>1040</v>
      </c>
      <c r="E364" s="118" t="s">
        <v>269</v>
      </c>
      <c r="F364" s="147"/>
      <c r="G364" s="148"/>
      <c r="H364" s="11" t="s">
        <v>1313</v>
      </c>
      <c r="I364" s="14">
        <f t="shared" si="11"/>
        <v>0.72</v>
      </c>
      <c r="J364" s="14">
        <v>0.9</v>
      </c>
      <c r="K364" s="109">
        <f t="shared" si="10"/>
        <v>2.16</v>
      </c>
      <c r="L364" s="115"/>
    </row>
    <row r="365" spans="1:12" ht="48" customHeight="1">
      <c r="A365" s="114"/>
      <c r="B365" s="107">
        <f>'Tax Invoice'!D359</f>
        <v>1</v>
      </c>
      <c r="C365" s="10" t="s">
        <v>1041</v>
      </c>
      <c r="D365" s="10" t="s">
        <v>1041</v>
      </c>
      <c r="E365" s="118" t="s">
        <v>699</v>
      </c>
      <c r="F365" s="147"/>
      <c r="G365" s="148"/>
      <c r="H365" s="11" t="s">
        <v>1314</v>
      </c>
      <c r="I365" s="14">
        <f t="shared" si="11"/>
        <v>12.5</v>
      </c>
      <c r="J365" s="14">
        <v>15.63</v>
      </c>
      <c r="K365" s="109">
        <f t="shared" si="10"/>
        <v>12.5</v>
      </c>
      <c r="L365" s="115"/>
    </row>
    <row r="366" spans="1:12" ht="48" customHeight="1">
      <c r="A366" s="114"/>
      <c r="B366" s="107">
        <f>'Tax Invoice'!D360</f>
        <v>1</v>
      </c>
      <c r="C366" s="10" t="s">
        <v>1042</v>
      </c>
      <c r="D366" s="10" t="s">
        <v>1042</v>
      </c>
      <c r="E366" s="118" t="s">
        <v>699</v>
      </c>
      <c r="F366" s="147"/>
      <c r="G366" s="148"/>
      <c r="H366" s="11" t="s">
        <v>1315</v>
      </c>
      <c r="I366" s="14">
        <f t="shared" si="11"/>
        <v>17.18</v>
      </c>
      <c r="J366" s="14">
        <v>21.47</v>
      </c>
      <c r="K366" s="109">
        <f t="shared" si="10"/>
        <v>17.18</v>
      </c>
      <c r="L366" s="115"/>
    </row>
    <row r="367" spans="1:12" ht="36" customHeight="1">
      <c r="A367" s="114"/>
      <c r="B367" s="107">
        <f>'Tax Invoice'!D361</f>
        <v>4</v>
      </c>
      <c r="C367" s="10" t="s">
        <v>1043</v>
      </c>
      <c r="D367" s="10" t="s">
        <v>1212</v>
      </c>
      <c r="E367" s="118" t="s">
        <v>1044</v>
      </c>
      <c r="F367" s="147" t="s">
        <v>273</v>
      </c>
      <c r="G367" s="148"/>
      <c r="H367" s="11" t="s">
        <v>1045</v>
      </c>
      <c r="I367" s="14">
        <f t="shared" si="11"/>
        <v>0.38</v>
      </c>
      <c r="J367" s="14">
        <v>0.48</v>
      </c>
      <c r="K367" s="109">
        <f t="shared" si="10"/>
        <v>1.52</v>
      </c>
      <c r="L367" s="115"/>
    </row>
    <row r="368" spans="1:12" ht="36" customHeight="1">
      <c r="A368" s="114"/>
      <c r="B368" s="107">
        <f>'Tax Invoice'!D362</f>
        <v>4</v>
      </c>
      <c r="C368" s="10" t="s">
        <v>1043</v>
      </c>
      <c r="D368" s="10" t="s">
        <v>1213</v>
      </c>
      <c r="E368" s="118" t="s">
        <v>1046</v>
      </c>
      <c r="F368" s="147" t="s">
        <v>273</v>
      </c>
      <c r="G368" s="148"/>
      <c r="H368" s="11" t="s">
        <v>1045</v>
      </c>
      <c r="I368" s="14">
        <f t="shared" si="11"/>
        <v>0.43</v>
      </c>
      <c r="J368" s="14">
        <v>0.54</v>
      </c>
      <c r="K368" s="109">
        <f t="shared" si="10"/>
        <v>1.72</v>
      </c>
      <c r="L368" s="115"/>
    </row>
    <row r="369" spans="1:12" ht="12.75" customHeight="1">
      <c r="A369" s="114"/>
      <c r="B369" s="107">
        <f>'Tax Invoice'!D363</f>
        <v>2</v>
      </c>
      <c r="C369" s="10" t="s">
        <v>1047</v>
      </c>
      <c r="D369" s="10" t="s">
        <v>1214</v>
      </c>
      <c r="E369" s="118" t="s">
        <v>897</v>
      </c>
      <c r="F369" s="147"/>
      <c r="G369" s="148"/>
      <c r="H369" s="11" t="s">
        <v>1048</v>
      </c>
      <c r="I369" s="14">
        <f t="shared" si="11"/>
        <v>1.44</v>
      </c>
      <c r="J369" s="14">
        <v>1.8</v>
      </c>
      <c r="K369" s="109">
        <f t="shared" si="10"/>
        <v>2.88</v>
      </c>
      <c r="L369" s="115"/>
    </row>
    <row r="370" spans="1:12" ht="12.75" customHeight="1">
      <c r="A370" s="114"/>
      <c r="B370" s="107">
        <f>'Tax Invoice'!D364</f>
        <v>2</v>
      </c>
      <c r="C370" s="10" t="s">
        <v>1049</v>
      </c>
      <c r="D370" s="10" t="s">
        <v>1215</v>
      </c>
      <c r="E370" s="118" t="s">
        <v>735</v>
      </c>
      <c r="F370" s="147"/>
      <c r="G370" s="148"/>
      <c r="H370" s="11" t="s">
        <v>1050</v>
      </c>
      <c r="I370" s="14">
        <f t="shared" si="11"/>
        <v>0.7</v>
      </c>
      <c r="J370" s="14">
        <v>0.87</v>
      </c>
      <c r="K370" s="109">
        <f t="shared" si="10"/>
        <v>1.4</v>
      </c>
      <c r="L370" s="115"/>
    </row>
    <row r="371" spans="1:12" ht="12.75" customHeight="1">
      <c r="A371" s="114"/>
      <c r="B371" s="107">
        <f>'Tax Invoice'!D365</f>
        <v>2</v>
      </c>
      <c r="C371" s="10" t="s">
        <v>1049</v>
      </c>
      <c r="D371" s="10" t="s">
        <v>1216</v>
      </c>
      <c r="E371" s="118" t="s">
        <v>729</v>
      </c>
      <c r="F371" s="147"/>
      <c r="G371" s="148"/>
      <c r="H371" s="11" t="s">
        <v>1050</v>
      </c>
      <c r="I371" s="14">
        <f t="shared" si="11"/>
        <v>1.1299999999999999</v>
      </c>
      <c r="J371" s="14">
        <v>1.41</v>
      </c>
      <c r="K371" s="109">
        <f t="shared" si="10"/>
        <v>2.2599999999999998</v>
      </c>
      <c r="L371" s="115"/>
    </row>
    <row r="372" spans="1:12" ht="12.75" customHeight="1">
      <c r="A372" s="114"/>
      <c r="B372" s="107">
        <f>'Tax Invoice'!D366</f>
        <v>4</v>
      </c>
      <c r="C372" s="10" t="s">
        <v>1051</v>
      </c>
      <c r="D372" s="10" t="s">
        <v>1217</v>
      </c>
      <c r="E372" s="118" t="s">
        <v>741</v>
      </c>
      <c r="F372" s="147"/>
      <c r="G372" s="148"/>
      <c r="H372" s="11" t="s">
        <v>1052</v>
      </c>
      <c r="I372" s="14">
        <f t="shared" si="11"/>
        <v>0.97</v>
      </c>
      <c r="J372" s="14">
        <v>1.21</v>
      </c>
      <c r="K372" s="109">
        <f t="shared" si="10"/>
        <v>3.88</v>
      </c>
      <c r="L372" s="115"/>
    </row>
    <row r="373" spans="1:12" ht="12.75" customHeight="1">
      <c r="A373" s="114"/>
      <c r="B373" s="107">
        <f>'Tax Invoice'!D367</f>
        <v>2</v>
      </c>
      <c r="C373" s="10" t="s">
        <v>1053</v>
      </c>
      <c r="D373" s="10" t="s">
        <v>1218</v>
      </c>
      <c r="E373" s="118" t="s">
        <v>741</v>
      </c>
      <c r="F373" s="147"/>
      <c r="G373" s="148"/>
      <c r="H373" s="11" t="s">
        <v>1054</v>
      </c>
      <c r="I373" s="14">
        <f t="shared" si="11"/>
        <v>1.2</v>
      </c>
      <c r="J373" s="14">
        <v>1.5</v>
      </c>
      <c r="K373" s="109">
        <f t="shared" si="10"/>
        <v>2.4</v>
      </c>
      <c r="L373" s="115"/>
    </row>
    <row r="374" spans="1:12" ht="12.75" customHeight="1">
      <c r="A374" s="114"/>
      <c r="B374" s="107">
        <f>'Tax Invoice'!D368</f>
        <v>2</v>
      </c>
      <c r="C374" s="10" t="s">
        <v>1053</v>
      </c>
      <c r="D374" s="10" t="s">
        <v>1219</v>
      </c>
      <c r="E374" s="118" t="s">
        <v>729</v>
      </c>
      <c r="F374" s="147"/>
      <c r="G374" s="148"/>
      <c r="H374" s="11" t="s">
        <v>1054</v>
      </c>
      <c r="I374" s="14">
        <f t="shared" si="11"/>
        <v>1.48</v>
      </c>
      <c r="J374" s="14">
        <v>1.85</v>
      </c>
      <c r="K374" s="109">
        <f t="shared" si="10"/>
        <v>2.96</v>
      </c>
      <c r="L374" s="115"/>
    </row>
    <row r="375" spans="1:12" ht="12.75" customHeight="1">
      <c r="A375" s="114"/>
      <c r="B375" s="107">
        <f>'Tax Invoice'!D369</f>
        <v>2</v>
      </c>
      <c r="C375" s="10" t="s">
        <v>1055</v>
      </c>
      <c r="D375" s="10" t="s">
        <v>1220</v>
      </c>
      <c r="E375" s="118" t="s">
        <v>735</v>
      </c>
      <c r="F375" s="147"/>
      <c r="G375" s="148"/>
      <c r="H375" s="11" t="s">
        <v>1056</v>
      </c>
      <c r="I375" s="14">
        <f t="shared" si="11"/>
        <v>1.17</v>
      </c>
      <c r="J375" s="14">
        <v>1.46</v>
      </c>
      <c r="K375" s="109">
        <f t="shared" si="10"/>
        <v>2.34</v>
      </c>
      <c r="L375" s="115"/>
    </row>
    <row r="376" spans="1:12" ht="12.75" customHeight="1">
      <c r="A376" s="114"/>
      <c r="B376" s="107">
        <f>'Tax Invoice'!D370</f>
        <v>2</v>
      </c>
      <c r="C376" s="10" t="s">
        <v>1055</v>
      </c>
      <c r="D376" s="10" t="s">
        <v>1221</v>
      </c>
      <c r="E376" s="118" t="s">
        <v>741</v>
      </c>
      <c r="F376" s="147"/>
      <c r="G376" s="148"/>
      <c r="H376" s="11" t="s">
        <v>1056</v>
      </c>
      <c r="I376" s="14">
        <f t="shared" si="11"/>
        <v>1.83</v>
      </c>
      <c r="J376" s="14">
        <v>2.29</v>
      </c>
      <c r="K376" s="109">
        <f t="shared" si="10"/>
        <v>3.66</v>
      </c>
      <c r="L376" s="115"/>
    </row>
    <row r="377" spans="1:12" ht="12.75" customHeight="1">
      <c r="A377" s="114"/>
      <c r="B377" s="107">
        <f>'Tax Invoice'!D371</f>
        <v>4</v>
      </c>
      <c r="C377" s="10" t="s">
        <v>1057</v>
      </c>
      <c r="D377" s="10" t="s">
        <v>1222</v>
      </c>
      <c r="E377" s="118" t="s">
        <v>725</v>
      </c>
      <c r="F377" s="147"/>
      <c r="G377" s="148"/>
      <c r="H377" s="11" t="s">
        <v>1058</v>
      </c>
      <c r="I377" s="14">
        <f t="shared" si="11"/>
        <v>0.89</v>
      </c>
      <c r="J377" s="14">
        <v>1.1100000000000001</v>
      </c>
      <c r="K377" s="109">
        <f t="shared" si="10"/>
        <v>3.56</v>
      </c>
      <c r="L377" s="115"/>
    </row>
    <row r="378" spans="1:12" ht="12.75" customHeight="1">
      <c r="A378" s="114"/>
      <c r="B378" s="107">
        <f>'Tax Invoice'!D372</f>
        <v>4</v>
      </c>
      <c r="C378" s="10" t="s">
        <v>1057</v>
      </c>
      <c r="D378" s="10" t="s">
        <v>1223</v>
      </c>
      <c r="E378" s="118" t="s">
        <v>729</v>
      </c>
      <c r="F378" s="147"/>
      <c r="G378" s="148"/>
      <c r="H378" s="11" t="s">
        <v>1058</v>
      </c>
      <c r="I378" s="14">
        <f t="shared" si="11"/>
        <v>1.2</v>
      </c>
      <c r="J378" s="14">
        <v>1.5</v>
      </c>
      <c r="K378" s="109">
        <f t="shared" si="10"/>
        <v>4.8</v>
      </c>
      <c r="L378" s="115"/>
    </row>
    <row r="379" spans="1:12" ht="12.75" customHeight="1">
      <c r="A379" s="114"/>
      <c r="B379" s="107">
        <f>'Tax Invoice'!D373</f>
        <v>2</v>
      </c>
      <c r="C379" s="10" t="s">
        <v>1059</v>
      </c>
      <c r="D379" s="10" t="s">
        <v>1224</v>
      </c>
      <c r="E379" s="118" t="s">
        <v>725</v>
      </c>
      <c r="F379" s="147"/>
      <c r="G379" s="148"/>
      <c r="H379" s="11" t="s">
        <v>1060</v>
      </c>
      <c r="I379" s="14">
        <f t="shared" si="11"/>
        <v>0.89</v>
      </c>
      <c r="J379" s="14">
        <v>1.1100000000000001</v>
      </c>
      <c r="K379" s="109">
        <f t="shared" si="10"/>
        <v>1.78</v>
      </c>
      <c r="L379" s="115"/>
    </row>
    <row r="380" spans="1:12" ht="12.75" customHeight="1">
      <c r="A380" s="114"/>
      <c r="B380" s="107">
        <f>'Tax Invoice'!D374</f>
        <v>2</v>
      </c>
      <c r="C380" s="10" t="s">
        <v>1059</v>
      </c>
      <c r="D380" s="10" t="s">
        <v>1225</v>
      </c>
      <c r="E380" s="118" t="s">
        <v>729</v>
      </c>
      <c r="F380" s="147"/>
      <c r="G380" s="148"/>
      <c r="H380" s="11" t="s">
        <v>1060</v>
      </c>
      <c r="I380" s="14">
        <f t="shared" si="11"/>
        <v>1.2</v>
      </c>
      <c r="J380" s="14">
        <v>1.5</v>
      </c>
      <c r="K380" s="109">
        <f t="shared" si="10"/>
        <v>2.4</v>
      </c>
      <c r="L380" s="115"/>
    </row>
    <row r="381" spans="1:12" ht="12.75" customHeight="1">
      <c r="A381" s="114"/>
      <c r="B381" s="107">
        <f>'Tax Invoice'!D375</f>
        <v>2</v>
      </c>
      <c r="C381" s="10" t="s">
        <v>1061</v>
      </c>
      <c r="D381" s="10" t="s">
        <v>1226</v>
      </c>
      <c r="E381" s="118" t="s">
        <v>741</v>
      </c>
      <c r="F381" s="147"/>
      <c r="G381" s="148"/>
      <c r="H381" s="11" t="s">
        <v>1062</v>
      </c>
      <c r="I381" s="14">
        <f t="shared" si="11"/>
        <v>1.75</v>
      </c>
      <c r="J381" s="14">
        <v>2.19</v>
      </c>
      <c r="K381" s="109">
        <f t="shared" si="10"/>
        <v>3.5</v>
      </c>
      <c r="L381" s="115"/>
    </row>
    <row r="382" spans="1:12" ht="12.75" customHeight="1">
      <c r="A382" s="114"/>
      <c r="B382" s="107">
        <f>'Tax Invoice'!D376</f>
        <v>2</v>
      </c>
      <c r="C382" s="10" t="s">
        <v>1061</v>
      </c>
      <c r="D382" s="10" t="s">
        <v>1227</v>
      </c>
      <c r="E382" s="118" t="s">
        <v>729</v>
      </c>
      <c r="F382" s="147"/>
      <c r="G382" s="148"/>
      <c r="H382" s="11" t="s">
        <v>1062</v>
      </c>
      <c r="I382" s="14">
        <f t="shared" si="11"/>
        <v>2.02</v>
      </c>
      <c r="J382" s="14">
        <v>2.5299999999999998</v>
      </c>
      <c r="K382" s="109">
        <f t="shared" si="10"/>
        <v>4.04</v>
      </c>
      <c r="L382" s="115"/>
    </row>
    <row r="383" spans="1:12" ht="24" customHeight="1">
      <c r="A383" s="114"/>
      <c r="B383" s="107">
        <f>'Tax Invoice'!D377</f>
        <v>2</v>
      </c>
      <c r="C383" s="10" t="s">
        <v>597</v>
      </c>
      <c r="D383" s="10" t="s">
        <v>1228</v>
      </c>
      <c r="E383" s="118" t="s">
        <v>294</v>
      </c>
      <c r="F383" s="147"/>
      <c r="G383" s="148"/>
      <c r="H383" s="11" t="s">
        <v>1063</v>
      </c>
      <c r="I383" s="14">
        <f t="shared" si="11"/>
        <v>0.91</v>
      </c>
      <c r="J383" s="14">
        <v>1.1399999999999999</v>
      </c>
      <c r="K383" s="109">
        <f t="shared" si="10"/>
        <v>1.82</v>
      </c>
      <c r="L383" s="115"/>
    </row>
    <row r="384" spans="1:12" ht="24" customHeight="1">
      <c r="A384" s="114"/>
      <c r="B384" s="107">
        <f>'Tax Invoice'!D378</f>
        <v>4</v>
      </c>
      <c r="C384" s="10" t="s">
        <v>597</v>
      </c>
      <c r="D384" s="10" t="s">
        <v>1229</v>
      </c>
      <c r="E384" s="118" t="s">
        <v>314</v>
      </c>
      <c r="F384" s="147"/>
      <c r="G384" s="148"/>
      <c r="H384" s="11" t="s">
        <v>1063</v>
      </c>
      <c r="I384" s="14">
        <f t="shared" si="11"/>
        <v>1.0900000000000001</v>
      </c>
      <c r="J384" s="14">
        <v>1.36</v>
      </c>
      <c r="K384" s="109">
        <f t="shared" si="10"/>
        <v>4.3600000000000003</v>
      </c>
      <c r="L384" s="115"/>
    </row>
    <row r="385" spans="1:12" ht="24" customHeight="1">
      <c r="A385" s="114"/>
      <c r="B385" s="107">
        <f>'Tax Invoice'!D379</f>
        <v>2</v>
      </c>
      <c r="C385" s="10" t="s">
        <v>597</v>
      </c>
      <c r="D385" s="10" t="s">
        <v>1230</v>
      </c>
      <c r="E385" s="118" t="s">
        <v>701</v>
      </c>
      <c r="F385" s="147"/>
      <c r="G385" s="148"/>
      <c r="H385" s="11" t="s">
        <v>1063</v>
      </c>
      <c r="I385" s="14">
        <f t="shared" si="11"/>
        <v>1.25</v>
      </c>
      <c r="J385" s="14">
        <v>1.56</v>
      </c>
      <c r="K385" s="109">
        <f t="shared" si="10"/>
        <v>2.5</v>
      </c>
      <c r="L385" s="115"/>
    </row>
    <row r="386" spans="1:12" ht="24" customHeight="1">
      <c r="A386" s="114"/>
      <c r="B386" s="107">
        <f>'Tax Invoice'!D380</f>
        <v>2</v>
      </c>
      <c r="C386" s="10" t="s">
        <v>597</v>
      </c>
      <c r="D386" s="10" t="s">
        <v>1231</v>
      </c>
      <c r="E386" s="118" t="s">
        <v>1064</v>
      </c>
      <c r="F386" s="147"/>
      <c r="G386" s="148"/>
      <c r="H386" s="11" t="s">
        <v>1063</v>
      </c>
      <c r="I386" s="14">
        <f t="shared" si="11"/>
        <v>1.42</v>
      </c>
      <c r="J386" s="14">
        <v>1.77</v>
      </c>
      <c r="K386" s="109">
        <f t="shared" si="10"/>
        <v>2.84</v>
      </c>
      <c r="L386" s="115"/>
    </row>
    <row r="387" spans="1:12" ht="24" customHeight="1">
      <c r="A387" s="114"/>
      <c r="B387" s="107">
        <f>'Tax Invoice'!D381</f>
        <v>2</v>
      </c>
      <c r="C387" s="10" t="s">
        <v>1065</v>
      </c>
      <c r="D387" s="10" t="s">
        <v>1232</v>
      </c>
      <c r="E387" s="118" t="s">
        <v>294</v>
      </c>
      <c r="F387" s="147"/>
      <c r="G387" s="148"/>
      <c r="H387" s="11" t="s">
        <v>1066</v>
      </c>
      <c r="I387" s="14">
        <f t="shared" si="11"/>
        <v>1.42</v>
      </c>
      <c r="J387" s="14">
        <v>1.77</v>
      </c>
      <c r="K387" s="109">
        <f t="shared" si="10"/>
        <v>2.84</v>
      </c>
      <c r="L387" s="115"/>
    </row>
    <row r="388" spans="1:12" ht="24" customHeight="1">
      <c r="A388" s="114"/>
      <c r="B388" s="107">
        <f>'Tax Invoice'!D382</f>
        <v>2</v>
      </c>
      <c r="C388" s="10" t="s">
        <v>1065</v>
      </c>
      <c r="D388" s="10" t="s">
        <v>1233</v>
      </c>
      <c r="E388" s="118" t="s">
        <v>1064</v>
      </c>
      <c r="F388" s="147"/>
      <c r="G388" s="148"/>
      <c r="H388" s="11" t="s">
        <v>1066</v>
      </c>
      <c r="I388" s="14">
        <f t="shared" si="11"/>
        <v>2.25</v>
      </c>
      <c r="J388" s="14">
        <v>2.81</v>
      </c>
      <c r="K388" s="109">
        <f t="shared" si="10"/>
        <v>4.5</v>
      </c>
      <c r="L388" s="115"/>
    </row>
    <row r="389" spans="1:12" ht="12.75" customHeight="1">
      <c r="A389" s="114"/>
      <c r="B389" s="107">
        <f>'Tax Invoice'!D383</f>
        <v>2</v>
      </c>
      <c r="C389" s="10" t="s">
        <v>1067</v>
      </c>
      <c r="D389" s="10" t="s">
        <v>1234</v>
      </c>
      <c r="E389" s="118" t="s">
        <v>735</v>
      </c>
      <c r="F389" s="147"/>
      <c r="G389" s="148"/>
      <c r="H389" s="11" t="s">
        <v>1068</v>
      </c>
      <c r="I389" s="14">
        <f t="shared" si="11"/>
        <v>1.24</v>
      </c>
      <c r="J389" s="14">
        <v>1.55</v>
      </c>
      <c r="K389" s="109">
        <f t="shared" si="10"/>
        <v>2.48</v>
      </c>
      <c r="L389" s="115"/>
    </row>
    <row r="390" spans="1:12" ht="12.75" customHeight="1">
      <c r="A390" s="114"/>
      <c r="B390" s="107">
        <f>'Tax Invoice'!D384</f>
        <v>2</v>
      </c>
      <c r="C390" s="10" t="s">
        <v>1067</v>
      </c>
      <c r="D390" s="10" t="s">
        <v>1235</v>
      </c>
      <c r="E390" s="118" t="s">
        <v>725</v>
      </c>
      <c r="F390" s="147"/>
      <c r="G390" s="148"/>
      <c r="H390" s="11" t="s">
        <v>1068</v>
      </c>
      <c r="I390" s="14">
        <f t="shared" si="11"/>
        <v>1.36</v>
      </c>
      <c r="J390" s="14">
        <v>1.7</v>
      </c>
      <c r="K390" s="109">
        <f t="shared" si="10"/>
        <v>2.72</v>
      </c>
      <c r="L390" s="115"/>
    </row>
    <row r="391" spans="1:12" ht="24" customHeight="1">
      <c r="A391" s="114"/>
      <c r="B391" s="107">
        <f>'Tax Invoice'!D385</f>
        <v>2</v>
      </c>
      <c r="C391" s="10" t="s">
        <v>1069</v>
      </c>
      <c r="D391" s="10" t="s">
        <v>1236</v>
      </c>
      <c r="E391" s="118" t="s">
        <v>735</v>
      </c>
      <c r="F391" s="147"/>
      <c r="G391" s="148"/>
      <c r="H391" s="11" t="s">
        <v>1070</v>
      </c>
      <c r="I391" s="14">
        <f t="shared" si="11"/>
        <v>1.32</v>
      </c>
      <c r="J391" s="14">
        <v>1.65</v>
      </c>
      <c r="K391" s="109">
        <f t="shared" si="10"/>
        <v>2.64</v>
      </c>
      <c r="L391" s="115"/>
    </row>
    <row r="392" spans="1:12" ht="24" customHeight="1">
      <c r="A392" s="114"/>
      <c r="B392" s="107">
        <f>'Tax Invoice'!D386</f>
        <v>2</v>
      </c>
      <c r="C392" s="10" t="s">
        <v>1069</v>
      </c>
      <c r="D392" s="10" t="s">
        <v>1237</v>
      </c>
      <c r="E392" s="118" t="s">
        <v>729</v>
      </c>
      <c r="F392" s="147"/>
      <c r="G392" s="148"/>
      <c r="H392" s="11" t="s">
        <v>1070</v>
      </c>
      <c r="I392" s="14">
        <f t="shared" si="11"/>
        <v>1.71</v>
      </c>
      <c r="J392" s="14">
        <v>2.14</v>
      </c>
      <c r="K392" s="109">
        <f t="shared" si="10"/>
        <v>3.42</v>
      </c>
      <c r="L392" s="115"/>
    </row>
    <row r="393" spans="1:12" ht="24" customHeight="1">
      <c r="A393" s="114"/>
      <c r="B393" s="107">
        <f>'Tax Invoice'!D387</f>
        <v>2</v>
      </c>
      <c r="C393" s="10" t="s">
        <v>1071</v>
      </c>
      <c r="D393" s="10" t="s">
        <v>1238</v>
      </c>
      <c r="E393" s="118" t="s">
        <v>735</v>
      </c>
      <c r="F393" s="147"/>
      <c r="G393" s="148"/>
      <c r="H393" s="11" t="s">
        <v>1072</v>
      </c>
      <c r="I393" s="14">
        <f t="shared" si="11"/>
        <v>1.51</v>
      </c>
      <c r="J393" s="14">
        <v>1.89</v>
      </c>
      <c r="K393" s="109">
        <f t="shared" si="10"/>
        <v>3.02</v>
      </c>
      <c r="L393" s="115"/>
    </row>
    <row r="394" spans="1:12" ht="13.5" customHeight="1">
      <c r="A394" s="114"/>
      <c r="B394" s="107">
        <f>'Tax Invoice'!D388</f>
        <v>3</v>
      </c>
      <c r="C394" s="10" t="s">
        <v>649</v>
      </c>
      <c r="D394" s="10" t="s">
        <v>649</v>
      </c>
      <c r="E394" s="118" t="s">
        <v>25</v>
      </c>
      <c r="F394" s="147"/>
      <c r="G394" s="148"/>
      <c r="H394" s="11" t="s">
        <v>652</v>
      </c>
      <c r="I394" s="14">
        <f t="shared" si="11"/>
        <v>1.2</v>
      </c>
      <c r="J394" s="14">
        <v>1.5</v>
      </c>
      <c r="K394" s="109">
        <f t="shared" si="10"/>
        <v>3.5999999999999996</v>
      </c>
      <c r="L394" s="115"/>
    </row>
    <row r="395" spans="1:12" ht="13.5" customHeight="1">
      <c r="A395" s="114"/>
      <c r="B395" s="107">
        <f>'Tax Invoice'!D389</f>
        <v>3</v>
      </c>
      <c r="C395" s="10" t="s">
        <v>649</v>
      </c>
      <c r="D395" s="10" t="s">
        <v>649</v>
      </c>
      <c r="E395" s="118" t="s">
        <v>26</v>
      </c>
      <c r="F395" s="147"/>
      <c r="G395" s="148"/>
      <c r="H395" s="11" t="s">
        <v>652</v>
      </c>
      <c r="I395" s="14">
        <f t="shared" si="11"/>
        <v>1.2</v>
      </c>
      <c r="J395" s="14">
        <v>1.5</v>
      </c>
      <c r="K395" s="109">
        <f t="shared" si="10"/>
        <v>3.5999999999999996</v>
      </c>
      <c r="L395" s="115"/>
    </row>
    <row r="396" spans="1:12" ht="13.5" customHeight="1">
      <c r="A396" s="114"/>
      <c r="B396" s="107">
        <f>'Tax Invoice'!D390</f>
        <v>5</v>
      </c>
      <c r="C396" s="10" t="s">
        <v>65</v>
      </c>
      <c r="D396" s="10" t="s">
        <v>65</v>
      </c>
      <c r="E396" s="118" t="s">
        <v>23</v>
      </c>
      <c r="F396" s="147"/>
      <c r="G396" s="148"/>
      <c r="H396" s="11" t="s">
        <v>1073</v>
      </c>
      <c r="I396" s="14">
        <f t="shared" si="11"/>
        <v>1.24</v>
      </c>
      <c r="J396" s="14">
        <v>1.55</v>
      </c>
      <c r="K396" s="109">
        <f t="shared" si="10"/>
        <v>6.2</v>
      </c>
      <c r="L396" s="115"/>
    </row>
    <row r="397" spans="1:12" ht="13.5" customHeight="1">
      <c r="A397" s="114"/>
      <c r="B397" s="107">
        <f>'Tax Invoice'!D391</f>
        <v>3</v>
      </c>
      <c r="C397" s="10" t="s">
        <v>65</v>
      </c>
      <c r="D397" s="10" t="s">
        <v>65</v>
      </c>
      <c r="E397" s="118" t="s">
        <v>651</v>
      </c>
      <c r="F397" s="147"/>
      <c r="G397" s="148"/>
      <c r="H397" s="11" t="s">
        <v>1073</v>
      </c>
      <c r="I397" s="14">
        <f t="shared" si="11"/>
        <v>1.24</v>
      </c>
      <c r="J397" s="14">
        <v>1.55</v>
      </c>
      <c r="K397" s="109">
        <f t="shared" si="10"/>
        <v>3.7199999999999998</v>
      </c>
      <c r="L397" s="115"/>
    </row>
    <row r="398" spans="1:12" ht="13.5" customHeight="1">
      <c r="A398" s="114"/>
      <c r="B398" s="107">
        <f>'Tax Invoice'!D392</f>
        <v>20</v>
      </c>
      <c r="C398" s="10" t="s">
        <v>65</v>
      </c>
      <c r="D398" s="10" t="s">
        <v>65</v>
      </c>
      <c r="E398" s="118" t="s">
        <v>25</v>
      </c>
      <c r="F398" s="147"/>
      <c r="G398" s="148"/>
      <c r="H398" s="11" t="s">
        <v>1073</v>
      </c>
      <c r="I398" s="14">
        <f t="shared" si="11"/>
        <v>1.24</v>
      </c>
      <c r="J398" s="14">
        <v>1.55</v>
      </c>
      <c r="K398" s="109">
        <f t="shared" si="10"/>
        <v>24.8</v>
      </c>
      <c r="L398" s="115"/>
    </row>
    <row r="399" spans="1:12" ht="24" customHeight="1">
      <c r="A399" s="114"/>
      <c r="B399" s="107">
        <f>'Tax Invoice'!D393</f>
        <v>2</v>
      </c>
      <c r="C399" s="10" t="s">
        <v>1074</v>
      </c>
      <c r="D399" s="10" t="s">
        <v>1239</v>
      </c>
      <c r="E399" s="118" t="s">
        <v>25</v>
      </c>
      <c r="F399" s="147" t="s">
        <v>107</v>
      </c>
      <c r="G399" s="148"/>
      <c r="H399" s="11" t="s">
        <v>1075</v>
      </c>
      <c r="I399" s="14">
        <f t="shared" si="11"/>
        <v>2.86</v>
      </c>
      <c r="J399" s="14">
        <v>3.58</v>
      </c>
      <c r="K399" s="109">
        <f t="shared" si="10"/>
        <v>5.72</v>
      </c>
      <c r="L399" s="115"/>
    </row>
    <row r="400" spans="1:12" ht="24" customHeight="1">
      <c r="A400" s="114"/>
      <c r="B400" s="107">
        <f>'Tax Invoice'!D394</f>
        <v>2</v>
      </c>
      <c r="C400" s="10" t="s">
        <v>1074</v>
      </c>
      <c r="D400" s="10" t="s">
        <v>1239</v>
      </c>
      <c r="E400" s="118" t="s">
        <v>25</v>
      </c>
      <c r="F400" s="147" t="s">
        <v>210</v>
      </c>
      <c r="G400" s="148"/>
      <c r="H400" s="11" t="s">
        <v>1075</v>
      </c>
      <c r="I400" s="14">
        <f t="shared" si="11"/>
        <v>2.86</v>
      </c>
      <c r="J400" s="14">
        <v>3.58</v>
      </c>
      <c r="K400" s="109">
        <f t="shared" si="10"/>
        <v>5.72</v>
      </c>
      <c r="L400" s="115"/>
    </row>
    <row r="401" spans="1:12" ht="24" customHeight="1">
      <c r="A401" s="114"/>
      <c r="B401" s="107">
        <f>'Tax Invoice'!D395</f>
        <v>1</v>
      </c>
      <c r="C401" s="10" t="s">
        <v>1076</v>
      </c>
      <c r="D401" s="10" t="s">
        <v>1240</v>
      </c>
      <c r="E401" s="118" t="s">
        <v>23</v>
      </c>
      <c r="F401" s="147" t="s">
        <v>635</v>
      </c>
      <c r="G401" s="148"/>
      <c r="H401" s="11" t="s">
        <v>1077</v>
      </c>
      <c r="I401" s="14">
        <f t="shared" si="11"/>
        <v>2.65</v>
      </c>
      <c r="J401" s="14">
        <v>3.31</v>
      </c>
      <c r="K401" s="109">
        <f t="shared" si="10"/>
        <v>2.65</v>
      </c>
      <c r="L401" s="115"/>
    </row>
    <row r="402" spans="1:12" ht="24" customHeight="1">
      <c r="A402" s="114"/>
      <c r="B402" s="107">
        <f>'Tax Invoice'!D396</f>
        <v>1</v>
      </c>
      <c r="C402" s="10" t="s">
        <v>1076</v>
      </c>
      <c r="D402" s="10" t="s">
        <v>1241</v>
      </c>
      <c r="E402" s="118" t="s">
        <v>25</v>
      </c>
      <c r="F402" s="147" t="s">
        <v>635</v>
      </c>
      <c r="G402" s="148"/>
      <c r="H402" s="11" t="s">
        <v>1077</v>
      </c>
      <c r="I402" s="14">
        <f t="shared" si="11"/>
        <v>2.86</v>
      </c>
      <c r="J402" s="14">
        <v>3.58</v>
      </c>
      <c r="K402" s="109">
        <f t="shared" si="10"/>
        <v>2.86</v>
      </c>
      <c r="L402" s="115"/>
    </row>
    <row r="403" spans="1:12" ht="24" customHeight="1">
      <c r="A403" s="114"/>
      <c r="B403" s="107">
        <f>'Tax Invoice'!D397</f>
        <v>1</v>
      </c>
      <c r="C403" s="10" t="s">
        <v>1076</v>
      </c>
      <c r="D403" s="10" t="s">
        <v>1242</v>
      </c>
      <c r="E403" s="118" t="s">
        <v>26</v>
      </c>
      <c r="F403" s="147" t="s">
        <v>635</v>
      </c>
      <c r="G403" s="148"/>
      <c r="H403" s="11" t="s">
        <v>1077</v>
      </c>
      <c r="I403" s="14">
        <f t="shared" si="11"/>
        <v>3.1</v>
      </c>
      <c r="J403" s="14">
        <v>3.87</v>
      </c>
      <c r="K403" s="109">
        <f t="shared" si="10"/>
        <v>3.1</v>
      </c>
      <c r="L403" s="115"/>
    </row>
    <row r="404" spans="1:12" ht="24" customHeight="1">
      <c r="A404" s="114"/>
      <c r="B404" s="107">
        <f>'Tax Invoice'!D398</f>
        <v>3</v>
      </c>
      <c r="C404" s="10" t="s">
        <v>1078</v>
      </c>
      <c r="D404" s="10" t="s">
        <v>1078</v>
      </c>
      <c r="E404" s="118" t="s">
        <v>25</v>
      </c>
      <c r="F404" s="147"/>
      <c r="G404" s="148"/>
      <c r="H404" s="11" t="s">
        <v>1079</v>
      </c>
      <c r="I404" s="14">
        <f t="shared" si="11"/>
        <v>1.32</v>
      </c>
      <c r="J404" s="14">
        <v>1.65</v>
      </c>
      <c r="K404" s="109">
        <f t="shared" si="10"/>
        <v>3.96</v>
      </c>
      <c r="L404" s="115"/>
    </row>
    <row r="405" spans="1:12" ht="12.75" customHeight="1">
      <c r="A405" s="114"/>
      <c r="B405" s="107">
        <f>'Tax Invoice'!D399</f>
        <v>3</v>
      </c>
      <c r="C405" s="10" t="s">
        <v>68</v>
      </c>
      <c r="D405" s="10" t="s">
        <v>68</v>
      </c>
      <c r="E405" s="118" t="s">
        <v>23</v>
      </c>
      <c r="F405" s="147" t="s">
        <v>273</v>
      </c>
      <c r="G405" s="148"/>
      <c r="H405" s="11" t="s">
        <v>1080</v>
      </c>
      <c r="I405" s="14">
        <f t="shared" si="11"/>
        <v>1.51</v>
      </c>
      <c r="J405" s="14">
        <v>1.89</v>
      </c>
      <c r="K405" s="109">
        <f t="shared" si="10"/>
        <v>4.53</v>
      </c>
      <c r="L405" s="115"/>
    </row>
    <row r="406" spans="1:12" ht="12.75" customHeight="1">
      <c r="A406" s="114"/>
      <c r="B406" s="107">
        <f>'Tax Invoice'!D400</f>
        <v>3</v>
      </c>
      <c r="C406" s="10" t="s">
        <v>68</v>
      </c>
      <c r="D406" s="10" t="s">
        <v>68</v>
      </c>
      <c r="E406" s="118" t="s">
        <v>23</v>
      </c>
      <c r="F406" s="147" t="s">
        <v>271</v>
      </c>
      <c r="G406" s="148"/>
      <c r="H406" s="11" t="s">
        <v>1080</v>
      </c>
      <c r="I406" s="14">
        <f t="shared" si="11"/>
        <v>1.51</v>
      </c>
      <c r="J406" s="14">
        <v>1.89</v>
      </c>
      <c r="K406" s="109">
        <f t="shared" si="10"/>
        <v>4.53</v>
      </c>
      <c r="L406" s="115"/>
    </row>
    <row r="407" spans="1:12" ht="12.75" customHeight="1">
      <c r="A407" s="114"/>
      <c r="B407" s="107">
        <f>'Tax Invoice'!D401</f>
        <v>3</v>
      </c>
      <c r="C407" s="10" t="s">
        <v>68</v>
      </c>
      <c r="D407" s="10" t="s">
        <v>68</v>
      </c>
      <c r="E407" s="118" t="s">
        <v>23</v>
      </c>
      <c r="F407" s="147" t="s">
        <v>272</v>
      </c>
      <c r="G407" s="148"/>
      <c r="H407" s="11" t="s">
        <v>1080</v>
      </c>
      <c r="I407" s="14">
        <f t="shared" si="11"/>
        <v>1.51</v>
      </c>
      <c r="J407" s="14">
        <v>1.89</v>
      </c>
      <c r="K407" s="109">
        <f t="shared" si="10"/>
        <v>4.53</v>
      </c>
      <c r="L407" s="115"/>
    </row>
    <row r="408" spans="1:12" ht="12.75" customHeight="1">
      <c r="A408" s="114"/>
      <c r="B408" s="107">
        <f>'Tax Invoice'!D402</f>
        <v>3</v>
      </c>
      <c r="C408" s="10" t="s">
        <v>68</v>
      </c>
      <c r="D408" s="10" t="s">
        <v>68</v>
      </c>
      <c r="E408" s="118" t="s">
        <v>651</v>
      </c>
      <c r="F408" s="147" t="s">
        <v>272</v>
      </c>
      <c r="G408" s="148"/>
      <c r="H408" s="11" t="s">
        <v>1080</v>
      </c>
      <c r="I408" s="14">
        <f t="shared" si="11"/>
        <v>1.51</v>
      </c>
      <c r="J408" s="14">
        <v>1.89</v>
      </c>
      <c r="K408" s="109">
        <f t="shared" ref="K408:K471" si="12">I408*B408</f>
        <v>4.53</v>
      </c>
      <c r="L408" s="115"/>
    </row>
    <row r="409" spans="1:12" ht="12.75" customHeight="1">
      <c r="A409" s="114"/>
      <c r="B409" s="107">
        <f>'Tax Invoice'!D403</f>
        <v>8</v>
      </c>
      <c r="C409" s="10" t="s">
        <v>68</v>
      </c>
      <c r="D409" s="10" t="s">
        <v>68</v>
      </c>
      <c r="E409" s="118" t="s">
        <v>25</v>
      </c>
      <c r="F409" s="147" t="s">
        <v>273</v>
      </c>
      <c r="G409" s="148"/>
      <c r="H409" s="11" t="s">
        <v>1080</v>
      </c>
      <c r="I409" s="14">
        <f t="shared" ref="I409:I472" si="13">ROUND(J409/1.25000153775181,2)</f>
        <v>1.51</v>
      </c>
      <c r="J409" s="14">
        <v>1.89</v>
      </c>
      <c r="K409" s="109">
        <f t="shared" si="12"/>
        <v>12.08</v>
      </c>
      <c r="L409" s="115"/>
    </row>
    <row r="410" spans="1:12" ht="12.75" customHeight="1">
      <c r="A410" s="114"/>
      <c r="B410" s="107">
        <f>'Tax Invoice'!D404</f>
        <v>5</v>
      </c>
      <c r="C410" s="10" t="s">
        <v>68</v>
      </c>
      <c r="D410" s="10" t="s">
        <v>68</v>
      </c>
      <c r="E410" s="118" t="s">
        <v>25</v>
      </c>
      <c r="F410" s="147" t="s">
        <v>271</v>
      </c>
      <c r="G410" s="148"/>
      <c r="H410" s="11" t="s">
        <v>1080</v>
      </c>
      <c r="I410" s="14">
        <f t="shared" si="13"/>
        <v>1.51</v>
      </c>
      <c r="J410" s="14">
        <v>1.89</v>
      </c>
      <c r="K410" s="109">
        <f t="shared" si="12"/>
        <v>7.55</v>
      </c>
      <c r="L410" s="115"/>
    </row>
    <row r="411" spans="1:12" ht="12.75" customHeight="1">
      <c r="A411" s="114"/>
      <c r="B411" s="107">
        <f>'Tax Invoice'!D405</f>
        <v>5</v>
      </c>
      <c r="C411" s="10" t="s">
        <v>68</v>
      </c>
      <c r="D411" s="10" t="s">
        <v>68</v>
      </c>
      <c r="E411" s="118" t="s">
        <v>25</v>
      </c>
      <c r="F411" s="147" t="s">
        <v>272</v>
      </c>
      <c r="G411" s="148"/>
      <c r="H411" s="11" t="s">
        <v>1080</v>
      </c>
      <c r="I411" s="14">
        <f t="shared" si="13"/>
        <v>1.51</v>
      </c>
      <c r="J411" s="14">
        <v>1.89</v>
      </c>
      <c r="K411" s="109">
        <f t="shared" si="12"/>
        <v>7.55</v>
      </c>
      <c r="L411" s="115"/>
    </row>
    <row r="412" spans="1:12" ht="12.75" customHeight="1">
      <c r="A412" s="114"/>
      <c r="B412" s="107">
        <f>'Tax Invoice'!D406</f>
        <v>3</v>
      </c>
      <c r="C412" s="10" t="s">
        <v>68</v>
      </c>
      <c r="D412" s="10" t="s">
        <v>68</v>
      </c>
      <c r="E412" s="118" t="s">
        <v>26</v>
      </c>
      <c r="F412" s="147" t="s">
        <v>271</v>
      </c>
      <c r="G412" s="148"/>
      <c r="H412" s="11" t="s">
        <v>1080</v>
      </c>
      <c r="I412" s="14">
        <f t="shared" si="13"/>
        <v>1.51</v>
      </c>
      <c r="J412" s="14">
        <v>1.89</v>
      </c>
      <c r="K412" s="109">
        <f t="shared" si="12"/>
        <v>4.53</v>
      </c>
      <c r="L412" s="115"/>
    </row>
    <row r="413" spans="1:12" ht="12.75" customHeight="1">
      <c r="A413" s="114"/>
      <c r="B413" s="107">
        <f>'Tax Invoice'!D407</f>
        <v>3</v>
      </c>
      <c r="C413" s="10" t="s">
        <v>68</v>
      </c>
      <c r="D413" s="10" t="s">
        <v>68</v>
      </c>
      <c r="E413" s="118" t="s">
        <v>93</v>
      </c>
      <c r="F413" s="147" t="s">
        <v>273</v>
      </c>
      <c r="G413" s="148"/>
      <c r="H413" s="11" t="s">
        <v>1080</v>
      </c>
      <c r="I413" s="14">
        <f t="shared" si="13"/>
        <v>1.51</v>
      </c>
      <c r="J413" s="14">
        <v>1.89</v>
      </c>
      <c r="K413" s="109">
        <f t="shared" si="12"/>
        <v>4.53</v>
      </c>
      <c r="L413" s="115"/>
    </row>
    <row r="414" spans="1:12" ht="12.75" customHeight="1">
      <c r="A414" s="114"/>
      <c r="B414" s="107">
        <f>'Tax Invoice'!D408</f>
        <v>3</v>
      </c>
      <c r="C414" s="10" t="s">
        <v>1081</v>
      </c>
      <c r="D414" s="10" t="s">
        <v>1081</v>
      </c>
      <c r="E414" s="118" t="s">
        <v>25</v>
      </c>
      <c r="F414" s="147" t="s">
        <v>273</v>
      </c>
      <c r="G414" s="148"/>
      <c r="H414" s="11" t="s">
        <v>1082</v>
      </c>
      <c r="I414" s="14">
        <f t="shared" si="13"/>
        <v>1.63</v>
      </c>
      <c r="J414" s="14">
        <v>2.04</v>
      </c>
      <c r="K414" s="109">
        <f t="shared" si="12"/>
        <v>4.8899999999999997</v>
      </c>
      <c r="L414" s="115"/>
    </row>
    <row r="415" spans="1:12" ht="12.75" customHeight="1">
      <c r="A415" s="114"/>
      <c r="B415" s="107">
        <f>'Tax Invoice'!D409</f>
        <v>5</v>
      </c>
      <c r="C415" s="10" t="s">
        <v>473</v>
      </c>
      <c r="D415" s="10" t="s">
        <v>473</v>
      </c>
      <c r="E415" s="118" t="s">
        <v>651</v>
      </c>
      <c r="F415" s="147" t="s">
        <v>273</v>
      </c>
      <c r="G415" s="148"/>
      <c r="H415" s="11" t="s">
        <v>475</v>
      </c>
      <c r="I415" s="14">
        <f t="shared" si="13"/>
        <v>1.75</v>
      </c>
      <c r="J415" s="14">
        <v>2.19</v>
      </c>
      <c r="K415" s="109">
        <f t="shared" si="12"/>
        <v>8.75</v>
      </c>
      <c r="L415" s="115"/>
    </row>
    <row r="416" spans="1:12" ht="14.25" customHeight="1">
      <c r="A416" s="114"/>
      <c r="B416" s="107">
        <f>'Tax Invoice'!D410</f>
        <v>2</v>
      </c>
      <c r="C416" s="10" t="s">
        <v>1083</v>
      </c>
      <c r="D416" s="10" t="s">
        <v>1243</v>
      </c>
      <c r="E416" s="118" t="s">
        <v>614</v>
      </c>
      <c r="F416" s="147"/>
      <c r="G416" s="148"/>
      <c r="H416" s="11" t="s">
        <v>1084</v>
      </c>
      <c r="I416" s="14">
        <f t="shared" si="13"/>
        <v>0.57999999999999996</v>
      </c>
      <c r="J416" s="14">
        <v>0.72</v>
      </c>
      <c r="K416" s="109">
        <f t="shared" si="12"/>
        <v>1.1599999999999999</v>
      </c>
      <c r="L416" s="115"/>
    </row>
    <row r="417" spans="1:12" ht="24" customHeight="1">
      <c r="A417" s="114"/>
      <c r="B417" s="107">
        <f>'Tax Invoice'!D411</f>
        <v>3</v>
      </c>
      <c r="C417" s="10" t="s">
        <v>1085</v>
      </c>
      <c r="D417" s="10" t="s">
        <v>1244</v>
      </c>
      <c r="E417" s="118" t="s">
        <v>25</v>
      </c>
      <c r="F417" s="147"/>
      <c r="G417" s="148"/>
      <c r="H417" s="11" t="s">
        <v>1086</v>
      </c>
      <c r="I417" s="14">
        <f t="shared" si="13"/>
        <v>1.94</v>
      </c>
      <c r="J417" s="14">
        <v>2.4300000000000002</v>
      </c>
      <c r="K417" s="109">
        <f t="shared" si="12"/>
        <v>5.82</v>
      </c>
      <c r="L417" s="115"/>
    </row>
    <row r="418" spans="1:12" ht="24" customHeight="1">
      <c r="A418" s="114"/>
      <c r="B418" s="107">
        <f>'Tax Invoice'!D412</f>
        <v>2</v>
      </c>
      <c r="C418" s="10" t="s">
        <v>1087</v>
      </c>
      <c r="D418" s="10" t="s">
        <v>1245</v>
      </c>
      <c r="E418" s="118" t="s">
        <v>1088</v>
      </c>
      <c r="F418" s="147"/>
      <c r="G418" s="148"/>
      <c r="H418" s="11" t="s">
        <v>1089</v>
      </c>
      <c r="I418" s="14">
        <f t="shared" si="13"/>
        <v>1.94</v>
      </c>
      <c r="J418" s="14">
        <v>2.4300000000000002</v>
      </c>
      <c r="K418" s="109">
        <f t="shared" si="12"/>
        <v>3.88</v>
      </c>
      <c r="L418" s="115"/>
    </row>
    <row r="419" spans="1:12" ht="24" customHeight="1">
      <c r="A419" s="114"/>
      <c r="B419" s="107">
        <f>'Tax Invoice'!D413</f>
        <v>2</v>
      </c>
      <c r="C419" s="10" t="s">
        <v>1087</v>
      </c>
      <c r="D419" s="10" t="s">
        <v>1246</v>
      </c>
      <c r="E419" s="118" t="s">
        <v>1090</v>
      </c>
      <c r="F419" s="147"/>
      <c r="G419" s="148"/>
      <c r="H419" s="11" t="s">
        <v>1089</v>
      </c>
      <c r="I419" s="14">
        <f t="shared" si="13"/>
        <v>2.1800000000000002</v>
      </c>
      <c r="J419" s="14">
        <v>2.73</v>
      </c>
      <c r="K419" s="109">
        <f t="shared" si="12"/>
        <v>4.3600000000000003</v>
      </c>
      <c r="L419" s="115"/>
    </row>
    <row r="420" spans="1:12" ht="24" customHeight="1">
      <c r="A420" s="114"/>
      <c r="B420" s="107">
        <f>'Tax Invoice'!D414</f>
        <v>2</v>
      </c>
      <c r="C420" s="10" t="s">
        <v>1087</v>
      </c>
      <c r="D420" s="10" t="s">
        <v>1246</v>
      </c>
      <c r="E420" s="118" t="s">
        <v>1091</v>
      </c>
      <c r="F420" s="147"/>
      <c r="G420" s="148"/>
      <c r="H420" s="11" t="s">
        <v>1089</v>
      </c>
      <c r="I420" s="14">
        <f t="shared" si="13"/>
        <v>2.1800000000000002</v>
      </c>
      <c r="J420" s="14">
        <v>2.73</v>
      </c>
      <c r="K420" s="109">
        <f t="shared" si="12"/>
        <v>4.3600000000000003</v>
      </c>
      <c r="L420" s="115"/>
    </row>
    <row r="421" spans="1:12" ht="24" customHeight="1">
      <c r="A421" s="114"/>
      <c r="B421" s="107">
        <f>'Tax Invoice'!D415</f>
        <v>2</v>
      </c>
      <c r="C421" s="10" t="s">
        <v>1092</v>
      </c>
      <c r="D421" s="10" t="s">
        <v>1247</v>
      </c>
      <c r="E421" s="118" t="s">
        <v>1088</v>
      </c>
      <c r="F421" s="147"/>
      <c r="G421" s="148"/>
      <c r="H421" s="11" t="s">
        <v>1093</v>
      </c>
      <c r="I421" s="14">
        <f t="shared" si="13"/>
        <v>3.09</v>
      </c>
      <c r="J421" s="14">
        <v>3.86</v>
      </c>
      <c r="K421" s="109">
        <f t="shared" si="12"/>
        <v>6.18</v>
      </c>
      <c r="L421" s="115"/>
    </row>
    <row r="422" spans="1:12" ht="24" customHeight="1">
      <c r="A422" s="114"/>
      <c r="B422" s="107">
        <f>'Tax Invoice'!D416</f>
        <v>2</v>
      </c>
      <c r="C422" s="10" t="s">
        <v>1094</v>
      </c>
      <c r="D422" s="10" t="s">
        <v>1248</v>
      </c>
      <c r="E422" s="118" t="s">
        <v>25</v>
      </c>
      <c r="F422" s="147"/>
      <c r="G422" s="148"/>
      <c r="H422" s="11" t="s">
        <v>1095</v>
      </c>
      <c r="I422" s="14">
        <f t="shared" si="13"/>
        <v>3.35</v>
      </c>
      <c r="J422" s="14">
        <v>4.1900000000000004</v>
      </c>
      <c r="K422" s="109">
        <f t="shared" si="12"/>
        <v>6.7</v>
      </c>
      <c r="L422" s="115"/>
    </row>
    <row r="423" spans="1:12" ht="26.25" customHeight="1">
      <c r="A423" s="114"/>
      <c r="B423" s="107">
        <f>'Tax Invoice'!D417</f>
        <v>2</v>
      </c>
      <c r="C423" s="10" t="s">
        <v>1096</v>
      </c>
      <c r="D423" s="10" t="s">
        <v>1249</v>
      </c>
      <c r="E423" s="118" t="s">
        <v>25</v>
      </c>
      <c r="F423" s="147"/>
      <c r="G423" s="148"/>
      <c r="H423" s="11" t="s">
        <v>1097</v>
      </c>
      <c r="I423" s="14">
        <f t="shared" si="13"/>
        <v>2.1800000000000002</v>
      </c>
      <c r="J423" s="14">
        <v>2.73</v>
      </c>
      <c r="K423" s="109">
        <f t="shared" si="12"/>
        <v>4.3600000000000003</v>
      </c>
      <c r="L423" s="115"/>
    </row>
    <row r="424" spans="1:12" ht="24" customHeight="1">
      <c r="A424" s="114"/>
      <c r="B424" s="107">
        <f>'Tax Invoice'!D418</f>
        <v>2</v>
      </c>
      <c r="C424" s="10" t="s">
        <v>1098</v>
      </c>
      <c r="D424" s="10" t="s">
        <v>1250</v>
      </c>
      <c r="E424" s="118" t="s">
        <v>1099</v>
      </c>
      <c r="F424" s="147"/>
      <c r="G424" s="148"/>
      <c r="H424" s="11" t="s">
        <v>1100</v>
      </c>
      <c r="I424" s="14">
        <f t="shared" si="13"/>
        <v>1.32</v>
      </c>
      <c r="J424" s="14">
        <v>1.65</v>
      </c>
      <c r="K424" s="109">
        <f t="shared" si="12"/>
        <v>2.64</v>
      </c>
      <c r="L424" s="115"/>
    </row>
    <row r="425" spans="1:12" ht="24" customHeight="1">
      <c r="A425" s="114"/>
      <c r="B425" s="107">
        <f>'Tax Invoice'!D419</f>
        <v>4</v>
      </c>
      <c r="C425" s="10" t="s">
        <v>1098</v>
      </c>
      <c r="D425" s="10" t="s">
        <v>1251</v>
      </c>
      <c r="E425" s="118" t="s">
        <v>735</v>
      </c>
      <c r="F425" s="147"/>
      <c r="G425" s="148"/>
      <c r="H425" s="11" t="s">
        <v>1100</v>
      </c>
      <c r="I425" s="14">
        <f t="shared" si="13"/>
        <v>1.55</v>
      </c>
      <c r="J425" s="14">
        <v>1.94</v>
      </c>
      <c r="K425" s="109">
        <f t="shared" si="12"/>
        <v>6.2</v>
      </c>
      <c r="L425" s="115"/>
    </row>
    <row r="426" spans="1:12" ht="24" customHeight="1">
      <c r="A426" s="114"/>
      <c r="B426" s="107">
        <f>'Tax Invoice'!D420</f>
        <v>2</v>
      </c>
      <c r="C426" s="10" t="s">
        <v>1098</v>
      </c>
      <c r="D426" s="10" t="s">
        <v>1252</v>
      </c>
      <c r="E426" s="118" t="s">
        <v>725</v>
      </c>
      <c r="F426" s="147"/>
      <c r="G426" s="148"/>
      <c r="H426" s="11" t="s">
        <v>1100</v>
      </c>
      <c r="I426" s="14">
        <f t="shared" si="13"/>
        <v>1.63</v>
      </c>
      <c r="J426" s="14">
        <v>2.04</v>
      </c>
      <c r="K426" s="109">
        <f t="shared" si="12"/>
        <v>3.26</v>
      </c>
      <c r="L426" s="115"/>
    </row>
    <row r="427" spans="1:12" ht="24" customHeight="1">
      <c r="A427" s="114"/>
      <c r="B427" s="107">
        <f>'Tax Invoice'!D421</f>
        <v>4</v>
      </c>
      <c r="C427" s="10" t="s">
        <v>1098</v>
      </c>
      <c r="D427" s="10" t="s">
        <v>1253</v>
      </c>
      <c r="E427" s="118" t="s">
        <v>741</v>
      </c>
      <c r="F427" s="147"/>
      <c r="G427" s="148"/>
      <c r="H427" s="11" t="s">
        <v>1100</v>
      </c>
      <c r="I427" s="14">
        <f t="shared" si="13"/>
        <v>1.79</v>
      </c>
      <c r="J427" s="14">
        <v>2.2400000000000002</v>
      </c>
      <c r="K427" s="109">
        <f t="shared" si="12"/>
        <v>7.16</v>
      </c>
      <c r="L427" s="115"/>
    </row>
    <row r="428" spans="1:12" ht="24" customHeight="1">
      <c r="A428" s="114"/>
      <c r="B428" s="107">
        <f>'Tax Invoice'!D422</f>
        <v>4</v>
      </c>
      <c r="C428" s="10" t="s">
        <v>1098</v>
      </c>
      <c r="D428" s="10" t="s">
        <v>1254</v>
      </c>
      <c r="E428" s="118" t="s">
        <v>729</v>
      </c>
      <c r="F428" s="147"/>
      <c r="G428" s="148"/>
      <c r="H428" s="11" t="s">
        <v>1100</v>
      </c>
      <c r="I428" s="14">
        <f t="shared" si="13"/>
        <v>1.94</v>
      </c>
      <c r="J428" s="14">
        <v>2.4300000000000002</v>
      </c>
      <c r="K428" s="109">
        <f t="shared" si="12"/>
        <v>7.76</v>
      </c>
      <c r="L428" s="115"/>
    </row>
    <row r="429" spans="1:12" ht="24" customHeight="1">
      <c r="A429" s="114"/>
      <c r="B429" s="107">
        <f>'Tax Invoice'!D423</f>
        <v>2</v>
      </c>
      <c r="C429" s="10" t="s">
        <v>1101</v>
      </c>
      <c r="D429" s="10" t="s">
        <v>1255</v>
      </c>
      <c r="E429" s="118" t="s">
        <v>239</v>
      </c>
      <c r="F429" s="147" t="s">
        <v>735</v>
      </c>
      <c r="G429" s="148"/>
      <c r="H429" s="11" t="s">
        <v>1102</v>
      </c>
      <c r="I429" s="14">
        <f t="shared" si="13"/>
        <v>1.4</v>
      </c>
      <c r="J429" s="14">
        <v>1.75</v>
      </c>
      <c r="K429" s="109">
        <f t="shared" si="12"/>
        <v>2.8</v>
      </c>
      <c r="L429" s="115"/>
    </row>
    <row r="430" spans="1:12" ht="24" customHeight="1">
      <c r="A430" s="114"/>
      <c r="B430" s="107">
        <f>'Tax Invoice'!D424</f>
        <v>2</v>
      </c>
      <c r="C430" s="10" t="s">
        <v>1101</v>
      </c>
      <c r="D430" s="10" t="s">
        <v>1256</v>
      </c>
      <c r="E430" s="118" t="s">
        <v>239</v>
      </c>
      <c r="F430" s="147" t="s">
        <v>741</v>
      </c>
      <c r="G430" s="148"/>
      <c r="H430" s="11" t="s">
        <v>1102</v>
      </c>
      <c r="I430" s="14">
        <f t="shared" si="13"/>
        <v>2.1800000000000002</v>
      </c>
      <c r="J430" s="14">
        <v>2.73</v>
      </c>
      <c r="K430" s="109">
        <f t="shared" si="12"/>
        <v>4.3600000000000003</v>
      </c>
      <c r="L430" s="115"/>
    </row>
    <row r="431" spans="1:12" ht="12.75" customHeight="1">
      <c r="A431" s="114"/>
      <c r="B431" s="107">
        <f>'Tax Invoice'!D425</f>
        <v>6</v>
      </c>
      <c r="C431" s="10" t="s">
        <v>1103</v>
      </c>
      <c r="D431" s="10" t="s">
        <v>1257</v>
      </c>
      <c r="E431" s="118" t="s">
        <v>735</v>
      </c>
      <c r="F431" s="147" t="s">
        <v>273</v>
      </c>
      <c r="G431" s="148"/>
      <c r="H431" s="11" t="s">
        <v>1104</v>
      </c>
      <c r="I431" s="14">
        <f t="shared" si="13"/>
        <v>0.36</v>
      </c>
      <c r="J431" s="14">
        <v>0.45</v>
      </c>
      <c r="K431" s="109">
        <f t="shared" si="12"/>
        <v>2.16</v>
      </c>
      <c r="L431" s="115"/>
    </row>
    <row r="432" spans="1:12" ht="12.75" customHeight="1">
      <c r="A432" s="114"/>
      <c r="B432" s="107">
        <f>'Tax Invoice'!D426</f>
        <v>2</v>
      </c>
      <c r="C432" s="10" t="s">
        <v>1103</v>
      </c>
      <c r="D432" s="10" t="s">
        <v>1257</v>
      </c>
      <c r="E432" s="118" t="s">
        <v>735</v>
      </c>
      <c r="F432" s="147" t="s">
        <v>773</v>
      </c>
      <c r="G432" s="148"/>
      <c r="H432" s="11" t="s">
        <v>1104</v>
      </c>
      <c r="I432" s="14">
        <f t="shared" si="13"/>
        <v>0.36</v>
      </c>
      <c r="J432" s="14">
        <v>0.45</v>
      </c>
      <c r="K432" s="109">
        <f t="shared" si="12"/>
        <v>0.72</v>
      </c>
      <c r="L432" s="115"/>
    </row>
    <row r="433" spans="1:12" ht="12.75" customHeight="1">
      <c r="A433" s="114"/>
      <c r="B433" s="107">
        <f>'Tax Invoice'!D427</f>
        <v>2</v>
      </c>
      <c r="C433" s="10" t="s">
        <v>1103</v>
      </c>
      <c r="D433" s="10" t="s">
        <v>1258</v>
      </c>
      <c r="E433" s="118" t="s">
        <v>725</v>
      </c>
      <c r="F433" s="147" t="s">
        <v>673</v>
      </c>
      <c r="G433" s="148"/>
      <c r="H433" s="11" t="s">
        <v>1104</v>
      </c>
      <c r="I433" s="14">
        <f t="shared" si="13"/>
        <v>0.38</v>
      </c>
      <c r="J433" s="14">
        <v>0.47</v>
      </c>
      <c r="K433" s="109">
        <f t="shared" si="12"/>
        <v>0.76</v>
      </c>
      <c r="L433" s="115"/>
    </row>
    <row r="434" spans="1:12" ht="12.75" customHeight="1">
      <c r="A434" s="114"/>
      <c r="B434" s="107">
        <f>'Tax Invoice'!D428</f>
        <v>2</v>
      </c>
      <c r="C434" s="10" t="s">
        <v>1103</v>
      </c>
      <c r="D434" s="10" t="s">
        <v>1258</v>
      </c>
      <c r="E434" s="118" t="s">
        <v>725</v>
      </c>
      <c r="F434" s="147" t="s">
        <v>1105</v>
      </c>
      <c r="G434" s="148"/>
      <c r="H434" s="11" t="s">
        <v>1104</v>
      </c>
      <c r="I434" s="14">
        <f t="shared" si="13"/>
        <v>0.38</v>
      </c>
      <c r="J434" s="14">
        <v>0.47</v>
      </c>
      <c r="K434" s="109">
        <f t="shared" si="12"/>
        <v>0.76</v>
      </c>
      <c r="L434" s="115"/>
    </row>
    <row r="435" spans="1:12" ht="12.75" customHeight="1">
      <c r="A435" s="114"/>
      <c r="B435" s="107">
        <f>'Tax Invoice'!D429</f>
        <v>2</v>
      </c>
      <c r="C435" s="10" t="s">
        <v>1103</v>
      </c>
      <c r="D435" s="10" t="s">
        <v>1259</v>
      </c>
      <c r="E435" s="118" t="s">
        <v>741</v>
      </c>
      <c r="F435" s="147" t="s">
        <v>110</v>
      </c>
      <c r="G435" s="148"/>
      <c r="H435" s="11" t="s">
        <v>1104</v>
      </c>
      <c r="I435" s="14">
        <f t="shared" si="13"/>
        <v>0.41</v>
      </c>
      <c r="J435" s="14">
        <v>0.51</v>
      </c>
      <c r="K435" s="109">
        <f t="shared" si="12"/>
        <v>0.82</v>
      </c>
      <c r="L435" s="115"/>
    </row>
    <row r="436" spans="1:12" ht="12.75" customHeight="1">
      <c r="A436" s="114"/>
      <c r="B436" s="107">
        <f>'Tax Invoice'!D430</f>
        <v>2</v>
      </c>
      <c r="C436" s="10" t="s">
        <v>1103</v>
      </c>
      <c r="D436" s="10" t="s">
        <v>1259</v>
      </c>
      <c r="E436" s="118" t="s">
        <v>741</v>
      </c>
      <c r="F436" s="147" t="s">
        <v>673</v>
      </c>
      <c r="G436" s="148"/>
      <c r="H436" s="11" t="s">
        <v>1104</v>
      </c>
      <c r="I436" s="14">
        <f t="shared" si="13"/>
        <v>0.41</v>
      </c>
      <c r="J436" s="14">
        <v>0.51</v>
      </c>
      <c r="K436" s="109">
        <f t="shared" si="12"/>
        <v>0.82</v>
      </c>
      <c r="L436" s="115"/>
    </row>
    <row r="437" spans="1:12" ht="12.75" customHeight="1">
      <c r="A437" s="114"/>
      <c r="B437" s="107">
        <f>'Tax Invoice'!D431</f>
        <v>12</v>
      </c>
      <c r="C437" s="10" t="s">
        <v>1103</v>
      </c>
      <c r="D437" s="10" t="s">
        <v>1260</v>
      </c>
      <c r="E437" s="118" t="s">
        <v>729</v>
      </c>
      <c r="F437" s="147" t="s">
        <v>273</v>
      </c>
      <c r="G437" s="148"/>
      <c r="H437" s="11" t="s">
        <v>1104</v>
      </c>
      <c r="I437" s="14">
        <f t="shared" si="13"/>
        <v>0.44</v>
      </c>
      <c r="J437" s="14">
        <v>0.55000000000000004</v>
      </c>
      <c r="K437" s="109">
        <f t="shared" si="12"/>
        <v>5.28</v>
      </c>
      <c r="L437" s="115"/>
    </row>
    <row r="438" spans="1:12" ht="12.75" customHeight="1">
      <c r="A438" s="114"/>
      <c r="B438" s="107">
        <f>'Tax Invoice'!D432</f>
        <v>4</v>
      </c>
      <c r="C438" s="10" t="s">
        <v>1103</v>
      </c>
      <c r="D438" s="10" t="s">
        <v>1260</v>
      </c>
      <c r="E438" s="118" t="s">
        <v>729</v>
      </c>
      <c r="F438" s="147" t="s">
        <v>110</v>
      </c>
      <c r="G438" s="148"/>
      <c r="H438" s="11" t="s">
        <v>1104</v>
      </c>
      <c r="I438" s="14">
        <f t="shared" si="13"/>
        <v>0.44</v>
      </c>
      <c r="J438" s="14">
        <v>0.55000000000000004</v>
      </c>
      <c r="K438" s="109">
        <f t="shared" si="12"/>
        <v>1.76</v>
      </c>
      <c r="L438" s="115"/>
    </row>
    <row r="439" spans="1:12" ht="12.75" customHeight="1">
      <c r="A439" s="114"/>
      <c r="B439" s="107">
        <f>'Tax Invoice'!D433</f>
        <v>2</v>
      </c>
      <c r="C439" s="10" t="s">
        <v>1103</v>
      </c>
      <c r="D439" s="10" t="s">
        <v>1261</v>
      </c>
      <c r="E439" s="118" t="s">
        <v>730</v>
      </c>
      <c r="F439" s="147" t="s">
        <v>583</v>
      </c>
      <c r="G439" s="148"/>
      <c r="H439" s="11" t="s">
        <v>1104</v>
      </c>
      <c r="I439" s="14">
        <f t="shared" si="13"/>
        <v>0.49</v>
      </c>
      <c r="J439" s="14">
        <v>0.61</v>
      </c>
      <c r="K439" s="109">
        <f t="shared" si="12"/>
        <v>0.98</v>
      </c>
      <c r="L439" s="115"/>
    </row>
    <row r="440" spans="1:12" ht="12.75" customHeight="1">
      <c r="A440" s="114"/>
      <c r="B440" s="107">
        <f>'Tax Invoice'!D434</f>
        <v>2</v>
      </c>
      <c r="C440" s="10" t="s">
        <v>1103</v>
      </c>
      <c r="D440" s="10" t="s">
        <v>1261</v>
      </c>
      <c r="E440" s="118" t="s">
        <v>730</v>
      </c>
      <c r="F440" s="147" t="s">
        <v>110</v>
      </c>
      <c r="G440" s="148"/>
      <c r="H440" s="11" t="s">
        <v>1104</v>
      </c>
      <c r="I440" s="14">
        <f t="shared" si="13"/>
        <v>0.49</v>
      </c>
      <c r="J440" s="14">
        <v>0.61</v>
      </c>
      <c r="K440" s="109">
        <f t="shared" si="12"/>
        <v>0.98</v>
      </c>
      <c r="L440" s="115"/>
    </row>
    <row r="441" spans="1:12" ht="12.75" customHeight="1">
      <c r="A441" s="114"/>
      <c r="B441" s="107">
        <f>'Tax Invoice'!D435</f>
        <v>4</v>
      </c>
      <c r="C441" s="10" t="s">
        <v>1103</v>
      </c>
      <c r="D441" s="10" t="s">
        <v>1262</v>
      </c>
      <c r="E441" s="118" t="s">
        <v>733</v>
      </c>
      <c r="F441" s="147" t="s">
        <v>273</v>
      </c>
      <c r="G441" s="148"/>
      <c r="H441" s="11" t="s">
        <v>1104</v>
      </c>
      <c r="I441" s="14">
        <f t="shared" si="13"/>
        <v>0.51</v>
      </c>
      <c r="J441" s="14">
        <v>0.64</v>
      </c>
      <c r="K441" s="109">
        <f t="shared" si="12"/>
        <v>2.04</v>
      </c>
      <c r="L441" s="115"/>
    </row>
    <row r="442" spans="1:12" ht="12.75" customHeight="1">
      <c r="A442" s="114"/>
      <c r="B442" s="107">
        <f>'Tax Invoice'!D436</f>
        <v>4</v>
      </c>
      <c r="C442" s="10" t="s">
        <v>1103</v>
      </c>
      <c r="D442" s="10" t="s">
        <v>1263</v>
      </c>
      <c r="E442" s="118" t="s">
        <v>919</v>
      </c>
      <c r="F442" s="147" t="s">
        <v>273</v>
      </c>
      <c r="G442" s="148"/>
      <c r="H442" s="11" t="s">
        <v>1104</v>
      </c>
      <c r="I442" s="14">
        <f t="shared" si="13"/>
        <v>0.54</v>
      </c>
      <c r="J442" s="14">
        <v>0.67</v>
      </c>
      <c r="K442" s="109">
        <f t="shared" si="12"/>
        <v>2.16</v>
      </c>
      <c r="L442" s="115"/>
    </row>
    <row r="443" spans="1:12" ht="12.75" customHeight="1">
      <c r="A443" s="114"/>
      <c r="B443" s="107">
        <f>'Tax Invoice'!D437</f>
        <v>2</v>
      </c>
      <c r="C443" s="10" t="s">
        <v>1103</v>
      </c>
      <c r="D443" s="10" t="s">
        <v>1263</v>
      </c>
      <c r="E443" s="118" t="s">
        <v>919</v>
      </c>
      <c r="F443" s="147" t="s">
        <v>583</v>
      </c>
      <c r="G443" s="148"/>
      <c r="H443" s="11" t="s">
        <v>1104</v>
      </c>
      <c r="I443" s="14">
        <f t="shared" si="13"/>
        <v>0.54</v>
      </c>
      <c r="J443" s="14">
        <v>0.67</v>
      </c>
      <c r="K443" s="109">
        <f t="shared" si="12"/>
        <v>1.08</v>
      </c>
      <c r="L443" s="115"/>
    </row>
    <row r="444" spans="1:12" ht="12.75" customHeight="1">
      <c r="A444" s="114"/>
      <c r="B444" s="107">
        <f>'Tax Invoice'!D438</f>
        <v>2</v>
      </c>
      <c r="C444" s="10" t="s">
        <v>1103</v>
      </c>
      <c r="D444" s="10" t="s">
        <v>1263</v>
      </c>
      <c r="E444" s="118" t="s">
        <v>919</v>
      </c>
      <c r="F444" s="147" t="s">
        <v>772</v>
      </c>
      <c r="G444" s="148"/>
      <c r="H444" s="11" t="s">
        <v>1104</v>
      </c>
      <c r="I444" s="14">
        <f t="shared" si="13"/>
        <v>0.54</v>
      </c>
      <c r="J444" s="14">
        <v>0.67</v>
      </c>
      <c r="K444" s="109">
        <f t="shared" si="12"/>
        <v>1.08</v>
      </c>
      <c r="L444" s="115"/>
    </row>
    <row r="445" spans="1:12" ht="12.75" customHeight="1">
      <c r="A445" s="114"/>
      <c r="B445" s="107">
        <f>'Tax Invoice'!D439</f>
        <v>2</v>
      </c>
      <c r="C445" s="10" t="s">
        <v>1103</v>
      </c>
      <c r="D445" s="10" t="s">
        <v>1263</v>
      </c>
      <c r="E445" s="118" t="s">
        <v>919</v>
      </c>
      <c r="F445" s="147" t="s">
        <v>773</v>
      </c>
      <c r="G445" s="148"/>
      <c r="H445" s="11" t="s">
        <v>1104</v>
      </c>
      <c r="I445" s="14">
        <f t="shared" si="13"/>
        <v>0.54</v>
      </c>
      <c r="J445" s="14">
        <v>0.67</v>
      </c>
      <c r="K445" s="109">
        <f t="shared" si="12"/>
        <v>1.08</v>
      </c>
      <c r="L445" s="115"/>
    </row>
    <row r="446" spans="1:12" ht="12.75" customHeight="1">
      <c r="A446" s="114"/>
      <c r="B446" s="107">
        <f>'Tax Invoice'!D440</f>
        <v>2</v>
      </c>
      <c r="C446" s="10" t="s">
        <v>1103</v>
      </c>
      <c r="D446" s="10" t="s">
        <v>1264</v>
      </c>
      <c r="E446" s="118" t="s">
        <v>897</v>
      </c>
      <c r="F446" s="147" t="s">
        <v>583</v>
      </c>
      <c r="G446" s="148"/>
      <c r="H446" s="11" t="s">
        <v>1104</v>
      </c>
      <c r="I446" s="14">
        <f t="shared" si="13"/>
        <v>0.56000000000000005</v>
      </c>
      <c r="J446" s="14">
        <v>0.7</v>
      </c>
      <c r="K446" s="109">
        <f t="shared" si="12"/>
        <v>1.1200000000000001</v>
      </c>
      <c r="L446" s="115"/>
    </row>
    <row r="447" spans="1:12" ht="12.75" customHeight="1">
      <c r="A447" s="114"/>
      <c r="B447" s="107">
        <f>'Tax Invoice'!D441</f>
        <v>2</v>
      </c>
      <c r="C447" s="10" t="s">
        <v>1103</v>
      </c>
      <c r="D447" s="10" t="s">
        <v>1264</v>
      </c>
      <c r="E447" s="118" t="s">
        <v>897</v>
      </c>
      <c r="F447" s="147" t="s">
        <v>673</v>
      </c>
      <c r="G447" s="148"/>
      <c r="H447" s="11" t="s">
        <v>1104</v>
      </c>
      <c r="I447" s="14">
        <f t="shared" si="13"/>
        <v>0.56000000000000005</v>
      </c>
      <c r="J447" s="14">
        <v>0.7</v>
      </c>
      <c r="K447" s="109">
        <f t="shared" si="12"/>
        <v>1.1200000000000001</v>
      </c>
      <c r="L447" s="115"/>
    </row>
    <row r="448" spans="1:12" ht="12.75" customHeight="1">
      <c r="A448" s="114"/>
      <c r="B448" s="107">
        <f>'Tax Invoice'!D442</f>
        <v>2</v>
      </c>
      <c r="C448" s="10" t="s">
        <v>1103</v>
      </c>
      <c r="D448" s="10" t="s">
        <v>1264</v>
      </c>
      <c r="E448" s="118" t="s">
        <v>897</v>
      </c>
      <c r="F448" s="147" t="s">
        <v>772</v>
      </c>
      <c r="G448" s="148"/>
      <c r="H448" s="11" t="s">
        <v>1104</v>
      </c>
      <c r="I448" s="14">
        <f t="shared" si="13"/>
        <v>0.56000000000000005</v>
      </c>
      <c r="J448" s="14">
        <v>0.7</v>
      </c>
      <c r="K448" s="109">
        <f t="shared" si="12"/>
        <v>1.1200000000000001</v>
      </c>
      <c r="L448" s="115"/>
    </row>
    <row r="449" spans="1:12" ht="12.75" customHeight="1">
      <c r="A449" s="114"/>
      <c r="B449" s="107">
        <f>'Tax Invoice'!D443</f>
        <v>4</v>
      </c>
      <c r="C449" s="10" t="s">
        <v>1103</v>
      </c>
      <c r="D449" s="10" t="s">
        <v>1265</v>
      </c>
      <c r="E449" s="118" t="s">
        <v>894</v>
      </c>
      <c r="F449" s="147" t="s">
        <v>583</v>
      </c>
      <c r="G449" s="148"/>
      <c r="H449" s="11" t="s">
        <v>1104</v>
      </c>
      <c r="I449" s="14">
        <f t="shared" si="13"/>
        <v>0.59</v>
      </c>
      <c r="J449" s="14">
        <v>0.74</v>
      </c>
      <c r="K449" s="109">
        <f t="shared" si="12"/>
        <v>2.36</v>
      </c>
      <c r="L449" s="115"/>
    </row>
    <row r="450" spans="1:12" ht="24" customHeight="1">
      <c r="A450" s="114"/>
      <c r="B450" s="107">
        <f>'Tax Invoice'!D444</f>
        <v>3</v>
      </c>
      <c r="C450" s="10" t="s">
        <v>600</v>
      </c>
      <c r="D450" s="10" t="s">
        <v>600</v>
      </c>
      <c r="E450" s="118" t="s">
        <v>23</v>
      </c>
      <c r="F450" s="147" t="s">
        <v>273</v>
      </c>
      <c r="G450" s="148"/>
      <c r="H450" s="11" t="s">
        <v>602</v>
      </c>
      <c r="I450" s="14">
        <f t="shared" si="13"/>
        <v>0.54</v>
      </c>
      <c r="J450" s="14">
        <v>0.67</v>
      </c>
      <c r="K450" s="109">
        <f t="shared" si="12"/>
        <v>1.62</v>
      </c>
      <c r="L450" s="115"/>
    </row>
    <row r="451" spans="1:12" ht="24" customHeight="1">
      <c r="A451" s="114"/>
      <c r="B451" s="107">
        <f>'Tax Invoice'!D445</f>
        <v>3</v>
      </c>
      <c r="C451" s="10" t="s">
        <v>600</v>
      </c>
      <c r="D451" s="10" t="s">
        <v>600</v>
      </c>
      <c r="E451" s="118" t="s">
        <v>25</v>
      </c>
      <c r="F451" s="147" t="s">
        <v>273</v>
      </c>
      <c r="G451" s="148"/>
      <c r="H451" s="11" t="s">
        <v>602</v>
      </c>
      <c r="I451" s="14">
        <f t="shared" si="13"/>
        <v>0.54</v>
      </c>
      <c r="J451" s="14">
        <v>0.67</v>
      </c>
      <c r="K451" s="109">
        <f t="shared" si="12"/>
        <v>1.62</v>
      </c>
      <c r="L451" s="115"/>
    </row>
    <row r="452" spans="1:12" ht="24" customHeight="1">
      <c r="A452" s="114"/>
      <c r="B452" s="107">
        <f>'Tax Invoice'!D446</f>
        <v>2</v>
      </c>
      <c r="C452" s="10" t="s">
        <v>1106</v>
      </c>
      <c r="D452" s="10" t="s">
        <v>1266</v>
      </c>
      <c r="E452" s="118" t="s">
        <v>745</v>
      </c>
      <c r="F452" s="147" t="s">
        <v>271</v>
      </c>
      <c r="G452" s="148"/>
      <c r="H452" s="11" t="s">
        <v>1107</v>
      </c>
      <c r="I452" s="14">
        <f t="shared" si="13"/>
        <v>1.94</v>
      </c>
      <c r="J452" s="14">
        <v>2.4300000000000002</v>
      </c>
      <c r="K452" s="109">
        <f t="shared" si="12"/>
        <v>3.88</v>
      </c>
      <c r="L452" s="115"/>
    </row>
    <row r="453" spans="1:12" ht="24" customHeight="1">
      <c r="A453" s="114"/>
      <c r="B453" s="107">
        <f>'Tax Invoice'!D447</f>
        <v>2</v>
      </c>
      <c r="C453" s="10" t="s">
        <v>1106</v>
      </c>
      <c r="D453" s="10" t="s">
        <v>1267</v>
      </c>
      <c r="E453" s="118" t="s">
        <v>725</v>
      </c>
      <c r="F453" s="147" t="s">
        <v>673</v>
      </c>
      <c r="G453" s="148"/>
      <c r="H453" s="11" t="s">
        <v>1107</v>
      </c>
      <c r="I453" s="14">
        <f t="shared" si="13"/>
        <v>2.2599999999999998</v>
      </c>
      <c r="J453" s="14">
        <v>2.82</v>
      </c>
      <c r="K453" s="109">
        <f t="shared" si="12"/>
        <v>4.5199999999999996</v>
      </c>
      <c r="L453" s="115"/>
    </row>
    <row r="454" spans="1:12" ht="24" customHeight="1">
      <c r="A454" s="114"/>
      <c r="B454" s="107">
        <f>'Tax Invoice'!D448</f>
        <v>2</v>
      </c>
      <c r="C454" s="10" t="s">
        <v>1106</v>
      </c>
      <c r="D454" s="10" t="s">
        <v>1267</v>
      </c>
      <c r="E454" s="118" t="s">
        <v>725</v>
      </c>
      <c r="F454" s="147" t="s">
        <v>271</v>
      </c>
      <c r="G454" s="148"/>
      <c r="H454" s="11" t="s">
        <v>1107</v>
      </c>
      <c r="I454" s="14">
        <f t="shared" si="13"/>
        <v>2.2599999999999998</v>
      </c>
      <c r="J454" s="14">
        <v>2.82</v>
      </c>
      <c r="K454" s="109">
        <f t="shared" si="12"/>
        <v>4.5199999999999996</v>
      </c>
      <c r="L454" s="115"/>
    </row>
    <row r="455" spans="1:12" ht="24" customHeight="1">
      <c r="A455" s="114"/>
      <c r="B455" s="107">
        <f>'Tax Invoice'!D449</f>
        <v>2</v>
      </c>
      <c r="C455" s="10" t="s">
        <v>1106</v>
      </c>
      <c r="D455" s="10" t="s">
        <v>1267</v>
      </c>
      <c r="E455" s="118" t="s">
        <v>725</v>
      </c>
      <c r="F455" s="147" t="s">
        <v>272</v>
      </c>
      <c r="G455" s="148"/>
      <c r="H455" s="11" t="s">
        <v>1107</v>
      </c>
      <c r="I455" s="14">
        <f t="shared" si="13"/>
        <v>2.2599999999999998</v>
      </c>
      <c r="J455" s="14">
        <v>2.82</v>
      </c>
      <c r="K455" s="109">
        <f t="shared" si="12"/>
        <v>4.5199999999999996</v>
      </c>
      <c r="L455" s="115"/>
    </row>
    <row r="456" spans="1:12" ht="24" customHeight="1">
      <c r="A456" s="114"/>
      <c r="B456" s="107">
        <f>'Tax Invoice'!D450</f>
        <v>2</v>
      </c>
      <c r="C456" s="10" t="s">
        <v>1106</v>
      </c>
      <c r="D456" s="10" t="s">
        <v>1268</v>
      </c>
      <c r="E456" s="118" t="s">
        <v>741</v>
      </c>
      <c r="F456" s="147" t="s">
        <v>673</v>
      </c>
      <c r="G456" s="148"/>
      <c r="H456" s="11" t="s">
        <v>1107</v>
      </c>
      <c r="I456" s="14">
        <f t="shared" si="13"/>
        <v>2.42</v>
      </c>
      <c r="J456" s="14">
        <v>3.02</v>
      </c>
      <c r="K456" s="109">
        <f t="shared" si="12"/>
        <v>4.84</v>
      </c>
      <c r="L456" s="115"/>
    </row>
    <row r="457" spans="1:12" ht="24" customHeight="1">
      <c r="A457" s="114"/>
      <c r="B457" s="107">
        <f>'Tax Invoice'!D451</f>
        <v>2</v>
      </c>
      <c r="C457" s="10" t="s">
        <v>1106</v>
      </c>
      <c r="D457" s="10" t="s">
        <v>1268</v>
      </c>
      <c r="E457" s="118" t="s">
        <v>741</v>
      </c>
      <c r="F457" s="147" t="s">
        <v>271</v>
      </c>
      <c r="G457" s="148"/>
      <c r="H457" s="11" t="s">
        <v>1107</v>
      </c>
      <c r="I457" s="14">
        <f t="shared" si="13"/>
        <v>2.42</v>
      </c>
      <c r="J457" s="14">
        <v>3.02</v>
      </c>
      <c r="K457" s="109">
        <f t="shared" si="12"/>
        <v>4.84</v>
      </c>
      <c r="L457" s="115"/>
    </row>
    <row r="458" spans="1:12" ht="24" customHeight="1">
      <c r="A458" s="114"/>
      <c r="B458" s="107">
        <f>'Tax Invoice'!D452</f>
        <v>2</v>
      </c>
      <c r="C458" s="10" t="s">
        <v>1106</v>
      </c>
      <c r="D458" s="10" t="s">
        <v>1268</v>
      </c>
      <c r="E458" s="118" t="s">
        <v>741</v>
      </c>
      <c r="F458" s="147" t="s">
        <v>272</v>
      </c>
      <c r="G458" s="148"/>
      <c r="H458" s="11" t="s">
        <v>1107</v>
      </c>
      <c r="I458" s="14">
        <f t="shared" si="13"/>
        <v>2.42</v>
      </c>
      <c r="J458" s="14">
        <v>3.02</v>
      </c>
      <c r="K458" s="109">
        <f t="shared" si="12"/>
        <v>4.84</v>
      </c>
      <c r="L458" s="115"/>
    </row>
    <row r="459" spans="1:12" ht="24" customHeight="1">
      <c r="A459" s="114"/>
      <c r="B459" s="107">
        <f>'Tax Invoice'!D453</f>
        <v>5</v>
      </c>
      <c r="C459" s="10" t="s">
        <v>1108</v>
      </c>
      <c r="D459" s="10" t="s">
        <v>1269</v>
      </c>
      <c r="E459" s="118" t="s">
        <v>231</v>
      </c>
      <c r="F459" s="147" t="s">
        <v>107</v>
      </c>
      <c r="G459" s="148"/>
      <c r="H459" s="11" t="s">
        <v>1109</v>
      </c>
      <c r="I459" s="14">
        <f t="shared" si="13"/>
        <v>0.5</v>
      </c>
      <c r="J459" s="14">
        <v>0.63</v>
      </c>
      <c r="K459" s="109">
        <f t="shared" si="12"/>
        <v>2.5</v>
      </c>
      <c r="L459" s="115"/>
    </row>
    <row r="460" spans="1:12" ht="24" customHeight="1">
      <c r="A460" s="114"/>
      <c r="B460" s="107">
        <f>'Tax Invoice'!D454</f>
        <v>1</v>
      </c>
      <c r="C460" s="10" t="s">
        <v>1110</v>
      </c>
      <c r="D460" s="10" t="s">
        <v>1110</v>
      </c>
      <c r="E460" s="118" t="s">
        <v>107</v>
      </c>
      <c r="F460" s="147" t="s">
        <v>26</v>
      </c>
      <c r="G460" s="148"/>
      <c r="H460" s="11" t="s">
        <v>1111</v>
      </c>
      <c r="I460" s="14">
        <f t="shared" si="13"/>
        <v>4.2699999999999996</v>
      </c>
      <c r="J460" s="14">
        <v>5.34</v>
      </c>
      <c r="K460" s="109">
        <f t="shared" si="12"/>
        <v>4.2699999999999996</v>
      </c>
      <c r="L460" s="115"/>
    </row>
    <row r="461" spans="1:12" ht="24" customHeight="1">
      <c r="A461" s="114"/>
      <c r="B461" s="107">
        <f>'Tax Invoice'!D455</f>
        <v>1</v>
      </c>
      <c r="C461" s="10" t="s">
        <v>1110</v>
      </c>
      <c r="D461" s="10" t="s">
        <v>1110</v>
      </c>
      <c r="E461" s="118" t="s">
        <v>214</v>
      </c>
      <c r="F461" s="147" t="s">
        <v>26</v>
      </c>
      <c r="G461" s="148"/>
      <c r="H461" s="11" t="s">
        <v>1111</v>
      </c>
      <c r="I461" s="14">
        <f t="shared" si="13"/>
        <v>4.2699999999999996</v>
      </c>
      <c r="J461" s="14">
        <v>5.34</v>
      </c>
      <c r="K461" s="109">
        <f t="shared" si="12"/>
        <v>4.2699999999999996</v>
      </c>
      <c r="L461" s="115"/>
    </row>
    <row r="462" spans="1:12" ht="24" customHeight="1">
      <c r="A462" s="114"/>
      <c r="B462" s="107">
        <f>'Tax Invoice'!D456</f>
        <v>1</v>
      </c>
      <c r="C462" s="10" t="s">
        <v>1110</v>
      </c>
      <c r="D462" s="10" t="s">
        <v>1110</v>
      </c>
      <c r="E462" s="118" t="s">
        <v>265</v>
      </c>
      <c r="F462" s="147" t="s">
        <v>26</v>
      </c>
      <c r="G462" s="148"/>
      <c r="H462" s="11" t="s">
        <v>1111</v>
      </c>
      <c r="I462" s="14">
        <f t="shared" si="13"/>
        <v>4.2699999999999996</v>
      </c>
      <c r="J462" s="14">
        <v>5.34</v>
      </c>
      <c r="K462" s="109">
        <f t="shared" si="12"/>
        <v>4.2699999999999996</v>
      </c>
      <c r="L462" s="115"/>
    </row>
    <row r="463" spans="1:12" ht="24" customHeight="1">
      <c r="A463" s="114"/>
      <c r="B463" s="107">
        <f>'Tax Invoice'!D457</f>
        <v>1</v>
      </c>
      <c r="C463" s="10" t="s">
        <v>1112</v>
      </c>
      <c r="D463" s="10" t="s">
        <v>1112</v>
      </c>
      <c r="E463" s="118" t="s">
        <v>26</v>
      </c>
      <c r="F463" s="147" t="s">
        <v>210</v>
      </c>
      <c r="G463" s="148"/>
      <c r="H463" s="11" t="s">
        <v>1113</v>
      </c>
      <c r="I463" s="14">
        <f t="shared" si="13"/>
        <v>2.9</v>
      </c>
      <c r="J463" s="14">
        <v>3.62</v>
      </c>
      <c r="K463" s="109">
        <f t="shared" si="12"/>
        <v>2.9</v>
      </c>
      <c r="L463" s="115"/>
    </row>
    <row r="464" spans="1:12" ht="24" customHeight="1">
      <c r="A464" s="114"/>
      <c r="B464" s="107">
        <f>'Tax Invoice'!D458</f>
        <v>1</v>
      </c>
      <c r="C464" s="10" t="s">
        <v>1112</v>
      </c>
      <c r="D464" s="10" t="s">
        <v>1112</v>
      </c>
      <c r="E464" s="118" t="s">
        <v>26</v>
      </c>
      <c r="F464" s="147" t="s">
        <v>265</v>
      </c>
      <c r="G464" s="148"/>
      <c r="H464" s="11" t="s">
        <v>1113</v>
      </c>
      <c r="I464" s="14">
        <f t="shared" si="13"/>
        <v>2.9</v>
      </c>
      <c r="J464" s="14">
        <v>3.62</v>
      </c>
      <c r="K464" s="109">
        <f t="shared" si="12"/>
        <v>2.9</v>
      </c>
      <c r="L464" s="115"/>
    </row>
    <row r="465" spans="1:12" ht="15" customHeight="1">
      <c r="A465" s="114"/>
      <c r="B465" s="107">
        <f>'Tax Invoice'!D459</f>
        <v>5</v>
      </c>
      <c r="C465" s="10" t="s">
        <v>1114</v>
      </c>
      <c r="D465" s="10" t="s">
        <v>1114</v>
      </c>
      <c r="E465" s="118" t="s">
        <v>26</v>
      </c>
      <c r="F465" s="147"/>
      <c r="G465" s="148"/>
      <c r="H465" s="11" t="s">
        <v>1115</v>
      </c>
      <c r="I465" s="14">
        <f t="shared" si="13"/>
        <v>2.2599999999999998</v>
      </c>
      <c r="J465" s="14">
        <v>2.82</v>
      </c>
      <c r="K465" s="109">
        <f t="shared" si="12"/>
        <v>11.299999999999999</v>
      </c>
      <c r="L465" s="115"/>
    </row>
    <row r="466" spans="1:12" ht="24" customHeight="1">
      <c r="A466" s="114"/>
      <c r="B466" s="107">
        <f>'Tax Invoice'!D460</f>
        <v>1</v>
      </c>
      <c r="C466" s="10" t="s">
        <v>1116</v>
      </c>
      <c r="D466" s="10" t="s">
        <v>1116</v>
      </c>
      <c r="E466" s="118" t="s">
        <v>28</v>
      </c>
      <c r="F466" s="147" t="s">
        <v>110</v>
      </c>
      <c r="G466" s="148"/>
      <c r="H466" s="11" t="s">
        <v>1117</v>
      </c>
      <c r="I466" s="14">
        <f t="shared" si="13"/>
        <v>0.61</v>
      </c>
      <c r="J466" s="14">
        <v>0.76</v>
      </c>
      <c r="K466" s="109">
        <f t="shared" si="12"/>
        <v>0.61</v>
      </c>
      <c r="L466" s="115"/>
    </row>
    <row r="467" spans="1:12" ht="24" customHeight="1">
      <c r="A467" s="114"/>
      <c r="B467" s="107">
        <f>'Tax Invoice'!D461</f>
        <v>1</v>
      </c>
      <c r="C467" s="10" t="s">
        <v>1116</v>
      </c>
      <c r="D467" s="10" t="s">
        <v>1116</v>
      </c>
      <c r="E467" s="118" t="s">
        <v>29</v>
      </c>
      <c r="F467" s="147" t="s">
        <v>273</v>
      </c>
      <c r="G467" s="148"/>
      <c r="H467" s="11" t="s">
        <v>1117</v>
      </c>
      <c r="I467" s="14">
        <f t="shared" si="13"/>
        <v>0.61</v>
      </c>
      <c r="J467" s="14">
        <v>0.76</v>
      </c>
      <c r="K467" s="109">
        <f t="shared" si="12"/>
        <v>0.61</v>
      </c>
      <c r="L467" s="115"/>
    </row>
    <row r="468" spans="1:12" ht="24" customHeight="1">
      <c r="A468" s="114"/>
      <c r="B468" s="107">
        <f>'Tax Invoice'!D462</f>
        <v>2</v>
      </c>
      <c r="C468" s="10" t="s">
        <v>1116</v>
      </c>
      <c r="D468" s="10" t="s">
        <v>1116</v>
      </c>
      <c r="E468" s="118" t="s">
        <v>29</v>
      </c>
      <c r="F468" s="147" t="s">
        <v>110</v>
      </c>
      <c r="G468" s="148"/>
      <c r="H468" s="11" t="s">
        <v>1117</v>
      </c>
      <c r="I468" s="14">
        <f t="shared" si="13"/>
        <v>0.61</v>
      </c>
      <c r="J468" s="14">
        <v>0.76</v>
      </c>
      <c r="K468" s="109">
        <f t="shared" si="12"/>
        <v>1.22</v>
      </c>
      <c r="L468" s="115"/>
    </row>
    <row r="469" spans="1:12" ht="24" customHeight="1">
      <c r="A469" s="114"/>
      <c r="B469" s="107">
        <f>'Tax Invoice'!D463</f>
        <v>2</v>
      </c>
      <c r="C469" s="10" t="s">
        <v>1118</v>
      </c>
      <c r="D469" s="10" t="s">
        <v>1270</v>
      </c>
      <c r="E469" s="118" t="s">
        <v>25</v>
      </c>
      <c r="F469" s="147"/>
      <c r="G469" s="148"/>
      <c r="H469" s="11" t="s">
        <v>1119</v>
      </c>
      <c r="I469" s="14">
        <f t="shared" si="13"/>
        <v>0.42</v>
      </c>
      <c r="J469" s="14">
        <v>0.53</v>
      </c>
      <c r="K469" s="109">
        <f t="shared" si="12"/>
        <v>0.84</v>
      </c>
      <c r="L469" s="115"/>
    </row>
    <row r="470" spans="1:12" ht="24" customHeight="1">
      <c r="A470" s="114"/>
      <c r="B470" s="107">
        <f>'Tax Invoice'!D464</f>
        <v>2</v>
      </c>
      <c r="C470" s="10" t="s">
        <v>1118</v>
      </c>
      <c r="D470" s="10" t="s">
        <v>1270</v>
      </c>
      <c r="E470" s="118" t="s">
        <v>26</v>
      </c>
      <c r="F470" s="147"/>
      <c r="G470" s="148"/>
      <c r="H470" s="11" t="s">
        <v>1119</v>
      </c>
      <c r="I470" s="14">
        <f t="shared" si="13"/>
        <v>0.42</v>
      </c>
      <c r="J470" s="14">
        <v>0.53</v>
      </c>
      <c r="K470" s="109">
        <f t="shared" si="12"/>
        <v>0.84</v>
      </c>
      <c r="L470" s="115"/>
    </row>
    <row r="471" spans="1:12" ht="24" customHeight="1">
      <c r="A471" s="114"/>
      <c r="B471" s="107">
        <f>'Tax Invoice'!D465</f>
        <v>2</v>
      </c>
      <c r="C471" s="10" t="s">
        <v>1118</v>
      </c>
      <c r="D471" s="10" t="s">
        <v>1270</v>
      </c>
      <c r="E471" s="118" t="s">
        <v>27</v>
      </c>
      <c r="F471" s="147"/>
      <c r="G471" s="148"/>
      <c r="H471" s="11" t="s">
        <v>1119</v>
      </c>
      <c r="I471" s="14">
        <f t="shared" si="13"/>
        <v>0.42</v>
      </c>
      <c r="J471" s="14">
        <v>0.53</v>
      </c>
      <c r="K471" s="109">
        <f t="shared" si="12"/>
        <v>0.84</v>
      </c>
      <c r="L471" s="115"/>
    </row>
    <row r="472" spans="1:12" ht="24" customHeight="1">
      <c r="A472" s="114"/>
      <c r="B472" s="107">
        <f>'Tax Invoice'!D466</f>
        <v>2</v>
      </c>
      <c r="C472" s="10" t="s">
        <v>1118</v>
      </c>
      <c r="D472" s="10" t="s">
        <v>1118</v>
      </c>
      <c r="E472" s="118" t="s">
        <v>28</v>
      </c>
      <c r="F472" s="147"/>
      <c r="G472" s="148"/>
      <c r="H472" s="11" t="s">
        <v>1119</v>
      </c>
      <c r="I472" s="14">
        <f t="shared" si="13"/>
        <v>0.5</v>
      </c>
      <c r="J472" s="14">
        <v>0.63</v>
      </c>
      <c r="K472" s="109">
        <f t="shared" ref="K472:K492" si="14">I472*B472</f>
        <v>1</v>
      </c>
      <c r="L472" s="115"/>
    </row>
    <row r="473" spans="1:12" ht="27.75" customHeight="1">
      <c r="A473" s="114"/>
      <c r="B473" s="107">
        <f>'Tax Invoice'!D467</f>
        <v>2</v>
      </c>
      <c r="C473" s="10" t="s">
        <v>1120</v>
      </c>
      <c r="D473" s="10" t="s">
        <v>1271</v>
      </c>
      <c r="E473" s="118" t="s">
        <v>25</v>
      </c>
      <c r="F473" s="147"/>
      <c r="G473" s="148"/>
      <c r="H473" s="11" t="s">
        <v>1316</v>
      </c>
      <c r="I473" s="14">
        <f t="shared" ref="I473:I491" si="15">ROUND(J473/1.25000153775181,2)</f>
        <v>0.5</v>
      </c>
      <c r="J473" s="14">
        <v>0.63</v>
      </c>
      <c r="K473" s="109">
        <f t="shared" si="14"/>
        <v>1</v>
      </c>
      <c r="L473" s="115"/>
    </row>
    <row r="474" spans="1:12" ht="24" customHeight="1">
      <c r="A474" s="114"/>
      <c r="B474" s="107">
        <f>'Tax Invoice'!D468</f>
        <v>2</v>
      </c>
      <c r="C474" s="10" t="s">
        <v>1121</v>
      </c>
      <c r="D474" s="10" t="s">
        <v>1121</v>
      </c>
      <c r="E474" s="118" t="s">
        <v>273</v>
      </c>
      <c r="F474" s="147"/>
      <c r="G474" s="148"/>
      <c r="H474" s="11" t="s">
        <v>1122</v>
      </c>
      <c r="I474" s="14">
        <f t="shared" si="15"/>
        <v>1.55</v>
      </c>
      <c r="J474" s="14">
        <v>1.94</v>
      </c>
      <c r="K474" s="109">
        <f t="shared" si="14"/>
        <v>3.1</v>
      </c>
      <c r="L474" s="115"/>
    </row>
    <row r="475" spans="1:12" ht="24" customHeight="1">
      <c r="A475" s="114"/>
      <c r="B475" s="107">
        <f>'Tax Invoice'!D469</f>
        <v>1</v>
      </c>
      <c r="C475" s="10" t="s">
        <v>1121</v>
      </c>
      <c r="D475" s="10" t="s">
        <v>1121</v>
      </c>
      <c r="E475" s="118" t="s">
        <v>271</v>
      </c>
      <c r="F475" s="147"/>
      <c r="G475" s="148"/>
      <c r="H475" s="11" t="s">
        <v>1122</v>
      </c>
      <c r="I475" s="14">
        <f t="shared" si="15"/>
        <v>1.55</v>
      </c>
      <c r="J475" s="14">
        <v>1.94</v>
      </c>
      <c r="K475" s="109">
        <f t="shared" si="14"/>
        <v>1.55</v>
      </c>
      <c r="L475" s="115"/>
    </row>
    <row r="476" spans="1:12" ht="24" customHeight="1">
      <c r="A476" s="114"/>
      <c r="B476" s="107">
        <f>'Tax Invoice'!D470</f>
        <v>1</v>
      </c>
      <c r="C476" s="10" t="s">
        <v>1123</v>
      </c>
      <c r="D476" s="10" t="s">
        <v>1123</v>
      </c>
      <c r="E476" s="118" t="s">
        <v>271</v>
      </c>
      <c r="F476" s="147"/>
      <c r="G476" s="148"/>
      <c r="H476" s="11" t="s">
        <v>1124</v>
      </c>
      <c r="I476" s="14">
        <f t="shared" si="15"/>
        <v>1.85</v>
      </c>
      <c r="J476" s="14">
        <v>2.31</v>
      </c>
      <c r="K476" s="109">
        <f t="shared" si="14"/>
        <v>1.85</v>
      </c>
      <c r="L476" s="115"/>
    </row>
    <row r="477" spans="1:12" ht="24" customHeight="1">
      <c r="A477" s="114"/>
      <c r="B477" s="107">
        <f>'Tax Invoice'!D471</f>
        <v>1</v>
      </c>
      <c r="C477" s="10" t="s">
        <v>1125</v>
      </c>
      <c r="D477" s="10" t="s">
        <v>1125</v>
      </c>
      <c r="E477" s="118" t="s">
        <v>271</v>
      </c>
      <c r="F477" s="147"/>
      <c r="G477" s="148"/>
      <c r="H477" s="11" t="s">
        <v>1126</v>
      </c>
      <c r="I477" s="14">
        <f t="shared" si="15"/>
        <v>2.1800000000000002</v>
      </c>
      <c r="J477" s="14">
        <v>2.72</v>
      </c>
      <c r="K477" s="109">
        <f t="shared" si="14"/>
        <v>2.1800000000000002</v>
      </c>
      <c r="L477" s="115"/>
    </row>
    <row r="478" spans="1:12" ht="24" customHeight="1">
      <c r="A478" s="114"/>
      <c r="B478" s="107">
        <f>'Tax Invoice'!D472</f>
        <v>10</v>
      </c>
      <c r="C478" s="10" t="s">
        <v>1127</v>
      </c>
      <c r="D478" s="10" t="s">
        <v>1127</v>
      </c>
      <c r="E478" s="118" t="s">
        <v>107</v>
      </c>
      <c r="F478" s="147"/>
      <c r="G478" s="148"/>
      <c r="H478" s="11" t="s">
        <v>1128</v>
      </c>
      <c r="I478" s="14">
        <f t="shared" si="15"/>
        <v>1.87</v>
      </c>
      <c r="J478" s="14">
        <v>2.34</v>
      </c>
      <c r="K478" s="109">
        <f t="shared" si="14"/>
        <v>18.700000000000003</v>
      </c>
      <c r="L478" s="115"/>
    </row>
    <row r="479" spans="1:12" ht="24" customHeight="1">
      <c r="A479" s="114"/>
      <c r="B479" s="107">
        <f>'Tax Invoice'!D473</f>
        <v>2</v>
      </c>
      <c r="C479" s="10" t="s">
        <v>1127</v>
      </c>
      <c r="D479" s="10" t="s">
        <v>1127</v>
      </c>
      <c r="E479" s="118" t="s">
        <v>210</v>
      </c>
      <c r="F479" s="147"/>
      <c r="G479" s="148"/>
      <c r="H479" s="11" t="s">
        <v>1128</v>
      </c>
      <c r="I479" s="14">
        <f t="shared" si="15"/>
        <v>1.87</v>
      </c>
      <c r="J479" s="14">
        <v>2.34</v>
      </c>
      <c r="K479" s="109">
        <f t="shared" si="14"/>
        <v>3.74</v>
      </c>
      <c r="L479" s="115"/>
    </row>
    <row r="480" spans="1:12" ht="24" customHeight="1">
      <c r="A480" s="114"/>
      <c r="B480" s="107">
        <f>'Tax Invoice'!D474</f>
        <v>1</v>
      </c>
      <c r="C480" s="10" t="s">
        <v>1127</v>
      </c>
      <c r="D480" s="10" t="s">
        <v>1127</v>
      </c>
      <c r="E480" s="118" t="s">
        <v>214</v>
      </c>
      <c r="F480" s="147"/>
      <c r="G480" s="148"/>
      <c r="H480" s="11" t="s">
        <v>1128</v>
      </c>
      <c r="I480" s="14">
        <f t="shared" si="15"/>
        <v>1.87</v>
      </c>
      <c r="J480" s="14">
        <v>2.34</v>
      </c>
      <c r="K480" s="109">
        <f t="shared" si="14"/>
        <v>1.87</v>
      </c>
      <c r="L480" s="115"/>
    </row>
    <row r="481" spans="1:12" ht="24" customHeight="1">
      <c r="A481" s="114"/>
      <c r="B481" s="107">
        <f>'Tax Invoice'!D475</f>
        <v>2</v>
      </c>
      <c r="C481" s="10" t="s">
        <v>1129</v>
      </c>
      <c r="D481" s="10" t="s">
        <v>1129</v>
      </c>
      <c r="E481" s="118" t="s">
        <v>107</v>
      </c>
      <c r="F481" s="147"/>
      <c r="G481" s="148"/>
      <c r="H481" s="11" t="s">
        <v>1130</v>
      </c>
      <c r="I481" s="14">
        <f t="shared" si="15"/>
        <v>1.87</v>
      </c>
      <c r="J481" s="14">
        <v>2.34</v>
      </c>
      <c r="K481" s="109">
        <f t="shared" si="14"/>
        <v>3.74</v>
      </c>
      <c r="L481" s="115"/>
    </row>
    <row r="482" spans="1:12" ht="24" customHeight="1">
      <c r="A482" s="114"/>
      <c r="B482" s="107">
        <f>'Tax Invoice'!D476</f>
        <v>1</v>
      </c>
      <c r="C482" s="10" t="s">
        <v>1129</v>
      </c>
      <c r="D482" s="10" t="s">
        <v>1129</v>
      </c>
      <c r="E482" s="118" t="s">
        <v>214</v>
      </c>
      <c r="F482" s="147"/>
      <c r="G482" s="148"/>
      <c r="H482" s="11" t="s">
        <v>1130</v>
      </c>
      <c r="I482" s="14">
        <f t="shared" si="15"/>
        <v>1.87</v>
      </c>
      <c r="J482" s="14">
        <v>2.34</v>
      </c>
      <c r="K482" s="109">
        <f t="shared" si="14"/>
        <v>1.87</v>
      </c>
      <c r="L482" s="115"/>
    </row>
    <row r="483" spans="1:12" ht="24" customHeight="1">
      <c r="A483" s="114"/>
      <c r="B483" s="107">
        <f>'Tax Invoice'!D477</f>
        <v>1</v>
      </c>
      <c r="C483" s="10" t="s">
        <v>1129</v>
      </c>
      <c r="D483" s="10" t="s">
        <v>1129</v>
      </c>
      <c r="E483" s="118" t="s">
        <v>265</v>
      </c>
      <c r="F483" s="147"/>
      <c r="G483" s="148"/>
      <c r="H483" s="11" t="s">
        <v>1130</v>
      </c>
      <c r="I483" s="14">
        <f t="shared" si="15"/>
        <v>1.87</v>
      </c>
      <c r="J483" s="14">
        <v>2.34</v>
      </c>
      <c r="K483" s="109">
        <f t="shared" si="14"/>
        <v>1.87</v>
      </c>
      <c r="L483" s="115"/>
    </row>
    <row r="484" spans="1:12" ht="24" customHeight="1">
      <c r="A484" s="114"/>
      <c r="B484" s="107">
        <f>'Tax Invoice'!D478</f>
        <v>1</v>
      </c>
      <c r="C484" s="10" t="s">
        <v>1129</v>
      </c>
      <c r="D484" s="10" t="s">
        <v>1129</v>
      </c>
      <c r="E484" s="118" t="s">
        <v>269</v>
      </c>
      <c r="F484" s="147"/>
      <c r="G484" s="148"/>
      <c r="H484" s="11" t="s">
        <v>1130</v>
      </c>
      <c r="I484" s="14">
        <f t="shared" si="15"/>
        <v>1.87</v>
      </c>
      <c r="J484" s="14">
        <v>2.34</v>
      </c>
      <c r="K484" s="109">
        <f t="shared" si="14"/>
        <v>1.87</v>
      </c>
      <c r="L484" s="115"/>
    </row>
    <row r="485" spans="1:12" ht="24" customHeight="1">
      <c r="A485" s="114"/>
      <c r="B485" s="107">
        <f>'Tax Invoice'!D479</f>
        <v>1</v>
      </c>
      <c r="C485" s="10" t="s">
        <v>1129</v>
      </c>
      <c r="D485" s="10" t="s">
        <v>1129</v>
      </c>
      <c r="E485" s="118" t="s">
        <v>311</v>
      </c>
      <c r="F485" s="147"/>
      <c r="G485" s="148"/>
      <c r="H485" s="11" t="s">
        <v>1130</v>
      </c>
      <c r="I485" s="14">
        <f t="shared" si="15"/>
        <v>1.87</v>
      </c>
      <c r="J485" s="14">
        <v>2.34</v>
      </c>
      <c r="K485" s="109">
        <f t="shared" si="14"/>
        <v>1.87</v>
      </c>
      <c r="L485" s="115"/>
    </row>
    <row r="486" spans="1:12" ht="36" customHeight="1">
      <c r="A486" s="114"/>
      <c r="B486" s="107">
        <f>'Tax Invoice'!D480</f>
        <v>1</v>
      </c>
      <c r="C486" s="10" t="s">
        <v>1131</v>
      </c>
      <c r="D486" s="10" t="s">
        <v>1131</v>
      </c>
      <c r="E486" s="118" t="s">
        <v>836</v>
      </c>
      <c r="F486" s="147"/>
      <c r="G486" s="148"/>
      <c r="H486" s="11" t="s">
        <v>1132</v>
      </c>
      <c r="I486" s="14">
        <f t="shared" si="15"/>
        <v>4.1399999999999997</v>
      </c>
      <c r="J486" s="14">
        <v>5.17</v>
      </c>
      <c r="K486" s="109">
        <f t="shared" si="14"/>
        <v>4.1399999999999997</v>
      </c>
      <c r="L486" s="115"/>
    </row>
    <row r="487" spans="1:12" ht="24" customHeight="1">
      <c r="A487" s="114"/>
      <c r="B487" s="107">
        <f>'Tax Invoice'!D481</f>
        <v>1</v>
      </c>
      <c r="C487" s="10" t="s">
        <v>1133</v>
      </c>
      <c r="D487" s="10" t="s">
        <v>1133</v>
      </c>
      <c r="E487" s="118" t="s">
        <v>271</v>
      </c>
      <c r="F487" s="147"/>
      <c r="G487" s="148"/>
      <c r="H487" s="11" t="s">
        <v>1134</v>
      </c>
      <c r="I487" s="14">
        <f t="shared" si="15"/>
        <v>3.53</v>
      </c>
      <c r="J487" s="14">
        <v>4.41</v>
      </c>
      <c r="K487" s="109">
        <f t="shared" si="14"/>
        <v>3.53</v>
      </c>
      <c r="L487" s="115"/>
    </row>
    <row r="488" spans="1:12" ht="24" customHeight="1">
      <c r="A488" s="114"/>
      <c r="B488" s="107">
        <f>'Tax Invoice'!D482</f>
        <v>1</v>
      </c>
      <c r="C488" s="10" t="s">
        <v>1135</v>
      </c>
      <c r="D488" s="10" t="s">
        <v>1135</v>
      </c>
      <c r="E488" s="118" t="s">
        <v>273</v>
      </c>
      <c r="F488" s="147"/>
      <c r="G488" s="148"/>
      <c r="H488" s="11" t="s">
        <v>1136</v>
      </c>
      <c r="I488" s="14">
        <f t="shared" si="15"/>
        <v>3.05</v>
      </c>
      <c r="J488" s="14">
        <v>3.81</v>
      </c>
      <c r="K488" s="109">
        <f t="shared" si="14"/>
        <v>3.05</v>
      </c>
      <c r="L488" s="115"/>
    </row>
    <row r="489" spans="1:12" ht="24" customHeight="1">
      <c r="A489" s="114"/>
      <c r="B489" s="107">
        <f>'Tax Invoice'!D483</f>
        <v>1</v>
      </c>
      <c r="C489" s="10" t="s">
        <v>1135</v>
      </c>
      <c r="D489" s="10" t="s">
        <v>1135</v>
      </c>
      <c r="E489" s="118" t="s">
        <v>673</v>
      </c>
      <c r="F489" s="147"/>
      <c r="G489" s="148"/>
      <c r="H489" s="11" t="s">
        <v>1136</v>
      </c>
      <c r="I489" s="14">
        <f t="shared" si="15"/>
        <v>3.05</v>
      </c>
      <c r="J489" s="14">
        <v>3.81</v>
      </c>
      <c r="K489" s="109">
        <f t="shared" si="14"/>
        <v>3.05</v>
      </c>
      <c r="L489" s="115"/>
    </row>
    <row r="490" spans="1:12" ht="24" customHeight="1">
      <c r="A490" s="114"/>
      <c r="B490" s="107">
        <f>'Tax Invoice'!D484</f>
        <v>1</v>
      </c>
      <c r="C490" s="10" t="s">
        <v>1135</v>
      </c>
      <c r="D490" s="10" t="s">
        <v>1135</v>
      </c>
      <c r="E490" s="118" t="s">
        <v>271</v>
      </c>
      <c r="F490" s="147"/>
      <c r="G490" s="148"/>
      <c r="H490" s="11" t="s">
        <v>1136</v>
      </c>
      <c r="I490" s="14">
        <f t="shared" si="15"/>
        <v>3.05</v>
      </c>
      <c r="J490" s="14">
        <v>3.81</v>
      </c>
      <c r="K490" s="109">
        <f t="shared" si="14"/>
        <v>3.05</v>
      </c>
      <c r="L490" s="115"/>
    </row>
    <row r="491" spans="1:12" ht="24" customHeight="1">
      <c r="A491" s="114"/>
      <c r="B491" s="107">
        <f>'Tax Invoice'!D485</f>
        <v>1</v>
      </c>
      <c r="C491" s="10" t="s">
        <v>1137</v>
      </c>
      <c r="D491" s="10" t="s">
        <v>1137</v>
      </c>
      <c r="E491" s="118" t="s">
        <v>29</v>
      </c>
      <c r="F491" s="147" t="s">
        <v>673</v>
      </c>
      <c r="G491" s="148"/>
      <c r="H491" s="11" t="s">
        <v>1138</v>
      </c>
      <c r="I491" s="14">
        <f t="shared" si="15"/>
        <v>2.15</v>
      </c>
      <c r="J491" s="14">
        <v>2.69</v>
      </c>
      <c r="K491" s="109">
        <f t="shared" si="14"/>
        <v>2.15</v>
      </c>
      <c r="L491" s="115"/>
    </row>
    <row r="492" spans="1:12" ht="48" customHeight="1">
      <c r="A492" s="114"/>
      <c r="B492" s="108">
        <f>'Tax Invoice'!D486</f>
        <v>1</v>
      </c>
      <c r="C492" s="12" t="s">
        <v>1139</v>
      </c>
      <c r="D492" s="12" t="s">
        <v>1139</v>
      </c>
      <c r="E492" s="119" t="s">
        <v>699</v>
      </c>
      <c r="F492" s="145"/>
      <c r="G492" s="146"/>
      <c r="H492" s="13" t="s">
        <v>1317</v>
      </c>
      <c r="I492" s="15">
        <f>ROUND(J492/1.25000153775181,2)+0.48</f>
        <v>20.09</v>
      </c>
      <c r="J492" s="15">
        <v>24.51</v>
      </c>
      <c r="K492" s="110">
        <f t="shared" si="14"/>
        <v>20.09</v>
      </c>
      <c r="L492" s="115"/>
    </row>
    <row r="493" spans="1:12" ht="12.75" customHeight="1">
      <c r="A493" s="114"/>
      <c r="B493" s="126">
        <f>SUM(B24:B492)</f>
        <v>1536</v>
      </c>
      <c r="C493" s="126" t="s">
        <v>144</v>
      </c>
      <c r="D493" s="126"/>
      <c r="E493" s="126"/>
      <c r="F493" s="126"/>
      <c r="G493" s="126"/>
      <c r="H493" s="126"/>
      <c r="I493" s="127" t="s">
        <v>255</v>
      </c>
      <c r="J493" s="127" t="s">
        <v>255</v>
      </c>
      <c r="K493" s="128">
        <f>SUM(K24:K492)</f>
        <v>1625.7499999999975</v>
      </c>
      <c r="L493" s="115"/>
    </row>
    <row r="494" spans="1:12" ht="12.75" customHeight="1">
      <c r="A494" s="114"/>
      <c r="B494" s="126"/>
      <c r="C494" s="126"/>
      <c r="D494" s="126"/>
      <c r="E494" s="126"/>
      <c r="F494" s="126"/>
      <c r="G494" s="126"/>
      <c r="H494" s="126"/>
      <c r="I494" s="127" t="s">
        <v>1325</v>
      </c>
      <c r="J494" s="127" t="s">
        <v>184</v>
      </c>
      <c r="K494" s="128">
        <v>0</v>
      </c>
      <c r="L494" s="115"/>
    </row>
    <row r="495" spans="1:12" ht="12.75" hidden="1" customHeight="1" outlineLevel="1">
      <c r="A495" s="114"/>
      <c r="B495" s="126"/>
      <c r="C495" s="126"/>
      <c r="D495" s="126"/>
      <c r="E495" s="126"/>
      <c r="F495" s="126"/>
      <c r="G495" s="126"/>
      <c r="H495" s="126"/>
      <c r="I495" s="127" t="s">
        <v>185</v>
      </c>
      <c r="J495" s="127" t="s">
        <v>185</v>
      </c>
      <c r="K495" s="128">
        <f>Invoice!J494</f>
        <v>0</v>
      </c>
      <c r="L495" s="115"/>
    </row>
    <row r="496" spans="1:12" ht="12.75" customHeight="1" collapsed="1">
      <c r="A496" s="114"/>
      <c r="B496" s="126"/>
      <c r="C496" s="126"/>
      <c r="D496" s="126"/>
      <c r="E496" s="126"/>
      <c r="F496" s="126"/>
      <c r="G496" s="126"/>
      <c r="H496" s="126"/>
      <c r="I496" s="127" t="s">
        <v>257</v>
      </c>
      <c r="J496" s="127" t="s">
        <v>257</v>
      </c>
      <c r="K496" s="128">
        <f>SUM(K493:K495)</f>
        <v>1625.7499999999975</v>
      </c>
      <c r="L496" s="115"/>
    </row>
    <row r="497" spans="1:12" ht="12.75" customHeight="1">
      <c r="A497" s="6"/>
      <c r="B497" s="7"/>
      <c r="C497" s="7"/>
      <c r="D497" s="7"/>
      <c r="E497" s="7"/>
      <c r="F497" s="7"/>
      <c r="G497" s="7"/>
      <c r="H497" s="7" t="s">
        <v>1327</v>
      </c>
      <c r="I497" s="7"/>
      <c r="J497" s="7"/>
      <c r="K497" s="7"/>
      <c r="L497" s="8"/>
    </row>
    <row r="498" spans="1:12" ht="12.75" customHeight="1"/>
    <row r="499" spans="1:12" ht="12.75" customHeight="1"/>
    <row r="500" spans="1:12" ht="12.75" customHeight="1">
      <c r="K500" s="135"/>
    </row>
    <row r="501" spans="1:12" ht="12.75" customHeight="1">
      <c r="K501" s="135"/>
    </row>
    <row r="502" spans="1:12" ht="12.75" customHeight="1"/>
    <row r="503" spans="1:12" ht="12.75" customHeight="1"/>
    <row r="504" spans="1:12" ht="12.75" customHeight="1"/>
    <row r="506" spans="1:12">
      <c r="K506" s="144"/>
    </row>
  </sheetData>
  <mergeCells count="473">
    <mergeCell ref="F21:G21"/>
    <mergeCell ref="F22:G22"/>
    <mergeCell ref="F24:G24"/>
    <mergeCell ref="K10:K11"/>
    <mergeCell ref="K14:K15"/>
    <mergeCell ref="F37:G37"/>
    <mergeCell ref="F38:G38"/>
    <mergeCell ref="F39:G39"/>
    <mergeCell ref="F40:G40"/>
    <mergeCell ref="F41:G41"/>
    <mergeCell ref="F26:G26"/>
    <mergeCell ref="F27:G27"/>
    <mergeCell ref="F25:G25"/>
    <mergeCell ref="F30:G30"/>
    <mergeCell ref="F31:G31"/>
    <mergeCell ref="F28:G28"/>
    <mergeCell ref="F29:G29"/>
    <mergeCell ref="F35:G35"/>
    <mergeCell ref="F36:G36"/>
    <mergeCell ref="F32:G32"/>
    <mergeCell ref="F33:G33"/>
    <mergeCell ref="F34:G34"/>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7:G157"/>
    <mergeCell ref="F158:G158"/>
    <mergeCell ref="F159:G159"/>
    <mergeCell ref="F160:G160"/>
    <mergeCell ref="F161:G161"/>
    <mergeCell ref="F152:G152"/>
    <mergeCell ref="F153:G153"/>
    <mergeCell ref="F154:G154"/>
    <mergeCell ref="F155:G155"/>
    <mergeCell ref="F156:G156"/>
    <mergeCell ref="F167:G167"/>
    <mergeCell ref="F168:G168"/>
    <mergeCell ref="F169:G169"/>
    <mergeCell ref="F170:G170"/>
    <mergeCell ref="F171:G171"/>
    <mergeCell ref="F162:G162"/>
    <mergeCell ref="F163:G163"/>
    <mergeCell ref="F164:G164"/>
    <mergeCell ref="F165:G165"/>
    <mergeCell ref="F166:G166"/>
    <mergeCell ref="F177:G177"/>
    <mergeCell ref="F178:G178"/>
    <mergeCell ref="F179:G179"/>
    <mergeCell ref="F180:G180"/>
    <mergeCell ref="F181:G181"/>
    <mergeCell ref="F172:G172"/>
    <mergeCell ref="F173:G173"/>
    <mergeCell ref="F174:G174"/>
    <mergeCell ref="F175:G175"/>
    <mergeCell ref="F176:G176"/>
    <mergeCell ref="F187:G187"/>
    <mergeCell ref="F188:G188"/>
    <mergeCell ref="F189:G189"/>
    <mergeCell ref="F190:G190"/>
    <mergeCell ref="F191:G191"/>
    <mergeCell ref="F182:G182"/>
    <mergeCell ref="F183:G183"/>
    <mergeCell ref="F184:G184"/>
    <mergeCell ref="F185:G185"/>
    <mergeCell ref="F186:G186"/>
    <mergeCell ref="F197:G197"/>
    <mergeCell ref="F198:G198"/>
    <mergeCell ref="F199:G199"/>
    <mergeCell ref="F200:G200"/>
    <mergeCell ref="F201:G201"/>
    <mergeCell ref="F192:G192"/>
    <mergeCell ref="F193:G193"/>
    <mergeCell ref="F194:G194"/>
    <mergeCell ref="F195:G195"/>
    <mergeCell ref="F196:G196"/>
    <mergeCell ref="F207:G207"/>
    <mergeCell ref="F208:G208"/>
    <mergeCell ref="F209:G209"/>
    <mergeCell ref="F210:G210"/>
    <mergeCell ref="F211:G211"/>
    <mergeCell ref="F202:G202"/>
    <mergeCell ref="F203:G203"/>
    <mergeCell ref="F204:G204"/>
    <mergeCell ref="F205:G205"/>
    <mergeCell ref="F206:G206"/>
    <mergeCell ref="F217:G217"/>
    <mergeCell ref="F218:G218"/>
    <mergeCell ref="F219:G219"/>
    <mergeCell ref="F220:G220"/>
    <mergeCell ref="F221:G221"/>
    <mergeCell ref="F212:G212"/>
    <mergeCell ref="F213:G213"/>
    <mergeCell ref="F214:G214"/>
    <mergeCell ref="F215:G215"/>
    <mergeCell ref="F216:G216"/>
    <mergeCell ref="F227:G227"/>
    <mergeCell ref="F228:G228"/>
    <mergeCell ref="F229:G229"/>
    <mergeCell ref="F230:G230"/>
    <mergeCell ref="F231:G231"/>
    <mergeCell ref="F222:G222"/>
    <mergeCell ref="F223:G223"/>
    <mergeCell ref="F224:G224"/>
    <mergeCell ref="F225:G225"/>
    <mergeCell ref="F226:G226"/>
    <mergeCell ref="F237:G237"/>
    <mergeCell ref="F238:G238"/>
    <mergeCell ref="F239:G239"/>
    <mergeCell ref="F240:G240"/>
    <mergeCell ref="F241:G241"/>
    <mergeCell ref="F232:G232"/>
    <mergeCell ref="F233:G233"/>
    <mergeCell ref="F234:G234"/>
    <mergeCell ref="F235:G235"/>
    <mergeCell ref="F236:G236"/>
    <mergeCell ref="F247:G247"/>
    <mergeCell ref="F248:G248"/>
    <mergeCell ref="F249:G249"/>
    <mergeCell ref="F250:G250"/>
    <mergeCell ref="F251:G251"/>
    <mergeCell ref="F242:G242"/>
    <mergeCell ref="F243:G243"/>
    <mergeCell ref="F244:G244"/>
    <mergeCell ref="F245:G245"/>
    <mergeCell ref="F246:G246"/>
    <mergeCell ref="F257:G257"/>
    <mergeCell ref="F258:G258"/>
    <mergeCell ref="F259:G259"/>
    <mergeCell ref="F260:G260"/>
    <mergeCell ref="F261:G261"/>
    <mergeCell ref="F252:G252"/>
    <mergeCell ref="F253:G253"/>
    <mergeCell ref="F254:G254"/>
    <mergeCell ref="F255:G255"/>
    <mergeCell ref="F256:G256"/>
    <mergeCell ref="F267:G267"/>
    <mergeCell ref="F268:G268"/>
    <mergeCell ref="F269:G269"/>
    <mergeCell ref="F270:G270"/>
    <mergeCell ref="F271:G271"/>
    <mergeCell ref="F262:G262"/>
    <mergeCell ref="F263:G263"/>
    <mergeCell ref="F264:G264"/>
    <mergeCell ref="F265:G265"/>
    <mergeCell ref="F266:G266"/>
    <mergeCell ref="F277:G277"/>
    <mergeCell ref="F278:G278"/>
    <mergeCell ref="F279:G279"/>
    <mergeCell ref="F280:G280"/>
    <mergeCell ref="F281:G281"/>
    <mergeCell ref="F272:G272"/>
    <mergeCell ref="F273:G273"/>
    <mergeCell ref="F274:G274"/>
    <mergeCell ref="F275:G275"/>
    <mergeCell ref="F276:G276"/>
    <mergeCell ref="F287:G287"/>
    <mergeCell ref="F288:G288"/>
    <mergeCell ref="F289:G289"/>
    <mergeCell ref="F290:G290"/>
    <mergeCell ref="F291:G291"/>
    <mergeCell ref="F282:G282"/>
    <mergeCell ref="F283:G283"/>
    <mergeCell ref="F284:G284"/>
    <mergeCell ref="F285:G285"/>
    <mergeCell ref="F286:G286"/>
    <mergeCell ref="F297:G297"/>
    <mergeCell ref="F298:G298"/>
    <mergeCell ref="F299:G299"/>
    <mergeCell ref="F300:G300"/>
    <mergeCell ref="F301:G301"/>
    <mergeCell ref="F292:G292"/>
    <mergeCell ref="F293:G293"/>
    <mergeCell ref="F294:G294"/>
    <mergeCell ref="F295:G295"/>
    <mergeCell ref="F296:G296"/>
    <mergeCell ref="F307:G307"/>
    <mergeCell ref="F308:G308"/>
    <mergeCell ref="F309:G309"/>
    <mergeCell ref="F310:G310"/>
    <mergeCell ref="F311:G311"/>
    <mergeCell ref="F302:G302"/>
    <mergeCell ref="F303:G303"/>
    <mergeCell ref="F304:G304"/>
    <mergeCell ref="F305:G305"/>
    <mergeCell ref="F306:G306"/>
    <mergeCell ref="F317:G317"/>
    <mergeCell ref="F318:G318"/>
    <mergeCell ref="F319:G319"/>
    <mergeCell ref="F320:G320"/>
    <mergeCell ref="F321:G321"/>
    <mergeCell ref="F312:G312"/>
    <mergeCell ref="F313:G313"/>
    <mergeCell ref="F314:G314"/>
    <mergeCell ref="F315:G315"/>
    <mergeCell ref="F316:G316"/>
    <mergeCell ref="F327:G327"/>
    <mergeCell ref="F328:G328"/>
    <mergeCell ref="F329:G329"/>
    <mergeCell ref="F330:G330"/>
    <mergeCell ref="F331:G331"/>
    <mergeCell ref="F322:G322"/>
    <mergeCell ref="F323:G323"/>
    <mergeCell ref="F324:G324"/>
    <mergeCell ref="F325:G325"/>
    <mergeCell ref="F326:G326"/>
    <mergeCell ref="F337:G337"/>
    <mergeCell ref="F338:G338"/>
    <mergeCell ref="F339:G339"/>
    <mergeCell ref="F340:G340"/>
    <mergeCell ref="F341:G341"/>
    <mergeCell ref="F332:G332"/>
    <mergeCell ref="F333:G333"/>
    <mergeCell ref="F334:G334"/>
    <mergeCell ref="F335:G335"/>
    <mergeCell ref="F336:G336"/>
    <mergeCell ref="F347:G347"/>
    <mergeCell ref="F348:G348"/>
    <mergeCell ref="F349:G349"/>
    <mergeCell ref="F350:G350"/>
    <mergeCell ref="F351:G351"/>
    <mergeCell ref="F342:G342"/>
    <mergeCell ref="F343:G343"/>
    <mergeCell ref="F344:G344"/>
    <mergeCell ref="F345:G345"/>
    <mergeCell ref="F346:G346"/>
    <mergeCell ref="F357:G357"/>
    <mergeCell ref="F358:G358"/>
    <mergeCell ref="F359:G359"/>
    <mergeCell ref="F360:G360"/>
    <mergeCell ref="F361:G361"/>
    <mergeCell ref="F352:G352"/>
    <mergeCell ref="F353:G353"/>
    <mergeCell ref="F354:G354"/>
    <mergeCell ref="F355:G355"/>
    <mergeCell ref="F356:G356"/>
    <mergeCell ref="F367:G367"/>
    <mergeCell ref="F368:G368"/>
    <mergeCell ref="F369:G369"/>
    <mergeCell ref="F370:G370"/>
    <mergeCell ref="F371:G371"/>
    <mergeCell ref="F362:G362"/>
    <mergeCell ref="F363:G363"/>
    <mergeCell ref="F364:G364"/>
    <mergeCell ref="F365:G365"/>
    <mergeCell ref="F366:G366"/>
    <mergeCell ref="F377:G377"/>
    <mergeCell ref="F378:G378"/>
    <mergeCell ref="F379:G379"/>
    <mergeCell ref="F380:G380"/>
    <mergeCell ref="F381:G381"/>
    <mergeCell ref="F372:G372"/>
    <mergeCell ref="F373:G373"/>
    <mergeCell ref="F374:G374"/>
    <mergeCell ref="F375:G375"/>
    <mergeCell ref="F376:G376"/>
    <mergeCell ref="F387:G387"/>
    <mergeCell ref="F388:G388"/>
    <mergeCell ref="F389:G389"/>
    <mergeCell ref="F390:G390"/>
    <mergeCell ref="F391:G391"/>
    <mergeCell ref="F382:G382"/>
    <mergeCell ref="F383:G383"/>
    <mergeCell ref="F384:G384"/>
    <mergeCell ref="F385:G385"/>
    <mergeCell ref="F386:G386"/>
    <mergeCell ref="F397:G397"/>
    <mergeCell ref="F398:G398"/>
    <mergeCell ref="F399:G399"/>
    <mergeCell ref="F400:G400"/>
    <mergeCell ref="F401:G401"/>
    <mergeCell ref="F392:G392"/>
    <mergeCell ref="F393:G393"/>
    <mergeCell ref="F394:G394"/>
    <mergeCell ref="F395:G395"/>
    <mergeCell ref="F396:G396"/>
    <mergeCell ref="F407:G407"/>
    <mergeCell ref="F408:G408"/>
    <mergeCell ref="F409:G409"/>
    <mergeCell ref="F410:G410"/>
    <mergeCell ref="F411:G411"/>
    <mergeCell ref="F402:G402"/>
    <mergeCell ref="F403:G403"/>
    <mergeCell ref="F404:G404"/>
    <mergeCell ref="F405:G405"/>
    <mergeCell ref="F406:G406"/>
    <mergeCell ref="F417:G417"/>
    <mergeCell ref="F418:G418"/>
    <mergeCell ref="F419:G419"/>
    <mergeCell ref="F420:G420"/>
    <mergeCell ref="F421:G421"/>
    <mergeCell ref="F412:G412"/>
    <mergeCell ref="F413:G413"/>
    <mergeCell ref="F414:G414"/>
    <mergeCell ref="F415:G415"/>
    <mergeCell ref="F416:G416"/>
    <mergeCell ref="F427:G427"/>
    <mergeCell ref="F428:G428"/>
    <mergeCell ref="F429:G429"/>
    <mergeCell ref="F430:G430"/>
    <mergeCell ref="F431:G431"/>
    <mergeCell ref="F422:G422"/>
    <mergeCell ref="F423:G423"/>
    <mergeCell ref="F424:G424"/>
    <mergeCell ref="F425:G425"/>
    <mergeCell ref="F426:G426"/>
    <mergeCell ref="F437:G437"/>
    <mergeCell ref="F438:G438"/>
    <mergeCell ref="F439:G439"/>
    <mergeCell ref="F440:G440"/>
    <mergeCell ref="F441:G441"/>
    <mergeCell ref="F432:G432"/>
    <mergeCell ref="F433:G433"/>
    <mergeCell ref="F434:G434"/>
    <mergeCell ref="F435:G435"/>
    <mergeCell ref="F436:G436"/>
    <mergeCell ref="F447:G447"/>
    <mergeCell ref="F448:G448"/>
    <mergeCell ref="F449:G449"/>
    <mergeCell ref="F450:G450"/>
    <mergeCell ref="F451:G451"/>
    <mergeCell ref="F442:G442"/>
    <mergeCell ref="F443:G443"/>
    <mergeCell ref="F444:G444"/>
    <mergeCell ref="F445:G445"/>
    <mergeCell ref="F446:G446"/>
    <mergeCell ref="F457:G457"/>
    <mergeCell ref="F458:G458"/>
    <mergeCell ref="F459:G459"/>
    <mergeCell ref="F460:G460"/>
    <mergeCell ref="F461:G461"/>
    <mergeCell ref="F452:G452"/>
    <mergeCell ref="F453:G453"/>
    <mergeCell ref="F454:G454"/>
    <mergeCell ref="F455:G455"/>
    <mergeCell ref="F456:G456"/>
    <mergeCell ref="F467:G467"/>
    <mergeCell ref="F468:G468"/>
    <mergeCell ref="F469:G469"/>
    <mergeCell ref="F470:G470"/>
    <mergeCell ref="F471:G471"/>
    <mergeCell ref="F462:G462"/>
    <mergeCell ref="F463:G463"/>
    <mergeCell ref="F464:G464"/>
    <mergeCell ref="F465:G465"/>
    <mergeCell ref="F466:G466"/>
    <mergeCell ref="F477:G477"/>
    <mergeCell ref="F478:G478"/>
    <mergeCell ref="F479:G479"/>
    <mergeCell ref="F480:G480"/>
    <mergeCell ref="F481:G481"/>
    <mergeCell ref="F472:G472"/>
    <mergeCell ref="F473:G473"/>
    <mergeCell ref="F474:G474"/>
    <mergeCell ref="F475:G475"/>
    <mergeCell ref="F476:G476"/>
    <mergeCell ref="F492:G492"/>
    <mergeCell ref="F487:G487"/>
    <mergeCell ref="F488:G488"/>
    <mergeCell ref="F489:G489"/>
    <mergeCell ref="F490:G490"/>
    <mergeCell ref="F491:G491"/>
    <mergeCell ref="F482:G482"/>
    <mergeCell ref="F483:G483"/>
    <mergeCell ref="F484:G484"/>
    <mergeCell ref="F485:G485"/>
    <mergeCell ref="F486:G48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2034.3100000000006</v>
      </c>
      <c r="O2" s="21" t="s">
        <v>259</v>
      </c>
    </row>
    <row r="3" spans="1:15" s="21" customFormat="1" ht="15" customHeight="1" thickBot="1">
      <c r="A3" s="22" t="s">
        <v>151</v>
      </c>
      <c r="G3" s="28">
        <v>45183</v>
      </c>
      <c r="H3" s="29"/>
      <c r="N3" s="21">
        <v>2034.3100000000006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Sundarajina</v>
      </c>
      <c r="B10" s="37"/>
      <c r="C10" s="37"/>
      <c r="D10" s="37"/>
      <c r="F10" s="38" t="str">
        <f>'Copy paste to Here'!B10</f>
        <v>Sundarajina</v>
      </c>
      <c r="G10" s="39"/>
      <c r="H10" s="40"/>
      <c r="K10" s="95" t="s">
        <v>276</v>
      </c>
      <c r="L10" s="35" t="s">
        <v>276</v>
      </c>
      <c r="M10" s="21">
        <v>1</v>
      </c>
    </row>
    <row r="11" spans="1:15" s="21" customFormat="1" ht="15.75" thickBot="1">
      <c r="A11" s="41" t="str">
        <f>'Copy paste to Here'!G11</f>
        <v>Mery Looze</v>
      </c>
      <c r="B11" s="42"/>
      <c r="C11" s="42"/>
      <c r="D11" s="42"/>
      <c r="F11" s="43" t="str">
        <f>'Copy paste to Here'!B11</f>
        <v>Mery Looze</v>
      </c>
      <c r="G11" s="44"/>
      <c r="H11" s="45"/>
      <c r="K11" s="93" t="s">
        <v>158</v>
      </c>
      <c r="L11" s="46" t="s">
        <v>159</v>
      </c>
      <c r="M11" s="21">
        <f>VLOOKUP(G3,[1]Sheet1!$A$9:$I$7290,2,FALSE)</f>
        <v>35.54</v>
      </c>
    </row>
    <row r="12" spans="1:15" s="21" customFormat="1" ht="15.75" thickBot="1">
      <c r="A12" s="41" t="str">
        <f>'Copy paste to Here'!G12</f>
        <v>Rue de l'Etang, 41</v>
      </c>
      <c r="B12" s="42"/>
      <c r="C12" s="42"/>
      <c r="D12" s="42"/>
      <c r="E12" s="89"/>
      <c r="F12" s="43" t="str">
        <f>'Copy paste to Here'!B12</f>
        <v>Rue de l'Etang, 41</v>
      </c>
      <c r="G12" s="44"/>
      <c r="H12" s="45"/>
      <c r="K12" s="93" t="s">
        <v>160</v>
      </c>
      <c r="L12" s="46" t="s">
        <v>133</v>
      </c>
      <c r="M12" s="21">
        <f>VLOOKUP(G3,[1]Sheet1!$A$9:$I$7290,3,FALSE)</f>
        <v>37.96</v>
      </c>
    </row>
    <row r="13" spans="1:15" s="21" customFormat="1" ht="15.75" thickBot="1">
      <c r="A13" s="41" t="str">
        <f>'Copy paste to Here'!G13</f>
        <v>6223 Wagnelée</v>
      </c>
      <c r="B13" s="42"/>
      <c r="C13" s="42"/>
      <c r="D13" s="42"/>
      <c r="E13" s="111" t="s">
        <v>133</v>
      </c>
      <c r="F13" s="43" t="str">
        <f>'Copy paste to Here'!B13</f>
        <v>6223 Wagnelée</v>
      </c>
      <c r="G13" s="44"/>
      <c r="H13" s="45"/>
      <c r="K13" s="93" t="s">
        <v>161</v>
      </c>
      <c r="L13" s="46" t="s">
        <v>162</v>
      </c>
      <c r="M13" s="113">
        <f>VLOOKUP(G3,[1]Sheet1!$A$9:$I$7290,4,FALSE)</f>
        <v>44.18</v>
      </c>
    </row>
    <row r="14" spans="1:15" s="21" customFormat="1" ht="15.75" thickBot="1">
      <c r="A14" s="41" t="str">
        <f>'Copy paste to Here'!G14</f>
        <v>Belgium</v>
      </c>
      <c r="B14" s="42"/>
      <c r="C14" s="42"/>
      <c r="D14" s="42"/>
      <c r="E14" s="111">
        <f>VLOOKUP(J9,$L$10:$M$17,2,FALSE)</f>
        <v>37.96</v>
      </c>
      <c r="F14" s="43" t="str">
        <f>'Copy paste to Here'!B14</f>
        <v>Belgium</v>
      </c>
      <c r="G14" s="44"/>
      <c r="H14" s="45"/>
      <c r="K14" s="93" t="s">
        <v>163</v>
      </c>
      <c r="L14" s="46" t="s">
        <v>164</v>
      </c>
      <c r="M14" s="21">
        <f>VLOOKUP(G3,[1]Sheet1!$A$9:$I$7290,5,FALSE)</f>
        <v>22.5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Clear</v>
      </c>
      <c r="B18" s="57" t="str">
        <f>'Copy paste to Here'!C22</f>
        <v>ACBEVB</v>
      </c>
      <c r="C18" s="57" t="s">
        <v>719</v>
      </c>
      <c r="D18" s="58">
        <f>Invoice!B23</f>
        <v>10</v>
      </c>
      <c r="E18" s="59">
        <f>'Shipping Invoice'!J24*$N$1</f>
        <v>0.21</v>
      </c>
      <c r="F18" s="59">
        <f>D18*E18</f>
        <v>2.1</v>
      </c>
      <c r="G18" s="60">
        <f>E18*$E$14</f>
        <v>7.9715999999999996</v>
      </c>
      <c r="H18" s="61">
        <f>D18*G18</f>
        <v>79.715999999999994</v>
      </c>
    </row>
    <row r="19" spans="1:13" s="62" customFormat="1" ht="24">
      <c r="A19" s="112" t="str">
        <f>IF((LEN('Copy paste to Here'!G23))&gt;5,((CONCATENATE('Copy paste to Here'!G23," &amp; ",'Copy paste to Here'!D23,"  &amp;  ",'Copy paste to Here'!E23))),"Empty Cell")</f>
        <v>Flexible acrylic circular barbell, 16g (1.2mm) with two 3mm UV balls &amp; Length: 10mm  &amp;  Color: Black</v>
      </c>
      <c r="B19" s="57" t="str">
        <f>'Copy paste to Here'!C23</f>
        <v>ACBEVB</v>
      </c>
      <c r="C19" s="57" t="s">
        <v>719</v>
      </c>
      <c r="D19" s="58">
        <f>Invoice!B24</f>
        <v>6</v>
      </c>
      <c r="E19" s="59">
        <f>'Shipping Invoice'!J25*$N$1</f>
        <v>0.21</v>
      </c>
      <c r="F19" s="59">
        <f t="shared" ref="F19:F82" si="0">D19*E19</f>
        <v>1.26</v>
      </c>
      <c r="G19" s="60">
        <f t="shared" ref="G19:G82" si="1">E19*$E$14</f>
        <v>7.9715999999999996</v>
      </c>
      <c r="H19" s="63">
        <f t="shared" ref="H19:H82" si="2">D19*G19</f>
        <v>47.829599999999999</v>
      </c>
    </row>
    <row r="20" spans="1:13" s="62" customFormat="1" ht="24">
      <c r="A20" s="56" t="str">
        <f>IF((LEN('Copy paste to Here'!G24))&gt;5,((CONCATENATE('Copy paste to Here'!G24," &amp; ",'Copy paste to Here'!D24,"  &amp;  ",'Copy paste to Here'!E24))),"Empty Cell")</f>
        <v>Flexible acrylic circular barbell, 16g (1.2mm) with two 3mm UV balls &amp; Length: 10mm  &amp;  Color: Clear</v>
      </c>
      <c r="B20" s="57" t="str">
        <f>'Copy paste to Here'!C24</f>
        <v>ACBEVB</v>
      </c>
      <c r="C20" s="57" t="s">
        <v>719</v>
      </c>
      <c r="D20" s="58">
        <f>Invoice!B25</f>
        <v>10</v>
      </c>
      <c r="E20" s="59">
        <f>'Shipping Invoice'!J26*$N$1</f>
        <v>0.21</v>
      </c>
      <c r="F20" s="59">
        <f t="shared" si="0"/>
        <v>2.1</v>
      </c>
      <c r="G20" s="60">
        <f t="shared" si="1"/>
        <v>7.9715999999999996</v>
      </c>
      <c r="H20" s="63">
        <f t="shared" si="2"/>
        <v>79.715999999999994</v>
      </c>
    </row>
    <row r="21" spans="1:13" s="62" customFormat="1">
      <c r="A21" s="56" t="str">
        <f>IF((LEN('Copy paste to Here'!G25))&gt;5,((CONCATENATE('Copy paste to Here'!G25," &amp; ",'Copy paste to Here'!D25,"  &amp;  ",'Copy paste to Here'!E25))),"Empty Cell")</f>
        <v>Acrylic solid &amp; UV spiral coil taper &amp; Gauge: 2mm  &amp;  Color: Clear</v>
      </c>
      <c r="B21" s="57" t="str">
        <f>'Copy paste to Here'!C25</f>
        <v>ACCO</v>
      </c>
      <c r="C21" s="57" t="s">
        <v>1140</v>
      </c>
      <c r="D21" s="58">
        <f>Invoice!B26</f>
        <v>4</v>
      </c>
      <c r="E21" s="59">
        <f>'Shipping Invoice'!J27*$N$1</f>
        <v>0.43</v>
      </c>
      <c r="F21" s="59">
        <f t="shared" si="0"/>
        <v>1.72</v>
      </c>
      <c r="G21" s="60">
        <f t="shared" si="1"/>
        <v>16.322800000000001</v>
      </c>
      <c r="H21" s="63">
        <f t="shared" si="2"/>
        <v>65.291200000000003</v>
      </c>
    </row>
    <row r="22" spans="1:13" s="62" customFormat="1">
      <c r="A22" s="56" t="str">
        <f>IF((LEN('Copy paste to Here'!G26))&gt;5,((CONCATENATE('Copy paste to Here'!G26," &amp; ",'Copy paste to Here'!D26,"  &amp;  ",'Copy paste to Here'!E26))),"Empty Cell")</f>
        <v>Acrylic solid &amp; UV spiral coil taper &amp; Gauge: 4mm  &amp;  Color: Clear</v>
      </c>
      <c r="B22" s="57" t="str">
        <f>'Copy paste to Here'!C26</f>
        <v>ACCO</v>
      </c>
      <c r="C22" s="57" t="s">
        <v>1141</v>
      </c>
      <c r="D22" s="58">
        <f>Invoice!B27</f>
        <v>4</v>
      </c>
      <c r="E22" s="59">
        <f>'Shipping Invoice'!J28*$N$1</f>
        <v>0.53</v>
      </c>
      <c r="F22" s="59">
        <f t="shared" si="0"/>
        <v>2.12</v>
      </c>
      <c r="G22" s="60">
        <f t="shared" si="1"/>
        <v>20.1188</v>
      </c>
      <c r="H22" s="63">
        <f t="shared" si="2"/>
        <v>80.475200000000001</v>
      </c>
    </row>
    <row r="23" spans="1:13" s="62" customFormat="1">
      <c r="A23" s="56" t="str">
        <f>IF((LEN('Copy paste to Here'!G27))&gt;5,((CONCATENATE('Copy paste to Here'!G27," &amp; ",'Copy paste to Here'!D27,"  &amp;  ",'Copy paste to Here'!E27))),"Empty Cell")</f>
        <v>Acrylic solid &amp; UV spiral coil taper &amp; Gauge: 8mm  &amp;  Color: Clear</v>
      </c>
      <c r="B23" s="57" t="str">
        <f>'Copy paste to Here'!C27</f>
        <v>ACCO</v>
      </c>
      <c r="C23" s="57" t="s">
        <v>1142</v>
      </c>
      <c r="D23" s="58">
        <f>Invoice!B28</f>
        <v>4</v>
      </c>
      <c r="E23" s="59">
        <f>'Shipping Invoice'!J29*$N$1</f>
        <v>0.67</v>
      </c>
      <c r="F23" s="59">
        <f t="shared" si="0"/>
        <v>2.68</v>
      </c>
      <c r="G23" s="60">
        <f t="shared" si="1"/>
        <v>25.433200000000003</v>
      </c>
      <c r="H23" s="63">
        <f t="shared" si="2"/>
        <v>101.73280000000001</v>
      </c>
    </row>
    <row r="24" spans="1:13" s="62" customFormat="1" ht="24">
      <c r="A24" s="56" t="str">
        <f>IF((LEN('Copy paste to Here'!G28))&gt;5,((CONCATENATE('Copy paste to Here'!G28," &amp; ",'Copy paste to Here'!D28,"  &amp;  ",'Copy paste to Here'!E28))),"Empty Cell")</f>
        <v>Acrylic flesh tunnel with external screw-fit &amp; Gauge: 8mm  &amp;  Color: Green</v>
      </c>
      <c r="B24" s="57" t="str">
        <f>'Copy paste to Here'!C28</f>
        <v>ACFP</v>
      </c>
      <c r="C24" s="57" t="s">
        <v>1143</v>
      </c>
      <c r="D24" s="58">
        <f>Invoice!B29</f>
        <v>2</v>
      </c>
      <c r="E24" s="59">
        <f>'Shipping Invoice'!J30*$N$1</f>
        <v>0.71</v>
      </c>
      <c r="F24" s="59">
        <f t="shared" si="0"/>
        <v>1.42</v>
      </c>
      <c r="G24" s="60">
        <f t="shared" si="1"/>
        <v>26.951599999999999</v>
      </c>
      <c r="H24" s="63">
        <f t="shared" si="2"/>
        <v>53.903199999999998</v>
      </c>
    </row>
    <row r="25" spans="1:13" s="62" customFormat="1" ht="24">
      <c r="A25" s="56" t="str">
        <f>IF((LEN('Copy paste to Here'!G29))&gt;5,((CONCATENATE('Copy paste to Here'!G29," &amp; ",'Copy paste to Here'!D29,"  &amp;  ",'Copy paste to Here'!E29))),"Empty Cell")</f>
        <v>Acrylic flesh tunnel with external screw-fit &amp; Gauge: 12mm  &amp;  Color: Green</v>
      </c>
      <c r="B25" s="57" t="str">
        <f>'Copy paste to Here'!C29</f>
        <v>ACFP</v>
      </c>
      <c r="C25" s="57" t="s">
        <v>1144</v>
      </c>
      <c r="D25" s="58">
        <f>Invoice!B30</f>
        <v>2</v>
      </c>
      <c r="E25" s="59">
        <f>'Shipping Invoice'!J31*$N$1</f>
        <v>0.86</v>
      </c>
      <c r="F25" s="59">
        <f t="shared" si="0"/>
        <v>1.72</v>
      </c>
      <c r="G25" s="60">
        <f t="shared" si="1"/>
        <v>32.645600000000002</v>
      </c>
      <c r="H25" s="63">
        <f t="shared" si="2"/>
        <v>65.291200000000003</v>
      </c>
    </row>
    <row r="26" spans="1:13" s="62" customFormat="1" ht="25.5">
      <c r="A26" s="56" t="str">
        <f>IF((LEN('Copy paste to Here'!G30))&gt;5,((CONCATENATE('Copy paste to Here'!G30," &amp; ",'Copy paste to Here'!D30,"  &amp;  ",'Copy paste to Here'!E30))),"Empty Cell")</f>
        <v>Acrylic flesh tunnel with external screw-fit &amp; Gauge: 14mm  &amp;  Color: Green</v>
      </c>
      <c r="B26" s="57" t="str">
        <f>'Copy paste to Here'!C30</f>
        <v>ACFP</v>
      </c>
      <c r="C26" s="57" t="s">
        <v>1145</v>
      </c>
      <c r="D26" s="58">
        <f>Invoice!B31</f>
        <v>2</v>
      </c>
      <c r="E26" s="59">
        <f>'Shipping Invoice'!J32*$N$1</f>
        <v>0.97</v>
      </c>
      <c r="F26" s="59">
        <f t="shared" si="0"/>
        <v>1.94</v>
      </c>
      <c r="G26" s="60">
        <f t="shared" si="1"/>
        <v>36.821199999999997</v>
      </c>
      <c r="H26" s="63">
        <f t="shared" si="2"/>
        <v>73.642399999999995</v>
      </c>
    </row>
    <row r="27" spans="1:13" s="62" customFormat="1" ht="24">
      <c r="A27" s="56" t="str">
        <f>IF((LEN('Copy paste to Here'!G31))&gt;5,((CONCATENATE('Copy paste to Here'!G31," &amp; ",'Copy paste to Here'!D31,"  &amp;  ",'Copy paste to Here'!E31))),"Empty Cell")</f>
        <v>White acrylic screw-fit flesh tunnel with crystal studded rim &amp; Gauge: 12mm  &amp;  Crystal Color: Clear</v>
      </c>
      <c r="B27" s="57" t="str">
        <f>'Copy paste to Here'!C31</f>
        <v>AFEM</v>
      </c>
      <c r="C27" s="57" t="s">
        <v>1146</v>
      </c>
      <c r="D27" s="58">
        <f>Invoice!B32</f>
        <v>2</v>
      </c>
      <c r="E27" s="59">
        <f>'Shipping Invoice'!J33*$N$1</f>
        <v>1.5</v>
      </c>
      <c r="F27" s="59">
        <f t="shared" si="0"/>
        <v>3</v>
      </c>
      <c r="G27" s="60">
        <f t="shared" si="1"/>
        <v>56.94</v>
      </c>
      <c r="H27" s="63">
        <f t="shared" si="2"/>
        <v>113.88</v>
      </c>
    </row>
    <row r="28" spans="1:13" s="62" customFormat="1" ht="24">
      <c r="A28" s="56" t="str">
        <f>IF((LEN('Copy paste to Here'!G32))&gt;5,((CONCATENATE('Copy paste to Here'!G32," &amp; ",'Copy paste to Here'!D32,"  &amp;  ",'Copy paste to Here'!E32))),"Empty Cell")</f>
        <v>White acrylic screw-fit flesh tunnel with crystal studded rim &amp; Gauge: 16mm  &amp;  Crystal Color: Clear</v>
      </c>
      <c r="B28" s="57" t="str">
        <f>'Copy paste to Here'!C32</f>
        <v>AFEM</v>
      </c>
      <c r="C28" s="57" t="s">
        <v>1147</v>
      </c>
      <c r="D28" s="58">
        <f>Invoice!B33</f>
        <v>2</v>
      </c>
      <c r="E28" s="59">
        <f>'Shipping Invoice'!J34*$N$1</f>
        <v>1.89</v>
      </c>
      <c r="F28" s="59">
        <f t="shared" si="0"/>
        <v>3.78</v>
      </c>
      <c r="G28" s="60">
        <f t="shared" si="1"/>
        <v>71.744399999999999</v>
      </c>
      <c r="H28" s="63">
        <f t="shared" si="2"/>
        <v>143.4888</v>
      </c>
    </row>
    <row r="29" spans="1:13" s="62" customFormat="1" ht="25.5">
      <c r="A29" s="56" t="str">
        <f>IF((LEN('Copy paste to Here'!G33))&gt;5,((CONCATENATE('Copy paste to Here'!G33," &amp; ",'Copy paste to Here'!D33,"  &amp;  ",'Copy paste to Here'!E33))),"Empty Cell")</f>
        <v xml:space="preserve">Black acrylic screw-fit plug with a colorful sugar skull on a black back ground &amp; Gauge: 6mm  &amp;  </v>
      </c>
      <c r="B29" s="57" t="str">
        <f>'Copy paste to Here'!C33</f>
        <v>AFPEEE</v>
      </c>
      <c r="C29" s="57" t="s">
        <v>1148</v>
      </c>
      <c r="D29" s="58">
        <f>Invoice!B34</f>
        <v>2</v>
      </c>
      <c r="E29" s="59">
        <f>'Shipping Invoice'!J35*$N$1</f>
        <v>0.75</v>
      </c>
      <c r="F29" s="59">
        <f t="shared" si="0"/>
        <v>1.5</v>
      </c>
      <c r="G29" s="60">
        <f t="shared" si="1"/>
        <v>28.47</v>
      </c>
      <c r="H29" s="63">
        <f t="shared" si="2"/>
        <v>56.94</v>
      </c>
    </row>
    <row r="30" spans="1:13" s="62" customFormat="1" ht="25.5">
      <c r="A30" s="56" t="str">
        <f>IF((LEN('Copy paste to Here'!G34))&gt;5,((CONCATENATE('Copy paste to Here'!G34," &amp; ",'Copy paste to Here'!D34,"  &amp;  ",'Copy paste to Here'!E34))),"Empty Cell")</f>
        <v xml:space="preserve">Black acrylic screw-fit plug with a colorful sugar skull on a black back ground &amp; Gauge: 12mm  &amp;  </v>
      </c>
      <c r="B30" s="57" t="str">
        <f>'Copy paste to Here'!C34</f>
        <v>AFPEEE</v>
      </c>
      <c r="C30" s="57" t="s">
        <v>1149</v>
      </c>
      <c r="D30" s="58">
        <f>Invoice!B35</f>
        <v>2</v>
      </c>
      <c r="E30" s="59">
        <f>'Shipping Invoice'!J36*$N$1</f>
        <v>0.91</v>
      </c>
      <c r="F30" s="59">
        <f t="shared" si="0"/>
        <v>1.82</v>
      </c>
      <c r="G30" s="60">
        <f t="shared" si="1"/>
        <v>34.543600000000005</v>
      </c>
      <c r="H30" s="63">
        <f t="shared" si="2"/>
        <v>69.08720000000001</v>
      </c>
    </row>
    <row r="31" spans="1:13" s="62" customFormat="1" ht="25.5">
      <c r="A31" s="56" t="str">
        <f>IF((LEN('Copy paste to Here'!G35))&gt;5,((CONCATENATE('Copy paste to Here'!G35," &amp; ",'Copy paste to Here'!D35,"  &amp;  ",'Copy paste to Here'!E35))),"Empty Cell")</f>
        <v xml:space="preserve">Black acrylic screw-fit plug with a colorful sugar skull on a black back ground &amp; Gauge: 16mm  &amp;  </v>
      </c>
      <c r="B31" s="57" t="str">
        <f>'Copy paste to Here'!C35</f>
        <v>AFPEEE</v>
      </c>
      <c r="C31" s="57" t="s">
        <v>1150</v>
      </c>
      <c r="D31" s="58">
        <f>Invoice!B36</f>
        <v>2</v>
      </c>
      <c r="E31" s="59">
        <f>'Shipping Invoice'!J37*$N$1</f>
        <v>1.03</v>
      </c>
      <c r="F31" s="59">
        <f t="shared" si="0"/>
        <v>2.06</v>
      </c>
      <c r="G31" s="60">
        <f t="shared" si="1"/>
        <v>39.098800000000004</v>
      </c>
      <c r="H31" s="63">
        <f t="shared" si="2"/>
        <v>78.197600000000008</v>
      </c>
    </row>
    <row r="32" spans="1:13" s="62" customFormat="1">
      <c r="A32" s="56" t="str">
        <f>IF((LEN('Copy paste to Here'!G36))&gt;5,((CONCATENATE('Copy paste to Here'!G36," &amp; ",'Copy paste to Here'!D36,"  &amp;  ",'Copy paste to Here'!E36))),"Empty Cell")</f>
        <v xml:space="preserve">Black acrylic screw-fit plug with sugar skull logo &amp; Gauge: 8mm  &amp;  </v>
      </c>
      <c r="B32" s="57" t="str">
        <f>'Copy paste to Here'!C36</f>
        <v>AFPZ</v>
      </c>
      <c r="C32" s="57" t="s">
        <v>1151</v>
      </c>
      <c r="D32" s="58">
        <f>Invoice!B37</f>
        <v>2</v>
      </c>
      <c r="E32" s="59">
        <f>'Shipping Invoice'!J38*$N$1</f>
        <v>0.8</v>
      </c>
      <c r="F32" s="59">
        <f t="shared" si="0"/>
        <v>1.6</v>
      </c>
      <c r="G32" s="60">
        <f t="shared" si="1"/>
        <v>30.368000000000002</v>
      </c>
      <c r="H32" s="63">
        <f t="shared" si="2"/>
        <v>60.736000000000004</v>
      </c>
    </row>
    <row r="33" spans="1:8" s="62" customFormat="1" ht="25.5">
      <c r="A33" s="56" t="str">
        <f>IF((LEN('Copy paste to Here'!G37))&gt;5,((CONCATENATE('Copy paste to Here'!G37," &amp; ",'Copy paste to Here'!D37,"  &amp;  ",'Copy paste to Here'!E37))),"Empty Cell")</f>
        <v xml:space="preserve">Black acrylic screw-fit plug with sugar skull logo &amp; Gauge: 14mm  &amp;  </v>
      </c>
      <c r="B33" s="57" t="str">
        <f>'Copy paste to Here'!C37</f>
        <v>AFPZ</v>
      </c>
      <c r="C33" s="57" t="s">
        <v>1152</v>
      </c>
      <c r="D33" s="58">
        <f>Invoice!B38</f>
        <v>2</v>
      </c>
      <c r="E33" s="59">
        <f>'Shipping Invoice'!J39*$N$1</f>
        <v>0.97</v>
      </c>
      <c r="F33" s="59">
        <f t="shared" si="0"/>
        <v>1.94</v>
      </c>
      <c r="G33" s="60">
        <f t="shared" si="1"/>
        <v>36.821199999999997</v>
      </c>
      <c r="H33" s="63">
        <f t="shared" si="2"/>
        <v>73.642399999999995</v>
      </c>
    </row>
    <row r="34" spans="1:8" s="62" customFormat="1" ht="24">
      <c r="A34" s="56" t="str">
        <f>IF((LEN('Copy paste to Here'!G38))&gt;5,((CONCATENATE('Copy paste to Here'!G38," &amp; ",'Copy paste to Here'!D38,"  &amp;  ",'Copy paste to Here'!E38))),"Empty Cell")</f>
        <v>Black acrylic screw-fit flesh tunnel with colored rim &amp; Gauge: 8mm  &amp;  Color: Black</v>
      </c>
      <c r="B34" s="57" t="str">
        <f>'Copy paste to Here'!C38</f>
        <v>AFTP</v>
      </c>
      <c r="C34" s="57" t="s">
        <v>1153</v>
      </c>
      <c r="D34" s="58">
        <f>Invoice!B39</f>
        <v>4</v>
      </c>
      <c r="E34" s="59">
        <f>'Shipping Invoice'!J40*$N$1</f>
        <v>0.86</v>
      </c>
      <c r="F34" s="59">
        <f t="shared" si="0"/>
        <v>3.44</v>
      </c>
      <c r="G34" s="60">
        <f t="shared" si="1"/>
        <v>32.645600000000002</v>
      </c>
      <c r="H34" s="63">
        <f t="shared" si="2"/>
        <v>130.58240000000001</v>
      </c>
    </row>
    <row r="35" spans="1:8" s="62" customFormat="1" ht="24">
      <c r="A35" s="56" t="str">
        <f>IF((LEN('Copy paste to Here'!G39))&gt;5,((CONCATENATE('Copy paste to Here'!G39," &amp; ",'Copy paste to Here'!D39,"  &amp;  ",'Copy paste to Here'!E39))),"Empty Cell")</f>
        <v>Black acrylic screw-fit flesh tunnel with colored rim &amp; Gauge: 8mm  &amp;  Color: White</v>
      </c>
      <c r="B35" s="57" t="str">
        <f>'Copy paste to Here'!C39</f>
        <v>AFTP</v>
      </c>
      <c r="C35" s="57" t="s">
        <v>1153</v>
      </c>
      <c r="D35" s="58">
        <f>Invoice!B40</f>
        <v>2</v>
      </c>
      <c r="E35" s="59">
        <f>'Shipping Invoice'!J41*$N$1</f>
        <v>0.86</v>
      </c>
      <c r="F35" s="59">
        <f t="shared" si="0"/>
        <v>1.72</v>
      </c>
      <c r="G35" s="60">
        <f t="shared" si="1"/>
        <v>32.645600000000002</v>
      </c>
      <c r="H35" s="63">
        <f t="shared" si="2"/>
        <v>65.291200000000003</v>
      </c>
    </row>
    <row r="36" spans="1:8" s="62" customFormat="1" ht="24">
      <c r="A36" s="56" t="str">
        <f>IF((LEN('Copy paste to Here'!G40))&gt;5,((CONCATENATE('Copy paste to Here'!G40," &amp; ",'Copy paste to Here'!D40,"  &amp;  ",'Copy paste to Here'!E40))),"Empty Cell")</f>
        <v>Black acrylic screw-fit flesh tunnel with colored rim &amp; Gauge: 10mm  &amp;  Color: Green</v>
      </c>
      <c r="B36" s="57" t="str">
        <f>'Copy paste to Here'!C40</f>
        <v>AFTP</v>
      </c>
      <c r="C36" s="57" t="s">
        <v>1154</v>
      </c>
      <c r="D36" s="58">
        <f>Invoice!B41</f>
        <v>2</v>
      </c>
      <c r="E36" s="59">
        <f>'Shipping Invoice'!J42*$N$1</f>
        <v>0.92</v>
      </c>
      <c r="F36" s="59">
        <f t="shared" si="0"/>
        <v>1.84</v>
      </c>
      <c r="G36" s="60">
        <f t="shared" si="1"/>
        <v>34.923200000000001</v>
      </c>
      <c r="H36" s="63">
        <f t="shared" si="2"/>
        <v>69.846400000000003</v>
      </c>
    </row>
    <row r="37" spans="1:8" s="62" customFormat="1" ht="25.5">
      <c r="A37" s="56" t="str">
        <f>IF((LEN('Copy paste to Here'!G41))&gt;5,((CONCATENATE('Copy paste to Here'!G41," &amp; ",'Copy paste to Here'!D41,"  &amp;  ",'Copy paste to Here'!E41))),"Empty Cell")</f>
        <v>Black acrylic screw-fit flesh tunnel with colored rim &amp; Gauge: 14mm  &amp;  Color: White</v>
      </c>
      <c r="B37" s="57" t="str">
        <f>'Copy paste to Here'!C41</f>
        <v>AFTP</v>
      </c>
      <c r="C37" s="57" t="s">
        <v>1155</v>
      </c>
      <c r="D37" s="58">
        <f>Invoice!B42</f>
        <v>0</v>
      </c>
      <c r="E37" s="59">
        <f>'Shipping Invoice'!J43*$N$1</f>
        <v>1.06</v>
      </c>
      <c r="F37" s="59">
        <f t="shared" si="0"/>
        <v>0</v>
      </c>
      <c r="G37" s="60">
        <f t="shared" si="1"/>
        <v>40.2376</v>
      </c>
      <c r="H37" s="63">
        <f t="shared" si="2"/>
        <v>0</v>
      </c>
    </row>
    <row r="38" spans="1:8" s="62" customFormat="1" ht="24">
      <c r="A38" s="56" t="str">
        <f>IF((LEN('Copy paste to Here'!G42))&gt;5,((CONCATENATE('Copy paste to Here'!G42," &amp; ",'Copy paste to Here'!D42,"  &amp;  ",'Copy paste to Here'!E42))),"Empty Cell")</f>
        <v>Black acrylic screw-fit flesh tunnel with colored rim &amp; Gauge: 16mm  &amp;  Color: Black</v>
      </c>
      <c r="B38" s="57" t="str">
        <f>'Copy paste to Here'!C42</f>
        <v>AFTP</v>
      </c>
      <c r="C38" s="57" t="s">
        <v>1156</v>
      </c>
      <c r="D38" s="58">
        <f>Invoice!B43</f>
        <v>2</v>
      </c>
      <c r="E38" s="59">
        <f>'Shipping Invoice'!J44*$N$1</f>
        <v>1.1599999999999999</v>
      </c>
      <c r="F38" s="59">
        <f t="shared" si="0"/>
        <v>2.3199999999999998</v>
      </c>
      <c r="G38" s="60">
        <f t="shared" si="1"/>
        <v>44.0336</v>
      </c>
      <c r="H38" s="63">
        <f t="shared" si="2"/>
        <v>88.0672</v>
      </c>
    </row>
    <row r="39" spans="1:8" s="62" customFormat="1" ht="24">
      <c r="A39" s="56" t="str">
        <f>IF((LEN('Copy paste to Here'!G43))&gt;5,((CONCATENATE('Copy paste to Here'!G43," &amp; ",'Copy paste to Here'!D43,"  &amp;  ",'Copy paste to Here'!E43))),"Empty Cell")</f>
        <v>Black acrylic screw-fit flesh tunnel with colored rim &amp; Gauge: 25mm  &amp;  Color: Black</v>
      </c>
      <c r="B39" s="57" t="str">
        <f>'Copy paste to Here'!C43</f>
        <v>AFTP</v>
      </c>
      <c r="C39" s="57" t="s">
        <v>1157</v>
      </c>
      <c r="D39" s="58">
        <f>Invoice!B44</f>
        <v>2</v>
      </c>
      <c r="E39" s="59">
        <f>'Shipping Invoice'!J45*$N$1</f>
        <v>1.55</v>
      </c>
      <c r="F39" s="59">
        <f t="shared" si="0"/>
        <v>3.1</v>
      </c>
      <c r="G39" s="60">
        <f t="shared" si="1"/>
        <v>58.838000000000001</v>
      </c>
      <c r="H39" s="63">
        <f t="shared" si="2"/>
        <v>117.676</v>
      </c>
    </row>
    <row r="40" spans="1:8" s="62" customFormat="1" ht="24">
      <c r="A40" s="56" t="str">
        <f>IF((LEN('Copy paste to Here'!G44))&gt;5,((CONCATENATE('Copy paste to Here'!G44," &amp; ",'Copy paste to Here'!D44,"  &amp;  ",'Copy paste to Here'!E44))),"Empty Cell")</f>
        <v>Double flared acrylic flesh tunnel with internal screw-fit &amp; Gauge: 4mm  &amp;  Color: Black</v>
      </c>
      <c r="B40" s="57" t="str">
        <f>'Copy paste to Here'!C44</f>
        <v>AHP</v>
      </c>
      <c r="C40" s="57" t="s">
        <v>1158</v>
      </c>
      <c r="D40" s="58">
        <f>Invoice!B45</f>
        <v>2</v>
      </c>
      <c r="E40" s="59">
        <f>'Shipping Invoice'!J46*$N$1</f>
        <v>0.63</v>
      </c>
      <c r="F40" s="59">
        <f t="shared" si="0"/>
        <v>1.26</v>
      </c>
      <c r="G40" s="60">
        <f t="shared" si="1"/>
        <v>23.9148</v>
      </c>
      <c r="H40" s="63">
        <f t="shared" si="2"/>
        <v>47.829599999999999</v>
      </c>
    </row>
    <row r="41" spans="1:8" s="62" customFormat="1" ht="24">
      <c r="A41" s="56" t="str">
        <f>IF((LEN('Copy paste to Here'!G45))&gt;5,((CONCATENATE('Copy paste to Here'!G45," &amp; ",'Copy paste to Here'!D45,"  &amp;  ",'Copy paste to Here'!E45))),"Empty Cell")</f>
        <v>Double flared acrylic flesh tunnel with internal screw-fit &amp; Gauge: 5mm  &amp;  Color: Black</v>
      </c>
      <c r="B41" s="57" t="str">
        <f>'Copy paste to Here'!C45</f>
        <v>AHP</v>
      </c>
      <c r="C41" s="57" t="s">
        <v>1159</v>
      </c>
      <c r="D41" s="58">
        <f>Invoice!B46</f>
        <v>2</v>
      </c>
      <c r="E41" s="59">
        <f>'Shipping Invoice'!J47*$N$1</f>
        <v>0.63</v>
      </c>
      <c r="F41" s="59">
        <f t="shared" si="0"/>
        <v>1.26</v>
      </c>
      <c r="G41" s="60">
        <f t="shared" si="1"/>
        <v>23.9148</v>
      </c>
      <c r="H41" s="63">
        <f t="shared" si="2"/>
        <v>47.829599999999999</v>
      </c>
    </row>
    <row r="42" spans="1:8" s="62" customFormat="1" ht="24">
      <c r="A42" s="56" t="str">
        <f>IF((LEN('Copy paste to Here'!G46))&gt;5,((CONCATENATE('Copy paste to Here'!G46," &amp; ",'Copy paste to Here'!D46,"  &amp;  ",'Copy paste to Here'!E46))),"Empty Cell")</f>
        <v>Double flared acrylic flesh tunnel with internal screw-fit &amp; Gauge: 8mm  &amp;  Color: Black</v>
      </c>
      <c r="B42" s="57" t="str">
        <f>'Copy paste to Here'!C46</f>
        <v>AHP</v>
      </c>
      <c r="C42" s="57" t="s">
        <v>1160</v>
      </c>
      <c r="D42" s="58">
        <f>Invoice!B47</f>
        <v>4</v>
      </c>
      <c r="E42" s="59">
        <f>'Shipping Invoice'!J48*$N$1</f>
        <v>0.71</v>
      </c>
      <c r="F42" s="59">
        <f t="shared" si="0"/>
        <v>2.84</v>
      </c>
      <c r="G42" s="60">
        <f t="shared" si="1"/>
        <v>26.951599999999999</v>
      </c>
      <c r="H42" s="63">
        <f t="shared" si="2"/>
        <v>107.8064</v>
      </c>
    </row>
    <row r="43" spans="1:8" s="62" customFormat="1" ht="24">
      <c r="A43" s="56" t="str">
        <f>IF((LEN('Copy paste to Here'!G47))&gt;5,((CONCATENATE('Copy paste to Here'!G47," &amp; ",'Copy paste to Here'!D47,"  &amp;  ",'Copy paste to Here'!E47))),"Empty Cell")</f>
        <v>Double flared acrylic flesh tunnel with internal screw-fit &amp; Gauge: 10mm  &amp;  Color: Black</v>
      </c>
      <c r="B43" s="57" t="str">
        <f>'Copy paste to Here'!C47</f>
        <v>AHP</v>
      </c>
      <c r="C43" s="57" t="s">
        <v>1161</v>
      </c>
      <c r="D43" s="58">
        <f>Invoice!B48</f>
        <v>4</v>
      </c>
      <c r="E43" s="59">
        <f>'Shipping Invoice'!J49*$N$1</f>
        <v>0.82</v>
      </c>
      <c r="F43" s="59">
        <f t="shared" si="0"/>
        <v>3.28</v>
      </c>
      <c r="G43" s="60">
        <f t="shared" si="1"/>
        <v>31.127199999999998</v>
      </c>
      <c r="H43" s="63">
        <f t="shared" si="2"/>
        <v>124.50879999999999</v>
      </c>
    </row>
    <row r="44" spans="1:8" s="62" customFormat="1" ht="25.5">
      <c r="A44" s="56" t="str">
        <f>IF((LEN('Copy paste to Here'!G48))&gt;5,((CONCATENATE('Copy paste to Here'!G48," &amp; ",'Copy paste to Here'!D48,"  &amp;  ",'Copy paste to Here'!E48))),"Empty Cell")</f>
        <v xml:space="preserve">Black acrylic double flared plug with mystic pyramid and the all spying eye logo &amp; Gauge: 6mm  &amp;  </v>
      </c>
      <c r="B44" s="57" t="str">
        <f>'Copy paste to Here'!C48</f>
        <v>APGPYE</v>
      </c>
      <c r="C44" s="57" t="s">
        <v>1162</v>
      </c>
      <c r="D44" s="58">
        <f>Invoice!B49</f>
        <v>2</v>
      </c>
      <c r="E44" s="59">
        <f>'Shipping Invoice'!J50*$N$1</f>
        <v>0.53</v>
      </c>
      <c r="F44" s="59">
        <f t="shared" si="0"/>
        <v>1.06</v>
      </c>
      <c r="G44" s="60">
        <f t="shared" si="1"/>
        <v>20.1188</v>
      </c>
      <c r="H44" s="63">
        <f t="shared" si="2"/>
        <v>40.2376</v>
      </c>
    </row>
    <row r="45" spans="1:8" s="62" customFormat="1" ht="25.5">
      <c r="A45" s="56" t="str">
        <f>IF((LEN('Copy paste to Here'!G49))&gt;5,((CONCATENATE('Copy paste to Here'!G49," &amp; ",'Copy paste to Here'!D49,"  &amp;  ",'Copy paste to Here'!E49))),"Empty Cell")</f>
        <v xml:space="preserve">Black acrylic double flared plug with mystic pyramid and the all spying eye logo &amp; Gauge: 8mm  &amp;  </v>
      </c>
      <c r="B45" s="57" t="str">
        <f>'Copy paste to Here'!C49</f>
        <v>APGPYE</v>
      </c>
      <c r="C45" s="57" t="s">
        <v>1163</v>
      </c>
      <c r="D45" s="58">
        <f>Invoice!B50</f>
        <v>2</v>
      </c>
      <c r="E45" s="59">
        <f>'Shipping Invoice'!J51*$N$1</f>
        <v>0.56999999999999995</v>
      </c>
      <c r="F45" s="59">
        <f t="shared" si="0"/>
        <v>1.1399999999999999</v>
      </c>
      <c r="G45" s="60">
        <f t="shared" si="1"/>
        <v>21.6372</v>
      </c>
      <c r="H45" s="63">
        <f t="shared" si="2"/>
        <v>43.2744</v>
      </c>
    </row>
    <row r="46" spans="1:8" s="62" customFormat="1" ht="25.5">
      <c r="A46" s="56" t="str">
        <f>IF((LEN('Copy paste to Here'!G50))&gt;5,((CONCATENATE('Copy paste to Here'!G50," &amp; ",'Copy paste to Here'!D50,"  &amp;  ",'Copy paste to Here'!E50))),"Empty Cell")</f>
        <v xml:space="preserve">Black acrylic double flared logo plug with evil looking green skull with red eyes &amp; Gauge: 10mm  &amp;  </v>
      </c>
      <c r="B46" s="57" t="str">
        <f>'Copy paste to Here'!C50</f>
        <v>APGWW</v>
      </c>
      <c r="C46" s="57" t="s">
        <v>1164</v>
      </c>
      <c r="D46" s="58">
        <f>Invoice!B51</f>
        <v>2</v>
      </c>
      <c r="E46" s="59">
        <f>'Shipping Invoice'!J52*$N$1</f>
        <v>0.62</v>
      </c>
      <c r="F46" s="59">
        <f t="shared" si="0"/>
        <v>1.24</v>
      </c>
      <c r="G46" s="60">
        <f t="shared" si="1"/>
        <v>23.5352</v>
      </c>
      <c r="H46" s="63">
        <f t="shared" si="2"/>
        <v>47.070399999999999</v>
      </c>
    </row>
    <row r="47" spans="1:8" s="62" customFormat="1">
      <c r="A47" s="56" t="str">
        <f>IF((LEN('Copy paste to Here'!G51))&gt;5,((CONCATENATE('Copy paste to Here'!G51," &amp; ",'Copy paste to Here'!D51,"  &amp;  ",'Copy paste to Here'!E51))),"Empty Cell")</f>
        <v>Solid acrylic double flared plug &amp; Gauge: 6mm  &amp;  Color: Clear</v>
      </c>
      <c r="B47" s="57" t="str">
        <f>'Copy paste to Here'!C51</f>
        <v>ASPG</v>
      </c>
      <c r="C47" s="57" t="s">
        <v>1165</v>
      </c>
      <c r="D47" s="58">
        <f>Invoice!B52</f>
        <v>4</v>
      </c>
      <c r="E47" s="59">
        <f>'Shipping Invoice'!J53*$N$1</f>
        <v>0.43</v>
      </c>
      <c r="F47" s="59">
        <f t="shared" si="0"/>
        <v>1.72</v>
      </c>
      <c r="G47" s="60">
        <f t="shared" si="1"/>
        <v>16.322800000000001</v>
      </c>
      <c r="H47" s="63">
        <f t="shared" si="2"/>
        <v>65.291200000000003</v>
      </c>
    </row>
    <row r="48" spans="1:8" s="62" customFormat="1" ht="24">
      <c r="A48" s="56" t="str">
        <f>IF((LEN('Copy paste to Here'!G52))&gt;5,((CONCATENATE('Copy paste to Here'!G52," &amp; ",'Copy paste to Here'!D52,"  &amp;  ",'Copy paste to Here'!E52))),"Empty Cell")</f>
        <v>316L steel nipple barbell, 14g (1.6mm) with two 4mm multi jewel balls &amp; Length: 12mm  &amp;  Crystal Color: Clear</v>
      </c>
      <c r="B48" s="57" t="str">
        <f>'Copy paste to Here'!C52</f>
        <v>BB2MTC</v>
      </c>
      <c r="C48" s="57" t="s">
        <v>752</v>
      </c>
      <c r="D48" s="58">
        <f>Invoice!B53</f>
        <v>4</v>
      </c>
      <c r="E48" s="59">
        <f>'Shipping Invoice'!J54*$N$1</f>
        <v>1.21</v>
      </c>
      <c r="F48" s="59">
        <f t="shared" si="0"/>
        <v>4.84</v>
      </c>
      <c r="G48" s="60">
        <f t="shared" si="1"/>
        <v>45.931600000000003</v>
      </c>
      <c r="H48" s="63">
        <f t="shared" si="2"/>
        <v>183.72640000000001</v>
      </c>
    </row>
    <row r="49" spans="1:8" s="62" customFormat="1" ht="24">
      <c r="A49" s="56" t="str">
        <f>IF((LEN('Copy paste to Here'!G53))&gt;5,((CONCATENATE('Copy paste to Here'!G53," &amp; ",'Copy paste to Here'!D53,"  &amp;  ",'Copy paste to Here'!E53))),"Empty Cell")</f>
        <v>316L steel nipple barbell, 14g (1.6mm) with two 4mm multi jewel balls &amp; Length: 12mm  &amp;  Crystal Color: Aquamarine</v>
      </c>
      <c r="B49" s="57" t="str">
        <f>'Copy paste to Here'!C53</f>
        <v>BB2MTC</v>
      </c>
      <c r="C49" s="57" t="s">
        <v>752</v>
      </c>
      <c r="D49" s="58">
        <f>Invoice!B54</f>
        <v>4</v>
      </c>
      <c r="E49" s="59">
        <f>'Shipping Invoice'!J55*$N$1</f>
        <v>1.21</v>
      </c>
      <c r="F49" s="59">
        <f t="shared" si="0"/>
        <v>4.84</v>
      </c>
      <c r="G49" s="60">
        <f t="shared" si="1"/>
        <v>45.931600000000003</v>
      </c>
      <c r="H49" s="63">
        <f t="shared" si="2"/>
        <v>183.72640000000001</v>
      </c>
    </row>
    <row r="50" spans="1:8" s="62" customFormat="1" ht="36">
      <c r="A50" s="56" t="str">
        <f>IF((LEN('Copy paste to Here'!G54))&gt;5,((CONCATENATE('Copy paste to Here'!G54," &amp; ",'Copy paste to Here'!D54,"  &amp;  ",'Copy paste to Here'!E54))),"Empty Cell")</f>
        <v xml:space="preserve">316L steel tongue barbell, 14g (1.6mm) with triple jewel ball top with 6 &amp; 4mm balls - length 5/8'' (16mm) &amp; Crystal Color: Sapphire  &amp;  </v>
      </c>
      <c r="B50" s="57" t="str">
        <f>'Copy paste to Here'!C54</f>
        <v>BB3JB</v>
      </c>
      <c r="C50" s="57" t="s">
        <v>754</v>
      </c>
      <c r="D50" s="58">
        <f>Invoice!B55</f>
        <v>2</v>
      </c>
      <c r="E50" s="59">
        <f>'Shipping Invoice'!J56*$N$1</f>
        <v>1.33</v>
      </c>
      <c r="F50" s="59">
        <f t="shared" si="0"/>
        <v>2.66</v>
      </c>
      <c r="G50" s="60">
        <f t="shared" si="1"/>
        <v>50.486800000000002</v>
      </c>
      <c r="H50" s="63">
        <f t="shared" si="2"/>
        <v>100.9736</v>
      </c>
    </row>
    <row r="51" spans="1:8" s="62" customFormat="1" ht="36">
      <c r="A51" s="56" t="str">
        <f>IF((LEN('Copy paste to Here'!G55))&gt;5,((CONCATENATE('Copy paste to Here'!G55," &amp; ",'Copy paste to Here'!D55,"  &amp;  ",'Copy paste to Here'!E55))),"Empty Cell")</f>
        <v xml:space="preserve">316L steel tongue barbell, 14g (1.6mm) with triple jewel ball top with 6 &amp; 4mm balls - length 5/8'' (16mm) &amp; Crystal Color: Light Amethyst  &amp;  </v>
      </c>
      <c r="B51" s="57" t="str">
        <f>'Copy paste to Here'!C55</f>
        <v>BB3JB</v>
      </c>
      <c r="C51" s="57" t="s">
        <v>754</v>
      </c>
      <c r="D51" s="58">
        <f>Invoice!B56</f>
        <v>2</v>
      </c>
      <c r="E51" s="59">
        <f>'Shipping Invoice'!J57*$N$1</f>
        <v>1.33</v>
      </c>
      <c r="F51" s="59">
        <f t="shared" si="0"/>
        <v>2.66</v>
      </c>
      <c r="G51" s="60">
        <f t="shared" si="1"/>
        <v>50.486800000000002</v>
      </c>
      <c r="H51" s="63">
        <f t="shared" si="2"/>
        <v>100.9736</v>
      </c>
    </row>
    <row r="52" spans="1:8" s="62" customFormat="1" ht="36">
      <c r="A52" s="56" t="str">
        <f>IF((LEN('Copy paste to Here'!G56))&gt;5,((CONCATENATE('Copy paste to Here'!G56," &amp; ",'Copy paste to Here'!D56,"  &amp;  ",'Copy paste to Here'!E56))),"Empty Cell")</f>
        <v xml:space="preserve">316L steel tongue barbell, 14g (1.6mm) with triple jewel ball top with 6 &amp; 4mm balls - length 5/8'' (16mm) &amp; Crystal Color: Light Siam  &amp;  </v>
      </c>
      <c r="B52" s="57" t="str">
        <f>'Copy paste to Here'!C56</f>
        <v>BB3JB</v>
      </c>
      <c r="C52" s="57" t="s">
        <v>754</v>
      </c>
      <c r="D52" s="58">
        <f>Invoice!B57</f>
        <v>2</v>
      </c>
      <c r="E52" s="59">
        <f>'Shipping Invoice'!J58*$N$1</f>
        <v>1.33</v>
      </c>
      <c r="F52" s="59">
        <f t="shared" si="0"/>
        <v>2.66</v>
      </c>
      <c r="G52" s="60">
        <f t="shared" si="1"/>
        <v>50.486800000000002</v>
      </c>
      <c r="H52" s="63">
        <f t="shared" si="2"/>
        <v>100.9736</v>
      </c>
    </row>
    <row r="53" spans="1:8" s="62" customFormat="1" ht="36">
      <c r="A53" s="56" t="str">
        <f>IF((LEN('Copy paste to Here'!G57))&gt;5,((CONCATENATE('Copy paste to Here'!G57," &amp; ",'Copy paste to Here'!D57,"  &amp;  ",'Copy paste to Here'!E57))),"Empty Cell")</f>
        <v>316L steel tongue barbell, 14g (1.6mm) with a 6mm bezel set jewel ball on the top and a lower 6mm plain steel ball &amp; Length: 14mm  &amp;  Crystal Color: Clear</v>
      </c>
      <c r="B53" s="57" t="str">
        <f>'Copy paste to Here'!C57</f>
        <v>BBC</v>
      </c>
      <c r="C53" s="57" t="s">
        <v>755</v>
      </c>
      <c r="D53" s="58">
        <f>Invoice!B58</f>
        <v>3</v>
      </c>
      <c r="E53" s="59">
        <f>'Shipping Invoice'!J59*$N$1</f>
        <v>0.45</v>
      </c>
      <c r="F53" s="59">
        <f t="shared" si="0"/>
        <v>1.35</v>
      </c>
      <c r="G53" s="60">
        <f t="shared" si="1"/>
        <v>17.082000000000001</v>
      </c>
      <c r="H53" s="63">
        <f t="shared" si="2"/>
        <v>51.246000000000002</v>
      </c>
    </row>
    <row r="54" spans="1:8" s="62" customFormat="1" ht="36">
      <c r="A54" s="56" t="str">
        <f>IF((LEN('Copy paste to Here'!G58))&gt;5,((CONCATENATE('Copy paste to Here'!G58," &amp; ",'Copy paste to Here'!D58,"  &amp;  ",'Copy paste to Here'!E58))),"Empty Cell")</f>
        <v>316L steel tongue barbell, 14g (1.6mm) with a 6mm bezel set jewel ball on the top and a lower 6mm plain steel ball &amp; Length: 14mm  &amp;  Crystal Color: AB</v>
      </c>
      <c r="B54" s="57" t="str">
        <f>'Copy paste to Here'!C58</f>
        <v>BBC</v>
      </c>
      <c r="C54" s="57" t="s">
        <v>755</v>
      </c>
      <c r="D54" s="58">
        <f>Invoice!B59</f>
        <v>3</v>
      </c>
      <c r="E54" s="59">
        <f>'Shipping Invoice'!J60*$N$1</f>
        <v>0.45</v>
      </c>
      <c r="F54" s="59">
        <f t="shared" si="0"/>
        <v>1.35</v>
      </c>
      <c r="G54" s="60">
        <f t="shared" si="1"/>
        <v>17.082000000000001</v>
      </c>
      <c r="H54" s="63">
        <f t="shared" si="2"/>
        <v>51.246000000000002</v>
      </c>
    </row>
    <row r="55" spans="1:8" s="62" customFormat="1" ht="36">
      <c r="A55" s="56" t="str">
        <f>IF((LEN('Copy paste to Here'!G59))&gt;5,((CONCATENATE('Copy paste to Here'!G59," &amp; ",'Copy paste to Here'!D59,"  &amp;  ",'Copy paste to Here'!E59))),"Empty Cell")</f>
        <v>316L steel tongue barbell, 14g (1.6mm) with a 6mm bezel set jewel ball on the top and a lower 6mm plain steel ball &amp; Length: 14mm  &amp;  Crystal Color: Light Sapphire</v>
      </c>
      <c r="B55" s="57" t="str">
        <f>'Copy paste to Here'!C59</f>
        <v>BBC</v>
      </c>
      <c r="C55" s="57" t="s">
        <v>755</v>
      </c>
      <c r="D55" s="58">
        <f>Invoice!B60</f>
        <v>3</v>
      </c>
      <c r="E55" s="59">
        <f>'Shipping Invoice'!J61*$N$1</f>
        <v>0.45</v>
      </c>
      <c r="F55" s="59">
        <f t="shared" si="0"/>
        <v>1.35</v>
      </c>
      <c r="G55" s="60">
        <f t="shared" si="1"/>
        <v>17.082000000000001</v>
      </c>
      <c r="H55" s="63">
        <f t="shared" si="2"/>
        <v>51.246000000000002</v>
      </c>
    </row>
    <row r="56" spans="1:8" s="62" customFormat="1" ht="36">
      <c r="A56" s="56" t="str">
        <f>IF((LEN('Copy paste to Here'!G60))&gt;5,((CONCATENATE('Copy paste to Here'!G60," &amp; ",'Copy paste to Here'!D60,"  &amp;  ",'Copy paste to Here'!E60))),"Empty Cell")</f>
        <v>316L steel tongue barbell, 14g (1.6mm) with a 6mm bezel set jewel ball on the top and a lower 6mm plain steel ball &amp; Length: 14mm  &amp;  Crystal Color: Blue Zircon</v>
      </c>
      <c r="B56" s="57" t="str">
        <f>'Copy paste to Here'!C60</f>
        <v>BBC</v>
      </c>
      <c r="C56" s="57" t="s">
        <v>755</v>
      </c>
      <c r="D56" s="58">
        <f>Invoice!B61</f>
        <v>3</v>
      </c>
      <c r="E56" s="59">
        <f>'Shipping Invoice'!J62*$N$1</f>
        <v>0.45</v>
      </c>
      <c r="F56" s="59">
        <f t="shared" si="0"/>
        <v>1.35</v>
      </c>
      <c r="G56" s="60">
        <f t="shared" si="1"/>
        <v>17.082000000000001</v>
      </c>
      <c r="H56" s="63">
        <f t="shared" si="2"/>
        <v>51.246000000000002</v>
      </c>
    </row>
    <row r="57" spans="1:8" s="62" customFormat="1" ht="36">
      <c r="A57" s="56" t="str">
        <f>IF((LEN('Copy paste to Here'!G61))&gt;5,((CONCATENATE('Copy paste to Here'!G61," &amp; ",'Copy paste to Here'!D61,"  &amp;  ",'Copy paste to Here'!E61))),"Empty Cell")</f>
        <v>316L steel tongue barbell, 14g (1.6mm) with a 6mm bezel set jewel ball on the top and a lower 6mm plain steel ball &amp; Length: 14mm  &amp;  Crystal Color: Fuchsia</v>
      </c>
      <c r="B57" s="57" t="str">
        <f>'Copy paste to Here'!C61</f>
        <v>BBC</v>
      </c>
      <c r="C57" s="57" t="s">
        <v>755</v>
      </c>
      <c r="D57" s="58">
        <f>Invoice!B62</f>
        <v>3</v>
      </c>
      <c r="E57" s="59">
        <f>'Shipping Invoice'!J63*$N$1</f>
        <v>0.45</v>
      </c>
      <c r="F57" s="59">
        <f t="shared" si="0"/>
        <v>1.35</v>
      </c>
      <c r="G57" s="60">
        <f t="shared" si="1"/>
        <v>17.082000000000001</v>
      </c>
      <c r="H57" s="63">
        <f t="shared" si="2"/>
        <v>51.246000000000002</v>
      </c>
    </row>
    <row r="58" spans="1:8" s="62" customFormat="1" ht="36">
      <c r="A58" s="56" t="str">
        <f>IF((LEN('Copy paste to Here'!G62))&gt;5,((CONCATENATE('Copy paste to Here'!G62," &amp; ",'Copy paste to Here'!D62,"  &amp;  ",'Copy paste to Here'!E62))),"Empty Cell")</f>
        <v>316L steel tongue barbell, 14g (1.6mm) with a 6mm bezel set jewel ball on the top and a lower 6mm plain steel ball &amp; Length: 14mm  &amp;  Crystal Color: Light Siam</v>
      </c>
      <c r="B58" s="57" t="str">
        <f>'Copy paste to Here'!C62</f>
        <v>BBC</v>
      </c>
      <c r="C58" s="57" t="s">
        <v>755</v>
      </c>
      <c r="D58" s="58">
        <f>Invoice!B63</f>
        <v>3</v>
      </c>
      <c r="E58" s="59">
        <f>'Shipping Invoice'!J64*$N$1</f>
        <v>0.45</v>
      </c>
      <c r="F58" s="59">
        <f t="shared" si="0"/>
        <v>1.35</v>
      </c>
      <c r="G58" s="60">
        <f t="shared" si="1"/>
        <v>17.082000000000001</v>
      </c>
      <c r="H58" s="63">
        <f t="shared" si="2"/>
        <v>51.246000000000002</v>
      </c>
    </row>
    <row r="59" spans="1:8" s="62" customFormat="1" ht="36">
      <c r="A59" s="56" t="str">
        <f>IF((LEN('Copy paste to Here'!G63))&gt;5,((CONCATENATE('Copy paste to Here'!G63," &amp; ",'Copy paste to Here'!D63,"  &amp;  ",'Copy paste to Here'!E63))),"Empty Cell")</f>
        <v xml:space="preserve">316L steel tongue barbell, 14g (1.6mm) with 6mm acrylic balls with a ying yang logo - length 5/8'' (16mm) &amp; Color: # 1 in picture  &amp;  </v>
      </c>
      <c r="B59" s="57" t="str">
        <f>'Copy paste to Here'!C63</f>
        <v>BBDXQ</v>
      </c>
      <c r="C59" s="57" t="s">
        <v>757</v>
      </c>
      <c r="D59" s="58">
        <f>Invoice!B64</f>
        <v>10</v>
      </c>
      <c r="E59" s="59">
        <f>'Shipping Invoice'!J65*$N$1</f>
        <v>0.18</v>
      </c>
      <c r="F59" s="59">
        <f t="shared" si="0"/>
        <v>1.7999999999999998</v>
      </c>
      <c r="G59" s="60">
        <f t="shared" si="1"/>
        <v>6.8327999999999998</v>
      </c>
      <c r="H59" s="63">
        <f t="shared" si="2"/>
        <v>68.328000000000003</v>
      </c>
    </row>
    <row r="60" spans="1:8" s="62" customFormat="1" ht="36">
      <c r="A60" s="56" t="str">
        <f>IF((LEN('Copy paste to Here'!G64))&gt;5,((CONCATENATE('Copy paste to Here'!G64," &amp; ",'Copy paste to Here'!D64,"  &amp;  ",'Copy paste to Here'!E64))),"Empty Cell")</f>
        <v xml:space="preserve">316L steel tongue barbell, 14g (1.6mm) with 6mm black &amp; white vertical zebra striped acrylic balls - length 5/8'' (16mm) &amp; Color: # 1 in picture  &amp;  </v>
      </c>
      <c r="B60" s="57" t="str">
        <f>'Copy paste to Here'!C64</f>
        <v>BBDXT</v>
      </c>
      <c r="C60" s="57" t="s">
        <v>758</v>
      </c>
      <c r="D60" s="58">
        <f>Invoice!B65</f>
        <v>8</v>
      </c>
      <c r="E60" s="59">
        <f>'Shipping Invoice'!J66*$N$1</f>
        <v>0.28000000000000003</v>
      </c>
      <c r="F60" s="59">
        <f t="shared" si="0"/>
        <v>2.2400000000000002</v>
      </c>
      <c r="G60" s="60">
        <f t="shared" si="1"/>
        <v>10.628800000000002</v>
      </c>
      <c r="H60" s="63">
        <f t="shared" si="2"/>
        <v>85.030400000000014</v>
      </c>
    </row>
    <row r="61" spans="1:8" s="62" customFormat="1" ht="36">
      <c r="A61" s="56" t="str">
        <f>IF((LEN('Copy paste to Here'!G65))&gt;5,((CONCATENATE('Copy paste to Here'!G65," &amp; ",'Copy paste to Here'!D65,"  &amp;  ",'Copy paste to Here'!E65))),"Empty Cell")</f>
        <v>316L steel helix barbell, 16g (1.2mm) with a 4mm bezel set jewel ball and one 4mm plain steel ball and a dangling crystal heart with wings &amp; Length: 8mm  &amp;  Crystal Color: Lavender</v>
      </c>
      <c r="B61" s="57" t="str">
        <f>'Copy paste to Here'!C65</f>
        <v>BBER1</v>
      </c>
      <c r="C61" s="57" t="s">
        <v>759</v>
      </c>
      <c r="D61" s="58">
        <f>Invoice!B66</f>
        <v>3</v>
      </c>
      <c r="E61" s="59">
        <f>'Shipping Invoice'!J67*$N$1</f>
        <v>0.92</v>
      </c>
      <c r="F61" s="59">
        <f t="shared" si="0"/>
        <v>2.7600000000000002</v>
      </c>
      <c r="G61" s="60">
        <f t="shared" si="1"/>
        <v>34.923200000000001</v>
      </c>
      <c r="H61" s="63">
        <f t="shared" si="2"/>
        <v>104.7696</v>
      </c>
    </row>
    <row r="62" spans="1:8" s="62" customFormat="1" ht="36">
      <c r="A62" s="56" t="str">
        <f>IF((LEN('Copy paste to Here'!G66))&gt;5,((CONCATENATE('Copy paste to Here'!G66," &amp; ",'Copy paste to Here'!D66,"  &amp;  ",'Copy paste to Here'!E66))),"Empty Cell")</f>
        <v>316L steel helix barbell, 16g (1.2mm) with two 4mm balls and dangling 8mm round cz stone &amp; Length: 8mm  &amp;  Crystal Color: Lavender</v>
      </c>
      <c r="B62" s="57" t="str">
        <f>'Copy paste to Here'!C66</f>
        <v>BBER15</v>
      </c>
      <c r="C62" s="57" t="s">
        <v>762</v>
      </c>
      <c r="D62" s="58">
        <f>Invoice!B67</f>
        <v>3</v>
      </c>
      <c r="E62" s="59">
        <f>'Shipping Invoice'!J68*$N$1</f>
        <v>0.87</v>
      </c>
      <c r="F62" s="59">
        <f t="shared" si="0"/>
        <v>2.61</v>
      </c>
      <c r="G62" s="60">
        <f t="shared" si="1"/>
        <v>33.025199999999998</v>
      </c>
      <c r="H62" s="63">
        <f t="shared" si="2"/>
        <v>99.075599999999994</v>
      </c>
    </row>
    <row r="63" spans="1:8" s="62" customFormat="1" ht="48">
      <c r="A63" s="56" t="str">
        <f>IF((LEN('Copy paste to Here'!G67))&gt;5,((CONCATENATE('Copy paste to Here'!G67," &amp; ",'Copy paste to Here'!D67,"  &amp;  ",'Copy paste to Here'!E67))),"Empty Cell")</f>
        <v>316L steel helix barbell, 16g (1.2mm) with a 3mm bezel set jewel ball and one 3mm plain steel ball and a dangling 4mm ferido glued multi crystal ball with resin cover &amp; Length: 8mm  &amp;  Crystal Color: Clear</v>
      </c>
      <c r="B63" s="57" t="str">
        <f>'Copy paste to Here'!C67</f>
        <v>BBER41</v>
      </c>
      <c r="C63" s="57" t="s">
        <v>764</v>
      </c>
      <c r="D63" s="58">
        <f>Invoice!B68</f>
        <v>2</v>
      </c>
      <c r="E63" s="59">
        <f>'Shipping Invoice'!J69*$N$1</f>
        <v>2.2000000000000002</v>
      </c>
      <c r="F63" s="59">
        <f t="shared" si="0"/>
        <v>4.4000000000000004</v>
      </c>
      <c r="G63" s="60">
        <f t="shared" si="1"/>
        <v>83.512000000000015</v>
      </c>
      <c r="H63" s="63">
        <f t="shared" si="2"/>
        <v>167.02400000000003</v>
      </c>
    </row>
    <row r="64" spans="1:8" s="62" customFormat="1" ht="48">
      <c r="A64" s="56" t="str">
        <f>IF((LEN('Copy paste to Here'!G68))&gt;5,((CONCATENATE('Copy paste to Here'!G68," &amp; ",'Copy paste to Here'!D68,"  &amp;  ",'Copy paste to Here'!E68))),"Empty Cell")</f>
        <v>316L steel helix barbell, 16g (1.2mm) with a 3mm bezel set jewel ball and one 3mm plain steel ball and a dangling 4mm ferido glued multi crystal ball with resin cover &amp; Length: 8mm  &amp;  Crystal Color: Light Sapphire</v>
      </c>
      <c r="B64" s="57" t="str">
        <f>'Copy paste to Here'!C68</f>
        <v>BBER41</v>
      </c>
      <c r="C64" s="57" t="s">
        <v>764</v>
      </c>
      <c r="D64" s="58">
        <f>Invoice!B69</f>
        <v>2</v>
      </c>
      <c r="E64" s="59">
        <f>'Shipping Invoice'!J70*$N$1</f>
        <v>2.2000000000000002</v>
      </c>
      <c r="F64" s="59">
        <f t="shared" si="0"/>
        <v>4.4000000000000004</v>
      </c>
      <c r="G64" s="60">
        <f t="shared" si="1"/>
        <v>83.512000000000015</v>
      </c>
      <c r="H64" s="63">
        <f t="shared" si="2"/>
        <v>167.02400000000003</v>
      </c>
    </row>
    <row r="65" spans="1:8" s="62" customFormat="1" ht="36">
      <c r="A65" s="56" t="str">
        <f>IF((LEN('Copy paste to Here'!G69))&gt;5,((CONCATENATE('Copy paste to Here'!G69," &amp; ",'Copy paste to Here'!D69,"  &amp;  ",'Copy paste to Here'!E69))),"Empty Cell")</f>
        <v xml:space="preserve">Black or gold anodized 316L steel cartilage piercing crown with a 16g (1.2mm) barbell with two 3mm balls - length 1/2'' (12mm) &amp; Color: Black  &amp;  </v>
      </c>
      <c r="B65" s="57" t="str">
        <f>'Copy paste to Here'!C69</f>
        <v>BBERT65</v>
      </c>
      <c r="C65" s="57" t="s">
        <v>766</v>
      </c>
      <c r="D65" s="58">
        <f>Invoice!B70</f>
        <v>2</v>
      </c>
      <c r="E65" s="59">
        <f>'Shipping Invoice'!J71*$N$1</f>
        <v>1.83</v>
      </c>
      <c r="F65" s="59">
        <f t="shared" si="0"/>
        <v>3.66</v>
      </c>
      <c r="G65" s="60">
        <f t="shared" si="1"/>
        <v>69.466800000000006</v>
      </c>
      <c r="H65" s="63">
        <f t="shared" si="2"/>
        <v>138.93360000000001</v>
      </c>
    </row>
    <row r="66" spans="1:8" s="62" customFormat="1" ht="36">
      <c r="A66" s="56" t="str">
        <f>IF((LEN('Copy paste to Here'!G70))&gt;5,((CONCATENATE('Copy paste to Here'!G70," &amp; ",'Copy paste to Here'!D70,"  &amp;  ",'Copy paste to Here'!E70))),"Empty Cell")</f>
        <v xml:space="preserve">Surgical steel tongue barbell, 14g (1.6mm) with 7mm flat top with ferido glued crystal with a big crystal center and resin cover - length 5/8'' (16mm) &amp; Crystal Color: Clear  &amp;  </v>
      </c>
      <c r="B66" s="57" t="str">
        <f>'Copy paste to Here'!C70</f>
        <v>BBFC8X</v>
      </c>
      <c r="C66" s="57" t="s">
        <v>767</v>
      </c>
      <c r="D66" s="58">
        <f>Invoice!B71</f>
        <v>3</v>
      </c>
      <c r="E66" s="59">
        <f>'Shipping Invoice'!J72*$N$1</f>
        <v>1.21</v>
      </c>
      <c r="F66" s="59">
        <f t="shared" si="0"/>
        <v>3.63</v>
      </c>
      <c r="G66" s="60">
        <f t="shared" si="1"/>
        <v>45.931600000000003</v>
      </c>
      <c r="H66" s="63">
        <f t="shared" si="2"/>
        <v>137.79480000000001</v>
      </c>
    </row>
    <row r="67" spans="1:8" s="62" customFormat="1" ht="36">
      <c r="A67" s="56" t="str">
        <f>IF((LEN('Copy paste to Here'!G71))&gt;5,((CONCATENATE('Copy paste to Here'!G71," &amp; ",'Copy paste to Here'!D71,"  &amp;  ",'Copy paste to Here'!E71))),"Empty Cell")</f>
        <v>Surgical steel tongue barbell, 14g (1.6mm) with 6mm ferido glued multi crystal ball with resin cover and a 6mm plain steel ball &amp; Length: 16mm  &amp;  Crystal Color: Clear</v>
      </c>
      <c r="B67" s="57" t="str">
        <f>'Copy paste to Here'!C71</f>
        <v>BBFR6</v>
      </c>
      <c r="C67" s="57" t="s">
        <v>768</v>
      </c>
      <c r="D67" s="58">
        <f>Invoice!B72</f>
        <v>3</v>
      </c>
      <c r="E67" s="59">
        <f>'Shipping Invoice'!J73*$N$1</f>
        <v>1.62</v>
      </c>
      <c r="F67" s="59">
        <f t="shared" si="0"/>
        <v>4.8600000000000003</v>
      </c>
      <c r="G67" s="60">
        <f t="shared" si="1"/>
        <v>61.495200000000004</v>
      </c>
      <c r="H67" s="63">
        <f t="shared" si="2"/>
        <v>184.48560000000001</v>
      </c>
    </row>
    <row r="68" spans="1:8" s="62" customFormat="1" ht="36">
      <c r="A68" s="56" t="str">
        <f>IF((LEN('Copy paste to Here'!G72))&gt;5,((CONCATENATE('Copy paste to Here'!G72," &amp; ",'Copy paste to Here'!D72,"  &amp;  ",'Copy paste to Here'!E72))),"Empty Cell")</f>
        <v>Surgical steel tongue barbell, 14g (1.6mm) with 6mm ferido glued multi crystal ball with resin cover and a 6mm plain steel ball &amp; Length: 16mm  &amp;  Crystal Color: AB</v>
      </c>
      <c r="B68" s="57" t="str">
        <f>'Copy paste to Here'!C72</f>
        <v>BBFR6</v>
      </c>
      <c r="C68" s="57" t="s">
        <v>768</v>
      </c>
      <c r="D68" s="58">
        <f>Invoice!B73</f>
        <v>3</v>
      </c>
      <c r="E68" s="59">
        <f>'Shipping Invoice'!J74*$N$1</f>
        <v>1.62</v>
      </c>
      <c r="F68" s="59">
        <f t="shared" si="0"/>
        <v>4.8600000000000003</v>
      </c>
      <c r="G68" s="60">
        <f t="shared" si="1"/>
        <v>61.495200000000004</v>
      </c>
      <c r="H68" s="63">
        <f t="shared" si="2"/>
        <v>184.48560000000001</v>
      </c>
    </row>
    <row r="69" spans="1:8" s="62" customFormat="1" ht="36">
      <c r="A69" s="56" t="str">
        <f>IF((LEN('Copy paste to Here'!G73))&gt;5,((CONCATENATE('Copy paste to Here'!G73," &amp; ",'Copy paste to Here'!D73,"  &amp;  ",'Copy paste to Here'!E73))),"Empty Cell")</f>
        <v>Surgical steel tongue barbell, 14g (1.6mm) with 6mm ferido glued multi crystal ball with resin cover and a 6mm plain steel ball &amp; Length: 16mm  &amp;  Crystal Color: Blue Zircon</v>
      </c>
      <c r="B69" s="57" t="str">
        <f>'Copy paste to Here'!C73</f>
        <v>BBFR6</v>
      </c>
      <c r="C69" s="57" t="s">
        <v>768</v>
      </c>
      <c r="D69" s="58">
        <f>Invoice!B74</f>
        <v>3</v>
      </c>
      <c r="E69" s="59">
        <f>'Shipping Invoice'!J75*$N$1</f>
        <v>1.62</v>
      </c>
      <c r="F69" s="59">
        <f t="shared" si="0"/>
        <v>4.8600000000000003</v>
      </c>
      <c r="G69" s="60">
        <f t="shared" si="1"/>
        <v>61.495200000000004</v>
      </c>
      <c r="H69" s="63">
        <f t="shared" si="2"/>
        <v>184.48560000000001</v>
      </c>
    </row>
    <row r="70" spans="1:8" s="62" customFormat="1" ht="36">
      <c r="A70" s="56" t="str">
        <f>IF((LEN('Copy paste to Here'!G74))&gt;5,((CONCATENATE('Copy paste to Here'!G74," &amp; ",'Copy paste to Here'!D74,"  &amp;  ",'Copy paste to Here'!E74))),"Empty Cell")</f>
        <v>Surgical steel tongue barbell, 14g (1.6mm) with 6mm ferido glued multi crystal ball with resin cover and a 6mm plain steel ball &amp; Length: 16mm  &amp;  Crystal Color: Fuchsia</v>
      </c>
      <c r="B70" s="57" t="str">
        <f>'Copy paste to Here'!C74</f>
        <v>BBFR6</v>
      </c>
      <c r="C70" s="57" t="s">
        <v>768</v>
      </c>
      <c r="D70" s="58">
        <f>Invoice!B75</f>
        <v>3</v>
      </c>
      <c r="E70" s="59">
        <f>'Shipping Invoice'!J76*$N$1</f>
        <v>1.62</v>
      </c>
      <c r="F70" s="59">
        <f t="shared" si="0"/>
        <v>4.8600000000000003</v>
      </c>
      <c r="G70" s="60">
        <f t="shared" si="1"/>
        <v>61.495200000000004</v>
      </c>
      <c r="H70" s="63">
        <f t="shared" si="2"/>
        <v>184.48560000000001</v>
      </c>
    </row>
    <row r="71" spans="1:8" s="62" customFormat="1" ht="36">
      <c r="A71" s="56" t="str">
        <f>IF((LEN('Copy paste to Here'!G75))&gt;5,((CONCATENATE('Copy paste to Here'!G75," &amp; ",'Copy paste to Here'!D75,"  &amp;  ",'Copy paste to Here'!E75))),"Empty Cell")</f>
        <v>Surgical steel tongue barbell, 14g (1.6mm) with 6mm ferido glued multi crystal ball with resin cover and a 6mm plain steel ball &amp; Length: 16mm  &amp;  Crystal Color: Light Siam</v>
      </c>
      <c r="B71" s="57" t="str">
        <f>'Copy paste to Here'!C75</f>
        <v>BBFR6</v>
      </c>
      <c r="C71" s="57" t="s">
        <v>768</v>
      </c>
      <c r="D71" s="58">
        <f>Invoice!B76</f>
        <v>3</v>
      </c>
      <c r="E71" s="59">
        <f>'Shipping Invoice'!J77*$N$1</f>
        <v>1.62</v>
      </c>
      <c r="F71" s="59">
        <f t="shared" si="0"/>
        <v>4.8600000000000003</v>
      </c>
      <c r="G71" s="60">
        <f t="shared" si="1"/>
        <v>61.495200000000004</v>
      </c>
      <c r="H71" s="63">
        <f t="shared" si="2"/>
        <v>184.48560000000001</v>
      </c>
    </row>
    <row r="72" spans="1:8" s="62" customFormat="1" ht="24">
      <c r="A72" s="56" t="str">
        <f>IF((LEN('Copy paste to Here'!G76))&gt;5,((CONCATENATE('Copy paste to Here'!G76," &amp; ",'Copy paste to Here'!D76,"  &amp;  ",'Copy paste to Here'!E76))),"Empty Cell")</f>
        <v xml:space="preserve">Surgical steel tongue barbell, 14g (1.6mm) with 6mm acrylic glitter balls - length 5/8'' (16mm) &amp; Color: Black  &amp;  </v>
      </c>
      <c r="B72" s="57" t="str">
        <f>'Copy paste to Here'!C76</f>
        <v>BBGT</v>
      </c>
      <c r="C72" s="57" t="s">
        <v>770</v>
      </c>
      <c r="D72" s="58">
        <f>Invoice!B77</f>
        <v>5</v>
      </c>
      <c r="E72" s="59">
        <f>'Shipping Invoice'!J78*$N$1</f>
        <v>0.17</v>
      </c>
      <c r="F72" s="59">
        <f t="shared" si="0"/>
        <v>0.85000000000000009</v>
      </c>
      <c r="G72" s="60">
        <f t="shared" si="1"/>
        <v>6.4532000000000007</v>
      </c>
      <c r="H72" s="63">
        <f t="shared" si="2"/>
        <v>32.266000000000005</v>
      </c>
    </row>
    <row r="73" spans="1:8" s="62" customFormat="1" ht="24">
      <c r="A73" s="56" t="str">
        <f>IF((LEN('Copy paste to Here'!G77))&gt;5,((CONCATENATE('Copy paste to Here'!G77," &amp; ",'Copy paste to Here'!D77,"  &amp;  ",'Copy paste to Here'!E77))),"Empty Cell")</f>
        <v xml:space="preserve">Surgical steel tongue barbell, 14g (1.6mm) with 6mm acrylic glitter balls - length 5/8'' (16mm) &amp; Color: Clear  &amp;  </v>
      </c>
      <c r="B73" s="57" t="str">
        <f>'Copy paste to Here'!C77</f>
        <v>BBGT</v>
      </c>
      <c r="C73" s="57" t="s">
        <v>770</v>
      </c>
      <c r="D73" s="58">
        <f>Invoice!B78</f>
        <v>5</v>
      </c>
      <c r="E73" s="59">
        <f>'Shipping Invoice'!J79*$N$1</f>
        <v>0.17</v>
      </c>
      <c r="F73" s="59">
        <f t="shared" si="0"/>
        <v>0.85000000000000009</v>
      </c>
      <c r="G73" s="60">
        <f t="shared" si="1"/>
        <v>6.4532000000000007</v>
      </c>
      <c r="H73" s="63">
        <f t="shared" si="2"/>
        <v>32.266000000000005</v>
      </c>
    </row>
    <row r="74" spans="1:8" s="62" customFormat="1" ht="24">
      <c r="A74" s="56" t="str">
        <f>IF((LEN('Copy paste to Here'!G78))&gt;5,((CONCATENATE('Copy paste to Here'!G78," &amp; ",'Copy paste to Here'!D78,"  &amp;  ",'Copy paste to Here'!E78))),"Empty Cell")</f>
        <v xml:space="preserve">Surgical steel tongue barbell, 14g (1.6mm) with 6mm acrylic glitter balls - length 5/8'' (16mm) &amp; Color: Blue  &amp;  </v>
      </c>
      <c r="B74" s="57" t="str">
        <f>'Copy paste to Here'!C78</f>
        <v>BBGT</v>
      </c>
      <c r="C74" s="57" t="s">
        <v>770</v>
      </c>
      <c r="D74" s="58">
        <f>Invoice!B79</f>
        <v>5</v>
      </c>
      <c r="E74" s="59">
        <f>'Shipping Invoice'!J80*$N$1</f>
        <v>0.17</v>
      </c>
      <c r="F74" s="59">
        <f t="shared" si="0"/>
        <v>0.85000000000000009</v>
      </c>
      <c r="G74" s="60">
        <f t="shared" si="1"/>
        <v>6.4532000000000007</v>
      </c>
      <c r="H74" s="63">
        <f t="shared" si="2"/>
        <v>32.266000000000005</v>
      </c>
    </row>
    <row r="75" spans="1:8" s="62" customFormat="1" ht="24">
      <c r="A75" s="56" t="str">
        <f>IF((LEN('Copy paste to Here'!G79))&gt;5,((CONCATENATE('Copy paste to Here'!G79," &amp; ",'Copy paste to Here'!D79,"  &amp;  ",'Copy paste to Here'!E79))),"Empty Cell")</f>
        <v xml:space="preserve">Surgical steel tongue barbell, 14g (1.6mm) with 6mm acrylic glitter balls - length 5/8'' (16mm) &amp; Color: Green  &amp;  </v>
      </c>
      <c r="B75" s="57" t="str">
        <f>'Copy paste to Here'!C79</f>
        <v>BBGT</v>
      </c>
      <c r="C75" s="57" t="s">
        <v>770</v>
      </c>
      <c r="D75" s="58">
        <f>Invoice!B80</f>
        <v>8</v>
      </c>
      <c r="E75" s="59">
        <f>'Shipping Invoice'!J81*$N$1</f>
        <v>0.17</v>
      </c>
      <c r="F75" s="59">
        <f t="shared" si="0"/>
        <v>1.36</v>
      </c>
      <c r="G75" s="60">
        <f t="shared" si="1"/>
        <v>6.4532000000000007</v>
      </c>
      <c r="H75" s="63">
        <f t="shared" si="2"/>
        <v>51.625600000000006</v>
      </c>
    </row>
    <row r="76" spans="1:8" s="62" customFormat="1" ht="24">
      <c r="A76" s="56" t="str">
        <f>IF((LEN('Copy paste to Here'!G80))&gt;5,((CONCATENATE('Copy paste to Here'!G80," &amp; ",'Copy paste to Here'!D80,"  &amp;  ",'Copy paste to Here'!E80))),"Empty Cell")</f>
        <v xml:space="preserve">Surgical steel tongue barbell, 14g (1.6mm) with 6mm acrylic glitter balls - length 5/8'' (16mm) &amp; Color: Orange  &amp;  </v>
      </c>
      <c r="B76" s="57" t="str">
        <f>'Copy paste to Here'!C80</f>
        <v>BBGT</v>
      </c>
      <c r="C76" s="57" t="s">
        <v>770</v>
      </c>
      <c r="D76" s="58">
        <f>Invoice!B81</f>
        <v>5</v>
      </c>
      <c r="E76" s="59">
        <f>'Shipping Invoice'!J82*$N$1</f>
        <v>0.17</v>
      </c>
      <c r="F76" s="59">
        <f t="shared" si="0"/>
        <v>0.85000000000000009</v>
      </c>
      <c r="G76" s="60">
        <f t="shared" si="1"/>
        <v>6.4532000000000007</v>
      </c>
      <c r="H76" s="63">
        <f t="shared" si="2"/>
        <v>32.266000000000005</v>
      </c>
    </row>
    <row r="77" spans="1:8" s="62" customFormat="1" ht="24">
      <c r="A77" s="56" t="str">
        <f>IF((LEN('Copy paste to Here'!G81))&gt;5,((CONCATENATE('Copy paste to Here'!G81," &amp; ",'Copy paste to Here'!D81,"  &amp;  ",'Copy paste to Here'!E81))),"Empty Cell")</f>
        <v xml:space="preserve">Surgical steel tongue barbell, 14g (1.6mm) with 6mm acrylic glitter balls - length 5/8'' (16mm) &amp; Color: Pink  &amp;  </v>
      </c>
      <c r="B77" s="57" t="str">
        <f>'Copy paste to Here'!C81</f>
        <v>BBGT</v>
      </c>
      <c r="C77" s="57" t="s">
        <v>770</v>
      </c>
      <c r="D77" s="58">
        <f>Invoice!B82</f>
        <v>5</v>
      </c>
      <c r="E77" s="59">
        <f>'Shipping Invoice'!J83*$N$1</f>
        <v>0.17</v>
      </c>
      <c r="F77" s="59">
        <f t="shared" si="0"/>
        <v>0.85000000000000009</v>
      </c>
      <c r="G77" s="60">
        <f t="shared" si="1"/>
        <v>6.4532000000000007</v>
      </c>
      <c r="H77" s="63">
        <f t="shared" si="2"/>
        <v>32.266000000000005</v>
      </c>
    </row>
    <row r="78" spans="1:8" s="62" customFormat="1" ht="24">
      <c r="A78" s="56" t="str">
        <f>IF((LEN('Copy paste to Here'!G82))&gt;5,((CONCATENATE('Copy paste to Here'!G82," &amp; ",'Copy paste to Here'!D82,"  &amp;  ",'Copy paste to Here'!E82))),"Empty Cell")</f>
        <v xml:space="preserve">Surgical steel tongue barbell, 14g (1.6mm) with 6mm acrylic glitter balls - length 5/8'' (16mm) &amp; Color: Purple  &amp;  </v>
      </c>
      <c r="B78" s="57" t="str">
        <f>'Copy paste to Here'!C82</f>
        <v>BBGT</v>
      </c>
      <c r="C78" s="57" t="s">
        <v>770</v>
      </c>
      <c r="D78" s="58">
        <f>Invoice!B83</f>
        <v>8</v>
      </c>
      <c r="E78" s="59">
        <f>'Shipping Invoice'!J84*$N$1</f>
        <v>0.17</v>
      </c>
      <c r="F78" s="59">
        <f t="shared" si="0"/>
        <v>1.36</v>
      </c>
      <c r="G78" s="60">
        <f t="shared" si="1"/>
        <v>6.4532000000000007</v>
      </c>
      <c r="H78" s="63">
        <f t="shared" si="2"/>
        <v>51.625600000000006</v>
      </c>
    </row>
    <row r="79" spans="1:8" s="62" customFormat="1" ht="24">
      <c r="A79" s="56" t="str">
        <f>IF((LEN('Copy paste to Here'!G83))&gt;5,((CONCATENATE('Copy paste to Here'!G83," &amp; ",'Copy paste to Here'!D83,"  &amp;  ",'Copy paste to Here'!E83))),"Empty Cell")</f>
        <v xml:space="preserve">Surgical steel tongue barbell, 14g (1.6mm) with 6mm acrylic glitter balls - length 5/8'' (16mm) &amp; Color: Red  &amp;  </v>
      </c>
      <c r="B79" s="57" t="str">
        <f>'Copy paste to Here'!C83</f>
        <v>BBGT</v>
      </c>
      <c r="C79" s="57" t="s">
        <v>770</v>
      </c>
      <c r="D79" s="58">
        <f>Invoice!B84</f>
        <v>5</v>
      </c>
      <c r="E79" s="59">
        <f>'Shipping Invoice'!J85*$N$1</f>
        <v>0.17</v>
      </c>
      <c r="F79" s="59">
        <f t="shared" si="0"/>
        <v>0.85000000000000009</v>
      </c>
      <c r="G79" s="60">
        <f t="shared" si="1"/>
        <v>6.4532000000000007</v>
      </c>
      <c r="H79" s="63">
        <f t="shared" si="2"/>
        <v>32.266000000000005</v>
      </c>
    </row>
    <row r="80" spans="1:8" s="62" customFormat="1" ht="24">
      <c r="A80" s="56" t="str">
        <f>IF((LEN('Copy paste to Here'!G84))&gt;5,((CONCATENATE('Copy paste to Here'!G84," &amp; ",'Copy paste to Here'!D84,"  &amp;  ",'Copy paste to Here'!E84))),"Empty Cell")</f>
        <v>Premium PVD plated surgical steel industrial Barbell, 14g (1.6mm) with two 5mm balls &amp; Length: 38mm  &amp;  Color: Rainbow</v>
      </c>
      <c r="B80" s="57" t="str">
        <f>'Copy paste to Here'!C84</f>
        <v>BBITB</v>
      </c>
      <c r="C80" s="57" t="s">
        <v>775</v>
      </c>
      <c r="D80" s="58">
        <f>Invoice!B85</f>
        <v>2</v>
      </c>
      <c r="E80" s="59">
        <f>'Shipping Invoice'!J86*$N$1</f>
        <v>0.72</v>
      </c>
      <c r="F80" s="59">
        <f t="shared" si="0"/>
        <v>1.44</v>
      </c>
      <c r="G80" s="60">
        <f t="shared" si="1"/>
        <v>27.331199999999999</v>
      </c>
      <c r="H80" s="63">
        <f t="shared" si="2"/>
        <v>54.662399999999998</v>
      </c>
    </row>
    <row r="81" spans="1:8" s="62" customFormat="1" ht="24">
      <c r="A81" s="56" t="str">
        <f>IF((LEN('Copy paste to Here'!G85))&gt;5,((CONCATENATE('Copy paste to Here'!G85," &amp; ",'Copy paste to Here'!D85,"  &amp;  ",'Copy paste to Here'!E85))),"Empty Cell")</f>
        <v>Premium PVD plated surgical steel industrial Barbell, 14g (1.6mm) with two 5mm balls &amp; Length: 40mm  &amp;  Color: Black</v>
      </c>
      <c r="B81" s="57" t="str">
        <f>'Copy paste to Here'!C85</f>
        <v>BBITB</v>
      </c>
      <c r="C81" s="57" t="s">
        <v>775</v>
      </c>
      <c r="D81" s="58">
        <f>Invoice!B86</f>
        <v>2</v>
      </c>
      <c r="E81" s="59">
        <f>'Shipping Invoice'!J87*$N$1</f>
        <v>0.72</v>
      </c>
      <c r="F81" s="59">
        <f t="shared" si="0"/>
        <v>1.44</v>
      </c>
      <c r="G81" s="60">
        <f t="shared" si="1"/>
        <v>27.331199999999999</v>
      </c>
      <c r="H81" s="63">
        <f t="shared" si="2"/>
        <v>54.662399999999998</v>
      </c>
    </row>
    <row r="82" spans="1:8" s="62" customFormat="1" ht="24">
      <c r="A82" s="56" t="str">
        <f>IF((LEN('Copy paste to Here'!G86))&gt;5,((CONCATENATE('Copy paste to Here'!G86," &amp; ",'Copy paste to Here'!D86,"  &amp;  ",'Copy paste to Here'!E86))),"Empty Cell")</f>
        <v>Premium PVD plated surgical steel industrial Barbell, 14g (1.6mm) with two 5mm balls &amp; Length: 42mm  &amp;  Color: Black</v>
      </c>
      <c r="B82" s="57" t="str">
        <f>'Copy paste to Here'!C86</f>
        <v>BBITB</v>
      </c>
      <c r="C82" s="57" t="s">
        <v>775</v>
      </c>
      <c r="D82" s="58">
        <f>Invoice!B87</f>
        <v>2</v>
      </c>
      <c r="E82" s="59">
        <f>'Shipping Invoice'!J88*$N$1</f>
        <v>0.72</v>
      </c>
      <c r="F82" s="59">
        <f t="shared" si="0"/>
        <v>1.44</v>
      </c>
      <c r="G82" s="60">
        <f t="shared" si="1"/>
        <v>27.331199999999999</v>
      </c>
      <c r="H82" s="63">
        <f t="shared" si="2"/>
        <v>54.662399999999998</v>
      </c>
    </row>
    <row r="83" spans="1:8" s="62" customFormat="1" ht="24">
      <c r="A83" s="56" t="str">
        <f>IF((LEN('Copy paste to Here'!G87))&gt;5,((CONCATENATE('Copy paste to Here'!G87," &amp; ",'Copy paste to Here'!D87,"  &amp;  ",'Copy paste to Here'!E87))),"Empty Cell")</f>
        <v>Premium PVD plated surgical steel industrial Barbell, 14g (1.6mm) with two 5mm cones &amp; Length: 38mm  &amp;  Color: Green</v>
      </c>
      <c r="B83" s="57" t="str">
        <f>'Copy paste to Here'!C87</f>
        <v>BBITCN</v>
      </c>
      <c r="C83" s="57" t="s">
        <v>778</v>
      </c>
      <c r="D83" s="58">
        <f>Invoice!B88</f>
        <v>2</v>
      </c>
      <c r="E83" s="59">
        <f>'Shipping Invoice'!J89*$N$1</f>
        <v>0.72</v>
      </c>
      <c r="F83" s="59">
        <f t="shared" ref="F83:F146" si="3">D83*E83</f>
        <v>1.44</v>
      </c>
      <c r="G83" s="60">
        <f t="shared" ref="G83:G146" si="4">E83*$E$14</f>
        <v>27.331199999999999</v>
      </c>
      <c r="H83" s="63">
        <f t="shared" ref="H83:H146" si="5">D83*G83</f>
        <v>54.662399999999998</v>
      </c>
    </row>
    <row r="84" spans="1:8" s="62" customFormat="1" ht="36">
      <c r="A84" s="56" t="str">
        <f>IF((LEN('Copy paste to Here'!G88))&gt;5,((CONCATENATE('Copy paste to Here'!G88," &amp; ",'Copy paste to Here'!D88,"  &amp;  ",'Copy paste to Here'!E88))),"Empty Cell")</f>
        <v>316L steel nipple barbell, 1.6mm (14g) with two forward facing 5mm or 6mm jewel balls &amp; Length: 12mm with 5mm jewel balls  &amp;  Crystal Color: Clear</v>
      </c>
      <c r="B84" s="57" t="str">
        <f>'Copy paste to Here'!C88</f>
        <v>BBNP2C</v>
      </c>
      <c r="C84" s="57" t="s">
        <v>100</v>
      </c>
      <c r="D84" s="58">
        <f>Invoice!B89</f>
        <v>4</v>
      </c>
      <c r="E84" s="59">
        <f>'Shipping Invoice'!J90*$N$1</f>
        <v>0.97</v>
      </c>
      <c r="F84" s="59">
        <f t="shared" si="3"/>
        <v>3.88</v>
      </c>
      <c r="G84" s="60">
        <f t="shared" si="4"/>
        <v>36.821199999999997</v>
      </c>
      <c r="H84" s="63">
        <f t="shared" si="5"/>
        <v>147.28479999999999</v>
      </c>
    </row>
    <row r="85" spans="1:8" s="62" customFormat="1" ht="36">
      <c r="A85" s="56" t="str">
        <f>IF((LEN('Copy paste to Here'!G89))&gt;5,((CONCATENATE('Copy paste to Here'!G89," &amp; ",'Copy paste to Here'!D89,"  &amp;  ",'Copy paste to Here'!E89))),"Empty Cell")</f>
        <v>316L steel nipple barbell, 1.6mm (14g) with two forward facing 5mm or 6mm jewel balls &amp; Length: 12mm with 5mm jewel balls  &amp;  Crystal Color: Blue Zircon</v>
      </c>
      <c r="B85" s="57" t="str">
        <f>'Copy paste to Here'!C89</f>
        <v>BBNP2C</v>
      </c>
      <c r="C85" s="57" t="s">
        <v>100</v>
      </c>
      <c r="D85" s="58">
        <f>Invoice!B90</f>
        <v>4</v>
      </c>
      <c r="E85" s="59">
        <f>'Shipping Invoice'!J91*$N$1</f>
        <v>0.97</v>
      </c>
      <c r="F85" s="59">
        <f t="shared" si="3"/>
        <v>3.88</v>
      </c>
      <c r="G85" s="60">
        <f t="shared" si="4"/>
        <v>36.821199999999997</v>
      </c>
      <c r="H85" s="63">
        <f t="shared" si="5"/>
        <v>147.28479999999999</v>
      </c>
    </row>
    <row r="86" spans="1:8" s="62" customFormat="1" ht="36">
      <c r="A86" s="56" t="str">
        <f>IF((LEN('Copy paste to Here'!G90))&gt;5,((CONCATENATE('Copy paste to Here'!G90," &amp; ",'Copy paste to Here'!D90,"  &amp;  ",'Copy paste to Here'!E90))),"Empty Cell")</f>
        <v>316L steel nipple barbell, 14g (1.6mm) with two forward facing 5mm heart shaped CZs in prong set (prong sets made from 925 Silver plated brass) &amp; Size: 12mm  &amp;  Cz Color: Clear</v>
      </c>
      <c r="B86" s="57" t="str">
        <f>'Copy paste to Here'!C90</f>
        <v>BBNPHZ</v>
      </c>
      <c r="C86" s="57" t="s">
        <v>782</v>
      </c>
      <c r="D86" s="58">
        <f>Invoice!B91</f>
        <v>3</v>
      </c>
      <c r="E86" s="59">
        <f>'Shipping Invoice'!J92*$N$1</f>
        <v>2.04</v>
      </c>
      <c r="F86" s="59">
        <f t="shared" si="3"/>
        <v>6.12</v>
      </c>
      <c r="G86" s="60">
        <f t="shared" si="4"/>
        <v>77.438400000000001</v>
      </c>
      <c r="H86" s="63">
        <f t="shared" si="5"/>
        <v>232.3152</v>
      </c>
    </row>
    <row r="87" spans="1:8" s="62" customFormat="1" ht="36">
      <c r="A87" s="56" t="str">
        <f>IF((LEN('Copy paste to Here'!G91))&gt;5,((CONCATENATE('Copy paste to Here'!G91," &amp; ",'Copy paste to Here'!D91,"  &amp;  ",'Copy paste to Here'!E91))),"Empty Cell")</f>
        <v>316L steel nipple barbell, 14g (1.6mm) with two forward facing 5mm heart shaped CZs in prong set (prong sets made from 925 Silver plated brass) &amp; Size: 12mm  &amp;  Cz Color: Rose</v>
      </c>
      <c r="B87" s="57" t="str">
        <f>'Copy paste to Here'!C91</f>
        <v>BBNPHZ</v>
      </c>
      <c r="C87" s="57" t="s">
        <v>782</v>
      </c>
      <c r="D87" s="58">
        <f>Invoice!B92</f>
        <v>3</v>
      </c>
      <c r="E87" s="59">
        <f>'Shipping Invoice'!J93*$N$1</f>
        <v>2.04</v>
      </c>
      <c r="F87" s="59">
        <f t="shared" si="3"/>
        <v>6.12</v>
      </c>
      <c r="G87" s="60">
        <f t="shared" si="4"/>
        <v>77.438400000000001</v>
      </c>
      <c r="H87" s="63">
        <f t="shared" si="5"/>
        <v>232.3152</v>
      </c>
    </row>
    <row r="88" spans="1:8" s="62" customFormat="1" ht="25.5">
      <c r="A88" s="56" t="str">
        <f>IF((LEN('Copy paste to Here'!G92))&gt;5,((CONCATENATE('Copy paste to Here'!G92," &amp; ",'Copy paste to Here'!D92,"  &amp;  ",'Copy paste to Here'!E92))),"Empty Cell")</f>
        <v>Anodized surgical steel nipple barbell, 14g (1.6mm) with two small wings &amp; Length: 12mm  &amp;  Color: Black</v>
      </c>
      <c r="B88" s="57" t="str">
        <f>'Copy paste to Here'!C92</f>
        <v>BBNPTWG</v>
      </c>
      <c r="C88" s="57" t="s">
        <v>784</v>
      </c>
      <c r="D88" s="58">
        <f>Invoice!B93</f>
        <v>2</v>
      </c>
      <c r="E88" s="59">
        <f>'Shipping Invoice'!J94*$N$1</f>
        <v>1.46</v>
      </c>
      <c r="F88" s="59">
        <f t="shared" si="3"/>
        <v>2.92</v>
      </c>
      <c r="G88" s="60">
        <f t="shared" si="4"/>
        <v>55.421599999999998</v>
      </c>
      <c r="H88" s="63">
        <f t="shared" si="5"/>
        <v>110.8432</v>
      </c>
    </row>
    <row r="89" spans="1:8" s="62" customFormat="1" ht="24">
      <c r="A89" s="56" t="str">
        <f>IF((LEN('Copy paste to Here'!G93))&gt;5,((CONCATENATE('Copy paste to Here'!G93," &amp; ",'Copy paste to Here'!D93,"  &amp;  ",'Copy paste to Here'!E93))),"Empty Cell")</f>
        <v xml:space="preserve">Surgical steel tongue barbell, 14g (1.6mm) with two 5mm balls &amp; Length: 14mm  &amp;  </v>
      </c>
      <c r="B89" s="57" t="str">
        <f>'Copy paste to Here'!C93</f>
        <v>BBS</v>
      </c>
      <c r="C89" s="57" t="s">
        <v>43</v>
      </c>
      <c r="D89" s="58">
        <f>Invoice!B94</f>
        <v>30</v>
      </c>
      <c r="E89" s="59">
        <f>'Shipping Invoice'!J95*$N$1</f>
        <v>0.19</v>
      </c>
      <c r="F89" s="59">
        <f t="shared" si="3"/>
        <v>5.7</v>
      </c>
      <c r="G89" s="60">
        <f t="shared" si="4"/>
        <v>7.2124000000000006</v>
      </c>
      <c r="H89" s="63">
        <f t="shared" si="5"/>
        <v>216.37200000000001</v>
      </c>
    </row>
    <row r="90" spans="1:8" s="62" customFormat="1" ht="24">
      <c r="A90" s="56" t="str">
        <f>IF((LEN('Copy paste to Here'!G94))&gt;5,((CONCATENATE('Copy paste to Here'!G94," &amp; ",'Copy paste to Here'!D94,"  &amp;  ",'Copy paste to Here'!E94))),"Empty Cell")</f>
        <v xml:space="preserve">Surgical steel tongue barbell, 14g (1.6mm) with two 5mm balls &amp; Length: 16mm  &amp;  </v>
      </c>
      <c r="B90" s="57" t="str">
        <f>'Copy paste to Here'!C94</f>
        <v>BBS</v>
      </c>
      <c r="C90" s="57" t="s">
        <v>43</v>
      </c>
      <c r="D90" s="58">
        <f>Invoice!B95</f>
        <v>30</v>
      </c>
      <c r="E90" s="59">
        <f>'Shipping Invoice'!J96*$N$1</f>
        <v>0.19</v>
      </c>
      <c r="F90" s="59">
        <f t="shared" si="3"/>
        <v>5.7</v>
      </c>
      <c r="G90" s="60">
        <f t="shared" si="4"/>
        <v>7.2124000000000006</v>
      </c>
      <c r="H90" s="63">
        <f t="shared" si="5"/>
        <v>216.37200000000001</v>
      </c>
    </row>
    <row r="91" spans="1:8" s="62" customFormat="1" ht="24">
      <c r="A91" s="56" t="str">
        <f>IF((LEN('Copy paste to Here'!G95))&gt;5,((CONCATENATE('Copy paste to Here'!G95," &amp; ",'Copy paste to Here'!D95,"  &amp;  ",'Copy paste to Here'!E95))),"Empty Cell")</f>
        <v xml:space="preserve">Surgical steel tongue barbell, 14g (1.6mm) with two 5mm balls &amp; Length: 19mm  &amp;  </v>
      </c>
      <c r="B91" s="57" t="str">
        <f>'Copy paste to Here'!C95</f>
        <v>BBS</v>
      </c>
      <c r="C91" s="57" t="s">
        <v>43</v>
      </c>
      <c r="D91" s="58">
        <f>Invoice!B96</f>
        <v>20</v>
      </c>
      <c r="E91" s="59">
        <f>'Shipping Invoice'!J97*$N$1</f>
        <v>0.19</v>
      </c>
      <c r="F91" s="59">
        <f t="shared" si="3"/>
        <v>3.8</v>
      </c>
      <c r="G91" s="60">
        <f t="shared" si="4"/>
        <v>7.2124000000000006</v>
      </c>
      <c r="H91" s="63">
        <f t="shared" si="5"/>
        <v>144.24800000000002</v>
      </c>
    </row>
    <row r="92" spans="1:8" s="62" customFormat="1" ht="24">
      <c r="A92" s="56" t="str">
        <f>IF((LEN('Copy paste to Here'!G96))&gt;5,((CONCATENATE('Copy paste to Here'!G96," &amp; ",'Copy paste to Here'!D96,"  &amp;  ",'Copy paste to Here'!E96))),"Empty Cell")</f>
        <v xml:space="preserve">Surgical steel tongue barbell, 14g (1.6mm) with two 5mm balls &amp; Length: 20mm  &amp;  </v>
      </c>
      <c r="B92" s="57" t="str">
        <f>'Copy paste to Here'!C96</f>
        <v>BBS</v>
      </c>
      <c r="C92" s="57" t="s">
        <v>43</v>
      </c>
      <c r="D92" s="58">
        <f>Invoice!B97</f>
        <v>20</v>
      </c>
      <c r="E92" s="59">
        <f>'Shipping Invoice'!J98*$N$1</f>
        <v>0.19</v>
      </c>
      <c r="F92" s="59">
        <f t="shared" si="3"/>
        <v>3.8</v>
      </c>
      <c r="G92" s="60">
        <f t="shared" si="4"/>
        <v>7.2124000000000006</v>
      </c>
      <c r="H92" s="63">
        <f t="shared" si="5"/>
        <v>144.24800000000002</v>
      </c>
    </row>
    <row r="93" spans="1:8" s="62" customFormat="1" ht="36">
      <c r="A93" s="56" t="str">
        <f>IF((LEN('Copy paste to Here'!G97))&gt;5,((CONCATENATE('Copy paste to Here'!G97," &amp; ",'Copy paste to Here'!D97,"  &amp;  ",'Copy paste to Here'!E97))),"Empty Cell")</f>
        <v>Surgical steel tongue barbell, 14g (1.6mm) with a casted surgical steel skull with crystal eyes and a lower 6mm ball &amp; Length: 16mm  &amp;  Crystal Color: Rose</v>
      </c>
      <c r="B93" s="57" t="str">
        <f>'Copy paste to Here'!C97</f>
        <v>BBSKC</v>
      </c>
      <c r="C93" s="57" t="s">
        <v>787</v>
      </c>
      <c r="D93" s="58">
        <f>Invoice!B98</f>
        <v>2</v>
      </c>
      <c r="E93" s="59">
        <f>'Shipping Invoice'!J99*$N$1</f>
        <v>1.82</v>
      </c>
      <c r="F93" s="59">
        <f t="shared" si="3"/>
        <v>3.64</v>
      </c>
      <c r="G93" s="60">
        <f t="shared" si="4"/>
        <v>69.08720000000001</v>
      </c>
      <c r="H93" s="63">
        <f t="shared" si="5"/>
        <v>138.17440000000002</v>
      </c>
    </row>
    <row r="94" spans="1:8" s="62" customFormat="1" ht="36">
      <c r="A94" s="56" t="str">
        <f>IF((LEN('Copy paste to Here'!G98))&gt;5,((CONCATENATE('Copy paste to Here'!G98," &amp; ",'Copy paste to Here'!D98,"  &amp;  ",'Copy paste to Here'!E98))),"Empty Cell")</f>
        <v>Surgical steel tongue barbell, 14g (1.6mm) with a casted surgical steel skull with crystal eyes and a lower 6mm ball &amp; Length: 16mm  &amp;  Crystal Color: Light Sapphire</v>
      </c>
      <c r="B94" s="57" t="str">
        <f>'Copy paste to Here'!C98</f>
        <v>BBSKC</v>
      </c>
      <c r="C94" s="57" t="s">
        <v>787</v>
      </c>
      <c r="D94" s="58">
        <f>Invoice!B99</f>
        <v>2</v>
      </c>
      <c r="E94" s="59">
        <f>'Shipping Invoice'!J100*$N$1</f>
        <v>1.82</v>
      </c>
      <c r="F94" s="59">
        <f t="shared" si="3"/>
        <v>3.64</v>
      </c>
      <c r="G94" s="60">
        <f t="shared" si="4"/>
        <v>69.08720000000001</v>
      </c>
      <c r="H94" s="63">
        <f t="shared" si="5"/>
        <v>138.17440000000002</v>
      </c>
    </row>
    <row r="95" spans="1:8" s="62" customFormat="1" ht="36">
      <c r="A95" s="56" t="str">
        <f>IF((LEN('Copy paste to Here'!G99))&gt;5,((CONCATENATE('Copy paste to Here'!G99," &amp; ",'Copy paste to Here'!D99,"  &amp;  ",'Copy paste to Here'!E99))),"Empty Cell")</f>
        <v>Surgical steel tongue barbell, 14g (1.6mm) with a casted surgical steel skull with crystal eyes and a lower 6mm ball &amp; Length: 16mm  &amp;  Crystal Color: Aquamarine</v>
      </c>
      <c r="B95" s="57" t="str">
        <f>'Copy paste to Here'!C99</f>
        <v>BBSKC</v>
      </c>
      <c r="C95" s="57" t="s">
        <v>787</v>
      </c>
      <c r="D95" s="58">
        <f>Invoice!B100</f>
        <v>2</v>
      </c>
      <c r="E95" s="59">
        <f>'Shipping Invoice'!J101*$N$1</f>
        <v>1.82</v>
      </c>
      <c r="F95" s="59">
        <f t="shared" si="3"/>
        <v>3.64</v>
      </c>
      <c r="G95" s="60">
        <f t="shared" si="4"/>
        <v>69.08720000000001</v>
      </c>
      <c r="H95" s="63">
        <f t="shared" si="5"/>
        <v>138.17440000000002</v>
      </c>
    </row>
    <row r="96" spans="1:8" s="62" customFormat="1" ht="36">
      <c r="A96" s="56" t="str">
        <f>IF((LEN('Copy paste to Here'!G100))&gt;5,((CONCATENATE('Copy paste to Here'!G100," &amp; ",'Copy paste to Here'!D100,"  &amp;  ",'Copy paste to Here'!E100))),"Empty Cell")</f>
        <v xml:space="preserve">316L steel spinner tongue barbell, 14g (1.6mm) with two 6mm balls and with a 16g (1.2mm) spinner bar with two 3mm dices - length 5/8'' (16mm) &amp;   &amp;  </v>
      </c>
      <c r="B96" s="57" t="str">
        <f>'Copy paste to Here'!C100</f>
        <v>BBSPNDI</v>
      </c>
      <c r="C96" s="57" t="s">
        <v>789</v>
      </c>
      <c r="D96" s="58">
        <f>Invoice!B101</f>
        <v>3</v>
      </c>
      <c r="E96" s="59">
        <f>'Shipping Invoice'!J102*$N$1</f>
        <v>1.07</v>
      </c>
      <c r="F96" s="59">
        <f t="shared" si="3"/>
        <v>3.21</v>
      </c>
      <c r="G96" s="60">
        <f t="shared" si="4"/>
        <v>40.617200000000004</v>
      </c>
      <c r="H96" s="63">
        <f t="shared" si="5"/>
        <v>121.85160000000002</v>
      </c>
    </row>
    <row r="97" spans="1:8" s="62" customFormat="1" ht="24">
      <c r="A97" s="56" t="str">
        <f>IF((LEN('Copy paste to Here'!G101))&gt;5,((CONCATENATE('Copy paste to Here'!G101," &amp; ",'Copy paste to Here'!D101,"  &amp;  ",'Copy paste to Here'!E101))),"Empty Cell")</f>
        <v>Anodized surgical steel nipple or tongue barbell, 14g (1.6mm) with two 5mm balls &amp; Length: 16mm  &amp;  Color: Blue</v>
      </c>
      <c r="B97" s="57" t="str">
        <f>'Copy paste to Here'!C101</f>
        <v>BBTB5</v>
      </c>
      <c r="C97" s="57" t="s">
        <v>790</v>
      </c>
      <c r="D97" s="58">
        <f>Invoice!B102</f>
        <v>10</v>
      </c>
      <c r="E97" s="59">
        <f>'Shipping Invoice'!J103*$N$1</f>
        <v>0.67</v>
      </c>
      <c r="F97" s="59">
        <f t="shared" si="3"/>
        <v>6.7</v>
      </c>
      <c r="G97" s="60">
        <f t="shared" si="4"/>
        <v>25.433200000000003</v>
      </c>
      <c r="H97" s="63">
        <f t="shared" si="5"/>
        <v>254.33200000000002</v>
      </c>
    </row>
    <row r="98" spans="1:8" s="62" customFormat="1" ht="36">
      <c r="A98" s="56" t="str">
        <f>IF((LEN('Copy paste to Here'!G102))&gt;5,((CONCATENATE('Copy paste to Here'!G102," &amp; ",'Copy paste to Here'!D102,"  &amp;  ",'Copy paste to Here'!E102))),"Empty Cell")</f>
        <v xml:space="preserve">Anodized surgical steel tongue barbell, 14g (1.6mm) with a top 6mm bezel set jewel ball and a slave circular barbell ring - length 5/8'' (16mm) &amp; Color: Rainbow  &amp;  </v>
      </c>
      <c r="B98" s="57" t="str">
        <f>'Copy paste to Here'!C102</f>
        <v>BBTCSL</v>
      </c>
      <c r="C98" s="57" t="s">
        <v>792</v>
      </c>
      <c r="D98" s="58">
        <f>Invoice!B103</f>
        <v>2</v>
      </c>
      <c r="E98" s="59">
        <f>'Shipping Invoice'!J104*$N$1</f>
        <v>0.65</v>
      </c>
      <c r="F98" s="59">
        <f t="shared" si="3"/>
        <v>1.3</v>
      </c>
      <c r="G98" s="60">
        <f t="shared" si="4"/>
        <v>24.674000000000003</v>
      </c>
      <c r="H98" s="63">
        <f t="shared" si="5"/>
        <v>49.348000000000006</v>
      </c>
    </row>
    <row r="99" spans="1:8" s="62" customFormat="1" ht="36">
      <c r="A99" s="56" t="str">
        <f>IF((LEN('Copy paste to Here'!G103))&gt;5,((CONCATENATE('Copy paste to Here'!G103," &amp; ",'Copy paste to Here'!D103,"  &amp;  ",'Copy paste to Here'!E103))),"Empty Cell")</f>
        <v xml:space="preserve">Anodized surgical steel tongue barbell, 14g (1.6mm) with a 6mm heart shaped flat top and a lower 6mm ball - length 5/8'' (16mm) &amp; Color: Black  &amp;  </v>
      </c>
      <c r="B99" s="57" t="str">
        <f>'Copy paste to Here'!C103</f>
        <v>BBTSH2</v>
      </c>
      <c r="C99" s="57" t="s">
        <v>793</v>
      </c>
      <c r="D99" s="58">
        <f>Invoice!B104</f>
        <v>2</v>
      </c>
      <c r="E99" s="59">
        <f>'Shipping Invoice'!J105*$N$1</f>
        <v>1.46</v>
      </c>
      <c r="F99" s="59">
        <f t="shared" si="3"/>
        <v>2.92</v>
      </c>
      <c r="G99" s="60">
        <f t="shared" si="4"/>
        <v>55.421599999999998</v>
      </c>
      <c r="H99" s="63">
        <f t="shared" si="5"/>
        <v>110.8432</v>
      </c>
    </row>
    <row r="100" spans="1:8" s="62" customFormat="1" ht="36">
      <c r="A100" s="56" t="str">
        <f>IF((LEN('Copy paste to Here'!G104))&gt;5,((CONCATENATE('Copy paste to Here'!G104," &amp; ",'Copy paste to Here'!D104,"  &amp;  ",'Copy paste to Here'!E104))),"Empty Cell")</f>
        <v xml:space="preserve">Anodized surgical steel tongue barbell, 14g (1.6mm) with a 6mm heart shaped flat top and a lower 6mm ball - length 5/8'' (16mm) &amp; Color: Rainbow  &amp;  </v>
      </c>
      <c r="B100" s="57" t="str">
        <f>'Copy paste to Here'!C104</f>
        <v>BBTSH2</v>
      </c>
      <c r="C100" s="57" t="s">
        <v>793</v>
      </c>
      <c r="D100" s="58">
        <f>Invoice!B105</f>
        <v>3</v>
      </c>
      <c r="E100" s="59">
        <f>'Shipping Invoice'!J106*$N$1</f>
        <v>1.46</v>
      </c>
      <c r="F100" s="59">
        <f t="shared" si="3"/>
        <v>4.38</v>
      </c>
      <c r="G100" s="60">
        <f t="shared" si="4"/>
        <v>55.421599999999998</v>
      </c>
      <c r="H100" s="63">
        <f t="shared" si="5"/>
        <v>166.26479999999998</v>
      </c>
    </row>
    <row r="101" spans="1:8" s="62" customFormat="1" ht="36">
      <c r="A101" s="56" t="str">
        <f>IF((LEN('Copy paste to Here'!G105))&gt;5,((CONCATENATE('Copy paste to Here'!G105," &amp; ",'Copy paste to Here'!D105,"  &amp;  ",'Copy paste to Here'!E105))),"Empty Cell")</f>
        <v xml:space="preserve">Anodized surgical steel tongue barbell, 14g (1.6mm) with a top 6mm ball and a slave ball closure ring - length 5/8'' (16mm) &amp; Color: Rainbow  &amp;  </v>
      </c>
      <c r="B101" s="57" t="str">
        <f>'Copy paste to Here'!C105</f>
        <v>BBTSL</v>
      </c>
      <c r="C101" s="57" t="s">
        <v>794</v>
      </c>
      <c r="D101" s="58">
        <f>Invoice!B106</f>
        <v>2</v>
      </c>
      <c r="E101" s="59">
        <f>'Shipping Invoice'!J107*$N$1</f>
        <v>1.55</v>
      </c>
      <c r="F101" s="59">
        <f t="shared" si="3"/>
        <v>3.1</v>
      </c>
      <c r="G101" s="60">
        <f t="shared" si="4"/>
        <v>58.838000000000001</v>
      </c>
      <c r="H101" s="63">
        <f t="shared" si="5"/>
        <v>117.676</v>
      </c>
    </row>
    <row r="102" spans="1:8" s="62" customFormat="1" ht="36">
      <c r="A102" s="56" t="str">
        <f>IF((LEN('Copy paste to Here'!G106))&gt;5,((CONCATENATE('Copy paste to Here'!G106," &amp; ",'Copy paste to Here'!D106,"  &amp;  ",'Copy paste to Here'!E106))),"Empty Cell")</f>
        <v xml:space="preserve">Anodized surgical steel tongue barbell, 14g (1.6mm) with a top 6mm ball and a slave ball closure ring - length 5/8'' (16mm) &amp; Color: Gold  &amp;  </v>
      </c>
      <c r="B102" s="57" t="str">
        <f>'Copy paste to Here'!C106</f>
        <v>BBTSL</v>
      </c>
      <c r="C102" s="57" t="s">
        <v>794</v>
      </c>
      <c r="D102" s="58">
        <f>Invoice!B107</f>
        <v>2</v>
      </c>
      <c r="E102" s="59">
        <f>'Shipping Invoice'!J108*$N$1</f>
        <v>1.55</v>
      </c>
      <c r="F102" s="59">
        <f t="shared" si="3"/>
        <v>3.1</v>
      </c>
      <c r="G102" s="60">
        <f t="shared" si="4"/>
        <v>58.838000000000001</v>
      </c>
      <c r="H102" s="63">
        <f t="shared" si="5"/>
        <v>117.676</v>
      </c>
    </row>
    <row r="103" spans="1:8" s="62" customFormat="1" ht="48">
      <c r="A103" s="56" t="str">
        <f>IF((LEN('Copy paste to Here'!G107))&gt;5,((CONCATENATE('Copy paste to Here'!G107," &amp; ",'Copy paste to Here'!D107,"  &amp;  ",'Copy paste to Here'!E107))),"Empty Cell")</f>
        <v xml:space="preserve">Anodized 316L steel spinner tongue barbell 14g (1.6mm) with two 6mm balls and with a 16g (1.2mm) spinner bar with two 3mm balls - length of the spinner bar is 5/16'' (8mm) and length of the tongue barbell is 5/8'' (16mm) &amp; Color: Black  &amp;  </v>
      </c>
      <c r="B103" s="57" t="str">
        <f>'Copy paste to Here'!C107</f>
        <v>BBTSPN</v>
      </c>
      <c r="C103" s="57" t="s">
        <v>795</v>
      </c>
      <c r="D103" s="58">
        <f>Invoice!B108</f>
        <v>3</v>
      </c>
      <c r="E103" s="59">
        <f>'Shipping Invoice'!J109*$N$1</f>
        <v>1.37</v>
      </c>
      <c r="F103" s="59">
        <f t="shared" si="3"/>
        <v>4.1100000000000003</v>
      </c>
      <c r="G103" s="60">
        <f t="shared" si="4"/>
        <v>52.005200000000002</v>
      </c>
      <c r="H103" s="63">
        <f t="shared" si="5"/>
        <v>156.01560000000001</v>
      </c>
    </row>
    <row r="104" spans="1:8" s="62" customFormat="1" ht="48">
      <c r="A104" s="56" t="str">
        <f>IF((LEN('Copy paste to Here'!G108))&gt;5,((CONCATENATE('Copy paste to Here'!G108," &amp; ",'Copy paste to Here'!D108,"  &amp;  ",'Copy paste to Here'!E108))),"Empty Cell")</f>
        <v xml:space="preserve">Anodized 316L steel spinner tongue barbell 14g (1.6mm) with two 6mm balls and with a 16g (1.2mm) spinner bar with two 3mm balls - length of the spinner bar is 5/16'' (8mm) and length of the tongue barbell is 5/8'' (16mm) &amp; Color: Rainbow  &amp;  </v>
      </c>
      <c r="B104" s="57" t="str">
        <f>'Copy paste to Here'!C108</f>
        <v>BBTSPN</v>
      </c>
      <c r="C104" s="57" t="s">
        <v>795</v>
      </c>
      <c r="D104" s="58">
        <f>Invoice!B109</f>
        <v>3</v>
      </c>
      <c r="E104" s="59">
        <f>'Shipping Invoice'!J110*$N$1</f>
        <v>1.37</v>
      </c>
      <c r="F104" s="59">
        <f t="shared" si="3"/>
        <v>4.1100000000000003</v>
      </c>
      <c r="G104" s="60">
        <f t="shared" si="4"/>
        <v>52.005200000000002</v>
      </c>
      <c r="H104" s="63">
        <f t="shared" si="5"/>
        <v>156.01560000000001</v>
      </c>
    </row>
    <row r="105" spans="1:8" s="62" customFormat="1" ht="24">
      <c r="A105" s="56" t="str">
        <f>IF((LEN('Copy paste to Here'!G109))&gt;5,((CONCATENATE('Copy paste to Here'!G109," &amp; ",'Copy paste to Here'!D109,"  &amp;  ",'Copy paste to Here'!E109))),"Empty Cell")</f>
        <v xml:space="preserve">Surgical steel tongue barbell, 14g (1.6mm) with 5mm acrylic UV dice - length 5/8'' (16mm) &amp; Color: Pink  &amp;  </v>
      </c>
      <c r="B105" s="57" t="str">
        <f>'Copy paste to Here'!C109</f>
        <v>BBUVDI</v>
      </c>
      <c r="C105" s="57" t="s">
        <v>796</v>
      </c>
      <c r="D105" s="58">
        <f>Invoice!B110</f>
        <v>5</v>
      </c>
      <c r="E105" s="59">
        <f>'Shipping Invoice'!J111*$N$1</f>
        <v>0.28000000000000003</v>
      </c>
      <c r="F105" s="59">
        <f t="shared" si="3"/>
        <v>1.4000000000000001</v>
      </c>
      <c r="G105" s="60">
        <f t="shared" si="4"/>
        <v>10.628800000000002</v>
      </c>
      <c r="H105" s="63">
        <f t="shared" si="5"/>
        <v>53.144000000000005</v>
      </c>
    </row>
    <row r="106" spans="1:8" s="62" customFormat="1" ht="36">
      <c r="A106" s="56" t="str">
        <f>IF((LEN('Copy paste to Here'!G110))&gt;5,((CONCATENATE('Copy paste to Here'!G110," &amp; ",'Copy paste to Here'!D110,"  &amp;  ",'Copy paste to Here'!E110))),"Empty Cell")</f>
        <v xml:space="preserve">Surgical steel tongue barbell, 14g (1.6mm) with a top 5mm acrylic UV dice 8mm long spinner barbell, 16g (1.2mm) with two 4mm dices of the same color - length 5/8'' (16mm)  &amp; Color: Black  &amp;  </v>
      </c>
      <c r="B106" s="57" t="str">
        <f>'Copy paste to Here'!C110</f>
        <v>BBVDSPN</v>
      </c>
      <c r="C106" s="57" t="s">
        <v>797</v>
      </c>
      <c r="D106" s="58">
        <f>Invoice!B111</f>
        <v>3</v>
      </c>
      <c r="E106" s="59">
        <f>'Shipping Invoice'!J112*$N$1</f>
        <v>0.78</v>
      </c>
      <c r="F106" s="59">
        <f t="shared" si="3"/>
        <v>2.34</v>
      </c>
      <c r="G106" s="60">
        <f t="shared" si="4"/>
        <v>29.608800000000002</v>
      </c>
      <c r="H106" s="63">
        <f t="shared" si="5"/>
        <v>88.826400000000007</v>
      </c>
    </row>
    <row r="107" spans="1:8" s="62" customFormat="1" ht="24">
      <c r="A107" s="56" t="str">
        <f>IF((LEN('Copy paste to Here'!G111))&gt;5,((CONCATENATE('Copy paste to Here'!G111," &amp; ",'Copy paste to Here'!D111,"  &amp;  ",'Copy paste to Here'!E111))),"Empty Cell")</f>
        <v xml:space="preserve">Surgical steel ball closure ring, 2g (6mm) with a 10mm ball &amp; Length: 16mm  &amp;  </v>
      </c>
      <c r="B107" s="57" t="str">
        <f>'Copy paste to Here'!C111</f>
        <v>BCR2</v>
      </c>
      <c r="C107" s="57" t="s">
        <v>798</v>
      </c>
      <c r="D107" s="58">
        <f>Invoice!B112</f>
        <v>1</v>
      </c>
      <c r="E107" s="59">
        <f>'Shipping Invoice'!J113*$N$1</f>
        <v>2.2400000000000002</v>
      </c>
      <c r="F107" s="59">
        <f t="shared" si="3"/>
        <v>2.2400000000000002</v>
      </c>
      <c r="G107" s="60">
        <f t="shared" si="4"/>
        <v>85.030400000000014</v>
      </c>
      <c r="H107" s="63">
        <f t="shared" si="5"/>
        <v>85.030400000000014</v>
      </c>
    </row>
    <row r="108" spans="1:8" s="62" customFormat="1" ht="24">
      <c r="A108" s="56" t="str">
        <f>IF((LEN('Copy paste to Here'!G112))&gt;5,((CONCATENATE('Copy paste to Here'!G112," &amp; ",'Copy paste to Here'!D112,"  &amp;  ",'Copy paste to Here'!E112))),"Empty Cell")</f>
        <v xml:space="preserve">Surgical steel Industrial loop barbell, 14g (1.6mm) with two 5mm balls &amp; Length: 38mm  &amp;  </v>
      </c>
      <c r="B108" s="57" t="str">
        <f>'Copy paste to Here'!C112</f>
        <v>BDB14</v>
      </c>
      <c r="C108" s="57" t="s">
        <v>800</v>
      </c>
      <c r="D108" s="58">
        <f>Invoice!B113</f>
        <v>2</v>
      </c>
      <c r="E108" s="59">
        <f>'Shipping Invoice'!J114*$N$1</f>
        <v>0.61</v>
      </c>
      <c r="F108" s="59">
        <f t="shared" si="3"/>
        <v>1.22</v>
      </c>
      <c r="G108" s="60">
        <f t="shared" si="4"/>
        <v>23.1556</v>
      </c>
      <c r="H108" s="63">
        <f t="shared" si="5"/>
        <v>46.311199999999999</v>
      </c>
    </row>
    <row r="109" spans="1:8" s="62" customFormat="1" ht="36">
      <c r="A109" s="56" t="str">
        <f>IF((LEN('Copy paste to Here'!G113))&gt;5,((CONCATENATE('Copy paste to Here'!G113," &amp; ",'Copy paste to Here'!D113,"  &amp;  ",'Copy paste to Here'!E113))),"Empty Cell")</f>
        <v>Clear bio flexible labret, 16g (1.2mm) with a18k gold plated 925 silver top with round 3mm prong set CZ stone &amp; Cz Color: Clear  &amp;  Length: 8mm</v>
      </c>
      <c r="B109" s="57" t="str">
        <f>'Copy paste to Here'!C113</f>
        <v>BILZ3RG</v>
      </c>
      <c r="C109" s="57" t="s">
        <v>802</v>
      </c>
      <c r="D109" s="58">
        <f>Invoice!B114</f>
        <v>3</v>
      </c>
      <c r="E109" s="59">
        <f>'Shipping Invoice'!J115*$N$1</f>
        <v>0.87</v>
      </c>
      <c r="F109" s="59">
        <f t="shared" si="3"/>
        <v>2.61</v>
      </c>
      <c r="G109" s="60">
        <f t="shared" si="4"/>
        <v>33.025199999999998</v>
      </c>
      <c r="H109" s="63">
        <f t="shared" si="5"/>
        <v>99.075599999999994</v>
      </c>
    </row>
    <row r="110" spans="1:8" s="62" customFormat="1" ht="36">
      <c r="A110" s="56" t="str">
        <f>IF((LEN('Copy paste to Here'!G114))&gt;5,((CONCATENATE('Copy paste to Here'!G114," &amp; ",'Copy paste to Here'!D114,"  &amp;  ",'Copy paste to Here'!E114))),"Empty Cell")</f>
        <v>Clear bio flexible labret, 16g (1.2mm) with a18k gold plated 925 silver top with round 3mm prong set CZ stone &amp; Cz Color: Aquamarine  &amp;  Length: 8mm</v>
      </c>
      <c r="B110" s="57" t="str">
        <f>'Copy paste to Here'!C114</f>
        <v>BILZ3RG</v>
      </c>
      <c r="C110" s="57" t="s">
        <v>802</v>
      </c>
      <c r="D110" s="58">
        <f>Invoice!B115</f>
        <v>3</v>
      </c>
      <c r="E110" s="59">
        <f>'Shipping Invoice'!J116*$N$1</f>
        <v>0.87</v>
      </c>
      <c r="F110" s="59">
        <f t="shared" si="3"/>
        <v>2.61</v>
      </c>
      <c r="G110" s="60">
        <f t="shared" si="4"/>
        <v>33.025199999999998</v>
      </c>
      <c r="H110" s="63">
        <f t="shared" si="5"/>
        <v>99.075599999999994</v>
      </c>
    </row>
    <row r="111" spans="1:8" s="62" customFormat="1" ht="36">
      <c r="A111" s="56" t="str">
        <f>IF((LEN('Copy paste to Here'!G115))&gt;5,((CONCATENATE('Copy paste to Here'!G115," &amp; ",'Copy paste to Here'!D115,"  &amp;  ",'Copy paste to Here'!E115))),"Empty Cell")</f>
        <v xml:space="preserve">Bulk body jewelry: 100 pcs. assortment of surgical steel labrets,16g (1.2mm) with 3mm ball &amp; Length: Assorted 10mm &amp; 12mm  &amp;  </v>
      </c>
      <c r="B111" s="57" t="str">
        <f>'Copy paste to Here'!C115</f>
        <v>BLK03A</v>
      </c>
      <c r="C111" s="57" t="s">
        <v>710</v>
      </c>
      <c r="D111" s="58">
        <f>Invoice!B116</f>
        <v>1</v>
      </c>
      <c r="E111" s="59">
        <f>'Shipping Invoice'!J117*$N$1</f>
        <v>15.63</v>
      </c>
      <c r="F111" s="59">
        <f t="shared" si="3"/>
        <v>15.63</v>
      </c>
      <c r="G111" s="60">
        <f t="shared" si="4"/>
        <v>593.31479999999999</v>
      </c>
      <c r="H111" s="63">
        <f t="shared" si="5"/>
        <v>593.31479999999999</v>
      </c>
    </row>
    <row r="112" spans="1:8" s="62" customFormat="1" ht="36">
      <c r="A112" s="56" t="str">
        <f>IF((LEN('Copy paste to Here'!G116))&gt;5,((CONCATENATE('Copy paste to Here'!G116," &amp; ",'Copy paste to Here'!D116,"  &amp;  ",'Copy paste to Here'!E116))),"Empty Cell")</f>
        <v>Bulk body jewelry: 24 pcs. assortment of 14g (1.6mm) anodized surgical steel tongue barbells with two 6mm balls &amp; Length: 16mm  &amp;  Color: Rainbow</v>
      </c>
      <c r="B112" s="57" t="str">
        <f>'Copy paste to Here'!C116</f>
        <v>BLK104</v>
      </c>
      <c r="C112" s="57" t="s">
        <v>806</v>
      </c>
      <c r="D112" s="58">
        <f>Invoice!B117</f>
        <v>1</v>
      </c>
      <c r="E112" s="59">
        <f>'Shipping Invoice'!J118*$N$1</f>
        <v>13.6</v>
      </c>
      <c r="F112" s="59">
        <f t="shared" si="3"/>
        <v>13.6</v>
      </c>
      <c r="G112" s="60">
        <f t="shared" si="4"/>
        <v>516.25599999999997</v>
      </c>
      <c r="H112" s="63">
        <f t="shared" si="5"/>
        <v>516.25599999999997</v>
      </c>
    </row>
    <row r="113" spans="1:8" s="62" customFormat="1" ht="36">
      <c r="A113" s="56" t="str">
        <f>IF((LEN('Copy paste to Here'!G117))&gt;5,((CONCATENATE('Copy paste to Here'!G117," &amp; ",'Copy paste to Here'!D117,"  &amp;  ",'Copy paste to Here'!E117))),"Empty Cell")</f>
        <v>Bulk body jewelry: 24 pcs. assortment of 14g (1.6mm) anodized surgical steel tongue barbells with two 6mm balls &amp; Length: 16mm  &amp;  Color: Assorted</v>
      </c>
      <c r="B113" s="57" t="str">
        <f>'Copy paste to Here'!C117</f>
        <v>BLK104</v>
      </c>
      <c r="C113" s="57" t="s">
        <v>806</v>
      </c>
      <c r="D113" s="58">
        <f>Invoice!B118</f>
        <v>1</v>
      </c>
      <c r="E113" s="59">
        <f>'Shipping Invoice'!J119*$N$1</f>
        <v>13.6</v>
      </c>
      <c r="F113" s="59">
        <f t="shared" si="3"/>
        <v>13.6</v>
      </c>
      <c r="G113" s="60">
        <f t="shared" si="4"/>
        <v>516.25599999999997</v>
      </c>
      <c r="H113" s="63">
        <f t="shared" si="5"/>
        <v>516.25599999999997</v>
      </c>
    </row>
    <row r="114" spans="1:8" s="62" customFormat="1" ht="36">
      <c r="A114" s="56" t="str">
        <f>IF((LEN('Copy paste to Here'!G118))&gt;5,((CONCATENATE('Copy paste to Here'!G118," &amp; ",'Copy paste to Here'!D118,"  &amp;  ",'Copy paste to Here'!E118))),"Empty Cell")</f>
        <v>Bulk body jewelry: 24 pcs. assortment of 14g (1.6mm) anodized surgical steel tongue barbells with two 5mm balls &amp; Length: 16mm  &amp;  Color: Rainbow</v>
      </c>
      <c r="B114" s="57" t="str">
        <f>'Copy paste to Here'!C118</f>
        <v>BLK104B</v>
      </c>
      <c r="C114" s="57" t="s">
        <v>808</v>
      </c>
      <c r="D114" s="58">
        <f>Invoice!B119</f>
        <v>1</v>
      </c>
      <c r="E114" s="59">
        <f>'Shipping Invoice'!J120*$N$1</f>
        <v>13.6</v>
      </c>
      <c r="F114" s="59">
        <f t="shared" si="3"/>
        <v>13.6</v>
      </c>
      <c r="G114" s="60">
        <f t="shared" si="4"/>
        <v>516.25599999999997</v>
      </c>
      <c r="H114" s="63">
        <f t="shared" si="5"/>
        <v>516.25599999999997</v>
      </c>
    </row>
    <row r="115" spans="1:8" s="62" customFormat="1" ht="36">
      <c r="A115" s="56" t="str">
        <f>IF((LEN('Copy paste to Here'!G119))&gt;5,((CONCATENATE('Copy paste to Here'!G119," &amp; ",'Copy paste to Here'!D119,"  &amp;  ",'Copy paste to Here'!E119))),"Empty Cell")</f>
        <v xml:space="preserve">Bulk body jewelry: 60 pcs. of surgical steel nose screws, 20g (0.8mm) with 2mm round crystal tops in assorted colors &amp; Crystal Color: Clear  &amp;  </v>
      </c>
      <c r="B115" s="57" t="str">
        <f>'Copy paste to Here'!C119</f>
        <v>BLK206</v>
      </c>
      <c r="C115" s="57" t="s">
        <v>810</v>
      </c>
      <c r="D115" s="58">
        <f>Invoice!B120</f>
        <v>1</v>
      </c>
      <c r="E115" s="59">
        <f>'Shipping Invoice'!J121*$N$1</f>
        <v>13.48</v>
      </c>
      <c r="F115" s="59">
        <f t="shared" si="3"/>
        <v>13.48</v>
      </c>
      <c r="G115" s="60">
        <f t="shared" si="4"/>
        <v>511.70080000000002</v>
      </c>
      <c r="H115" s="63">
        <f t="shared" si="5"/>
        <v>511.70080000000002</v>
      </c>
    </row>
    <row r="116" spans="1:8" s="62" customFormat="1" ht="48">
      <c r="A116" s="56" t="str">
        <f>IF((LEN('Copy paste to Here'!G120))&gt;5,((CONCATENATE('Copy paste to Here'!G120," &amp; ",'Copy paste to Here'!D120,"  &amp;  ",'Copy paste to Here'!E120))),"Empty Cell")</f>
        <v>Bulk body jewelry: 100 pcs. assortment of double jewel belly bananas, 14g (1.6mm) with 5 &amp; 8mm bezel set jewel balls using original Czech Preciosa crystals. &amp; Length: 12mm  &amp;  Crystal Color: Clear</v>
      </c>
      <c r="B116" s="57" t="str">
        <f>'Copy paste to Here'!C120</f>
        <v>BLK20A</v>
      </c>
      <c r="C116" s="57" t="s">
        <v>812</v>
      </c>
      <c r="D116" s="58">
        <f>Invoice!B121</f>
        <v>1</v>
      </c>
      <c r="E116" s="59">
        <f>'Shipping Invoice'!J122*$N$1</f>
        <v>76.180000000000007</v>
      </c>
      <c r="F116" s="59">
        <f t="shared" si="3"/>
        <v>76.180000000000007</v>
      </c>
      <c r="G116" s="60">
        <f t="shared" si="4"/>
        <v>2891.7928000000002</v>
      </c>
      <c r="H116" s="63">
        <f t="shared" si="5"/>
        <v>2891.7928000000002</v>
      </c>
    </row>
    <row r="117" spans="1:8" s="62" customFormat="1" ht="36">
      <c r="A117" s="56" t="str">
        <f>IF((LEN('Copy paste to Here'!G121))&gt;5,((CONCATENATE('Copy paste to Here'!G121," &amp; ",'Copy paste to Here'!D121,"  &amp;  ",'Copy paste to Here'!E121))),"Empty Cell")</f>
        <v>Bulk body jewelry: 24 pcs or 100 pcs. of 3mm multi-crystal balls with 16g (1.2mm) threading and resin cover &amp; Quantity In Bulk: 24 pcs.  &amp;  Crystal Color: Clear</v>
      </c>
      <c r="B117" s="57" t="str">
        <f>'Copy paste to Here'!C121</f>
        <v>BLK314</v>
      </c>
      <c r="C117" s="57" t="s">
        <v>1166</v>
      </c>
      <c r="D117" s="58">
        <f>Invoice!B122</f>
        <v>1</v>
      </c>
      <c r="E117" s="59">
        <f>'Shipping Invoice'!J123*$N$1</f>
        <v>35.409999999999997</v>
      </c>
      <c r="F117" s="59">
        <f t="shared" si="3"/>
        <v>35.409999999999997</v>
      </c>
      <c r="G117" s="60">
        <f t="shared" si="4"/>
        <v>1344.1635999999999</v>
      </c>
      <c r="H117" s="63">
        <f t="shared" si="5"/>
        <v>1344.1635999999999</v>
      </c>
    </row>
    <row r="118" spans="1:8" s="62" customFormat="1" ht="36">
      <c r="A118" s="56" t="str">
        <f>IF((LEN('Copy paste to Here'!G122))&gt;5,((CONCATENATE('Copy paste to Here'!G122," &amp; ",'Copy paste to Here'!D122,"  &amp;  ",'Copy paste to Here'!E122))),"Empty Cell")</f>
        <v>316L steel belly banana, 14g (1.6m) with a 8mm and a 5mm bezel set jewel ball using original Czech Preciosa crystals. &amp; Length: 10mm  &amp;  Crystal Color: Clear</v>
      </c>
      <c r="B118" s="57" t="str">
        <f>'Copy paste to Here'!C122</f>
        <v>BN2CG</v>
      </c>
      <c r="C118" s="57" t="s">
        <v>662</v>
      </c>
      <c r="D118" s="58">
        <f>Invoice!B123</f>
        <v>15</v>
      </c>
      <c r="E118" s="59">
        <f>'Shipping Invoice'!J124*$N$1</f>
        <v>0.84</v>
      </c>
      <c r="F118" s="59">
        <f t="shared" si="3"/>
        <v>12.6</v>
      </c>
      <c r="G118" s="60">
        <f t="shared" si="4"/>
        <v>31.886399999999998</v>
      </c>
      <c r="H118" s="63">
        <f t="shared" si="5"/>
        <v>478.29599999999999</v>
      </c>
    </row>
    <row r="119" spans="1:8" s="62" customFormat="1" ht="36">
      <c r="A119" s="56" t="str">
        <f>IF((LEN('Copy paste to Here'!G123))&gt;5,((CONCATENATE('Copy paste to Here'!G123," &amp; ",'Copy paste to Here'!D123,"  &amp;  ",'Copy paste to Here'!E123))),"Empty Cell")</f>
        <v>316L steel belly banana, 14g (1.6m) with a 8mm and a 5mm bezel set jewel ball using original Czech Preciosa crystals. &amp; Length: 10mm  &amp;  Crystal Color: Rose</v>
      </c>
      <c r="B119" s="57" t="str">
        <f>'Copy paste to Here'!C123</f>
        <v>BN2CG</v>
      </c>
      <c r="C119" s="57" t="s">
        <v>662</v>
      </c>
      <c r="D119" s="58">
        <f>Invoice!B124</f>
        <v>3</v>
      </c>
      <c r="E119" s="59">
        <f>'Shipping Invoice'!J125*$N$1</f>
        <v>0.84</v>
      </c>
      <c r="F119" s="59">
        <f t="shared" si="3"/>
        <v>2.52</v>
      </c>
      <c r="G119" s="60">
        <f t="shared" si="4"/>
        <v>31.886399999999998</v>
      </c>
      <c r="H119" s="63">
        <f t="shared" si="5"/>
        <v>95.659199999999998</v>
      </c>
    </row>
    <row r="120" spans="1:8" s="62" customFormat="1" ht="36">
      <c r="A120" s="56" t="str">
        <f>IF((LEN('Copy paste to Here'!G124))&gt;5,((CONCATENATE('Copy paste to Here'!G124," &amp; ",'Copy paste to Here'!D124,"  &amp;  ",'Copy paste to Here'!E124))),"Empty Cell")</f>
        <v>316L steel belly banana, 14g (1.6m) with a 8mm and a 5mm bezel set jewel ball using original Czech Preciosa crystals. &amp; Length: 10mm  &amp;  Crystal Color: Sapphire</v>
      </c>
      <c r="B120" s="57" t="str">
        <f>'Copy paste to Here'!C124</f>
        <v>BN2CG</v>
      </c>
      <c r="C120" s="57" t="s">
        <v>662</v>
      </c>
      <c r="D120" s="58">
        <f>Invoice!B125</f>
        <v>3</v>
      </c>
      <c r="E120" s="59">
        <f>'Shipping Invoice'!J126*$N$1</f>
        <v>0.84</v>
      </c>
      <c r="F120" s="59">
        <f t="shared" si="3"/>
        <v>2.52</v>
      </c>
      <c r="G120" s="60">
        <f t="shared" si="4"/>
        <v>31.886399999999998</v>
      </c>
      <c r="H120" s="63">
        <f t="shared" si="5"/>
        <v>95.659199999999998</v>
      </c>
    </row>
    <row r="121" spans="1:8" s="62" customFormat="1" ht="36">
      <c r="A121" s="56" t="str">
        <f>IF((LEN('Copy paste to Here'!G125))&gt;5,((CONCATENATE('Copy paste to Here'!G125," &amp; ",'Copy paste to Here'!D125,"  &amp;  ",'Copy paste to Here'!E125))),"Empty Cell")</f>
        <v>316L steel belly banana, 14g (1.6m) with a 8mm and a 5mm bezel set jewel ball using original Czech Preciosa crystals. &amp; Length: 10mm  &amp;  Crystal Color: Aquamarine</v>
      </c>
      <c r="B121" s="57" t="str">
        <f>'Copy paste to Here'!C125</f>
        <v>BN2CG</v>
      </c>
      <c r="C121" s="57" t="s">
        <v>662</v>
      </c>
      <c r="D121" s="58">
        <f>Invoice!B126</f>
        <v>3</v>
      </c>
      <c r="E121" s="59">
        <f>'Shipping Invoice'!J127*$N$1</f>
        <v>0.84</v>
      </c>
      <c r="F121" s="59">
        <f t="shared" si="3"/>
        <v>2.52</v>
      </c>
      <c r="G121" s="60">
        <f t="shared" si="4"/>
        <v>31.886399999999998</v>
      </c>
      <c r="H121" s="63">
        <f t="shared" si="5"/>
        <v>95.659199999999998</v>
      </c>
    </row>
    <row r="122" spans="1:8" s="62" customFormat="1" ht="36">
      <c r="A122" s="56" t="str">
        <f>IF((LEN('Copy paste to Here'!G126))&gt;5,((CONCATENATE('Copy paste to Here'!G126," &amp; ",'Copy paste to Here'!D126,"  &amp;  ",'Copy paste to Here'!E126))),"Empty Cell")</f>
        <v>316L steel belly banana, 14g (1.6m) with a 8mm and a 5mm bezel set jewel ball using original Czech Preciosa crystals. &amp; Length: 10mm  &amp;  Crystal Color: Blue Zircon</v>
      </c>
      <c r="B122" s="57" t="str">
        <f>'Copy paste to Here'!C126</f>
        <v>BN2CG</v>
      </c>
      <c r="C122" s="57" t="s">
        <v>662</v>
      </c>
      <c r="D122" s="58">
        <f>Invoice!B127</f>
        <v>3</v>
      </c>
      <c r="E122" s="59">
        <f>'Shipping Invoice'!J128*$N$1</f>
        <v>0.84</v>
      </c>
      <c r="F122" s="59">
        <f t="shared" si="3"/>
        <v>2.52</v>
      </c>
      <c r="G122" s="60">
        <f t="shared" si="4"/>
        <v>31.886399999999998</v>
      </c>
      <c r="H122" s="63">
        <f t="shared" si="5"/>
        <v>95.659199999999998</v>
      </c>
    </row>
    <row r="123" spans="1:8" s="62" customFormat="1" ht="36">
      <c r="A123" s="56" t="str">
        <f>IF((LEN('Copy paste to Here'!G127))&gt;5,((CONCATENATE('Copy paste to Here'!G127," &amp; ",'Copy paste to Here'!D127,"  &amp;  ",'Copy paste to Here'!E127))),"Empty Cell")</f>
        <v>316L steel belly banana, 14g (1.6m) with a 8mm and a 5mm bezel set jewel ball using original Czech Preciosa crystals. &amp; Length: 10mm  &amp;  Crystal Color: Light Amethyst</v>
      </c>
      <c r="B123" s="57" t="str">
        <f>'Copy paste to Here'!C127</f>
        <v>BN2CG</v>
      </c>
      <c r="C123" s="57" t="s">
        <v>662</v>
      </c>
      <c r="D123" s="58">
        <f>Invoice!B128</f>
        <v>3</v>
      </c>
      <c r="E123" s="59">
        <f>'Shipping Invoice'!J129*$N$1</f>
        <v>0.84</v>
      </c>
      <c r="F123" s="59">
        <f t="shared" si="3"/>
        <v>2.52</v>
      </c>
      <c r="G123" s="60">
        <f t="shared" si="4"/>
        <v>31.886399999999998</v>
      </c>
      <c r="H123" s="63">
        <f t="shared" si="5"/>
        <v>95.659199999999998</v>
      </c>
    </row>
    <row r="124" spans="1:8" s="62" customFormat="1" ht="36">
      <c r="A124" s="56" t="str">
        <f>IF((LEN('Copy paste to Here'!G128))&gt;5,((CONCATENATE('Copy paste to Here'!G128," &amp; ",'Copy paste to Here'!D128,"  &amp;  ",'Copy paste to Here'!E128))),"Empty Cell")</f>
        <v>316L steel belly banana, 14g (1.6m) with a 8mm and a 5mm bezel set jewel ball using original Czech Preciosa crystals. &amp; Length: 12mm  &amp;  Crystal Color: AB</v>
      </c>
      <c r="B124" s="57" t="str">
        <f>'Copy paste to Here'!C128</f>
        <v>BN2CG</v>
      </c>
      <c r="C124" s="57" t="s">
        <v>662</v>
      </c>
      <c r="D124" s="58">
        <f>Invoice!B129</f>
        <v>5</v>
      </c>
      <c r="E124" s="59">
        <f>'Shipping Invoice'!J130*$N$1</f>
        <v>0.84</v>
      </c>
      <c r="F124" s="59">
        <f t="shared" si="3"/>
        <v>4.2</v>
      </c>
      <c r="G124" s="60">
        <f t="shared" si="4"/>
        <v>31.886399999999998</v>
      </c>
      <c r="H124" s="63">
        <f t="shared" si="5"/>
        <v>159.43199999999999</v>
      </c>
    </row>
    <row r="125" spans="1:8" s="62" customFormat="1" ht="36">
      <c r="A125" s="56" t="str">
        <f>IF((LEN('Copy paste to Here'!G129))&gt;5,((CONCATENATE('Copy paste to Here'!G129," &amp; ",'Copy paste to Here'!D129,"  &amp;  ",'Copy paste to Here'!E129))),"Empty Cell")</f>
        <v>316L steel belly banana, 14g (1.6m) with a 8mm and a 5mm bezel set jewel ball using original Czech Preciosa crystals. &amp; Length: 12mm  &amp;  Crystal Color: Rose</v>
      </c>
      <c r="B125" s="57" t="str">
        <f>'Copy paste to Here'!C129</f>
        <v>BN2CG</v>
      </c>
      <c r="C125" s="57" t="s">
        <v>662</v>
      </c>
      <c r="D125" s="58">
        <f>Invoice!B130</f>
        <v>5</v>
      </c>
      <c r="E125" s="59">
        <f>'Shipping Invoice'!J131*$N$1</f>
        <v>0.84</v>
      </c>
      <c r="F125" s="59">
        <f t="shared" si="3"/>
        <v>4.2</v>
      </c>
      <c r="G125" s="60">
        <f t="shared" si="4"/>
        <v>31.886399999999998</v>
      </c>
      <c r="H125" s="63">
        <f t="shared" si="5"/>
        <v>159.43199999999999</v>
      </c>
    </row>
    <row r="126" spans="1:8" s="62" customFormat="1" ht="36">
      <c r="A126" s="56" t="str">
        <f>IF((LEN('Copy paste to Here'!G130))&gt;5,((CONCATENATE('Copy paste to Here'!G130," &amp; ",'Copy paste to Here'!D130,"  &amp;  ",'Copy paste to Here'!E130))),"Empty Cell")</f>
        <v>316L steel belly banana, 14g (1.6m) with a 8mm and a 5mm bezel set jewel ball using original Czech Preciosa crystals. &amp; Length: 12mm  &amp;  Crystal Color: Light Sapphire</v>
      </c>
      <c r="B126" s="57" t="str">
        <f>'Copy paste to Here'!C130</f>
        <v>BN2CG</v>
      </c>
      <c r="C126" s="57" t="s">
        <v>662</v>
      </c>
      <c r="D126" s="58">
        <f>Invoice!B131</f>
        <v>5</v>
      </c>
      <c r="E126" s="59">
        <f>'Shipping Invoice'!J132*$N$1</f>
        <v>0.84</v>
      </c>
      <c r="F126" s="59">
        <f t="shared" si="3"/>
        <v>4.2</v>
      </c>
      <c r="G126" s="60">
        <f t="shared" si="4"/>
        <v>31.886399999999998</v>
      </c>
      <c r="H126" s="63">
        <f t="shared" si="5"/>
        <v>159.43199999999999</v>
      </c>
    </row>
    <row r="127" spans="1:8" s="62" customFormat="1" ht="36">
      <c r="A127" s="56" t="str">
        <f>IF((LEN('Copy paste to Here'!G131))&gt;5,((CONCATENATE('Copy paste to Here'!G131," &amp; ",'Copy paste to Here'!D131,"  &amp;  ",'Copy paste to Here'!E131))),"Empty Cell")</f>
        <v>316L steel belly banana, 14g (1.6m) with a 8mm and a 5mm bezel set jewel ball using original Czech Preciosa crystals. &amp; Length: 12mm  &amp;  Crystal Color: Aquamarine</v>
      </c>
      <c r="B127" s="57" t="str">
        <f>'Copy paste to Here'!C131</f>
        <v>BN2CG</v>
      </c>
      <c r="C127" s="57" t="s">
        <v>662</v>
      </c>
      <c r="D127" s="58">
        <f>Invoice!B132</f>
        <v>5</v>
      </c>
      <c r="E127" s="59">
        <f>'Shipping Invoice'!J133*$N$1</f>
        <v>0.84</v>
      </c>
      <c r="F127" s="59">
        <f t="shared" si="3"/>
        <v>4.2</v>
      </c>
      <c r="G127" s="60">
        <f t="shared" si="4"/>
        <v>31.886399999999998</v>
      </c>
      <c r="H127" s="63">
        <f t="shared" si="5"/>
        <v>159.43199999999999</v>
      </c>
    </row>
    <row r="128" spans="1:8" s="62" customFormat="1" ht="36">
      <c r="A128" s="56" t="str">
        <f>IF((LEN('Copy paste to Here'!G132))&gt;5,((CONCATENATE('Copy paste to Here'!G132," &amp; ",'Copy paste to Here'!D132,"  &amp;  ",'Copy paste to Here'!E132))),"Empty Cell")</f>
        <v>316L steel belly banana, 14g (1.6m) with a 8mm and a 5mm bezel set jewel ball using original Czech Preciosa crystals. &amp; Length: 14mm  &amp;  Crystal Color: Clear</v>
      </c>
      <c r="B128" s="57" t="str">
        <f>'Copy paste to Here'!C132</f>
        <v>BN2CG</v>
      </c>
      <c r="C128" s="57" t="s">
        <v>662</v>
      </c>
      <c r="D128" s="58">
        <f>Invoice!B133</f>
        <v>5</v>
      </c>
      <c r="E128" s="59">
        <f>'Shipping Invoice'!J134*$N$1</f>
        <v>0.84</v>
      </c>
      <c r="F128" s="59">
        <f t="shared" si="3"/>
        <v>4.2</v>
      </c>
      <c r="G128" s="60">
        <f t="shared" si="4"/>
        <v>31.886399999999998</v>
      </c>
      <c r="H128" s="63">
        <f t="shared" si="5"/>
        <v>159.43199999999999</v>
      </c>
    </row>
    <row r="129" spans="1:8" s="62" customFormat="1" ht="36">
      <c r="A129" s="56" t="str">
        <f>IF((LEN('Copy paste to Here'!G133))&gt;5,((CONCATENATE('Copy paste to Here'!G133," &amp; ",'Copy paste to Here'!D133,"  &amp;  ",'Copy paste to Here'!E133))),"Empty Cell")</f>
        <v xml:space="preserve">Surgical steel eyebrow banana, 16g (1.2mm) with a 3mm acrylic dice on one side and a 3m acrylic dice with an 8mm slave hoop on the other side - length 5/16'' (8mm) &amp; Color: Pink  &amp;  </v>
      </c>
      <c r="B129" s="57" t="str">
        <f>'Copy paste to Here'!C133</f>
        <v>BNEDS</v>
      </c>
      <c r="C129" s="57" t="s">
        <v>817</v>
      </c>
      <c r="D129" s="58">
        <f>Invoice!B134</f>
        <v>3</v>
      </c>
      <c r="E129" s="59">
        <f>'Shipping Invoice'!J135*$N$1</f>
        <v>0.56999999999999995</v>
      </c>
      <c r="F129" s="59">
        <f t="shared" si="3"/>
        <v>1.71</v>
      </c>
      <c r="G129" s="60">
        <f t="shared" si="4"/>
        <v>21.6372</v>
      </c>
      <c r="H129" s="63">
        <f t="shared" si="5"/>
        <v>64.911599999999993</v>
      </c>
    </row>
    <row r="130" spans="1:8" s="62" customFormat="1" ht="24">
      <c r="A130" s="56" t="str">
        <f>IF((LEN('Copy paste to Here'!G134))&gt;5,((CONCATENATE('Copy paste to Here'!G134," &amp; ",'Copy paste to Here'!D134,"  &amp;  ",'Copy paste to Here'!E134))),"Empty Cell")</f>
        <v>Premium PVD plated surgical steel eyebrow banana, 16g (1.2mm) with two 3mm balls &amp; Length: 8mm  &amp;  Color: Gold</v>
      </c>
      <c r="B130" s="57" t="str">
        <f>'Copy paste to Here'!C134</f>
        <v>BNETB</v>
      </c>
      <c r="C130" s="57" t="s">
        <v>818</v>
      </c>
      <c r="D130" s="58">
        <f>Invoice!B135</f>
        <v>5</v>
      </c>
      <c r="E130" s="59">
        <f>'Shipping Invoice'!J136*$N$1</f>
        <v>0.57999999999999996</v>
      </c>
      <c r="F130" s="59">
        <f t="shared" si="3"/>
        <v>2.9</v>
      </c>
      <c r="G130" s="60">
        <f t="shared" si="4"/>
        <v>22.0168</v>
      </c>
      <c r="H130" s="63">
        <f t="shared" si="5"/>
        <v>110.084</v>
      </c>
    </row>
    <row r="131" spans="1:8" s="62" customFormat="1" ht="24">
      <c r="A131" s="56" t="str">
        <f>IF((LEN('Copy paste to Here'!G135))&gt;5,((CONCATENATE('Copy paste to Here'!G135," &amp; ",'Copy paste to Here'!D135,"  &amp;  ",'Copy paste to Here'!E135))),"Empty Cell")</f>
        <v>Premium PVD plated surgical steel eyebrow banana, 16g (1.2mm) with 3mm cones &amp; Length: 8mm  &amp;  Color: Gold</v>
      </c>
      <c r="B131" s="57" t="str">
        <f>'Copy paste to Here'!C135</f>
        <v>BNETCN</v>
      </c>
      <c r="C131" s="57" t="s">
        <v>820</v>
      </c>
      <c r="D131" s="58">
        <f>Invoice!B136</f>
        <v>5</v>
      </c>
      <c r="E131" s="59">
        <f>'Shipping Invoice'!J137*$N$1</f>
        <v>0.57999999999999996</v>
      </c>
      <c r="F131" s="59">
        <f t="shared" si="3"/>
        <v>2.9</v>
      </c>
      <c r="G131" s="60">
        <f t="shared" si="4"/>
        <v>22.0168</v>
      </c>
      <c r="H131" s="63">
        <f t="shared" si="5"/>
        <v>110.084</v>
      </c>
    </row>
    <row r="132" spans="1:8" s="62" customFormat="1" ht="36">
      <c r="A132" s="56" t="str">
        <f>IF((LEN('Copy paste to Here'!G136))&gt;5,((CONCATENATE('Copy paste to Here'!G136," &amp; ",'Copy paste to Here'!D136,"  &amp;  ",'Copy paste to Here'!E136))),"Empty Cell")</f>
        <v xml:space="preserve">Surgical steel belly banana, 14g (1.6mm) with an 8mm and 5mm plain steel ball with a hook to connect dangling parts &amp; Length: 10mm  &amp;  </v>
      </c>
      <c r="B132" s="57" t="str">
        <f>'Copy paste to Here'!C136</f>
        <v>BNGH</v>
      </c>
      <c r="C132" s="57" t="s">
        <v>822</v>
      </c>
      <c r="D132" s="58">
        <f>Invoice!B137</f>
        <v>10</v>
      </c>
      <c r="E132" s="59">
        <f>'Shipping Invoice'!J138*$N$1</f>
        <v>0.27</v>
      </c>
      <c r="F132" s="59">
        <f t="shared" si="3"/>
        <v>2.7</v>
      </c>
      <c r="G132" s="60">
        <f t="shared" si="4"/>
        <v>10.2492</v>
      </c>
      <c r="H132" s="63">
        <f t="shared" si="5"/>
        <v>102.492</v>
      </c>
    </row>
    <row r="133" spans="1:8" s="62" customFormat="1" ht="48">
      <c r="A133" s="56" t="str">
        <f>IF((LEN('Copy paste to Here'!G137))&gt;5,((CONCATENATE('Copy paste to Here'!G137," &amp; ",'Copy paste to Here'!D137,"  &amp;  ",'Copy paste to Here'!E137))),"Empty Cell")</f>
        <v>Surgical steel belly banana, 14g (1.6mm) with a lower 10mm flat disk with ferido glued crystals in Ying Yang symbol with resin cover and a top 5mm plain steel ball &amp; Length: 10mm  &amp;  Color: # 1 in picture</v>
      </c>
      <c r="B133" s="57" t="str">
        <f>'Copy paste to Here'!C137</f>
        <v>BNMTJ17</v>
      </c>
      <c r="C133" s="57" t="s">
        <v>824</v>
      </c>
      <c r="D133" s="58">
        <f>Invoice!B138</f>
        <v>2</v>
      </c>
      <c r="E133" s="59">
        <f>'Shipping Invoice'!J139*$N$1</f>
        <v>1.94</v>
      </c>
      <c r="F133" s="59">
        <f t="shared" si="3"/>
        <v>3.88</v>
      </c>
      <c r="G133" s="60">
        <f t="shared" si="4"/>
        <v>73.642399999999995</v>
      </c>
      <c r="H133" s="63">
        <f t="shared" si="5"/>
        <v>147.28479999999999</v>
      </c>
    </row>
    <row r="134" spans="1:8" s="62" customFormat="1" ht="36">
      <c r="A134" s="56" t="str">
        <f>IF((LEN('Copy paste to Here'!G138))&gt;5,((CONCATENATE('Copy paste to Here'!G138," &amp; ",'Copy paste to Here'!D138,"  &amp;  ",'Copy paste to Here'!E138))),"Empty Cell")</f>
        <v>Clear bio flexible belly banana, 14g (1.6mm) with a 5mm and a 10mm jewel ball - length 5/8'' (16mm) ''cut to fit to your size'' &amp; Crystal Color: Clear  &amp;  Color: Black</v>
      </c>
      <c r="B134" s="57" t="str">
        <f>'Copy paste to Here'!C138</f>
        <v>BNOCC</v>
      </c>
      <c r="C134" s="57" t="s">
        <v>826</v>
      </c>
      <c r="D134" s="58">
        <f>Invoice!B139</f>
        <v>2</v>
      </c>
      <c r="E134" s="59">
        <f>'Shipping Invoice'!J140*$N$1</f>
        <v>1.46</v>
      </c>
      <c r="F134" s="59">
        <f t="shared" si="3"/>
        <v>2.92</v>
      </c>
      <c r="G134" s="60">
        <f t="shared" si="4"/>
        <v>55.421599999999998</v>
      </c>
      <c r="H134" s="63">
        <f t="shared" si="5"/>
        <v>110.8432</v>
      </c>
    </row>
    <row r="135" spans="1:8" s="62" customFormat="1" ht="36">
      <c r="A135" s="56" t="str">
        <f>IF((LEN('Copy paste to Here'!G139))&gt;5,((CONCATENATE('Copy paste to Here'!G139," &amp; ",'Copy paste to Here'!D139,"  &amp;  ",'Copy paste to Here'!E139))),"Empty Cell")</f>
        <v>Clear bio flexible belly banana, 14g (1.6mm) with a 5mm and a 10mm jewel ball - length 5/8'' (16mm) ''cut to fit to your size'' &amp; Crystal Color: AB  &amp;  Color: Clear</v>
      </c>
      <c r="B135" s="57" t="str">
        <f>'Copy paste to Here'!C139</f>
        <v>BNOCC</v>
      </c>
      <c r="C135" s="57" t="s">
        <v>826</v>
      </c>
      <c r="D135" s="58">
        <f>Invoice!B140</f>
        <v>2</v>
      </c>
      <c r="E135" s="59">
        <f>'Shipping Invoice'!J141*$N$1</f>
        <v>1.46</v>
      </c>
      <c r="F135" s="59">
        <f t="shared" si="3"/>
        <v>2.92</v>
      </c>
      <c r="G135" s="60">
        <f t="shared" si="4"/>
        <v>55.421599999999998</v>
      </c>
      <c r="H135" s="63">
        <f t="shared" si="5"/>
        <v>110.8432</v>
      </c>
    </row>
    <row r="136" spans="1:8" s="62" customFormat="1" ht="36">
      <c r="A136" s="56" t="str">
        <f>IF((LEN('Copy paste to Here'!G140))&gt;5,((CONCATENATE('Copy paste to Here'!G140," &amp; ",'Copy paste to Here'!D140,"  &amp;  ",'Copy paste to Here'!E140))),"Empty Cell")</f>
        <v>Clear bio flexible belly banana, 14g (1.6mm) with a 5mm and a 10mm jewel ball - length 5/8'' (16mm) ''cut to fit to your size'' &amp; Crystal Color: Rose  &amp;  Color: Black</v>
      </c>
      <c r="B136" s="57" t="str">
        <f>'Copy paste to Here'!C140</f>
        <v>BNOCC</v>
      </c>
      <c r="C136" s="57" t="s">
        <v>826</v>
      </c>
      <c r="D136" s="58">
        <f>Invoice!B141</f>
        <v>2</v>
      </c>
      <c r="E136" s="59">
        <f>'Shipping Invoice'!J142*$N$1</f>
        <v>1.46</v>
      </c>
      <c r="F136" s="59">
        <f t="shared" si="3"/>
        <v>2.92</v>
      </c>
      <c r="G136" s="60">
        <f t="shared" si="4"/>
        <v>55.421599999999998</v>
      </c>
      <c r="H136" s="63">
        <f t="shared" si="5"/>
        <v>110.8432</v>
      </c>
    </row>
    <row r="137" spans="1:8" s="62" customFormat="1" ht="36">
      <c r="A137" s="56" t="str">
        <f>IF((LEN('Copy paste to Here'!G141))&gt;5,((CONCATENATE('Copy paste to Here'!G141," &amp; ",'Copy paste to Here'!D141,"  &amp;  ",'Copy paste to Here'!E141))),"Empty Cell")</f>
        <v>Clear bio flexible belly banana, 14g (1.6mm) with a 5mm and a 10mm jewel ball - length 5/8'' (16mm) ''cut to fit to your size'' &amp; Crystal Color: Light Sapphire  &amp;  Color: Clear</v>
      </c>
      <c r="B137" s="57" t="str">
        <f>'Copy paste to Here'!C141</f>
        <v>BNOCC</v>
      </c>
      <c r="C137" s="57" t="s">
        <v>826</v>
      </c>
      <c r="D137" s="58">
        <f>Invoice!B142</f>
        <v>2</v>
      </c>
      <c r="E137" s="59">
        <f>'Shipping Invoice'!J143*$N$1</f>
        <v>1.46</v>
      </c>
      <c r="F137" s="59">
        <f t="shared" si="3"/>
        <v>2.92</v>
      </c>
      <c r="G137" s="60">
        <f t="shared" si="4"/>
        <v>55.421599999999998</v>
      </c>
      <c r="H137" s="63">
        <f t="shared" si="5"/>
        <v>110.8432</v>
      </c>
    </row>
    <row r="138" spans="1:8" s="62" customFormat="1" ht="36">
      <c r="A138" s="56" t="str">
        <f>IF((LEN('Copy paste to Here'!G142))&gt;5,((CONCATENATE('Copy paste to Here'!G142," &amp; ",'Copy paste to Here'!D142,"  &amp;  ",'Copy paste to Here'!E142))),"Empty Cell")</f>
        <v>Clear bio flexible belly banana, 14g (1.6mm) with a 5mm and a 10mm jewel ball - length 5/8'' (16mm) ''cut to fit to your size'' &amp; Crystal Color: Blue Zircon  &amp;  Color: Black</v>
      </c>
      <c r="B138" s="57" t="str">
        <f>'Copy paste to Here'!C142</f>
        <v>BNOCC</v>
      </c>
      <c r="C138" s="57" t="s">
        <v>826</v>
      </c>
      <c r="D138" s="58">
        <f>Invoice!B143</f>
        <v>2</v>
      </c>
      <c r="E138" s="59">
        <f>'Shipping Invoice'!J144*$N$1</f>
        <v>1.46</v>
      </c>
      <c r="F138" s="59">
        <f t="shared" si="3"/>
        <v>2.92</v>
      </c>
      <c r="G138" s="60">
        <f t="shared" si="4"/>
        <v>55.421599999999998</v>
      </c>
      <c r="H138" s="63">
        <f t="shared" si="5"/>
        <v>110.8432</v>
      </c>
    </row>
    <row r="139" spans="1:8" s="62" customFormat="1" ht="36">
      <c r="A139" s="56" t="str">
        <f>IF((LEN('Copy paste to Here'!G143))&gt;5,((CONCATENATE('Copy paste to Here'!G143," &amp; ",'Copy paste to Here'!D143,"  &amp;  ",'Copy paste to Here'!E143))),"Empty Cell")</f>
        <v>Clear bio flexible belly banana, 14g (1.6mm) with a 5mm and a 10mm jewel ball - length 5/8'' (16mm) ''cut to fit to your size'' &amp; Crystal Color: Jet  &amp;  Color: Black</v>
      </c>
      <c r="B139" s="57" t="str">
        <f>'Copy paste to Here'!C143</f>
        <v>BNOCC</v>
      </c>
      <c r="C139" s="57" t="s">
        <v>826</v>
      </c>
      <c r="D139" s="58">
        <f>Invoice!B144</f>
        <v>2</v>
      </c>
      <c r="E139" s="59">
        <f>'Shipping Invoice'!J145*$N$1</f>
        <v>1.46</v>
      </c>
      <c r="F139" s="59">
        <f t="shared" si="3"/>
        <v>2.92</v>
      </c>
      <c r="G139" s="60">
        <f t="shared" si="4"/>
        <v>55.421599999999998</v>
      </c>
      <c r="H139" s="63">
        <f t="shared" si="5"/>
        <v>110.8432</v>
      </c>
    </row>
    <row r="140" spans="1:8" s="62" customFormat="1" ht="36">
      <c r="A140" s="56" t="str">
        <f>IF((LEN('Copy paste to Here'!G144))&gt;5,((CONCATENATE('Copy paste to Here'!G144," &amp; ",'Copy paste to Here'!D144,"  &amp;  ",'Copy paste to Here'!E144))),"Empty Cell")</f>
        <v>Clear bio flexible belly banana, 14g (1.6mm) with a 5mm and a 10mm jewel ball - length 5/8'' (16mm) ''cut to fit to your size'' &amp; Crystal Color: Light Siam  &amp;  Color: Clear</v>
      </c>
      <c r="B140" s="57" t="str">
        <f>'Copy paste to Here'!C144</f>
        <v>BNOCC</v>
      </c>
      <c r="C140" s="57" t="s">
        <v>826</v>
      </c>
      <c r="D140" s="58">
        <f>Invoice!B145</f>
        <v>2</v>
      </c>
      <c r="E140" s="59">
        <f>'Shipping Invoice'!J146*$N$1</f>
        <v>1.46</v>
      </c>
      <c r="F140" s="59">
        <f t="shared" si="3"/>
        <v>2.92</v>
      </c>
      <c r="G140" s="60">
        <f t="shared" si="4"/>
        <v>55.421599999999998</v>
      </c>
      <c r="H140" s="63">
        <f t="shared" si="5"/>
        <v>110.8432</v>
      </c>
    </row>
    <row r="141" spans="1:8" s="62" customFormat="1" ht="36">
      <c r="A141" s="56" t="str">
        <f>IF((LEN('Copy paste to Here'!G145))&gt;5,((CONCATENATE('Copy paste to Here'!G145," &amp; ",'Copy paste to Here'!D145,"  &amp;  ",'Copy paste to Here'!E145))),"Empty Cell")</f>
        <v>Surgical steel casting belly banana, 14g (1.6mm) with 8mm prong set cubic zirconia (CZ) stone and upper 5mm bezel set jewel ball &amp; Length: 10mm  &amp;  Cz Color: Lavender</v>
      </c>
      <c r="B141" s="57" t="str">
        <f>'Copy paste to Here'!C145</f>
        <v>BNRDZ8JB</v>
      </c>
      <c r="C141" s="57" t="s">
        <v>827</v>
      </c>
      <c r="D141" s="58">
        <f>Invoice!B146</f>
        <v>2</v>
      </c>
      <c r="E141" s="59">
        <f>'Shipping Invoice'!J147*$N$1</f>
        <v>1.81</v>
      </c>
      <c r="F141" s="59">
        <f t="shared" si="3"/>
        <v>3.62</v>
      </c>
      <c r="G141" s="60">
        <f t="shared" si="4"/>
        <v>68.707599999999999</v>
      </c>
      <c r="H141" s="63">
        <f t="shared" si="5"/>
        <v>137.4152</v>
      </c>
    </row>
    <row r="142" spans="1:8" s="62" customFormat="1" ht="36">
      <c r="A142" s="56" t="str">
        <f>IF((LEN('Copy paste to Here'!G146))&gt;5,((CONCATENATE('Copy paste to Here'!G146," &amp; ",'Copy paste to Here'!D146,"  &amp;  ",'Copy paste to Here'!E146))),"Empty Cell")</f>
        <v>Surgical steel casting belly banana, 14g (1.6mm) with 8mm prong set cubic zirconia (CZ) stone and upper 5mm bezel set jewel ball &amp; Length: 10mm  &amp;  Cz Color: Amethyst</v>
      </c>
      <c r="B142" s="57" t="str">
        <f>'Copy paste to Here'!C146</f>
        <v>BNRDZ8JB</v>
      </c>
      <c r="C142" s="57" t="s">
        <v>827</v>
      </c>
      <c r="D142" s="58">
        <f>Invoice!B147</f>
        <v>2</v>
      </c>
      <c r="E142" s="59">
        <f>'Shipping Invoice'!J148*$N$1</f>
        <v>1.81</v>
      </c>
      <c r="F142" s="59">
        <f t="shared" si="3"/>
        <v>3.62</v>
      </c>
      <c r="G142" s="60">
        <f t="shared" si="4"/>
        <v>68.707599999999999</v>
      </c>
      <c r="H142" s="63">
        <f t="shared" si="5"/>
        <v>137.4152</v>
      </c>
    </row>
    <row r="143" spans="1:8" s="62" customFormat="1" ht="48">
      <c r="A143" s="56" t="str">
        <f>IF((LEN('Copy paste to Here'!G147))&gt;5,((CONCATENATE('Copy paste to Here'!G147," &amp; ",'Copy paste to Here'!D147,"  &amp;  ",'Copy paste to Here'!E147))),"Empty Cell")</f>
        <v>PVD plated 316L steel casting belly banana, 1.6mm (14g) with 8mm prong set Cubic Zirconia (CZ) stone and a 5mm bezel set jewel upper ball - length 3/8'' (10mm) &amp; Color: Black  &amp;  Length: 10mm</v>
      </c>
      <c r="B143" s="57" t="str">
        <f>'Copy paste to Here'!C147</f>
        <v>BNRDZ8JBT</v>
      </c>
      <c r="C143" s="57" t="s">
        <v>830</v>
      </c>
      <c r="D143" s="58">
        <f>Invoice!B148</f>
        <v>2</v>
      </c>
      <c r="E143" s="59">
        <f>'Shipping Invoice'!J149*$N$1</f>
        <v>2.4300000000000002</v>
      </c>
      <c r="F143" s="59">
        <f t="shared" si="3"/>
        <v>4.8600000000000003</v>
      </c>
      <c r="G143" s="60">
        <f t="shared" si="4"/>
        <v>92.242800000000003</v>
      </c>
      <c r="H143" s="63">
        <f t="shared" si="5"/>
        <v>184.48560000000001</v>
      </c>
    </row>
    <row r="144" spans="1:8" s="62" customFormat="1" ht="48">
      <c r="A144" s="56" t="str">
        <f>IF((LEN('Copy paste to Here'!G148))&gt;5,((CONCATENATE('Copy paste to Here'!G148," &amp; ",'Copy paste to Here'!D148,"  &amp;  ",'Copy paste to Here'!E148))),"Empty Cell")</f>
        <v>PVD plated 316L steel casting belly banana, 1.6mm (14g) with 8mm prong set Cubic Zirconia (CZ) stone and a 5mm bezel set jewel upper ball - length 3/8'' (10mm) &amp; Color: Rainbow  &amp;  Length: 10mm</v>
      </c>
      <c r="B144" s="57" t="str">
        <f>'Copy paste to Here'!C148</f>
        <v>BNRDZ8JBT</v>
      </c>
      <c r="C144" s="57" t="s">
        <v>830</v>
      </c>
      <c r="D144" s="58">
        <f>Invoice!B149</f>
        <v>2</v>
      </c>
      <c r="E144" s="59">
        <f>'Shipping Invoice'!J150*$N$1</f>
        <v>2.4300000000000002</v>
      </c>
      <c r="F144" s="59">
        <f t="shared" si="3"/>
        <v>4.8600000000000003</v>
      </c>
      <c r="G144" s="60">
        <f t="shared" si="4"/>
        <v>92.242800000000003</v>
      </c>
      <c r="H144" s="63">
        <f t="shared" si="5"/>
        <v>184.48560000000001</v>
      </c>
    </row>
    <row r="145" spans="1:8" s="62" customFormat="1" ht="36">
      <c r="A145" s="56" t="str">
        <f>IF((LEN('Copy paste to Here'!G149))&gt;5,((CONCATENATE('Copy paste to Here'!G149," &amp; ",'Copy paste to Here'!D149,"  &amp;  ",'Copy paste to Here'!E149))),"Empty Cell")</f>
        <v>Surgical steel casting belly banana, 14g (1.6mm) with 8mm prong set cubic zirconia (CZ) stone with dangling prong set round CZ stones &amp; Length: 10mm  &amp;  Cz Color: Rose</v>
      </c>
      <c r="B145" s="57" t="str">
        <f>'Copy paste to Here'!C149</f>
        <v>BNRZ351</v>
      </c>
      <c r="C145" s="57" t="s">
        <v>831</v>
      </c>
      <c r="D145" s="58">
        <f>Invoice!B150</f>
        <v>2</v>
      </c>
      <c r="E145" s="59">
        <f>'Shipping Invoice'!J151*$N$1</f>
        <v>3</v>
      </c>
      <c r="F145" s="59">
        <f t="shared" si="3"/>
        <v>6</v>
      </c>
      <c r="G145" s="60">
        <f t="shared" si="4"/>
        <v>113.88</v>
      </c>
      <c r="H145" s="63">
        <f t="shared" si="5"/>
        <v>227.76</v>
      </c>
    </row>
    <row r="146" spans="1:8" s="62" customFormat="1" ht="36">
      <c r="A146" s="56" t="str">
        <f>IF((LEN('Copy paste to Here'!G150))&gt;5,((CONCATENATE('Copy paste to Here'!G150," &amp; ",'Copy paste to Here'!D150,"  &amp;  ",'Copy paste to Here'!E150))),"Empty Cell")</f>
        <v>Surgical steel casting belly banana, 14g (1.6mm) with 8mm prong set cubic zirconia (CZ) stone with dangling prong set round CZ stones &amp; Length: 10mm  &amp;  Cz Color: Lavender</v>
      </c>
      <c r="B146" s="57" t="str">
        <f>'Copy paste to Here'!C150</f>
        <v>BNRZ351</v>
      </c>
      <c r="C146" s="57" t="s">
        <v>831</v>
      </c>
      <c r="D146" s="58">
        <f>Invoice!B151</f>
        <v>2</v>
      </c>
      <c r="E146" s="59">
        <f>'Shipping Invoice'!J152*$N$1</f>
        <v>3</v>
      </c>
      <c r="F146" s="59">
        <f t="shared" si="3"/>
        <v>6</v>
      </c>
      <c r="G146" s="60">
        <f t="shared" si="4"/>
        <v>113.88</v>
      </c>
      <c r="H146" s="63">
        <f t="shared" si="5"/>
        <v>227.76</v>
      </c>
    </row>
    <row r="147" spans="1:8" s="62" customFormat="1" ht="48">
      <c r="A147" s="56" t="str">
        <f>IF((LEN('Copy paste to Here'!G151))&gt;5,((CONCATENATE('Copy paste to Here'!G151," &amp; ",'Copy paste to Here'!D151,"  &amp;  ",'Copy paste to Here'!E151))),"Empty Cell")</f>
        <v xml:space="preserve">PVD plated surgical steel belly banana, 14g (1.6m) with a upper 5mm plain anodized steel ball and a lower 8mm jewel ball and with a hoop to connect dangling parts - length 3/8'' (10mm) &amp; Color: Black Anodized w/ Clear crystal  &amp;  </v>
      </c>
      <c r="B147" s="57" t="str">
        <f>'Copy paste to Here'!C151</f>
        <v>BNT1CGH</v>
      </c>
      <c r="C147" s="57" t="s">
        <v>833</v>
      </c>
      <c r="D147" s="58">
        <f>Invoice!B152</f>
        <v>5</v>
      </c>
      <c r="E147" s="59">
        <f>'Shipping Invoice'!J153*$N$1</f>
        <v>1.1599999999999999</v>
      </c>
      <c r="F147" s="59">
        <f t="shared" ref="F147:F156" si="6">D147*E147</f>
        <v>5.8</v>
      </c>
      <c r="G147" s="60">
        <f t="shared" ref="G147:G210" si="7">E147*$E$14</f>
        <v>44.0336</v>
      </c>
      <c r="H147" s="63">
        <f t="shared" ref="H147:H210" si="8">D147*G147</f>
        <v>220.16800000000001</v>
      </c>
    </row>
    <row r="148" spans="1:8" s="62" customFormat="1" ht="48">
      <c r="A148" s="56" t="str">
        <f>IF((LEN('Copy paste to Here'!G152))&gt;5,((CONCATENATE('Copy paste to Here'!G152," &amp; ",'Copy paste to Here'!D152,"  &amp;  ",'Copy paste to Here'!E152))),"Empty Cell")</f>
        <v xml:space="preserve">PVD plated surgical steel belly banana, 14g (1.6m) with a upper 5mm plain anodized steel ball and a lower 8mm jewel ball and with a hoop to connect dangling parts - length 3/8'' (10mm) &amp; Color: Rainbow Anodized w/ Clear crystal  &amp;  </v>
      </c>
      <c r="B148" s="57" t="str">
        <f>'Copy paste to Here'!C152</f>
        <v>BNT1CGH</v>
      </c>
      <c r="C148" s="57" t="s">
        <v>833</v>
      </c>
      <c r="D148" s="58">
        <f>Invoice!B153</f>
        <v>5</v>
      </c>
      <c r="E148" s="59">
        <f>'Shipping Invoice'!J154*$N$1</f>
        <v>1.1599999999999999</v>
      </c>
      <c r="F148" s="59">
        <f t="shared" si="6"/>
        <v>5.8</v>
      </c>
      <c r="G148" s="60">
        <f t="shared" si="7"/>
        <v>44.0336</v>
      </c>
      <c r="H148" s="63">
        <f t="shared" si="8"/>
        <v>220.16800000000001</v>
      </c>
    </row>
    <row r="149" spans="1:8" s="62" customFormat="1" ht="48">
      <c r="A149" s="56" t="str">
        <f>IF((LEN('Copy paste to Here'!G153))&gt;5,((CONCATENATE('Copy paste to Here'!G153," &amp; ",'Copy paste to Here'!D153,"  &amp;  ",'Copy paste to Here'!E153))),"Empty Cell")</f>
        <v xml:space="preserve">PVD plated surgical steel belly banana, 14g (1.6m) with a upper 5mm plain anodized steel ball and a lower 8mm jewel ball and with a hoop to connect dangling parts - length 3/8'' (10mm) &amp; Color: Gold Anodized w/ Clear crystal  &amp;  </v>
      </c>
      <c r="B149" s="57" t="str">
        <f>'Copy paste to Here'!C153</f>
        <v>BNT1CGH</v>
      </c>
      <c r="C149" s="57" t="s">
        <v>833</v>
      </c>
      <c r="D149" s="58">
        <f>Invoice!B154</f>
        <v>10</v>
      </c>
      <c r="E149" s="59">
        <f>'Shipping Invoice'!J155*$N$1</f>
        <v>1.1599999999999999</v>
      </c>
      <c r="F149" s="59">
        <f t="shared" si="6"/>
        <v>11.6</v>
      </c>
      <c r="G149" s="60">
        <f t="shared" si="7"/>
        <v>44.0336</v>
      </c>
      <c r="H149" s="63">
        <f t="shared" si="8"/>
        <v>440.33600000000001</v>
      </c>
    </row>
    <row r="150" spans="1:8" s="62" customFormat="1" ht="36">
      <c r="A150" s="56" t="str">
        <f>IF((LEN('Copy paste to Here'!G154))&gt;5,((CONCATENATE('Copy paste to Here'!G154," &amp; ",'Copy paste to Here'!D154,"  &amp;  ",'Copy paste to Here'!E154))),"Empty Cell")</f>
        <v xml:space="preserve">PVD plated surgical steel belly banana, 14g (1.6mm) with 5 &amp; 8mm bezel set jewel balls - length 3/8'' (10mm) &amp; Color: Black Anodized w/ L. Sapphire crystal  &amp;  </v>
      </c>
      <c r="B150" s="57" t="str">
        <f>'Copy paste to Here'!C154</f>
        <v>BNT2CG</v>
      </c>
      <c r="C150" s="57" t="s">
        <v>837</v>
      </c>
      <c r="D150" s="58">
        <f>Invoice!B155</f>
        <v>3</v>
      </c>
      <c r="E150" s="59">
        <f>'Shipping Invoice'!J156*$N$1</f>
        <v>1.26</v>
      </c>
      <c r="F150" s="59">
        <f t="shared" si="6"/>
        <v>3.7800000000000002</v>
      </c>
      <c r="G150" s="60">
        <f t="shared" si="7"/>
        <v>47.829599999999999</v>
      </c>
      <c r="H150" s="63">
        <f t="shared" si="8"/>
        <v>143.4888</v>
      </c>
    </row>
    <row r="151" spans="1:8" s="62" customFormat="1" ht="36">
      <c r="A151" s="56" t="str">
        <f>IF((LEN('Copy paste to Here'!G155))&gt;5,((CONCATENATE('Copy paste to Here'!G155," &amp; ",'Copy paste to Here'!D155,"  &amp;  ",'Copy paste to Here'!E155))),"Empty Cell")</f>
        <v xml:space="preserve">PVD plated surgical steel belly banana, 14g (1.6mm) with 5 &amp; 8mm bezel set jewel balls - length 3/8'' (10mm) &amp; Color: Black Anodized w/ Peridot crystal  &amp;  </v>
      </c>
      <c r="B151" s="57" t="str">
        <f>'Copy paste to Here'!C155</f>
        <v>BNT2CG</v>
      </c>
      <c r="C151" s="57" t="s">
        <v>837</v>
      </c>
      <c r="D151" s="58">
        <f>Invoice!B156</f>
        <v>3</v>
      </c>
      <c r="E151" s="59">
        <f>'Shipping Invoice'!J157*$N$1</f>
        <v>1.26</v>
      </c>
      <c r="F151" s="59">
        <f t="shared" si="6"/>
        <v>3.7800000000000002</v>
      </c>
      <c r="G151" s="60">
        <f t="shared" si="7"/>
        <v>47.829599999999999</v>
      </c>
      <c r="H151" s="63">
        <f t="shared" si="8"/>
        <v>143.4888</v>
      </c>
    </row>
    <row r="152" spans="1:8" s="62" customFormat="1" ht="36">
      <c r="A152" s="56" t="str">
        <f>IF((LEN('Copy paste to Here'!G156))&gt;5,((CONCATENATE('Copy paste to Here'!G156," &amp; ",'Copy paste to Here'!D156,"  &amp;  ",'Copy paste to Here'!E156))),"Empty Cell")</f>
        <v xml:space="preserve">PVD plated surgical steel belly banana, 14g (1.6mm) with 5 &amp; 8mm bezel set jewel balls - length 3/8'' (10mm) &amp; Color: Black Anodized w/ AB crystal  &amp;  </v>
      </c>
      <c r="B152" s="57" t="str">
        <f>'Copy paste to Here'!C156</f>
        <v>BNT2CG</v>
      </c>
      <c r="C152" s="57" t="s">
        <v>837</v>
      </c>
      <c r="D152" s="58">
        <f>Invoice!B157</f>
        <v>3</v>
      </c>
      <c r="E152" s="59">
        <f>'Shipping Invoice'!J158*$N$1</f>
        <v>1.26</v>
      </c>
      <c r="F152" s="59">
        <f t="shared" si="6"/>
        <v>3.7800000000000002</v>
      </c>
      <c r="G152" s="60">
        <f t="shared" si="7"/>
        <v>47.829599999999999</v>
      </c>
      <c r="H152" s="63">
        <f t="shared" si="8"/>
        <v>143.4888</v>
      </c>
    </row>
    <row r="153" spans="1:8" s="62" customFormat="1" ht="36">
      <c r="A153" s="56" t="str">
        <f>IF((LEN('Copy paste to Here'!G157))&gt;5,((CONCATENATE('Copy paste to Here'!G157," &amp; ",'Copy paste to Here'!D157,"  &amp;  ",'Copy paste to Here'!E157))),"Empty Cell")</f>
        <v xml:space="preserve">PVD plated surgical steel belly banana, 14g (1.6mm) with 5 &amp; 8mm bezel set jewel balls - length 3/8'' (10mm) &amp; Color: Gold Anodized w/ Clear crystal  &amp;  </v>
      </c>
      <c r="B153" s="57" t="str">
        <f>'Copy paste to Here'!C157</f>
        <v>BNT2CG</v>
      </c>
      <c r="C153" s="57" t="s">
        <v>837</v>
      </c>
      <c r="D153" s="58">
        <f>Invoice!B158</f>
        <v>5</v>
      </c>
      <c r="E153" s="59">
        <f>'Shipping Invoice'!J159*$N$1</f>
        <v>1.26</v>
      </c>
      <c r="F153" s="59">
        <f t="shared" si="6"/>
        <v>6.3</v>
      </c>
      <c r="G153" s="60">
        <f t="shared" si="7"/>
        <v>47.829599999999999</v>
      </c>
      <c r="H153" s="63">
        <f t="shared" si="8"/>
        <v>239.148</v>
      </c>
    </row>
    <row r="154" spans="1:8" s="62" customFormat="1" ht="36">
      <c r="A154" s="56" t="str">
        <f>IF((LEN('Copy paste to Here'!G158))&gt;5,((CONCATENATE('Copy paste to Here'!G158," &amp; ",'Copy paste to Here'!D158,"  &amp;  ",'Copy paste to Here'!E158))),"Empty Cell")</f>
        <v xml:space="preserve">PVD plated surgical steel belly banana, 14g (1.6mm) with 5 &amp; 8mm bezel set jewel balls - length 3/8'' (10mm) &amp; Color: Black Anodized w/ Blue zircon crystal  &amp;  </v>
      </c>
      <c r="B154" s="57" t="str">
        <f>'Copy paste to Here'!C158</f>
        <v>BNT2CG</v>
      </c>
      <c r="C154" s="57" t="s">
        <v>837</v>
      </c>
      <c r="D154" s="58">
        <f>Invoice!B159</f>
        <v>5</v>
      </c>
      <c r="E154" s="59">
        <f>'Shipping Invoice'!J160*$N$1</f>
        <v>1.26</v>
      </c>
      <c r="F154" s="59">
        <f t="shared" si="6"/>
        <v>6.3</v>
      </c>
      <c r="G154" s="60">
        <f t="shared" si="7"/>
        <v>47.829599999999999</v>
      </c>
      <c r="H154" s="63">
        <f t="shared" si="8"/>
        <v>239.148</v>
      </c>
    </row>
    <row r="155" spans="1:8" s="62" customFormat="1" ht="36">
      <c r="A155" s="56" t="str">
        <f>IF((LEN('Copy paste to Here'!G159))&gt;5,((CONCATENATE('Copy paste to Here'!G159," &amp; ",'Copy paste to Here'!D159,"  &amp;  ",'Copy paste to Here'!E159))),"Empty Cell")</f>
        <v>Anodized surgical steel belly banana, 14g (1.6mm) with a lower 6mm frosted steel ball and a 5mm top steel ball &amp; Length: 10mm  &amp;  Color: Black anodized</v>
      </c>
      <c r="B155" s="57" t="str">
        <f>'Copy paste to Here'!C159</f>
        <v>BNTFO6</v>
      </c>
      <c r="C155" s="57" t="s">
        <v>842</v>
      </c>
      <c r="D155" s="58">
        <f>Invoice!B160</f>
        <v>2</v>
      </c>
      <c r="E155" s="59">
        <f>'Shipping Invoice'!J161*$N$1</f>
        <v>0.85</v>
      </c>
      <c r="F155" s="59">
        <f t="shared" si="6"/>
        <v>1.7</v>
      </c>
      <c r="G155" s="60">
        <f t="shared" si="7"/>
        <v>32.265999999999998</v>
      </c>
      <c r="H155" s="63">
        <f t="shared" si="8"/>
        <v>64.531999999999996</v>
      </c>
    </row>
    <row r="156" spans="1:8" s="62" customFormat="1" ht="36">
      <c r="A156" s="56" t="str">
        <f>IF((LEN('Copy paste to Here'!G160))&gt;5,((CONCATENATE('Copy paste to Here'!G160," &amp; ",'Copy paste to Here'!D160,"  &amp;  ",'Copy paste to Here'!E160))),"Empty Cell")</f>
        <v>Anodized surgical steel belly banana, 14g (1.6mm) with a lower 6mm frosted steel ball and a 5mm top steel ball &amp; Length: 10mm  &amp;  Color: Rainbow anodized</v>
      </c>
      <c r="B156" s="57" t="str">
        <f>'Copy paste to Here'!C160</f>
        <v>BNTFO6</v>
      </c>
      <c r="C156" s="57" t="s">
        <v>842</v>
      </c>
      <c r="D156" s="58">
        <f>Invoice!B161</f>
        <v>2</v>
      </c>
      <c r="E156" s="59">
        <f>'Shipping Invoice'!J162*$N$1</f>
        <v>0.85</v>
      </c>
      <c r="F156" s="59">
        <f t="shared" si="6"/>
        <v>1.7</v>
      </c>
      <c r="G156" s="60">
        <f t="shared" si="7"/>
        <v>32.265999999999998</v>
      </c>
      <c r="H156" s="63">
        <f t="shared" si="8"/>
        <v>64.531999999999996</v>
      </c>
    </row>
    <row r="157" spans="1:8" s="62" customFormat="1" ht="36">
      <c r="A157" s="56" t="str">
        <f>IF((LEN('Copy paste to Here'!G161))&gt;5,((CONCATENATE('Copy paste to Here'!G161," &amp; ",'Copy paste to Here'!D161,"  &amp;  ",'Copy paste to Here'!E161))),"Empty Cell")</f>
        <v>Anodized surgical steel belly banana, 14g (1.6mm) with a lower 6mm frosted steel ball and a 5mm top steel ball &amp; Length: 10mm  &amp;  Color: Gold anodized</v>
      </c>
      <c r="B157" s="57" t="str">
        <f>'Copy paste to Here'!C161</f>
        <v>BNTFO6</v>
      </c>
      <c r="C157" s="57" t="s">
        <v>842</v>
      </c>
      <c r="D157" s="58">
        <f>Invoice!B162</f>
        <v>2</v>
      </c>
      <c r="E157" s="59">
        <f>'Shipping Invoice'!J163*$N$1</f>
        <v>0.85</v>
      </c>
      <c r="F157" s="59">
        <f t="shared" ref="F157:F210" si="9">D157*E157</f>
        <v>1.7</v>
      </c>
      <c r="G157" s="60">
        <f t="shared" si="7"/>
        <v>32.265999999999998</v>
      </c>
      <c r="H157" s="63">
        <f t="shared" si="8"/>
        <v>64.531999999999996</v>
      </c>
    </row>
    <row r="158" spans="1:8" s="62" customFormat="1" ht="36">
      <c r="A158" s="56" t="str">
        <f>IF((LEN('Copy paste to Here'!G162))&gt;5,((CONCATENATE('Copy paste to Here'!G162," &amp; ",'Copy paste to Here'!D162,"  &amp;  ",'Copy paste to Here'!E162))),"Empty Cell")</f>
        <v>Anodized surgical steel belly banana, 14g (1.6mm) with a lower 6mm frosted steel ball and a 5mm top steel ball &amp; Length: 10mm  &amp;  Color: Rose gold anodized</v>
      </c>
      <c r="B158" s="57" t="str">
        <f>'Copy paste to Here'!C162</f>
        <v>BNTFO6</v>
      </c>
      <c r="C158" s="57" t="s">
        <v>842</v>
      </c>
      <c r="D158" s="58">
        <f>Invoice!B163</f>
        <v>2</v>
      </c>
      <c r="E158" s="59">
        <f>'Shipping Invoice'!J164*$N$1</f>
        <v>0.85</v>
      </c>
      <c r="F158" s="59">
        <f t="shared" si="9"/>
        <v>1.7</v>
      </c>
      <c r="G158" s="60">
        <f t="shared" si="7"/>
        <v>32.265999999999998</v>
      </c>
      <c r="H158" s="63">
        <f t="shared" si="8"/>
        <v>64.531999999999996</v>
      </c>
    </row>
    <row r="159" spans="1:8" s="62" customFormat="1" ht="36">
      <c r="A159" s="56" t="str">
        <f>IF((LEN('Copy paste to Here'!G163))&gt;5,((CONCATENATE('Copy paste to Here'!G163," &amp; ",'Copy paste to Here'!D163,"  &amp;  ",'Copy paste to Here'!E163))),"Empty Cell")</f>
        <v>Anodized surgical steel belly banana, 14g (1.6mm) with a lower 8mm frosted steel ball and a 5mm top steel ball &amp; Length: 10mm  &amp;  Color: Black anodized</v>
      </c>
      <c r="B159" s="57" t="str">
        <f>'Copy paste to Here'!C163</f>
        <v>BNTFO8</v>
      </c>
      <c r="C159" s="57" t="s">
        <v>848</v>
      </c>
      <c r="D159" s="58">
        <f>Invoice!B164</f>
        <v>2</v>
      </c>
      <c r="E159" s="59">
        <f>'Shipping Invoice'!J165*$N$1</f>
        <v>0.86</v>
      </c>
      <c r="F159" s="59">
        <f t="shared" si="9"/>
        <v>1.72</v>
      </c>
      <c r="G159" s="60">
        <f t="shared" si="7"/>
        <v>32.645600000000002</v>
      </c>
      <c r="H159" s="63">
        <f t="shared" si="8"/>
        <v>65.291200000000003</v>
      </c>
    </row>
    <row r="160" spans="1:8" s="62" customFormat="1" ht="36">
      <c r="A160" s="56" t="str">
        <f>IF((LEN('Copy paste to Here'!G164))&gt;5,((CONCATENATE('Copy paste to Here'!G164," &amp; ",'Copy paste to Here'!D164,"  &amp;  ",'Copy paste to Here'!E164))),"Empty Cell")</f>
        <v>Anodized surgical steel belly banana, 14g (1.6mm) with a lower 8mm frosted steel ball and a 5mm top steel ball &amp; Length: 10mm  &amp;  Color: Gold anodized</v>
      </c>
      <c r="B160" s="57" t="str">
        <f>'Copy paste to Here'!C164</f>
        <v>BNTFO8</v>
      </c>
      <c r="C160" s="57" t="s">
        <v>848</v>
      </c>
      <c r="D160" s="58">
        <f>Invoice!B165</f>
        <v>2</v>
      </c>
      <c r="E160" s="59">
        <f>'Shipping Invoice'!J166*$N$1</f>
        <v>0.86</v>
      </c>
      <c r="F160" s="59">
        <f t="shared" si="9"/>
        <v>1.72</v>
      </c>
      <c r="G160" s="60">
        <f t="shared" si="7"/>
        <v>32.645600000000002</v>
      </c>
      <c r="H160" s="63">
        <f t="shared" si="8"/>
        <v>65.291200000000003</v>
      </c>
    </row>
    <row r="161" spans="1:8" s="62" customFormat="1" ht="24">
      <c r="A161" s="56" t="str">
        <f>IF((LEN('Copy paste to Here'!G165))&gt;5,((CONCATENATE('Copy paste to Here'!G165," &amp; ",'Copy paste to Here'!D165,"  &amp;  ",'Copy paste to Here'!E165))),"Empty Cell")</f>
        <v>Anodized 316L steel belly banana, 14g (1.6mm) with 5 &amp; 8mm balls &amp; Length: 10mm  &amp;  Color: Gold</v>
      </c>
      <c r="B161" s="57" t="str">
        <f>'Copy paste to Here'!C165</f>
        <v>BNTG</v>
      </c>
      <c r="C161" s="57" t="s">
        <v>850</v>
      </c>
      <c r="D161" s="58">
        <f>Invoice!B166</f>
        <v>3</v>
      </c>
      <c r="E161" s="59">
        <f>'Shipping Invoice'!J167*$N$1</f>
        <v>0.74</v>
      </c>
      <c r="F161" s="59">
        <f t="shared" si="9"/>
        <v>2.2199999999999998</v>
      </c>
      <c r="G161" s="60">
        <f t="shared" si="7"/>
        <v>28.090399999999999</v>
      </c>
      <c r="H161" s="63">
        <f t="shared" si="8"/>
        <v>84.271199999999993</v>
      </c>
    </row>
    <row r="162" spans="1:8" s="62" customFormat="1" ht="24">
      <c r="A162" s="56" t="str">
        <f>IF((LEN('Copy paste to Here'!G166))&gt;5,((CONCATENATE('Copy paste to Here'!G166," &amp; ",'Copy paste to Here'!D166,"  &amp;  ",'Copy paste to Here'!E166))),"Empty Cell")</f>
        <v xml:space="preserve">Display with 24 pcs. of anodized surgical steel fake plug without rubber O-ring - size 6mm to 10mm &amp;   &amp;  </v>
      </c>
      <c r="B162" s="57" t="str">
        <f>'Copy paste to Here'!C166</f>
        <v>BRIPF2</v>
      </c>
      <c r="C162" s="57" t="s">
        <v>852</v>
      </c>
      <c r="D162" s="58">
        <f>Invoice!B167</f>
        <v>1</v>
      </c>
      <c r="E162" s="59">
        <f>'Shipping Invoice'!J168*$N$1</f>
        <v>18.7</v>
      </c>
      <c r="F162" s="59">
        <f t="shared" si="9"/>
        <v>18.7</v>
      </c>
      <c r="G162" s="60">
        <f t="shared" si="7"/>
        <v>709.85199999999998</v>
      </c>
      <c r="H162" s="63">
        <f t="shared" si="8"/>
        <v>709.85199999999998</v>
      </c>
    </row>
    <row r="163" spans="1:8" s="62" customFormat="1" ht="48">
      <c r="A163" s="56" t="str">
        <f>IF((LEN('Copy paste to Here'!G167))&gt;5,((CONCATENATE('Copy paste to Here'!G167," &amp; ",'Copy paste to Here'!D167,"  &amp;  ",'Copy paste to Here'!E167))),"Empty Cell")</f>
        <v xml:space="preserve">925 sterling silver nose bones, 0.6mm (22g) in butterfly shape design top with 1mm crystals in assorted colors / 36 pcs per display box (in standard packing or in vacuum sealed packing to prevent tarnishing) &amp; Packing Option: Standard Package  &amp;  </v>
      </c>
      <c r="B163" s="57" t="str">
        <f>'Copy paste to Here'!C167</f>
        <v>BXBUTM36</v>
      </c>
      <c r="C163" s="57" t="s">
        <v>854</v>
      </c>
      <c r="D163" s="58">
        <f>Invoice!B168</f>
        <v>1</v>
      </c>
      <c r="E163" s="59">
        <f>'Shipping Invoice'!J169*$N$1</f>
        <v>23.29</v>
      </c>
      <c r="F163" s="59">
        <f t="shared" si="9"/>
        <v>23.29</v>
      </c>
      <c r="G163" s="60">
        <f t="shared" si="7"/>
        <v>884.08839999999998</v>
      </c>
      <c r="H163" s="63">
        <f t="shared" si="8"/>
        <v>884.08839999999998</v>
      </c>
    </row>
    <row r="164" spans="1:8" s="62" customFormat="1" ht="24">
      <c r="A164" s="56" t="str">
        <f>IF((LEN('Copy paste to Here'!G168))&gt;5,((CONCATENATE('Copy paste to Here'!G168," &amp; ",'Copy paste to Here'!D168,"  &amp;  ",'Copy paste to Here'!E168))),"Empty Cell")</f>
        <v xml:space="preserve">Surgical steel circular barbell, 20g (0.8mm) with two 3mm balls &amp; Length: 6mm  &amp;  </v>
      </c>
      <c r="B164" s="57" t="str">
        <f>'Copy paste to Here'!C168</f>
        <v>CB20B</v>
      </c>
      <c r="C164" s="57" t="s">
        <v>856</v>
      </c>
      <c r="D164" s="58">
        <f>Invoice!B169</f>
        <v>4</v>
      </c>
      <c r="E164" s="59">
        <f>'Shipping Invoice'!J170*$N$1</f>
        <v>0.38</v>
      </c>
      <c r="F164" s="59">
        <f t="shared" si="9"/>
        <v>1.52</v>
      </c>
      <c r="G164" s="60">
        <f t="shared" si="7"/>
        <v>14.424800000000001</v>
      </c>
      <c r="H164" s="63">
        <f t="shared" si="8"/>
        <v>57.699200000000005</v>
      </c>
    </row>
    <row r="165" spans="1:8" s="62" customFormat="1" ht="24">
      <c r="A165" s="56" t="str">
        <f>IF((LEN('Copy paste to Here'!G169))&gt;5,((CONCATENATE('Copy paste to Here'!G169," &amp; ",'Copy paste to Here'!D169,"  &amp;  ",'Copy paste to Here'!E169))),"Empty Cell")</f>
        <v>Premium PVD plated surgical steel circular barbell, 16g (1.2mm) with two 3mm balls &amp; Length: 6mm  &amp;  Color: Black</v>
      </c>
      <c r="B165" s="57" t="str">
        <f>'Copy paste to Here'!C169</f>
        <v>CBETB</v>
      </c>
      <c r="C165" s="57" t="s">
        <v>858</v>
      </c>
      <c r="D165" s="58">
        <f>Invoice!B170</f>
        <v>5</v>
      </c>
      <c r="E165" s="59">
        <f>'Shipping Invoice'!J171*$N$1</f>
        <v>0.57999999999999996</v>
      </c>
      <c r="F165" s="59">
        <f t="shared" si="9"/>
        <v>2.9</v>
      </c>
      <c r="G165" s="60">
        <f t="shared" si="7"/>
        <v>22.0168</v>
      </c>
      <c r="H165" s="63">
        <f t="shared" si="8"/>
        <v>110.084</v>
      </c>
    </row>
    <row r="166" spans="1:8" s="62" customFormat="1" ht="24">
      <c r="A166" s="56" t="str">
        <f>IF((LEN('Copy paste to Here'!G170))&gt;5,((CONCATENATE('Copy paste to Here'!G170," &amp; ",'Copy paste to Here'!D170,"  &amp;  ",'Copy paste to Here'!E170))),"Empty Cell")</f>
        <v>Premium PVD plated surgical steel circular barbell, 16g (1.2mm) with two 3mm balls &amp; Length: 6mm  &amp;  Color: Blue</v>
      </c>
      <c r="B166" s="57" t="str">
        <f>'Copy paste to Here'!C170</f>
        <v>CBETB</v>
      </c>
      <c r="C166" s="57" t="s">
        <v>858</v>
      </c>
      <c r="D166" s="58">
        <f>Invoice!B171</f>
        <v>5</v>
      </c>
      <c r="E166" s="59">
        <f>'Shipping Invoice'!J172*$N$1</f>
        <v>0.57999999999999996</v>
      </c>
      <c r="F166" s="59">
        <f t="shared" si="9"/>
        <v>2.9</v>
      </c>
      <c r="G166" s="60">
        <f t="shared" si="7"/>
        <v>22.0168</v>
      </c>
      <c r="H166" s="63">
        <f t="shared" si="8"/>
        <v>110.084</v>
      </c>
    </row>
    <row r="167" spans="1:8" s="62" customFormat="1" ht="24">
      <c r="A167" s="56" t="str">
        <f>IF((LEN('Copy paste to Here'!G171))&gt;5,((CONCATENATE('Copy paste to Here'!G171," &amp; ",'Copy paste to Here'!D171,"  &amp;  ",'Copy paste to Here'!E171))),"Empty Cell")</f>
        <v>Premium PVD plated surgical steel circular barbell, 16g (1.2mm) with two 3mm balls &amp; Length: 6mm  &amp;  Color: Rainbow</v>
      </c>
      <c r="B167" s="57" t="str">
        <f>'Copy paste to Here'!C171</f>
        <v>CBETB</v>
      </c>
      <c r="C167" s="57" t="s">
        <v>858</v>
      </c>
      <c r="D167" s="58">
        <f>Invoice!B172</f>
        <v>5</v>
      </c>
      <c r="E167" s="59">
        <f>'Shipping Invoice'!J173*$N$1</f>
        <v>0.57999999999999996</v>
      </c>
      <c r="F167" s="59">
        <f t="shared" si="9"/>
        <v>2.9</v>
      </c>
      <c r="G167" s="60">
        <f t="shared" si="7"/>
        <v>22.0168</v>
      </c>
      <c r="H167" s="63">
        <f t="shared" si="8"/>
        <v>110.084</v>
      </c>
    </row>
    <row r="168" spans="1:8" s="62" customFormat="1" ht="24">
      <c r="A168" s="56" t="str">
        <f>IF((LEN('Copy paste to Here'!G172))&gt;5,((CONCATENATE('Copy paste to Here'!G172," &amp; ",'Copy paste to Here'!D172,"  &amp;  ",'Copy paste to Here'!E172))),"Empty Cell")</f>
        <v>Premium PVD plated surgical steel circular barbell, 16g (1.2mm) with two 3mm balls &amp; Length: 6mm  &amp;  Color: Rose-gold</v>
      </c>
      <c r="B168" s="57" t="str">
        <f>'Copy paste to Here'!C172</f>
        <v>CBETB</v>
      </c>
      <c r="C168" s="57" t="s">
        <v>858</v>
      </c>
      <c r="D168" s="58">
        <f>Invoice!B173</f>
        <v>3</v>
      </c>
      <c r="E168" s="59">
        <f>'Shipping Invoice'!J174*$N$1</f>
        <v>0.57999999999999996</v>
      </c>
      <c r="F168" s="59">
        <f t="shared" si="9"/>
        <v>1.7399999999999998</v>
      </c>
      <c r="G168" s="60">
        <f t="shared" si="7"/>
        <v>22.0168</v>
      </c>
      <c r="H168" s="63">
        <f t="shared" si="8"/>
        <v>66.050399999999996</v>
      </c>
    </row>
    <row r="169" spans="1:8" s="62" customFormat="1" ht="24">
      <c r="A169" s="56" t="str">
        <f>IF((LEN('Copy paste to Here'!G173))&gt;5,((CONCATENATE('Copy paste to Here'!G173," &amp; ",'Copy paste to Here'!D173,"  &amp;  ",'Copy paste to Here'!E173))),"Empty Cell")</f>
        <v>Premium PVD plated surgical steel circular barbell, 16g (1.2mm) with two 3mm balls &amp; Length: 8mm  &amp;  Color: Blue</v>
      </c>
      <c r="B169" s="57" t="str">
        <f>'Copy paste to Here'!C173</f>
        <v>CBETB</v>
      </c>
      <c r="C169" s="57" t="s">
        <v>858</v>
      </c>
      <c r="D169" s="58">
        <f>Invoice!B174</f>
        <v>8</v>
      </c>
      <c r="E169" s="59">
        <f>'Shipping Invoice'!J175*$N$1</f>
        <v>0.57999999999999996</v>
      </c>
      <c r="F169" s="59">
        <f t="shared" si="9"/>
        <v>4.6399999999999997</v>
      </c>
      <c r="G169" s="60">
        <f t="shared" si="7"/>
        <v>22.0168</v>
      </c>
      <c r="H169" s="63">
        <f t="shared" si="8"/>
        <v>176.1344</v>
      </c>
    </row>
    <row r="170" spans="1:8" s="62" customFormat="1" ht="24">
      <c r="A170" s="56" t="str">
        <f>IF((LEN('Copy paste to Here'!G174))&gt;5,((CONCATENATE('Copy paste to Here'!G174," &amp; ",'Copy paste to Here'!D174,"  &amp;  ",'Copy paste to Here'!E174))),"Empty Cell")</f>
        <v>Premium PVD plated surgical steel circular barbell, 16g (1.2mm) with two 3mm balls &amp; Length: 10mm  &amp;  Color: Rose-gold</v>
      </c>
      <c r="B170" s="57" t="str">
        <f>'Copy paste to Here'!C174</f>
        <v>CBETB</v>
      </c>
      <c r="C170" s="57" t="s">
        <v>858</v>
      </c>
      <c r="D170" s="58">
        <f>Invoice!B175</f>
        <v>3</v>
      </c>
      <c r="E170" s="59">
        <f>'Shipping Invoice'!J176*$N$1</f>
        <v>0.57999999999999996</v>
      </c>
      <c r="F170" s="59">
        <f t="shared" si="9"/>
        <v>1.7399999999999998</v>
      </c>
      <c r="G170" s="60">
        <f t="shared" si="7"/>
        <v>22.0168</v>
      </c>
      <c r="H170" s="63">
        <f t="shared" si="8"/>
        <v>66.050399999999996</v>
      </c>
    </row>
    <row r="171" spans="1:8" s="62" customFormat="1" ht="24">
      <c r="A171" s="56" t="str">
        <f>IF((LEN('Copy paste to Here'!G175))&gt;5,((CONCATENATE('Copy paste to Here'!G175," &amp; ",'Copy paste to Here'!D175,"  &amp;  ",'Copy paste to Here'!E175))),"Empty Cell")</f>
        <v>Anodized surgical steel circular barbell, 16g (1.2mm) with two 4mm balls &amp; Length: 10mm  &amp;  Color: Rainbow</v>
      </c>
      <c r="B171" s="57" t="str">
        <f>'Copy paste to Here'!C175</f>
        <v>CBETB4</v>
      </c>
      <c r="C171" s="57" t="s">
        <v>861</v>
      </c>
      <c r="D171" s="58">
        <f>Invoice!B176</f>
        <v>3</v>
      </c>
      <c r="E171" s="59">
        <f>'Shipping Invoice'!J177*$N$1</f>
        <v>0.63</v>
      </c>
      <c r="F171" s="59">
        <f t="shared" si="9"/>
        <v>1.8900000000000001</v>
      </c>
      <c r="G171" s="60">
        <f t="shared" si="7"/>
        <v>23.9148</v>
      </c>
      <c r="H171" s="63">
        <f t="shared" si="8"/>
        <v>71.744399999999999</v>
      </c>
    </row>
    <row r="172" spans="1:8" s="62" customFormat="1" ht="24">
      <c r="A172" s="56" t="str">
        <f>IF((LEN('Copy paste to Here'!G176))&gt;5,((CONCATENATE('Copy paste to Here'!G176," &amp; ",'Copy paste to Here'!D176,"  &amp;  ",'Copy paste to Here'!E176))),"Empty Cell")</f>
        <v>Anodized surgical steel circular barbell, 16g (1.2mm) with two 4mm balls &amp; Length: 10mm  &amp;  Color: Gold</v>
      </c>
      <c r="B172" s="57" t="str">
        <f>'Copy paste to Here'!C176</f>
        <v>CBETB4</v>
      </c>
      <c r="C172" s="57" t="s">
        <v>861</v>
      </c>
      <c r="D172" s="58">
        <f>Invoice!B177</f>
        <v>3</v>
      </c>
      <c r="E172" s="59">
        <f>'Shipping Invoice'!J178*$N$1</f>
        <v>0.63</v>
      </c>
      <c r="F172" s="59">
        <f t="shared" si="9"/>
        <v>1.8900000000000001</v>
      </c>
      <c r="G172" s="60">
        <f t="shared" si="7"/>
        <v>23.9148</v>
      </c>
      <c r="H172" s="63">
        <f t="shared" si="8"/>
        <v>71.744399999999999</v>
      </c>
    </row>
    <row r="173" spans="1:8" s="62" customFormat="1" ht="25.5">
      <c r="A173" s="56" t="str">
        <f>IF((LEN('Copy paste to Here'!G177))&gt;5,((CONCATENATE('Copy paste to Here'!G177," &amp; ",'Copy paste to Here'!D177,"  &amp;  ",'Copy paste to Here'!E177))),"Empty Cell")</f>
        <v>Anodized 316L steel circular barbell, 16g (1.2mm) with two 3mm frosted steel balls &amp; Length: 8mm  &amp;  Color: Black anodized</v>
      </c>
      <c r="B173" s="57" t="str">
        <f>'Copy paste to Here'!C177</f>
        <v>CBETFO3</v>
      </c>
      <c r="C173" s="57" t="s">
        <v>863</v>
      </c>
      <c r="D173" s="58">
        <f>Invoice!B178</f>
        <v>3</v>
      </c>
      <c r="E173" s="59">
        <f>'Shipping Invoice'!J179*$N$1</f>
        <v>0.86</v>
      </c>
      <c r="F173" s="59">
        <f t="shared" si="9"/>
        <v>2.58</v>
      </c>
      <c r="G173" s="60">
        <f t="shared" si="7"/>
        <v>32.645600000000002</v>
      </c>
      <c r="H173" s="63">
        <f t="shared" si="8"/>
        <v>97.936800000000005</v>
      </c>
    </row>
    <row r="174" spans="1:8" s="62" customFormat="1" ht="25.5">
      <c r="A174" s="56" t="str">
        <f>IF((LEN('Copy paste to Here'!G178))&gt;5,((CONCATENATE('Copy paste to Here'!G178," &amp; ",'Copy paste to Here'!D178,"  &amp;  ",'Copy paste to Here'!E178))),"Empty Cell")</f>
        <v>Anodized 316L steel circular barbell, 16g (1.2mm) with two 3mm frosted steel balls &amp; Length: 8mm  &amp;  Color: Rainbow anodized</v>
      </c>
      <c r="B174" s="57" t="str">
        <f>'Copy paste to Here'!C178</f>
        <v>CBETFO3</v>
      </c>
      <c r="C174" s="57" t="s">
        <v>863</v>
      </c>
      <c r="D174" s="58">
        <f>Invoice!B179</f>
        <v>3</v>
      </c>
      <c r="E174" s="59">
        <f>'Shipping Invoice'!J180*$N$1</f>
        <v>0.86</v>
      </c>
      <c r="F174" s="59">
        <f t="shared" si="9"/>
        <v>2.58</v>
      </c>
      <c r="G174" s="60">
        <f t="shared" si="7"/>
        <v>32.645600000000002</v>
      </c>
      <c r="H174" s="63">
        <f t="shared" si="8"/>
        <v>97.936800000000005</v>
      </c>
    </row>
    <row r="175" spans="1:8" s="62" customFormat="1" ht="25.5">
      <c r="A175" s="56" t="str">
        <f>IF((LEN('Copy paste to Here'!G179))&gt;5,((CONCATENATE('Copy paste to Here'!G179," &amp; ",'Copy paste to Here'!D179,"  &amp;  ",'Copy paste to Here'!E179))),"Empty Cell")</f>
        <v>Anodized 316L steel circular barbell, 16g (1.2mm) with two 3mm frosted steel balls &amp; Length: 8mm  &amp;  Color: Gold anodized</v>
      </c>
      <c r="B175" s="57" t="str">
        <f>'Copy paste to Here'!C179</f>
        <v>CBETFO3</v>
      </c>
      <c r="C175" s="57" t="s">
        <v>863</v>
      </c>
      <c r="D175" s="58">
        <f>Invoice!B180</f>
        <v>3</v>
      </c>
      <c r="E175" s="59">
        <f>'Shipping Invoice'!J181*$N$1</f>
        <v>0.86</v>
      </c>
      <c r="F175" s="59">
        <f t="shared" si="9"/>
        <v>2.58</v>
      </c>
      <c r="G175" s="60">
        <f t="shared" si="7"/>
        <v>32.645600000000002</v>
      </c>
      <c r="H175" s="63">
        <f t="shared" si="8"/>
        <v>97.936800000000005</v>
      </c>
    </row>
    <row r="176" spans="1:8" s="62" customFormat="1" ht="24">
      <c r="A176" s="56" t="str">
        <f>IF((LEN('Copy paste to Here'!G180))&gt;5,((CONCATENATE('Copy paste to Here'!G180," &amp; ",'Copy paste to Here'!D180,"  &amp;  ",'Copy paste to Here'!E180))),"Empty Cell")</f>
        <v xml:space="preserve">Surgical steel circular barbell, 12g (2mm) with two externally threaded 5mm balls &amp; Length: 12mm  &amp;  </v>
      </c>
      <c r="B176" s="57" t="str">
        <f>'Copy paste to Here'!C180</f>
        <v>CBR12S</v>
      </c>
      <c r="C176" s="57" t="s">
        <v>865</v>
      </c>
      <c r="D176" s="58">
        <f>Invoice!B181</f>
        <v>5</v>
      </c>
      <c r="E176" s="59">
        <f>'Shipping Invoice'!J182*$N$1</f>
        <v>0.48</v>
      </c>
      <c r="F176" s="59">
        <f t="shared" si="9"/>
        <v>2.4</v>
      </c>
      <c r="G176" s="60">
        <f t="shared" si="7"/>
        <v>18.220800000000001</v>
      </c>
      <c r="H176" s="63">
        <f t="shared" si="8"/>
        <v>91.103999999999999</v>
      </c>
    </row>
    <row r="177" spans="1:8" s="62" customFormat="1" ht="24">
      <c r="A177" s="56" t="str">
        <f>IF((LEN('Copy paste to Here'!G181))&gt;5,((CONCATENATE('Copy paste to Here'!G181," &amp; ",'Copy paste to Here'!D181,"  &amp;  ",'Copy paste to Here'!E181))),"Empty Cell")</f>
        <v xml:space="preserve">Surgical steel circular barbell, 6g (4mm) with two internally threaded 8mm balls &amp; Length: 12mm  &amp;  </v>
      </c>
      <c r="B177" s="57" t="str">
        <f>'Copy paste to Here'!C181</f>
        <v>CBR6</v>
      </c>
      <c r="C177" s="57" t="s">
        <v>867</v>
      </c>
      <c r="D177" s="58">
        <f>Invoice!B182</f>
        <v>2</v>
      </c>
      <c r="E177" s="59">
        <f>'Shipping Invoice'!J183*$N$1</f>
        <v>1.74</v>
      </c>
      <c r="F177" s="59">
        <f t="shared" si="9"/>
        <v>3.48</v>
      </c>
      <c r="G177" s="60">
        <f t="shared" si="7"/>
        <v>66.050399999999996</v>
      </c>
      <c r="H177" s="63">
        <f t="shared" si="8"/>
        <v>132.10079999999999</v>
      </c>
    </row>
    <row r="178" spans="1:8" s="62" customFormat="1" ht="25.5">
      <c r="A178" s="56" t="str">
        <f>IF((LEN('Copy paste to Here'!G182))&gt;5,((CONCATENATE('Copy paste to Here'!G182," &amp; ",'Copy paste to Here'!D182,"  &amp;  ",'Copy paste to Here'!E182))),"Empty Cell")</f>
        <v xml:space="preserve">Surgical steel circular barbell, 10g (2.5mm) with two internally threaded 6mm cones &amp; Length: 12mm  &amp;  </v>
      </c>
      <c r="B178" s="57" t="str">
        <f>'Copy paste to Here'!C182</f>
        <v>CBRCN10</v>
      </c>
      <c r="C178" s="57" t="s">
        <v>869</v>
      </c>
      <c r="D178" s="58">
        <f>Invoice!B183</f>
        <v>2</v>
      </c>
      <c r="E178" s="59">
        <f>'Shipping Invoice'!J184*$N$1</f>
        <v>0.87</v>
      </c>
      <c r="F178" s="59">
        <f t="shared" si="9"/>
        <v>1.74</v>
      </c>
      <c r="G178" s="60">
        <f t="shared" si="7"/>
        <v>33.025199999999998</v>
      </c>
      <c r="H178" s="63">
        <f t="shared" si="8"/>
        <v>66.050399999999996</v>
      </c>
    </row>
    <row r="179" spans="1:8" s="62" customFormat="1" ht="25.5">
      <c r="A179" s="56" t="str">
        <f>IF((LEN('Copy paste to Here'!G183))&gt;5,((CONCATENATE('Copy paste to Here'!G183," &amp; ",'Copy paste to Here'!D183,"  &amp;  ",'Copy paste to Here'!E183))),"Empty Cell")</f>
        <v xml:space="preserve">Surgical steel circular barbell, 12g (2mm) with two external threaded 5mm cones &amp; Length: 11mm  &amp;  </v>
      </c>
      <c r="B179" s="57" t="str">
        <f>'Copy paste to Here'!C183</f>
        <v>CBRCN12</v>
      </c>
      <c r="C179" s="57" t="s">
        <v>871</v>
      </c>
      <c r="D179" s="58">
        <f>Invoice!B184</f>
        <v>3</v>
      </c>
      <c r="E179" s="59">
        <f>'Shipping Invoice'!J185*$N$1</f>
        <v>0.57999999999999996</v>
      </c>
      <c r="F179" s="59">
        <f t="shared" si="9"/>
        <v>1.7399999999999998</v>
      </c>
      <c r="G179" s="60">
        <f t="shared" si="7"/>
        <v>22.0168</v>
      </c>
      <c r="H179" s="63">
        <f t="shared" si="8"/>
        <v>66.050399999999996</v>
      </c>
    </row>
    <row r="180" spans="1:8" s="62" customFormat="1" ht="24">
      <c r="A180" s="56" t="str">
        <f>IF((LEN('Copy paste to Here'!G184))&gt;5,((CONCATENATE('Copy paste to Here'!G184," &amp; ",'Copy paste to Here'!D184,"  &amp;  ",'Copy paste to Here'!E184))),"Empty Cell")</f>
        <v xml:space="preserve">Surgical steel circular barbell, 4g (5mm) with two internally threaded 7mm cones &amp; Length: 12mm  &amp;  </v>
      </c>
      <c r="B180" s="57" t="str">
        <f>'Copy paste to Here'!C184</f>
        <v>CBRCN4</v>
      </c>
      <c r="C180" s="57" t="s">
        <v>873</v>
      </c>
      <c r="D180" s="58">
        <f>Invoice!B185</f>
        <v>2</v>
      </c>
      <c r="E180" s="59">
        <f>'Shipping Invoice'!J186*$N$1</f>
        <v>2.5299999999999998</v>
      </c>
      <c r="F180" s="59">
        <f t="shared" si="9"/>
        <v>5.0599999999999996</v>
      </c>
      <c r="G180" s="60">
        <f t="shared" si="7"/>
        <v>96.038799999999995</v>
      </c>
      <c r="H180" s="63">
        <f t="shared" si="8"/>
        <v>192.07759999999999</v>
      </c>
    </row>
    <row r="181" spans="1:8" s="62" customFormat="1" ht="24">
      <c r="A181" s="56" t="str">
        <f>IF((LEN('Copy paste to Here'!G185))&gt;5,((CONCATENATE('Copy paste to Here'!G185," &amp; ",'Copy paste to Here'!D185,"  &amp;  ",'Copy paste to Here'!E185))),"Empty Cell")</f>
        <v xml:space="preserve">Surgical steel circular barbell, 6g (4mm) with two internally threaded 7mm cones &amp; Length: 12mm  &amp;  </v>
      </c>
      <c r="B181" s="57" t="str">
        <f>'Copy paste to Here'!C185</f>
        <v>CBRCN6</v>
      </c>
      <c r="C181" s="57" t="s">
        <v>875</v>
      </c>
      <c r="D181" s="58">
        <f>Invoice!B186</f>
        <v>2</v>
      </c>
      <c r="E181" s="59">
        <f>'Shipping Invoice'!J187*$N$1</f>
        <v>1.85</v>
      </c>
      <c r="F181" s="59">
        <f t="shared" si="9"/>
        <v>3.7</v>
      </c>
      <c r="G181" s="60">
        <f t="shared" si="7"/>
        <v>70.225999999999999</v>
      </c>
      <c r="H181" s="63">
        <f t="shared" si="8"/>
        <v>140.452</v>
      </c>
    </row>
    <row r="182" spans="1:8" s="62" customFormat="1" ht="24">
      <c r="A182" s="56" t="str">
        <f>IF((LEN('Copy paste to Here'!G186))&gt;5,((CONCATENATE('Copy paste to Here'!G186," &amp; ",'Copy paste to Here'!D186,"  &amp;  ",'Copy paste to Here'!E186))),"Empty Cell")</f>
        <v xml:space="preserve">PVD plated 316L steel circular barbell, 12g (2mm) with two externally threaded 5mm balls &amp; Length: 10mm  &amp;  </v>
      </c>
      <c r="B182" s="57" t="str">
        <f>'Copy paste to Here'!C186</f>
        <v>CBRT12S</v>
      </c>
      <c r="C182" s="57" t="s">
        <v>877</v>
      </c>
      <c r="D182" s="58">
        <f>Invoice!B187</f>
        <v>3</v>
      </c>
      <c r="E182" s="59">
        <f>'Shipping Invoice'!J188*$N$1</f>
        <v>0.97</v>
      </c>
      <c r="F182" s="59">
        <f t="shared" si="9"/>
        <v>2.91</v>
      </c>
      <c r="G182" s="60">
        <f t="shared" si="7"/>
        <v>36.821199999999997</v>
      </c>
      <c r="H182" s="63">
        <f t="shared" si="8"/>
        <v>110.46359999999999</v>
      </c>
    </row>
    <row r="183" spans="1:8" s="62" customFormat="1" ht="24">
      <c r="A183" s="56" t="str">
        <f>IF((LEN('Copy paste to Here'!G187))&gt;5,((CONCATENATE('Copy paste to Here'!G187," &amp; ",'Copy paste to Here'!D187,"  &amp;  ",'Copy paste to Here'!E187))),"Empty Cell")</f>
        <v xml:space="preserve">PVD plated 316L steel circular barbell, 12g (2mm) with two externally threaded 5mm balls &amp; Length: 12mm  &amp;  </v>
      </c>
      <c r="B183" s="57" t="str">
        <f>'Copy paste to Here'!C187</f>
        <v>CBRT12S</v>
      </c>
      <c r="C183" s="57" t="s">
        <v>877</v>
      </c>
      <c r="D183" s="58">
        <f>Invoice!B188</f>
        <v>3</v>
      </c>
      <c r="E183" s="59">
        <f>'Shipping Invoice'!J189*$N$1</f>
        <v>0.97</v>
      </c>
      <c r="F183" s="59">
        <f t="shared" si="9"/>
        <v>2.91</v>
      </c>
      <c r="G183" s="60">
        <f t="shared" si="7"/>
        <v>36.821199999999997</v>
      </c>
      <c r="H183" s="63">
        <f t="shared" si="8"/>
        <v>110.46359999999999</v>
      </c>
    </row>
    <row r="184" spans="1:8" s="62" customFormat="1" ht="36">
      <c r="A184" s="56" t="str">
        <f>IF((LEN('Copy paste to Here'!G188))&gt;5,((CONCATENATE('Copy paste to Here'!G188," &amp; ",'Copy paste to Here'!D188,"  &amp;  ",'Copy paste to Here'!E188))),"Empty Cell")</f>
        <v>Black PVD plated surgical steel circular barbell, 8g (3mm) with two internally threaded 6mm balls &amp; Length: 12mm  &amp;  Color: Black</v>
      </c>
      <c r="B184" s="57" t="str">
        <f>'Copy paste to Here'!C188</f>
        <v>CBRT8</v>
      </c>
      <c r="C184" s="57" t="s">
        <v>879</v>
      </c>
      <c r="D184" s="58">
        <f>Invoice!B189</f>
        <v>2</v>
      </c>
      <c r="E184" s="59">
        <f>'Shipping Invoice'!J190*$N$1</f>
        <v>1.55</v>
      </c>
      <c r="F184" s="59">
        <f t="shared" si="9"/>
        <v>3.1</v>
      </c>
      <c r="G184" s="60">
        <f t="shared" si="7"/>
        <v>58.838000000000001</v>
      </c>
      <c r="H184" s="63">
        <f t="shared" si="8"/>
        <v>117.676</v>
      </c>
    </row>
    <row r="185" spans="1:8" s="62" customFormat="1" ht="36">
      <c r="A185" s="56" t="str">
        <f>IF((LEN('Copy paste to Here'!G189))&gt;5,((CONCATENATE('Copy paste to Here'!G189," &amp; ",'Copy paste to Here'!D189,"  &amp;  ",'Copy paste to Here'!E189))),"Empty Cell")</f>
        <v>Black PVD plated surgical steel circular barbell, 12g (2mm) with two external threading 5mm cones &amp; Length: 10mm  &amp;  Color: Black</v>
      </c>
      <c r="B185" s="57" t="str">
        <f>'Copy paste to Here'!C189</f>
        <v>CBTCN12</v>
      </c>
      <c r="C185" s="57" t="s">
        <v>881</v>
      </c>
      <c r="D185" s="58">
        <f>Invoice!B190</f>
        <v>3</v>
      </c>
      <c r="E185" s="59">
        <f>'Shipping Invoice'!J191*$N$1</f>
        <v>0.97</v>
      </c>
      <c r="F185" s="59">
        <f t="shared" si="9"/>
        <v>2.91</v>
      </c>
      <c r="G185" s="60">
        <f t="shared" si="7"/>
        <v>36.821199999999997</v>
      </c>
      <c r="H185" s="63">
        <f t="shared" si="8"/>
        <v>110.46359999999999</v>
      </c>
    </row>
    <row r="186" spans="1:8" s="62" customFormat="1" ht="24">
      <c r="A186" s="56" t="str">
        <f>IF((LEN('Copy paste to Here'!G190))&gt;5,((CONCATENATE('Copy paste to Here'!G190," &amp; ",'Copy paste to Here'!D190,"  &amp;  ",'Copy paste to Here'!E190))),"Empty Cell")</f>
        <v xml:space="preserve">Black PVD plated surgical steel circular barbell, 6g (4mm) with two internally threaded 7mm cones &amp; Length: 12mm  &amp;  </v>
      </c>
      <c r="B186" s="57" t="str">
        <f>'Copy paste to Here'!C190</f>
        <v>CBTCN6</v>
      </c>
      <c r="C186" s="57" t="s">
        <v>883</v>
      </c>
      <c r="D186" s="58">
        <f>Invoice!B191</f>
        <v>2</v>
      </c>
      <c r="E186" s="59">
        <f>'Shipping Invoice'!J192*$N$1</f>
        <v>1.94</v>
      </c>
      <c r="F186" s="59">
        <f t="shared" si="9"/>
        <v>3.88</v>
      </c>
      <c r="G186" s="60">
        <f t="shared" si="7"/>
        <v>73.642399999999995</v>
      </c>
      <c r="H186" s="63">
        <f t="shared" si="8"/>
        <v>147.28479999999999</v>
      </c>
    </row>
    <row r="187" spans="1:8" s="62" customFormat="1" ht="36">
      <c r="A187" s="56" t="str">
        <f>IF((LEN('Copy paste to Here'!G191))&gt;5,((CONCATENATE('Copy paste to Here'!G191," &amp; ",'Copy paste to Here'!D191,"  &amp;  ",'Copy paste to Here'!E191))),"Empty Cell")</f>
        <v>Eo gas sterilized single use piercing clamp: Rounded top Forceps &amp; Packing Option: Sold in Box of 10 pcs. without Acha Logo  &amp;  Color: Black</v>
      </c>
      <c r="B187" s="57" t="str">
        <f>'Copy paste to Here'!C191</f>
        <v>CLAMPA</v>
      </c>
      <c r="C187" s="57" t="s">
        <v>1167</v>
      </c>
      <c r="D187" s="58">
        <f>Invoice!B192</f>
        <v>1</v>
      </c>
      <c r="E187" s="59">
        <f>'Shipping Invoice'!J193*$N$1</f>
        <v>11.72</v>
      </c>
      <c r="F187" s="59">
        <f t="shared" si="9"/>
        <v>11.72</v>
      </c>
      <c r="G187" s="60">
        <f t="shared" si="7"/>
        <v>444.89120000000003</v>
      </c>
      <c r="H187" s="63">
        <f t="shared" si="8"/>
        <v>444.89120000000003</v>
      </c>
    </row>
    <row r="188" spans="1:8" s="62" customFormat="1" ht="24">
      <c r="A188" s="56" t="str">
        <f>IF((LEN('Copy paste to Here'!G192))&gt;5,((CONCATENATE('Copy paste to Here'!G192," &amp; ",'Copy paste to Here'!D192,"  &amp;  ",'Copy paste to Here'!E192))),"Empty Cell")</f>
        <v xml:space="preserve">Non piercing surgical steel clip-on nose hoop, 18g (1mm) &amp; Size: 8mm  &amp;  </v>
      </c>
      <c r="B188" s="57" t="str">
        <f>'Copy paste to Here'!C192</f>
        <v>CLNS</v>
      </c>
      <c r="C188" s="57" t="s">
        <v>888</v>
      </c>
      <c r="D188" s="58">
        <f>Invoice!B193</f>
        <v>3</v>
      </c>
      <c r="E188" s="59">
        <f>'Shipping Invoice'!J194*$N$1</f>
        <v>0.48</v>
      </c>
      <c r="F188" s="59">
        <f t="shared" si="9"/>
        <v>1.44</v>
      </c>
      <c r="G188" s="60">
        <f t="shared" si="7"/>
        <v>18.220800000000001</v>
      </c>
      <c r="H188" s="63">
        <f t="shared" si="8"/>
        <v>54.662400000000005</v>
      </c>
    </row>
    <row r="189" spans="1:8" s="62" customFormat="1" ht="24">
      <c r="A189" s="56" t="str">
        <f>IF((LEN('Copy paste to Here'!G193))&gt;5,((CONCATENATE('Copy paste to Here'!G193," &amp; ",'Copy paste to Here'!D193,"  &amp;  ",'Copy paste to Here'!E193))),"Empty Cell")</f>
        <v>Non piercing anodized 316L steel clip-on nose hoop, 18g (1mm) &amp; Length: 8mm  &amp;  Color: Gold</v>
      </c>
      <c r="B189" s="57" t="str">
        <f>'Copy paste to Here'!C193</f>
        <v>CLTNS</v>
      </c>
      <c r="C189" s="57" t="s">
        <v>890</v>
      </c>
      <c r="D189" s="58">
        <f>Invoice!B194</f>
        <v>3</v>
      </c>
      <c r="E189" s="59">
        <f>'Shipping Invoice'!J195*$N$1</f>
        <v>0.53</v>
      </c>
      <c r="F189" s="59">
        <f t="shared" si="9"/>
        <v>1.59</v>
      </c>
      <c r="G189" s="60">
        <f t="shared" si="7"/>
        <v>20.1188</v>
      </c>
      <c r="H189" s="63">
        <f t="shared" si="8"/>
        <v>60.356400000000001</v>
      </c>
    </row>
    <row r="190" spans="1:8" s="62" customFormat="1" ht="24">
      <c r="A190" s="56" t="str">
        <f>IF((LEN('Copy paste to Here'!G194))&gt;5,((CONCATENATE('Copy paste to Here'!G194," &amp; ",'Copy paste to Here'!D194,"  &amp;  ",'Copy paste to Here'!E194))),"Empty Cell")</f>
        <v xml:space="preserve">High polished surgical steel double flared flesh tunnel - size 12g to 2'' (2mm - 52mm) &amp; Gauge: 8mm  &amp;  </v>
      </c>
      <c r="B190" s="57" t="str">
        <f>'Copy paste to Here'!C194</f>
        <v>DPG</v>
      </c>
      <c r="C190" s="57" t="s">
        <v>1168</v>
      </c>
      <c r="D190" s="58">
        <f>Invoice!B195</f>
        <v>4</v>
      </c>
      <c r="E190" s="59">
        <f>'Shipping Invoice'!J196*$N$1</f>
        <v>0.63</v>
      </c>
      <c r="F190" s="59">
        <f t="shared" si="9"/>
        <v>2.52</v>
      </c>
      <c r="G190" s="60">
        <f t="shared" si="7"/>
        <v>23.9148</v>
      </c>
      <c r="H190" s="63">
        <f t="shared" si="8"/>
        <v>95.659199999999998</v>
      </c>
    </row>
    <row r="191" spans="1:8" s="62" customFormat="1" ht="24">
      <c r="A191" s="56" t="str">
        <f>IF((LEN('Copy paste to Here'!G195))&gt;5,((CONCATENATE('Copy paste to Here'!G195," &amp; ",'Copy paste to Here'!D195,"  &amp;  ",'Copy paste to Here'!E195))),"Empty Cell")</f>
        <v xml:space="preserve">High polished surgical steel double flared flesh tunnel - size 12g to 2'' (2mm - 52mm) &amp; Gauge: 14mm  &amp;  </v>
      </c>
      <c r="B191" s="57" t="str">
        <f>'Copy paste to Here'!C195</f>
        <v>DPG</v>
      </c>
      <c r="C191" s="57" t="s">
        <v>1169</v>
      </c>
      <c r="D191" s="58">
        <f>Invoice!B196</f>
        <v>2</v>
      </c>
      <c r="E191" s="59">
        <f>'Shipping Invoice'!J197*$N$1</f>
        <v>0.97</v>
      </c>
      <c r="F191" s="59">
        <f t="shared" si="9"/>
        <v>1.94</v>
      </c>
      <c r="G191" s="60">
        <f t="shared" si="7"/>
        <v>36.821199999999997</v>
      </c>
      <c r="H191" s="63">
        <f t="shared" si="8"/>
        <v>73.642399999999995</v>
      </c>
    </row>
    <row r="192" spans="1:8" s="62" customFormat="1" ht="24">
      <c r="A192" s="56" t="str">
        <f>IF((LEN('Copy paste to Here'!G196))&gt;5,((CONCATENATE('Copy paste to Here'!G196," &amp; ",'Copy paste to Here'!D196,"  &amp;  ",'Copy paste to Here'!E196))),"Empty Cell")</f>
        <v xml:space="preserve">High polished surgical steel double flared flesh tunnel - size 12g to 2'' (2mm - 52mm) &amp; Gauge: 25mm  &amp;  </v>
      </c>
      <c r="B192" s="57" t="str">
        <f>'Copy paste to Here'!C196</f>
        <v>DPG</v>
      </c>
      <c r="C192" s="57" t="s">
        <v>1170</v>
      </c>
      <c r="D192" s="58">
        <f>Invoice!B197</f>
        <v>2</v>
      </c>
      <c r="E192" s="59">
        <f>'Shipping Invoice'!J198*$N$1</f>
        <v>1.91</v>
      </c>
      <c r="F192" s="59">
        <f t="shared" si="9"/>
        <v>3.82</v>
      </c>
      <c r="G192" s="60">
        <f t="shared" si="7"/>
        <v>72.503599999999992</v>
      </c>
      <c r="H192" s="63">
        <f t="shared" si="8"/>
        <v>145.00719999999998</v>
      </c>
    </row>
    <row r="193" spans="1:8" s="62" customFormat="1" ht="25.5">
      <c r="A193" s="56" t="str">
        <f>IF((LEN('Copy paste to Here'!G197))&gt;5,((CONCATENATE('Copy paste to Here'!G197," &amp; ",'Copy paste to Here'!D197,"  &amp;  ",'Copy paste to Here'!E197))),"Empty Cell")</f>
        <v xml:space="preserve">Areng wood double flared flesh tunnel &amp; Gauge: 22mm  &amp;  </v>
      </c>
      <c r="B193" s="57" t="str">
        <f>'Copy paste to Here'!C197</f>
        <v>DPWK</v>
      </c>
      <c r="C193" s="57" t="s">
        <v>1171</v>
      </c>
      <c r="D193" s="58">
        <f>Invoice!B198</f>
        <v>2</v>
      </c>
      <c r="E193" s="59">
        <f>'Shipping Invoice'!J199*$N$1</f>
        <v>2.29</v>
      </c>
      <c r="F193" s="59">
        <f t="shared" si="9"/>
        <v>4.58</v>
      </c>
      <c r="G193" s="60">
        <f t="shared" si="7"/>
        <v>86.928399999999996</v>
      </c>
      <c r="H193" s="63">
        <f t="shared" si="8"/>
        <v>173.85679999999999</v>
      </c>
    </row>
    <row r="194" spans="1:8" s="62" customFormat="1" ht="25.5">
      <c r="A194" s="56" t="str">
        <f>IF((LEN('Copy paste to Here'!G198))&gt;5,((CONCATENATE('Copy paste to Here'!G198," &amp; ",'Copy paste to Here'!D198,"  &amp;  ",'Copy paste to Here'!E198))),"Empty Cell")</f>
        <v>PVD plated surgical steel double flared flesh tunnel - 12g (2mm) to 2'' (52mm) &amp; Gauge: 20mm  &amp;  Color: Rainbow</v>
      </c>
      <c r="B194" s="57" t="str">
        <f>'Copy paste to Here'!C198</f>
        <v>DTPG</v>
      </c>
      <c r="C194" s="57" t="s">
        <v>1172</v>
      </c>
      <c r="D194" s="58">
        <f>Invoice!B199</f>
        <v>2</v>
      </c>
      <c r="E194" s="59">
        <f>'Shipping Invoice'!J200*$N$1</f>
        <v>2.38</v>
      </c>
      <c r="F194" s="59">
        <f t="shared" si="9"/>
        <v>4.76</v>
      </c>
      <c r="G194" s="60">
        <f t="shared" si="7"/>
        <v>90.344799999999992</v>
      </c>
      <c r="H194" s="63">
        <f t="shared" si="8"/>
        <v>180.68959999999998</v>
      </c>
    </row>
    <row r="195" spans="1:8" s="62" customFormat="1" ht="24">
      <c r="A195" s="56" t="str">
        <f>IF((LEN('Copy paste to Here'!G199))&gt;5,((CONCATENATE('Copy paste to Here'!G199," &amp; ",'Copy paste to Here'!D199,"  &amp;  ",'Copy paste to Here'!E199))),"Empty Cell")</f>
        <v>PVD plated surgical steel double flared flesh tunnel - 12g (2mm) to 2'' (52mm) &amp; Gauge: 25mm  &amp;  Color: Black</v>
      </c>
      <c r="B195" s="57" t="str">
        <f>'Copy paste to Here'!C199</f>
        <v>DTPG</v>
      </c>
      <c r="C195" s="57" t="s">
        <v>1173</v>
      </c>
      <c r="D195" s="58">
        <f>Invoice!B200</f>
        <v>2</v>
      </c>
      <c r="E195" s="59">
        <f>'Shipping Invoice'!J201*$N$1</f>
        <v>2.77</v>
      </c>
      <c r="F195" s="59">
        <f t="shared" si="9"/>
        <v>5.54</v>
      </c>
      <c r="G195" s="60">
        <f t="shared" si="7"/>
        <v>105.14920000000001</v>
      </c>
      <c r="H195" s="63">
        <f t="shared" si="8"/>
        <v>210.29840000000002</v>
      </c>
    </row>
    <row r="196" spans="1:8" s="62" customFormat="1" ht="24">
      <c r="A196" s="56" t="str">
        <f>IF((LEN('Copy paste to Here'!G200))&gt;5,((CONCATENATE('Copy paste to Here'!G200," &amp; ",'Copy paste to Here'!D200,"  &amp;  ",'Copy paste to Here'!E200))),"Empty Cell")</f>
        <v>PVD plated surgical steel double flared flesh tunnel - 12g (2mm) to 2'' (52mm) &amp; Gauge: 25mm  &amp;  Color: Rainbow</v>
      </c>
      <c r="B196" s="57" t="str">
        <f>'Copy paste to Here'!C200</f>
        <v>DTPG</v>
      </c>
      <c r="C196" s="57" t="s">
        <v>1173</v>
      </c>
      <c r="D196" s="58">
        <f>Invoice!B201</f>
        <v>2</v>
      </c>
      <c r="E196" s="59">
        <f>'Shipping Invoice'!J202*$N$1</f>
        <v>2.77</v>
      </c>
      <c r="F196" s="59">
        <f t="shared" si="9"/>
        <v>5.54</v>
      </c>
      <c r="G196" s="60">
        <f t="shared" si="7"/>
        <v>105.14920000000001</v>
      </c>
      <c r="H196" s="63">
        <f t="shared" si="8"/>
        <v>210.29840000000002</v>
      </c>
    </row>
    <row r="197" spans="1:8" s="62" customFormat="1" ht="24">
      <c r="A197" s="56" t="str">
        <f>IF((LEN('Copy paste to Here'!G201))&gt;5,((CONCATENATE('Copy paste to Here'!G201," &amp; ",'Copy paste to Here'!D201,"  &amp;  ",'Copy paste to Here'!E201))),"Empty Cell")</f>
        <v>One pair of stainless steel ear stud with prong set round Cubic Zirconia stone &amp; Size: 6mm  &amp;  Crystal Color: Clear</v>
      </c>
      <c r="B197" s="57" t="str">
        <f>'Copy paste to Here'!C201</f>
        <v>ERZM</v>
      </c>
      <c r="C197" s="57" t="s">
        <v>1174</v>
      </c>
      <c r="D197" s="58">
        <f>Invoice!B202</f>
        <v>2</v>
      </c>
      <c r="E197" s="59">
        <f>'Shipping Invoice'!J203*$N$1</f>
        <v>1.71</v>
      </c>
      <c r="F197" s="59">
        <f t="shared" si="9"/>
        <v>3.42</v>
      </c>
      <c r="G197" s="60">
        <f t="shared" si="7"/>
        <v>64.911600000000007</v>
      </c>
      <c r="H197" s="63">
        <f t="shared" si="8"/>
        <v>129.82320000000001</v>
      </c>
    </row>
    <row r="198" spans="1:8" s="62" customFormat="1" ht="24">
      <c r="A198" s="56" t="str">
        <f>IF((LEN('Copy paste to Here'!G202))&gt;5,((CONCATENATE('Copy paste to Here'!G202," &amp; ",'Copy paste to Here'!D202,"  &amp;  ",'Copy paste to Here'!E202))),"Empty Cell")</f>
        <v>One pair of stainless steel ear stud with prong set round Cubic Zirconia stone &amp; Size: 7mm  &amp;  Crystal Color: Clear</v>
      </c>
      <c r="B198" s="57" t="str">
        <f>'Copy paste to Here'!C202</f>
        <v>ERZM</v>
      </c>
      <c r="C198" s="57" t="s">
        <v>1175</v>
      </c>
      <c r="D198" s="58">
        <f>Invoice!B203</f>
        <v>2</v>
      </c>
      <c r="E198" s="59">
        <f>'Shipping Invoice'!J204*$N$1</f>
        <v>1.9</v>
      </c>
      <c r="F198" s="59">
        <f t="shared" si="9"/>
        <v>3.8</v>
      </c>
      <c r="G198" s="60">
        <f t="shared" si="7"/>
        <v>72.123999999999995</v>
      </c>
      <c r="H198" s="63">
        <f t="shared" si="8"/>
        <v>144.24799999999999</v>
      </c>
    </row>
    <row r="199" spans="1:8" s="62" customFormat="1" ht="25.5">
      <c r="A199" s="56" t="str">
        <f>IF((LEN('Copy paste to Here'!G203))&gt;5,((CONCATENATE('Copy paste to Here'!G203," &amp; ",'Copy paste to Here'!D203,"  &amp;  ",'Copy paste to Here'!E203))),"Empty Cell")</f>
        <v>One pair of surgical steel ear stud with prong set square Cubic Zirconia stone &amp; Size: 7mm  &amp;  Cz Color: Clear</v>
      </c>
      <c r="B199" s="57" t="str">
        <f>'Copy paste to Here'!C203</f>
        <v>ERZSQM</v>
      </c>
      <c r="C199" s="57" t="s">
        <v>1176</v>
      </c>
      <c r="D199" s="58">
        <f>Invoice!B204</f>
        <v>2</v>
      </c>
      <c r="E199" s="59">
        <f>'Shipping Invoice'!J205*$N$1</f>
        <v>2.11</v>
      </c>
      <c r="F199" s="59">
        <f t="shared" si="9"/>
        <v>4.22</v>
      </c>
      <c r="G199" s="60">
        <f t="shared" si="7"/>
        <v>80.09559999999999</v>
      </c>
      <c r="H199" s="63">
        <f t="shared" si="8"/>
        <v>160.19119999999998</v>
      </c>
    </row>
    <row r="200" spans="1:8" s="62" customFormat="1" ht="24">
      <c r="A200" s="56" t="str">
        <f>IF((LEN('Copy paste to Here'!G204))&gt;5,((CONCATENATE('Copy paste to Here'!G204," &amp; ",'Copy paste to Here'!D204,"  &amp;  ",'Copy paste to Here'!E204))),"Empty Cell")</f>
        <v xml:space="preserve">Opalite moonstone double-flare plug with faceted cut design &amp; Gauge: 12mm  &amp;  </v>
      </c>
      <c r="B200" s="57" t="str">
        <f>'Copy paste to Here'!C204</f>
        <v>FGSA</v>
      </c>
      <c r="C200" s="57" t="s">
        <v>1177</v>
      </c>
      <c r="D200" s="58">
        <f>Invoice!B205</f>
        <v>2</v>
      </c>
      <c r="E200" s="59">
        <f>'Shipping Invoice'!J206*$N$1</f>
        <v>1.85</v>
      </c>
      <c r="F200" s="59">
        <f t="shared" si="9"/>
        <v>3.7</v>
      </c>
      <c r="G200" s="60">
        <f t="shared" si="7"/>
        <v>70.225999999999999</v>
      </c>
      <c r="H200" s="63">
        <f t="shared" si="8"/>
        <v>140.452</v>
      </c>
    </row>
    <row r="201" spans="1:8" s="62" customFormat="1" ht="24">
      <c r="A201" s="56" t="str">
        <f>IF((LEN('Copy paste to Here'!G205))&gt;5,((CONCATENATE('Copy paste to Here'!G205," &amp; ",'Copy paste to Here'!D205,"  &amp;  ",'Copy paste to Here'!E205))),"Empty Cell")</f>
        <v xml:space="preserve">High polished surgical steel screw-fit flesh tunnel in hexagon screw nut design &amp; Gauge: 8mm  &amp;  </v>
      </c>
      <c r="B201" s="57" t="str">
        <f>'Copy paste to Here'!C205</f>
        <v>FQPG</v>
      </c>
      <c r="C201" s="57" t="s">
        <v>1178</v>
      </c>
      <c r="D201" s="58">
        <f>Invoice!B206</f>
        <v>2</v>
      </c>
      <c r="E201" s="59">
        <f>'Shipping Invoice'!J207*$N$1</f>
        <v>1.99</v>
      </c>
      <c r="F201" s="59">
        <f t="shared" si="9"/>
        <v>3.98</v>
      </c>
      <c r="G201" s="60">
        <f t="shared" si="7"/>
        <v>75.540400000000005</v>
      </c>
      <c r="H201" s="63">
        <f t="shared" si="8"/>
        <v>151.08080000000001</v>
      </c>
    </row>
    <row r="202" spans="1:8" s="62" customFormat="1" ht="24">
      <c r="A202" s="56" t="str">
        <f>IF((LEN('Copy paste to Here'!G206))&gt;5,((CONCATENATE('Copy paste to Here'!G206," &amp; ",'Copy paste to Here'!D206,"  &amp;  ",'Copy paste to Here'!E206))),"Empty Cell")</f>
        <v xml:space="preserve">High polished surgical steel screw-fit flesh tunnel with laser cut bio hazard sign on front &amp; Gauge: 8mm  &amp;  </v>
      </c>
      <c r="B202" s="57" t="str">
        <f>'Copy paste to Here'!C206</f>
        <v>FSHA</v>
      </c>
      <c r="C202" s="57" t="s">
        <v>1179</v>
      </c>
      <c r="D202" s="58">
        <f>Invoice!B207</f>
        <v>2</v>
      </c>
      <c r="E202" s="59">
        <f>'Shipping Invoice'!J208*$N$1</f>
        <v>1.46</v>
      </c>
      <c r="F202" s="59">
        <f t="shared" si="9"/>
        <v>2.92</v>
      </c>
      <c r="G202" s="60">
        <f t="shared" si="7"/>
        <v>55.421599999999998</v>
      </c>
      <c r="H202" s="63">
        <f t="shared" si="8"/>
        <v>110.8432</v>
      </c>
    </row>
    <row r="203" spans="1:8" s="62" customFormat="1" ht="24">
      <c r="A203" s="56" t="str">
        <f>IF((LEN('Copy paste to Here'!G207))&gt;5,((CONCATENATE('Copy paste to Here'!G207," &amp; ",'Copy paste to Here'!D207,"  &amp;  ",'Copy paste to Here'!E207))),"Empty Cell")</f>
        <v xml:space="preserve">High polished surgical steel screw-fit flesh tunnel with laser cut bio hazard sign on front &amp; Gauge: 12mm  &amp;  </v>
      </c>
      <c r="B203" s="57" t="str">
        <f>'Copy paste to Here'!C207</f>
        <v>FSHA</v>
      </c>
      <c r="C203" s="57" t="s">
        <v>1180</v>
      </c>
      <c r="D203" s="58">
        <f>Invoice!B208</f>
        <v>4</v>
      </c>
      <c r="E203" s="59">
        <f>'Shipping Invoice'!J209*$N$1</f>
        <v>1.8</v>
      </c>
      <c r="F203" s="59">
        <f t="shared" si="9"/>
        <v>7.2</v>
      </c>
      <c r="G203" s="60">
        <f t="shared" si="7"/>
        <v>68.328000000000003</v>
      </c>
      <c r="H203" s="63">
        <f t="shared" si="8"/>
        <v>273.31200000000001</v>
      </c>
    </row>
    <row r="204" spans="1:8" s="62" customFormat="1" ht="24">
      <c r="A204" s="56" t="str">
        <f>IF((LEN('Copy paste to Here'!G208))&gt;5,((CONCATENATE('Copy paste to Here'!G208," &amp; ",'Copy paste to Here'!D208,"  &amp;  ",'Copy paste to Here'!E208))),"Empty Cell")</f>
        <v xml:space="preserve">High polished surgical steel double flared solid plug &amp; Gauge: 4mm  &amp;  </v>
      </c>
      <c r="B204" s="57" t="str">
        <f>'Copy paste to Here'!C208</f>
        <v>FSPG</v>
      </c>
      <c r="C204" s="57" t="s">
        <v>1181</v>
      </c>
      <c r="D204" s="58">
        <f>Invoice!B209</f>
        <v>2</v>
      </c>
      <c r="E204" s="59">
        <f>'Shipping Invoice'!J210*$N$1</f>
        <v>0.53</v>
      </c>
      <c r="F204" s="59">
        <f t="shared" si="9"/>
        <v>1.06</v>
      </c>
      <c r="G204" s="60">
        <f t="shared" si="7"/>
        <v>20.1188</v>
      </c>
      <c r="H204" s="63">
        <f t="shared" si="8"/>
        <v>40.2376</v>
      </c>
    </row>
    <row r="205" spans="1:8" s="62" customFormat="1" ht="36">
      <c r="A205" s="56" t="str">
        <f>IF((LEN('Copy paste to Here'!G209))&gt;5,((CONCATENATE('Copy paste to Here'!G209," &amp; ",'Copy paste to Here'!D209,"  &amp;  ",'Copy paste to Here'!E209))),"Empty Cell")</f>
        <v xml:space="preserve">High polished surgical steel screw-fit flesh tunnel with clear star-shaped CZ stone in the center and crystal studded rim &amp; Gauge: 10mm  &amp;  </v>
      </c>
      <c r="B205" s="57" t="str">
        <f>'Copy paste to Here'!C209</f>
        <v>FSZC</v>
      </c>
      <c r="C205" s="57" t="s">
        <v>1182</v>
      </c>
      <c r="D205" s="58">
        <f>Invoice!B210</f>
        <v>2</v>
      </c>
      <c r="E205" s="59">
        <f>'Shipping Invoice'!J211*$N$1</f>
        <v>2.97</v>
      </c>
      <c r="F205" s="59">
        <f t="shared" si="9"/>
        <v>5.94</v>
      </c>
      <c r="G205" s="60">
        <f t="shared" si="7"/>
        <v>112.74120000000001</v>
      </c>
      <c r="H205" s="63">
        <f t="shared" si="8"/>
        <v>225.48240000000001</v>
      </c>
    </row>
    <row r="206" spans="1:8" s="62" customFormat="1" ht="24">
      <c r="A206" s="56" t="str">
        <f>IF((LEN('Copy paste to Here'!G210))&gt;5,((CONCATENATE('Copy paste to Here'!G210," &amp; ",'Copy paste to Here'!D210,"  &amp;  ",'Copy paste to Here'!E210))),"Empty Cell")</f>
        <v xml:space="preserve">Black PVD plated surgical steel screw-fit flesh tunnel with laser cut lizard on front &amp; Gauge: 10mm  &amp;  </v>
      </c>
      <c r="B206" s="57" t="str">
        <f>'Copy paste to Here'!C210</f>
        <v>FTLIZ</v>
      </c>
      <c r="C206" s="57" t="s">
        <v>1183</v>
      </c>
      <c r="D206" s="58">
        <f>Invoice!B211</f>
        <v>2</v>
      </c>
      <c r="E206" s="59">
        <f>'Shipping Invoice'!J212*$N$1</f>
        <v>1.99</v>
      </c>
      <c r="F206" s="59">
        <f t="shared" si="9"/>
        <v>3.98</v>
      </c>
      <c r="G206" s="60">
        <f t="shared" si="7"/>
        <v>75.540400000000005</v>
      </c>
      <c r="H206" s="63">
        <f t="shared" si="8"/>
        <v>151.08080000000001</v>
      </c>
    </row>
    <row r="207" spans="1:8" s="62" customFormat="1" ht="24">
      <c r="A207" s="56" t="str">
        <f>IF((LEN('Copy paste to Here'!G211))&gt;5,((CONCATENATE('Copy paste to Here'!G211," &amp; ",'Copy paste to Here'!D211,"  &amp;  ",'Copy paste to Here'!E211))),"Empty Cell")</f>
        <v xml:space="preserve">Black PVD plated surgical steel screw-fit flesh tunnel with laser cut lizard on front &amp; Gauge: 12mm  &amp;  </v>
      </c>
      <c r="B207" s="57" t="str">
        <f>'Copy paste to Here'!C211</f>
        <v>FTLIZ</v>
      </c>
      <c r="C207" s="57" t="s">
        <v>1184</v>
      </c>
      <c r="D207" s="58">
        <f>Invoice!B212</f>
        <v>2</v>
      </c>
      <c r="E207" s="59">
        <f>'Shipping Invoice'!J213*$N$1</f>
        <v>2.19</v>
      </c>
      <c r="F207" s="59">
        <f t="shared" si="9"/>
        <v>4.38</v>
      </c>
      <c r="G207" s="60">
        <f t="shared" si="7"/>
        <v>83.132400000000004</v>
      </c>
      <c r="H207" s="63">
        <f t="shared" si="8"/>
        <v>166.26480000000001</v>
      </c>
    </row>
    <row r="208" spans="1:8" s="62" customFormat="1" ht="24">
      <c r="A208" s="56" t="str">
        <f>IF((LEN('Copy paste to Here'!G212))&gt;5,((CONCATENATE('Copy paste to Here'!G212," &amp; ",'Copy paste to Here'!D212,"  &amp;  ",'Copy paste to Here'!E212))),"Empty Cell")</f>
        <v xml:space="preserve">Black PVD plated steel screw-fit flesh tunnel with laser cut bio hazard on front &amp; Gauge: 8mm  &amp;  </v>
      </c>
      <c r="B208" s="57" t="str">
        <f>'Copy paste to Here'!C212</f>
        <v>FTSHA</v>
      </c>
      <c r="C208" s="57" t="s">
        <v>1185</v>
      </c>
      <c r="D208" s="58">
        <f>Invoice!B213</f>
        <v>2</v>
      </c>
      <c r="E208" s="59">
        <f>'Shipping Invoice'!J214*$N$1</f>
        <v>1.85</v>
      </c>
      <c r="F208" s="59">
        <f t="shared" si="9"/>
        <v>3.7</v>
      </c>
      <c r="G208" s="60">
        <f t="shared" si="7"/>
        <v>70.225999999999999</v>
      </c>
      <c r="H208" s="63">
        <f t="shared" si="8"/>
        <v>140.452</v>
      </c>
    </row>
    <row r="209" spans="1:8" s="62" customFormat="1" ht="25.5">
      <c r="A209" s="56" t="str">
        <f>IF((LEN('Copy paste to Here'!G213))&gt;5,((CONCATENATE('Copy paste to Here'!G213," &amp; ",'Copy paste to Here'!D213,"  &amp;  ",'Copy paste to Here'!E213))),"Empty Cell")</f>
        <v xml:space="preserve">Black PVD plated steel screw-fit flesh tunnel with laser cut bio hazard on front &amp; Gauge: 12mm  &amp;  </v>
      </c>
      <c r="B209" s="57" t="str">
        <f>'Copy paste to Here'!C213</f>
        <v>FTSHA</v>
      </c>
      <c r="C209" s="57" t="s">
        <v>1186</v>
      </c>
      <c r="D209" s="58">
        <f>Invoice!B214</f>
        <v>2</v>
      </c>
      <c r="E209" s="59">
        <f>'Shipping Invoice'!J215*$N$1</f>
        <v>2.19</v>
      </c>
      <c r="F209" s="59">
        <f t="shared" si="9"/>
        <v>4.38</v>
      </c>
      <c r="G209" s="60">
        <f t="shared" si="7"/>
        <v>83.132400000000004</v>
      </c>
      <c r="H209" s="63">
        <f t="shared" si="8"/>
        <v>166.26480000000001</v>
      </c>
    </row>
    <row r="210" spans="1:8" s="62" customFormat="1" ht="25.5">
      <c r="A210" s="56" t="str">
        <f>IF((LEN('Copy paste to Here'!G214))&gt;5,((CONCATENATE('Copy paste to Here'!G214," &amp; ",'Copy paste to Here'!D214,"  &amp;  ",'Copy paste to Here'!E214))),"Empty Cell")</f>
        <v xml:space="preserve">Black PVD plated steel screw-fit flesh tunnel with laser cut bio hazard on front &amp; Gauge: 14mm  &amp;  </v>
      </c>
      <c r="B210" s="57" t="str">
        <f>'Copy paste to Here'!C214</f>
        <v>FTSHA</v>
      </c>
      <c r="C210" s="57" t="s">
        <v>1187</v>
      </c>
      <c r="D210" s="58">
        <f>Invoice!B215</f>
        <v>2</v>
      </c>
      <c r="E210" s="59">
        <f>'Shipping Invoice'!J216*$N$1</f>
        <v>2.38</v>
      </c>
      <c r="F210" s="59">
        <f t="shared" si="9"/>
        <v>4.76</v>
      </c>
      <c r="G210" s="60">
        <f t="shared" si="7"/>
        <v>90.344799999999992</v>
      </c>
      <c r="H210" s="63">
        <f t="shared" si="8"/>
        <v>180.68959999999998</v>
      </c>
    </row>
    <row r="211" spans="1:8" s="62" customFormat="1">
      <c r="A211" s="56" t="str">
        <f>IF((LEN('Copy paste to Here'!G215))&gt;5,((CONCATENATE('Copy paste to Here'!G215," &amp; ",'Copy paste to Here'!D215,"  &amp;  ",'Copy paste to Here'!E215))),"Empty Cell")</f>
        <v>Silicone double flared flesh tunnel &amp; Gauge: 6mm  &amp;  Color: Red</v>
      </c>
      <c r="B211" s="57" t="str">
        <f>'Copy paste to Here'!C215</f>
        <v>FTSI</v>
      </c>
      <c r="C211" s="57" t="s">
        <v>1188</v>
      </c>
      <c r="D211" s="58">
        <f>Invoice!B216</f>
        <v>2</v>
      </c>
      <c r="E211" s="59">
        <f>'Shipping Invoice'!J217*$N$1</f>
        <v>0.41</v>
      </c>
      <c r="F211" s="59">
        <f t="shared" ref="F211:F274" si="10">D211*E211</f>
        <v>0.82</v>
      </c>
      <c r="G211" s="60">
        <f t="shared" ref="G211:G274" si="11">E211*$E$14</f>
        <v>15.563599999999999</v>
      </c>
      <c r="H211" s="63">
        <f t="shared" ref="H211:H274" si="12">D211*G211</f>
        <v>31.127199999999998</v>
      </c>
    </row>
    <row r="212" spans="1:8" s="62" customFormat="1">
      <c r="A212" s="56" t="str">
        <f>IF((LEN('Copy paste to Here'!G216))&gt;5,((CONCATENATE('Copy paste to Here'!G216," &amp; ",'Copy paste to Here'!D216,"  &amp;  ",'Copy paste to Here'!E216))),"Empty Cell")</f>
        <v>Silicone double flared flesh tunnel &amp; Gauge: 8mm  &amp;  Color: White</v>
      </c>
      <c r="B212" s="57" t="str">
        <f>'Copy paste to Here'!C216</f>
        <v>FTSI</v>
      </c>
      <c r="C212" s="57" t="s">
        <v>1189</v>
      </c>
      <c r="D212" s="58">
        <f>Invoice!B217</f>
        <v>2</v>
      </c>
      <c r="E212" s="59">
        <f>'Shipping Invoice'!J218*$N$1</f>
        <v>0.47</v>
      </c>
      <c r="F212" s="59">
        <f t="shared" si="10"/>
        <v>0.94</v>
      </c>
      <c r="G212" s="60">
        <f t="shared" si="11"/>
        <v>17.841200000000001</v>
      </c>
      <c r="H212" s="63">
        <f t="shared" si="12"/>
        <v>35.682400000000001</v>
      </c>
    </row>
    <row r="213" spans="1:8" s="62" customFormat="1">
      <c r="A213" s="56" t="str">
        <f>IF((LEN('Copy paste to Here'!G217))&gt;5,((CONCATENATE('Copy paste to Here'!G217," &amp; ",'Copy paste to Here'!D217,"  &amp;  ",'Copy paste to Here'!E217))),"Empty Cell")</f>
        <v>Silicone double flared flesh tunnel &amp; Gauge: 12mm  &amp;  Color: Red</v>
      </c>
      <c r="B213" s="57" t="str">
        <f>'Copy paste to Here'!C217</f>
        <v>FTSI</v>
      </c>
      <c r="C213" s="57" t="s">
        <v>1190</v>
      </c>
      <c r="D213" s="58">
        <f>Invoice!B218</f>
        <v>2</v>
      </c>
      <c r="E213" s="59">
        <f>'Shipping Invoice'!J219*$N$1</f>
        <v>0.55000000000000004</v>
      </c>
      <c r="F213" s="59">
        <f t="shared" si="10"/>
        <v>1.1000000000000001</v>
      </c>
      <c r="G213" s="60">
        <f t="shared" si="11"/>
        <v>20.878000000000004</v>
      </c>
      <c r="H213" s="63">
        <f t="shared" si="12"/>
        <v>41.756000000000007</v>
      </c>
    </row>
    <row r="214" spans="1:8" s="62" customFormat="1" ht="24">
      <c r="A214" s="56" t="str">
        <f>IF((LEN('Copy paste to Here'!G218))&gt;5,((CONCATENATE('Copy paste to Here'!G218," &amp; ",'Copy paste to Here'!D218,"  &amp;  ",'Copy paste to Here'!E218))),"Empty Cell")</f>
        <v>Silicone double flared flesh tunnel &amp; Gauge: 16mm  &amp;  Color: White</v>
      </c>
      <c r="B214" s="57" t="str">
        <f>'Copy paste to Here'!C218</f>
        <v>FTSI</v>
      </c>
      <c r="C214" s="57" t="s">
        <v>1191</v>
      </c>
      <c r="D214" s="58">
        <f>Invoice!B219</f>
        <v>2</v>
      </c>
      <c r="E214" s="59">
        <f>'Shipping Invoice'!J220*$N$1</f>
        <v>0.64</v>
      </c>
      <c r="F214" s="59">
        <f t="shared" si="10"/>
        <v>1.28</v>
      </c>
      <c r="G214" s="60">
        <f t="shared" si="11"/>
        <v>24.2944</v>
      </c>
      <c r="H214" s="63">
        <f t="shared" si="12"/>
        <v>48.588799999999999</v>
      </c>
    </row>
    <row r="215" spans="1:8" s="62" customFormat="1" ht="25.5">
      <c r="A215" s="56" t="str">
        <f>IF((LEN('Copy paste to Here'!G219))&gt;5,((CONCATENATE('Copy paste to Here'!G219," &amp; ",'Copy paste to Here'!D219,"  &amp;  ",'Copy paste to Here'!E219))),"Empty Cell")</f>
        <v>Silicone double flared flesh tunnel &amp; Gauge: 18mm  &amp;  Color: Black</v>
      </c>
      <c r="B215" s="57" t="str">
        <f>'Copy paste to Here'!C219</f>
        <v>FTSI</v>
      </c>
      <c r="C215" s="57" t="s">
        <v>1192</v>
      </c>
      <c r="D215" s="58">
        <f>Invoice!B220</f>
        <v>2</v>
      </c>
      <c r="E215" s="59">
        <f>'Shipping Invoice'!J221*$N$1</f>
        <v>0.68</v>
      </c>
      <c r="F215" s="59">
        <f t="shared" si="10"/>
        <v>1.36</v>
      </c>
      <c r="G215" s="60">
        <f t="shared" si="11"/>
        <v>25.812800000000003</v>
      </c>
      <c r="H215" s="63">
        <f t="shared" si="12"/>
        <v>51.625600000000006</v>
      </c>
    </row>
    <row r="216" spans="1:8" s="62" customFormat="1" ht="25.5">
      <c r="A216" s="56" t="str">
        <f>IF((LEN('Copy paste to Here'!G220))&gt;5,((CONCATENATE('Copy paste to Here'!G220," &amp; ",'Copy paste to Here'!D220,"  &amp;  ",'Copy paste to Here'!E220))),"Empty Cell")</f>
        <v>Silicone double flared flesh tunnel &amp; Gauge: 18mm  &amp;  Color: Pink</v>
      </c>
      <c r="B216" s="57" t="str">
        <f>'Copy paste to Here'!C220</f>
        <v>FTSI</v>
      </c>
      <c r="C216" s="57" t="s">
        <v>1192</v>
      </c>
      <c r="D216" s="58">
        <f>Invoice!B221</f>
        <v>2</v>
      </c>
      <c r="E216" s="59">
        <f>'Shipping Invoice'!J222*$N$1</f>
        <v>0.68</v>
      </c>
      <c r="F216" s="59">
        <f t="shared" si="10"/>
        <v>1.36</v>
      </c>
      <c r="G216" s="60">
        <f t="shared" si="11"/>
        <v>25.812800000000003</v>
      </c>
      <c r="H216" s="63">
        <f t="shared" si="12"/>
        <v>51.625600000000006</v>
      </c>
    </row>
    <row r="217" spans="1:8" s="62" customFormat="1" ht="25.5">
      <c r="A217" s="56" t="str">
        <f>IF((LEN('Copy paste to Here'!G221))&gt;5,((CONCATENATE('Copy paste to Here'!G221," &amp; ",'Copy paste to Here'!D221,"  &amp;  ",'Copy paste to Here'!E221))),"Empty Cell")</f>
        <v>Silicone double flared flesh tunnel &amp; Gauge: 20mm  &amp;  Color: Black</v>
      </c>
      <c r="B217" s="57" t="str">
        <f>'Copy paste to Here'!C221</f>
        <v>FTSI</v>
      </c>
      <c r="C217" s="57" t="s">
        <v>1193</v>
      </c>
      <c r="D217" s="58">
        <f>Invoice!B222</f>
        <v>2</v>
      </c>
      <c r="E217" s="59">
        <f>'Shipping Invoice'!J223*$N$1</f>
        <v>0.75</v>
      </c>
      <c r="F217" s="59">
        <f t="shared" si="10"/>
        <v>1.5</v>
      </c>
      <c r="G217" s="60">
        <f t="shared" si="11"/>
        <v>28.47</v>
      </c>
      <c r="H217" s="63">
        <f t="shared" si="12"/>
        <v>56.94</v>
      </c>
    </row>
    <row r="218" spans="1:8" s="62" customFormat="1" ht="25.5">
      <c r="A218" s="56" t="str">
        <f>IF((LEN('Copy paste to Here'!G222))&gt;5,((CONCATENATE('Copy paste to Here'!G222," &amp; ",'Copy paste to Here'!D222,"  &amp;  ",'Copy paste to Here'!E222))),"Empty Cell")</f>
        <v>Silicone double flared flesh tunnel &amp; Gauge: 20mm  &amp;  Color: Pink</v>
      </c>
      <c r="B218" s="57" t="str">
        <f>'Copy paste to Here'!C222</f>
        <v>FTSI</v>
      </c>
      <c r="C218" s="57" t="s">
        <v>1193</v>
      </c>
      <c r="D218" s="58">
        <f>Invoice!B223</f>
        <v>2</v>
      </c>
      <c r="E218" s="59">
        <f>'Shipping Invoice'!J224*$N$1</f>
        <v>0.75</v>
      </c>
      <c r="F218" s="59">
        <f t="shared" si="10"/>
        <v>1.5</v>
      </c>
      <c r="G218" s="60">
        <f t="shared" si="11"/>
        <v>28.47</v>
      </c>
      <c r="H218" s="63">
        <f t="shared" si="12"/>
        <v>56.94</v>
      </c>
    </row>
    <row r="219" spans="1:8" s="62" customFormat="1" ht="24">
      <c r="A219" s="56" t="str">
        <f>IF((LEN('Copy paste to Here'!G223))&gt;5,((CONCATENATE('Copy paste to Here'!G223," &amp; ",'Copy paste to Here'!D223,"  &amp;  ",'Copy paste to Here'!E223))),"Empty Cell")</f>
        <v xml:space="preserve">925 silver nose hoop, 22g (0.6mm) with real 18k gold plating and a closure ball and a 1.5mm round crystals &amp; Length: 10mm  &amp;  </v>
      </c>
      <c r="B219" s="57" t="str">
        <f>'Copy paste to Here'!C223</f>
        <v>GPM9</v>
      </c>
      <c r="C219" s="57" t="s">
        <v>1194</v>
      </c>
      <c r="D219" s="58">
        <f>Invoice!B224</f>
        <v>3</v>
      </c>
      <c r="E219" s="59">
        <f>'Shipping Invoice'!J225*$N$1</f>
        <v>0.97</v>
      </c>
      <c r="F219" s="59">
        <f t="shared" si="10"/>
        <v>2.91</v>
      </c>
      <c r="G219" s="60">
        <f t="shared" si="11"/>
        <v>36.821199999999997</v>
      </c>
      <c r="H219" s="63">
        <f t="shared" si="12"/>
        <v>110.46359999999999</v>
      </c>
    </row>
    <row r="220" spans="1:8" s="62" customFormat="1" ht="36">
      <c r="A220" s="56" t="str">
        <f>IF((LEN('Copy paste to Here'!G224))&gt;5,((CONCATENATE('Copy paste to Here'!G224," &amp; ",'Copy paste to Here'!D224,"  &amp;  ",'Copy paste to Here'!E224))),"Empty Cell")</f>
        <v>High polished surgical steel hinged ball closure ring, 16g (1.2mm) with 3mm ball with bezel set crystal &amp; Length: 8mm  &amp;  Crystal Color: Clear</v>
      </c>
      <c r="B220" s="57" t="str">
        <f>'Copy paste to Here'!C224</f>
        <v>HBCRC16</v>
      </c>
      <c r="C220" s="57" t="s">
        <v>922</v>
      </c>
      <c r="D220" s="58">
        <f>Invoice!B225</f>
        <v>3</v>
      </c>
      <c r="E220" s="59">
        <f>'Shipping Invoice'!J226*$N$1</f>
        <v>2.33</v>
      </c>
      <c r="F220" s="59">
        <f t="shared" si="10"/>
        <v>6.99</v>
      </c>
      <c r="G220" s="60">
        <f t="shared" si="11"/>
        <v>88.44680000000001</v>
      </c>
      <c r="H220" s="63">
        <f t="shared" si="12"/>
        <v>265.34040000000005</v>
      </c>
    </row>
    <row r="221" spans="1:8" s="62" customFormat="1" ht="36">
      <c r="A221" s="56" t="str">
        <f>IF((LEN('Copy paste to Here'!G225))&gt;5,((CONCATENATE('Copy paste to Here'!G225," &amp; ",'Copy paste to Here'!D225,"  &amp;  ",'Copy paste to Here'!E225))),"Empty Cell")</f>
        <v>High polished surgical steel hinged ball closure ring, 16g (1.2mm) with 3mm ball with bezel set crystal &amp; Length: 10mm  &amp;  Crystal Color: Clear</v>
      </c>
      <c r="B221" s="57" t="str">
        <f>'Copy paste to Here'!C225</f>
        <v>HBCRC16</v>
      </c>
      <c r="C221" s="57" t="s">
        <v>922</v>
      </c>
      <c r="D221" s="58">
        <f>Invoice!B226</f>
        <v>3</v>
      </c>
      <c r="E221" s="59">
        <f>'Shipping Invoice'!J227*$N$1</f>
        <v>2.33</v>
      </c>
      <c r="F221" s="59">
        <f t="shared" si="10"/>
        <v>6.99</v>
      </c>
      <c r="G221" s="60">
        <f t="shared" si="11"/>
        <v>88.44680000000001</v>
      </c>
      <c r="H221" s="63">
        <f t="shared" si="12"/>
        <v>265.34040000000005</v>
      </c>
    </row>
    <row r="222" spans="1:8" s="62" customFormat="1" ht="36">
      <c r="A222" s="56" t="str">
        <f>IF((LEN('Copy paste to Here'!G226))&gt;5,((CONCATENATE('Copy paste to Here'!G226," &amp; ",'Copy paste to Here'!D226,"  &amp;  ",'Copy paste to Here'!E226))),"Empty Cell")</f>
        <v>Anodized 316L steel hinged ball closure ring, 16g (1.2mm) with 3mm ball with bezel set crystal &amp; Length: 8mm  &amp;  Color: Black Anodized w/ Clear crystal</v>
      </c>
      <c r="B222" s="57" t="str">
        <f>'Copy paste to Here'!C226</f>
        <v>HBCRCT16</v>
      </c>
      <c r="C222" s="57" t="s">
        <v>924</v>
      </c>
      <c r="D222" s="58">
        <f>Invoice!B227</f>
        <v>2</v>
      </c>
      <c r="E222" s="59">
        <f>'Shipping Invoice'!J228*$N$1</f>
        <v>2.77</v>
      </c>
      <c r="F222" s="59">
        <f t="shared" si="10"/>
        <v>5.54</v>
      </c>
      <c r="G222" s="60">
        <f t="shared" si="11"/>
        <v>105.14920000000001</v>
      </c>
      <c r="H222" s="63">
        <f t="shared" si="12"/>
        <v>210.29840000000002</v>
      </c>
    </row>
    <row r="223" spans="1:8" s="62" customFormat="1" ht="36">
      <c r="A223" s="56" t="str">
        <f>IF((LEN('Copy paste to Here'!G227))&gt;5,((CONCATENATE('Copy paste to Here'!G227," &amp; ",'Copy paste to Here'!D227,"  &amp;  ",'Copy paste to Here'!E227))),"Empty Cell")</f>
        <v>Anodized 316L steel hinged ball closure ring, 16g (1.2mm) with 3mm ball with bezel set crystal &amp; Length: 8mm  &amp;  Color: Gold Anodized w/ Clear crystal</v>
      </c>
      <c r="B223" s="57" t="str">
        <f>'Copy paste to Here'!C227</f>
        <v>HBCRCT16</v>
      </c>
      <c r="C223" s="57" t="s">
        <v>924</v>
      </c>
      <c r="D223" s="58">
        <f>Invoice!B228</f>
        <v>2</v>
      </c>
      <c r="E223" s="59">
        <f>'Shipping Invoice'!J229*$N$1</f>
        <v>2.77</v>
      </c>
      <c r="F223" s="59">
        <f t="shared" si="10"/>
        <v>5.54</v>
      </c>
      <c r="G223" s="60">
        <f t="shared" si="11"/>
        <v>105.14920000000001</v>
      </c>
      <c r="H223" s="63">
        <f t="shared" si="12"/>
        <v>210.29840000000002</v>
      </c>
    </row>
    <row r="224" spans="1:8" s="62" customFormat="1" ht="36">
      <c r="A224" s="56" t="str">
        <f>IF((LEN('Copy paste to Here'!G228))&gt;5,((CONCATENATE('Copy paste to Here'!G228," &amp; ",'Copy paste to Here'!D228,"  &amp;  ",'Copy paste to Here'!E228))),"Empty Cell")</f>
        <v xml:space="preserve">316L steel 4mm dermal anchor top part with bezel set flat crystal for 1.6mm (14g) posts with 1.2mm internal threading &amp; Crystal Color: Clear  &amp;  </v>
      </c>
      <c r="B224" s="57" t="str">
        <f>'Copy paste to Here'!C228</f>
        <v>IJF4</v>
      </c>
      <c r="C224" s="57" t="s">
        <v>926</v>
      </c>
      <c r="D224" s="58">
        <f>Invoice!B229</f>
        <v>6</v>
      </c>
      <c r="E224" s="59">
        <f>'Shipping Invoice'!J230*$N$1</f>
        <v>0.53</v>
      </c>
      <c r="F224" s="59">
        <f t="shared" si="10"/>
        <v>3.18</v>
      </c>
      <c r="G224" s="60">
        <f t="shared" si="11"/>
        <v>20.1188</v>
      </c>
      <c r="H224" s="63">
        <f t="shared" si="12"/>
        <v>120.7128</v>
      </c>
    </row>
    <row r="225" spans="1:8" s="62" customFormat="1" ht="36">
      <c r="A225" s="56" t="str">
        <f>IF((LEN('Copy paste to Here'!G229))&gt;5,((CONCATENATE('Copy paste to Here'!G229," &amp; ",'Copy paste to Here'!D229,"  &amp;  ",'Copy paste to Here'!E229))),"Empty Cell")</f>
        <v xml:space="preserve">316L steel 5mm dermal anchor top part with bezel set flat crystal for 1.6mm (14g) posts with 1.2mm internal threading &amp; Crystal Color: Clear  &amp;  </v>
      </c>
      <c r="B225" s="57" t="str">
        <f>'Copy paste to Here'!C229</f>
        <v>IJF5</v>
      </c>
      <c r="C225" s="57" t="s">
        <v>567</v>
      </c>
      <c r="D225" s="58">
        <f>Invoice!B230</f>
        <v>12</v>
      </c>
      <c r="E225" s="59">
        <f>'Shipping Invoice'!J231*$N$1</f>
        <v>0.57999999999999996</v>
      </c>
      <c r="F225" s="59">
        <f t="shared" si="10"/>
        <v>6.9599999999999991</v>
      </c>
      <c r="G225" s="60">
        <f t="shared" si="11"/>
        <v>22.0168</v>
      </c>
      <c r="H225" s="63">
        <f t="shared" si="12"/>
        <v>264.20159999999998</v>
      </c>
    </row>
    <row r="226" spans="1:8" s="62" customFormat="1" ht="36">
      <c r="A226" s="56" t="str">
        <f>IF((LEN('Copy paste to Here'!G230))&gt;5,((CONCATENATE('Copy paste to Here'!G230," &amp; ",'Copy paste to Here'!D230,"  &amp;  ",'Copy paste to Here'!E230))),"Empty Cell")</f>
        <v xml:space="preserve">316L steel 5mm dermal anchor top part with bezel set flat crystal for 1.6mm (14g) posts with 1.2mm internal threading &amp; Crystal Color: AB  &amp;  </v>
      </c>
      <c r="B226" s="57" t="str">
        <f>'Copy paste to Here'!C230</f>
        <v>IJF5</v>
      </c>
      <c r="C226" s="57" t="s">
        <v>567</v>
      </c>
      <c r="D226" s="58">
        <f>Invoice!B231</f>
        <v>3</v>
      </c>
      <c r="E226" s="59">
        <f>'Shipping Invoice'!J232*$N$1</f>
        <v>0.57999999999999996</v>
      </c>
      <c r="F226" s="59">
        <f t="shared" si="10"/>
        <v>1.7399999999999998</v>
      </c>
      <c r="G226" s="60">
        <f t="shared" si="11"/>
        <v>22.0168</v>
      </c>
      <c r="H226" s="63">
        <f t="shared" si="12"/>
        <v>66.050399999999996</v>
      </c>
    </row>
    <row r="227" spans="1:8" s="62" customFormat="1" ht="36">
      <c r="A227" s="56" t="str">
        <f>IF((LEN('Copy paste to Here'!G231))&gt;5,((CONCATENATE('Copy paste to Here'!G231," &amp; ",'Copy paste to Here'!D231,"  &amp;  ",'Copy paste to Here'!E231))),"Empty Cell")</f>
        <v xml:space="preserve">316L steel 5mm dermal anchor top part with bezel set flat crystal for 1.6mm (14g) posts with 1.2mm internal threading &amp; Crystal Color: Fuchsia  &amp;  </v>
      </c>
      <c r="B227" s="57" t="str">
        <f>'Copy paste to Here'!C231</f>
        <v>IJF5</v>
      </c>
      <c r="C227" s="57" t="s">
        <v>567</v>
      </c>
      <c r="D227" s="58">
        <f>Invoice!B232</f>
        <v>3</v>
      </c>
      <c r="E227" s="59">
        <f>'Shipping Invoice'!J233*$N$1</f>
        <v>0.57999999999999996</v>
      </c>
      <c r="F227" s="59">
        <f t="shared" si="10"/>
        <v>1.7399999999999998</v>
      </c>
      <c r="G227" s="60">
        <f t="shared" si="11"/>
        <v>22.0168</v>
      </c>
      <c r="H227" s="63">
        <f t="shared" si="12"/>
        <v>66.050399999999996</v>
      </c>
    </row>
    <row r="228" spans="1:8" s="62" customFormat="1" ht="36">
      <c r="A228" s="56" t="str">
        <f>IF((LEN('Copy paste to Here'!G232))&gt;5,((CONCATENATE('Copy paste to Here'!G232," &amp; ",'Copy paste to Here'!D232,"  &amp;  ",'Copy paste to Here'!E232))),"Empty Cell")</f>
        <v>316L steel Industrial loop barbell, 14g (1.6mm) with two 5mm balls and a dangling small dragonfly (dangling is made from silver plated brass) &amp; Length: 38mm  &amp;  Crystal Color: Blue Zircon</v>
      </c>
      <c r="B228" s="57" t="str">
        <f>'Copy paste to Here'!C232</f>
        <v>INDD18</v>
      </c>
      <c r="C228" s="57" t="s">
        <v>929</v>
      </c>
      <c r="D228" s="58">
        <f>Invoice!B233</f>
        <v>2</v>
      </c>
      <c r="E228" s="59">
        <f>'Shipping Invoice'!J234*$N$1</f>
        <v>1.75</v>
      </c>
      <c r="F228" s="59">
        <f t="shared" si="10"/>
        <v>3.5</v>
      </c>
      <c r="G228" s="60">
        <f t="shared" si="11"/>
        <v>66.430000000000007</v>
      </c>
      <c r="H228" s="63">
        <f t="shared" si="12"/>
        <v>132.86000000000001</v>
      </c>
    </row>
    <row r="229" spans="1:8" s="62" customFormat="1" ht="36">
      <c r="A229" s="56" t="str">
        <f>IF((LEN('Copy paste to Here'!G233))&gt;5,((CONCATENATE('Copy paste to Here'!G233," &amp; ",'Copy paste to Here'!D233,"  &amp;  ",'Copy paste to Here'!E233))),"Empty Cell")</f>
        <v>316L steel Industrial loop barbell, 14g (1.6mm) with two 5mm balls and a dangling small dragonfly (dangling is made from silver plated brass) &amp; Length: 38mm  &amp;  Cz Color: Light Amethyst</v>
      </c>
      <c r="B229" s="57" t="str">
        <f>'Copy paste to Here'!C233</f>
        <v>INDD18</v>
      </c>
      <c r="C229" s="57" t="s">
        <v>929</v>
      </c>
      <c r="D229" s="58">
        <f>Invoice!B234</f>
        <v>2</v>
      </c>
      <c r="E229" s="59">
        <f>'Shipping Invoice'!J235*$N$1</f>
        <v>1.75</v>
      </c>
      <c r="F229" s="59">
        <f t="shared" si="10"/>
        <v>3.5</v>
      </c>
      <c r="G229" s="60">
        <f t="shared" si="11"/>
        <v>66.430000000000007</v>
      </c>
      <c r="H229" s="63">
        <f t="shared" si="12"/>
        <v>132.86000000000001</v>
      </c>
    </row>
    <row r="230" spans="1:8" s="62" customFormat="1" ht="36">
      <c r="A230" s="56" t="str">
        <f>IF((LEN('Copy paste to Here'!G234))&gt;5,((CONCATENATE('Copy paste to Here'!G234," &amp; ",'Copy paste to Here'!D234,"  &amp;  ",'Copy paste to Here'!E234))),"Empty Cell")</f>
        <v xml:space="preserve">Surgical steel industrial barbell, 14g (1.6mm) with double wings (wings are made from 925 Silver plated brass) &amp; Length: 38mm  &amp;  </v>
      </c>
      <c r="B230" s="57" t="str">
        <f>'Copy paste to Here'!C234</f>
        <v>INDSH25</v>
      </c>
      <c r="C230" s="57" t="s">
        <v>932</v>
      </c>
      <c r="D230" s="58">
        <f>Invoice!B235</f>
        <v>3</v>
      </c>
      <c r="E230" s="59">
        <f>'Shipping Invoice'!J236*$N$1</f>
        <v>2.02</v>
      </c>
      <c r="F230" s="59">
        <f t="shared" si="10"/>
        <v>6.0600000000000005</v>
      </c>
      <c r="G230" s="60">
        <f t="shared" si="11"/>
        <v>76.679200000000009</v>
      </c>
      <c r="H230" s="63">
        <f t="shared" si="12"/>
        <v>230.03760000000003</v>
      </c>
    </row>
    <row r="231" spans="1:8" s="62" customFormat="1" ht="36">
      <c r="A231" s="56" t="str">
        <f>IF((LEN('Copy paste to Here'!G235))&gt;5,((CONCATENATE('Copy paste to Here'!G235," &amp; ",'Copy paste to Here'!D235,"  &amp;  ",'Copy paste to Here'!E235))),"Empty Cell")</f>
        <v>316L steel industrial barbell, 14g (1.6mm) with two 5mm balls and a casted steel dragon on the centre of the bar with crystal eye &amp; Length: 38mm  &amp;  Crystal Color: Light Sapphire</v>
      </c>
      <c r="B231" s="57" t="str">
        <f>'Copy paste to Here'!C235</f>
        <v>INDSH35</v>
      </c>
      <c r="C231" s="57" t="s">
        <v>934</v>
      </c>
      <c r="D231" s="58">
        <f>Invoice!B236</f>
        <v>2</v>
      </c>
      <c r="E231" s="59">
        <f>'Shipping Invoice'!J237*$N$1</f>
        <v>2.0499999999999998</v>
      </c>
      <c r="F231" s="59">
        <f t="shared" si="10"/>
        <v>4.0999999999999996</v>
      </c>
      <c r="G231" s="60">
        <f t="shared" si="11"/>
        <v>77.817999999999998</v>
      </c>
      <c r="H231" s="63">
        <f t="shared" si="12"/>
        <v>155.636</v>
      </c>
    </row>
    <row r="232" spans="1:8" s="62" customFormat="1" ht="36">
      <c r="A232" s="56" t="str">
        <f>IF((LEN('Copy paste to Here'!G236))&gt;5,((CONCATENATE('Copy paste to Here'!G236," &amp; ",'Copy paste to Here'!D236,"  &amp;  ",'Copy paste to Here'!E236))),"Empty Cell")</f>
        <v>316L steel industrial barbell, 14g (1.6mm) with two 5mm balls and a casted steel dragon on the centre of the bar with crystal eye &amp; Length: 38mm  &amp;  Crystal Color: Light Siam</v>
      </c>
      <c r="B232" s="57" t="str">
        <f>'Copy paste to Here'!C236</f>
        <v>INDSH35</v>
      </c>
      <c r="C232" s="57" t="s">
        <v>934</v>
      </c>
      <c r="D232" s="58">
        <f>Invoice!B237</f>
        <v>2</v>
      </c>
      <c r="E232" s="59">
        <f>'Shipping Invoice'!J238*$N$1</f>
        <v>2.0499999999999998</v>
      </c>
      <c r="F232" s="59">
        <f t="shared" si="10"/>
        <v>4.0999999999999996</v>
      </c>
      <c r="G232" s="60">
        <f t="shared" si="11"/>
        <v>77.817999999999998</v>
      </c>
      <c r="H232" s="63">
        <f t="shared" si="12"/>
        <v>155.636</v>
      </c>
    </row>
    <row r="233" spans="1:8" s="62" customFormat="1" ht="36">
      <c r="A233" s="56" t="str">
        <f>IF((LEN('Copy paste to Here'!G237))&gt;5,((CONCATENATE('Copy paste to Here'!G237," &amp; ",'Copy paste to Here'!D237,"  &amp;  ",'Copy paste to Here'!E237))),"Empty Cell")</f>
        <v>316L steel industrial barbell, 14g (1.6mm) with two 5mm balls and a casted steel dragon on the centre of the bar with crystal eye &amp; Length: 38mm  &amp;  Cz Color: Jet</v>
      </c>
      <c r="B233" s="57" t="str">
        <f>'Copy paste to Here'!C237</f>
        <v>INDSH35</v>
      </c>
      <c r="C233" s="57" t="s">
        <v>934</v>
      </c>
      <c r="D233" s="58">
        <f>Invoice!B238</f>
        <v>2</v>
      </c>
      <c r="E233" s="59">
        <f>'Shipping Invoice'!J239*$N$1</f>
        <v>2.0499999999999998</v>
      </c>
      <c r="F233" s="59">
        <f t="shared" si="10"/>
        <v>4.0999999999999996</v>
      </c>
      <c r="G233" s="60">
        <f t="shared" si="11"/>
        <v>77.817999999999998</v>
      </c>
      <c r="H233" s="63">
        <f t="shared" si="12"/>
        <v>155.636</v>
      </c>
    </row>
    <row r="234" spans="1:8" s="62" customFormat="1" ht="36">
      <c r="A234" s="56" t="str">
        <f>IF((LEN('Copy paste to Here'!G238))&gt;5,((CONCATENATE('Copy paste to Here'!G238," &amp; ",'Copy paste to Here'!D238,"  &amp;  ",'Copy paste to Here'!E238))),"Empty Cell")</f>
        <v>Anodized surgical steel industrial barbell, 14g (1.6mm) with a 5mm cone and casted arrow end &amp; Length: 38mm  &amp;  Color: Black</v>
      </c>
      <c r="B234" s="57" t="str">
        <f>'Copy paste to Here'!C238</f>
        <v>INTAW</v>
      </c>
      <c r="C234" s="57" t="s">
        <v>937</v>
      </c>
      <c r="D234" s="58">
        <f>Invoice!B239</f>
        <v>2</v>
      </c>
      <c r="E234" s="59">
        <f>'Shipping Invoice'!J240*$N$1</f>
        <v>2.21</v>
      </c>
      <c r="F234" s="59">
        <f t="shared" si="10"/>
        <v>4.42</v>
      </c>
      <c r="G234" s="60">
        <f t="shared" si="11"/>
        <v>83.891599999999997</v>
      </c>
      <c r="H234" s="63">
        <f t="shared" si="12"/>
        <v>167.78319999999999</v>
      </c>
    </row>
    <row r="235" spans="1:8" s="62" customFormat="1" ht="24">
      <c r="A235" s="56" t="str">
        <f>IF((LEN('Copy paste to Here'!G239))&gt;5,((CONCATENATE('Copy paste to Here'!G239," &amp; ",'Copy paste to Here'!D239,"  &amp;  ",'Copy paste to Here'!E239))),"Empty Cell")</f>
        <v>Anodized surgical steel industrial barbell, 14g (1.6mm) with a 5mm cone and casted arrow end &amp; Length: 38mm  &amp;  Color: Gold</v>
      </c>
      <c r="B235" s="57" t="str">
        <f>'Copy paste to Here'!C239</f>
        <v>INTAW</v>
      </c>
      <c r="C235" s="57" t="s">
        <v>937</v>
      </c>
      <c r="D235" s="58">
        <f>Invoice!B240</f>
        <v>2</v>
      </c>
      <c r="E235" s="59">
        <f>'Shipping Invoice'!J241*$N$1</f>
        <v>2.21</v>
      </c>
      <c r="F235" s="59">
        <f t="shared" si="10"/>
        <v>4.42</v>
      </c>
      <c r="G235" s="60">
        <f t="shared" si="11"/>
        <v>83.891599999999997</v>
      </c>
      <c r="H235" s="63">
        <f t="shared" si="12"/>
        <v>167.78319999999999</v>
      </c>
    </row>
    <row r="236" spans="1:8" s="62" customFormat="1" ht="24">
      <c r="A236" s="56" t="str">
        <f>IF((LEN('Copy paste to Here'!G240))&gt;5,((CONCATENATE('Copy paste to Here'!G240," &amp; ",'Copy paste to Here'!D240,"  &amp;  ",'Copy paste to Here'!E240))),"Empty Cell")</f>
        <v xml:space="preserve">High polished steel fake plug with laser-edged biohazard logo on one side - size 8mm &amp;   &amp;  </v>
      </c>
      <c r="B236" s="57" t="str">
        <f>'Copy paste to Here'!C240</f>
        <v>IP13</v>
      </c>
      <c r="C236" s="57" t="s">
        <v>939</v>
      </c>
      <c r="D236" s="58">
        <f>Invoice!B241</f>
        <v>4</v>
      </c>
      <c r="E236" s="59">
        <f>'Shipping Invoice'!J242*$N$1</f>
        <v>0.87</v>
      </c>
      <c r="F236" s="59">
        <f t="shared" si="10"/>
        <v>3.48</v>
      </c>
      <c r="G236" s="60">
        <f t="shared" si="11"/>
        <v>33.025199999999998</v>
      </c>
      <c r="H236" s="63">
        <f t="shared" si="12"/>
        <v>132.10079999999999</v>
      </c>
    </row>
    <row r="237" spans="1:8" s="62" customFormat="1" ht="24">
      <c r="A237" s="56" t="str">
        <f>IF((LEN('Copy paste to Here'!G241))&gt;5,((CONCATENATE('Copy paste to Here'!G241," &amp; ",'Copy paste to Here'!D241,"  &amp;  ",'Copy paste to Here'!E241))),"Empty Cell")</f>
        <v xml:space="preserve">High polished fake plug with laser-edged skull and bones logo on one side - size 8mm &amp;   &amp;  </v>
      </c>
      <c r="B237" s="57" t="str">
        <f>'Copy paste to Here'!C241</f>
        <v>IP7</v>
      </c>
      <c r="C237" s="57" t="s">
        <v>941</v>
      </c>
      <c r="D237" s="58">
        <f>Invoice!B242</f>
        <v>4</v>
      </c>
      <c r="E237" s="59">
        <f>'Shipping Invoice'!J243*$N$1</f>
        <v>0.87</v>
      </c>
      <c r="F237" s="59">
        <f t="shared" si="10"/>
        <v>3.48</v>
      </c>
      <c r="G237" s="60">
        <f t="shared" si="11"/>
        <v>33.025199999999998</v>
      </c>
      <c r="H237" s="63">
        <f t="shared" si="12"/>
        <v>132.10079999999999</v>
      </c>
    </row>
    <row r="238" spans="1:8" s="62" customFormat="1" ht="24">
      <c r="A238" s="56" t="str">
        <f>IF((LEN('Copy paste to Here'!G242))&gt;5,((CONCATENATE('Copy paste to Here'!G242," &amp; ",'Copy paste to Here'!D242,"  &amp;  ",'Copy paste to Here'!E242))),"Empty Cell")</f>
        <v xml:space="preserve">High polished fake plug with laser-edged cross logo on one side - size 8mm &amp;   &amp;  </v>
      </c>
      <c r="B238" s="57" t="str">
        <f>'Copy paste to Here'!C242</f>
        <v>IP9</v>
      </c>
      <c r="C238" s="57" t="s">
        <v>943</v>
      </c>
      <c r="D238" s="58">
        <f>Invoice!B243</f>
        <v>4</v>
      </c>
      <c r="E238" s="59">
        <f>'Shipping Invoice'!J244*$N$1</f>
        <v>0.87</v>
      </c>
      <c r="F238" s="59">
        <f t="shared" si="10"/>
        <v>3.48</v>
      </c>
      <c r="G238" s="60">
        <f t="shared" si="11"/>
        <v>33.025199999999998</v>
      </c>
      <c r="H238" s="63">
        <f t="shared" si="12"/>
        <v>132.10079999999999</v>
      </c>
    </row>
    <row r="239" spans="1:8" s="62" customFormat="1" ht="36">
      <c r="A239" s="56" t="str">
        <f>IF((LEN('Copy paste to Here'!G243))&gt;5,((CONCATENATE('Copy paste to Here'!G243," &amp; ",'Copy paste to Here'!D243,"  &amp;  ",'Copy paste to Here'!E243))),"Empty Cell")</f>
        <v>High polished surgical steel fake plug with multi-crystal Ying Yang design without resin cover and flat back &amp; Size: 8mm  &amp;  Color: # 1 in picture</v>
      </c>
      <c r="B239" s="57" t="str">
        <f>'Copy paste to Here'!C243</f>
        <v>IPMCYY</v>
      </c>
      <c r="C239" s="57" t="s">
        <v>1195</v>
      </c>
      <c r="D239" s="58">
        <f>Invoice!B244</f>
        <v>4</v>
      </c>
      <c r="E239" s="59">
        <f>'Shipping Invoice'!J245*$N$1</f>
        <v>1.7</v>
      </c>
      <c r="F239" s="59">
        <f t="shared" si="10"/>
        <v>6.8</v>
      </c>
      <c r="G239" s="60">
        <f t="shared" si="11"/>
        <v>64.531999999999996</v>
      </c>
      <c r="H239" s="63">
        <f t="shared" si="12"/>
        <v>258.12799999999999</v>
      </c>
    </row>
    <row r="240" spans="1:8" s="62" customFormat="1" ht="24">
      <c r="A240" s="56" t="str">
        <f>IF((LEN('Copy paste to Here'!G244))&gt;5,((CONCATENATE('Copy paste to Here'!G244," &amp; ",'Copy paste to Here'!D244,"  &amp;  ",'Copy paste to Here'!E244))),"Empty Cell")</f>
        <v>Anodized surgical steel fake plug with rubber O-Rings &amp; Size: 6mm  &amp;  Color: Black</v>
      </c>
      <c r="B240" s="57" t="str">
        <f>'Copy paste to Here'!C244</f>
        <v>IPTR</v>
      </c>
      <c r="C240" s="57" t="s">
        <v>1196</v>
      </c>
      <c r="D240" s="58">
        <f>Invoice!B245</f>
        <v>4</v>
      </c>
      <c r="E240" s="59">
        <f>'Shipping Invoice'!J246*$N$1</f>
        <v>0.63</v>
      </c>
      <c r="F240" s="59">
        <f t="shared" si="10"/>
        <v>2.52</v>
      </c>
      <c r="G240" s="60">
        <f t="shared" si="11"/>
        <v>23.9148</v>
      </c>
      <c r="H240" s="63">
        <f t="shared" si="12"/>
        <v>95.659199999999998</v>
      </c>
    </row>
    <row r="241" spans="1:8" s="62" customFormat="1" ht="24">
      <c r="A241" s="56" t="str">
        <f>IF((LEN('Copy paste to Here'!G245))&gt;5,((CONCATENATE('Copy paste to Here'!G245," &amp; ",'Copy paste to Here'!D245,"  &amp;  ",'Copy paste to Here'!E245))),"Empty Cell")</f>
        <v>Anodized surgical steel fake plug with rubber O-Rings &amp; Size: 8mm  &amp;  Color: Black</v>
      </c>
      <c r="B241" s="57" t="str">
        <f>'Copy paste to Here'!C245</f>
        <v>IPTR</v>
      </c>
      <c r="C241" s="57" t="s">
        <v>1197</v>
      </c>
      <c r="D241" s="58">
        <f>Invoice!B246</f>
        <v>4</v>
      </c>
      <c r="E241" s="59">
        <f>'Shipping Invoice'!J247*$N$1</f>
        <v>0.67</v>
      </c>
      <c r="F241" s="59">
        <f t="shared" si="10"/>
        <v>2.68</v>
      </c>
      <c r="G241" s="60">
        <f t="shared" si="11"/>
        <v>25.433200000000003</v>
      </c>
      <c r="H241" s="63">
        <f t="shared" si="12"/>
        <v>101.73280000000001</v>
      </c>
    </row>
    <row r="242" spans="1:8" s="62" customFormat="1" ht="24">
      <c r="A242" s="56" t="str">
        <f>IF((LEN('Copy paste to Here'!G246))&gt;5,((CONCATENATE('Copy paste to Here'!G246," &amp; ",'Copy paste to Here'!D246,"  &amp;  ",'Copy paste to Here'!E246))),"Empty Cell")</f>
        <v>Anodized surgical steel fake plug with rubber O-Rings &amp; Size: 10mm  &amp;  Color: Black</v>
      </c>
      <c r="B242" s="57" t="str">
        <f>'Copy paste to Here'!C246</f>
        <v>IPTR</v>
      </c>
      <c r="C242" s="57" t="s">
        <v>1198</v>
      </c>
      <c r="D242" s="58">
        <f>Invoice!B247</f>
        <v>4</v>
      </c>
      <c r="E242" s="59">
        <f>'Shipping Invoice'!J248*$N$1</f>
        <v>0.72</v>
      </c>
      <c r="F242" s="59">
        <f t="shared" si="10"/>
        <v>2.88</v>
      </c>
      <c r="G242" s="60">
        <f t="shared" si="11"/>
        <v>27.331199999999999</v>
      </c>
      <c r="H242" s="63">
        <f t="shared" si="12"/>
        <v>109.3248</v>
      </c>
    </row>
    <row r="243" spans="1:8" s="62" customFormat="1" ht="24">
      <c r="A243" s="56" t="str">
        <f>IF((LEN('Copy paste to Here'!G247))&gt;5,((CONCATENATE('Copy paste to Here'!G247," &amp; ",'Copy paste to Here'!D247,"  &amp;  ",'Copy paste to Here'!E247))),"Empty Cell")</f>
        <v>Anodized surgical steel fake plug in black and gold without O-Rings &amp; Size: 6mm  &amp;  Color: Black</v>
      </c>
      <c r="B243" s="57" t="str">
        <f>'Copy paste to Here'!C247</f>
        <v>IPTRD</v>
      </c>
      <c r="C243" s="57" t="s">
        <v>1199</v>
      </c>
      <c r="D243" s="58">
        <f>Invoice!B248</f>
        <v>6</v>
      </c>
      <c r="E243" s="59">
        <f>'Shipping Invoice'!J249*$N$1</f>
        <v>0.63</v>
      </c>
      <c r="F243" s="59">
        <f t="shared" si="10"/>
        <v>3.7800000000000002</v>
      </c>
      <c r="G243" s="60">
        <f t="shared" si="11"/>
        <v>23.9148</v>
      </c>
      <c r="H243" s="63">
        <f t="shared" si="12"/>
        <v>143.4888</v>
      </c>
    </row>
    <row r="244" spans="1:8" s="62" customFormat="1" ht="24">
      <c r="A244" s="56" t="str">
        <f>IF((LEN('Copy paste to Here'!G248))&gt;5,((CONCATENATE('Copy paste to Here'!G248," &amp; ",'Copy paste to Here'!D248,"  &amp;  ",'Copy paste to Here'!E248))),"Empty Cell")</f>
        <v>Anodized surgical steel fake plug in black and gold without O-Rings &amp; Size: 10mm  &amp;  Color: Black</v>
      </c>
      <c r="B244" s="57" t="str">
        <f>'Copy paste to Here'!C248</f>
        <v>IPTRD</v>
      </c>
      <c r="C244" s="57" t="s">
        <v>1200</v>
      </c>
      <c r="D244" s="58">
        <f>Invoice!B249</f>
        <v>6</v>
      </c>
      <c r="E244" s="59">
        <f>'Shipping Invoice'!J250*$N$1</f>
        <v>0.72</v>
      </c>
      <c r="F244" s="59">
        <f t="shared" si="10"/>
        <v>4.32</v>
      </c>
      <c r="G244" s="60">
        <f t="shared" si="11"/>
        <v>27.331199999999999</v>
      </c>
      <c r="H244" s="63">
        <f t="shared" si="12"/>
        <v>163.9872</v>
      </c>
    </row>
    <row r="245" spans="1:8" s="62" customFormat="1" ht="24">
      <c r="A245" s="56" t="str">
        <f>IF((LEN('Copy paste to Here'!G249))&gt;5,((CONCATENATE('Copy paste to Here'!G249," &amp; ",'Copy paste to Here'!D249,"  &amp;  ",'Copy paste to Here'!E249))),"Empty Cell")</f>
        <v>Anodized surgical steel fake plug in black and gold without O-Rings &amp; Size: 12mm  &amp;  Color: Black</v>
      </c>
      <c r="B245" s="57" t="str">
        <f>'Copy paste to Here'!C249</f>
        <v>IPTRD</v>
      </c>
      <c r="C245" s="57" t="s">
        <v>1201</v>
      </c>
      <c r="D245" s="58">
        <f>Invoice!B250</f>
        <v>8</v>
      </c>
      <c r="E245" s="59">
        <f>'Shipping Invoice'!J251*$N$1</f>
        <v>0.77</v>
      </c>
      <c r="F245" s="59">
        <f t="shared" si="10"/>
        <v>6.16</v>
      </c>
      <c r="G245" s="60">
        <f t="shared" si="11"/>
        <v>29.229200000000002</v>
      </c>
      <c r="H245" s="63">
        <f t="shared" si="12"/>
        <v>233.83360000000002</v>
      </c>
    </row>
    <row r="246" spans="1:8" s="62" customFormat="1" ht="24">
      <c r="A246" s="56" t="str">
        <f>IF((LEN('Copy paste to Here'!G250))&gt;5,((CONCATENATE('Copy paste to Here'!G250," &amp; ",'Copy paste to Here'!D250,"  &amp;  ",'Copy paste to Here'!E250))),"Empty Cell")</f>
        <v>Acrylic fake plug without rubber O-rings &amp; Size: 8mm  &amp;  Color: White</v>
      </c>
      <c r="B246" s="57" t="str">
        <f>'Copy paste to Here'!C250</f>
        <v>IPVRD</v>
      </c>
      <c r="C246" s="57" t="s">
        <v>951</v>
      </c>
      <c r="D246" s="58">
        <f>Invoice!B251</f>
        <v>6</v>
      </c>
      <c r="E246" s="59">
        <f>'Shipping Invoice'!J252*$N$1</f>
        <v>0.33</v>
      </c>
      <c r="F246" s="59">
        <f t="shared" si="10"/>
        <v>1.98</v>
      </c>
      <c r="G246" s="60">
        <f t="shared" si="11"/>
        <v>12.526800000000001</v>
      </c>
      <c r="H246" s="63">
        <f t="shared" si="12"/>
        <v>75.160800000000009</v>
      </c>
    </row>
    <row r="247" spans="1:8" s="62" customFormat="1" ht="48">
      <c r="A247" s="56" t="str">
        <f>IF((LEN('Copy paste to Here'!G251))&gt;5,((CONCATENATE('Copy paste to Here'!G251," &amp; ",'Copy paste to Here'!D251,"  &amp;  ",'Copy paste to Here'!E251))),"Empty Cell")</f>
        <v>Internally threaded 316L steel labret, 16g (1.2mm) with a upper 2 -5mm prong set round CZ stone (attachments are made from surgical steel) &amp; Length: 8mm with 2.5mm top part  &amp;  Cz Color: Clear</v>
      </c>
      <c r="B247" s="57" t="str">
        <f>'Copy paste to Here'!C251</f>
        <v>LBCZIN</v>
      </c>
      <c r="C247" s="57" t="s">
        <v>1202</v>
      </c>
      <c r="D247" s="58">
        <f>Invoice!B252</f>
        <v>3</v>
      </c>
      <c r="E247" s="59">
        <f>'Shipping Invoice'!J253*$N$1</f>
        <v>1.17</v>
      </c>
      <c r="F247" s="59">
        <f t="shared" si="10"/>
        <v>3.51</v>
      </c>
      <c r="G247" s="60">
        <f t="shared" si="11"/>
        <v>44.413199999999996</v>
      </c>
      <c r="H247" s="63">
        <f t="shared" si="12"/>
        <v>133.2396</v>
      </c>
    </row>
    <row r="248" spans="1:8" s="62" customFormat="1" ht="48">
      <c r="A248" s="56" t="str">
        <f>IF((LEN('Copy paste to Here'!G252))&gt;5,((CONCATENATE('Copy paste to Here'!G252," &amp; ",'Copy paste to Here'!D252,"  &amp;  ",'Copy paste to Here'!E252))),"Empty Cell")</f>
        <v>Internally threaded 316L steel labret, 16g (1.2mm) with a upper 2 -5mm prong set round CZ stone (attachments are made from surgical steel) &amp; Length: 8mm with 3mm top part  &amp;  Cz Color: Clear</v>
      </c>
      <c r="B248" s="57" t="str">
        <f>'Copy paste to Here'!C252</f>
        <v>LBCZIN</v>
      </c>
      <c r="C248" s="57" t="s">
        <v>1203</v>
      </c>
      <c r="D248" s="58">
        <f>Invoice!B253</f>
        <v>3</v>
      </c>
      <c r="E248" s="59">
        <f>'Shipping Invoice'!J254*$N$1</f>
        <v>1.22</v>
      </c>
      <c r="F248" s="59">
        <f t="shared" si="10"/>
        <v>3.66</v>
      </c>
      <c r="G248" s="60">
        <f t="shared" si="11"/>
        <v>46.311199999999999</v>
      </c>
      <c r="H248" s="63">
        <f t="shared" si="12"/>
        <v>138.93360000000001</v>
      </c>
    </row>
    <row r="249" spans="1:8" s="62" customFormat="1" ht="48">
      <c r="A249" s="56" t="str">
        <f>IF((LEN('Copy paste to Here'!G253))&gt;5,((CONCATENATE('Copy paste to Here'!G253," &amp; ",'Copy paste to Here'!D253,"  &amp;  ",'Copy paste to Here'!E253))),"Empty Cell")</f>
        <v>Internally threaded 316L steel labret, 16g (1.2mm) with a upper 2 -5mm prong set round CZ stone (attachments are made from surgical steel) &amp; Length: 8mm with 5mm top part  &amp;  Cz Color: Clear</v>
      </c>
      <c r="B249" s="57" t="str">
        <f>'Copy paste to Here'!C253</f>
        <v>LBCZIN</v>
      </c>
      <c r="C249" s="57" t="s">
        <v>1204</v>
      </c>
      <c r="D249" s="58">
        <f>Invoice!B254</f>
        <v>5</v>
      </c>
      <c r="E249" s="59">
        <f>'Shipping Invoice'!J255*$N$1</f>
        <v>1.61</v>
      </c>
      <c r="F249" s="59">
        <f t="shared" si="10"/>
        <v>8.0500000000000007</v>
      </c>
      <c r="G249" s="60">
        <f t="shared" si="11"/>
        <v>61.115600000000008</v>
      </c>
      <c r="H249" s="63">
        <f t="shared" si="12"/>
        <v>305.57800000000003</v>
      </c>
    </row>
    <row r="250" spans="1:8" s="62" customFormat="1" ht="48">
      <c r="A250" s="56" t="str">
        <f>IF((LEN('Copy paste to Here'!G254))&gt;5,((CONCATENATE('Copy paste to Here'!G254," &amp; ",'Copy paste to Here'!D254,"  &amp;  ",'Copy paste to Here'!E254))),"Empty Cell")</f>
        <v>Internally threaded 316L steel labret, 16g (1.2mm) with a upper 2 -5mm prong set round CZ stone (attachments are made from surgical steel) &amp; Length: 8mm with 5mm top part  &amp;  Cz Color: Amethyst</v>
      </c>
      <c r="B250" s="57" t="str">
        <f>'Copy paste to Here'!C254</f>
        <v>LBCZIN</v>
      </c>
      <c r="C250" s="57" t="s">
        <v>1204</v>
      </c>
      <c r="D250" s="58">
        <f>Invoice!B255</f>
        <v>3</v>
      </c>
      <c r="E250" s="59">
        <f>'Shipping Invoice'!J256*$N$1</f>
        <v>1.61</v>
      </c>
      <c r="F250" s="59">
        <f t="shared" si="10"/>
        <v>4.83</v>
      </c>
      <c r="G250" s="60">
        <f t="shared" si="11"/>
        <v>61.115600000000008</v>
      </c>
      <c r="H250" s="63">
        <f t="shared" si="12"/>
        <v>183.34680000000003</v>
      </c>
    </row>
    <row r="251" spans="1:8" s="62" customFormat="1" ht="48">
      <c r="A251" s="56" t="str">
        <f>IF((LEN('Copy paste to Here'!G255))&gt;5,((CONCATENATE('Copy paste to Here'!G255," &amp; ",'Copy paste to Here'!D255,"  &amp;  ",'Copy paste to Here'!E255))),"Empty Cell")</f>
        <v>Internally threaded 316L steel labret, 16g (1.2mm) with a upper 2 -5mm prong set round CZ stone (attachments are made from surgical steel) &amp; Length: 5mm with 4mm top part  &amp;  Cz Color: Clear</v>
      </c>
      <c r="B251" s="57" t="str">
        <f>'Copy paste to Here'!C255</f>
        <v>LBCZIN</v>
      </c>
      <c r="C251" s="57" t="s">
        <v>1205</v>
      </c>
      <c r="D251" s="58">
        <f>Invoice!B256</f>
        <v>5</v>
      </c>
      <c r="E251" s="59">
        <f>'Shipping Invoice'!J257*$N$1</f>
        <v>1.42</v>
      </c>
      <c r="F251" s="59">
        <f t="shared" si="10"/>
        <v>7.1</v>
      </c>
      <c r="G251" s="60">
        <f t="shared" si="11"/>
        <v>53.903199999999998</v>
      </c>
      <c r="H251" s="63">
        <f t="shared" si="12"/>
        <v>269.51599999999996</v>
      </c>
    </row>
    <row r="252" spans="1:8" s="62" customFormat="1" ht="36">
      <c r="A252" s="56" t="str">
        <f>IF((LEN('Copy paste to Here'!G256))&gt;5,((CONCATENATE('Copy paste to Here'!G256," &amp; ",'Copy paste to Here'!D256,"  &amp;  ",'Copy paste to Here'!E256))),"Empty Cell")</f>
        <v>Internally threaded 316L steel labret, 16g (1.2mm) with a upper 2 -5mm prong set round CZ stone (attachments are made from surgical steel) &amp; Length: 5mm with 4mm top part  &amp;  Cz Color: Jet</v>
      </c>
      <c r="B252" s="57" t="str">
        <f>'Copy paste to Here'!C256</f>
        <v>LBCZIN</v>
      </c>
      <c r="C252" s="57" t="s">
        <v>1205</v>
      </c>
      <c r="D252" s="58">
        <f>Invoice!B257</f>
        <v>3</v>
      </c>
      <c r="E252" s="59">
        <f>'Shipping Invoice'!J258*$N$1</f>
        <v>1.42</v>
      </c>
      <c r="F252" s="59">
        <f t="shared" si="10"/>
        <v>4.26</v>
      </c>
      <c r="G252" s="60">
        <f t="shared" si="11"/>
        <v>53.903199999999998</v>
      </c>
      <c r="H252" s="63">
        <f t="shared" si="12"/>
        <v>161.70959999999999</v>
      </c>
    </row>
    <row r="253" spans="1:8" s="62" customFormat="1" ht="36">
      <c r="A253" s="56" t="str">
        <f>IF((LEN('Copy paste to Here'!G257))&gt;5,((CONCATENATE('Copy paste to Here'!G257," &amp; ",'Copy paste to Here'!D257,"  &amp;  ",'Copy paste to Here'!E257))),"Empty Cell")</f>
        <v>Surgical steel labret, 16g (1.2mm) with a leaf shaped upper part with three crystals (top part is made from silver plated brass) &amp; Length: 8mm  &amp;  Crystal Color: Clear</v>
      </c>
      <c r="B253" s="57" t="str">
        <f>'Copy paste to Here'!C257</f>
        <v>LBFW4C</v>
      </c>
      <c r="C253" s="57" t="s">
        <v>957</v>
      </c>
      <c r="D253" s="58">
        <f>Invoice!B258</f>
        <v>2</v>
      </c>
      <c r="E253" s="59">
        <f>'Shipping Invoice'!J259*$N$1</f>
        <v>1.23</v>
      </c>
      <c r="F253" s="59">
        <f t="shared" si="10"/>
        <v>2.46</v>
      </c>
      <c r="G253" s="60">
        <f t="shared" si="11"/>
        <v>46.690800000000003</v>
      </c>
      <c r="H253" s="63">
        <f t="shared" si="12"/>
        <v>93.381600000000006</v>
      </c>
    </row>
    <row r="254" spans="1:8" s="62" customFormat="1" ht="36">
      <c r="A254" s="56" t="str">
        <f>IF((LEN('Copy paste to Here'!G258))&gt;5,((CONCATENATE('Copy paste to Here'!G258," &amp; ",'Copy paste to Here'!D258,"  &amp;  ",'Copy paste to Here'!E258))),"Empty Cell")</f>
        <v>Surgical steel labret, 16g (1.2mm) with a leaf shaped upper part with three crystals (top part is made from silver plated brass) &amp; Length: 8mm  &amp;  Crystal Color: AB</v>
      </c>
      <c r="B254" s="57" t="str">
        <f>'Copy paste to Here'!C258</f>
        <v>LBFW4C</v>
      </c>
      <c r="C254" s="57" t="s">
        <v>957</v>
      </c>
      <c r="D254" s="58">
        <f>Invoice!B259</f>
        <v>2</v>
      </c>
      <c r="E254" s="59">
        <f>'Shipping Invoice'!J260*$N$1</f>
        <v>1.23</v>
      </c>
      <c r="F254" s="59">
        <f t="shared" si="10"/>
        <v>2.46</v>
      </c>
      <c r="G254" s="60">
        <f t="shared" si="11"/>
        <v>46.690800000000003</v>
      </c>
      <c r="H254" s="63">
        <f t="shared" si="12"/>
        <v>93.381600000000006</v>
      </c>
    </row>
    <row r="255" spans="1:8" s="62" customFormat="1" ht="24">
      <c r="A255" s="56" t="str">
        <f>IF((LEN('Copy paste to Here'!G259))&gt;5,((CONCATENATE('Copy paste to Here'!G259," &amp; ",'Copy paste to Here'!D259,"  &amp;  ",'Copy paste to Here'!E259))),"Empty Cell")</f>
        <v>Surgical steel internal threaded labret, 16g (1.2mm) with a 2.5mm flat head crystal top &amp; Length: 6mm  &amp;  Crystal Color: AB</v>
      </c>
      <c r="B255" s="57" t="str">
        <f>'Copy paste to Here'!C259</f>
        <v>LBIC</v>
      </c>
      <c r="C255" s="57" t="s">
        <v>959</v>
      </c>
      <c r="D255" s="58">
        <f>Invoice!B260</f>
        <v>5</v>
      </c>
      <c r="E255" s="59">
        <f>'Shipping Invoice'!J261*$N$1</f>
        <v>0.57999999999999996</v>
      </c>
      <c r="F255" s="59">
        <f t="shared" si="10"/>
        <v>2.9</v>
      </c>
      <c r="G255" s="60">
        <f t="shared" si="11"/>
        <v>22.0168</v>
      </c>
      <c r="H255" s="63">
        <f t="shared" si="12"/>
        <v>110.084</v>
      </c>
    </row>
    <row r="256" spans="1:8" s="62" customFormat="1" ht="24">
      <c r="A256" s="56" t="str">
        <f>IF((LEN('Copy paste to Here'!G260))&gt;5,((CONCATENATE('Copy paste to Here'!G260," &amp; ",'Copy paste to Here'!D260,"  &amp;  ",'Copy paste to Here'!E260))),"Empty Cell")</f>
        <v>Surgical steel internal threaded labret, 16g (1.2mm) with a 2.5mm flat head crystal top &amp; Length: 6mm  &amp;  Crystal Color: Aquamarine</v>
      </c>
      <c r="B256" s="57" t="str">
        <f>'Copy paste to Here'!C260</f>
        <v>LBIC</v>
      </c>
      <c r="C256" s="57" t="s">
        <v>959</v>
      </c>
      <c r="D256" s="58">
        <f>Invoice!B261</f>
        <v>5</v>
      </c>
      <c r="E256" s="59">
        <f>'Shipping Invoice'!J262*$N$1</f>
        <v>0.57999999999999996</v>
      </c>
      <c r="F256" s="59">
        <f t="shared" si="10"/>
        <v>2.9</v>
      </c>
      <c r="G256" s="60">
        <f t="shared" si="11"/>
        <v>22.0168</v>
      </c>
      <c r="H256" s="63">
        <f t="shared" si="12"/>
        <v>110.084</v>
      </c>
    </row>
    <row r="257" spans="1:8" s="62" customFormat="1" ht="24">
      <c r="A257" s="56" t="str">
        <f>IF((LEN('Copy paste to Here'!G261))&gt;5,((CONCATENATE('Copy paste to Here'!G261," &amp; ",'Copy paste to Here'!D261,"  &amp;  ",'Copy paste to Here'!E261))),"Empty Cell")</f>
        <v>Surgical steel internal threaded labret, 16g (1.2mm) with a 2.5mm flat head crystal top &amp; Length: 6mm  &amp;  Crystal Color: Fuchsia</v>
      </c>
      <c r="B257" s="57" t="str">
        <f>'Copy paste to Here'!C261</f>
        <v>LBIC</v>
      </c>
      <c r="C257" s="57" t="s">
        <v>959</v>
      </c>
      <c r="D257" s="58">
        <f>Invoice!B262</f>
        <v>5</v>
      </c>
      <c r="E257" s="59">
        <f>'Shipping Invoice'!J263*$N$1</f>
        <v>0.57999999999999996</v>
      </c>
      <c r="F257" s="59">
        <f t="shared" si="10"/>
        <v>2.9</v>
      </c>
      <c r="G257" s="60">
        <f t="shared" si="11"/>
        <v>22.0168</v>
      </c>
      <c r="H257" s="63">
        <f t="shared" si="12"/>
        <v>110.084</v>
      </c>
    </row>
    <row r="258" spans="1:8" s="62" customFormat="1" ht="24">
      <c r="A258" s="56" t="str">
        <f>IF((LEN('Copy paste to Here'!G262))&gt;5,((CONCATENATE('Copy paste to Here'!G262," &amp; ",'Copy paste to Here'!D262,"  &amp;  ",'Copy paste to Here'!E262))),"Empty Cell")</f>
        <v>Surgical steel internal threaded labret, 16g (1.2mm) with a 2.5mm flat head crystal top &amp; Length: 8mm  &amp;  Crystal Color: AB</v>
      </c>
      <c r="B258" s="57" t="str">
        <f>'Copy paste to Here'!C262</f>
        <v>LBIC</v>
      </c>
      <c r="C258" s="57" t="s">
        <v>959</v>
      </c>
      <c r="D258" s="58">
        <f>Invoice!B263</f>
        <v>5</v>
      </c>
      <c r="E258" s="59">
        <f>'Shipping Invoice'!J264*$N$1</f>
        <v>0.57999999999999996</v>
      </c>
      <c r="F258" s="59">
        <f t="shared" si="10"/>
        <v>2.9</v>
      </c>
      <c r="G258" s="60">
        <f t="shared" si="11"/>
        <v>22.0168</v>
      </c>
      <c r="H258" s="63">
        <f t="shared" si="12"/>
        <v>110.084</v>
      </c>
    </row>
    <row r="259" spans="1:8" s="62" customFormat="1" ht="24">
      <c r="A259" s="56" t="str">
        <f>IF((LEN('Copy paste to Here'!G263))&gt;5,((CONCATENATE('Copy paste to Here'!G263," &amp; ",'Copy paste to Here'!D263,"  &amp;  ",'Copy paste to Here'!E263))),"Empty Cell")</f>
        <v>Surgical steel internal threaded labret, 16g (1.2mm) with a 2.5mm flat head crystal top &amp; Length: 8mm  &amp;  Crystal Color: Rose</v>
      </c>
      <c r="B259" s="57" t="str">
        <f>'Copy paste to Here'!C263</f>
        <v>LBIC</v>
      </c>
      <c r="C259" s="57" t="s">
        <v>959</v>
      </c>
      <c r="D259" s="58">
        <f>Invoice!B264</f>
        <v>5</v>
      </c>
      <c r="E259" s="59">
        <f>'Shipping Invoice'!J265*$N$1</f>
        <v>0.57999999999999996</v>
      </c>
      <c r="F259" s="59">
        <f t="shared" si="10"/>
        <v>2.9</v>
      </c>
      <c r="G259" s="60">
        <f t="shared" si="11"/>
        <v>22.0168</v>
      </c>
      <c r="H259" s="63">
        <f t="shared" si="12"/>
        <v>110.084</v>
      </c>
    </row>
    <row r="260" spans="1:8" s="62" customFormat="1" ht="24">
      <c r="A260" s="56" t="str">
        <f>IF((LEN('Copy paste to Here'!G264))&gt;5,((CONCATENATE('Copy paste to Here'!G264," &amp; ",'Copy paste to Here'!D264,"  &amp;  ",'Copy paste to Here'!E264))),"Empty Cell")</f>
        <v>Surgical steel internal threaded labret, 16g (1.2mm) with a 2.5mm flat head crystal top &amp; Length: 8mm  &amp;  Crystal Color: Aquamarine</v>
      </c>
      <c r="B260" s="57" t="str">
        <f>'Copy paste to Here'!C264</f>
        <v>LBIC</v>
      </c>
      <c r="C260" s="57" t="s">
        <v>959</v>
      </c>
      <c r="D260" s="58">
        <f>Invoice!B265</f>
        <v>5</v>
      </c>
      <c r="E260" s="59">
        <f>'Shipping Invoice'!J266*$N$1</f>
        <v>0.57999999999999996</v>
      </c>
      <c r="F260" s="59">
        <f t="shared" si="10"/>
        <v>2.9</v>
      </c>
      <c r="G260" s="60">
        <f t="shared" si="11"/>
        <v>22.0168</v>
      </c>
      <c r="H260" s="63">
        <f t="shared" si="12"/>
        <v>110.084</v>
      </c>
    </row>
    <row r="261" spans="1:8" s="62" customFormat="1" ht="24">
      <c r="A261" s="56" t="str">
        <f>IF((LEN('Copy paste to Here'!G265))&gt;5,((CONCATENATE('Copy paste to Here'!G265," &amp; ",'Copy paste to Here'!D265,"  &amp;  ",'Copy paste to Here'!E265))),"Empty Cell")</f>
        <v>Surgical steel internal threaded labret, 16g (1.2mm) with a 2.5mm flat head crystal top &amp; Length: 8mm  &amp;  Crystal Color: Fuchsia</v>
      </c>
      <c r="B261" s="57" t="str">
        <f>'Copy paste to Here'!C265</f>
        <v>LBIC</v>
      </c>
      <c r="C261" s="57" t="s">
        <v>959</v>
      </c>
      <c r="D261" s="58">
        <f>Invoice!B266</f>
        <v>5</v>
      </c>
      <c r="E261" s="59">
        <f>'Shipping Invoice'!J267*$N$1</f>
        <v>0.57999999999999996</v>
      </c>
      <c r="F261" s="59">
        <f t="shared" si="10"/>
        <v>2.9</v>
      </c>
      <c r="G261" s="60">
        <f t="shared" si="11"/>
        <v>22.0168</v>
      </c>
      <c r="H261" s="63">
        <f t="shared" si="12"/>
        <v>110.084</v>
      </c>
    </row>
    <row r="262" spans="1:8" s="62" customFormat="1" ht="24">
      <c r="A262" s="56" t="str">
        <f>IF((LEN('Copy paste to Here'!G266))&gt;5,((CONCATENATE('Copy paste to Here'!G266," &amp; ",'Copy paste to Here'!D266,"  &amp;  ",'Copy paste to Here'!E266))),"Empty Cell")</f>
        <v>Surgical steel internal threaded labret, 16g (1.2mm) with a 2.5mm flat head crystal top &amp; Length: 10mm  &amp;  Crystal Color: Clear</v>
      </c>
      <c r="B262" s="57" t="str">
        <f>'Copy paste to Here'!C266</f>
        <v>LBIC</v>
      </c>
      <c r="C262" s="57" t="s">
        <v>959</v>
      </c>
      <c r="D262" s="58">
        <f>Invoice!B267</f>
        <v>10</v>
      </c>
      <c r="E262" s="59">
        <f>'Shipping Invoice'!J268*$N$1</f>
        <v>0.57999999999999996</v>
      </c>
      <c r="F262" s="59">
        <f t="shared" si="10"/>
        <v>5.8</v>
      </c>
      <c r="G262" s="60">
        <f t="shared" si="11"/>
        <v>22.0168</v>
      </c>
      <c r="H262" s="63">
        <f t="shared" si="12"/>
        <v>220.16800000000001</v>
      </c>
    </row>
    <row r="263" spans="1:8" s="62" customFormat="1" ht="24">
      <c r="A263" s="56" t="str">
        <f>IF((LEN('Copy paste to Here'!G267))&gt;5,((CONCATENATE('Copy paste to Here'!G267," &amp; ",'Copy paste to Here'!D267,"  &amp;  ",'Copy paste to Here'!E267))),"Empty Cell")</f>
        <v>Surgical steel internal threaded labret, 16g (1.2mm) with a 2.5mm flat head crystal top &amp; Length: 12mm  &amp;  Crystal Color: Clear</v>
      </c>
      <c r="B263" s="57" t="str">
        <f>'Copy paste to Here'!C267</f>
        <v>LBIC</v>
      </c>
      <c r="C263" s="57" t="s">
        <v>959</v>
      </c>
      <c r="D263" s="58">
        <f>Invoice!B268</f>
        <v>3</v>
      </c>
      <c r="E263" s="59">
        <f>'Shipping Invoice'!J269*$N$1</f>
        <v>0.57999999999999996</v>
      </c>
      <c r="F263" s="59">
        <f t="shared" si="10"/>
        <v>1.7399999999999998</v>
      </c>
      <c r="G263" s="60">
        <f t="shared" si="11"/>
        <v>22.0168</v>
      </c>
      <c r="H263" s="63">
        <f t="shared" si="12"/>
        <v>66.050399999999996</v>
      </c>
    </row>
    <row r="264" spans="1:8" s="62" customFormat="1" ht="36">
      <c r="A264" s="56" t="str">
        <f>IF((LEN('Copy paste to Here'!G268))&gt;5,((CONCATENATE('Copy paste to Here'!G268," &amp; ",'Copy paste to Here'!D268,"  &amp;  ",'Copy paste to Here'!E268))),"Empty Cell")</f>
        <v>Surgical steel internally threaded labret, 16g (1.2mm) with crystal flat head sized 3mm to 5mm for triple tragus piercings &amp; Length: 8mm with 4mm top part  &amp;  Crystal Color: Clear</v>
      </c>
      <c r="B264" s="57" t="str">
        <f>'Copy paste to Here'!C268</f>
        <v>LBIFB</v>
      </c>
      <c r="C264" s="57" t="s">
        <v>1206</v>
      </c>
      <c r="D264" s="58">
        <f>Invoice!B269</f>
        <v>3</v>
      </c>
      <c r="E264" s="59">
        <f>'Shipping Invoice'!J270*$N$1</f>
        <v>0.97</v>
      </c>
      <c r="F264" s="59">
        <f t="shared" si="10"/>
        <v>2.91</v>
      </c>
      <c r="G264" s="60">
        <f t="shared" si="11"/>
        <v>36.821199999999997</v>
      </c>
      <c r="H264" s="63">
        <f t="shared" si="12"/>
        <v>110.46359999999999</v>
      </c>
    </row>
    <row r="265" spans="1:8" s="62" customFormat="1" ht="36">
      <c r="A265" s="56" t="str">
        <f>IF((LEN('Copy paste to Here'!G269))&gt;5,((CONCATENATE('Copy paste to Here'!G269," &amp; ",'Copy paste to Here'!D269,"  &amp;  ",'Copy paste to Here'!E269))),"Empty Cell")</f>
        <v>Surgical steel internally threaded labret, 16g (1.2mm) with crystal flat head sized 3mm to 5mm for triple tragus piercings &amp; Length: 8mm with 4mm top part  &amp;  Crystal Color: AB</v>
      </c>
      <c r="B265" s="57" t="str">
        <f>'Copy paste to Here'!C269</f>
        <v>LBIFB</v>
      </c>
      <c r="C265" s="57" t="s">
        <v>1206</v>
      </c>
      <c r="D265" s="58">
        <f>Invoice!B270</f>
        <v>3</v>
      </c>
      <c r="E265" s="59">
        <f>'Shipping Invoice'!J271*$N$1</f>
        <v>0.97</v>
      </c>
      <c r="F265" s="59">
        <f t="shared" si="10"/>
        <v>2.91</v>
      </c>
      <c r="G265" s="60">
        <f t="shared" si="11"/>
        <v>36.821199999999997</v>
      </c>
      <c r="H265" s="63">
        <f t="shared" si="12"/>
        <v>110.46359999999999</v>
      </c>
    </row>
    <row r="266" spans="1:8" s="62" customFormat="1" ht="36">
      <c r="A266" s="56" t="str">
        <f>IF((LEN('Copy paste to Here'!G270))&gt;5,((CONCATENATE('Copy paste to Here'!G270," &amp; ",'Copy paste to Here'!D270,"  &amp;  ",'Copy paste to Here'!E270))),"Empty Cell")</f>
        <v>Surgical steel internally threaded labret, 16g (1.2mm) with crystal flat head sized 3mm to 5mm for triple tragus piercings &amp; Length: 8mm with 4mm top part  &amp;  Crystal Color: Jet</v>
      </c>
      <c r="B266" s="57" t="str">
        <f>'Copy paste to Here'!C270</f>
        <v>LBIFB</v>
      </c>
      <c r="C266" s="57" t="s">
        <v>1206</v>
      </c>
      <c r="D266" s="58">
        <f>Invoice!B271</f>
        <v>3</v>
      </c>
      <c r="E266" s="59">
        <f>'Shipping Invoice'!J272*$N$1</f>
        <v>0.97</v>
      </c>
      <c r="F266" s="59">
        <f t="shared" si="10"/>
        <v>2.91</v>
      </c>
      <c r="G266" s="60">
        <f t="shared" si="11"/>
        <v>36.821199999999997</v>
      </c>
      <c r="H266" s="63">
        <f t="shared" si="12"/>
        <v>110.46359999999999</v>
      </c>
    </row>
    <row r="267" spans="1:8" s="62" customFormat="1" ht="24">
      <c r="A267" s="56" t="str">
        <f>IF((LEN('Copy paste to Here'!G271))&gt;5,((CONCATENATE('Copy paste to Here'!G271," &amp; ",'Copy paste to Here'!D271,"  &amp;  ",'Copy paste to Here'!E271))),"Empty Cell")</f>
        <v>Clear bio flexible labret, 16g (1.2mm) with a 316L steel push in 2mm flat jewel ball top &amp; Length: 6mm  &amp;  Crystal Color: Clear</v>
      </c>
      <c r="B267" s="57" t="str">
        <f>'Copy paste to Here'!C271</f>
        <v>LBIJ</v>
      </c>
      <c r="C267" s="57" t="s">
        <v>963</v>
      </c>
      <c r="D267" s="58">
        <f>Invoice!B272</f>
        <v>6</v>
      </c>
      <c r="E267" s="59">
        <f>'Shipping Invoice'!J273*$N$1</f>
        <v>0.33</v>
      </c>
      <c r="F267" s="59">
        <f t="shared" si="10"/>
        <v>1.98</v>
      </c>
      <c r="G267" s="60">
        <f t="shared" si="11"/>
        <v>12.526800000000001</v>
      </c>
      <c r="H267" s="63">
        <f t="shared" si="12"/>
        <v>75.160800000000009</v>
      </c>
    </row>
    <row r="268" spans="1:8" s="62" customFormat="1" ht="24">
      <c r="A268" s="56" t="str">
        <f>IF((LEN('Copy paste to Here'!G272))&gt;5,((CONCATENATE('Copy paste to Here'!G272," &amp; ",'Copy paste to Here'!D272,"  &amp;  ",'Copy paste to Here'!E272))),"Empty Cell")</f>
        <v>Clear bio flexible labret, 16g (1.2mm) with a 316L steel push in 2mm flat jewel ball top &amp; Length: 8mm  &amp;  Crystal Color: Clear</v>
      </c>
      <c r="B268" s="57" t="str">
        <f>'Copy paste to Here'!C272</f>
        <v>LBIJ</v>
      </c>
      <c r="C268" s="57" t="s">
        <v>963</v>
      </c>
      <c r="D268" s="58">
        <f>Invoice!B273</f>
        <v>10</v>
      </c>
      <c r="E268" s="59">
        <f>'Shipping Invoice'!J274*$N$1</f>
        <v>0.33</v>
      </c>
      <c r="F268" s="59">
        <f t="shared" si="10"/>
        <v>3.3000000000000003</v>
      </c>
      <c r="G268" s="60">
        <f t="shared" si="11"/>
        <v>12.526800000000001</v>
      </c>
      <c r="H268" s="63">
        <f t="shared" si="12"/>
        <v>125.26800000000001</v>
      </c>
    </row>
    <row r="269" spans="1:8" s="62" customFormat="1" ht="24">
      <c r="A269" s="56" t="str">
        <f>IF((LEN('Copy paste to Here'!G273))&gt;5,((CONCATENATE('Copy paste to Here'!G273," &amp; ",'Copy paste to Here'!D273,"  &amp;  ",'Copy paste to Here'!E273))),"Empty Cell")</f>
        <v>Clear bio flexible labret, 16g (1.2mm) with a 316L steel push in 2.5mm flat crystal top &amp; Length: 6mm  &amp;  Crystal Color: Clear</v>
      </c>
      <c r="B269" s="57" t="str">
        <f>'Copy paste to Here'!C273</f>
        <v>LBIJY</v>
      </c>
      <c r="C269" s="57" t="s">
        <v>592</v>
      </c>
      <c r="D269" s="58">
        <f>Invoice!B274</f>
        <v>6</v>
      </c>
      <c r="E269" s="59">
        <f>'Shipping Invoice'!J275*$N$1</f>
        <v>0.33</v>
      </c>
      <c r="F269" s="59">
        <f t="shared" si="10"/>
        <v>1.98</v>
      </c>
      <c r="G269" s="60">
        <f t="shared" si="11"/>
        <v>12.526800000000001</v>
      </c>
      <c r="H269" s="63">
        <f t="shared" si="12"/>
        <v>75.160800000000009</v>
      </c>
    </row>
    <row r="270" spans="1:8" s="62" customFormat="1" ht="24">
      <c r="A270" s="56" t="str">
        <f>IF((LEN('Copy paste to Here'!G274))&gt;5,((CONCATENATE('Copy paste to Here'!G274," &amp; ",'Copy paste to Here'!D274,"  &amp;  ",'Copy paste to Here'!E274))),"Empty Cell")</f>
        <v>Clear bio flexible labret, 16g (1.2mm) with a 316L steel push in 2.5mm flat crystal top &amp; Length: 6mm  &amp;  Crystal Color: Rose</v>
      </c>
      <c r="B270" s="57" t="str">
        <f>'Copy paste to Here'!C274</f>
        <v>LBIJY</v>
      </c>
      <c r="C270" s="57" t="s">
        <v>592</v>
      </c>
      <c r="D270" s="58">
        <f>Invoice!B275</f>
        <v>5</v>
      </c>
      <c r="E270" s="59">
        <f>'Shipping Invoice'!J276*$N$1</f>
        <v>0.33</v>
      </c>
      <c r="F270" s="59">
        <f t="shared" si="10"/>
        <v>1.6500000000000001</v>
      </c>
      <c r="G270" s="60">
        <f t="shared" si="11"/>
        <v>12.526800000000001</v>
      </c>
      <c r="H270" s="63">
        <f t="shared" si="12"/>
        <v>62.634000000000007</v>
      </c>
    </row>
    <row r="271" spans="1:8" s="62" customFormat="1" ht="36">
      <c r="A271" s="56" t="str">
        <f>IF((LEN('Copy paste to Here'!G275))&gt;5,((CONCATENATE('Copy paste to Here'!G275," &amp; ",'Copy paste to Here'!D275,"  &amp;  ",'Copy paste to Here'!E275))),"Empty Cell")</f>
        <v>Clear bio flexible labret, 16g (1.2mm) with a 316L steel push in 2.5mm flat crystal top &amp; Length: 6mm  &amp;  Crystal Color: Light Sapphire</v>
      </c>
      <c r="B271" s="57" t="str">
        <f>'Copy paste to Here'!C275</f>
        <v>LBIJY</v>
      </c>
      <c r="C271" s="57" t="s">
        <v>592</v>
      </c>
      <c r="D271" s="58">
        <f>Invoice!B276</f>
        <v>5</v>
      </c>
      <c r="E271" s="59">
        <f>'Shipping Invoice'!J277*$N$1</f>
        <v>0.33</v>
      </c>
      <c r="F271" s="59">
        <f t="shared" si="10"/>
        <v>1.6500000000000001</v>
      </c>
      <c r="G271" s="60">
        <f t="shared" si="11"/>
        <v>12.526800000000001</v>
      </c>
      <c r="H271" s="63">
        <f t="shared" si="12"/>
        <v>62.634000000000007</v>
      </c>
    </row>
    <row r="272" spans="1:8" s="62" customFormat="1" ht="24">
      <c r="A272" s="56" t="str">
        <f>IF((LEN('Copy paste to Here'!G276))&gt;5,((CONCATENATE('Copy paste to Here'!G276," &amp; ",'Copy paste to Here'!D276,"  &amp;  ",'Copy paste to Here'!E276))),"Empty Cell")</f>
        <v>Clear bio flexible labret, 16g (1.2mm) with a 316L steel push in 2.5mm flat crystal top &amp; Length: 8mm  &amp;  Crystal Color: Clear</v>
      </c>
      <c r="B272" s="57" t="str">
        <f>'Copy paste to Here'!C276</f>
        <v>LBIJY</v>
      </c>
      <c r="C272" s="57" t="s">
        <v>592</v>
      </c>
      <c r="D272" s="58">
        <f>Invoice!B277</f>
        <v>15</v>
      </c>
      <c r="E272" s="59">
        <f>'Shipping Invoice'!J278*$N$1</f>
        <v>0.33</v>
      </c>
      <c r="F272" s="59">
        <f t="shared" si="10"/>
        <v>4.95</v>
      </c>
      <c r="G272" s="60">
        <f t="shared" si="11"/>
        <v>12.526800000000001</v>
      </c>
      <c r="H272" s="63">
        <f t="shared" si="12"/>
        <v>187.90200000000002</v>
      </c>
    </row>
    <row r="273" spans="1:8" s="62" customFormat="1" ht="36">
      <c r="A273" s="56" t="str">
        <f>IF((LEN('Copy paste to Here'!G277))&gt;5,((CONCATENATE('Copy paste to Here'!G277," &amp; ",'Copy paste to Here'!D277,"  &amp;  ",'Copy paste to Here'!E277))),"Empty Cell")</f>
        <v>Clear bio flexible labret, 16g (1.2mm) with a 316L steel push in 2.5mm flat crystal top &amp; Length: 8mm  &amp;  Crystal Color: Aquamarine</v>
      </c>
      <c r="B273" s="57" t="str">
        <f>'Copy paste to Here'!C277</f>
        <v>LBIJY</v>
      </c>
      <c r="C273" s="57" t="s">
        <v>592</v>
      </c>
      <c r="D273" s="58">
        <f>Invoice!B278</f>
        <v>5</v>
      </c>
      <c r="E273" s="59">
        <f>'Shipping Invoice'!J279*$N$1</f>
        <v>0.33</v>
      </c>
      <c r="F273" s="59">
        <f t="shared" si="10"/>
        <v>1.6500000000000001</v>
      </c>
      <c r="G273" s="60">
        <f t="shared" si="11"/>
        <v>12.526800000000001</v>
      </c>
      <c r="H273" s="63">
        <f t="shared" si="12"/>
        <v>62.634000000000007</v>
      </c>
    </row>
    <row r="274" spans="1:8" s="62" customFormat="1" ht="24">
      <c r="A274" s="56" t="str">
        <f>IF((LEN('Copy paste to Here'!G278))&gt;5,((CONCATENATE('Copy paste to Here'!G278," &amp; ",'Copy paste to Here'!D278,"  &amp;  ",'Copy paste to Here'!E278))),"Empty Cell")</f>
        <v>Clear bio flexible labret, 16g (1.2mm) with a 316L steel push in 2.5mm flat crystal top &amp; Length: 8mm  &amp;  Crystal Color: Fuchsia</v>
      </c>
      <c r="B274" s="57" t="str">
        <f>'Copy paste to Here'!C278</f>
        <v>LBIJY</v>
      </c>
      <c r="C274" s="57" t="s">
        <v>592</v>
      </c>
      <c r="D274" s="58">
        <f>Invoice!B279</f>
        <v>5</v>
      </c>
      <c r="E274" s="59">
        <f>'Shipping Invoice'!J280*$N$1</f>
        <v>0.33</v>
      </c>
      <c r="F274" s="59">
        <f t="shared" si="10"/>
        <v>1.6500000000000001</v>
      </c>
      <c r="G274" s="60">
        <f t="shared" si="11"/>
        <v>12.526800000000001</v>
      </c>
      <c r="H274" s="63">
        <f t="shared" si="12"/>
        <v>62.634000000000007</v>
      </c>
    </row>
    <row r="275" spans="1:8" s="62" customFormat="1" ht="36">
      <c r="A275" s="56" t="str">
        <f>IF((LEN('Copy paste to Here'!G279))&gt;5,((CONCATENATE('Copy paste to Here'!G279," &amp; ",'Copy paste to Here'!D279,"  &amp;  ",'Copy paste to Here'!E279))),"Empty Cell")</f>
        <v>Surgical steel internally threaded labret, 16g (1.2mm) with bezel set jewel flat head sized 1.5mm to 4mm for triple tragus piercings &amp; Length: 8mm with 2mm top part  &amp;  Crystal Color: Clear</v>
      </c>
      <c r="B275" s="57" t="str">
        <f>'Copy paste to Here'!C279</f>
        <v>LBIRC</v>
      </c>
      <c r="C275" s="57" t="s">
        <v>1207</v>
      </c>
      <c r="D275" s="58">
        <f>Invoice!B280</f>
        <v>12</v>
      </c>
      <c r="E275" s="59">
        <f>'Shipping Invoice'!J281*$N$1</f>
        <v>0.77</v>
      </c>
      <c r="F275" s="59">
        <f t="shared" ref="F275:F338" si="13">D275*E275</f>
        <v>9.24</v>
      </c>
      <c r="G275" s="60">
        <f t="shared" ref="G275:G338" si="14">E275*$E$14</f>
        <v>29.229200000000002</v>
      </c>
      <c r="H275" s="63">
        <f t="shared" ref="H275:H338" si="15">D275*G275</f>
        <v>350.75040000000001</v>
      </c>
    </row>
    <row r="276" spans="1:8" s="62" customFormat="1" ht="24">
      <c r="A276" s="56" t="str">
        <f>IF((LEN('Copy paste to Here'!G280))&gt;5,((CONCATENATE('Copy paste to Here'!G280," &amp; ",'Copy paste to Here'!D280,"  &amp;  ",'Copy paste to Here'!E280))),"Empty Cell")</f>
        <v>Premium PVD plated surgical steel labret, 16g (1.2mm) with a 3mm ball &amp; Length: 8mm  &amp;  Color: Blue</v>
      </c>
      <c r="B276" s="57" t="str">
        <f>'Copy paste to Here'!C280</f>
        <v>LBTB3</v>
      </c>
      <c r="C276" s="57" t="s">
        <v>968</v>
      </c>
      <c r="D276" s="58">
        <f>Invoice!B281</f>
        <v>5</v>
      </c>
      <c r="E276" s="59">
        <f>'Shipping Invoice'!J282*$N$1</f>
        <v>0.57999999999999996</v>
      </c>
      <c r="F276" s="59">
        <f t="shared" si="13"/>
        <v>2.9</v>
      </c>
      <c r="G276" s="60">
        <f t="shared" si="14"/>
        <v>22.0168</v>
      </c>
      <c r="H276" s="63">
        <f t="shared" si="15"/>
        <v>110.084</v>
      </c>
    </row>
    <row r="277" spans="1:8" s="62" customFormat="1" ht="24">
      <c r="A277" s="56" t="str">
        <f>IF((LEN('Copy paste to Here'!G281))&gt;5,((CONCATENATE('Copy paste to Here'!G281," &amp; ",'Copy paste to Here'!D281,"  &amp;  ",'Copy paste to Here'!E281))),"Empty Cell")</f>
        <v>Premium PVD plated surgical steel labret, 16g (1.2mm) with a 3mm ball &amp; Length: 8mm  &amp;  Color: Gold</v>
      </c>
      <c r="B277" s="57" t="str">
        <f>'Copy paste to Here'!C281</f>
        <v>LBTB3</v>
      </c>
      <c r="C277" s="57" t="s">
        <v>968</v>
      </c>
      <c r="D277" s="58">
        <f>Invoice!B282</f>
        <v>8</v>
      </c>
      <c r="E277" s="59">
        <f>'Shipping Invoice'!J283*$N$1</f>
        <v>0.57999999999999996</v>
      </c>
      <c r="F277" s="59">
        <f t="shared" si="13"/>
        <v>4.6399999999999997</v>
      </c>
      <c r="G277" s="60">
        <f t="shared" si="14"/>
        <v>22.0168</v>
      </c>
      <c r="H277" s="63">
        <f t="shared" si="15"/>
        <v>176.1344</v>
      </c>
    </row>
    <row r="278" spans="1:8" s="62" customFormat="1" ht="48">
      <c r="A278" s="56" t="str">
        <f>IF((LEN('Copy paste to Here'!G282))&gt;5,((CONCATENATE('Copy paste to Here'!G282," &amp; ",'Copy paste to Here'!D282,"  &amp;  ",'Copy paste to Here'!E282))),"Empty Cell")</f>
        <v>Surgical steel belly banana, 14g (1.6mm) with an 8mm bezel set jewel ball and dangling crystal cherries in heart shaped frame - length 3/8'' (10mm) &amp; Length: 10mm  &amp;  Crystal Color: Aquamarine</v>
      </c>
      <c r="B278" s="57" t="str">
        <f>'Copy paste to Here'!C282</f>
        <v>MCD474</v>
      </c>
      <c r="C278" s="57" t="s">
        <v>970</v>
      </c>
      <c r="D278" s="58">
        <f>Invoice!B283</f>
        <v>2</v>
      </c>
      <c r="E278" s="59">
        <f>'Shipping Invoice'!J284*$N$1</f>
        <v>1.76</v>
      </c>
      <c r="F278" s="59">
        <f t="shared" si="13"/>
        <v>3.52</v>
      </c>
      <c r="G278" s="60">
        <f t="shared" si="14"/>
        <v>66.809600000000003</v>
      </c>
      <c r="H278" s="63">
        <f t="shared" si="15"/>
        <v>133.61920000000001</v>
      </c>
    </row>
    <row r="279" spans="1:8" s="62" customFormat="1" ht="36">
      <c r="A279" s="56" t="str">
        <f>IF((LEN('Copy paste to Here'!G283))&gt;5,((CONCATENATE('Copy paste to Here'!G283," &amp; ",'Copy paste to Here'!D283,"  &amp;  ",'Copy paste to Here'!E283))),"Empty Cell")</f>
        <v>Surgical steel belly banana, 14g (1.6mm) with an 8mm bezel set jewel ball and dangling crystal cherries in heart shaped frame - length 3/8'' (10mm) &amp; Length: 10mm  &amp;  Crystal Color: Jet</v>
      </c>
      <c r="B279" s="57" t="str">
        <f>'Copy paste to Here'!C283</f>
        <v>MCD474</v>
      </c>
      <c r="C279" s="57" t="s">
        <v>970</v>
      </c>
      <c r="D279" s="58">
        <f>Invoice!B284</f>
        <v>2</v>
      </c>
      <c r="E279" s="59">
        <f>'Shipping Invoice'!J285*$N$1</f>
        <v>1.76</v>
      </c>
      <c r="F279" s="59">
        <f t="shared" si="13"/>
        <v>3.52</v>
      </c>
      <c r="G279" s="60">
        <f t="shared" si="14"/>
        <v>66.809600000000003</v>
      </c>
      <c r="H279" s="63">
        <f t="shared" si="15"/>
        <v>133.61920000000001</v>
      </c>
    </row>
    <row r="280" spans="1:8" s="62" customFormat="1" ht="36">
      <c r="A280" s="56" t="str">
        <f>IF((LEN('Copy paste to Here'!G284))&gt;5,((CONCATENATE('Copy paste to Here'!G284," &amp; ",'Copy paste to Here'!D284,"  &amp;  ",'Copy paste to Here'!E284))),"Empty Cell")</f>
        <v>Surgical steel belly banana, 14g (1.6mm) with an 8mm bezel set jewel ball and dangling crystal cherries in heart shaped frame - length 3/8'' (10mm) &amp; Length: 10mm  &amp;  Crystal Color: Light Siam</v>
      </c>
      <c r="B280" s="57" t="str">
        <f>'Copy paste to Here'!C284</f>
        <v>MCD474</v>
      </c>
      <c r="C280" s="57" t="s">
        <v>970</v>
      </c>
      <c r="D280" s="58">
        <f>Invoice!B285</f>
        <v>2</v>
      </c>
      <c r="E280" s="59">
        <f>'Shipping Invoice'!J286*$N$1</f>
        <v>1.76</v>
      </c>
      <c r="F280" s="59">
        <f t="shared" si="13"/>
        <v>3.52</v>
      </c>
      <c r="G280" s="60">
        <f t="shared" si="14"/>
        <v>66.809600000000003</v>
      </c>
      <c r="H280" s="63">
        <f t="shared" si="15"/>
        <v>133.61920000000001</v>
      </c>
    </row>
    <row r="281" spans="1:8" s="62" customFormat="1" ht="36">
      <c r="A281" s="56" t="str">
        <f>IF((LEN('Copy paste to Here'!G285))&gt;5,((CONCATENATE('Copy paste to Here'!G285," &amp; ",'Copy paste to Here'!D285,"  &amp;  ",'Copy paste to Here'!E285))),"Empty Cell")</f>
        <v>Surgical steel belly banana, 14g (1.6mm) with a crystal studded heart shaped lower part - length 3/8'' (10mm) &amp; Length: 10mm  &amp;  Crystal Color: Clear</v>
      </c>
      <c r="B281" s="57" t="str">
        <f>'Copy paste to Here'!C285</f>
        <v>MCD499</v>
      </c>
      <c r="C281" s="57" t="s">
        <v>971</v>
      </c>
      <c r="D281" s="58">
        <f>Invoice!B286</f>
        <v>2</v>
      </c>
      <c r="E281" s="59">
        <f>'Shipping Invoice'!J287*$N$1</f>
        <v>1.54</v>
      </c>
      <c r="F281" s="59">
        <f t="shared" si="13"/>
        <v>3.08</v>
      </c>
      <c r="G281" s="60">
        <f t="shared" si="14"/>
        <v>58.458400000000005</v>
      </c>
      <c r="H281" s="63">
        <f t="shared" si="15"/>
        <v>116.91680000000001</v>
      </c>
    </row>
    <row r="282" spans="1:8" s="62" customFormat="1" ht="36">
      <c r="A282" s="56" t="str">
        <f>IF((LEN('Copy paste to Here'!G286))&gt;5,((CONCATENATE('Copy paste to Here'!G286," &amp; ",'Copy paste to Here'!D286,"  &amp;  ",'Copy paste to Here'!E286))),"Empty Cell")</f>
        <v>Surgical steel belly banana, 14g (1.6mm) with a crystal studded heart shaped lower part - length 3/8'' (10mm) &amp; Length: 10mm  &amp;  Crystal Color: Sapphire</v>
      </c>
      <c r="B282" s="57" t="str">
        <f>'Copy paste to Here'!C286</f>
        <v>MCD499</v>
      </c>
      <c r="C282" s="57" t="s">
        <v>971</v>
      </c>
      <c r="D282" s="58">
        <f>Invoice!B287</f>
        <v>2</v>
      </c>
      <c r="E282" s="59">
        <f>'Shipping Invoice'!J288*$N$1</f>
        <v>1.54</v>
      </c>
      <c r="F282" s="59">
        <f t="shared" si="13"/>
        <v>3.08</v>
      </c>
      <c r="G282" s="60">
        <f t="shared" si="14"/>
        <v>58.458400000000005</v>
      </c>
      <c r="H282" s="63">
        <f t="shared" si="15"/>
        <v>116.91680000000001</v>
      </c>
    </row>
    <row r="283" spans="1:8" s="62" customFormat="1" ht="36">
      <c r="A283" s="56" t="str">
        <f>IF((LEN('Copy paste to Here'!G287))&gt;5,((CONCATENATE('Copy paste to Here'!G287," &amp; ",'Copy paste to Here'!D287,"  &amp;  ",'Copy paste to Here'!E287))),"Empty Cell")</f>
        <v>Surgical steel belly banana, 14g (1.6mm) with a crystal studded heart shaped lower part - length 3/8'' (10mm) &amp; Length: 10mm  &amp;  Crystal Color: Light Siam</v>
      </c>
      <c r="B283" s="57" t="str">
        <f>'Copy paste to Here'!C287</f>
        <v>MCD499</v>
      </c>
      <c r="C283" s="57" t="s">
        <v>971</v>
      </c>
      <c r="D283" s="58">
        <f>Invoice!B288</f>
        <v>2</v>
      </c>
      <c r="E283" s="59">
        <f>'Shipping Invoice'!J289*$N$1</f>
        <v>1.54</v>
      </c>
      <c r="F283" s="59">
        <f t="shared" si="13"/>
        <v>3.08</v>
      </c>
      <c r="G283" s="60">
        <f t="shared" si="14"/>
        <v>58.458400000000005</v>
      </c>
      <c r="H283" s="63">
        <f t="shared" si="15"/>
        <v>116.91680000000001</v>
      </c>
    </row>
    <row r="284" spans="1:8" s="62" customFormat="1" ht="36">
      <c r="A284" s="56" t="str">
        <f>IF((LEN('Copy paste to Here'!G288))&gt;5,((CONCATENATE('Copy paste to Here'!G288," &amp; ",'Copy paste to Here'!D288,"  &amp;  ",'Copy paste to Here'!E288))),"Empty Cell")</f>
        <v>Surgical steel belly banana, 14g (1.6mm) with an 8mm bezel set jewel ball and a dangling crystal chain (dangling part is made from silver plated brass) &amp; Length: 10mm  &amp;  Crystal Color: Clear</v>
      </c>
      <c r="B284" s="57" t="str">
        <f>'Copy paste to Here'!C288</f>
        <v>MCD543</v>
      </c>
      <c r="C284" s="57" t="s">
        <v>972</v>
      </c>
      <c r="D284" s="58">
        <f>Invoice!B289</f>
        <v>2</v>
      </c>
      <c r="E284" s="59">
        <f>'Shipping Invoice'!J290*$N$1</f>
        <v>2.36</v>
      </c>
      <c r="F284" s="59">
        <f t="shared" si="13"/>
        <v>4.72</v>
      </c>
      <c r="G284" s="60">
        <f t="shared" si="14"/>
        <v>89.585599999999999</v>
      </c>
      <c r="H284" s="63">
        <f t="shared" si="15"/>
        <v>179.1712</v>
      </c>
    </row>
    <row r="285" spans="1:8" s="62" customFormat="1" ht="36">
      <c r="A285" s="56" t="str">
        <f>IF((LEN('Copy paste to Here'!G289))&gt;5,((CONCATENATE('Copy paste to Here'!G289," &amp; ",'Copy paste to Here'!D289,"  &amp;  ",'Copy paste to Here'!E289))),"Empty Cell")</f>
        <v>Surgical steel belly banana, 14g (1.6mm) with an 8mm bezel set jewel ball and a dangling crystal chain (dangling part is made from silver plated brass) &amp; Length: 10mm  &amp;  Crystal Color: AB</v>
      </c>
      <c r="B285" s="57" t="str">
        <f>'Copy paste to Here'!C289</f>
        <v>MCD543</v>
      </c>
      <c r="C285" s="57" t="s">
        <v>972</v>
      </c>
      <c r="D285" s="58">
        <f>Invoice!B290</f>
        <v>2</v>
      </c>
      <c r="E285" s="59">
        <f>'Shipping Invoice'!J291*$N$1</f>
        <v>2.36</v>
      </c>
      <c r="F285" s="59">
        <f t="shared" si="13"/>
        <v>4.72</v>
      </c>
      <c r="G285" s="60">
        <f t="shared" si="14"/>
        <v>89.585599999999999</v>
      </c>
      <c r="H285" s="63">
        <f t="shared" si="15"/>
        <v>179.1712</v>
      </c>
    </row>
    <row r="286" spans="1:8" s="62" customFormat="1" ht="48">
      <c r="A286" s="56" t="str">
        <f>IF((LEN('Copy paste to Here'!G290))&gt;5,((CONCATENATE('Copy paste to Here'!G290," &amp; ",'Copy paste to Here'!D290,"  &amp;  ",'Copy paste to Here'!E290))),"Empty Cell")</f>
        <v>Surgical steel belly banana, 14g (1.6mm) with an 8mm bezel set jewel ball and a dangling crystal chain (dangling part is made from silver plated brass) &amp; Length: 10mm  &amp;  Crystal Color: Fuchsia</v>
      </c>
      <c r="B286" s="57" t="str">
        <f>'Copy paste to Here'!C290</f>
        <v>MCD543</v>
      </c>
      <c r="C286" s="57" t="s">
        <v>972</v>
      </c>
      <c r="D286" s="58">
        <f>Invoice!B291</f>
        <v>2</v>
      </c>
      <c r="E286" s="59">
        <f>'Shipping Invoice'!J292*$N$1</f>
        <v>2.36</v>
      </c>
      <c r="F286" s="59">
        <f t="shared" si="13"/>
        <v>4.72</v>
      </c>
      <c r="G286" s="60">
        <f t="shared" si="14"/>
        <v>89.585599999999999</v>
      </c>
      <c r="H286" s="63">
        <f t="shared" si="15"/>
        <v>179.1712</v>
      </c>
    </row>
    <row r="287" spans="1:8" s="62" customFormat="1" ht="36">
      <c r="A287" s="56" t="str">
        <f>IF((LEN('Copy paste to Here'!G291))&gt;5,((CONCATENATE('Copy paste to Here'!G291," &amp; ",'Copy paste to Here'!D291,"  &amp;  ",'Copy paste to Here'!E291))),"Empty Cell")</f>
        <v>Surgical steel belly banana, 14g (1.6mm) with an 8mm bezel set jewel ball and a dangling crystal studded marijuana leaf design - length 3/8'' (10mm) &amp; Length: 10mm  &amp;  Crystal Color: Light Siam</v>
      </c>
      <c r="B287" s="57" t="str">
        <f>'Copy paste to Here'!C291</f>
        <v>MCD577</v>
      </c>
      <c r="C287" s="57" t="s">
        <v>974</v>
      </c>
      <c r="D287" s="58">
        <f>Invoice!B292</f>
        <v>2</v>
      </c>
      <c r="E287" s="59">
        <f>'Shipping Invoice'!J293*$N$1</f>
        <v>1.52</v>
      </c>
      <c r="F287" s="59">
        <f t="shared" si="13"/>
        <v>3.04</v>
      </c>
      <c r="G287" s="60">
        <f t="shared" si="14"/>
        <v>57.699200000000005</v>
      </c>
      <c r="H287" s="63">
        <f t="shared" si="15"/>
        <v>115.39840000000001</v>
      </c>
    </row>
    <row r="288" spans="1:8" s="62" customFormat="1" ht="36">
      <c r="A288" s="56" t="str">
        <f>IF((LEN('Copy paste to Here'!G292))&gt;5,((CONCATENATE('Copy paste to Here'!G292," &amp; ",'Copy paste to Here'!D292,"  &amp;  ",'Copy paste to Here'!E292))),"Empty Cell")</f>
        <v>Surgical steel belly banana, 14g (1.6mm) with an 8mm bezel set jewel ball and a dangling crystal studded marijuana leaf design - length 3/8'' (10mm) &amp; Length: 10mm  &amp;  Crystal Color: Emerald</v>
      </c>
      <c r="B288" s="57" t="str">
        <f>'Copy paste to Here'!C292</f>
        <v>MCD577</v>
      </c>
      <c r="C288" s="57" t="s">
        <v>974</v>
      </c>
      <c r="D288" s="58">
        <f>Invoice!B293</f>
        <v>2</v>
      </c>
      <c r="E288" s="59">
        <f>'Shipping Invoice'!J294*$N$1</f>
        <v>1.52</v>
      </c>
      <c r="F288" s="59">
        <f t="shared" si="13"/>
        <v>3.04</v>
      </c>
      <c r="G288" s="60">
        <f t="shared" si="14"/>
        <v>57.699200000000005</v>
      </c>
      <c r="H288" s="63">
        <f t="shared" si="15"/>
        <v>115.39840000000001</v>
      </c>
    </row>
    <row r="289" spans="1:8" s="62" customFormat="1" ht="36">
      <c r="A289" s="56" t="str">
        <f>IF((LEN('Copy paste to Here'!G293))&gt;5,((CONCATENATE('Copy paste to Here'!G293," &amp; ",'Copy paste to Here'!D293,"  &amp;  ",'Copy paste to Here'!E293))),"Empty Cell")</f>
        <v>Surgical steel belly banana, 14g (1.6mm) with an 8mm bezel set jewel ball and a dangling bird wing &amp; Length: 10mm  &amp;  Crystal Color: Clear</v>
      </c>
      <c r="B289" s="57" t="str">
        <f>'Copy paste to Here'!C293</f>
        <v>MCD593</v>
      </c>
      <c r="C289" s="57" t="s">
        <v>975</v>
      </c>
      <c r="D289" s="58">
        <f>Invoice!B294</f>
        <v>2</v>
      </c>
      <c r="E289" s="59">
        <f>'Shipping Invoice'!J295*$N$1</f>
        <v>1.46</v>
      </c>
      <c r="F289" s="59">
        <f t="shared" si="13"/>
        <v>2.92</v>
      </c>
      <c r="G289" s="60">
        <f t="shared" si="14"/>
        <v>55.421599999999998</v>
      </c>
      <c r="H289" s="63">
        <f t="shared" si="15"/>
        <v>110.8432</v>
      </c>
    </row>
    <row r="290" spans="1:8" s="62" customFormat="1" ht="36">
      <c r="A290" s="56" t="str">
        <f>IF((LEN('Copy paste to Here'!G294))&gt;5,((CONCATENATE('Copy paste to Here'!G294," &amp; ",'Copy paste to Here'!D294,"  &amp;  ",'Copy paste to Here'!E294))),"Empty Cell")</f>
        <v>Surgical steel belly banana, 14g (1.6mm) with an 8mm bezel set jewel ball and a dangling bird wing &amp; Length: 10mm  &amp;  Crystal Color: Rose</v>
      </c>
      <c r="B290" s="57" t="str">
        <f>'Copy paste to Here'!C294</f>
        <v>MCD593</v>
      </c>
      <c r="C290" s="57" t="s">
        <v>975</v>
      </c>
      <c r="D290" s="58">
        <f>Invoice!B295</f>
        <v>2</v>
      </c>
      <c r="E290" s="59">
        <f>'Shipping Invoice'!J296*$N$1</f>
        <v>1.46</v>
      </c>
      <c r="F290" s="59">
        <f t="shared" si="13"/>
        <v>2.92</v>
      </c>
      <c r="G290" s="60">
        <f t="shared" si="14"/>
        <v>55.421599999999998</v>
      </c>
      <c r="H290" s="63">
        <f t="shared" si="15"/>
        <v>110.8432</v>
      </c>
    </row>
    <row r="291" spans="1:8" s="62" customFormat="1" ht="36">
      <c r="A291" s="56" t="str">
        <f>IF((LEN('Copy paste to Here'!G295))&gt;5,((CONCATENATE('Copy paste to Here'!G295," &amp; ",'Copy paste to Here'!D295,"  &amp;  ",'Copy paste to Here'!E295))),"Empty Cell")</f>
        <v>Surgical steel belly banana, 14g (1.6mm) with an 8mm bezel set jewel ball and a dangling bird wing &amp; Length: 10mm  &amp;  Crystal Color: Blue Zircon</v>
      </c>
      <c r="B291" s="57" t="str">
        <f>'Copy paste to Here'!C295</f>
        <v>MCD593</v>
      </c>
      <c r="C291" s="57" t="s">
        <v>975</v>
      </c>
      <c r="D291" s="58">
        <f>Invoice!B296</f>
        <v>2</v>
      </c>
      <c r="E291" s="59">
        <f>'Shipping Invoice'!J297*$N$1</f>
        <v>1.46</v>
      </c>
      <c r="F291" s="59">
        <f t="shared" si="13"/>
        <v>2.92</v>
      </c>
      <c r="G291" s="60">
        <f t="shared" si="14"/>
        <v>55.421599999999998</v>
      </c>
      <c r="H291" s="63">
        <f t="shared" si="15"/>
        <v>110.8432</v>
      </c>
    </row>
    <row r="292" spans="1:8" s="62" customFormat="1" ht="36">
      <c r="A292" s="56" t="str">
        <f>IF((LEN('Copy paste to Here'!G296))&gt;5,((CONCATENATE('Copy paste to Here'!G296," &amp; ",'Copy paste to Here'!D296,"  &amp;  ",'Copy paste to Here'!E296))),"Empty Cell")</f>
        <v>Surgical Steel belly banana, 14g (1.6mm) with an 8mm bezel set jewel ball and two dangling handcuffs - length 3/8'' (10mm) &amp; Length: 10mm  &amp;  Crystal Color: Clear</v>
      </c>
      <c r="B292" s="57" t="str">
        <f>'Copy paste to Here'!C296</f>
        <v>MCD652S</v>
      </c>
      <c r="C292" s="57" t="s">
        <v>977</v>
      </c>
      <c r="D292" s="58">
        <f>Invoice!B297</f>
        <v>2</v>
      </c>
      <c r="E292" s="59">
        <f>'Shipping Invoice'!J298*$N$1</f>
        <v>1.84</v>
      </c>
      <c r="F292" s="59">
        <f t="shared" si="13"/>
        <v>3.68</v>
      </c>
      <c r="G292" s="60">
        <f t="shared" si="14"/>
        <v>69.846400000000003</v>
      </c>
      <c r="H292" s="63">
        <f t="shared" si="15"/>
        <v>139.69280000000001</v>
      </c>
    </row>
    <row r="293" spans="1:8" s="62" customFormat="1" ht="36">
      <c r="A293" s="56" t="str">
        <f>IF((LEN('Copy paste to Here'!G297))&gt;5,((CONCATENATE('Copy paste to Here'!G297," &amp; ",'Copy paste to Here'!D297,"  &amp;  ",'Copy paste to Here'!E297))),"Empty Cell")</f>
        <v>Surgical Steel belly banana, 14g (1.6mm) with an 8mm bezel set jewel ball and two dangling handcuffs - length 3/8'' (10mm) &amp; Length: 10mm  &amp;  Crystal Color: AB</v>
      </c>
      <c r="B293" s="57" t="str">
        <f>'Copy paste to Here'!C297</f>
        <v>MCD652S</v>
      </c>
      <c r="C293" s="57" t="s">
        <v>977</v>
      </c>
      <c r="D293" s="58">
        <f>Invoice!B298</f>
        <v>2</v>
      </c>
      <c r="E293" s="59">
        <f>'Shipping Invoice'!J299*$N$1</f>
        <v>1.84</v>
      </c>
      <c r="F293" s="59">
        <f t="shared" si="13"/>
        <v>3.68</v>
      </c>
      <c r="G293" s="60">
        <f t="shared" si="14"/>
        <v>69.846400000000003</v>
      </c>
      <c r="H293" s="63">
        <f t="shared" si="15"/>
        <v>139.69280000000001</v>
      </c>
    </row>
    <row r="294" spans="1:8" s="62" customFormat="1" ht="36">
      <c r="A294" s="56" t="str">
        <f>IF((LEN('Copy paste to Here'!G298))&gt;5,((CONCATENATE('Copy paste to Here'!G298," &amp; ",'Copy paste to Here'!D298,"  &amp;  ",'Copy paste to Here'!E298))),"Empty Cell")</f>
        <v>Surgical Steel belly banana, 14g (1.6mm) with an 8mm bezel set jewel ball and two dangling handcuffs - length 3/8'' (10mm) &amp; Length: 10mm  &amp;  Crystal Color: Rose</v>
      </c>
      <c r="B294" s="57" t="str">
        <f>'Copy paste to Here'!C298</f>
        <v>MCD652S</v>
      </c>
      <c r="C294" s="57" t="s">
        <v>977</v>
      </c>
      <c r="D294" s="58">
        <f>Invoice!B299</f>
        <v>2</v>
      </c>
      <c r="E294" s="59">
        <f>'Shipping Invoice'!J300*$N$1</f>
        <v>1.84</v>
      </c>
      <c r="F294" s="59">
        <f t="shared" si="13"/>
        <v>3.68</v>
      </c>
      <c r="G294" s="60">
        <f t="shared" si="14"/>
        <v>69.846400000000003</v>
      </c>
      <c r="H294" s="63">
        <f t="shared" si="15"/>
        <v>139.69280000000001</v>
      </c>
    </row>
    <row r="295" spans="1:8" s="62" customFormat="1" ht="48">
      <c r="A295" s="56" t="str">
        <f>IF((LEN('Copy paste to Here'!G299))&gt;5,((CONCATENATE('Copy paste to Here'!G299," &amp; ",'Copy paste to Here'!D299,"  &amp;  ",'Copy paste to Here'!E299))),"Empty Cell")</f>
        <v>Surgical Steel belly banana, 14g (1.6mm) with an 8mm bezel set jewel ball and dangling crystal studded sea horse (dangling is made from silver plated brass) - length 3/8'' (10mm) &amp; Length: 10mm  &amp;  Crystal Color: Clear</v>
      </c>
      <c r="B295" s="57" t="str">
        <f>'Copy paste to Here'!C299</f>
        <v>MCD674</v>
      </c>
      <c r="C295" s="57" t="s">
        <v>978</v>
      </c>
      <c r="D295" s="58">
        <f>Invoice!B300</f>
        <v>2</v>
      </c>
      <c r="E295" s="59">
        <f>'Shipping Invoice'!J301*$N$1</f>
        <v>1.98</v>
      </c>
      <c r="F295" s="59">
        <f t="shared" si="13"/>
        <v>3.96</v>
      </c>
      <c r="G295" s="60">
        <f t="shared" si="14"/>
        <v>75.160799999999995</v>
      </c>
      <c r="H295" s="63">
        <f t="shared" si="15"/>
        <v>150.32159999999999</v>
      </c>
    </row>
    <row r="296" spans="1:8" s="62" customFormat="1" ht="36">
      <c r="A296" s="56" t="str">
        <f>IF((LEN('Copy paste to Here'!G300))&gt;5,((CONCATENATE('Copy paste to Here'!G300," &amp; ",'Copy paste to Here'!D300,"  &amp;  ",'Copy paste to Here'!E300))),"Empty Cell")</f>
        <v>Surgical steel belly banana, 14g (1.6mm) with an 8mm bezel set jewel ball and a dangling Pegasus with crystal studded wings - length 3/8'' (10mm) &amp; Length: 10mm  &amp;  Crystal Color: Clear</v>
      </c>
      <c r="B296" s="57" t="str">
        <f>'Copy paste to Here'!C300</f>
        <v>MCD675</v>
      </c>
      <c r="C296" s="57" t="s">
        <v>979</v>
      </c>
      <c r="D296" s="58">
        <f>Invoice!B301</f>
        <v>2</v>
      </c>
      <c r="E296" s="59">
        <f>'Shipping Invoice'!J302*$N$1</f>
        <v>1.27</v>
      </c>
      <c r="F296" s="59">
        <f t="shared" si="13"/>
        <v>2.54</v>
      </c>
      <c r="G296" s="60">
        <f t="shared" si="14"/>
        <v>48.209200000000003</v>
      </c>
      <c r="H296" s="63">
        <f t="shared" si="15"/>
        <v>96.418400000000005</v>
      </c>
    </row>
    <row r="297" spans="1:8" s="62" customFormat="1" ht="48">
      <c r="A297" s="56" t="str">
        <f>IF((LEN('Copy paste to Here'!G301))&gt;5,((CONCATENATE('Copy paste to Here'!G301," &amp; ",'Copy paste to Here'!D301,"  &amp;  ",'Copy paste to Here'!E301))),"Empty Cell")</f>
        <v>Surgical steel belly banana, 14g (1.6mm) with an 8mm bezel set jewel ball and a dangling Pegasus with crystal studded wings - length 3/8'' (10mm) &amp; Length: 10mm  &amp;  Crystal Color: Aquamarine</v>
      </c>
      <c r="B297" s="57" t="str">
        <f>'Copy paste to Here'!C301</f>
        <v>MCD675</v>
      </c>
      <c r="C297" s="57" t="s">
        <v>979</v>
      </c>
      <c r="D297" s="58">
        <f>Invoice!B302</f>
        <v>2</v>
      </c>
      <c r="E297" s="59">
        <f>'Shipping Invoice'!J303*$N$1</f>
        <v>1.27</v>
      </c>
      <c r="F297" s="59">
        <f t="shared" si="13"/>
        <v>2.54</v>
      </c>
      <c r="G297" s="60">
        <f t="shared" si="14"/>
        <v>48.209200000000003</v>
      </c>
      <c r="H297" s="63">
        <f t="shared" si="15"/>
        <v>96.418400000000005</v>
      </c>
    </row>
    <row r="298" spans="1:8" s="62" customFormat="1" ht="36">
      <c r="A298" s="56" t="str">
        <f>IF((LEN('Copy paste to Here'!G302))&gt;5,((CONCATENATE('Copy paste to Here'!G302," &amp; ",'Copy paste to Here'!D302,"  &amp;  ",'Copy paste to Here'!E302))),"Empty Cell")</f>
        <v>Surgical steel belly banana, 14g (1.6mm) with an 8mm bezel set jewel ball and a dangling Pegasus with crystal studded wings - length 3/8'' (10mm) &amp; Length: 10mm  &amp;  Crystal Color: Jet</v>
      </c>
      <c r="B298" s="57" t="str">
        <f>'Copy paste to Here'!C302</f>
        <v>MCD675</v>
      </c>
      <c r="C298" s="57" t="s">
        <v>979</v>
      </c>
      <c r="D298" s="58">
        <f>Invoice!B303</f>
        <v>2</v>
      </c>
      <c r="E298" s="59">
        <f>'Shipping Invoice'!J304*$N$1</f>
        <v>1.27</v>
      </c>
      <c r="F298" s="59">
        <f t="shared" si="13"/>
        <v>2.54</v>
      </c>
      <c r="G298" s="60">
        <f t="shared" si="14"/>
        <v>48.209200000000003</v>
      </c>
      <c r="H298" s="63">
        <f t="shared" si="15"/>
        <v>96.418400000000005</v>
      </c>
    </row>
    <row r="299" spans="1:8" s="62" customFormat="1" ht="36">
      <c r="A299" s="56" t="str">
        <f>IF((LEN('Copy paste to Here'!G303))&gt;5,((CONCATENATE('Copy paste to Here'!G303," &amp; ",'Copy paste to Here'!D303,"  &amp;  ",'Copy paste to Here'!E303))),"Empty Cell")</f>
        <v>Surgical steel belly banana, 14g (1.6mm) with an 8mm bezel set jewel ball and a dangling plain sun - length 3/8'' (10mm) &amp; Length: 10mm  &amp;  Crystal Color: Clear</v>
      </c>
      <c r="B299" s="57" t="str">
        <f>'Copy paste to Here'!C303</f>
        <v>MCD726</v>
      </c>
      <c r="C299" s="57" t="s">
        <v>980</v>
      </c>
      <c r="D299" s="58">
        <f>Invoice!B304</f>
        <v>2</v>
      </c>
      <c r="E299" s="59">
        <f>'Shipping Invoice'!J305*$N$1</f>
        <v>1.74</v>
      </c>
      <c r="F299" s="59">
        <f t="shared" si="13"/>
        <v>3.48</v>
      </c>
      <c r="G299" s="60">
        <f t="shared" si="14"/>
        <v>66.050399999999996</v>
      </c>
      <c r="H299" s="63">
        <f t="shared" si="15"/>
        <v>132.10079999999999</v>
      </c>
    </row>
    <row r="300" spans="1:8" s="62" customFormat="1" ht="36">
      <c r="A300" s="56" t="str">
        <f>IF((LEN('Copy paste to Here'!G304))&gt;5,((CONCATENATE('Copy paste to Here'!G304," &amp; ",'Copy paste to Here'!D304,"  &amp;  ",'Copy paste to Here'!E304))),"Empty Cell")</f>
        <v>Surgical steel belly banana, 14g (1.6mm) with an 8mm bezel set jewel ball and a dangling painted small milk bottle &amp; Length: 12mm  &amp;  Color: # 1 in picture</v>
      </c>
      <c r="B300" s="57" t="str">
        <f>'Copy paste to Here'!C304</f>
        <v>MCDBOT</v>
      </c>
      <c r="C300" s="57" t="s">
        <v>981</v>
      </c>
      <c r="D300" s="58">
        <f>Invoice!B305</f>
        <v>2</v>
      </c>
      <c r="E300" s="59">
        <f>'Shipping Invoice'!J306*$N$1</f>
        <v>1.63</v>
      </c>
      <c r="F300" s="59">
        <f t="shared" si="13"/>
        <v>3.26</v>
      </c>
      <c r="G300" s="60">
        <f t="shared" si="14"/>
        <v>61.8748</v>
      </c>
      <c r="H300" s="63">
        <f t="shared" si="15"/>
        <v>123.7496</v>
      </c>
    </row>
    <row r="301" spans="1:8" s="62" customFormat="1" ht="36">
      <c r="A301" s="56" t="str">
        <f>IF((LEN('Copy paste to Here'!G305))&gt;5,((CONCATENATE('Copy paste to Here'!G305," &amp; ",'Copy paste to Here'!D305,"  &amp;  ",'Copy paste to Here'!E305))),"Empty Cell")</f>
        <v>Surgical steel belly banana, 14g (1.6mm) with an 8mm bezel set jewel ball and a dangling painted small milk bottle &amp; Length: 12mm  &amp;  Color: # 3 in picture</v>
      </c>
      <c r="B301" s="57" t="str">
        <f>'Copy paste to Here'!C305</f>
        <v>MCDBOT</v>
      </c>
      <c r="C301" s="57" t="s">
        <v>981</v>
      </c>
      <c r="D301" s="58">
        <f>Invoice!B306</f>
        <v>2</v>
      </c>
      <c r="E301" s="59">
        <f>'Shipping Invoice'!J307*$N$1</f>
        <v>1.63</v>
      </c>
      <c r="F301" s="59">
        <f t="shared" si="13"/>
        <v>3.26</v>
      </c>
      <c r="G301" s="60">
        <f t="shared" si="14"/>
        <v>61.8748</v>
      </c>
      <c r="H301" s="63">
        <f t="shared" si="15"/>
        <v>123.7496</v>
      </c>
    </row>
    <row r="302" spans="1:8" s="62" customFormat="1" ht="36">
      <c r="A302" s="56" t="str">
        <f>IF((LEN('Copy paste to Here'!G306))&gt;5,((CONCATENATE('Copy paste to Here'!G306," &amp; ",'Copy paste to Here'!D306,"  &amp;  ",'Copy paste to Here'!E306))),"Empty Cell")</f>
        <v>Surgical steel belly banana, 14g (1.6mm) with a 7mm round prong set CZ stone and dangling chain of three CZ butterflies &amp; Length: 10mm  &amp;  Cz Color: Rose</v>
      </c>
      <c r="B302" s="57" t="str">
        <f>'Copy paste to Here'!C306</f>
        <v>MCDZ289</v>
      </c>
      <c r="C302" s="57" t="s">
        <v>983</v>
      </c>
      <c r="D302" s="58">
        <f>Invoice!B307</f>
        <v>2</v>
      </c>
      <c r="E302" s="59">
        <f>'Shipping Invoice'!J308*$N$1</f>
        <v>4.1399999999999997</v>
      </c>
      <c r="F302" s="59">
        <f t="shared" si="13"/>
        <v>8.2799999999999994</v>
      </c>
      <c r="G302" s="60">
        <f t="shared" si="14"/>
        <v>157.15439999999998</v>
      </c>
      <c r="H302" s="63">
        <f t="shared" si="15"/>
        <v>314.30879999999996</v>
      </c>
    </row>
    <row r="303" spans="1:8" s="62" customFormat="1" ht="60">
      <c r="A303" s="56" t="str">
        <f>IF((LEN('Copy paste to Here'!G307))&gt;5,((CONCATENATE('Copy paste to Here'!G307," &amp; ",'Copy paste to Here'!D307,"  &amp;  ",'Copy paste to Here'!E307))),"Empty Cell")</f>
        <v>316L steel belly banana, 14g (1.6mm) with a lower 7mm prong set cubic zirconia stone and rhodium plated dangling vintage style cross with round prong set CZ stone in the center (dangling is made from silver plated brass) &amp; Length: 10mm  &amp;  Crystal Color: Clear</v>
      </c>
      <c r="B303" s="57" t="str">
        <f>'Copy paste to Here'!C307</f>
        <v>MCDZ379</v>
      </c>
      <c r="C303" s="57" t="s">
        <v>985</v>
      </c>
      <c r="D303" s="58">
        <f>Invoice!B308</f>
        <v>2</v>
      </c>
      <c r="E303" s="59">
        <f>'Shipping Invoice'!J309*$N$1</f>
        <v>2.2000000000000002</v>
      </c>
      <c r="F303" s="59">
        <f t="shared" si="13"/>
        <v>4.4000000000000004</v>
      </c>
      <c r="G303" s="60">
        <f t="shared" si="14"/>
        <v>83.512000000000015</v>
      </c>
      <c r="H303" s="63">
        <f t="shared" si="15"/>
        <v>167.02400000000003</v>
      </c>
    </row>
    <row r="304" spans="1:8" s="62" customFormat="1" ht="48">
      <c r="A304" s="56" t="str">
        <f>IF((LEN('Copy paste to Here'!G308))&gt;5,((CONCATENATE('Copy paste to Here'!G308," &amp; ",'Copy paste to Here'!D308,"  &amp;  ",'Copy paste to Here'!E308))),"Empty Cell")</f>
        <v>Surgical steel belly banana, 14g (1.6mm) with a 7mm round prong set CZ stone and dangling triple CZ chains (dangling is made from silver plated brass) &amp; Length: 10mm  &amp;  Cz Color: Rose</v>
      </c>
      <c r="B304" s="57" t="str">
        <f>'Copy paste to Here'!C308</f>
        <v>MCDZ418</v>
      </c>
      <c r="C304" s="57" t="s">
        <v>987</v>
      </c>
      <c r="D304" s="58">
        <f>Invoice!B309</f>
        <v>2</v>
      </c>
      <c r="E304" s="59">
        <f>'Shipping Invoice'!J310*$N$1</f>
        <v>2.38</v>
      </c>
      <c r="F304" s="59">
        <f t="shared" si="13"/>
        <v>4.76</v>
      </c>
      <c r="G304" s="60">
        <f t="shared" si="14"/>
        <v>90.344799999999992</v>
      </c>
      <c r="H304" s="63">
        <f t="shared" si="15"/>
        <v>180.68959999999998</v>
      </c>
    </row>
    <row r="305" spans="1:8" s="62" customFormat="1" ht="48">
      <c r="A305" s="56" t="str">
        <f>IF((LEN('Copy paste to Here'!G309))&gt;5,((CONCATENATE('Copy paste to Here'!G309," &amp; ",'Copy paste to Here'!D309,"  &amp;  ",'Copy paste to Here'!E309))),"Empty Cell")</f>
        <v>Surgical steel belly banana, 14g (1.6mm) with a 7mm round prong set CZ stone and dangling triple CZ chains (dangling is made from silver plated brass) &amp; Length: 10mm  &amp;  Cz Color: Lavender</v>
      </c>
      <c r="B305" s="57" t="str">
        <f>'Copy paste to Here'!C309</f>
        <v>MCDZ418</v>
      </c>
      <c r="C305" s="57" t="s">
        <v>987</v>
      </c>
      <c r="D305" s="58">
        <f>Invoice!B310</f>
        <v>2</v>
      </c>
      <c r="E305" s="59">
        <f>'Shipping Invoice'!J311*$N$1</f>
        <v>2.38</v>
      </c>
      <c r="F305" s="59">
        <f t="shared" si="13"/>
        <v>4.76</v>
      </c>
      <c r="G305" s="60">
        <f t="shared" si="14"/>
        <v>90.344799999999992</v>
      </c>
      <c r="H305" s="63">
        <f t="shared" si="15"/>
        <v>180.68959999999998</v>
      </c>
    </row>
    <row r="306" spans="1:8" s="62" customFormat="1" ht="36">
      <c r="A306" s="56" t="str">
        <f>IF((LEN('Copy paste to Here'!G310))&gt;5,((CONCATENATE('Copy paste to Here'!G310," &amp; ",'Copy paste to Here'!D310,"  &amp;  ",'Copy paste to Here'!E310))),"Empty Cell")</f>
        <v>Surgical steel belly banana, 14g (1.6mm) with a 7mm prong set CZ stone and a dangling stylish heart shape with round CZ stone &amp; Length: 10mm  &amp;  Crystal Color: Rose</v>
      </c>
      <c r="B306" s="57" t="str">
        <f>'Copy paste to Here'!C310</f>
        <v>MCDZ59</v>
      </c>
      <c r="C306" s="57" t="s">
        <v>989</v>
      </c>
      <c r="D306" s="58">
        <f>Invoice!B311</f>
        <v>2</v>
      </c>
      <c r="E306" s="59">
        <f>'Shipping Invoice'!J312*$N$1</f>
        <v>1.98</v>
      </c>
      <c r="F306" s="59">
        <f t="shared" si="13"/>
        <v>3.96</v>
      </c>
      <c r="G306" s="60">
        <f t="shared" si="14"/>
        <v>75.160799999999995</v>
      </c>
      <c r="H306" s="63">
        <f t="shared" si="15"/>
        <v>150.32159999999999</v>
      </c>
    </row>
    <row r="307" spans="1:8" s="62" customFormat="1" ht="36">
      <c r="A307" s="56" t="str">
        <f>IF((LEN('Copy paste to Here'!G311))&gt;5,((CONCATENATE('Copy paste to Here'!G311," &amp; ",'Copy paste to Here'!D311,"  &amp;  ",'Copy paste to Here'!E311))),"Empty Cell")</f>
        <v>Round nipple shield with prong set crystal studded rim and surgical steel barbell, 14g (1.6mm) with two 5mm balls &amp; Length: 12mm  &amp;  Crystal Color: Clear</v>
      </c>
      <c r="B307" s="57" t="str">
        <f>'Copy paste to Here'!C311</f>
        <v>MCNPC3</v>
      </c>
      <c r="C307" s="57" t="s">
        <v>1208</v>
      </c>
      <c r="D307" s="58">
        <f>Invoice!B312</f>
        <v>3</v>
      </c>
      <c r="E307" s="59">
        <f>'Shipping Invoice'!J313*$N$1</f>
        <v>1.7</v>
      </c>
      <c r="F307" s="59">
        <f t="shared" si="13"/>
        <v>5.0999999999999996</v>
      </c>
      <c r="G307" s="60">
        <f t="shared" si="14"/>
        <v>64.531999999999996</v>
      </c>
      <c r="H307" s="63">
        <f t="shared" si="15"/>
        <v>193.596</v>
      </c>
    </row>
    <row r="308" spans="1:8" s="62" customFormat="1" ht="36">
      <c r="A308" s="56" t="str">
        <f>IF((LEN('Copy paste to Here'!G312))&gt;5,((CONCATENATE('Copy paste to Here'!G312," &amp; ",'Copy paste to Here'!D312,"  &amp;  ",'Copy paste to Here'!E312))),"Empty Cell")</f>
        <v>Round nipple shield with prong set crystal studded rim and surgical steel barbell, 14g (1.6mm) with two 5mm balls &amp; Length: 12mm  &amp;  Crystal Color: Light Sapphire</v>
      </c>
      <c r="B308" s="57" t="str">
        <f>'Copy paste to Here'!C312</f>
        <v>MCNPC3</v>
      </c>
      <c r="C308" s="57" t="s">
        <v>1208</v>
      </c>
      <c r="D308" s="58">
        <f>Invoice!B313</f>
        <v>2</v>
      </c>
      <c r="E308" s="59">
        <f>'Shipping Invoice'!J314*$N$1</f>
        <v>1.7</v>
      </c>
      <c r="F308" s="59">
        <f t="shared" si="13"/>
        <v>3.4</v>
      </c>
      <c r="G308" s="60">
        <f t="shared" si="14"/>
        <v>64.531999999999996</v>
      </c>
      <c r="H308" s="63">
        <f t="shared" si="15"/>
        <v>129.06399999999999</v>
      </c>
    </row>
    <row r="309" spans="1:8" s="62" customFormat="1" ht="36">
      <c r="A309" s="56" t="str">
        <f>IF((LEN('Copy paste to Here'!G313))&gt;5,((CONCATENATE('Copy paste to Here'!G313," &amp; ",'Copy paste to Here'!D313,"  &amp;  ",'Copy paste to Here'!E313))),"Empty Cell")</f>
        <v>Round nipple shield with prong set crystal studded rim and surgical steel barbell, 14g (1.6mm) with two 5mm balls &amp; Length: 12mm  &amp;  Crystal Color: Blue Zircon</v>
      </c>
      <c r="B309" s="57" t="str">
        <f>'Copy paste to Here'!C313</f>
        <v>MCNPC3</v>
      </c>
      <c r="C309" s="57" t="s">
        <v>1208</v>
      </c>
      <c r="D309" s="58">
        <f>Invoice!B314</f>
        <v>2</v>
      </c>
      <c r="E309" s="59">
        <f>'Shipping Invoice'!J315*$N$1</f>
        <v>1.7</v>
      </c>
      <c r="F309" s="59">
        <f t="shared" si="13"/>
        <v>3.4</v>
      </c>
      <c r="G309" s="60">
        <f t="shared" si="14"/>
        <v>64.531999999999996</v>
      </c>
      <c r="H309" s="63">
        <f t="shared" si="15"/>
        <v>129.06399999999999</v>
      </c>
    </row>
    <row r="310" spans="1:8" s="62" customFormat="1" ht="36">
      <c r="A310" s="56" t="str">
        <f>IF((LEN('Copy paste to Here'!G314))&gt;5,((CONCATENATE('Copy paste to Here'!G314," &amp; ",'Copy paste to Here'!D314,"  &amp;  ",'Copy paste to Here'!E314))),"Empty Cell")</f>
        <v>Gold anodized 316L steel belly banana, 14g (1.6mm) with a lower swirl flower design with prong CZ stones &amp; Length: 10mm  &amp;  Cz Color: Lavender</v>
      </c>
      <c r="B310" s="57" t="str">
        <f>'Copy paste to Here'!C314</f>
        <v>MDGZ347</v>
      </c>
      <c r="C310" s="57" t="s">
        <v>993</v>
      </c>
      <c r="D310" s="58">
        <f>Invoice!B315</f>
        <v>2</v>
      </c>
      <c r="E310" s="59">
        <f>'Shipping Invoice'!J316*$N$1</f>
        <v>2.78</v>
      </c>
      <c r="F310" s="59">
        <f t="shared" si="13"/>
        <v>5.56</v>
      </c>
      <c r="G310" s="60">
        <f t="shared" si="14"/>
        <v>105.52879999999999</v>
      </c>
      <c r="H310" s="63">
        <f t="shared" si="15"/>
        <v>211.05759999999998</v>
      </c>
    </row>
    <row r="311" spans="1:8" s="62" customFormat="1" ht="25.5">
      <c r="A311" s="56" t="str">
        <f>IF((LEN('Copy paste to Here'!G315))&gt;5,((CONCATENATE('Copy paste to Here'!G315," &amp; ",'Copy paste to Here'!D315,"  &amp;  ",'Copy paste to Here'!E315))),"Empty Cell")</f>
        <v>Gold anodized 316L steel belly banana, 14g (1.6mm) with a 7mm round prong set CZ stone &amp; Length: 8mm  &amp;  Cz Color: Clear</v>
      </c>
      <c r="B311" s="57" t="str">
        <f>'Copy paste to Here'!C315</f>
        <v>MDGZ527</v>
      </c>
      <c r="C311" s="57" t="s">
        <v>995</v>
      </c>
      <c r="D311" s="58">
        <f>Invoice!B316</f>
        <v>2</v>
      </c>
      <c r="E311" s="59">
        <f>'Shipping Invoice'!J317*$N$1</f>
        <v>2.35</v>
      </c>
      <c r="F311" s="59">
        <f t="shared" si="13"/>
        <v>4.7</v>
      </c>
      <c r="G311" s="60">
        <f t="shared" si="14"/>
        <v>89.206000000000003</v>
      </c>
      <c r="H311" s="63">
        <f t="shared" si="15"/>
        <v>178.41200000000001</v>
      </c>
    </row>
    <row r="312" spans="1:8" s="62" customFormat="1" ht="48">
      <c r="A312" s="56" t="str">
        <f>IF((LEN('Copy paste to Here'!G316))&gt;5,((CONCATENATE('Copy paste to Here'!G316," &amp; ",'Copy paste to Here'!D316,"  &amp;  ",'Copy paste to Here'!E316))),"Empty Cell")</f>
        <v xml:space="preserve">PVD plated surgical steel belly banana, 14g (1.6mm) with a upper 5mm plain ball and a lower 8mm jewel ball with a dangling black bat - length 3/8'' (10mm) &amp; Color: Black Anodized w/ Clear crystal  &amp;  </v>
      </c>
      <c r="B312" s="57" t="str">
        <f>'Copy paste to Here'!C316</f>
        <v>MDK569</v>
      </c>
      <c r="C312" s="57" t="s">
        <v>997</v>
      </c>
      <c r="D312" s="58">
        <f>Invoice!B317</f>
        <v>2</v>
      </c>
      <c r="E312" s="59">
        <f>'Shipping Invoice'!J318*$N$1</f>
        <v>1.94</v>
      </c>
      <c r="F312" s="59">
        <f t="shared" si="13"/>
        <v>3.88</v>
      </c>
      <c r="G312" s="60">
        <f t="shared" si="14"/>
        <v>73.642399999999995</v>
      </c>
      <c r="H312" s="63">
        <f t="shared" si="15"/>
        <v>147.28479999999999</v>
      </c>
    </row>
    <row r="313" spans="1:8" s="62" customFormat="1" ht="48">
      <c r="A313" s="56" t="str">
        <f>IF((LEN('Copy paste to Here'!G317))&gt;5,((CONCATENATE('Copy paste to Here'!G317," &amp; ",'Copy paste to Here'!D317,"  &amp;  ",'Copy paste to Here'!E317))),"Empty Cell")</f>
        <v xml:space="preserve">PVD plated surgical steel belly banana, 14g (1.6mm) with a upper 5mm plain ball and a lower 8mm jewel ball and a dangling 9mm heart shaped CZ stone - length 3/8'' (10mm) &amp; Color: # 1 in picture  &amp;  </v>
      </c>
      <c r="B313" s="57" t="str">
        <f>'Copy paste to Here'!C317</f>
        <v>MDKZ529</v>
      </c>
      <c r="C313" s="57" t="s">
        <v>998</v>
      </c>
      <c r="D313" s="58">
        <f>Invoice!B318</f>
        <v>2</v>
      </c>
      <c r="E313" s="59">
        <f>'Shipping Invoice'!J319*$N$1</f>
        <v>2.31</v>
      </c>
      <c r="F313" s="59">
        <f t="shared" si="13"/>
        <v>4.62</v>
      </c>
      <c r="G313" s="60">
        <f t="shared" si="14"/>
        <v>87.687600000000003</v>
      </c>
      <c r="H313" s="63">
        <f t="shared" si="15"/>
        <v>175.37520000000001</v>
      </c>
    </row>
    <row r="314" spans="1:8" s="62" customFormat="1" ht="48">
      <c r="A314" s="56" t="str">
        <f>IF((LEN('Copy paste to Here'!G318))&gt;5,((CONCATENATE('Copy paste to Here'!G318," &amp; ",'Copy paste to Here'!D318,"  &amp;  ",'Copy paste to Here'!E318))),"Empty Cell")</f>
        <v xml:space="preserve">PVD plated surgical steel belly banana, 14g (1.6mm) with a upper 5mm plain ball and a lower 8mm jewel ball and a dangling 9mm heart shaped CZ stone - length 3/8'' (10mm) &amp; Color: # 5 in picture  &amp;  </v>
      </c>
      <c r="B314" s="57" t="str">
        <f>'Copy paste to Here'!C318</f>
        <v>MDKZ529</v>
      </c>
      <c r="C314" s="57" t="s">
        <v>998</v>
      </c>
      <c r="D314" s="58">
        <f>Invoice!B319</f>
        <v>2</v>
      </c>
      <c r="E314" s="59">
        <f>'Shipping Invoice'!J320*$N$1</f>
        <v>2.31</v>
      </c>
      <c r="F314" s="59">
        <f t="shared" si="13"/>
        <v>4.62</v>
      </c>
      <c r="G314" s="60">
        <f t="shared" si="14"/>
        <v>87.687600000000003</v>
      </c>
      <c r="H314" s="63">
        <f t="shared" si="15"/>
        <v>175.37520000000001</v>
      </c>
    </row>
    <row r="315" spans="1:8" s="62" customFormat="1" ht="48">
      <c r="A315" s="56" t="str">
        <f>IF((LEN('Copy paste to Here'!G319))&gt;5,((CONCATENATE('Copy paste to Here'!G319," &amp; ",'Copy paste to Here'!D319,"  &amp;  ",'Copy paste to Here'!E319))),"Empty Cell")</f>
        <v xml:space="preserve">PVD plated surgical steel belly banana, 14g (1.6mm) with a upper 5mm plain ball and a lower 8mm jewel ball and a dangling 9mm heart shaped CZ stone - length 3/8'' (10mm) &amp; Color: # 10 in picture  &amp;  </v>
      </c>
      <c r="B315" s="57" t="str">
        <f>'Copy paste to Here'!C319</f>
        <v>MDKZ529</v>
      </c>
      <c r="C315" s="57" t="s">
        <v>998</v>
      </c>
      <c r="D315" s="58">
        <f>Invoice!B320</f>
        <v>2</v>
      </c>
      <c r="E315" s="59">
        <f>'Shipping Invoice'!J321*$N$1</f>
        <v>2.31</v>
      </c>
      <c r="F315" s="59">
        <f t="shared" si="13"/>
        <v>4.62</v>
      </c>
      <c r="G315" s="60">
        <f t="shared" si="14"/>
        <v>87.687600000000003</v>
      </c>
      <c r="H315" s="63">
        <f t="shared" si="15"/>
        <v>175.37520000000001</v>
      </c>
    </row>
    <row r="316" spans="1:8" s="62" customFormat="1" ht="48">
      <c r="A316" s="56" t="str">
        <f>IF((LEN('Copy paste to Here'!G320))&gt;5,((CONCATENATE('Copy paste to Here'!G320," &amp; ",'Copy paste to Here'!D320,"  &amp;  ",'Copy paste to Here'!E320))),"Empty Cell")</f>
        <v>Rose gold PVD plated 316L steel belly banana, 1.6mm (14g) with prong set 7mm round Cubic Zirconia (CZ) stone and dangling snake with crystal eyes (dangling is made from rose gold plated brass) &amp; Length: 10mm  &amp;  Crystal Color: Light Siam</v>
      </c>
      <c r="B316" s="57" t="str">
        <f>'Copy paste to Here'!C320</f>
        <v>MDRZ728</v>
      </c>
      <c r="C316" s="57" t="s">
        <v>999</v>
      </c>
      <c r="D316" s="58">
        <f>Invoice!B321</f>
        <v>2</v>
      </c>
      <c r="E316" s="59">
        <f>'Shipping Invoice'!J322*$N$1</f>
        <v>4.03</v>
      </c>
      <c r="F316" s="59">
        <f t="shared" si="13"/>
        <v>8.06</v>
      </c>
      <c r="G316" s="60">
        <f t="shared" si="14"/>
        <v>152.97880000000001</v>
      </c>
      <c r="H316" s="63">
        <f t="shared" si="15"/>
        <v>305.95760000000001</v>
      </c>
    </row>
    <row r="317" spans="1:8" s="62" customFormat="1" ht="24">
      <c r="A317" s="56" t="str">
        <f>IF((LEN('Copy paste to Here'!G321))&gt;5,((CONCATENATE('Copy paste to Here'!G321," &amp; ",'Copy paste to Here'!D321,"  &amp;  ",'Copy paste to Here'!E321))),"Empty Cell")</f>
        <v xml:space="preserve">3mm multi-crystal ferido glued ball with resin cover and 16g (1.2mm) threading (sold per pcs) &amp; Crystal Color: AB  &amp;  </v>
      </c>
      <c r="B317" s="57" t="str">
        <f>'Copy paste to Here'!C321</f>
        <v>MFR3</v>
      </c>
      <c r="C317" s="57" t="s">
        <v>1001</v>
      </c>
      <c r="D317" s="58">
        <f>Invoice!B322</f>
        <v>8</v>
      </c>
      <c r="E317" s="59">
        <f>'Shipping Invoice'!J323*$N$1</f>
        <v>1.65</v>
      </c>
      <c r="F317" s="59">
        <f t="shared" si="13"/>
        <v>13.2</v>
      </c>
      <c r="G317" s="60">
        <f t="shared" si="14"/>
        <v>62.634</v>
      </c>
      <c r="H317" s="63">
        <f t="shared" si="15"/>
        <v>501.072</v>
      </c>
    </row>
    <row r="318" spans="1:8" s="62" customFormat="1" ht="24">
      <c r="A318" s="56" t="str">
        <f>IF((LEN('Copy paste to Here'!G322))&gt;5,((CONCATENATE('Copy paste to Here'!G322," &amp; ",'Copy paste to Here'!D322,"  &amp;  ",'Copy paste to Here'!E322))),"Empty Cell")</f>
        <v xml:space="preserve">3mm multi-crystal ferido glued ball with resin cover and 16g (1.2mm) threading (sold per pcs) &amp; Crystal Color: Rose  &amp;  </v>
      </c>
      <c r="B318" s="57" t="str">
        <f>'Copy paste to Here'!C322</f>
        <v>MFR3</v>
      </c>
      <c r="C318" s="57" t="s">
        <v>1001</v>
      </c>
      <c r="D318" s="58">
        <f>Invoice!B323</f>
        <v>3</v>
      </c>
      <c r="E318" s="59">
        <f>'Shipping Invoice'!J324*$N$1</f>
        <v>1.65</v>
      </c>
      <c r="F318" s="59">
        <f t="shared" si="13"/>
        <v>4.9499999999999993</v>
      </c>
      <c r="G318" s="60">
        <f t="shared" si="14"/>
        <v>62.634</v>
      </c>
      <c r="H318" s="63">
        <f t="shared" si="15"/>
        <v>187.90199999999999</v>
      </c>
    </row>
    <row r="319" spans="1:8" s="62" customFormat="1" ht="24">
      <c r="A319" s="56" t="str">
        <f>IF((LEN('Copy paste to Here'!G323))&gt;5,((CONCATENATE('Copy paste to Here'!G323," &amp; ",'Copy paste to Here'!D323,"  &amp;  ",'Copy paste to Here'!E323))),"Empty Cell")</f>
        <v xml:space="preserve">3mm multi-crystal ferido glued ball with resin cover and 16g (1.2mm) threading (sold per pcs) &amp; Crystal Color: Aquamarine  &amp;  </v>
      </c>
      <c r="B319" s="57" t="str">
        <f>'Copy paste to Here'!C323</f>
        <v>MFR3</v>
      </c>
      <c r="C319" s="57" t="s">
        <v>1001</v>
      </c>
      <c r="D319" s="58">
        <f>Invoice!B324</f>
        <v>3</v>
      </c>
      <c r="E319" s="59">
        <f>'Shipping Invoice'!J325*$N$1</f>
        <v>1.65</v>
      </c>
      <c r="F319" s="59">
        <f t="shared" si="13"/>
        <v>4.9499999999999993</v>
      </c>
      <c r="G319" s="60">
        <f t="shared" si="14"/>
        <v>62.634</v>
      </c>
      <c r="H319" s="63">
        <f t="shared" si="15"/>
        <v>187.90199999999999</v>
      </c>
    </row>
    <row r="320" spans="1:8" s="62" customFormat="1" ht="24">
      <c r="A320" s="56" t="str">
        <f>IF((LEN('Copy paste to Here'!G324))&gt;5,((CONCATENATE('Copy paste to Here'!G324," &amp; ",'Copy paste to Here'!D324,"  &amp;  ",'Copy paste to Here'!E324))),"Empty Cell")</f>
        <v xml:space="preserve">3mm multi-crystal ferido glued ball with resin cover and 16g (1.2mm) threading (sold per pcs) &amp; Crystal Color: Blue Zircon  &amp;  </v>
      </c>
      <c r="B320" s="57" t="str">
        <f>'Copy paste to Here'!C324</f>
        <v>MFR3</v>
      </c>
      <c r="C320" s="57" t="s">
        <v>1001</v>
      </c>
      <c r="D320" s="58">
        <f>Invoice!B325</f>
        <v>5</v>
      </c>
      <c r="E320" s="59">
        <f>'Shipping Invoice'!J326*$N$1</f>
        <v>1.65</v>
      </c>
      <c r="F320" s="59">
        <f t="shared" si="13"/>
        <v>8.25</v>
      </c>
      <c r="G320" s="60">
        <f t="shared" si="14"/>
        <v>62.634</v>
      </c>
      <c r="H320" s="63">
        <f t="shared" si="15"/>
        <v>313.17</v>
      </c>
    </row>
    <row r="321" spans="1:8" s="62" customFormat="1" ht="24">
      <c r="A321" s="56" t="str">
        <f>IF((LEN('Copy paste to Here'!G325))&gt;5,((CONCATENATE('Copy paste to Here'!G325," &amp; ",'Copy paste to Here'!D325,"  &amp;  ",'Copy paste to Here'!E325))),"Empty Cell")</f>
        <v xml:space="preserve">3mm multi-crystal ferido glued ball with resin cover and 16g (1.2mm) threading (sold per pcs) &amp; Crystal Color: Jet  &amp;  </v>
      </c>
      <c r="B321" s="57" t="str">
        <f>'Copy paste to Here'!C325</f>
        <v>MFR3</v>
      </c>
      <c r="C321" s="57" t="s">
        <v>1001</v>
      </c>
      <c r="D321" s="58">
        <f>Invoice!B326</f>
        <v>3</v>
      </c>
      <c r="E321" s="59">
        <f>'Shipping Invoice'!J327*$N$1</f>
        <v>1.65</v>
      </c>
      <c r="F321" s="59">
        <f t="shared" si="13"/>
        <v>4.9499999999999993</v>
      </c>
      <c r="G321" s="60">
        <f t="shared" si="14"/>
        <v>62.634</v>
      </c>
      <c r="H321" s="63">
        <f t="shared" si="15"/>
        <v>187.90199999999999</v>
      </c>
    </row>
    <row r="322" spans="1:8" s="62" customFormat="1" ht="24">
      <c r="A322" s="56" t="str">
        <f>IF((LEN('Copy paste to Here'!G326))&gt;5,((CONCATENATE('Copy paste to Here'!G326," &amp; ",'Copy paste to Here'!D326,"  &amp;  ",'Copy paste to Here'!E326))),"Empty Cell")</f>
        <v xml:space="preserve">4mm multi-crystal ferido glued balls with resin cover and 16g (1.2mm) threading (sold per pcs) &amp; Crystal Color: Rose  &amp;  </v>
      </c>
      <c r="B322" s="57" t="str">
        <f>'Copy paste to Here'!C326</f>
        <v>MFR4S</v>
      </c>
      <c r="C322" s="57" t="s">
        <v>577</v>
      </c>
      <c r="D322" s="58">
        <f>Invoice!B327</f>
        <v>3</v>
      </c>
      <c r="E322" s="59">
        <f>'Shipping Invoice'!J328*$N$1</f>
        <v>1.6</v>
      </c>
      <c r="F322" s="59">
        <f t="shared" si="13"/>
        <v>4.8000000000000007</v>
      </c>
      <c r="G322" s="60">
        <f t="shared" si="14"/>
        <v>60.736000000000004</v>
      </c>
      <c r="H322" s="63">
        <f t="shared" si="15"/>
        <v>182.20800000000003</v>
      </c>
    </row>
    <row r="323" spans="1:8" s="62" customFormat="1" ht="24">
      <c r="A323" s="56" t="str">
        <f>IF((LEN('Copy paste to Here'!G327))&gt;5,((CONCATENATE('Copy paste to Here'!G327," &amp; ",'Copy paste to Here'!D327,"  &amp;  ",'Copy paste to Here'!E327))),"Empty Cell")</f>
        <v xml:space="preserve">4mm multi-crystal ferido glued balls with resin cover and 16g (1.2mm) threading (sold per pcs) &amp; Crystal Color: Blue Zircon  &amp;  </v>
      </c>
      <c r="B323" s="57" t="str">
        <f>'Copy paste to Here'!C327</f>
        <v>MFR4S</v>
      </c>
      <c r="C323" s="57" t="s">
        <v>577</v>
      </c>
      <c r="D323" s="58">
        <f>Invoice!B328</f>
        <v>5</v>
      </c>
      <c r="E323" s="59">
        <f>'Shipping Invoice'!J329*$N$1</f>
        <v>1.6</v>
      </c>
      <c r="F323" s="59">
        <f t="shared" si="13"/>
        <v>8</v>
      </c>
      <c r="G323" s="60">
        <f t="shared" si="14"/>
        <v>60.736000000000004</v>
      </c>
      <c r="H323" s="63">
        <f t="shared" si="15"/>
        <v>303.68</v>
      </c>
    </row>
    <row r="324" spans="1:8" s="62" customFormat="1" ht="24">
      <c r="A324" s="56" t="str">
        <f>IF((LEN('Copy paste to Here'!G328))&gt;5,((CONCATENATE('Copy paste to Here'!G328," &amp; ",'Copy paste to Here'!D328,"  &amp;  ",'Copy paste to Here'!E328))),"Empty Cell")</f>
        <v xml:space="preserve">4mm multi-crystal ferido glued balls with resin cover and 16g (1.2mm) threading (sold per pcs) &amp; Crystal Color: Fuchsia  &amp;  </v>
      </c>
      <c r="B324" s="57" t="str">
        <f>'Copy paste to Here'!C328</f>
        <v>MFR4S</v>
      </c>
      <c r="C324" s="57" t="s">
        <v>577</v>
      </c>
      <c r="D324" s="58">
        <f>Invoice!B329</f>
        <v>6</v>
      </c>
      <c r="E324" s="59">
        <f>'Shipping Invoice'!J330*$N$1</f>
        <v>1.6</v>
      </c>
      <c r="F324" s="59">
        <f t="shared" si="13"/>
        <v>9.6000000000000014</v>
      </c>
      <c r="G324" s="60">
        <f t="shared" si="14"/>
        <v>60.736000000000004</v>
      </c>
      <c r="H324" s="63">
        <f t="shared" si="15"/>
        <v>364.41600000000005</v>
      </c>
    </row>
    <row r="325" spans="1:8" s="62" customFormat="1" ht="48">
      <c r="A325" s="56" t="str">
        <f>IF((LEN('Copy paste to Here'!G329))&gt;5,((CONCATENATE('Copy paste to Here'!G329," &amp; ",'Copy paste to Here'!D329,"  &amp;  ",'Copy paste to Here'!E329))),"Empty Cell")</f>
        <v xml:space="preserve">Display box with 52 pcs. of 925 silver nose bones, 22g (0.6mm) with 2mm flat round tops (16 pcs are with real 18 gold plating) (in standard packing or in vacuum sealed packing to prevent tarnishing) &amp; Packing Option: Standard Package  &amp;  </v>
      </c>
      <c r="B325" s="57" t="str">
        <f>'Copy paste to Here'!C329</f>
        <v>NBMX4</v>
      </c>
      <c r="C325" s="57" t="s">
        <v>1004</v>
      </c>
      <c r="D325" s="58">
        <f>Invoice!B330</f>
        <v>1</v>
      </c>
      <c r="E325" s="59">
        <f>'Shipping Invoice'!J331*$N$1</f>
        <v>17</v>
      </c>
      <c r="F325" s="59">
        <f t="shared" si="13"/>
        <v>17</v>
      </c>
      <c r="G325" s="60">
        <f t="shared" si="14"/>
        <v>645.32000000000005</v>
      </c>
      <c r="H325" s="63">
        <f t="shared" si="15"/>
        <v>645.32000000000005</v>
      </c>
    </row>
    <row r="326" spans="1:8" s="62" customFormat="1" ht="36">
      <c r="A326" s="56" t="str">
        <f>IF((LEN('Copy paste to Here'!G330))&gt;5,((CONCATENATE('Copy paste to Here'!G330," &amp; ",'Copy paste to Here'!D330,"  &amp;  ",'Copy paste to Here'!E330))),"Empty Cell")</f>
        <v xml:space="preserve">Display box with 52 pcs. of 925 sterling silver nose bones, 22g (0.6mm) with big 2.5mm prong set crystal tops in assorted colors &amp; Packing Option: Standard Package  &amp;  </v>
      </c>
      <c r="B326" s="57" t="str">
        <f>'Copy paste to Here'!C330</f>
        <v>NBP19MX</v>
      </c>
      <c r="C326" s="57" t="s">
        <v>1006</v>
      </c>
      <c r="D326" s="58">
        <f>Invoice!B331</f>
        <v>1</v>
      </c>
      <c r="E326" s="59">
        <f>'Shipping Invoice'!J332*$N$1</f>
        <v>15.42</v>
      </c>
      <c r="F326" s="59">
        <f t="shared" si="13"/>
        <v>15.42</v>
      </c>
      <c r="G326" s="60">
        <f t="shared" si="14"/>
        <v>585.34320000000002</v>
      </c>
      <c r="H326" s="63">
        <f t="shared" si="15"/>
        <v>585.34320000000002</v>
      </c>
    </row>
    <row r="327" spans="1:8" s="62" customFormat="1" ht="48">
      <c r="A327" s="56" t="str">
        <f>IF((LEN('Copy paste to Here'!G331))&gt;5,((CONCATENATE('Copy paste to Here'!G331," &amp; ",'Copy paste to Here'!D331,"  &amp;  ",'Copy paste to Here'!E331))),"Empty Cell")</f>
        <v xml:space="preserve">Display pack with 20 pcs. of 925 sterling silver nose bones, 22g (0.6mm) with 1.5mm plain silver ball shaped top (in standard packing or in vacuum sealed packing to prevent tarnishing) &amp; Packing Option: Standard Package  &amp;  </v>
      </c>
      <c r="B327" s="57" t="str">
        <f>'Copy paste to Here'!C331</f>
        <v>NBSVPK</v>
      </c>
      <c r="C327" s="57" t="s">
        <v>1008</v>
      </c>
      <c r="D327" s="58">
        <f>Invoice!B332</f>
        <v>1</v>
      </c>
      <c r="E327" s="59">
        <f>'Shipping Invoice'!J333*$N$1</f>
        <v>5.48</v>
      </c>
      <c r="F327" s="59">
        <f t="shared" si="13"/>
        <v>5.48</v>
      </c>
      <c r="G327" s="60">
        <f t="shared" si="14"/>
        <v>208.02080000000001</v>
      </c>
      <c r="H327" s="63">
        <f t="shared" si="15"/>
        <v>208.02080000000001</v>
      </c>
    </row>
    <row r="328" spans="1:8" s="62" customFormat="1" ht="48">
      <c r="A328" s="56" t="str">
        <f>IF((LEN('Copy paste to Here'!G332))&gt;5,((CONCATENATE('Copy paste to Here'!G332," &amp; ",'Copy paste to Here'!D332,"  &amp;  ",'Copy paste to Here'!E332))),"Empty Cell")</f>
        <v xml:space="preserve">Display box with 52 pcs. of 925 sterling silver nose bones, 22g (0.6mm) with 1.5mm round prong set crystals in assorted colors (in standard packing or in vacuum sealed packing to prevent tarnishing) &amp; Packing Option: Standard Package  &amp;  </v>
      </c>
      <c r="B328" s="57" t="str">
        <f>'Copy paste to Here'!C332</f>
        <v>NPBM</v>
      </c>
      <c r="C328" s="57" t="s">
        <v>1010</v>
      </c>
      <c r="D328" s="58">
        <f>Invoice!B333</f>
        <v>1</v>
      </c>
      <c r="E328" s="59">
        <f>'Shipping Invoice'!J334*$N$1</f>
        <v>13.85</v>
      </c>
      <c r="F328" s="59">
        <f t="shared" si="13"/>
        <v>13.85</v>
      </c>
      <c r="G328" s="60">
        <f t="shared" si="14"/>
        <v>525.74599999999998</v>
      </c>
      <c r="H328" s="63">
        <f t="shared" si="15"/>
        <v>525.74599999999998</v>
      </c>
    </row>
    <row r="329" spans="1:8" s="62" customFormat="1" ht="24">
      <c r="A329" s="56" t="str">
        <f>IF((LEN('Copy paste to Here'!G333))&gt;5,((CONCATENATE('Copy paste to Here'!G333," &amp; ",'Copy paste to Here'!D333,"  &amp;  ",'Copy paste to Here'!E333))),"Empty Cell")</f>
        <v xml:space="preserve">316L steel nipple barbell, 14g (1.6mm) with two wings (wings are made from 925 Silver plated brass) &amp; Length: 12mm  &amp;  </v>
      </c>
      <c r="B329" s="57" t="str">
        <f>'Copy paste to Here'!C333</f>
        <v>NPSH15</v>
      </c>
      <c r="C329" s="57" t="s">
        <v>1012</v>
      </c>
      <c r="D329" s="58">
        <f>Invoice!B334</f>
        <v>2</v>
      </c>
      <c r="E329" s="59">
        <f>'Shipping Invoice'!J335*$N$1</f>
        <v>1.96</v>
      </c>
      <c r="F329" s="59">
        <f t="shared" si="13"/>
        <v>3.92</v>
      </c>
      <c r="G329" s="60">
        <f t="shared" si="14"/>
        <v>74.401600000000002</v>
      </c>
      <c r="H329" s="63">
        <f t="shared" si="15"/>
        <v>148.8032</v>
      </c>
    </row>
    <row r="330" spans="1:8" s="62" customFormat="1" ht="36">
      <c r="A330" s="56" t="str">
        <f>IF((LEN('Copy paste to Here'!G334))&gt;5,((CONCATENATE('Copy paste to Here'!G334," &amp; ",'Copy paste to Here'!D334,"  &amp;  ",'Copy paste to Here'!E334))),"Empty Cell")</f>
        <v xml:space="preserve">316L steel nipple barbell, 14g (1.6mm) with two small wings with black accents (wings are made from 925 Silver plated brass) &amp; Length: 12mm  &amp;  </v>
      </c>
      <c r="B330" s="57" t="str">
        <f>'Copy paste to Here'!C334</f>
        <v>NPSH16</v>
      </c>
      <c r="C330" s="57" t="s">
        <v>1014</v>
      </c>
      <c r="D330" s="58">
        <f>Invoice!B335</f>
        <v>4</v>
      </c>
      <c r="E330" s="59">
        <f>'Shipping Invoice'!J336*$N$1</f>
        <v>1.57</v>
      </c>
      <c r="F330" s="59">
        <f t="shared" si="13"/>
        <v>6.28</v>
      </c>
      <c r="G330" s="60">
        <f t="shared" si="14"/>
        <v>59.597200000000001</v>
      </c>
      <c r="H330" s="63">
        <f t="shared" si="15"/>
        <v>238.3888</v>
      </c>
    </row>
    <row r="331" spans="1:8" s="62" customFormat="1" ht="24">
      <c r="A331" s="56" t="str">
        <f>IF((LEN('Copy paste to Here'!G335))&gt;5,((CONCATENATE('Copy paste to Here'!G335," &amp; ",'Copy paste to Here'!D335,"  &amp;  ",'Copy paste to Here'!E335))),"Empty Cell")</f>
        <v xml:space="preserve">Surgical steel nipple barbell, 14g (1.6mm) with a rose and two small leafs &amp; Length: 12mm  &amp;  </v>
      </c>
      <c r="B331" s="57" t="str">
        <f>'Copy paste to Here'!C335</f>
        <v>NPSH2</v>
      </c>
      <c r="C331" s="57" t="s">
        <v>1016</v>
      </c>
      <c r="D331" s="58">
        <f>Invoice!B336</f>
        <v>2</v>
      </c>
      <c r="E331" s="59">
        <f>'Shipping Invoice'!J337*$N$1</f>
        <v>1.58</v>
      </c>
      <c r="F331" s="59">
        <f t="shared" si="13"/>
        <v>3.16</v>
      </c>
      <c r="G331" s="60">
        <f t="shared" si="14"/>
        <v>59.976800000000004</v>
      </c>
      <c r="H331" s="63">
        <f t="shared" si="15"/>
        <v>119.95360000000001</v>
      </c>
    </row>
    <row r="332" spans="1:8" s="62" customFormat="1" ht="36">
      <c r="A332" s="56" t="str">
        <f>IF((LEN('Copy paste to Here'!G336))&gt;5,((CONCATENATE('Copy paste to Here'!G336," &amp; ",'Copy paste to Here'!D336,"  &amp;  ",'Copy paste to Here'!E336))),"Empty Cell")</f>
        <v xml:space="preserve">316L steel nipple barbell, 14g (1.6mm) Small pistol with black accents (pistol is made from 925 Silver plated brass) &amp; Length: 12mm  &amp;  </v>
      </c>
      <c r="B332" s="57" t="str">
        <f>'Copy paste to Here'!C336</f>
        <v>NPSH23</v>
      </c>
      <c r="C332" s="57" t="s">
        <v>1018</v>
      </c>
      <c r="D332" s="58">
        <f>Invoice!B337</f>
        <v>2</v>
      </c>
      <c r="E332" s="59">
        <f>'Shipping Invoice'!J338*$N$1</f>
        <v>1.48</v>
      </c>
      <c r="F332" s="59">
        <f t="shared" si="13"/>
        <v>2.96</v>
      </c>
      <c r="G332" s="60">
        <f t="shared" si="14"/>
        <v>56.180799999999998</v>
      </c>
      <c r="H332" s="63">
        <f t="shared" si="15"/>
        <v>112.3616</v>
      </c>
    </row>
    <row r="333" spans="1:8" s="62" customFormat="1" ht="36">
      <c r="A333" s="56" t="str">
        <f>IF((LEN('Copy paste to Here'!G337))&gt;5,((CONCATENATE('Copy paste to Here'!G337," &amp; ",'Copy paste to Here'!D337,"  &amp;  ",'Copy paste to Here'!E337))),"Empty Cell")</f>
        <v>Surgical steel nipple barbell, 14g (1.6mm) with twin wings with crystals on both ends (wings are made from 925 Silver plated brass) &amp; Length: 12mm  &amp;  Crystal Color: Clear</v>
      </c>
      <c r="B333" s="57" t="str">
        <f>'Copy paste to Here'!C337</f>
        <v>NPSH24</v>
      </c>
      <c r="C333" s="57" t="s">
        <v>1209</v>
      </c>
      <c r="D333" s="58">
        <f>Invoice!B338</f>
        <v>3</v>
      </c>
      <c r="E333" s="59">
        <f>'Shipping Invoice'!J339*$N$1</f>
        <v>1.99</v>
      </c>
      <c r="F333" s="59">
        <f t="shared" si="13"/>
        <v>5.97</v>
      </c>
      <c r="G333" s="60">
        <f t="shared" si="14"/>
        <v>75.540400000000005</v>
      </c>
      <c r="H333" s="63">
        <f t="shared" si="15"/>
        <v>226.62120000000002</v>
      </c>
    </row>
    <row r="334" spans="1:8" s="62" customFormat="1" ht="36">
      <c r="A334" s="56" t="str">
        <f>IF((LEN('Copy paste to Here'!G338))&gt;5,((CONCATENATE('Copy paste to Here'!G338," &amp; ",'Copy paste to Here'!D338,"  &amp;  ",'Copy paste to Here'!E338))),"Empty Cell")</f>
        <v>Surgical steel nipple barbell, 14g (1.6mm) with twin wings with crystals on both ends (wings are made from 925 Silver plated brass) &amp; Length: 12mm  &amp;  Crystal Color: Fuchsia</v>
      </c>
      <c r="B334" s="57" t="str">
        <f>'Copy paste to Here'!C338</f>
        <v>NPSH24</v>
      </c>
      <c r="C334" s="57" t="s">
        <v>1209</v>
      </c>
      <c r="D334" s="58">
        <f>Invoice!B339</f>
        <v>3</v>
      </c>
      <c r="E334" s="59">
        <f>'Shipping Invoice'!J340*$N$1</f>
        <v>1.99</v>
      </c>
      <c r="F334" s="59">
        <f t="shared" si="13"/>
        <v>5.97</v>
      </c>
      <c r="G334" s="60">
        <f t="shared" si="14"/>
        <v>75.540400000000005</v>
      </c>
      <c r="H334" s="63">
        <f t="shared" si="15"/>
        <v>226.62120000000002</v>
      </c>
    </row>
    <row r="335" spans="1:8" s="62" customFormat="1" ht="36">
      <c r="A335" s="56" t="str">
        <f>IF((LEN('Copy paste to Here'!G339))&gt;5,((CONCATENATE('Copy paste to Here'!G339," &amp; ",'Copy paste to Here'!D339,"  &amp;  ",'Copy paste to Here'!E339))),"Empty Cell")</f>
        <v>Surgical steel nipple barbell, 14g (1.6mm) with small wings with a single crystals on both ends (wings are made from 925 Silver plated brass) &amp; Length: 12mm  &amp;  Crystal Color: AB</v>
      </c>
      <c r="B335" s="57" t="str">
        <f>'Copy paste to Here'!C339</f>
        <v>NPSH25</v>
      </c>
      <c r="C335" s="57" t="s">
        <v>1210</v>
      </c>
      <c r="D335" s="58">
        <f>Invoice!B340</f>
        <v>2</v>
      </c>
      <c r="E335" s="59">
        <f>'Shipping Invoice'!J341*$N$1</f>
        <v>2.2000000000000002</v>
      </c>
      <c r="F335" s="59">
        <f t="shared" si="13"/>
        <v>4.4000000000000004</v>
      </c>
      <c r="G335" s="60">
        <f t="shared" si="14"/>
        <v>83.512000000000015</v>
      </c>
      <c r="H335" s="63">
        <f t="shared" si="15"/>
        <v>167.02400000000003</v>
      </c>
    </row>
    <row r="336" spans="1:8" s="62" customFormat="1" ht="36">
      <c r="A336" s="56" t="str">
        <f>IF((LEN('Copy paste to Here'!G340))&gt;5,((CONCATENATE('Copy paste to Here'!G340," &amp; ",'Copy paste to Here'!D340,"  &amp;  ",'Copy paste to Here'!E340))),"Empty Cell")</f>
        <v>Surgical steel nipple barbell, 14g (1.6mm) with small wings with a single crystals on both ends (wings are made from 925 Silver plated brass) &amp; Length: 12mm  &amp;  Crystal Color: Light Sapphire</v>
      </c>
      <c r="B336" s="57" t="str">
        <f>'Copy paste to Here'!C340</f>
        <v>NPSH25</v>
      </c>
      <c r="C336" s="57" t="s">
        <v>1210</v>
      </c>
      <c r="D336" s="58">
        <f>Invoice!B341</f>
        <v>2</v>
      </c>
      <c r="E336" s="59">
        <f>'Shipping Invoice'!J342*$N$1</f>
        <v>2.2000000000000002</v>
      </c>
      <c r="F336" s="59">
        <f t="shared" si="13"/>
        <v>4.4000000000000004</v>
      </c>
      <c r="G336" s="60">
        <f t="shared" si="14"/>
        <v>83.512000000000015</v>
      </c>
      <c r="H336" s="63">
        <f t="shared" si="15"/>
        <v>167.02400000000003</v>
      </c>
    </row>
    <row r="337" spans="1:8" s="62" customFormat="1" ht="24">
      <c r="A337" s="56" t="str">
        <f>IF((LEN('Copy paste to Here'!G341))&gt;5,((CONCATENATE('Copy paste to Here'!G341," &amp; ",'Copy paste to Here'!D341,"  &amp;  ",'Copy paste to Here'!E341))),"Empty Cell")</f>
        <v xml:space="preserve">Sterling silver nose hoop, 20g (0.8mm) with a twisted wire design and a 2mm fixed ball - an outer diameter of 3/8'' (10mm) &amp;   &amp;  </v>
      </c>
      <c r="B337" s="57" t="str">
        <f>'Copy paste to Here'!C341</f>
        <v>NR21</v>
      </c>
      <c r="C337" s="57" t="s">
        <v>1024</v>
      </c>
      <c r="D337" s="58">
        <f>Invoice!B342</f>
        <v>3</v>
      </c>
      <c r="E337" s="59">
        <f>'Shipping Invoice'!J343*$N$1</f>
        <v>1.1299999999999999</v>
      </c>
      <c r="F337" s="59">
        <f t="shared" si="13"/>
        <v>3.3899999999999997</v>
      </c>
      <c r="G337" s="60">
        <f t="shared" si="14"/>
        <v>42.894799999999996</v>
      </c>
      <c r="H337" s="63">
        <f t="shared" si="15"/>
        <v>128.68439999999998</v>
      </c>
    </row>
    <row r="338" spans="1:8" s="62" customFormat="1" ht="24">
      <c r="A338" s="56" t="str">
        <f>IF((LEN('Copy paste to Here'!G342))&gt;5,((CONCATENATE('Copy paste to Here'!G342," &amp; ",'Copy paste to Here'!D342,"  &amp;  ",'Copy paste to Here'!E342))),"Empty Cell")</f>
        <v xml:space="preserve">Sterling silver nose hoop, 22g (0.6mm) with 3mm fixed balls - 1 piece &amp;   &amp;  </v>
      </c>
      <c r="B338" s="57" t="str">
        <f>'Copy paste to Here'!C342</f>
        <v>NR28</v>
      </c>
      <c r="C338" s="57" t="s">
        <v>1025</v>
      </c>
      <c r="D338" s="58">
        <f>Invoice!B343</f>
        <v>3</v>
      </c>
      <c r="E338" s="59">
        <f>'Shipping Invoice'!J344*$N$1</f>
        <v>1.28</v>
      </c>
      <c r="F338" s="59">
        <f t="shared" si="13"/>
        <v>3.84</v>
      </c>
      <c r="G338" s="60">
        <f t="shared" si="14"/>
        <v>48.588799999999999</v>
      </c>
      <c r="H338" s="63">
        <f t="shared" si="15"/>
        <v>145.7664</v>
      </c>
    </row>
    <row r="339" spans="1:8" s="62" customFormat="1" ht="24">
      <c r="A339" s="56" t="str">
        <f>IF((LEN('Copy paste to Here'!G343))&gt;5,((CONCATENATE('Copy paste to Here'!G343," &amp; ",'Copy paste to Here'!D343,"  &amp;  ",'Copy paste to Here'!E343))),"Empty Cell")</f>
        <v xml:space="preserve">925 sterling silver nose hoop, 22g (0.6mm) with seven 2mm fixed balls and an outer diameter of 3/8''(10mm) - 1 piece &amp;   &amp;  </v>
      </c>
      <c r="B339" s="57" t="str">
        <f>'Copy paste to Here'!C343</f>
        <v>NR37</v>
      </c>
      <c r="C339" s="57" t="s">
        <v>1027</v>
      </c>
      <c r="D339" s="58">
        <f>Invoice!B344</f>
        <v>3</v>
      </c>
      <c r="E339" s="59">
        <f>'Shipping Invoice'!J345*$N$1</f>
        <v>1.4</v>
      </c>
      <c r="F339" s="59">
        <f t="shared" ref="F339:F402" si="16">D339*E339</f>
        <v>4.1999999999999993</v>
      </c>
      <c r="G339" s="60">
        <f t="shared" ref="G339:G402" si="17">E339*$E$14</f>
        <v>53.143999999999998</v>
      </c>
      <c r="H339" s="63">
        <f t="shared" ref="H339:H402" si="18">D339*G339</f>
        <v>159.43199999999999</v>
      </c>
    </row>
    <row r="340" spans="1:8" s="62" customFormat="1" ht="36">
      <c r="A340" s="56" t="str">
        <f>IF((LEN('Copy paste to Here'!G344))&gt;5,((CONCATENATE('Copy paste to Here'!G344," &amp; ",'Copy paste to Here'!D344,"  &amp;  ",'Copy paste to Here'!E344))),"Empty Cell")</f>
        <v xml:space="preserve">18K gold plated 925 silver nose hoop, 22g (0.6mm) with seven 2mm fixed balls and an outer diameter of 3/8''(10mm) - 1 piece &amp;   &amp;  </v>
      </c>
      <c r="B340" s="57" t="str">
        <f>'Copy paste to Here'!C344</f>
        <v>NR37RG</v>
      </c>
      <c r="C340" s="57" t="s">
        <v>1028</v>
      </c>
      <c r="D340" s="58">
        <f>Invoice!B345</f>
        <v>3</v>
      </c>
      <c r="E340" s="59">
        <f>'Shipping Invoice'!J346*$N$1</f>
        <v>1.85</v>
      </c>
      <c r="F340" s="59">
        <f t="shared" si="16"/>
        <v>5.5500000000000007</v>
      </c>
      <c r="G340" s="60">
        <f t="shared" si="17"/>
        <v>70.225999999999999</v>
      </c>
      <c r="H340" s="63">
        <f t="shared" si="18"/>
        <v>210.678</v>
      </c>
    </row>
    <row r="341" spans="1:8" s="62" customFormat="1" ht="36">
      <c r="A341" s="56" t="str">
        <f>IF((LEN('Copy paste to Here'!G345))&gt;5,((CONCATENATE('Copy paste to Here'!G345," &amp; ",'Copy paste to Here'!D345,"  &amp;  ",'Copy paste to Here'!E345))),"Empty Cell")</f>
        <v>925 silver nose hoop, 22g (0.6mm) with a closure ball and a 2mm prong set round synthetic opal &amp; Length: 10mm  &amp;  Color: Clear</v>
      </c>
      <c r="B341" s="57" t="str">
        <f>'Copy paste to Here'!C345</f>
        <v>NRPO2</v>
      </c>
      <c r="C341" s="57" t="s">
        <v>1211</v>
      </c>
      <c r="D341" s="58">
        <f>Invoice!B346</f>
        <v>3</v>
      </c>
      <c r="E341" s="59">
        <f>'Shipping Invoice'!J347*$N$1</f>
        <v>0.97</v>
      </c>
      <c r="F341" s="59">
        <f t="shared" si="16"/>
        <v>2.91</v>
      </c>
      <c r="G341" s="60">
        <f t="shared" si="17"/>
        <v>36.821199999999997</v>
      </c>
      <c r="H341" s="63">
        <f t="shared" si="18"/>
        <v>110.46359999999999</v>
      </c>
    </row>
    <row r="342" spans="1:8" s="62" customFormat="1" ht="36">
      <c r="A342" s="56" t="str">
        <f>IF((LEN('Copy paste to Here'!G346))&gt;5,((CONCATENATE('Copy paste to Here'!G346," &amp; ",'Copy paste to Here'!D346,"  &amp;  ",'Copy paste to Here'!E346))),"Empty Cell")</f>
        <v>925 silver nose hoop, 22g (0.6mm) with a closure ball and a 2mm prong set round synthetic opal &amp; Length: 10mm  &amp;  Color: Light blue</v>
      </c>
      <c r="B342" s="57" t="str">
        <f>'Copy paste to Here'!C346</f>
        <v>NRPO2</v>
      </c>
      <c r="C342" s="57" t="s">
        <v>1211</v>
      </c>
      <c r="D342" s="58">
        <f>Invoice!B347</f>
        <v>3</v>
      </c>
      <c r="E342" s="59">
        <f>'Shipping Invoice'!J348*$N$1</f>
        <v>0.97</v>
      </c>
      <c r="F342" s="59">
        <f t="shared" si="16"/>
        <v>2.91</v>
      </c>
      <c r="G342" s="60">
        <f t="shared" si="17"/>
        <v>36.821199999999997</v>
      </c>
      <c r="H342" s="63">
        <f t="shared" si="18"/>
        <v>110.46359999999999</v>
      </c>
    </row>
    <row r="343" spans="1:8" s="62" customFormat="1" ht="24">
      <c r="A343" s="56" t="str">
        <f>IF((LEN('Copy paste to Here'!G347))&gt;5,((CONCATENATE('Copy paste to Here'!G347," &amp; ",'Copy paste to Here'!D347,"  &amp;  ",'Copy paste to Here'!E347))),"Empty Cell")</f>
        <v xml:space="preserve">Sterling Silver endless nose hoop, 22g (0.6mm) with an outer diameter of 5/16'' (8mm) - 1 piece &amp;   &amp;  </v>
      </c>
      <c r="B343" s="57" t="str">
        <f>'Copy paste to Here'!C347</f>
        <v>NS01</v>
      </c>
      <c r="C343" s="57" t="s">
        <v>1031</v>
      </c>
      <c r="D343" s="58">
        <f>Invoice!B348</f>
        <v>5</v>
      </c>
      <c r="E343" s="59">
        <f>'Shipping Invoice'!J349*$N$1</f>
        <v>0.52</v>
      </c>
      <c r="F343" s="59">
        <f t="shared" si="16"/>
        <v>2.6</v>
      </c>
      <c r="G343" s="60">
        <f t="shared" si="17"/>
        <v>19.7392</v>
      </c>
      <c r="H343" s="63">
        <f t="shared" si="18"/>
        <v>98.695999999999998</v>
      </c>
    </row>
    <row r="344" spans="1:8" s="62" customFormat="1" ht="24">
      <c r="A344" s="56" t="str">
        <f>IF((LEN('Copy paste to Here'!G348))&gt;5,((CONCATENATE('Copy paste to Here'!G348," &amp; ",'Copy paste to Here'!D348,"  &amp;  ",'Copy paste to Here'!E348))),"Empty Cell")</f>
        <v xml:space="preserve">Color-plated sterling silver endless nose hoop, 22g (0.6mm) with an outer diameter of 5/16'' (8mm) - 1 piece &amp; Color: Black  &amp;  </v>
      </c>
      <c r="B344" s="57" t="str">
        <f>'Copy paste to Here'!C348</f>
        <v>NS01BL</v>
      </c>
      <c r="C344" s="57" t="s">
        <v>1032</v>
      </c>
      <c r="D344" s="58">
        <f>Invoice!B349</f>
        <v>3</v>
      </c>
      <c r="E344" s="59">
        <f>'Shipping Invoice'!J350*$N$1</f>
        <v>0.74</v>
      </c>
      <c r="F344" s="59">
        <f t="shared" si="16"/>
        <v>2.2199999999999998</v>
      </c>
      <c r="G344" s="60">
        <f t="shared" si="17"/>
        <v>28.090399999999999</v>
      </c>
      <c r="H344" s="63">
        <f t="shared" si="18"/>
        <v>84.271199999999993</v>
      </c>
    </row>
    <row r="345" spans="1:8" s="62" customFormat="1" ht="24">
      <c r="A345" s="56" t="str">
        <f>IF((LEN('Copy paste to Here'!G349))&gt;5,((CONCATENATE('Copy paste to Here'!G349," &amp; ",'Copy paste to Here'!D349,"  &amp;  ",'Copy paste to Here'!E349))),"Empty Cell")</f>
        <v xml:space="preserve">Sterling Silver endless nose hoop, 22g (0.6mm) with an outer diameter of 3/8'' (10mm) - 1 piece &amp;   &amp;  </v>
      </c>
      <c r="B345" s="57" t="str">
        <f>'Copy paste to Here'!C349</f>
        <v>NS02</v>
      </c>
      <c r="C345" s="57" t="s">
        <v>1033</v>
      </c>
      <c r="D345" s="58">
        <f>Invoice!B350</f>
        <v>12</v>
      </c>
      <c r="E345" s="59">
        <f>'Shipping Invoice'!J351*$N$1</f>
        <v>0.63</v>
      </c>
      <c r="F345" s="59">
        <f t="shared" si="16"/>
        <v>7.5600000000000005</v>
      </c>
      <c r="G345" s="60">
        <f t="shared" si="17"/>
        <v>23.9148</v>
      </c>
      <c r="H345" s="63">
        <f t="shared" si="18"/>
        <v>286.9776</v>
      </c>
    </row>
    <row r="346" spans="1:8" s="62" customFormat="1" ht="24">
      <c r="A346" s="56" t="str">
        <f>IF((LEN('Copy paste to Here'!G350))&gt;5,((CONCATENATE('Copy paste to Here'!G350," &amp; ",'Copy paste to Here'!D350,"  &amp;  ",'Copy paste to Here'!E350))),"Empty Cell")</f>
        <v xml:space="preserve">Color-plated sterling silver endless nose hoop, 22g (0.6mm) with an outer diameter of 3/8'' (10mm) - 1 piece &amp; Color: Black  &amp;  </v>
      </c>
      <c r="B346" s="57" t="str">
        <f>'Copy paste to Here'!C350</f>
        <v>NS02BL</v>
      </c>
      <c r="C346" s="57" t="s">
        <v>1034</v>
      </c>
      <c r="D346" s="58">
        <f>Invoice!B351</f>
        <v>3</v>
      </c>
      <c r="E346" s="59">
        <f>'Shipping Invoice'!J352*$N$1</f>
        <v>0.85</v>
      </c>
      <c r="F346" s="59">
        <f t="shared" si="16"/>
        <v>2.5499999999999998</v>
      </c>
      <c r="G346" s="60">
        <f t="shared" si="17"/>
        <v>32.265999999999998</v>
      </c>
      <c r="H346" s="63">
        <f t="shared" si="18"/>
        <v>96.798000000000002</v>
      </c>
    </row>
    <row r="347" spans="1:8" s="62" customFormat="1" ht="24">
      <c r="A347" s="56" t="str">
        <f>IF((LEN('Copy paste to Here'!G351))&gt;5,((CONCATENATE('Copy paste to Here'!G351," &amp; ",'Copy paste to Here'!D351,"  &amp;  ",'Copy paste to Here'!E351))),"Empty Cell")</f>
        <v xml:space="preserve">Color-plated sterling silver endless nose hoop, 22g (0.6mm) with an outer diameter of 3/8'' (10mm) - 1 piece &amp; Color: Pink  &amp;  </v>
      </c>
      <c r="B347" s="57" t="str">
        <f>'Copy paste to Here'!C351</f>
        <v>NS02BL</v>
      </c>
      <c r="C347" s="57" t="s">
        <v>1034</v>
      </c>
      <c r="D347" s="58">
        <f>Invoice!B352</f>
        <v>3</v>
      </c>
      <c r="E347" s="59">
        <f>'Shipping Invoice'!J353*$N$1</f>
        <v>0.85</v>
      </c>
      <c r="F347" s="59">
        <f t="shared" si="16"/>
        <v>2.5499999999999998</v>
      </c>
      <c r="G347" s="60">
        <f t="shared" si="17"/>
        <v>32.265999999999998</v>
      </c>
      <c r="H347" s="63">
        <f t="shared" si="18"/>
        <v>96.798000000000002</v>
      </c>
    </row>
    <row r="348" spans="1:8" s="62" customFormat="1" ht="24">
      <c r="A348" s="56" t="str">
        <f>IF((LEN('Copy paste to Here'!G352))&gt;5,((CONCATENATE('Copy paste to Here'!G352," &amp; ",'Copy paste to Here'!D352,"  &amp;  ",'Copy paste to Here'!E352))),"Empty Cell")</f>
        <v xml:space="preserve">Color-plated sterling silver endless nose hoop, 22g (0.6mm) with an outer diameter of 3/8'' (10mm) - 1 piece &amp; Color: Purple  &amp;  </v>
      </c>
      <c r="B348" s="57" t="str">
        <f>'Copy paste to Here'!C352</f>
        <v>NS02BL</v>
      </c>
      <c r="C348" s="57" t="s">
        <v>1034</v>
      </c>
      <c r="D348" s="58">
        <f>Invoice!B353</f>
        <v>3</v>
      </c>
      <c r="E348" s="59">
        <f>'Shipping Invoice'!J354*$N$1</f>
        <v>0.85</v>
      </c>
      <c r="F348" s="59">
        <f t="shared" si="16"/>
        <v>2.5499999999999998</v>
      </c>
      <c r="G348" s="60">
        <f t="shared" si="17"/>
        <v>32.265999999999998</v>
      </c>
      <c r="H348" s="63">
        <f t="shared" si="18"/>
        <v>96.798000000000002</v>
      </c>
    </row>
    <row r="349" spans="1:8" s="62" customFormat="1" ht="24">
      <c r="A349" s="56" t="str">
        <f>IF((LEN('Copy paste to Here'!G353))&gt;5,((CONCATENATE('Copy paste to Here'!G353," &amp; ",'Copy paste to Here'!D353,"  &amp;  ",'Copy paste to Here'!E353))),"Empty Cell")</f>
        <v xml:space="preserve">Sterling Silver nose hoop with ball, 22g (0.6mm) with an outer diameter of 5/16'' (8mm) - 1 piece &amp;   &amp;  </v>
      </c>
      <c r="B349" s="57" t="str">
        <f>'Copy paste to Here'!C353</f>
        <v>NS05</v>
      </c>
      <c r="C349" s="57" t="s">
        <v>1035</v>
      </c>
      <c r="D349" s="58">
        <f>Invoice!B354</f>
        <v>5</v>
      </c>
      <c r="E349" s="59">
        <f>'Shipping Invoice'!J355*$N$1</f>
        <v>0.42</v>
      </c>
      <c r="F349" s="59">
        <f t="shared" si="16"/>
        <v>2.1</v>
      </c>
      <c r="G349" s="60">
        <f t="shared" si="17"/>
        <v>15.943199999999999</v>
      </c>
      <c r="H349" s="63">
        <f t="shared" si="18"/>
        <v>79.715999999999994</v>
      </c>
    </row>
    <row r="350" spans="1:8" s="62" customFormat="1" ht="24">
      <c r="A350" s="56" t="str">
        <f>IF((LEN('Copy paste to Here'!G354))&gt;5,((CONCATENATE('Copy paste to Here'!G354," &amp; ",'Copy paste to Here'!D354,"  &amp;  ",'Copy paste to Here'!E354))),"Empty Cell")</f>
        <v xml:space="preserve">Color-plated sterling silver nose hoop, 22g (0.6mm) with ball and an outer diameter of 5/16'' (8mm) - 1 piece &amp; Color: Black  &amp;  </v>
      </c>
      <c r="B350" s="57" t="str">
        <f>'Copy paste to Here'!C354</f>
        <v>NS05BL</v>
      </c>
      <c r="C350" s="57" t="s">
        <v>1036</v>
      </c>
      <c r="D350" s="58">
        <f>Invoice!B355</f>
        <v>3</v>
      </c>
      <c r="E350" s="59">
        <f>'Shipping Invoice'!J356*$N$1</f>
        <v>0.64</v>
      </c>
      <c r="F350" s="59">
        <f t="shared" si="16"/>
        <v>1.92</v>
      </c>
      <c r="G350" s="60">
        <f t="shared" si="17"/>
        <v>24.2944</v>
      </c>
      <c r="H350" s="63">
        <f t="shared" si="18"/>
        <v>72.883200000000002</v>
      </c>
    </row>
    <row r="351" spans="1:8" s="62" customFormat="1" ht="24">
      <c r="A351" s="56" t="str">
        <f>IF((LEN('Copy paste to Here'!G355))&gt;5,((CONCATENATE('Copy paste to Here'!G355," &amp; ",'Copy paste to Here'!D355,"  &amp;  ",'Copy paste to Here'!E355))),"Empty Cell")</f>
        <v xml:space="preserve">925 sterling silver nose hoop with ball with rose gold plating 22g (0.6mm) with an outer diameter of 5/16'' (8mm) - 1 piece &amp;   &amp;  </v>
      </c>
      <c r="B351" s="57" t="str">
        <f>'Copy paste to Here'!C355</f>
        <v>NS05RS</v>
      </c>
      <c r="C351" s="57" t="s">
        <v>1037</v>
      </c>
      <c r="D351" s="58">
        <f>Invoice!B356</f>
        <v>3</v>
      </c>
      <c r="E351" s="59">
        <f>'Shipping Invoice'!J357*$N$1</f>
        <v>0.64</v>
      </c>
      <c r="F351" s="59">
        <f t="shared" si="16"/>
        <v>1.92</v>
      </c>
      <c r="G351" s="60">
        <f t="shared" si="17"/>
        <v>24.2944</v>
      </c>
      <c r="H351" s="63">
        <f t="shared" si="18"/>
        <v>72.883200000000002</v>
      </c>
    </row>
    <row r="352" spans="1:8" s="62" customFormat="1" ht="24">
      <c r="A352" s="56" t="str">
        <f>IF((LEN('Copy paste to Here'!G356))&gt;5,((CONCATENATE('Copy paste to Here'!G356," &amp; ",'Copy paste to Here'!D356,"  &amp;  ",'Copy paste to Here'!E356))),"Empty Cell")</f>
        <v xml:space="preserve">Color-plated sterling silver nose hoop, 22g (0.6mm) with ball and an outer diameter of 3/8'' (10mm) - 1 piece &amp; Color: Pink  &amp;  </v>
      </c>
      <c r="B352" s="57" t="str">
        <f>'Copy paste to Here'!C356</f>
        <v>NS06BL</v>
      </c>
      <c r="C352" s="57" t="s">
        <v>581</v>
      </c>
      <c r="D352" s="58">
        <f>Invoice!B357</f>
        <v>3</v>
      </c>
      <c r="E352" s="59">
        <f>'Shipping Invoice'!J358*$N$1</f>
        <v>0.7</v>
      </c>
      <c r="F352" s="59">
        <f t="shared" si="16"/>
        <v>2.0999999999999996</v>
      </c>
      <c r="G352" s="60">
        <f t="shared" si="17"/>
        <v>26.571999999999999</v>
      </c>
      <c r="H352" s="63">
        <f t="shared" si="18"/>
        <v>79.715999999999994</v>
      </c>
    </row>
    <row r="353" spans="1:8" s="62" customFormat="1" ht="36">
      <c r="A353" s="56" t="str">
        <f>IF((LEN('Copy paste to Here'!G357))&gt;5,((CONCATENATE('Copy paste to Here'!G357," &amp; ",'Copy paste to Here'!D357,"  &amp;  ",'Copy paste to Here'!E357))),"Empty Cell")</f>
        <v xml:space="preserve">925 silver hoop nose ring, 22g (0.6mm) with an outer diameter of 10mm ball &amp; 1.5mm round color crystals - 1 piece &amp; Crystal Color: Clear  &amp;  </v>
      </c>
      <c r="B353" s="57" t="str">
        <f>'Copy paste to Here'!C357</f>
        <v>NS06M9</v>
      </c>
      <c r="C353" s="57" t="s">
        <v>1038</v>
      </c>
      <c r="D353" s="58">
        <f>Invoice!B358</f>
        <v>5</v>
      </c>
      <c r="E353" s="59">
        <f>'Shipping Invoice'!J359*$N$1</f>
        <v>0.74</v>
      </c>
      <c r="F353" s="59">
        <f t="shared" si="16"/>
        <v>3.7</v>
      </c>
      <c r="G353" s="60">
        <f t="shared" si="17"/>
        <v>28.090399999999999</v>
      </c>
      <c r="H353" s="63">
        <f t="shared" si="18"/>
        <v>140.452</v>
      </c>
    </row>
    <row r="354" spans="1:8" s="62" customFormat="1" ht="36">
      <c r="A354" s="56" t="str">
        <f>IF((LEN('Copy paste to Here'!G358))&gt;5,((CONCATENATE('Copy paste to Here'!G358," &amp; ",'Copy paste to Here'!D358,"  &amp;  ",'Copy paste to Here'!E358))),"Empty Cell")</f>
        <v xml:space="preserve">925 silver hoop nose ring, 22g (0.6mm) with an outer diameter of 10mm ball &amp; 1.5mm round color crystals - 1 piece &amp; Crystal Color: Blue Zircon  &amp;  </v>
      </c>
      <c r="B354" s="57" t="str">
        <f>'Copy paste to Here'!C358</f>
        <v>NS06M9</v>
      </c>
      <c r="C354" s="57" t="s">
        <v>1038</v>
      </c>
      <c r="D354" s="58">
        <f>Invoice!B359</f>
        <v>3</v>
      </c>
      <c r="E354" s="59">
        <f>'Shipping Invoice'!J360*$N$1</f>
        <v>0.74</v>
      </c>
      <c r="F354" s="59">
        <f t="shared" si="16"/>
        <v>2.2199999999999998</v>
      </c>
      <c r="G354" s="60">
        <f t="shared" si="17"/>
        <v>28.090399999999999</v>
      </c>
      <c r="H354" s="63">
        <f t="shared" si="18"/>
        <v>84.271199999999993</v>
      </c>
    </row>
    <row r="355" spans="1:8" s="62" customFormat="1" ht="36">
      <c r="A355" s="56" t="str">
        <f>IF((LEN('Copy paste to Here'!G359))&gt;5,((CONCATENATE('Copy paste to Here'!G359," &amp; ",'Copy paste to Here'!D359,"  &amp;  ",'Copy paste to Here'!E359))),"Empty Cell")</f>
        <v xml:space="preserve">925 silver hoop nose ring, 22g (0.6mm) with an outer diameter of 10mm ball &amp; 1.5mm round color crystals - 1 piece &amp; Crystal Color: Fuchsia  &amp;  </v>
      </c>
      <c r="B355" s="57" t="str">
        <f>'Copy paste to Here'!C359</f>
        <v>NS06M9</v>
      </c>
      <c r="C355" s="57" t="s">
        <v>1038</v>
      </c>
      <c r="D355" s="58">
        <f>Invoice!B360</f>
        <v>3</v>
      </c>
      <c r="E355" s="59">
        <f>'Shipping Invoice'!J361*$N$1</f>
        <v>0.74</v>
      </c>
      <c r="F355" s="59">
        <f t="shared" si="16"/>
        <v>2.2199999999999998</v>
      </c>
      <c r="G355" s="60">
        <f t="shared" si="17"/>
        <v>28.090399999999999</v>
      </c>
      <c r="H355" s="63">
        <f t="shared" si="18"/>
        <v>84.271199999999993</v>
      </c>
    </row>
    <row r="356" spans="1:8" s="62" customFormat="1" ht="36">
      <c r="A356" s="56" t="str">
        <f>IF((LEN('Copy paste to Here'!G360))&gt;5,((CONCATENATE('Copy paste to Here'!G360," &amp; ",'Copy paste to Here'!D360,"  &amp;  ",'Copy paste to Here'!E360))),"Empty Cell")</f>
        <v xml:space="preserve">925 silver hoop nose ring, 22g (0.6mm) with an outer diameter of 10mm ball &amp; 1.5mm round color crystals - 1 piece &amp; Crystal Color: Light Siam  &amp;  </v>
      </c>
      <c r="B356" s="57" t="str">
        <f>'Copy paste to Here'!C360</f>
        <v>NS06M9</v>
      </c>
      <c r="C356" s="57" t="s">
        <v>1038</v>
      </c>
      <c r="D356" s="58">
        <f>Invoice!B361</f>
        <v>3</v>
      </c>
      <c r="E356" s="59">
        <f>'Shipping Invoice'!J362*$N$1</f>
        <v>0.74</v>
      </c>
      <c r="F356" s="59">
        <f t="shared" si="16"/>
        <v>2.2199999999999998</v>
      </c>
      <c r="G356" s="60">
        <f t="shared" si="17"/>
        <v>28.090399999999999</v>
      </c>
      <c r="H356" s="63">
        <f t="shared" si="18"/>
        <v>84.271199999999993</v>
      </c>
    </row>
    <row r="357" spans="1:8" s="62" customFormat="1" ht="36">
      <c r="A357" s="56" t="str">
        <f>IF((LEN('Copy paste to Here'!G361))&gt;5,((CONCATENATE('Copy paste to Here'!G361," &amp; ",'Copy paste to Here'!D361,"  &amp;  ",'Copy paste to Here'!E361))),"Empty Cell")</f>
        <v xml:space="preserve">Sterling silver hoop nose ring, 22g (0.6mm) with ball &amp; triple color crystals and an outer diameter of 3/8'' (10mm) - 1 piece &amp; Crystal Color: Clear  &amp;  </v>
      </c>
      <c r="B357" s="57" t="str">
        <f>'Copy paste to Here'!C361</f>
        <v>NS06TM</v>
      </c>
      <c r="C357" s="57" t="s">
        <v>1040</v>
      </c>
      <c r="D357" s="58">
        <f>Invoice!B362</f>
        <v>3</v>
      </c>
      <c r="E357" s="59">
        <f>'Shipping Invoice'!J363*$N$1</f>
        <v>0.9</v>
      </c>
      <c r="F357" s="59">
        <f t="shared" si="16"/>
        <v>2.7</v>
      </c>
      <c r="G357" s="60">
        <f t="shared" si="17"/>
        <v>34.164000000000001</v>
      </c>
      <c r="H357" s="63">
        <f t="shared" si="18"/>
        <v>102.492</v>
      </c>
    </row>
    <row r="358" spans="1:8" s="62" customFormat="1" ht="36">
      <c r="A358" s="56" t="str">
        <f>IF((LEN('Copy paste to Here'!G362))&gt;5,((CONCATENATE('Copy paste to Here'!G362," &amp; ",'Copy paste to Here'!D362,"  &amp;  ",'Copy paste to Here'!E362))),"Empty Cell")</f>
        <v xml:space="preserve">Sterling silver hoop nose ring, 22g (0.6mm) with ball &amp; triple color crystals and an outer diameter of 3/8'' (10mm) - 1 piece &amp; Crystal Color: Light Siam  &amp;  </v>
      </c>
      <c r="B358" s="57" t="str">
        <f>'Copy paste to Here'!C362</f>
        <v>NS06TM</v>
      </c>
      <c r="C358" s="57" t="s">
        <v>1040</v>
      </c>
      <c r="D358" s="58">
        <f>Invoice!B363</f>
        <v>3</v>
      </c>
      <c r="E358" s="59">
        <f>'Shipping Invoice'!J364*$N$1</f>
        <v>0.9</v>
      </c>
      <c r="F358" s="59">
        <f t="shared" si="16"/>
        <v>2.7</v>
      </c>
      <c r="G358" s="60">
        <f t="shared" si="17"/>
        <v>34.164000000000001</v>
      </c>
      <c r="H358" s="63">
        <f t="shared" si="18"/>
        <v>102.492</v>
      </c>
    </row>
    <row r="359" spans="1:8" s="62" customFormat="1" ht="48">
      <c r="A359" s="56" t="str">
        <f>IF((LEN('Copy paste to Here'!G363))&gt;5,((CONCATENATE('Copy paste to Here'!G363," &amp; ",'Copy paste to Here'!D363,"  &amp;  ",'Copy paste to Here'!E363))),"Empty Cell")</f>
        <v xml:space="preserve">Display box with 52 pcs. of 925 sterling silver ''Bend it yourself'' nose studs, 22g (0.6mm) with 2mm round clear prong set CZ stones (in standard packing or in vacuum sealed packing to prevent tarnishing) &amp; Packing Option: Standard Package  &amp;  </v>
      </c>
      <c r="B359" s="57" t="str">
        <f>'Copy paste to Here'!C363</f>
        <v>NYCZBXC</v>
      </c>
      <c r="C359" s="57" t="s">
        <v>1041</v>
      </c>
      <c r="D359" s="58">
        <f>Invoice!B364</f>
        <v>1</v>
      </c>
      <c r="E359" s="59">
        <f>'Shipping Invoice'!J365*$N$1</f>
        <v>15.63</v>
      </c>
      <c r="F359" s="59">
        <f t="shared" si="16"/>
        <v>15.63</v>
      </c>
      <c r="G359" s="60">
        <f t="shared" si="17"/>
        <v>593.31479999999999</v>
      </c>
      <c r="H359" s="63">
        <f t="shared" si="18"/>
        <v>593.31479999999999</v>
      </c>
    </row>
    <row r="360" spans="1:8" s="62" customFormat="1" ht="60">
      <c r="A360" s="56" t="str">
        <f>IF((LEN('Copy paste to Here'!G364))&gt;5,((CONCATENATE('Copy paste to Here'!G364," &amp; ",'Copy paste to Here'!D364,"  &amp;  ",'Copy paste to Here'!E364))),"Empty Cell")</f>
        <v xml:space="preserve">Display box with 52 pcs. of 925 sterling silver ''Bend it yourself'' nose studs, 22g (0.6mm) with 3mm heart shaped prong set CZ stones in assorted colors (in standard packing or in vacuum sealed packing to prevent tarnishing) &amp; Packing Option: Standard Package  &amp;  </v>
      </c>
      <c r="B360" s="57" t="str">
        <f>'Copy paste to Here'!C364</f>
        <v>NYZBHM</v>
      </c>
      <c r="C360" s="57" t="s">
        <v>1042</v>
      </c>
      <c r="D360" s="58">
        <f>Invoice!B365</f>
        <v>1</v>
      </c>
      <c r="E360" s="59">
        <f>'Shipping Invoice'!J366*$N$1</f>
        <v>21.47</v>
      </c>
      <c r="F360" s="59">
        <f t="shared" si="16"/>
        <v>21.47</v>
      </c>
      <c r="G360" s="60">
        <f t="shared" si="17"/>
        <v>815.00119999999993</v>
      </c>
      <c r="H360" s="63">
        <f t="shared" si="18"/>
        <v>815.00119999999993</v>
      </c>
    </row>
    <row r="361" spans="1:8" s="62" customFormat="1" ht="36">
      <c r="A361" s="56" t="str">
        <f>IF((LEN('Copy paste to Here'!G365))&gt;5,((CONCATENATE('Copy paste to Here'!G365," &amp; ",'Copy paste to Here'!D365,"  &amp;  ",'Copy paste to Here'!E365))),"Empty Cell")</f>
        <v>Acrylic pincher with double rubber O-Rings - gauge 14g to 00g (1.6mm - 10mm) &amp; Pincher Size: Thickness 4mm &amp; width 14mm  &amp;  Color: Black</v>
      </c>
      <c r="B361" s="57" t="str">
        <f>'Copy paste to Here'!C365</f>
        <v>PACP</v>
      </c>
      <c r="C361" s="57" t="s">
        <v>1212</v>
      </c>
      <c r="D361" s="58">
        <f>Invoice!B366</f>
        <v>4</v>
      </c>
      <c r="E361" s="59">
        <f>'Shipping Invoice'!J367*$N$1</f>
        <v>0.48</v>
      </c>
      <c r="F361" s="59">
        <f t="shared" si="16"/>
        <v>1.92</v>
      </c>
      <c r="G361" s="60">
        <f t="shared" si="17"/>
        <v>18.220800000000001</v>
      </c>
      <c r="H361" s="63">
        <f t="shared" si="18"/>
        <v>72.883200000000002</v>
      </c>
    </row>
    <row r="362" spans="1:8" s="62" customFormat="1" ht="36">
      <c r="A362" s="56" t="str">
        <f>IF((LEN('Copy paste to Here'!G366))&gt;5,((CONCATENATE('Copy paste to Here'!G366," &amp; ",'Copy paste to Here'!D366,"  &amp;  ",'Copy paste to Here'!E366))),"Empty Cell")</f>
        <v>Acrylic pincher with double rubber O-Rings - gauge 14g to 00g (1.6mm - 10mm) &amp; Pincher Size: Thickness 6mm &amp; width 18mm  &amp;  Color: Black</v>
      </c>
      <c r="B362" s="57" t="str">
        <f>'Copy paste to Here'!C366</f>
        <v>PACP</v>
      </c>
      <c r="C362" s="57" t="s">
        <v>1213</v>
      </c>
      <c r="D362" s="58">
        <f>Invoice!B367</f>
        <v>4</v>
      </c>
      <c r="E362" s="59">
        <f>'Shipping Invoice'!J368*$N$1</f>
        <v>0.54</v>
      </c>
      <c r="F362" s="59">
        <f t="shared" si="16"/>
        <v>2.16</v>
      </c>
      <c r="G362" s="60">
        <f t="shared" si="17"/>
        <v>20.4984</v>
      </c>
      <c r="H362" s="63">
        <f t="shared" si="18"/>
        <v>81.993600000000001</v>
      </c>
    </row>
    <row r="363" spans="1:8" s="62" customFormat="1" ht="25.5">
      <c r="A363" s="56" t="str">
        <f>IF((LEN('Copy paste to Here'!G367))&gt;5,((CONCATENATE('Copy paste to Here'!G367," &amp; ",'Copy paste to Here'!D367,"  &amp;  ",'Copy paste to Here'!E367))),"Empty Cell")</f>
        <v xml:space="preserve">Double flare Batik wood plug &amp; Gauge: 20mm  &amp;  </v>
      </c>
      <c r="B363" s="57" t="str">
        <f>'Copy paste to Here'!C367</f>
        <v>PBA</v>
      </c>
      <c r="C363" s="57" t="s">
        <v>1214</v>
      </c>
      <c r="D363" s="58">
        <f>Invoice!B368</f>
        <v>2</v>
      </c>
      <c r="E363" s="59">
        <f>'Shipping Invoice'!J369*$N$1</f>
        <v>1.8</v>
      </c>
      <c r="F363" s="59">
        <f t="shared" si="16"/>
        <v>3.6</v>
      </c>
      <c r="G363" s="60">
        <f t="shared" si="17"/>
        <v>68.328000000000003</v>
      </c>
      <c r="H363" s="63">
        <f t="shared" si="18"/>
        <v>136.65600000000001</v>
      </c>
    </row>
    <row r="364" spans="1:8" s="62" customFormat="1">
      <c r="A364" s="56" t="str">
        <f>IF((LEN('Copy paste to Here'!G368))&gt;5,((CONCATENATE('Copy paste to Here'!G368," &amp; ",'Copy paste to Here'!D368,"  &amp;  ",'Copy paste to Here'!E368))),"Empty Cell")</f>
        <v xml:space="preserve">Real jade double flared stone plug &amp; Gauge: 6mm  &amp;  </v>
      </c>
      <c r="B364" s="57" t="str">
        <f>'Copy paste to Here'!C368</f>
        <v>PGSAA</v>
      </c>
      <c r="C364" s="57" t="s">
        <v>1215</v>
      </c>
      <c r="D364" s="58">
        <f>Invoice!B369</f>
        <v>2</v>
      </c>
      <c r="E364" s="59">
        <f>'Shipping Invoice'!J370*$N$1</f>
        <v>0.87</v>
      </c>
      <c r="F364" s="59">
        <f t="shared" si="16"/>
        <v>1.74</v>
      </c>
      <c r="G364" s="60">
        <f t="shared" si="17"/>
        <v>33.025199999999998</v>
      </c>
      <c r="H364" s="63">
        <f t="shared" si="18"/>
        <v>66.050399999999996</v>
      </c>
    </row>
    <row r="365" spans="1:8" s="62" customFormat="1" ht="25.5">
      <c r="A365" s="56" t="str">
        <f>IF((LEN('Copy paste to Here'!G369))&gt;5,((CONCATENATE('Copy paste to Here'!G369," &amp; ",'Copy paste to Here'!D369,"  &amp;  ",'Copy paste to Here'!E369))),"Empty Cell")</f>
        <v xml:space="preserve">Real jade double flared stone plug &amp; Gauge: 12mm  &amp;  </v>
      </c>
      <c r="B365" s="57" t="str">
        <f>'Copy paste to Here'!C369</f>
        <v>PGSAA</v>
      </c>
      <c r="C365" s="57" t="s">
        <v>1216</v>
      </c>
      <c r="D365" s="58">
        <f>Invoice!B370</f>
        <v>2</v>
      </c>
      <c r="E365" s="59">
        <f>'Shipping Invoice'!J371*$N$1</f>
        <v>1.41</v>
      </c>
      <c r="F365" s="59">
        <f t="shared" si="16"/>
        <v>2.82</v>
      </c>
      <c r="G365" s="60">
        <f t="shared" si="17"/>
        <v>53.523599999999995</v>
      </c>
      <c r="H365" s="63">
        <f t="shared" si="18"/>
        <v>107.04719999999999</v>
      </c>
    </row>
    <row r="366" spans="1:8" s="62" customFormat="1" ht="25.5">
      <c r="A366" s="56" t="str">
        <f>IF((LEN('Copy paste to Here'!G370))&gt;5,((CONCATENATE('Copy paste to Here'!G370," &amp; ",'Copy paste to Here'!D370,"  &amp;  ",'Copy paste to Here'!E370))),"Empty Cell")</f>
        <v xml:space="preserve">Rose quartz double flared stone plug &amp; Gauge: 10mm  &amp;  </v>
      </c>
      <c r="B366" s="57" t="str">
        <f>'Copy paste to Here'!C370</f>
        <v>PGSCC</v>
      </c>
      <c r="C366" s="57" t="s">
        <v>1217</v>
      </c>
      <c r="D366" s="58">
        <f>Invoice!B371</f>
        <v>4</v>
      </c>
      <c r="E366" s="59">
        <f>'Shipping Invoice'!J372*$N$1</f>
        <v>1.21</v>
      </c>
      <c r="F366" s="59">
        <f t="shared" si="16"/>
        <v>4.84</v>
      </c>
      <c r="G366" s="60">
        <f t="shared" si="17"/>
        <v>45.931600000000003</v>
      </c>
      <c r="H366" s="63">
        <f t="shared" si="18"/>
        <v>183.72640000000001</v>
      </c>
    </row>
    <row r="367" spans="1:8" s="62" customFormat="1" ht="25.5">
      <c r="A367" s="56" t="str">
        <f>IF((LEN('Copy paste to Here'!G371))&gt;5,((CONCATENATE('Copy paste to Here'!G371," &amp; ",'Copy paste to Here'!D371,"  &amp;  ",'Copy paste to Here'!E371))),"Empty Cell")</f>
        <v xml:space="preserve">Hematite double flared stone plug &amp; Gauge: 10mm  &amp;  </v>
      </c>
      <c r="B367" s="57" t="str">
        <f>'Copy paste to Here'!C371</f>
        <v>PGSEE</v>
      </c>
      <c r="C367" s="57" t="s">
        <v>1218</v>
      </c>
      <c r="D367" s="58">
        <f>Invoice!B372</f>
        <v>2</v>
      </c>
      <c r="E367" s="59">
        <f>'Shipping Invoice'!J373*$N$1</f>
        <v>1.5</v>
      </c>
      <c r="F367" s="59">
        <f t="shared" si="16"/>
        <v>3</v>
      </c>
      <c r="G367" s="60">
        <f t="shared" si="17"/>
        <v>56.94</v>
      </c>
      <c r="H367" s="63">
        <f t="shared" si="18"/>
        <v>113.88</v>
      </c>
    </row>
    <row r="368" spans="1:8" s="62" customFormat="1" ht="25.5">
      <c r="A368" s="56" t="str">
        <f>IF((LEN('Copy paste to Here'!G372))&gt;5,((CONCATENATE('Copy paste to Here'!G372," &amp; ",'Copy paste to Here'!D372,"  &amp;  ",'Copy paste to Here'!E372))),"Empty Cell")</f>
        <v xml:space="preserve">Hematite double flared stone plug &amp; Gauge: 12mm  &amp;  </v>
      </c>
      <c r="B368" s="57" t="str">
        <f>'Copy paste to Here'!C372</f>
        <v>PGSEE</v>
      </c>
      <c r="C368" s="57" t="s">
        <v>1219</v>
      </c>
      <c r="D368" s="58">
        <f>Invoice!B373</f>
        <v>2</v>
      </c>
      <c r="E368" s="59">
        <f>'Shipping Invoice'!J374*$N$1</f>
        <v>1.85</v>
      </c>
      <c r="F368" s="59">
        <f t="shared" si="16"/>
        <v>3.7</v>
      </c>
      <c r="G368" s="60">
        <f t="shared" si="17"/>
        <v>70.225999999999999</v>
      </c>
      <c r="H368" s="63">
        <f t="shared" si="18"/>
        <v>140.452</v>
      </c>
    </row>
    <row r="369" spans="1:8" s="62" customFormat="1">
      <c r="A369" s="56" t="str">
        <f>IF((LEN('Copy paste to Here'!G373))&gt;5,((CONCATENATE('Copy paste to Here'!G373," &amp; ",'Copy paste to Here'!D373,"  &amp;  ",'Copy paste to Here'!E373))),"Empty Cell")</f>
        <v xml:space="preserve">Amethyst double flared stone plug &amp; Gauge: 6mm  &amp;  </v>
      </c>
      <c r="B369" s="57" t="str">
        <f>'Copy paste to Here'!C373</f>
        <v>PGSFF</v>
      </c>
      <c r="C369" s="57" t="s">
        <v>1220</v>
      </c>
      <c r="D369" s="58">
        <f>Invoice!B374</f>
        <v>2</v>
      </c>
      <c r="E369" s="59">
        <f>'Shipping Invoice'!J375*$N$1</f>
        <v>1.46</v>
      </c>
      <c r="F369" s="59">
        <f t="shared" si="16"/>
        <v>2.92</v>
      </c>
      <c r="G369" s="60">
        <f t="shared" si="17"/>
        <v>55.421599999999998</v>
      </c>
      <c r="H369" s="63">
        <f t="shared" si="18"/>
        <v>110.8432</v>
      </c>
    </row>
    <row r="370" spans="1:8" s="62" customFormat="1" ht="25.5">
      <c r="A370" s="56" t="str">
        <f>IF((LEN('Copy paste to Here'!G374))&gt;5,((CONCATENATE('Copy paste to Here'!G374," &amp; ",'Copy paste to Here'!D374,"  &amp;  ",'Copy paste to Here'!E374))),"Empty Cell")</f>
        <v xml:space="preserve">Amethyst double flared stone plug &amp; Gauge: 10mm  &amp;  </v>
      </c>
      <c r="B370" s="57" t="str">
        <f>'Copy paste to Here'!C374</f>
        <v>PGSFF</v>
      </c>
      <c r="C370" s="57" t="s">
        <v>1221</v>
      </c>
      <c r="D370" s="58">
        <f>Invoice!B375</f>
        <v>2</v>
      </c>
      <c r="E370" s="59">
        <f>'Shipping Invoice'!J376*$N$1</f>
        <v>2.29</v>
      </c>
      <c r="F370" s="59">
        <f t="shared" si="16"/>
        <v>4.58</v>
      </c>
      <c r="G370" s="60">
        <f t="shared" si="17"/>
        <v>86.928399999999996</v>
      </c>
      <c r="H370" s="63">
        <f t="shared" si="18"/>
        <v>173.85679999999999</v>
      </c>
    </row>
    <row r="371" spans="1:8" s="62" customFormat="1">
      <c r="A371" s="56" t="str">
        <f>IF((LEN('Copy paste to Here'!G375))&gt;5,((CONCATENATE('Copy paste to Here'!G375," &amp; ",'Copy paste to Here'!D375,"  &amp;  ",'Copy paste to Here'!E375))),"Empty Cell")</f>
        <v xml:space="preserve">Black Onyx double flared stone plug &amp; Gauge: 8mm  &amp;  </v>
      </c>
      <c r="B371" s="57" t="str">
        <f>'Copy paste to Here'!C375</f>
        <v>PGSHH</v>
      </c>
      <c r="C371" s="57" t="s">
        <v>1222</v>
      </c>
      <c r="D371" s="58">
        <f>Invoice!B376</f>
        <v>4</v>
      </c>
      <c r="E371" s="59">
        <f>'Shipping Invoice'!J377*$N$1</f>
        <v>1.1100000000000001</v>
      </c>
      <c r="F371" s="59">
        <f t="shared" si="16"/>
        <v>4.4400000000000004</v>
      </c>
      <c r="G371" s="60">
        <f t="shared" si="17"/>
        <v>42.135600000000004</v>
      </c>
      <c r="H371" s="63">
        <f t="shared" si="18"/>
        <v>168.54240000000001</v>
      </c>
    </row>
    <row r="372" spans="1:8" s="62" customFormat="1" ht="25.5">
      <c r="A372" s="56" t="str">
        <f>IF((LEN('Copy paste to Here'!G376))&gt;5,((CONCATENATE('Copy paste to Here'!G376," &amp; ",'Copy paste to Here'!D376,"  &amp;  ",'Copy paste to Here'!E376))),"Empty Cell")</f>
        <v xml:space="preserve">Black Onyx double flared stone plug &amp; Gauge: 12mm  &amp;  </v>
      </c>
      <c r="B372" s="57" t="str">
        <f>'Copy paste to Here'!C376</f>
        <v>PGSHH</v>
      </c>
      <c r="C372" s="57" t="s">
        <v>1223</v>
      </c>
      <c r="D372" s="58">
        <f>Invoice!B377</f>
        <v>4</v>
      </c>
      <c r="E372" s="59">
        <f>'Shipping Invoice'!J378*$N$1</f>
        <v>1.5</v>
      </c>
      <c r="F372" s="59">
        <f t="shared" si="16"/>
        <v>6</v>
      </c>
      <c r="G372" s="60">
        <f t="shared" si="17"/>
        <v>56.94</v>
      </c>
      <c r="H372" s="63">
        <f t="shared" si="18"/>
        <v>227.76</v>
      </c>
    </row>
    <row r="373" spans="1:8" s="62" customFormat="1">
      <c r="A373" s="56" t="str">
        <f>IF((LEN('Copy paste to Here'!G377))&gt;5,((CONCATENATE('Copy paste to Here'!G377," &amp; ",'Copy paste to Here'!D377,"  &amp;  ",'Copy paste to Here'!E377))),"Empty Cell")</f>
        <v xml:space="preserve">Double flared White Howlite stone plug &amp; Gauge: 8mm  &amp;  </v>
      </c>
      <c r="B373" s="57" t="str">
        <f>'Copy paste to Here'!C377</f>
        <v>PGSNN</v>
      </c>
      <c r="C373" s="57" t="s">
        <v>1224</v>
      </c>
      <c r="D373" s="58">
        <f>Invoice!B378</f>
        <v>2</v>
      </c>
      <c r="E373" s="59">
        <f>'Shipping Invoice'!J379*$N$1</f>
        <v>1.1100000000000001</v>
      </c>
      <c r="F373" s="59">
        <f t="shared" si="16"/>
        <v>2.2200000000000002</v>
      </c>
      <c r="G373" s="60">
        <f t="shared" si="17"/>
        <v>42.135600000000004</v>
      </c>
      <c r="H373" s="63">
        <f t="shared" si="18"/>
        <v>84.271200000000007</v>
      </c>
    </row>
    <row r="374" spans="1:8" s="62" customFormat="1" ht="25.5">
      <c r="A374" s="56" t="str">
        <f>IF((LEN('Copy paste to Here'!G378))&gt;5,((CONCATENATE('Copy paste to Here'!G378," &amp; ",'Copy paste to Here'!D378,"  &amp;  ",'Copy paste to Here'!E378))),"Empty Cell")</f>
        <v xml:space="preserve">Double flared White Howlite stone plug &amp; Gauge: 12mm  &amp;  </v>
      </c>
      <c r="B374" s="57" t="str">
        <f>'Copy paste to Here'!C378</f>
        <v>PGSNN</v>
      </c>
      <c r="C374" s="57" t="s">
        <v>1225</v>
      </c>
      <c r="D374" s="58">
        <f>Invoice!B379</f>
        <v>2</v>
      </c>
      <c r="E374" s="59">
        <f>'Shipping Invoice'!J380*$N$1</f>
        <v>1.5</v>
      </c>
      <c r="F374" s="59">
        <f t="shared" si="16"/>
        <v>3</v>
      </c>
      <c r="G374" s="60">
        <f t="shared" si="17"/>
        <v>56.94</v>
      </c>
      <c r="H374" s="63">
        <f t="shared" si="18"/>
        <v>113.88</v>
      </c>
    </row>
    <row r="375" spans="1:8" s="62" customFormat="1" ht="25.5">
      <c r="A375" s="56" t="str">
        <f>IF((LEN('Copy paste to Here'!G379))&gt;5,((CONCATENATE('Copy paste to Here'!G379," &amp; ",'Copy paste to Here'!D379,"  &amp;  ",'Copy paste to Here'!E379))),"Empty Cell")</f>
        <v xml:space="preserve">Lapislazuli double flare stone plug &amp; Gauge: 10mm  &amp;  </v>
      </c>
      <c r="B375" s="57" t="str">
        <f>'Copy paste to Here'!C379</f>
        <v>PGSPP</v>
      </c>
      <c r="C375" s="57" t="s">
        <v>1226</v>
      </c>
      <c r="D375" s="58">
        <f>Invoice!B380</f>
        <v>2</v>
      </c>
      <c r="E375" s="59">
        <f>'Shipping Invoice'!J381*$N$1</f>
        <v>2.19</v>
      </c>
      <c r="F375" s="59">
        <f t="shared" si="16"/>
        <v>4.38</v>
      </c>
      <c r="G375" s="60">
        <f t="shared" si="17"/>
        <v>83.132400000000004</v>
      </c>
      <c r="H375" s="63">
        <f t="shared" si="18"/>
        <v>166.26480000000001</v>
      </c>
    </row>
    <row r="376" spans="1:8" s="62" customFormat="1" ht="25.5">
      <c r="A376" s="56" t="str">
        <f>IF((LEN('Copy paste to Here'!G380))&gt;5,((CONCATENATE('Copy paste to Here'!G380," &amp; ",'Copy paste to Here'!D380,"  &amp;  ",'Copy paste to Here'!E380))),"Empty Cell")</f>
        <v xml:space="preserve">Lapislazuli double flare stone plug &amp; Gauge: 12mm  &amp;  </v>
      </c>
      <c r="B376" s="57" t="str">
        <f>'Copy paste to Here'!C380</f>
        <v>PGSPP</v>
      </c>
      <c r="C376" s="57" t="s">
        <v>1227</v>
      </c>
      <c r="D376" s="58">
        <f>Invoice!B381</f>
        <v>2</v>
      </c>
      <c r="E376" s="59">
        <f>'Shipping Invoice'!J382*$N$1</f>
        <v>2.5299999999999998</v>
      </c>
      <c r="F376" s="59">
        <f t="shared" si="16"/>
        <v>5.0599999999999996</v>
      </c>
      <c r="G376" s="60">
        <f t="shared" si="17"/>
        <v>96.038799999999995</v>
      </c>
      <c r="H376" s="63">
        <f t="shared" si="18"/>
        <v>192.07759999999999</v>
      </c>
    </row>
    <row r="377" spans="1:8" s="62" customFormat="1" ht="24">
      <c r="A377" s="56" t="str">
        <f>IF((LEN('Copy paste to Here'!G381))&gt;5,((CONCATENATE('Copy paste to Here'!G381," &amp; ",'Copy paste to Here'!D381,"  &amp;  ",'Copy paste to Here'!E381))),"Empty Cell")</f>
        <v xml:space="preserve">One pair of plain 925 sterling silver hoop earrings, 1.2mm thickness &amp; Size: 8mm  &amp;  </v>
      </c>
      <c r="B377" s="57" t="str">
        <f>'Copy paste to Here'!C381</f>
        <v>PHO</v>
      </c>
      <c r="C377" s="57" t="s">
        <v>1228</v>
      </c>
      <c r="D377" s="58">
        <f>Invoice!B382</f>
        <v>2</v>
      </c>
      <c r="E377" s="59">
        <f>'Shipping Invoice'!J383*$N$1</f>
        <v>1.1399999999999999</v>
      </c>
      <c r="F377" s="59">
        <f t="shared" si="16"/>
        <v>2.2799999999999998</v>
      </c>
      <c r="G377" s="60">
        <f t="shared" si="17"/>
        <v>43.2744</v>
      </c>
      <c r="H377" s="63">
        <f t="shared" si="18"/>
        <v>86.5488</v>
      </c>
    </row>
    <row r="378" spans="1:8" s="62" customFormat="1" ht="24">
      <c r="A378" s="56" t="str">
        <f>IF((LEN('Copy paste to Here'!G382))&gt;5,((CONCATENATE('Copy paste to Here'!G382," &amp; ",'Copy paste to Here'!D382,"  &amp;  ",'Copy paste to Here'!E382))),"Empty Cell")</f>
        <v xml:space="preserve">One pair of plain 925 sterling silver hoop earrings, 1.2mm thickness &amp; Size: 10mm  &amp;  </v>
      </c>
      <c r="B378" s="57" t="str">
        <f>'Copy paste to Here'!C382</f>
        <v>PHO</v>
      </c>
      <c r="C378" s="57" t="s">
        <v>1229</v>
      </c>
      <c r="D378" s="58">
        <f>Invoice!B383</f>
        <v>4</v>
      </c>
      <c r="E378" s="59">
        <f>'Shipping Invoice'!J384*$N$1</f>
        <v>1.36</v>
      </c>
      <c r="F378" s="59">
        <f t="shared" si="16"/>
        <v>5.44</v>
      </c>
      <c r="G378" s="60">
        <f t="shared" si="17"/>
        <v>51.625600000000006</v>
      </c>
      <c r="H378" s="63">
        <f t="shared" si="18"/>
        <v>206.50240000000002</v>
      </c>
    </row>
    <row r="379" spans="1:8" s="62" customFormat="1" ht="24">
      <c r="A379" s="56" t="str">
        <f>IF((LEN('Copy paste to Here'!G383))&gt;5,((CONCATENATE('Copy paste to Here'!G383," &amp; ",'Copy paste to Here'!D383,"  &amp;  ",'Copy paste to Here'!E383))),"Empty Cell")</f>
        <v xml:space="preserve">One pair of plain 925 sterling silver hoop earrings, 1.2mm thickness &amp; Size: 12mm  &amp;  </v>
      </c>
      <c r="B379" s="57" t="str">
        <f>'Copy paste to Here'!C383</f>
        <v>PHO</v>
      </c>
      <c r="C379" s="57" t="s">
        <v>1230</v>
      </c>
      <c r="D379" s="58">
        <f>Invoice!B384</f>
        <v>2</v>
      </c>
      <c r="E379" s="59">
        <f>'Shipping Invoice'!J385*$N$1</f>
        <v>1.56</v>
      </c>
      <c r="F379" s="59">
        <f t="shared" si="16"/>
        <v>3.12</v>
      </c>
      <c r="G379" s="60">
        <f t="shared" si="17"/>
        <v>59.217600000000004</v>
      </c>
      <c r="H379" s="63">
        <f t="shared" si="18"/>
        <v>118.43520000000001</v>
      </c>
    </row>
    <row r="380" spans="1:8" s="62" customFormat="1" ht="24">
      <c r="A380" s="56" t="str">
        <f>IF((LEN('Copy paste to Here'!G384))&gt;5,((CONCATENATE('Copy paste to Here'!G384," &amp; ",'Copy paste to Here'!D384,"  &amp;  ",'Copy paste to Here'!E384))),"Empty Cell")</f>
        <v xml:space="preserve">One pair of plain 925 sterling silver hoop earrings, 1.2mm thickness &amp; Size: 14mm  &amp;  </v>
      </c>
      <c r="B380" s="57" t="str">
        <f>'Copy paste to Here'!C384</f>
        <v>PHO</v>
      </c>
      <c r="C380" s="57" t="s">
        <v>1231</v>
      </c>
      <c r="D380" s="58">
        <f>Invoice!B385</f>
        <v>2</v>
      </c>
      <c r="E380" s="59">
        <f>'Shipping Invoice'!J386*$N$1</f>
        <v>1.77</v>
      </c>
      <c r="F380" s="59">
        <f t="shared" si="16"/>
        <v>3.54</v>
      </c>
      <c r="G380" s="60">
        <f t="shared" si="17"/>
        <v>67.1892</v>
      </c>
      <c r="H380" s="63">
        <f t="shared" si="18"/>
        <v>134.3784</v>
      </c>
    </row>
    <row r="381" spans="1:8" s="62" customFormat="1" ht="24">
      <c r="A381" s="56" t="str">
        <f>IF((LEN('Copy paste to Here'!G385))&gt;5,((CONCATENATE('Copy paste to Here'!G385," &amp; ",'Copy paste to Here'!D385,"  &amp;  ",'Copy paste to Here'!E385))),"Empty Cell")</f>
        <v xml:space="preserve">One pair of 925 sterling silver hollow hoop earrings, 16g (1.2mm) with real 18k gold plating &amp; Size: 8mm  &amp;  </v>
      </c>
      <c r="B381" s="57" t="str">
        <f>'Copy paste to Here'!C385</f>
        <v>PHORG</v>
      </c>
      <c r="C381" s="57" t="s">
        <v>1232</v>
      </c>
      <c r="D381" s="58">
        <f>Invoice!B386</f>
        <v>2</v>
      </c>
      <c r="E381" s="59">
        <f>'Shipping Invoice'!J387*$N$1</f>
        <v>1.77</v>
      </c>
      <c r="F381" s="59">
        <f t="shared" si="16"/>
        <v>3.54</v>
      </c>
      <c r="G381" s="60">
        <f t="shared" si="17"/>
        <v>67.1892</v>
      </c>
      <c r="H381" s="63">
        <f t="shared" si="18"/>
        <v>134.3784</v>
      </c>
    </row>
    <row r="382" spans="1:8" s="62" customFormat="1" ht="25.5">
      <c r="A382" s="56" t="str">
        <f>IF((LEN('Copy paste to Here'!G386))&gt;5,((CONCATENATE('Copy paste to Here'!G386," &amp; ",'Copy paste to Here'!D386,"  &amp;  ",'Copy paste to Here'!E386))),"Empty Cell")</f>
        <v xml:space="preserve">One pair of 925 sterling silver hollow hoop earrings, 16g (1.2mm) with real 18k gold plating &amp; Size: 14mm  &amp;  </v>
      </c>
      <c r="B382" s="57" t="str">
        <f>'Copy paste to Here'!C386</f>
        <v>PHORG</v>
      </c>
      <c r="C382" s="57" t="s">
        <v>1233</v>
      </c>
      <c r="D382" s="58">
        <f>Invoice!B387</f>
        <v>2</v>
      </c>
      <c r="E382" s="59">
        <f>'Shipping Invoice'!J388*$N$1</f>
        <v>2.81</v>
      </c>
      <c r="F382" s="59">
        <f t="shared" si="16"/>
        <v>5.62</v>
      </c>
      <c r="G382" s="60">
        <f t="shared" si="17"/>
        <v>106.66760000000001</v>
      </c>
      <c r="H382" s="63">
        <f t="shared" si="18"/>
        <v>213.33520000000001</v>
      </c>
    </row>
    <row r="383" spans="1:8" s="62" customFormat="1" ht="24">
      <c r="A383" s="56" t="str">
        <f>IF((LEN('Copy paste to Here'!G387))&gt;5,((CONCATENATE('Copy paste to Here'!G387," &amp; ",'Copy paste to Here'!D387,"  &amp;  ",'Copy paste to Here'!E387))),"Empty Cell")</f>
        <v xml:space="preserve">Black ebony and teak wood 2-tone double flared plug &amp; Gauge: 6mm  &amp;  </v>
      </c>
      <c r="B383" s="57" t="str">
        <f>'Copy paste to Here'!C387</f>
        <v>PKTO</v>
      </c>
      <c r="C383" s="57" t="s">
        <v>1234</v>
      </c>
      <c r="D383" s="58">
        <f>Invoice!B388</f>
        <v>2</v>
      </c>
      <c r="E383" s="59">
        <f>'Shipping Invoice'!J389*$N$1</f>
        <v>1.55</v>
      </c>
      <c r="F383" s="59">
        <f t="shared" si="16"/>
        <v>3.1</v>
      </c>
      <c r="G383" s="60">
        <f t="shared" si="17"/>
        <v>58.838000000000001</v>
      </c>
      <c r="H383" s="63">
        <f t="shared" si="18"/>
        <v>117.676</v>
      </c>
    </row>
    <row r="384" spans="1:8" s="62" customFormat="1" ht="24">
      <c r="A384" s="56" t="str">
        <f>IF((LEN('Copy paste to Here'!G388))&gt;5,((CONCATENATE('Copy paste to Here'!G388," &amp; ",'Copy paste to Here'!D388,"  &amp;  ",'Copy paste to Here'!E388))),"Empty Cell")</f>
        <v xml:space="preserve">Black ebony and teak wood 2-tone double flared plug &amp; Gauge: 8mm  &amp;  </v>
      </c>
      <c r="B384" s="57" t="str">
        <f>'Copy paste to Here'!C388</f>
        <v>PKTO</v>
      </c>
      <c r="C384" s="57" t="s">
        <v>1235</v>
      </c>
      <c r="D384" s="58">
        <f>Invoice!B389</f>
        <v>2</v>
      </c>
      <c r="E384" s="59">
        <f>'Shipping Invoice'!J390*$N$1</f>
        <v>1.7</v>
      </c>
      <c r="F384" s="59">
        <f t="shared" si="16"/>
        <v>3.4</v>
      </c>
      <c r="G384" s="60">
        <f t="shared" si="17"/>
        <v>64.531999999999996</v>
      </c>
      <c r="H384" s="63">
        <f t="shared" si="18"/>
        <v>129.06399999999999</v>
      </c>
    </row>
    <row r="385" spans="1:8" s="62" customFormat="1" ht="24">
      <c r="A385" s="56" t="str">
        <f>IF((LEN('Copy paste to Here'!G389))&gt;5,((CONCATENATE('Copy paste to Here'!G389," &amp; ",'Copy paste to Here'!D389,"  &amp;  ",'Copy paste to Here'!E389))),"Empty Cell")</f>
        <v xml:space="preserve">Organic double flared flesh tunnel with sawo,areng and jack fruit wood &amp; Gauge: 6mm  &amp;  </v>
      </c>
      <c r="B385" s="57" t="str">
        <f>'Copy paste to Here'!C389</f>
        <v>PSAY</v>
      </c>
      <c r="C385" s="57" t="s">
        <v>1236</v>
      </c>
      <c r="D385" s="58">
        <f>Invoice!B390</f>
        <v>2</v>
      </c>
      <c r="E385" s="59">
        <f>'Shipping Invoice'!J391*$N$1</f>
        <v>1.65</v>
      </c>
      <c r="F385" s="59">
        <f t="shared" si="16"/>
        <v>3.3</v>
      </c>
      <c r="G385" s="60">
        <f t="shared" si="17"/>
        <v>62.634</v>
      </c>
      <c r="H385" s="63">
        <f t="shared" si="18"/>
        <v>125.268</v>
      </c>
    </row>
    <row r="386" spans="1:8" s="62" customFormat="1" ht="24">
      <c r="A386" s="56" t="str">
        <f>IF((LEN('Copy paste to Here'!G390))&gt;5,((CONCATENATE('Copy paste to Here'!G390," &amp; ",'Copy paste to Here'!D390,"  &amp;  ",'Copy paste to Here'!E390))),"Empty Cell")</f>
        <v xml:space="preserve">Organic double flared flesh tunnel with sawo,areng and jack fruit wood &amp; Gauge: 12mm  &amp;  </v>
      </c>
      <c r="B386" s="57" t="str">
        <f>'Copy paste to Here'!C390</f>
        <v>PSAY</v>
      </c>
      <c r="C386" s="57" t="s">
        <v>1237</v>
      </c>
      <c r="D386" s="58">
        <f>Invoice!B391</f>
        <v>2</v>
      </c>
      <c r="E386" s="59">
        <f>'Shipping Invoice'!J392*$N$1</f>
        <v>2.14</v>
      </c>
      <c r="F386" s="59">
        <f t="shared" si="16"/>
        <v>4.28</v>
      </c>
      <c r="G386" s="60">
        <f t="shared" si="17"/>
        <v>81.234400000000008</v>
      </c>
      <c r="H386" s="63">
        <f t="shared" si="18"/>
        <v>162.46880000000002</v>
      </c>
    </row>
    <row r="387" spans="1:8" s="62" customFormat="1" ht="24">
      <c r="A387" s="56" t="str">
        <f>IF((LEN('Copy paste to Here'!G391))&gt;5,((CONCATENATE('Copy paste to Here'!G391," &amp; ",'Copy paste to Here'!D391,"  &amp;  ",'Copy paste to Here'!E391))),"Empty Cell")</f>
        <v xml:space="preserve">Concave double flare solid crocodile and black ebony wood plug in checkers design &amp; Gauge: 6mm  &amp;  </v>
      </c>
      <c r="B387" s="57" t="str">
        <f>'Copy paste to Here'!C391</f>
        <v>PWKY</v>
      </c>
      <c r="C387" s="57" t="s">
        <v>1238</v>
      </c>
      <c r="D387" s="58">
        <f>Invoice!B392</f>
        <v>2</v>
      </c>
      <c r="E387" s="59">
        <f>'Shipping Invoice'!J393*$N$1</f>
        <v>1.89</v>
      </c>
      <c r="F387" s="59">
        <f t="shared" si="16"/>
        <v>3.78</v>
      </c>
      <c r="G387" s="60">
        <f t="shared" si="17"/>
        <v>71.744399999999999</v>
      </c>
      <c r="H387" s="63">
        <f t="shared" si="18"/>
        <v>143.4888</v>
      </c>
    </row>
    <row r="388" spans="1:8" s="62" customFormat="1" ht="24">
      <c r="A388" s="56" t="str">
        <f>IF((LEN('Copy paste to Here'!G392))&gt;5,((CONCATENATE('Copy paste to Here'!G392," &amp; ",'Copy paste to Here'!D392,"  &amp;  ",'Copy paste to Here'!E392))),"Empty Cell")</f>
        <v xml:space="preserve">High polished surgical steel hinged segment ring, 14g (1.6mm) &amp; Length: 8mm  &amp;  </v>
      </c>
      <c r="B388" s="57" t="str">
        <f>'Copy paste to Here'!C392</f>
        <v>SEGH14</v>
      </c>
      <c r="C388" s="57" t="s">
        <v>649</v>
      </c>
      <c r="D388" s="58">
        <f>Invoice!B393</f>
        <v>3</v>
      </c>
      <c r="E388" s="59">
        <f>'Shipping Invoice'!J394*$N$1</f>
        <v>1.5</v>
      </c>
      <c r="F388" s="59">
        <f t="shared" si="16"/>
        <v>4.5</v>
      </c>
      <c r="G388" s="60">
        <f t="shared" si="17"/>
        <v>56.94</v>
      </c>
      <c r="H388" s="63">
        <f t="shared" si="18"/>
        <v>170.82</v>
      </c>
    </row>
    <row r="389" spans="1:8" s="62" customFormat="1" ht="24">
      <c r="A389" s="56" t="str">
        <f>IF((LEN('Copy paste to Here'!G393))&gt;5,((CONCATENATE('Copy paste to Here'!G393," &amp; ",'Copy paste to Here'!D393,"  &amp;  ",'Copy paste to Here'!E393))),"Empty Cell")</f>
        <v xml:space="preserve">High polished surgical steel hinged segment ring, 14g (1.6mm) &amp; Length: 10mm  &amp;  </v>
      </c>
      <c r="B389" s="57" t="str">
        <f>'Copy paste to Here'!C393</f>
        <v>SEGH14</v>
      </c>
      <c r="C389" s="57" t="s">
        <v>649</v>
      </c>
      <c r="D389" s="58">
        <f>Invoice!B394</f>
        <v>3</v>
      </c>
      <c r="E389" s="59">
        <f>'Shipping Invoice'!J395*$N$1</f>
        <v>1.5</v>
      </c>
      <c r="F389" s="59">
        <f t="shared" si="16"/>
        <v>4.5</v>
      </c>
      <c r="G389" s="60">
        <f t="shared" si="17"/>
        <v>56.94</v>
      </c>
      <c r="H389" s="63">
        <f t="shared" si="18"/>
        <v>170.82</v>
      </c>
    </row>
    <row r="390" spans="1:8" s="62" customFormat="1" ht="24">
      <c r="A390" s="56" t="str">
        <f>IF((LEN('Copy paste to Here'!G394))&gt;5,((CONCATENATE('Copy paste to Here'!G394," &amp; ",'Copy paste to Here'!D394,"  &amp;  ",'Copy paste to Here'!E394))),"Empty Cell")</f>
        <v xml:space="preserve">High polished surgical steel hinged segment ring, 16g (1.2mm) &amp; Length: 6mm  &amp;  </v>
      </c>
      <c r="B390" s="57" t="str">
        <f>'Copy paste to Here'!C394</f>
        <v>SEGH16</v>
      </c>
      <c r="C390" s="57" t="s">
        <v>65</v>
      </c>
      <c r="D390" s="58">
        <f>Invoice!B395</f>
        <v>5</v>
      </c>
      <c r="E390" s="59">
        <f>'Shipping Invoice'!J396*$N$1</f>
        <v>1.55</v>
      </c>
      <c r="F390" s="59">
        <f t="shared" si="16"/>
        <v>7.75</v>
      </c>
      <c r="G390" s="60">
        <f t="shared" si="17"/>
        <v>58.838000000000001</v>
      </c>
      <c r="H390" s="63">
        <f t="shared" si="18"/>
        <v>294.19</v>
      </c>
    </row>
    <row r="391" spans="1:8" s="62" customFormat="1" ht="24">
      <c r="A391" s="56" t="str">
        <f>IF((LEN('Copy paste to Here'!G395))&gt;5,((CONCATENATE('Copy paste to Here'!G395," &amp; ",'Copy paste to Here'!D395,"  &amp;  ",'Copy paste to Here'!E395))),"Empty Cell")</f>
        <v xml:space="preserve">High polished surgical steel hinged segment ring, 16g (1.2mm) &amp; Length: 7mm  &amp;  </v>
      </c>
      <c r="B391" s="57" t="str">
        <f>'Copy paste to Here'!C395</f>
        <v>SEGH16</v>
      </c>
      <c r="C391" s="57" t="s">
        <v>65</v>
      </c>
      <c r="D391" s="58">
        <f>Invoice!B396</f>
        <v>3</v>
      </c>
      <c r="E391" s="59">
        <f>'Shipping Invoice'!J397*$N$1</f>
        <v>1.55</v>
      </c>
      <c r="F391" s="59">
        <f t="shared" si="16"/>
        <v>4.6500000000000004</v>
      </c>
      <c r="G391" s="60">
        <f t="shared" si="17"/>
        <v>58.838000000000001</v>
      </c>
      <c r="H391" s="63">
        <f t="shared" si="18"/>
        <v>176.51400000000001</v>
      </c>
    </row>
    <row r="392" spans="1:8" s="62" customFormat="1" ht="24">
      <c r="A392" s="56" t="str">
        <f>IF((LEN('Copy paste to Here'!G396))&gt;5,((CONCATENATE('Copy paste to Here'!G396," &amp; ",'Copy paste to Here'!D396,"  &amp;  ",'Copy paste to Here'!E396))),"Empty Cell")</f>
        <v xml:space="preserve">High polished surgical steel hinged segment ring, 16g (1.2mm) &amp; Length: 8mm  &amp;  </v>
      </c>
      <c r="B392" s="57" t="str">
        <f>'Copy paste to Here'!C396</f>
        <v>SEGH16</v>
      </c>
      <c r="C392" s="57" t="s">
        <v>65</v>
      </c>
      <c r="D392" s="58">
        <f>Invoice!B397</f>
        <v>20</v>
      </c>
      <c r="E392" s="59">
        <f>'Shipping Invoice'!J398*$N$1</f>
        <v>1.55</v>
      </c>
      <c r="F392" s="59">
        <f t="shared" si="16"/>
        <v>31</v>
      </c>
      <c r="G392" s="60">
        <f t="shared" si="17"/>
        <v>58.838000000000001</v>
      </c>
      <c r="H392" s="63">
        <f t="shared" si="18"/>
        <v>1176.76</v>
      </c>
    </row>
    <row r="393" spans="1:8" s="62" customFormat="1" ht="36">
      <c r="A393" s="56" t="str">
        <f>IF((LEN('Copy paste to Here'!G397))&gt;5,((CONCATENATE('Copy paste to Here'!G397," &amp; ",'Copy paste to Here'!D397,"  &amp;  ",'Copy paste to Here'!E397))),"Empty Cell")</f>
        <v>High polished surgical steel hinged segment ring, 16g (1.2mm) with small crystals on the lower half &amp; Length: 8mm  &amp;  Crystal Color: Clear</v>
      </c>
      <c r="B393" s="57" t="str">
        <f>'Copy paste to Here'!C397</f>
        <v>SEGH16P</v>
      </c>
      <c r="C393" s="57" t="s">
        <v>1239</v>
      </c>
      <c r="D393" s="58">
        <f>Invoice!B398</f>
        <v>2</v>
      </c>
      <c r="E393" s="59">
        <f>'Shipping Invoice'!J399*$N$1</f>
        <v>3.58</v>
      </c>
      <c r="F393" s="59">
        <f t="shared" si="16"/>
        <v>7.16</v>
      </c>
      <c r="G393" s="60">
        <f t="shared" si="17"/>
        <v>135.89680000000001</v>
      </c>
      <c r="H393" s="63">
        <f t="shared" si="18"/>
        <v>271.79360000000003</v>
      </c>
    </row>
    <row r="394" spans="1:8" s="62" customFormat="1" ht="36">
      <c r="A394" s="56" t="str">
        <f>IF((LEN('Copy paste to Here'!G398))&gt;5,((CONCATENATE('Copy paste to Here'!G398," &amp; ",'Copy paste to Here'!D398,"  &amp;  ",'Copy paste to Here'!E398))),"Empty Cell")</f>
        <v>High polished surgical steel hinged segment ring, 16g (1.2mm) with small crystals on the lower half &amp; Length: 8mm  &amp;  Crystal Color: AB</v>
      </c>
      <c r="B394" s="57" t="str">
        <f>'Copy paste to Here'!C398</f>
        <v>SEGH16P</v>
      </c>
      <c r="C394" s="57" t="s">
        <v>1239</v>
      </c>
      <c r="D394" s="58">
        <f>Invoice!B399</f>
        <v>2</v>
      </c>
      <c r="E394" s="59">
        <f>'Shipping Invoice'!J400*$N$1</f>
        <v>3.58</v>
      </c>
      <c r="F394" s="59">
        <f t="shared" si="16"/>
        <v>7.16</v>
      </c>
      <c r="G394" s="60">
        <f t="shared" si="17"/>
        <v>135.89680000000001</v>
      </c>
      <c r="H394" s="63">
        <f t="shared" si="18"/>
        <v>271.79360000000003</v>
      </c>
    </row>
    <row r="395" spans="1:8" s="62" customFormat="1" ht="36">
      <c r="A395" s="56" t="str">
        <f>IF((LEN('Copy paste to Here'!G399))&gt;5,((CONCATENATE('Copy paste to Here'!G399," &amp; ",'Copy paste to Here'!D399,"  &amp;  ",'Copy paste to Here'!E399))),"Empty Cell")</f>
        <v>High polished surgical steel hinged segment ring, 16g (1.2mm) with crystals in alternating colors on the lower half &amp; Length: 6mm  &amp;  Color: # 1 in picture</v>
      </c>
      <c r="B395" s="57" t="str">
        <f>'Copy paste to Here'!C399</f>
        <v>SEGH16PX</v>
      </c>
      <c r="C395" s="57" t="s">
        <v>1240</v>
      </c>
      <c r="D395" s="58">
        <f>Invoice!B400</f>
        <v>1</v>
      </c>
      <c r="E395" s="59">
        <f>'Shipping Invoice'!J401*$N$1</f>
        <v>3.31</v>
      </c>
      <c r="F395" s="59">
        <f t="shared" si="16"/>
        <v>3.31</v>
      </c>
      <c r="G395" s="60">
        <f t="shared" si="17"/>
        <v>125.64760000000001</v>
      </c>
      <c r="H395" s="63">
        <f t="shared" si="18"/>
        <v>125.64760000000001</v>
      </c>
    </row>
    <row r="396" spans="1:8" s="62" customFormat="1" ht="36">
      <c r="A396" s="56" t="str">
        <f>IF((LEN('Copy paste to Here'!G400))&gt;5,((CONCATENATE('Copy paste to Here'!G400," &amp; ",'Copy paste to Here'!D400,"  &amp;  ",'Copy paste to Here'!E400))),"Empty Cell")</f>
        <v>High polished surgical steel hinged segment ring, 16g (1.2mm) with crystals in alternating colors on the lower half &amp; Length: 8mm  &amp;  Color: # 1 in picture</v>
      </c>
      <c r="B396" s="57" t="str">
        <f>'Copy paste to Here'!C400</f>
        <v>SEGH16PX</v>
      </c>
      <c r="C396" s="57" t="s">
        <v>1241</v>
      </c>
      <c r="D396" s="58">
        <f>Invoice!B401</f>
        <v>1</v>
      </c>
      <c r="E396" s="59">
        <f>'Shipping Invoice'!J402*$N$1</f>
        <v>3.58</v>
      </c>
      <c r="F396" s="59">
        <f t="shared" si="16"/>
        <v>3.58</v>
      </c>
      <c r="G396" s="60">
        <f t="shared" si="17"/>
        <v>135.89680000000001</v>
      </c>
      <c r="H396" s="63">
        <f t="shared" si="18"/>
        <v>135.89680000000001</v>
      </c>
    </row>
    <row r="397" spans="1:8" s="62" customFormat="1" ht="36">
      <c r="A397" s="56" t="str">
        <f>IF((LEN('Copy paste to Here'!G401))&gt;5,((CONCATENATE('Copy paste to Here'!G401," &amp; ",'Copy paste to Here'!D401,"  &amp;  ",'Copy paste to Here'!E401))),"Empty Cell")</f>
        <v>High polished surgical steel hinged segment ring, 16g (1.2mm) with crystals in alternating colors on the lower half &amp; Length: 10mm  &amp;  Color: # 1 in picture</v>
      </c>
      <c r="B397" s="57" t="str">
        <f>'Copy paste to Here'!C401</f>
        <v>SEGH16PX</v>
      </c>
      <c r="C397" s="57" t="s">
        <v>1242</v>
      </c>
      <c r="D397" s="58">
        <f>Invoice!B402</f>
        <v>1</v>
      </c>
      <c r="E397" s="59">
        <f>'Shipping Invoice'!J403*$N$1</f>
        <v>3.87</v>
      </c>
      <c r="F397" s="59">
        <f t="shared" si="16"/>
        <v>3.87</v>
      </c>
      <c r="G397" s="60">
        <f t="shared" si="17"/>
        <v>146.90520000000001</v>
      </c>
      <c r="H397" s="63">
        <f t="shared" si="18"/>
        <v>146.90520000000001</v>
      </c>
    </row>
    <row r="398" spans="1:8" s="62" customFormat="1" ht="24">
      <c r="A398" s="56" t="str">
        <f>IF((LEN('Copy paste to Here'!G402))&gt;5,((CONCATENATE('Copy paste to Here'!G402," &amp; ",'Copy paste to Here'!D402,"  &amp;  ",'Copy paste to Here'!E402))),"Empty Cell")</f>
        <v xml:space="preserve">High polished surgical steel hinged segment ring, 18g (1.0mm) &amp; Length: 8mm  &amp;  </v>
      </c>
      <c r="B398" s="57" t="str">
        <f>'Copy paste to Here'!C402</f>
        <v>SEGH18</v>
      </c>
      <c r="C398" s="57" t="s">
        <v>1078</v>
      </c>
      <c r="D398" s="58">
        <f>Invoice!B403</f>
        <v>3</v>
      </c>
      <c r="E398" s="59">
        <f>'Shipping Invoice'!J404*$N$1</f>
        <v>1.65</v>
      </c>
      <c r="F398" s="59">
        <f t="shared" si="16"/>
        <v>4.9499999999999993</v>
      </c>
      <c r="G398" s="60">
        <f t="shared" si="17"/>
        <v>62.634</v>
      </c>
      <c r="H398" s="63">
        <f t="shared" si="18"/>
        <v>187.90199999999999</v>
      </c>
    </row>
    <row r="399" spans="1:8" s="62" customFormat="1" ht="25.5">
      <c r="A399" s="56" t="str">
        <f>IF((LEN('Copy paste to Here'!G403))&gt;5,((CONCATENATE('Copy paste to Here'!G403," &amp; ",'Copy paste to Here'!D403,"  &amp;  ",'Copy paste to Here'!E403))),"Empty Cell")</f>
        <v>PVD plated surgical steel hinged segment ring, 16g (1.2mm) &amp; Length: 6mm  &amp;  Color: Black</v>
      </c>
      <c r="B399" s="57" t="str">
        <f>'Copy paste to Here'!C403</f>
        <v>SEGHT16</v>
      </c>
      <c r="C399" s="57" t="s">
        <v>68</v>
      </c>
      <c r="D399" s="58">
        <f>Invoice!B404</f>
        <v>3</v>
      </c>
      <c r="E399" s="59">
        <f>'Shipping Invoice'!J405*$N$1</f>
        <v>1.89</v>
      </c>
      <c r="F399" s="59">
        <f t="shared" si="16"/>
        <v>5.67</v>
      </c>
      <c r="G399" s="60">
        <f t="shared" si="17"/>
        <v>71.744399999999999</v>
      </c>
      <c r="H399" s="63">
        <f t="shared" si="18"/>
        <v>215.23320000000001</v>
      </c>
    </row>
    <row r="400" spans="1:8" s="62" customFormat="1" ht="25.5">
      <c r="A400" s="56" t="str">
        <f>IF((LEN('Copy paste to Here'!G404))&gt;5,((CONCATENATE('Copy paste to Here'!G404," &amp; ",'Copy paste to Here'!D404,"  &amp;  ",'Copy paste to Here'!E404))),"Empty Cell")</f>
        <v>PVD plated surgical steel hinged segment ring, 16g (1.2mm) &amp; Length: 6mm  &amp;  Color: Rainbow</v>
      </c>
      <c r="B400" s="57" t="str">
        <f>'Copy paste to Here'!C404</f>
        <v>SEGHT16</v>
      </c>
      <c r="C400" s="57" t="s">
        <v>68</v>
      </c>
      <c r="D400" s="58">
        <f>Invoice!B405</f>
        <v>3</v>
      </c>
      <c r="E400" s="59">
        <f>'Shipping Invoice'!J406*$N$1</f>
        <v>1.89</v>
      </c>
      <c r="F400" s="59">
        <f t="shared" si="16"/>
        <v>5.67</v>
      </c>
      <c r="G400" s="60">
        <f t="shared" si="17"/>
        <v>71.744399999999999</v>
      </c>
      <c r="H400" s="63">
        <f t="shared" si="18"/>
        <v>215.23320000000001</v>
      </c>
    </row>
    <row r="401" spans="1:8" s="62" customFormat="1" ht="25.5">
      <c r="A401" s="56" t="str">
        <f>IF((LEN('Copy paste to Here'!G405))&gt;5,((CONCATENATE('Copy paste to Here'!G405," &amp; ",'Copy paste to Here'!D405,"  &amp;  ",'Copy paste to Here'!E405))),"Empty Cell")</f>
        <v>PVD plated surgical steel hinged segment ring, 16g (1.2mm) &amp; Length: 6mm  &amp;  Color: Gold</v>
      </c>
      <c r="B401" s="57" t="str">
        <f>'Copy paste to Here'!C405</f>
        <v>SEGHT16</v>
      </c>
      <c r="C401" s="57" t="s">
        <v>68</v>
      </c>
      <c r="D401" s="58">
        <f>Invoice!B406</f>
        <v>3</v>
      </c>
      <c r="E401" s="59">
        <f>'Shipping Invoice'!J407*$N$1</f>
        <v>1.89</v>
      </c>
      <c r="F401" s="59">
        <f t="shared" si="16"/>
        <v>5.67</v>
      </c>
      <c r="G401" s="60">
        <f t="shared" si="17"/>
        <v>71.744399999999999</v>
      </c>
      <c r="H401" s="63">
        <f t="shared" si="18"/>
        <v>215.23320000000001</v>
      </c>
    </row>
    <row r="402" spans="1:8" s="62" customFormat="1" ht="25.5">
      <c r="A402" s="56" t="str">
        <f>IF((LEN('Copy paste to Here'!G406))&gt;5,((CONCATENATE('Copy paste to Here'!G406," &amp; ",'Copy paste to Here'!D406,"  &amp;  ",'Copy paste to Here'!E406))),"Empty Cell")</f>
        <v>PVD plated surgical steel hinged segment ring, 16g (1.2mm) &amp; Length: 7mm  &amp;  Color: Gold</v>
      </c>
      <c r="B402" s="57" t="str">
        <f>'Copy paste to Here'!C406</f>
        <v>SEGHT16</v>
      </c>
      <c r="C402" s="57" t="s">
        <v>68</v>
      </c>
      <c r="D402" s="58">
        <f>Invoice!B407</f>
        <v>3</v>
      </c>
      <c r="E402" s="59">
        <f>'Shipping Invoice'!J408*$N$1</f>
        <v>1.89</v>
      </c>
      <c r="F402" s="59">
        <f t="shared" si="16"/>
        <v>5.67</v>
      </c>
      <c r="G402" s="60">
        <f t="shared" si="17"/>
        <v>71.744399999999999</v>
      </c>
      <c r="H402" s="63">
        <f t="shared" si="18"/>
        <v>215.23320000000001</v>
      </c>
    </row>
    <row r="403" spans="1:8" s="62" customFormat="1" ht="25.5">
      <c r="A403" s="56" t="str">
        <f>IF((LEN('Copy paste to Here'!G407))&gt;5,((CONCATENATE('Copy paste to Here'!G407," &amp; ",'Copy paste to Here'!D407,"  &amp;  ",'Copy paste to Here'!E407))),"Empty Cell")</f>
        <v>PVD plated surgical steel hinged segment ring, 16g (1.2mm) &amp; Length: 8mm  &amp;  Color: Black</v>
      </c>
      <c r="B403" s="57" t="str">
        <f>'Copy paste to Here'!C407</f>
        <v>SEGHT16</v>
      </c>
      <c r="C403" s="57" t="s">
        <v>68</v>
      </c>
      <c r="D403" s="58">
        <f>Invoice!B408</f>
        <v>8</v>
      </c>
      <c r="E403" s="59">
        <f>'Shipping Invoice'!J409*$N$1</f>
        <v>1.89</v>
      </c>
      <c r="F403" s="59">
        <f t="shared" ref="F403:F466" si="19">D403*E403</f>
        <v>15.12</v>
      </c>
      <c r="G403" s="60">
        <f t="shared" ref="G403:G466" si="20">E403*$E$14</f>
        <v>71.744399999999999</v>
      </c>
      <c r="H403" s="63">
        <f t="shared" ref="H403:H466" si="21">D403*G403</f>
        <v>573.95519999999999</v>
      </c>
    </row>
    <row r="404" spans="1:8" s="62" customFormat="1" ht="25.5">
      <c r="A404" s="56" t="str">
        <f>IF((LEN('Copy paste to Here'!G408))&gt;5,((CONCATENATE('Copy paste to Here'!G408," &amp; ",'Copy paste to Here'!D408,"  &amp;  ",'Copy paste to Here'!E408))),"Empty Cell")</f>
        <v>PVD plated surgical steel hinged segment ring, 16g (1.2mm) &amp; Length: 8mm  &amp;  Color: Rainbow</v>
      </c>
      <c r="B404" s="57" t="str">
        <f>'Copy paste to Here'!C408</f>
        <v>SEGHT16</v>
      </c>
      <c r="C404" s="57" t="s">
        <v>68</v>
      </c>
      <c r="D404" s="58">
        <f>Invoice!B409</f>
        <v>5</v>
      </c>
      <c r="E404" s="59">
        <f>'Shipping Invoice'!J410*$N$1</f>
        <v>1.89</v>
      </c>
      <c r="F404" s="59">
        <f t="shared" si="19"/>
        <v>9.4499999999999993</v>
      </c>
      <c r="G404" s="60">
        <f t="shared" si="20"/>
        <v>71.744399999999999</v>
      </c>
      <c r="H404" s="63">
        <f t="shared" si="21"/>
        <v>358.72199999999998</v>
      </c>
    </row>
    <row r="405" spans="1:8" s="62" customFormat="1" ht="25.5">
      <c r="A405" s="56" t="str">
        <f>IF((LEN('Copy paste to Here'!G409))&gt;5,((CONCATENATE('Copy paste to Here'!G409," &amp; ",'Copy paste to Here'!D409,"  &amp;  ",'Copy paste to Here'!E409))),"Empty Cell")</f>
        <v>PVD plated surgical steel hinged segment ring, 16g (1.2mm) &amp; Length: 8mm  &amp;  Color: Gold</v>
      </c>
      <c r="B405" s="57" t="str">
        <f>'Copy paste to Here'!C409</f>
        <v>SEGHT16</v>
      </c>
      <c r="C405" s="57" t="s">
        <v>68</v>
      </c>
      <c r="D405" s="58">
        <f>Invoice!B410</f>
        <v>5</v>
      </c>
      <c r="E405" s="59">
        <f>'Shipping Invoice'!J411*$N$1</f>
        <v>1.89</v>
      </c>
      <c r="F405" s="59">
        <f t="shared" si="19"/>
        <v>9.4499999999999993</v>
      </c>
      <c r="G405" s="60">
        <f t="shared" si="20"/>
        <v>71.744399999999999</v>
      </c>
      <c r="H405" s="63">
        <f t="shared" si="21"/>
        <v>358.72199999999998</v>
      </c>
    </row>
    <row r="406" spans="1:8" s="62" customFormat="1" ht="25.5">
      <c r="A406" s="56" t="str">
        <f>IF((LEN('Copy paste to Here'!G410))&gt;5,((CONCATENATE('Copy paste to Here'!G410," &amp; ",'Copy paste to Here'!D410,"  &amp;  ",'Copy paste to Here'!E410))),"Empty Cell")</f>
        <v>PVD plated surgical steel hinged segment ring, 16g (1.2mm) &amp; Length: 10mm  &amp;  Color: Rainbow</v>
      </c>
      <c r="B406" s="57" t="str">
        <f>'Copy paste to Here'!C410</f>
        <v>SEGHT16</v>
      </c>
      <c r="C406" s="57" t="s">
        <v>68</v>
      </c>
      <c r="D406" s="58">
        <f>Invoice!B411</f>
        <v>3</v>
      </c>
      <c r="E406" s="59">
        <f>'Shipping Invoice'!J412*$N$1</f>
        <v>1.89</v>
      </c>
      <c r="F406" s="59">
        <f t="shared" si="19"/>
        <v>5.67</v>
      </c>
      <c r="G406" s="60">
        <f t="shared" si="20"/>
        <v>71.744399999999999</v>
      </c>
      <c r="H406" s="63">
        <f t="shared" si="21"/>
        <v>215.23320000000001</v>
      </c>
    </row>
    <row r="407" spans="1:8" s="62" customFormat="1" ht="25.5">
      <c r="A407" s="56" t="str">
        <f>IF((LEN('Copy paste to Here'!G411))&gt;5,((CONCATENATE('Copy paste to Here'!G411," &amp; ",'Copy paste to Here'!D411,"  &amp;  ",'Copy paste to Here'!E411))),"Empty Cell")</f>
        <v>PVD plated surgical steel hinged segment ring, 16g (1.2mm) &amp; Length: 13mm  &amp;  Color: Black</v>
      </c>
      <c r="B407" s="57" t="str">
        <f>'Copy paste to Here'!C411</f>
        <v>SEGHT16</v>
      </c>
      <c r="C407" s="57" t="s">
        <v>68</v>
      </c>
      <c r="D407" s="58">
        <f>Invoice!B412</f>
        <v>3</v>
      </c>
      <c r="E407" s="59">
        <f>'Shipping Invoice'!J413*$N$1</f>
        <v>1.89</v>
      </c>
      <c r="F407" s="59">
        <f t="shared" si="19"/>
        <v>5.67</v>
      </c>
      <c r="G407" s="60">
        <f t="shared" si="20"/>
        <v>71.744399999999999</v>
      </c>
      <c r="H407" s="63">
        <f t="shared" si="21"/>
        <v>215.23320000000001</v>
      </c>
    </row>
    <row r="408" spans="1:8" s="62" customFormat="1" ht="25.5">
      <c r="A408" s="56" t="str">
        <f>IF((LEN('Copy paste to Here'!G412))&gt;5,((CONCATENATE('Copy paste to Here'!G412," &amp; ",'Copy paste to Here'!D412,"  &amp;  ",'Copy paste to Here'!E412))),"Empty Cell")</f>
        <v>PVD plated surgical steel hinged segment ring, 18g (1.0mm)  &amp; Length: 8mm  &amp;  Color: Black</v>
      </c>
      <c r="B408" s="57" t="str">
        <f>'Copy paste to Here'!C412</f>
        <v>SEGHT18</v>
      </c>
      <c r="C408" s="57" t="s">
        <v>1081</v>
      </c>
      <c r="D408" s="58">
        <f>Invoice!B413</f>
        <v>3</v>
      </c>
      <c r="E408" s="59">
        <f>'Shipping Invoice'!J414*$N$1</f>
        <v>2.04</v>
      </c>
      <c r="F408" s="59">
        <f t="shared" si="19"/>
        <v>6.12</v>
      </c>
      <c r="G408" s="60">
        <f t="shared" si="20"/>
        <v>77.438400000000001</v>
      </c>
      <c r="H408" s="63">
        <f t="shared" si="21"/>
        <v>232.3152</v>
      </c>
    </row>
    <row r="409" spans="1:8" s="62" customFormat="1" ht="25.5">
      <c r="A409" s="56" t="str">
        <f>IF((LEN('Copy paste to Here'!G413))&gt;5,((CONCATENATE('Copy paste to Here'!G413," &amp; ",'Copy paste to Here'!D413,"  &amp;  ",'Copy paste to Here'!E413))),"Empty Cell")</f>
        <v>PVD plated surgical steel hinged segment ring, 20g (0.8mm) &amp; Length: 7mm  &amp;  Color: Black</v>
      </c>
      <c r="B409" s="57" t="str">
        <f>'Copy paste to Here'!C413</f>
        <v>SEGHT20</v>
      </c>
      <c r="C409" s="57" t="s">
        <v>473</v>
      </c>
      <c r="D409" s="58">
        <f>Invoice!B414</f>
        <v>5</v>
      </c>
      <c r="E409" s="59">
        <f>'Shipping Invoice'!J415*$N$1</f>
        <v>2.19</v>
      </c>
      <c r="F409" s="59">
        <f t="shared" si="19"/>
        <v>10.95</v>
      </c>
      <c r="G409" s="60">
        <f t="shared" si="20"/>
        <v>83.132400000000004</v>
      </c>
      <c r="H409" s="63">
        <f t="shared" si="21"/>
        <v>415.66200000000003</v>
      </c>
    </row>
    <row r="410" spans="1:8" s="62" customFormat="1" ht="24">
      <c r="A410" s="56" t="str">
        <f>IF((LEN('Copy paste to Here'!G414))&gt;5,((CONCATENATE('Copy paste to Here'!G414," &amp; ",'Copy paste to Here'!D414,"  &amp;  ",'Copy paste to Here'!E414))),"Empty Cell")</f>
        <v xml:space="preserve">High polished surgical steel septum retainer in mustache shape &amp; Gauge: 1.2mm  &amp;  </v>
      </c>
      <c r="B410" s="57" t="str">
        <f>'Copy paste to Here'!C414</f>
        <v>SEPM</v>
      </c>
      <c r="C410" s="57" t="s">
        <v>1243</v>
      </c>
      <c r="D410" s="58">
        <f>Invoice!B415</f>
        <v>2</v>
      </c>
      <c r="E410" s="59">
        <f>'Shipping Invoice'!J416*$N$1</f>
        <v>0.72</v>
      </c>
      <c r="F410" s="59">
        <f t="shared" si="19"/>
        <v>1.44</v>
      </c>
      <c r="G410" s="60">
        <f t="shared" si="20"/>
        <v>27.331199999999999</v>
      </c>
      <c r="H410" s="63">
        <f t="shared" si="21"/>
        <v>54.662399999999998</v>
      </c>
    </row>
    <row r="411" spans="1:8" s="62" customFormat="1" ht="24">
      <c r="A411" s="56" t="str">
        <f>IF((LEN('Copy paste to Here'!G415))&gt;5,((CONCATENATE('Copy paste to Here'!G415," &amp; ",'Copy paste to Here'!D415,"  &amp;  ",'Copy paste to Here'!E415))),"Empty Cell")</f>
        <v xml:space="preserve">316L steel hinged segment ring, 1.2mm (16g) with multi balls design and inner diameter from 8mm to 12mm &amp; Length: 8mm  &amp;  </v>
      </c>
      <c r="B411" s="57" t="str">
        <f>'Copy paste to Here'!C415</f>
        <v>SGSH4</v>
      </c>
      <c r="C411" s="57" t="s">
        <v>1244</v>
      </c>
      <c r="D411" s="58">
        <f>Invoice!B416</f>
        <v>3</v>
      </c>
      <c r="E411" s="59">
        <f>'Shipping Invoice'!J417*$N$1</f>
        <v>2.4300000000000002</v>
      </c>
      <c r="F411" s="59">
        <f t="shared" si="19"/>
        <v>7.2900000000000009</v>
      </c>
      <c r="G411" s="60">
        <f t="shared" si="20"/>
        <v>92.242800000000003</v>
      </c>
      <c r="H411" s="63">
        <f t="shared" si="21"/>
        <v>276.72840000000002</v>
      </c>
    </row>
    <row r="412" spans="1:8" s="62" customFormat="1" ht="25.5">
      <c r="A412" s="56" t="str">
        <f>IF((LEN('Copy paste to Here'!G416))&gt;5,((CONCATENATE('Copy paste to Here'!G416," &amp; ",'Copy paste to Here'!D416,"  &amp;  ",'Copy paste to Here'!E416))),"Empty Cell")</f>
        <v xml:space="preserve">PVD plated 316L steel hinged segment ring, 1.2mm (16g) pear shape design &amp; Color: High Polish 8mm  &amp;  </v>
      </c>
      <c r="B412" s="57" t="str">
        <f>'Copy paste to Here'!C416</f>
        <v>SGTSH14</v>
      </c>
      <c r="C412" s="57" t="s">
        <v>1245</v>
      </c>
      <c r="D412" s="58">
        <f>Invoice!B417</f>
        <v>2</v>
      </c>
      <c r="E412" s="59">
        <f>'Shipping Invoice'!J418*$N$1</f>
        <v>2.4300000000000002</v>
      </c>
      <c r="F412" s="59">
        <f t="shared" si="19"/>
        <v>4.8600000000000003</v>
      </c>
      <c r="G412" s="60">
        <f t="shared" si="20"/>
        <v>92.242800000000003</v>
      </c>
      <c r="H412" s="63">
        <f t="shared" si="21"/>
        <v>184.48560000000001</v>
      </c>
    </row>
    <row r="413" spans="1:8" s="62" customFormat="1" ht="25.5">
      <c r="A413" s="56" t="str">
        <f>IF((LEN('Copy paste to Here'!G417))&gt;5,((CONCATENATE('Copy paste to Here'!G417," &amp; ",'Copy paste to Here'!D417,"  &amp;  ",'Copy paste to Here'!E417))),"Empty Cell")</f>
        <v xml:space="preserve">PVD plated 316L steel hinged segment ring, 1.2mm (16g) pear shape design &amp; Color: Gold 8mm  &amp;  </v>
      </c>
      <c r="B413" s="57" t="str">
        <f>'Copy paste to Here'!C417</f>
        <v>SGTSH14</v>
      </c>
      <c r="C413" s="57" t="s">
        <v>1246</v>
      </c>
      <c r="D413" s="58">
        <f>Invoice!B418</f>
        <v>2</v>
      </c>
      <c r="E413" s="59">
        <f>'Shipping Invoice'!J419*$N$1</f>
        <v>2.73</v>
      </c>
      <c r="F413" s="59">
        <f t="shared" si="19"/>
        <v>5.46</v>
      </c>
      <c r="G413" s="60">
        <f t="shared" si="20"/>
        <v>103.63080000000001</v>
      </c>
      <c r="H413" s="63">
        <f t="shared" si="21"/>
        <v>207.26160000000002</v>
      </c>
    </row>
    <row r="414" spans="1:8" s="62" customFormat="1" ht="25.5">
      <c r="A414" s="56" t="str">
        <f>IF((LEN('Copy paste to Here'!G418))&gt;5,((CONCATENATE('Copy paste to Here'!G418," &amp; ",'Copy paste to Here'!D418,"  &amp;  ",'Copy paste to Here'!E418))),"Empty Cell")</f>
        <v xml:space="preserve">PVD plated 316L steel hinged segment ring, 1.2mm (16g) pear shape design &amp; Color: Black 8mm  &amp;  </v>
      </c>
      <c r="B414" s="57" t="str">
        <f>'Copy paste to Here'!C418</f>
        <v>SGTSH14</v>
      </c>
      <c r="C414" s="57" t="s">
        <v>1246</v>
      </c>
      <c r="D414" s="58">
        <f>Invoice!B419</f>
        <v>2</v>
      </c>
      <c r="E414" s="59">
        <f>'Shipping Invoice'!J420*$N$1</f>
        <v>2.73</v>
      </c>
      <c r="F414" s="59">
        <f t="shared" si="19"/>
        <v>5.46</v>
      </c>
      <c r="G414" s="60">
        <f t="shared" si="20"/>
        <v>103.63080000000001</v>
      </c>
      <c r="H414" s="63">
        <f t="shared" si="21"/>
        <v>207.26160000000002</v>
      </c>
    </row>
    <row r="415" spans="1:8" s="62" customFormat="1" ht="36">
      <c r="A415" s="56" t="str">
        <f>IF((LEN('Copy paste to Here'!G419))&gt;5,((CONCATENATE('Copy paste to Here'!G419," &amp; ",'Copy paste to Here'!D419,"  &amp;  ",'Copy paste to Here'!E419))),"Empty Cell")</f>
        <v xml:space="preserve">PVD plated 316L steel hinged segment ring, 1.2mm (16g) with Cubic Zirconia (CZ) stones at the side &amp; Color: High Polish 8mm  &amp;  </v>
      </c>
      <c r="B415" s="57" t="str">
        <f>'Copy paste to Here'!C419</f>
        <v>SGTSH28</v>
      </c>
      <c r="C415" s="57" t="s">
        <v>1247</v>
      </c>
      <c r="D415" s="58">
        <f>Invoice!B420</f>
        <v>2</v>
      </c>
      <c r="E415" s="59">
        <f>'Shipping Invoice'!J421*$N$1</f>
        <v>3.86</v>
      </c>
      <c r="F415" s="59">
        <f t="shared" si="19"/>
        <v>7.72</v>
      </c>
      <c r="G415" s="60">
        <f t="shared" si="20"/>
        <v>146.5256</v>
      </c>
      <c r="H415" s="63">
        <f t="shared" si="21"/>
        <v>293.05119999999999</v>
      </c>
    </row>
    <row r="416" spans="1:8" s="62" customFormat="1" ht="25.5">
      <c r="A416" s="56" t="str">
        <f>IF((LEN('Copy paste to Here'!G420))&gt;5,((CONCATENATE('Copy paste to Here'!G420," &amp; ",'Copy paste to Here'!D420,"  &amp;  ",'Copy paste to Here'!E420))),"Empty Cell")</f>
        <v xml:space="preserve">316L steel hinged segment ring, 1.2mm (16g) with Cubic Zirconia (CZ) stones and balls in chevron shape design &amp; Length: 8mm  &amp;  </v>
      </c>
      <c r="B416" s="57" t="str">
        <f>'Copy paste to Here'!C420</f>
        <v>SGTSH31</v>
      </c>
      <c r="C416" s="57" t="s">
        <v>1248</v>
      </c>
      <c r="D416" s="58">
        <f>Invoice!B421</f>
        <v>2</v>
      </c>
      <c r="E416" s="59">
        <f>'Shipping Invoice'!J422*$N$1</f>
        <v>4.1900000000000004</v>
      </c>
      <c r="F416" s="59">
        <f t="shared" si="19"/>
        <v>8.3800000000000008</v>
      </c>
      <c r="G416" s="60">
        <f t="shared" si="20"/>
        <v>159.05240000000001</v>
      </c>
      <c r="H416" s="63">
        <f t="shared" si="21"/>
        <v>318.10480000000001</v>
      </c>
    </row>
    <row r="417" spans="1:8" s="62" customFormat="1" ht="36">
      <c r="A417" s="56" t="str">
        <f>IF((LEN('Copy paste to Here'!G421))&gt;5,((CONCATENATE('Copy paste to Here'!G421," &amp; ",'Copy paste to Here'!D421,"  &amp;  ",'Copy paste to Here'!E421))),"Empty Cell")</f>
        <v xml:space="preserve">Gold PVD plated 316L steel hinged segment ring, 1.2mm (16g) with multi balls design and inner diameter from 8mm and 12mm &amp; Length: 8mm  &amp;  </v>
      </c>
      <c r="B417" s="57" t="str">
        <f>'Copy paste to Here'!C421</f>
        <v>SGTSH4</v>
      </c>
      <c r="C417" s="57" t="s">
        <v>1249</v>
      </c>
      <c r="D417" s="58">
        <f>Invoice!B422</f>
        <v>2</v>
      </c>
      <c r="E417" s="59">
        <f>'Shipping Invoice'!J423*$N$1</f>
        <v>2.73</v>
      </c>
      <c r="F417" s="59">
        <f t="shared" si="19"/>
        <v>5.46</v>
      </c>
      <c r="G417" s="60">
        <f t="shared" si="20"/>
        <v>103.63080000000001</v>
      </c>
      <c r="H417" s="63">
        <f t="shared" si="21"/>
        <v>207.26160000000002</v>
      </c>
    </row>
    <row r="418" spans="1:8" s="62" customFormat="1" ht="24">
      <c r="A418" s="56" t="str">
        <f>IF((LEN('Copy paste to Here'!G422))&gt;5,((CONCATENATE('Copy paste to Here'!G422," &amp; ",'Copy paste to Here'!D422,"  &amp;  ",'Copy paste to Here'!E422))),"Empty Cell")</f>
        <v xml:space="preserve">High polished internally threaded surgical steel double flare flesh tunnel &amp; Gauge: 3mm  &amp;  </v>
      </c>
      <c r="B418" s="57" t="str">
        <f>'Copy paste to Here'!C422</f>
        <v>SHP</v>
      </c>
      <c r="C418" s="57" t="s">
        <v>1250</v>
      </c>
      <c r="D418" s="58">
        <f>Invoice!B423</f>
        <v>2</v>
      </c>
      <c r="E418" s="59">
        <f>'Shipping Invoice'!J424*$N$1</f>
        <v>1.65</v>
      </c>
      <c r="F418" s="59">
        <f t="shared" si="19"/>
        <v>3.3</v>
      </c>
      <c r="G418" s="60">
        <f t="shared" si="20"/>
        <v>62.634</v>
      </c>
      <c r="H418" s="63">
        <f t="shared" si="21"/>
        <v>125.268</v>
      </c>
    </row>
    <row r="419" spans="1:8" s="62" customFormat="1" ht="24">
      <c r="A419" s="56" t="str">
        <f>IF((LEN('Copy paste to Here'!G423))&gt;5,((CONCATENATE('Copy paste to Here'!G423," &amp; ",'Copy paste to Here'!D423,"  &amp;  ",'Copy paste to Here'!E423))),"Empty Cell")</f>
        <v xml:space="preserve">High polished internally threaded surgical steel double flare flesh tunnel &amp; Gauge: 6mm  &amp;  </v>
      </c>
      <c r="B419" s="57" t="str">
        <f>'Copy paste to Here'!C423</f>
        <v>SHP</v>
      </c>
      <c r="C419" s="57" t="s">
        <v>1251</v>
      </c>
      <c r="D419" s="58">
        <f>Invoice!B424</f>
        <v>4</v>
      </c>
      <c r="E419" s="59">
        <f>'Shipping Invoice'!J425*$N$1</f>
        <v>1.94</v>
      </c>
      <c r="F419" s="59">
        <f t="shared" si="19"/>
        <v>7.76</v>
      </c>
      <c r="G419" s="60">
        <f t="shared" si="20"/>
        <v>73.642399999999995</v>
      </c>
      <c r="H419" s="63">
        <f t="shared" si="21"/>
        <v>294.56959999999998</v>
      </c>
    </row>
    <row r="420" spans="1:8" s="62" customFormat="1" ht="24">
      <c r="A420" s="56" t="str">
        <f>IF((LEN('Copy paste to Here'!G424))&gt;5,((CONCATENATE('Copy paste to Here'!G424," &amp; ",'Copy paste to Here'!D424,"  &amp;  ",'Copy paste to Here'!E424))),"Empty Cell")</f>
        <v xml:space="preserve">High polished internally threaded surgical steel double flare flesh tunnel &amp; Gauge: 8mm  &amp;  </v>
      </c>
      <c r="B420" s="57" t="str">
        <f>'Copy paste to Here'!C424</f>
        <v>SHP</v>
      </c>
      <c r="C420" s="57" t="s">
        <v>1252</v>
      </c>
      <c r="D420" s="58">
        <f>Invoice!B425</f>
        <v>2</v>
      </c>
      <c r="E420" s="59">
        <f>'Shipping Invoice'!J426*$N$1</f>
        <v>2.04</v>
      </c>
      <c r="F420" s="59">
        <f t="shared" si="19"/>
        <v>4.08</v>
      </c>
      <c r="G420" s="60">
        <f t="shared" si="20"/>
        <v>77.438400000000001</v>
      </c>
      <c r="H420" s="63">
        <f t="shared" si="21"/>
        <v>154.8768</v>
      </c>
    </row>
    <row r="421" spans="1:8" s="62" customFormat="1" ht="24">
      <c r="A421" s="56" t="str">
        <f>IF((LEN('Copy paste to Here'!G425))&gt;5,((CONCATENATE('Copy paste to Here'!G425," &amp; ",'Copy paste to Here'!D425,"  &amp;  ",'Copy paste to Here'!E425))),"Empty Cell")</f>
        <v xml:space="preserve">High polished internally threaded surgical steel double flare flesh tunnel &amp; Gauge: 10mm  &amp;  </v>
      </c>
      <c r="B421" s="57" t="str">
        <f>'Copy paste to Here'!C425</f>
        <v>SHP</v>
      </c>
      <c r="C421" s="57" t="s">
        <v>1253</v>
      </c>
      <c r="D421" s="58">
        <f>Invoice!B426</f>
        <v>4</v>
      </c>
      <c r="E421" s="59">
        <f>'Shipping Invoice'!J427*$N$1</f>
        <v>2.2400000000000002</v>
      </c>
      <c r="F421" s="59">
        <f t="shared" si="19"/>
        <v>8.9600000000000009</v>
      </c>
      <c r="G421" s="60">
        <f t="shared" si="20"/>
        <v>85.030400000000014</v>
      </c>
      <c r="H421" s="63">
        <f t="shared" si="21"/>
        <v>340.12160000000006</v>
      </c>
    </row>
    <row r="422" spans="1:8" s="62" customFormat="1" ht="24">
      <c r="A422" s="56" t="str">
        <f>IF((LEN('Copy paste to Here'!G426))&gt;5,((CONCATENATE('Copy paste to Here'!G426," &amp; ",'Copy paste to Here'!D426,"  &amp;  ",'Copy paste to Here'!E426))),"Empty Cell")</f>
        <v xml:space="preserve">High polished internally threaded surgical steel double flare flesh tunnel &amp; Gauge: 12mm  &amp;  </v>
      </c>
      <c r="B422" s="57" t="str">
        <f>'Copy paste to Here'!C426</f>
        <v>SHP</v>
      </c>
      <c r="C422" s="57" t="s">
        <v>1254</v>
      </c>
      <c r="D422" s="58">
        <f>Invoice!B427</f>
        <v>4</v>
      </c>
      <c r="E422" s="59">
        <f>'Shipping Invoice'!J428*$N$1</f>
        <v>2.4300000000000002</v>
      </c>
      <c r="F422" s="59">
        <f t="shared" si="19"/>
        <v>9.7200000000000006</v>
      </c>
      <c r="G422" s="60">
        <f t="shared" si="20"/>
        <v>92.242800000000003</v>
      </c>
      <c r="H422" s="63">
        <f t="shared" si="21"/>
        <v>368.97120000000001</v>
      </c>
    </row>
    <row r="423" spans="1:8" s="62" customFormat="1" ht="24">
      <c r="A423" s="56" t="str">
        <f>IF((LEN('Copy paste to Here'!G427))&gt;5,((CONCATENATE('Copy paste to Here'!G427," &amp; ",'Copy paste to Here'!D427,"  &amp;  ",'Copy paste to Here'!E427))),"Empty Cell")</f>
        <v>Surgical steel double flare flesh tunnel with internal screw-fit and big central CZ stone &amp; Cz Color: Clear  &amp;  Gauge: 6mm</v>
      </c>
      <c r="B423" s="57" t="str">
        <f>'Copy paste to Here'!C427</f>
        <v>SHPRZ</v>
      </c>
      <c r="C423" s="57" t="s">
        <v>1255</v>
      </c>
      <c r="D423" s="58">
        <f>Invoice!B428</f>
        <v>2</v>
      </c>
      <c r="E423" s="59">
        <f>'Shipping Invoice'!J429*$N$1</f>
        <v>1.75</v>
      </c>
      <c r="F423" s="59">
        <f t="shared" si="19"/>
        <v>3.5</v>
      </c>
      <c r="G423" s="60">
        <f t="shared" si="20"/>
        <v>66.430000000000007</v>
      </c>
      <c r="H423" s="63">
        <f t="shared" si="21"/>
        <v>132.86000000000001</v>
      </c>
    </row>
    <row r="424" spans="1:8" s="62" customFormat="1" ht="24">
      <c r="A424" s="56" t="str">
        <f>IF((LEN('Copy paste to Here'!G428))&gt;5,((CONCATENATE('Copy paste to Here'!G428," &amp; ",'Copy paste to Here'!D428,"  &amp;  ",'Copy paste to Here'!E428))),"Empty Cell")</f>
        <v>Surgical steel double flare flesh tunnel with internal screw-fit and big central CZ stone &amp; Cz Color: Clear  &amp;  Gauge: 10mm</v>
      </c>
      <c r="B424" s="57" t="str">
        <f>'Copy paste to Here'!C428</f>
        <v>SHPRZ</v>
      </c>
      <c r="C424" s="57" t="s">
        <v>1256</v>
      </c>
      <c r="D424" s="58">
        <f>Invoice!B429</f>
        <v>2</v>
      </c>
      <c r="E424" s="59">
        <f>'Shipping Invoice'!J430*$N$1</f>
        <v>2.73</v>
      </c>
      <c r="F424" s="59">
        <f t="shared" si="19"/>
        <v>5.46</v>
      </c>
      <c r="G424" s="60">
        <f t="shared" si="20"/>
        <v>103.63080000000001</v>
      </c>
      <c r="H424" s="63">
        <f t="shared" si="21"/>
        <v>207.26160000000002</v>
      </c>
    </row>
    <row r="425" spans="1:8" s="62" customFormat="1" ht="24">
      <c r="A425" s="56" t="str">
        <f>IF((LEN('Copy paste to Here'!G429))&gt;5,((CONCATENATE('Copy paste to Here'!G429," &amp; ",'Copy paste to Here'!D429,"  &amp;  ",'Copy paste to Here'!E429))),"Empty Cell")</f>
        <v>Silicone Ultra Thin double flared flesh tunnel &amp; Gauge: 6mm  &amp;  Color: Black</v>
      </c>
      <c r="B425" s="57" t="str">
        <f>'Copy paste to Here'!C429</f>
        <v>SIUT</v>
      </c>
      <c r="C425" s="57" t="s">
        <v>1257</v>
      </c>
      <c r="D425" s="58">
        <f>Invoice!B430</f>
        <v>6</v>
      </c>
      <c r="E425" s="59">
        <f>'Shipping Invoice'!J431*$N$1</f>
        <v>0.45</v>
      </c>
      <c r="F425" s="59">
        <f t="shared" si="19"/>
        <v>2.7</v>
      </c>
      <c r="G425" s="60">
        <f t="shared" si="20"/>
        <v>17.082000000000001</v>
      </c>
      <c r="H425" s="63">
        <f t="shared" si="21"/>
        <v>102.492</v>
      </c>
    </row>
    <row r="426" spans="1:8" s="62" customFormat="1" ht="24">
      <c r="A426" s="56" t="str">
        <f>IF((LEN('Copy paste to Here'!G430))&gt;5,((CONCATENATE('Copy paste to Here'!G430," &amp; ",'Copy paste to Here'!D430,"  &amp;  ",'Copy paste to Here'!E430))),"Empty Cell")</f>
        <v>Silicone Ultra Thin double flared flesh tunnel &amp; Gauge: 6mm  &amp;  Color: Purple</v>
      </c>
      <c r="B426" s="57" t="str">
        <f>'Copy paste to Here'!C430</f>
        <v>SIUT</v>
      </c>
      <c r="C426" s="57" t="s">
        <v>1257</v>
      </c>
      <c r="D426" s="58">
        <f>Invoice!B431</f>
        <v>2</v>
      </c>
      <c r="E426" s="59">
        <f>'Shipping Invoice'!J432*$N$1</f>
        <v>0.45</v>
      </c>
      <c r="F426" s="59">
        <f t="shared" si="19"/>
        <v>0.9</v>
      </c>
      <c r="G426" s="60">
        <f t="shared" si="20"/>
        <v>17.082000000000001</v>
      </c>
      <c r="H426" s="63">
        <f t="shared" si="21"/>
        <v>34.164000000000001</v>
      </c>
    </row>
    <row r="427" spans="1:8" s="62" customFormat="1" ht="24">
      <c r="A427" s="56" t="str">
        <f>IF((LEN('Copy paste to Here'!G431))&gt;5,((CONCATENATE('Copy paste to Here'!G431," &amp; ",'Copy paste to Here'!D431,"  &amp;  ",'Copy paste to Here'!E431))),"Empty Cell")</f>
        <v>Silicone Ultra Thin double flared flesh tunnel &amp; Gauge: 8mm  &amp;  Color: Blue</v>
      </c>
      <c r="B427" s="57" t="str">
        <f>'Copy paste to Here'!C431</f>
        <v>SIUT</v>
      </c>
      <c r="C427" s="57" t="s">
        <v>1258</v>
      </c>
      <c r="D427" s="58">
        <f>Invoice!B432</f>
        <v>2</v>
      </c>
      <c r="E427" s="59">
        <f>'Shipping Invoice'!J433*$N$1</f>
        <v>0.47</v>
      </c>
      <c r="F427" s="59">
        <f t="shared" si="19"/>
        <v>0.94</v>
      </c>
      <c r="G427" s="60">
        <f t="shared" si="20"/>
        <v>17.841200000000001</v>
      </c>
      <c r="H427" s="63">
        <f t="shared" si="21"/>
        <v>35.682400000000001</v>
      </c>
    </row>
    <row r="428" spans="1:8" s="62" customFormat="1" ht="24">
      <c r="A428" s="56" t="str">
        <f>IF((LEN('Copy paste to Here'!G432))&gt;5,((CONCATENATE('Copy paste to Here'!G432," &amp; ",'Copy paste to Here'!D432,"  &amp;  ",'Copy paste to Here'!E432))),"Empty Cell")</f>
        <v>Silicone Ultra Thin double flared flesh tunnel &amp; Gauge: 8mm  &amp;  Color: Yellow</v>
      </c>
      <c r="B428" s="57" t="str">
        <f>'Copy paste to Here'!C432</f>
        <v>SIUT</v>
      </c>
      <c r="C428" s="57" t="s">
        <v>1258</v>
      </c>
      <c r="D428" s="58">
        <f>Invoice!B433</f>
        <v>2</v>
      </c>
      <c r="E428" s="59">
        <f>'Shipping Invoice'!J434*$N$1</f>
        <v>0.47</v>
      </c>
      <c r="F428" s="59">
        <f t="shared" si="19"/>
        <v>0.94</v>
      </c>
      <c r="G428" s="60">
        <f t="shared" si="20"/>
        <v>17.841200000000001</v>
      </c>
      <c r="H428" s="63">
        <f t="shared" si="21"/>
        <v>35.682400000000001</v>
      </c>
    </row>
    <row r="429" spans="1:8" s="62" customFormat="1" ht="24">
      <c r="A429" s="56" t="str">
        <f>IF((LEN('Copy paste to Here'!G433))&gt;5,((CONCATENATE('Copy paste to Here'!G433," &amp; ",'Copy paste to Here'!D433,"  &amp;  ",'Copy paste to Here'!E433))),"Empty Cell")</f>
        <v>Silicone Ultra Thin double flared flesh tunnel &amp; Gauge: 10mm  &amp;  Color: Clear</v>
      </c>
      <c r="B429" s="57" t="str">
        <f>'Copy paste to Here'!C433</f>
        <v>SIUT</v>
      </c>
      <c r="C429" s="57" t="s">
        <v>1259</v>
      </c>
      <c r="D429" s="58">
        <f>Invoice!B434</f>
        <v>2</v>
      </c>
      <c r="E429" s="59">
        <f>'Shipping Invoice'!J435*$N$1</f>
        <v>0.51</v>
      </c>
      <c r="F429" s="59">
        <f t="shared" si="19"/>
        <v>1.02</v>
      </c>
      <c r="G429" s="60">
        <f t="shared" si="20"/>
        <v>19.3596</v>
      </c>
      <c r="H429" s="63">
        <f t="shared" si="21"/>
        <v>38.719200000000001</v>
      </c>
    </row>
    <row r="430" spans="1:8" s="62" customFormat="1" ht="24">
      <c r="A430" s="56" t="str">
        <f>IF((LEN('Copy paste to Here'!G434))&gt;5,((CONCATENATE('Copy paste to Here'!G434," &amp; ",'Copy paste to Here'!D434,"  &amp;  ",'Copy paste to Here'!E434))),"Empty Cell")</f>
        <v>Silicone Ultra Thin double flared flesh tunnel &amp; Gauge: 10mm  &amp;  Color: Blue</v>
      </c>
      <c r="B430" s="57" t="str">
        <f>'Copy paste to Here'!C434</f>
        <v>SIUT</v>
      </c>
      <c r="C430" s="57" t="s">
        <v>1259</v>
      </c>
      <c r="D430" s="58">
        <f>Invoice!B435</f>
        <v>2</v>
      </c>
      <c r="E430" s="59">
        <f>'Shipping Invoice'!J436*$N$1</f>
        <v>0.51</v>
      </c>
      <c r="F430" s="59">
        <f t="shared" si="19"/>
        <v>1.02</v>
      </c>
      <c r="G430" s="60">
        <f t="shared" si="20"/>
        <v>19.3596</v>
      </c>
      <c r="H430" s="63">
        <f t="shared" si="21"/>
        <v>38.719200000000001</v>
      </c>
    </row>
    <row r="431" spans="1:8" s="62" customFormat="1" ht="24">
      <c r="A431" s="56" t="str">
        <f>IF((LEN('Copy paste to Here'!G435))&gt;5,((CONCATENATE('Copy paste to Here'!G435," &amp; ",'Copy paste to Here'!D435,"  &amp;  ",'Copy paste to Here'!E435))),"Empty Cell")</f>
        <v>Silicone Ultra Thin double flared flesh tunnel &amp; Gauge: 12mm  &amp;  Color: Black</v>
      </c>
      <c r="B431" s="57" t="str">
        <f>'Copy paste to Here'!C435</f>
        <v>SIUT</v>
      </c>
      <c r="C431" s="57" t="s">
        <v>1260</v>
      </c>
      <c r="D431" s="58">
        <f>Invoice!B436</f>
        <v>12</v>
      </c>
      <c r="E431" s="59">
        <f>'Shipping Invoice'!J437*$N$1</f>
        <v>0.55000000000000004</v>
      </c>
      <c r="F431" s="59">
        <f t="shared" si="19"/>
        <v>6.6000000000000005</v>
      </c>
      <c r="G431" s="60">
        <f t="shared" si="20"/>
        <v>20.878000000000004</v>
      </c>
      <c r="H431" s="63">
        <f t="shared" si="21"/>
        <v>250.53600000000006</v>
      </c>
    </row>
    <row r="432" spans="1:8" s="62" customFormat="1" ht="24">
      <c r="A432" s="56" t="str">
        <f>IF((LEN('Copy paste to Here'!G436))&gt;5,((CONCATENATE('Copy paste to Here'!G436," &amp; ",'Copy paste to Here'!D436,"  &amp;  ",'Copy paste to Here'!E436))),"Empty Cell")</f>
        <v>Silicone Ultra Thin double flared flesh tunnel &amp; Gauge: 12mm  &amp;  Color: Clear</v>
      </c>
      <c r="B432" s="57" t="str">
        <f>'Copy paste to Here'!C436</f>
        <v>SIUT</v>
      </c>
      <c r="C432" s="57" t="s">
        <v>1260</v>
      </c>
      <c r="D432" s="58">
        <f>Invoice!B437</f>
        <v>4</v>
      </c>
      <c r="E432" s="59">
        <f>'Shipping Invoice'!J438*$N$1</f>
        <v>0.55000000000000004</v>
      </c>
      <c r="F432" s="59">
        <f t="shared" si="19"/>
        <v>2.2000000000000002</v>
      </c>
      <c r="G432" s="60">
        <f t="shared" si="20"/>
        <v>20.878000000000004</v>
      </c>
      <c r="H432" s="63">
        <f t="shared" si="21"/>
        <v>83.512000000000015</v>
      </c>
    </row>
    <row r="433" spans="1:8" s="62" customFormat="1" ht="24">
      <c r="A433" s="56" t="str">
        <f>IF((LEN('Copy paste to Here'!G437))&gt;5,((CONCATENATE('Copy paste to Here'!G437," &amp; ",'Copy paste to Here'!D437,"  &amp;  ",'Copy paste to Here'!E437))),"Empty Cell")</f>
        <v>Silicone Ultra Thin double flared flesh tunnel &amp; Gauge: 14mm  &amp;  Color: White</v>
      </c>
      <c r="B433" s="57" t="str">
        <f>'Copy paste to Here'!C437</f>
        <v>SIUT</v>
      </c>
      <c r="C433" s="57" t="s">
        <v>1261</v>
      </c>
      <c r="D433" s="58">
        <f>Invoice!B438</f>
        <v>2</v>
      </c>
      <c r="E433" s="59">
        <f>'Shipping Invoice'!J439*$N$1</f>
        <v>0.61</v>
      </c>
      <c r="F433" s="59">
        <f t="shared" si="19"/>
        <v>1.22</v>
      </c>
      <c r="G433" s="60">
        <f t="shared" si="20"/>
        <v>23.1556</v>
      </c>
      <c r="H433" s="63">
        <f t="shared" si="21"/>
        <v>46.311199999999999</v>
      </c>
    </row>
    <row r="434" spans="1:8" s="62" customFormat="1" ht="24">
      <c r="A434" s="56" t="str">
        <f>IF((LEN('Copy paste to Here'!G438))&gt;5,((CONCATENATE('Copy paste to Here'!G438," &amp; ",'Copy paste to Here'!D438,"  &amp;  ",'Copy paste to Here'!E438))),"Empty Cell")</f>
        <v>Silicone Ultra Thin double flared flesh tunnel &amp; Gauge: 14mm  &amp;  Color: Clear</v>
      </c>
      <c r="B434" s="57" t="str">
        <f>'Copy paste to Here'!C438</f>
        <v>SIUT</v>
      </c>
      <c r="C434" s="57" t="s">
        <v>1261</v>
      </c>
      <c r="D434" s="58">
        <f>Invoice!B439</f>
        <v>2</v>
      </c>
      <c r="E434" s="59">
        <f>'Shipping Invoice'!J440*$N$1</f>
        <v>0.61</v>
      </c>
      <c r="F434" s="59">
        <f t="shared" si="19"/>
        <v>1.22</v>
      </c>
      <c r="G434" s="60">
        <f t="shared" si="20"/>
        <v>23.1556</v>
      </c>
      <c r="H434" s="63">
        <f t="shared" si="21"/>
        <v>46.311199999999999</v>
      </c>
    </row>
    <row r="435" spans="1:8" s="62" customFormat="1" ht="24">
      <c r="A435" s="56" t="str">
        <f>IF((LEN('Copy paste to Here'!G439))&gt;5,((CONCATENATE('Copy paste to Here'!G439," &amp; ",'Copy paste to Here'!D439,"  &amp;  ",'Copy paste to Here'!E439))),"Empty Cell")</f>
        <v>Silicone Ultra Thin double flared flesh tunnel &amp; Gauge: 16mm  &amp;  Color: Black</v>
      </c>
      <c r="B435" s="57" t="str">
        <f>'Copy paste to Here'!C439</f>
        <v>SIUT</v>
      </c>
      <c r="C435" s="57" t="s">
        <v>1262</v>
      </c>
      <c r="D435" s="58">
        <f>Invoice!B440</f>
        <v>4</v>
      </c>
      <c r="E435" s="59">
        <f>'Shipping Invoice'!J441*$N$1</f>
        <v>0.64</v>
      </c>
      <c r="F435" s="59">
        <f t="shared" si="19"/>
        <v>2.56</v>
      </c>
      <c r="G435" s="60">
        <f t="shared" si="20"/>
        <v>24.2944</v>
      </c>
      <c r="H435" s="63">
        <f t="shared" si="21"/>
        <v>97.177599999999998</v>
      </c>
    </row>
    <row r="436" spans="1:8" s="62" customFormat="1" ht="25.5">
      <c r="A436" s="56" t="str">
        <f>IF((LEN('Copy paste to Here'!G440))&gt;5,((CONCATENATE('Copy paste to Here'!G440," &amp; ",'Copy paste to Here'!D440,"  &amp;  ",'Copy paste to Here'!E440))),"Empty Cell")</f>
        <v>Silicone Ultra Thin double flared flesh tunnel &amp; Gauge: 18mm  &amp;  Color: Black</v>
      </c>
      <c r="B436" s="57" t="str">
        <f>'Copy paste to Here'!C440</f>
        <v>SIUT</v>
      </c>
      <c r="C436" s="57" t="s">
        <v>1263</v>
      </c>
      <c r="D436" s="58">
        <f>Invoice!B441</f>
        <v>4</v>
      </c>
      <c r="E436" s="59">
        <f>'Shipping Invoice'!J442*$N$1</f>
        <v>0.67</v>
      </c>
      <c r="F436" s="59">
        <f t="shared" si="19"/>
        <v>2.68</v>
      </c>
      <c r="G436" s="60">
        <f t="shared" si="20"/>
        <v>25.433200000000003</v>
      </c>
      <c r="H436" s="63">
        <f t="shared" si="21"/>
        <v>101.73280000000001</v>
      </c>
    </row>
    <row r="437" spans="1:8" s="62" customFormat="1" ht="25.5">
      <c r="A437" s="56" t="str">
        <f>IF((LEN('Copy paste to Here'!G441))&gt;5,((CONCATENATE('Copy paste to Here'!G441," &amp; ",'Copy paste to Here'!D441,"  &amp;  ",'Copy paste to Here'!E441))),"Empty Cell")</f>
        <v>Silicone Ultra Thin double flared flesh tunnel &amp; Gauge: 18mm  &amp;  Color: White</v>
      </c>
      <c r="B437" s="57" t="str">
        <f>'Copy paste to Here'!C441</f>
        <v>SIUT</v>
      </c>
      <c r="C437" s="57" t="s">
        <v>1263</v>
      </c>
      <c r="D437" s="58">
        <f>Invoice!B442</f>
        <v>2</v>
      </c>
      <c r="E437" s="59">
        <f>'Shipping Invoice'!J443*$N$1</f>
        <v>0.67</v>
      </c>
      <c r="F437" s="59">
        <f t="shared" si="19"/>
        <v>1.34</v>
      </c>
      <c r="G437" s="60">
        <f t="shared" si="20"/>
        <v>25.433200000000003</v>
      </c>
      <c r="H437" s="63">
        <f t="shared" si="21"/>
        <v>50.866400000000006</v>
      </c>
    </row>
    <row r="438" spans="1:8" s="62" customFormat="1" ht="25.5">
      <c r="A438" s="56" t="str">
        <f>IF((LEN('Copy paste to Here'!G442))&gt;5,((CONCATENATE('Copy paste to Here'!G442," &amp; ",'Copy paste to Here'!D442,"  &amp;  ",'Copy paste to Here'!E442))),"Empty Cell")</f>
        <v>Silicone Ultra Thin double flared flesh tunnel &amp; Gauge: 18mm  &amp;  Color: Pink</v>
      </c>
      <c r="B438" s="57" t="str">
        <f>'Copy paste to Here'!C442</f>
        <v>SIUT</v>
      </c>
      <c r="C438" s="57" t="s">
        <v>1263</v>
      </c>
      <c r="D438" s="58">
        <f>Invoice!B443</f>
        <v>2</v>
      </c>
      <c r="E438" s="59">
        <f>'Shipping Invoice'!J444*$N$1</f>
        <v>0.67</v>
      </c>
      <c r="F438" s="59">
        <f t="shared" si="19"/>
        <v>1.34</v>
      </c>
      <c r="G438" s="60">
        <f t="shared" si="20"/>
        <v>25.433200000000003</v>
      </c>
      <c r="H438" s="63">
        <f t="shared" si="21"/>
        <v>50.866400000000006</v>
      </c>
    </row>
    <row r="439" spans="1:8" s="62" customFormat="1" ht="25.5">
      <c r="A439" s="56" t="str">
        <f>IF((LEN('Copy paste to Here'!G443))&gt;5,((CONCATENATE('Copy paste to Here'!G443," &amp; ",'Copy paste to Here'!D443,"  &amp;  ",'Copy paste to Here'!E443))),"Empty Cell")</f>
        <v>Silicone Ultra Thin double flared flesh tunnel &amp; Gauge: 18mm  &amp;  Color: Purple</v>
      </c>
      <c r="B439" s="57" t="str">
        <f>'Copy paste to Here'!C443</f>
        <v>SIUT</v>
      </c>
      <c r="C439" s="57" t="s">
        <v>1263</v>
      </c>
      <c r="D439" s="58">
        <f>Invoice!B444</f>
        <v>2</v>
      </c>
      <c r="E439" s="59">
        <f>'Shipping Invoice'!J445*$N$1</f>
        <v>0.67</v>
      </c>
      <c r="F439" s="59">
        <f t="shared" si="19"/>
        <v>1.34</v>
      </c>
      <c r="G439" s="60">
        <f t="shared" si="20"/>
        <v>25.433200000000003</v>
      </c>
      <c r="H439" s="63">
        <f t="shared" si="21"/>
        <v>50.866400000000006</v>
      </c>
    </row>
    <row r="440" spans="1:8" s="62" customFormat="1" ht="25.5">
      <c r="A440" s="56" t="str">
        <f>IF((LEN('Copy paste to Here'!G444))&gt;5,((CONCATENATE('Copy paste to Here'!G444," &amp; ",'Copy paste to Here'!D444,"  &amp;  ",'Copy paste to Here'!E444))),"Empty Cell")</f>
        <v>Silicone Ultra Thin double flared flesh tunnel &amp; Gauge: 20mm  &amp;  Color: White</v>
      </c>
      <c r="B440" s="57" t="str">
        <f>'Copy paste to Here'!C444</f>
        <v>SIUT</v>
      </c>
      <c r="C440" s="57" t="s">
        <v>1264</v>
      </c>
      <c r="D440" s="58">
        <f>Invoice!B445</f>
        <v>2</v>
      </c>
      <c r="E440" s="59">
        <f>'Shipping Invoice'!J446*$N$1</f>
        <v>0.7</v>
      </c>
      <c r="F440" s="59">
        <f t="shared" si="19"/>
        <v>1.4</v>
      </c>
      <c r="G440" s="60">
        <f t="shared" si="20"/>
        <v>26.571999999999999</v>
      </c>
      <c r="H440" s="63">
        <f t="shared" si="21"/>
        <v>53.143999999999998</v>
      </c>
    </row>
    <row r="441" spans="1:8" s="62" customFormat="1" ht="25.5">
      <c r="A441" s="56" t="str">
        <f>IF((LEN('Copy paste to Here'!G445))&gt;5,((CONCATENATE('Copy paste to Here'!G445," &amp; ",'Copy paste to Here'!D445,"  &amp;  ",'Copy paste to Here'!E445))),"Empty Cell")</f>
        <v>Silicone Ultra Thin double flared flesh tunnel &amp; Gauge: 20mm  &amp;  Color: Blue</v>
      </c>
      <c r="B441" s="57" t="str">
        <f>'Copy paste to Here'!C445</f>
        <v>SIUT</v>
      </c>
      <c r="C441" s="57" t="s">
        <v>1264</v>
      </c>
      <c r="D441" s="58">
        <f>Invoice!B446</f>
        <v>2</v>
      </c>
      <c r="E441" s="59">
        <f>'Shipping Invoice'!J447*$N$1</f>
        <v>0.7</v>
      </c>
      <c r="F441" s="59">
        <f t="shared" si="19"/>
        <v>1.4</v>
      </c>
      <c r="G441" s="60">
        <f t="shared" si="20"/>
        <v>26.571999999999999</v>
      </c>
      <c r="H441" s="63">
        <f t="shared" si="21"/>
        <v>53.143999999999998</v>
      </c>
    </row>
    <row r="442" spans="1:8" s="62" customFormat="1" ht="25.5">
      <c r="A442" s="56" t="str">
        <f>IF((LEN('Copy paste to Here'!G446))&gt;5,((CONCATENATE('Copy paste to Here'!G446," &amp; ",'Copy paste to Here'!D446,"  &amp;  ",'Copy paste to Here'!E446))),"Empty Cell")</f>
        <v>Silicone Ultra Thin double flared flesh tunnel &amp; Gauge: 20mm  &amp;  Color: Pink</v>
      </c>
      <c r="B442" s="57" t="str">
        <f>'Copy paste to Here'!C446</f>
        <v>SIUT</v>
      </c>
      <c r="C442" s="57" t="s">
        <v>1264</v>
      </c>
      <c r="D442" s="58">
        <f>Invoice!B447</f>
        <v>2</v>
      </c>
      <c r="E442" s="59">
        <f>'Shipping Invoice'!J448*$N$1</f>
        <v>0.7</v>
      </c>
      <c r="F442" s="59">
        <f t="shared" si="19"/>
        <v>1.4</v>
      </c>
      <c r="G442" s="60">
        <f t="shared" si="20"/>
        <v>26.571999999999999</v>
      </c>
      <c r="H442" s="63">
        <f t="shared" si="21"/>
        <v>53.143999999999998</v>
      </c>
    </row>
    <row r="443" spans="1:8" s="62" customFormat="1" ht="24">
      <c r="A443" s="56" t="str">
        <f>IF((LEN('Copy paste to Here'!G447))&gt;5,((CONCATENATE('Copy paste to Here'!G447," &amp; ",'Copy paste to Here'!D447,"  &amp;  ",'Copy paste to Here'!E447))),"Empty Cell")</f>
        <v>Silicone Ultra Thin double flared flesh tunnel &amp; Gauge: 22mm  &amp;  Color: White</v>
      </c>
      <c r="B443" s="57" t="str">
        <f>'Copy paste to Here'!C447</f>
        <v>SIUT</v>
      </c>
      <c r="C443" s="57" t="s">
        <v>1265</v>
      </c>
      <c r="D443" s="58">
        <f>Invoice!B448</f>
        <v>4</v>
      </c>
      <c r="E443" s="59">
        <f>'Shipping Invoice'!J449*$N$1</f>
        <v>0.74</v>
      </c>
      <c r="F443" s="59">
        <f t="shared" si="19"/>
        <v>2.96</v>
      </c>
      <c r="G443" s="60">
        <f t="shared" si="20"/>
        <v>28.090399999999999</v>
      </c>
      <c r="H443" s="63">
        <f t="shared" si="21"/>
        <v>112.3616</v>
      </c>
    </row>
    <row r="444" spans="1:8" s="62" customFormat="1" ht="24">
      <c r="A444" s="56" t="str">
        <f>IF((LEN('Copy paste to Here'!G448))&gt;5,((CONCATENATE('Copy paste to Here'!G448," &amp; ",'Copy paste to Here'!D448,"  &amp;  ",'Copy paste to Here'!E448))),"Empty Cell")</f>
        <v>Premium PVD plated surgical steel eyebrow spiral, 16g (1.2mm) with two 3mm balls &amp; Length: 6mm  &amp;  Color: Black</v>
      </c>
      <c r="B444" s="57" t="str">
        <f>'Copy paste to Here'!C448</f>
        <v>SPETB</v>
      </c>
      <c r="C444" s="57" t="s">
        <v>600</v>
      </c>
      <c r="D444" s="58">
        <f>Invoice!B449</f>
        <v>3</v>
      </c>
      <c r="E444" s="59">
        <f>'Shipping Invoice'!J450*$N$1</f>
        <v>0.67</v>
      </c>
      <c r="F444" s="59">
        <f t="shared" si="19"/>
        <v>2.0100000000000002</v>
      </c>
      <c r="G444" s="60">
        <f t="shared" si="20"/>
        <v>25.433200000000003</v>
      </c>
      <c r="H444" s="63">
        <f t="shared" si="21"/>
        <v>76.299600000000012</v>
      </c>
    </row>
    <row r="445" spans="1:8" s="62" customFormat="1" ht="24">
      <c r="A445" s="56" t="str">
        <f>IF((LEN('Copy paste to Here'!G449))&gt;5,((CONCATENATE('Copy paste to Here'!G449," &amp; ",'Copy paste to Here'!D449,"  &amp;  ",'Copy paste to Here'!E449))),"Empty Cell")</f>
        <v>Premium PVD plated surgical steel eyebrow spiral, 16g (1.2mm) with two 3mm balls &amp; Length: 8mm  &amp;  Color: Black</v>
      </c>
      <c r="B445" s="57" t="str">
        <f>'Copy paste to Here'!C449</f>
        <v>SPETB</v>
      </c>
      <c r="C445" s="57" t="s">
        <v>600</v>
      </c>
      <c r="D445" s="58">
        <f>Invoice!B450</f>
        <v>3</v>
      </c>
      <c r="E445" s="59">
        <f>'Shipping Invoice'!J451*$N$1</f>
        <v>0.67</v>
      </c>
      <c r="F445" s="59">
        <f t="shared" si="19"/>
        <v>2.0100000000000002</v>
      </c>
      <c r="G445" s="60">
        <f t="shared" si="20"/>
        <v>25.433200000000003</v>
      </c>
      <c r="H445" s="63">
        <f t="shared" si="21"/>
        <v>76.299600000000012</v>
      </c>
    </row>
    <row r="446" spans="1:8" s="62" customFormat="1" ht="24">
      <c r="A446" s="56" t="str">
        <f>IF((LEN('Copy paste to Here'!G450))&gt;5,((CONCATENATE('Copy paste to Here'!G450," &amp; ",'Copy paste to Here'!D450,"  &amp;  ",'Copy paste to Here'!E450))),"Empty Cell")</f>
        <v>PVD plated internally threaded surgical steel double flare flesh tunnel &amp; Gauge: 5mm  &amp;  Color: Rainbow</v>
      </c>
      <c r="B446" s="57" t="str">
        <f>'Copy paste to Here'!C450</f>
        <v>STHP</v>
      </c>
      <c r="C446" s="57" t="s">
        <v>1266</v>
      </c>
      <c r="D446" s="58">
        <f>Invoice!B451</f>
        <v>2</v>
      </c>
      <c r="E446" s="59">
        <f>'Shipping Invoice'!J452*$N$1</f>
        <v>2.4300000000000002</v>
      </c>
      <c r="F446" s="59">
        <f t="shared" si="19"/>
        <v>4.8600000000000003</v>
      </c>
      <c r="G446" s="60">
        <f t="shared" si="20"/>
        <v>92.242800000000003</v>
      </c>
      <c r="H446" s="63">
        <f t="shared" si="21"/>
        <v>184.48560000000001</v>
      </c>
    </row>
    <row r="447" spans="1:8" s="62" customFormat="1" ht="24">
      <c r="A447" s="56" t="str">
        <f>IF((LEN('Copy paste to Here'!G451))&gt;5,((CONCATENATE('Copy paste to Here'!G451," &amp; ",'Copy paste to Here'!D451,"  &amp;  ",'Copy paste to Here'!E451))),"Empty Cell")</f>
        <v>PVD plated internally threaded surgical steel double flare flesh tunnel &amp; Gauge: 8mm  &amp;  Color: Blue</v>
      </c>
      <c r="B447" s="57" t="str">
        <f>'Copy paste to Here'!C451</f>
        <v>STHP</v>
      </c>
      <c r="C447" s="57" t="s">
        <v>1267</v>
      </c>
      <c r="D447" s="58">
        <f>Invoice!B452</f>
        <v>2</v>
      </c>
      <c r="E447" s="59">
        <f>'Shipping Invoice'!J453*$N$1</f>
        <v>2.82</v>
      </c>
      <c r="F447" s="59">
        <f t="shared" si="19"/>
        <v>5.64</v>
      </c>
      <c r="G447" s="60">
        <f t="shared" si="20"/>
        <v>107.04719999999999</v>
      </c>
      <c r="H447" s="63">
        <f t="shared" si="21"/>
        <v>214.09439999999998</v>
      </c>
    </row>
    <row r="448" spans="1:8" s="62" customFormat="1" ht="24">
      <c r="A448" s="56" t="str">
        <f>IF((LEN('Copy paste to Here'!G452))&gt;5,((CONCATENATE('Copy paste to Here'!G452," &amp; ",'Copy paste to Here'!D452,"  &amp;  ",'Copy paste to Here'!E452))),"Empty Cell")</f>
        <v>PVD plated internally threaded surgical steel double flare flesh tunnel &amp; Gauge: 8mm  &amp;  Color: Rainbow</v>
      </c>
      <c r="B448" s="57" t="str">
        <f>'Copy paste to Here'!C452</f>
        <v>STHP</v>
      </c>
      <c r="C448" s="57" t="s">
        <v>1267</v>
      </c>
      <c r="D448" s="58">
        <f>Invoice!B453</f>
        <v>2</v>
      </c>
      <c r="E448" s="59">
        <f>'Shipping Invoice'!J454*$N$1</f>
        <v>2.82</v>
      </c>
      <c r="F448" s="59">
        <f t="shared" si="19"/>
        <v>5.64</v>
      </c>
      <c r="G448" s="60">
        <f t="shared" si="20"/>
        <v>107.04719999999999</v>
      </c>
      <c r="H448" s="63">
        <f t="shared" si="21"/>
        <v>214.09439999999998</v>
      </c>
    </row>
    <row r="449" spans="1:8" s="62" customFormat="1" ht="24">
      <c r="A449" s="56" t="str">
        <f>IF((LEN('Copy paste to Here'!G453))&gt;5,((CONCATENATE('Copy paste to Here'!G453," &amp; ",'Copy paste to Here'!D453,"  &amp;  ",'Copy paste to Here'!E453))),"Empty Cell")</f>
        <v>PVD plated internally threaded surgical steel double flare flesh tunnel &amp; Gauge: 8mm  &amp;  Color: Gold</v>
      </c>
      <c r="B449" s="57" t="str">
        <f>'Copy paste to Here'!C453</f>
        <v>STHP</v>
      </c>
      <c r="C449" s="57" t="s">
        <v>1267</v>
      </c>
      <c r="D449" s="58">
        <f>Invoice!B454</f>
        <v>2</v>
      </c>
      <c r="E449" s="59">
        <f>'Shipping Invoice'!J455*$N$1</f>
        <v>2.82</v>
      </c>
      <c r="F449" s="59">
        <f t="shared" si="19"/>
        <v>5.64</v>
      </c>
      <c r="G449" s="60">
        <f t="shared" si="20"/>
        <v>107.04719999999999</v>
      </c>
      <c r="H449" s="63">
        <f t="shared" si="21"/>
        <v>214.09439999999998</v>
      </c>
    </row>
    <row r="450" spans="1:8" s="62" customFormat="1" ht="24">
      <c r="A450" s="56" t="str">
        <f>IF((LEN('Copy paste to Here'!G454))&gt;5,((CONCATENATE('Copy paste to Here'!G454," &amp; ",'Copy paste to Here'!D454,"  &amp;  ",'Copy paste to Here'!E454))),"Empty Cell")</f>
        <v>PVD plated internally threaded surgical steel double flare flesh tunnel &amp; Gauge: 10mm  &amp;  Color: Blue</v>
      </c>
      <c r="B450" s="57" t="str">
        <f>'Copy paste to Here'!C454</f>
        <v>STHP</v>
      </c>
      <c r="C450" s="57" t="s">
        <v>1268</v>
      </c>
      <c r="D450" s="58">
        <f>Invoice!B455</f>
        <v>2</v>
      </c>
      <c r="E450" s="59">
        <f>'Shipping Invoice'!J456*$N$1</f>
        <v>3.02</v>
      </c>
      <c r="F450" s="59">
        <f t="shared" si="19"/>
        <v>6.04</v>
      </c>
      <c r="G450" s="60">
        <f t="shared" si="20"/>
        <v>114.6392</v>
      </c>
      <c r="H450" s="63">
        <f t="shared" si="21"/>
        <v>229.2784</v>
      </c>
    </row>
    <row r="451" spans="1:8" s="62" customFormat="1" ht="24">
      <c r="A451" s="56" t="str">
        <f>IF((LEN('Copy paste to Here'!G455))&gt;5,((CONCATENATE('Copy paste to Here'!G455," &amp; ",'Copy paste to Here'!D455,"  &amp;  ",'Copy paste to Here'!E455))),"Empty Cell")</f>
        <v>PVD plated internally threaded surgical steel double flare flesh tunnel &amp; Gauge: 10mm  &amp;  Color: Rainbow</v>
      </c>
      <c r="B451" s="57" t="str">
        <f>'Copy paste to Here'!C455</f>
        <v>STHP</v>
      </c>
      <c r="C451" s="57" t="s">
        <v>1268</v>
      </c>
      <c r="D451" s="58">
        <f>Invoice!B456</f>
        <v>2</v>
      </c>
      <c r="E451" s="59">
        <f>'Shipping Invoice'!J457*$N$1</f>
        <v>3.02</v>
      </c>
      <c r="F451" s="59">
        <f t="shared" si="19"/>
        <v>6.04</v>
      </c>
      <c r="G451" s="60">
        <f t="shared" si="20"/>
        <v>114.6392</v>
      </c>
      <c r="H451" s="63">
        <f t="shared" si="21"/>
        <v>229.2784</v>
      </c>
    </row>
    <row r="452" spans="1:8" s="62" customFormat="1" ht="24">
      <c r="A452" s="56" t="str">
        <f>IF((LEN('Copy paste to Here'!G456))&gt;5,((CONCATENATE('Copy paste to Here'!G456," &amp; ",'Copy paste to Here'!D456,"  &amp;  ",'Copy paste to Here'!E456))),"Empty Cell")</f>
        <v>PVD plated internally threaded surgical steel double flare flesh tunnel &amp; Gauge: 10mm  &amp;  Color: Gold</v>
      </c>
      <c r="B452" s="57" t="str">
        <f>'Copy paste to Here'!C456</f>
        <v>STHP</v>
      </c>
      <c r="C452" s="57" t="s">
        <v>1268</v>
      </c>
      <c r="D452" s="58">
        <f>Invoice!B457</f>
        <v>2</v>
      </c>
      <c r="E452" s="59">
        <f>'Shipping Invoice'!J458*$N$1</f>
        <v>3.02</v>
      </c>
      <c r="F452" s="59">
        <f t="shared" si="19"/>
        <v>6.04</v>
      </c>
      <c r="G452" s="60">
        <f t="shared" si="20"/>
        <v>114.6392</v>
      </c>
      <c r="H452" s="63">
        <f t="shared" si="21"/>
        <v>229.2784</v>
      </c>
    </row>
    <row r="453" spans="1:8" s="62" customFormat="1" ht="36">
      <c r="A453" s="56" t="str">
        <f>IF((LEN('Copy paste to Here'!G457))&gt;5,((CONCATENATE('Copy paste to Here'!G457," &amp; ",'Copy paste to Here'!D457,"  &amp;  ",'Copy paste to Here'!E457))),"Empty Cell")</f>
        <v>Bio flex tragus piercing labret, 16g (1.2mm) with sterling silver top 1.5mm - 3mm glued crystal &amp; Length: 8mm with 3mm top part  &amp;  Crystal Color: Clear</v>
      </c>
      <c r="B453" s="57" t="str">
        <f>'Copy paste to Here'!C457</f>
        <v>TRGS20</v>
      </c>
      <c r="C453" s="57" t="s">
        <v>1269</v>
      </c>
      <c r="D453" s="58">
        <f>Invoice!B458</f>
        <v>5</v>
      </c>
      <c r="E453" s="59">
        <f>'Shipping Invoice'!J459*$N$1</f>
        <v>0.63</v>
      </c>
      <c r="F453" s="59">
        <f t="shared" si="19"/>
        <v>3.15</v>
      </c>
      <c r="G453" s="60">
        <f t="shared" si="20"/>
        <v>23.9148</v>
      </c>
      <c r="H453" s="63">
        <f t="shared" si="21"/>
        <v>119.574</v>
      </c>
    </row>
    <row r="454" spans="1:8" s="62" customFormat="1" ht="36">
      <c r="A454" s="56" t="str">
        <f>IF((LEN('Copy paste to Here'!G458))&gt;5,((CONCATENATE('Copy paste to Here'!G458," &amp; ",'Copy paste to Here'!D458,"  &amp;  ",'Copy paste to Here'!E458))),"Empty Cell")</f>
        <v>High polished titanium G23 belly banana, 1.6mm (14g) with 5mm and 8mm multi-crystal ferido glued balls with resin cover &amp; Crystal Color: Clear  &amp;  Length: 10mm</v>
      </c>
      <c r="B454" s="57" t="str">
        <f>'Copy paste to Here'!C458</f>
        <v>UBN2FRG</v>
      </c>
      <c r="C454" s="57" t="s">
        <v>1110</v>
      </c>
      <c r="D454" s="58">
        <f>Invoice!B459</f>
        <v>1</v>
      </c>
      <c r="E454" s="59">
        <f>'Shipping Invoice'!J460*$N$1</f>
        <v>5.34</v>
      </c>
      <c r="F454" s="59">
        <f t="shared" si="19"/>
        <v>5.34</v>
      </c>
      <c r="G454" s="60">
        <f t="shared" si="20"/>
        <v>202.7064</v>
      </c>
      <c r="H454" s="63">
        <f t="shared" si="21"/>
        <v>202.7064</v>
      </c>
    </row>
    <row r="455" spans="1:8" s="62" customFormat="1" ht="36">
      <c r="A455" s="56" t="str">
        <f>IF((LEN('Copy paste to Here'!G459))&gt;5,((CONCATENATE('Copy paste to Here'!G459," &amp; ",'Copy paste to Here'!D459,"  &amp;  ",'Copy paste to Here'!E459))),"Empty Cell")</f>
        <v>High polished titanium G23 belly banana, 1.6mm (14g) with 5mm and 8mm multi-crystal ferido glued balls with resin cover &amp; Crystal Color: Aquamarine  &amp;  Length: 10mm</v>
      </c>
      <c r="B455" s="57" t="str">
        <f>'Copy paste to Here'!C459</f>
        <v>UBN2FRG</v>
      </c>
      <c r="C455" s="57" t="s">
        <v>1110</v>
      </c>
      <c r="D455" s="58">
        <f>Invoice!B460</f>
        <v>1</v>
      </c>
      <c r="E455" s="59">
        <f>'Shipping Invoice'!J461*$N$1</f>
        <v>5.34</v>
      </c>
      <c r="F455" s="59">
        <f t="shared" si="19"/>
        <v>5.34</v>
      </c>
      <c r="G455" s="60">
        <f t="shared" si="20"/>
        <v>202.7064</v>
      </c>
      <c r="H455" s="63">
        <f t="shared" si="21"/>
        <v>202.7064</v>
      </c>
    </row>
    <row r="456" spans="1:8" s="62" customFormat="1" ht="36">
      <c r="A456" s="56" t="str">
        <f>IF((LEN('Copy paste to Here'!G460))&gt;5,((CONCATENATE('Copy paste to Here'!G460," &amp; ",'Copy paste to Here'!D460,"  &amp;  ",'Copy paste to Here'!E460))),"Empty Cell")</f>
        <v>High polished titanium G23 belly banana, 1.6mm (14g) with 5mm and 8mm multi-crystal ferido glued balls with resin cover &amp; Crystal Color: Blue Zircon  &amp;  Length: 10mm</v>
      </c>
      <c r="B456" s="57" t="str">
        <f>'Copy paste to Here'!C460</f>
        <v>UBN2FRG</v>
      </c>
      <c r="C456" s="57" t="s">
        <v>1110</v>
      </c>
      <c r="D456" s="58">
        <f>Invoice!B461</f>
        <v>1</v>
      </c>
      <c r="E456" s="59">
        <f>'Shipping Invoice'!J462*$N$1</f>
        <v>5.34</v>
      </c>
      <c r="F456" s="59">
        <f t="shared" si="19"/>
        <v>5.34</v>
      </c>
      <c r="G456" s="60">
        <f t="shared" si="20"/>
        <v>202.7064</v>
      </c>
      <c r="H456" s="63">
        <f t="shared" si="21"/>
        <v>202.7064</v>
      </c>
    </row>
    <row r="457" spans="1:8" s="62" customFormat="1" ht="36">
      <c r="A457" s="56" t="str">
        <f>IF((LEN('Copy paste to Here'!G461))&gt;5,((CONCATENATE('Copy paste to Here'!G461," &amp; ",'Copy paste to Here'!D461,"  &amp;  ",'Copy paste to Here'!E461))),"Empty Cell")</f>
        <v>Titanium G23 banana belly ring, 14g (1.6mm) with 5mm &amp; 6mm resin-covered ferido multi crystal balls &amp; Length: 10mm  &amp;  Crystal Color: AB</v>
      </c>
      <c r="B457" s="57" t="str">
        <f>'Copy paste to Here'!C461</f>
        <v>UBNFR56</v>
      </c>
      <c r="C457" s="57" t="s">
        <v>1112</v>
      </c>
      <c r="D457" s="58">
        <f>Invoice!B462</f>
        <v>1</v>
      </c>
      <c r="E457" s="59">
        <f>'Shipping Invoice'!J463*$N$1</f>
        <v>3.62</v>
      </c>
      <c r="F457" s="59">
        <f t="shared" si="19"/>
        <v>3.62</v>
      </c>
      <c r="G457" s="60">
        <f t="shared" si="20"/>
        <v>137.4152</v>
      </c>
      <c r="H457" s="63">
        <f t="shared" si="21"/>
        <v>137.4152</v>
      </c>
    </row>
    <row r="458" spans="1:8" s="62" customFormat="1" ht="36">
      <c r="A458" s="56" t="str">
        <f>IF((LEN('Copy paste to Here'!G462))&gt;5,((CONCATENATE('Copy paste to Here'!G462," &amp; ",'Copy paste to Here'!D462,"  &amp;  ",'Copy paste to Here'!E462))),"Empty Cell")</f>
        <v>Titanium G23 banana belly ring, 14g (1.6mm) with 5mm &amp; 6mm resin-covered ferido multi crystal balls &amp; Length: 10mm  &amp;  Crystal Color: Blue Zircon</v>
      </c>
      <c r="B458" s="57" t="str">
        <f>'Copy paste to Here'!C462</f>
        <v>UBNFR56</v>
      </c>
      <c r="C458" s="57" t="s">
        <v>1112</v>
      </c>
      <c r="D458" s="58">
        <f>Invoice!B463</f>
        <v>1</v>
      </c>
      <c r="E458" s="59">
        <f>'Shipping Invoice'!J464*$N$1</f>
        <v>3.62</v>
      </c>
      <c r="F458" s="59">
        <f t="shared" si="19"/>
        <v>3.62</v>
      </c>
      <c r="G458" s="60">
        <f t="shared" si="20"/>
        <v>137.4152</v>
      </c>
      <c r="H458" s="63">
        <f t="shared" si="21"/>
        <v>137.4152</v>
      </c>
    </row>
    <row r="459" spans="1:8" s="62" customFormat="1" ht="25.5">
      <c r="A459" s="56" t="str">
        <f>IF((LEN('Copy paste to Here'!G463))&gt;5,((CONCATENATE('Copy paste to Here'!G463," &amp; ",'Copy paste to Here'!D463,"  &amp;  ",'Copy paste to Here'!E463))),"Empty Cell")</f>
        <v xml:space="preserve">High polished titanium G23 hinged segment ring, 0.8mm (20g) &amp; Length: 10mm  &amp;  </v>
      </c>
      <c r="B459" s="57" t="str">
        <f>'Copy paste to Here'!C463</f>
        <v>USEGH20</v>
      </c>
      <c r="C459" s="57" t="s">
        <v>1114</v>
      </c>
      <c r="D459" s="58">
        <f>Invoice!B464</f>
        <v>5</v>
      </c>
      <c r="E459" s="59">
        <f>'Shipping Invoice'!J465*$N$1</f>
        <v>2.82</v>
      </c>
      <c r="F459" s="59">
        <f t="shared" si="19"/>
        <v>14.1</v>
      </c>
      <c r="G459" s="60">
        <f t="shared" si="20"/>
        <v>107.04719999999999</v>
      </c>
      <c r="H459" s="63">
        <f t="shared" si="21"/>
        <v>535.23599999999999</v>
      </c>
    </row>
    <row r="460" spans="1:8" s="62" customFormat="1" ht="25.5">
      <c r="A460" s="56" t="str">
        <f>IF((LEN('Copy paste to Here'!G464))&gt;5,((CONCATENATE('Copy paste to Here'!G464," &amp; ",'Copy paste to Here'!D464,"  &amp;  ",'Copy paste to Here'!E464))),"Empty Cell")</f>
        <v>Pack of 10 pcs. of bioflex barbell posts with external threading, 14g (1.6mm) &amp; Length: 14mm  &amp;  Color: Clear</v>
      </c>
      <c r="B460" s="57" t="str">
        <f>'Copy paste to Here'!C464</f>
        <v>XABB14G</v>
      </c>
      <c r="C460" s="57" t="s">
        <v>1116</v>
      </c>
      <c r="D460" s="58">
        <f>Invoice!B465</f>
        <v>1</v>
      </c>
      <c r="E460" s="59">
        <f>'Shipping Invoice'!J466*$N$1</f>
        <v>0.76</v>
      </c>
      <c r="F460" s="59">
        <f t="shared" si="19"/>
        <v>0.76</v>
      </c>
      <c r="G460" s="60">
        <f t="shared" si="20"/>
        <v>28.849600000000002</v>
      </c>
      <c r="H460" s="63">
        <f t="shared" si="21"/>
        <v>28.849600000000002</v>
      </c>
    </row>
    <row r="461" spans="1:8" s="62" customFormat="1" ht="25.5">
      <c r="A461" s="56" t="str">
        <f>IF((LEN('Copy paste to Here'!G465))&gt;5,((CONCATENATE('Copy paste to Here'!G465," &amp; ",'Copy paste to Here'!D465,"  &amp;  ",'Copy paste to Here'!E465))),"Empty Cell")</f>
        <v>Pack of 10 pcs. of bioflex barbell posts with external threading, 14g (1.6mm) &amp; Length: 16mm  &amp;  Color: Black</v>
      </c>
      <c r="B461" s="57" t="str">
        <f>'Copy paste to Here'!C465</f>
        <v>XABB14G</v>
      </c>
      <c r="C461" s="57" t="s">
        <v>1116</v>
      </c>
      <c r="D461" s="58">
        <f>Invoice!B466</f>
        <v>1</v>
      </c>
      <c r="E461" s="59">
        <f>'Shipping Invoice'!J467*$N$1</f>
        <v>0.76</v>
      </c>
      <c r="F461" s="59">
        <f t="shared" si="19"/>
        <v>0.76</v>
      </c>
      <c r="G461" s="60">
        <f t="shared" si="20"/>
        <v>28.849600000000002</v>
      </c>
      <c r="H461" s="63">
        <f t="shared" si="21"/>
        <v>28.849600000000002</v>
      </c>
    </row>
    <row r="462" spans="1:8" s="62" customFormat="1" ht="25.5">
      <c r="A462" s="56" t="str">
        <f>IF((LEN('Copy paste to Here'!G466))&gt;5,((CONCATENATE('Copy paste to Here'!G466," &amp; ",'Copy paste to Here'!D466,"  &amp;  ",'Copy paste to Here'!E466))),"Empty Cell")</f>
        <v>Pack of 10 pcs. of bioflex barbell posts with external threading, 14g (1.6mm) &amp; Length: 16mm  &amp;  Color: Clear</v>
      </c>
      <c r="B462" s="57" t="str">
        <f>'Copy paste to Here'!C466</f>
        <v>XABB14G</v>
      </c>
      <c r="C462" s="57" t="s">
        <v>1116</v>
      </c>
      <c r="D462" s="58">
        <f>Invoice!B467</f>
        <v>2</v>
      </c>
      <c r="E462" s="59">
        <f>'Shipping Invoice'!J468*$N$1</f>
        <v>0.76</v>
      </c>
      <c r="F462" s="59">
        <f t="shared" si="19"/>
        <v>1.52</v>
      </c>
      <c r="G462" s="60">
        <f t="shared" si="20"/>
        <v>28.849600000000002</v>
      </c>
      <c r="H462" s="63">
        <f t="shared" si="21"/>
        <v>57.699200000000005</v>
      </c>
    </row>
    <row r="463" spans="1:8" s="62" customFormat="1" ht="25.5">
      <c r="A463" s="56" t="str">
        <f>IF((LEN('Copy paste to Here'!G467))&gt;5,((CONCATENATE('Copy paste to Here'!G467," &amp; ",'Copy paste to Here'!D467,"  &amp;  ",'Copy paste to Here'!E467))),"Empty Cell")</f>
        <v xml:space="preserve">Pack of 10 pcs. of high polished 316L steel barbell posts - threading 1.6mm (14g) &amp; Length: 8mm  &amp;  </v>
      </c>
      <c r="B463" s="57" t="str">
        <f>'Copy paste to Here'!C467</f>
        <v>XBB14G</v>
      </c>
      <c r="C463" s="57" t="s">
        <v>1270</v>
      </c>
      <c r="D463" s="58">
        <f>Invoice!B468</f>
        <v>2</v>
      </c>
      <c r="E463" s="59">
        <f>'Shipping Invoice'!J469*$N$1</f>
        <v>0.53</v>
      </c>
      <c r="F463" s="59">
        <f t="shared" si="19"/>
        <v>1.06</v>
      </c>
      <c r="G463" s="60">
        <f t="shared" si="20"/>
        <v>20.1188</v>
      </c>
      <c r="H463" s="63">
        <f t="shared" si="21"/>
        <v>40.2376</v>
      </c>
    </row>
    <row r="464" spans="1:8" s="62" customFormat="1" ht="25.5">
      <c r="A464" s="56" t="str">
        <f>IF((LEN('Copy paste to Here'!G468))&gt;5,((CONCATENATE('Copy paste to Here'!G468," &amp; ",'Copy paste to Here'!D468,"  &amp;  ",'Copy paste to Here'!E468))),"Empty Cell")</f>
        <v xml:space="preserve">Pack of 10 pcs. of high polished 316L steel barbell posts - threading 1.6mm (14g) &amp; Length: 10mm  &amp;  </v>
      </c>
      <c r="B464" s="57" t="str">
        <f>'Copy paste to Here'!C468</f>
        <v>XBB14G</v>
      </c>
      <c r="C464" s="57" t="s">
        <v>1270</v>
      </c>
      <c r="D464" s="58">
        <f>Invoice!B469</f>
        <v>2</v>
      </c>
      <c r="E464" s="59">
        <f>'Shipping Invoice'!J470*$N$1</f>
        <v>0.53</v>
      </c>
      <c r="F464" s="59">
        <f t="shared" si="19"/>
        <v>1.06</v>
      </c>
      <c r="G464" s="60">
        <f t="shared" si="20"/>
        <v>20.1188</v>
      </c>
      <c r="H464" s="63">
        <f t="shared" si="21"/>
        <v>40.2376</v>
      </c>
    </row>
    <row r="465" spans="1:8" s="62" customFormat="1" ht="25.5">
      <c r="A465" s="56" t="str">
        <f>IF((LEN('Copy paste to Here'!G469))&gt;5,((CONCATENATE('Copy paste to Here'!G469," &amp; ",'Copy paste to Here'!D469,"  &amp;  ",'Copy paste to Here'!E469))),"Empty Cell")</f>
        <v xml:space="preserve">Pack of 10 pcs. of high polished 316L steel barbell posts - threading 1.6mm (14g) &amp; Length: 12mm  &amp;  </v>
      </c>
      <c r="B465" s="57" t="str">
        <f>'Copy paste to Here'!C469</f>
        <v>XBB14G</v>
      </c>
      <c r="C465" s="57" t="s">
        <v>1270</v>
      </c>
      <c r="D465" s="58">
        <f>Invoice!B470</f>
        <v>2</v>
      </c>
      <c r="E465" s="59">
        <f>'Shipping Invoice'!J471*$N$1</f>
        <v>0.53</v>
      </c>
      <c r="F465" s="59">
        <f t="shared" si="19"/>
        <v>1.06</v>
      </c>
      <c r="G465" s="60">
        <f t="shared" si="20"/>
        <v>20.1188</v>
      </c>
      <c r="H465" s="63">
        <f t="shared" si="21"/>
        <v>40.2376</v>
      </c>
    </row>
    <row r="466" spans="1:8" s="62" customFormat="1" ht="24">
      <c r="A466" s="56" t="str">
        <f>IF((LEN('Copy paste to Here'!G470))&gt;5,((CONCATENATE('Copy paste to Here'!G470," &amp; ",'Copy paste to Here'!D470,"  &amp;  ",'Copy paste to Here'!E470))),"Empty Cell")</f>
        <v xml:space="preserve">Pack of 10 pcs. of high polished 316L steel barbell posts - threading 1.6mm (14g) &amp; Length: 14mm  &amp;  </v>
      </c>
      <c r="B466" s="57" t="str">
        <f>'Copy paste to Here'!C470</f>
        <v>XBB14G</v>
      </c>
      <c r="C466" s="57" t="s">
        <v>1118</v>
      </c>
      <c r="D466" s="58">
        <f>Invoice!B471</f>
        <v>2</v>
      </c>
      <c r="E466" s="59">
        <f>'Shipping Invoice'!J472*$N$1</f>
        <v>0.63</v>
      </c>
      <c r="F466" s="59">
        <f t="shared" si="19"/>
        <v>1.26</v>
      </c>
      <c r="G466" s="60">
        <f t="shared" si="20"/>
        <v>23.9148</v>
      </c>
      <c r="H466" s="63">
        <f t="shared" si="21"/>
        <v>47.829599999999999</v>
      </c>
    </row>
    <row r="467" spans="1:8" s="62" customFormat="1" ht="36">
      <c r="A467" s="56" t="str">
        <f>IF((LEN('Copy paste to Here'!G471))&gt;5,((CONCATENATE('Copy paste to Here'!G471," &amp; ",'Copy paste to Here'!D471,"  &amp;  ",'Copy paste to Here'!E471))),"Empty Cell")</f>
        <v xml:space="preserve">Pack of 10 pcs. of high polished 316L steel belly banana posts - threading 1.6mm (14g) - length 5/16' - 1'' (8mm - 25mm) &amp; Length: 8mm  &amp;  </v>
      </c>
      <c r="B467" s="57" t="str">
        <f>'Copy paste to Here'!C471</f>
        <v>XBN14G</v>
      </c>
      <c r="C467" s="57" t="s">
        <v>1271</v>
      </c>
      <c r="D467" s="58">
        <f>Invoice!B472</f>
        <v>2</v>
      </c>
      <c r="E467" s="59">
        <f>'Shipping Invoice'!J473*$N$1</f>
        <v>0.63</v>
      </c>
      <c r="F467" s="59">
        <f t="shared" ref="F467:F530" si="22">D467*E467</f>
        <v>1.26</v>
      </c>
      <c r="G467" s="60">
        <f t="shared" ref="G467:G530" si="23">E467*$E$14</f>
        <v>23.9148</v>
      </c>
      <c r="H467" s="63">
        <f t="shared" ref="H467:H530" si="24">D467*G467</f>
        <v>47.829599999999999</v>
      </c>
    </row>
    <row r="468" spans="1:8" s="62" customFormat="1" ht="24">
      <c r="A468" s="56" t="str">
        <f>IF((LEN('Copy paste to Here'!G472))&gt;5,((CONCATENATE('Copy paste to Here'!G472," &amp; ",'Copy paste to Here'!D472,"  &amp;  ",'Copy paste to Here'!E472))),"Empty Cell")</f>
        <v xml:space="preserve">Pack of 10 pcs. of 4mm anodized surgical steel balls with threading 1.6mm (14g) &amp; Color: Black  &amp;  </v>
      </c>
      <c r="B468" s="57" t="str">
        <f>'Copy paste to Here'!C472</f>
        <v>XBT4G</v>
      </c>
      <c r="C468" s="57" t="s">
        <v>1121</v>
      </c>
      <c r="D468" s="58">
        <f>Invoice!B473</f>
        <v>2</v>
      </c>
      <c r="E468" s="59">
        <f>'Shipping Invoice'!J474*$N$1</f>
        <v>1.94</v>
      </c>
      <c r="F468" s="59">
        <f t="shared" si="22"/>
        <v>3.88</v>
      </c>
      <c r="G468" s="60">
        <f t="shared" si="23"/>
        <v>73.642399999999995</v>
      </c>
      <c r="H468" s="63">
        <f t="shared" si="24"/>
        <v>147.28479999999999</v>
      </c>
    </row>
    <row r="469" spans="1:8" s="62" customFormat="1" ht="24">
      <c r="A469" s="56" t="str">
        <f>IF((LEN('Copy paste to Here'!G473))&gt;5,((CONCATENATE('Copy paste to Here'!G473," &amp; ",'Copy paste to Here'!D473,"  &amp;  ",'Copy paste to Here'!E473))),"Empty Cell")</f>
        <v xml:space="preserve">Pack of 10 pcs. of 4mm anodized surgical steel balls with threading 1.6mm (14g) &amp; Color: Rainbow  &amp;  </v>
      </c>
      <c r="B469" s="57" t="str">
        <f>'Copy paste to Here'!C473</f>
        <v>XBT4G</v>
      </c>
      <c r="C469" s="57" t="s">
        <v>1121</v>
      </c>
      <c r="D469" s="58">
        <f>Invoice!B474</f>
        <v>1</v>
      </c>
      <c r="E469" s="59">
        <f>'Shipping Invoice'!J475*$N$1</f>
        <v>1.94</v>
      </c>
      <c r="F469" s="59">
        <f t="shared" si="22"/>
        <v>1.94</v>
      </c>
      <c r="G469" s="60">
        <f t="shared" si="23"/>
        <v>73.642399999999995</v>
      </c>
      <c r="H469" s="63">
        <f t="shared" si="24"/>
        <v>73.642399999999995</v>
      </c>
    </row>
    <row r="470" spans="1:8" s="62" customFormat="1" ht="24">
      <c r="A470" s="56" t="str">
        <f>IF((LEN('Copy paste to Here'!G474))&gt;5,((CONCATENATE('Copy paste to Here'!G474," &amp; ",'Copy paste to Here'!D474,"  &amp;  ",'Copy paste to Here'!E474))),"Empty Cell")</f>
        <v xml:space="preserve">Pack of 10 pcs. of 5mm anodized surgical steel balls with threading 1.6mm (14g) &amp; Color: Rainbow  &amp;  </v>
      </c>
      <c r="B470" s="57" t="str">
        <f>'Copy paste to Here'!C474</f>
        <v>XBT5G</v>
      </c>
      <c r="C470" s="57" t="s">
        <v>1123</v>
      </c>
      <c r="D470" s="58">
        <f>Invoice!B475</f>
        <v>1</v>
      </c>
      <c r="E470" s="59">
        <f>'Shipping Invoice'!J476*$N$1</f>
        <v>2.31</v>
      </c>
      <c r="F470" s="59">
        <f t="shared" si="22"/>
        <v>2.31</v>
      </c>
      <c r="G470" s="60">
        <f t="shared" si="23"/>
        <v>87.687600000000003</v>
      </c>
      <c r="H470" s="63">
        <f t="shared" si="24"/>
        <v>87.687600000000003</v>
      </c>
    </row>
    <row r="471" spans="1:8" s="62" customFormat="1" ht="24">
      <c r="A471" s="56" t="str">
        <f>IF((LEN('Copy paste to Here'!G475))&gt;5,((CONCATENATE('Copy paste to Here'!G475," &amp; ",'Copy paste to Here'!D475,"  &amp;  ",'Copy paste to Here'!E475))),"Empty Cell")</f>
        <v xml:space="preserve">Pack of 10 pcs. of 8mm anodized surgical steel balls - threading 14g (1.6mm) &amp; Color: Rainbow  &amp;  </v>
      </c>
      <c r="B471" s="57" t="str">
        <f>'Copy paste to Here'!C475</f>
        <v>XBT8G</v>
      </c>
      <c r="C471" s="57" t="s">
        <v>1125</v>
      </c>
      <c r="D471" s="58">
        <f>Invoice!B476</f>
        <v>1</v>
      </c>
      <c r="E471" s="59">
        <f>'Shipping Invoice'!J477*$N$1</f>
        <v>2.72</v>
      </c>
      <c r="F471" s="59">
        <f t="shared" si="22"/>
        <v>2.72</v>
      </c>
      <c r="G471" s="60">
        <f t="shared" si="23"/>
        <v>103.25120000000001</v>
      </c>
      <c r="H471" s="63">
        <f t="shared" si="24"/>
        <v>103.25120000000001</v>
      </c>
    </row>
    <row r="472" spans="1:8" s="62" customFormat="1" ht="36">
      <c r="A472" s="56" t="str">
        <f>IF((LEN('Copy paste to Here'!G476))&gt;5,((CONCATENATE('Copy paste to Here'!G476," &amp; ",'Copy paste to Here'!D476,"  &amp;  ",'Copy paste to Here'!E476))),"Empty Cell")</f>
        <v xml:space="preserve">Pack of 10 pcs. of 3mm high polished surgical steel balls with bezel set crystal and with 1.2mm (16g) threading &amp; Crystal Color: Clear  &amp;  </v>
      </c>
      <c r="B472" s="57" t="str">
        <f>'Copy paste to Here'!C476</f>
        <v>XJB3</v>
      </c>
      <c r="C472" s="57" t="s">
        <v>1127</v>
      </c>
      <c r="D472" s="58">
        <f>Invoice!B477</f>
        <v>10</v>
      </c>
      <c r="E472" s="59">
        <f>'Shipping Invoice'!J478*$N$1</f>
        <v>2.34</v>
      </c>
      <c r="F472" s="59">
        <f t="shared" si="22"/>
        <v>23.4</v>
      </c>
      <c r="G472" s="60">
        <f t="shared" si="23"/>
        <v>88.826399999999992</v>
      </c>
      <c r="H472" s="63">
        <f t="shared" si="24"/>
        <v>888.2639999999999</v>
      </c>
    </row>
    <row r="473" spans="1:8" s="62" customFormat="1" ht="36">
      <c r="A473" s="56" t="str">
        <f>IF((LEN('Copy paste to Here'!G477))&gt;5,((CONCATENATE('Copy paste to Here'!G477," &amp; ",'Copy paste to Here'!D477,"  &amp;  ",'Copy paste to Here'!E477))),"Empty Cell")</f>
        <v xml:space="preserve">Pack of 10 pcs. of 3mm high polished surgical steel balls with bezel set crystal and with 1.2mm (16g) threading &amp; Crystal Color: AB  &amp;  </v>
      </c>
      <c r="B473" s="57" t="str">
        <f>'Copy paste to Here'!C477</f>
        <v>XJB3</v>
      </c>
      <c r="C473" s="57" t="s">
        <v>1127</v>
      </c>
      <c r="D473" s="58">
        <f>Invoice!B478</f>
        <v>2</v>
      </c>
      <c r="E473" s="59">
        <f>'Shipping Invoice'!J479*$N$1</f>
        <v>2.34</v>
      </c>
      <c r="F473" s="59">
        <f t="shared" si="22"/>
        <v>4.68</v>
      </c>
      <c r="G473" s="60">
        <f t="shared" si="23"/>
        <v>88.826399999999992</v>
      </c>
      <c r="H473" s="63">
        <f t="shared" si="24"/>
        <v>177.65279999999998</v>
      </c>
    </row>
    <row r="474" spans="1:8" s="62" customFormat="1" ht="36">
      <c r="A474" s="56" t="str">
        <f>IF((LEN('Copy paste to Here'!G478))&gt;5,((CONCATENATE('Copy paste to Here'!G478," &amp; ",'Copy paste to Here'!D478,"  &amp;  ",'Copy paste to Here'!E478))),"Empty Cell")</f>
        <v xml:space="preserve">Pack of 10 pcs. of 3mm high polished surgical steel balls with bezel set crystal and with 1.2mm (16g) threading &amp; Crystal Color: Aquamarine  &amp;  </v>
      </c>
      <c r="B474" s="57" t="str">
        <f>'Copy paste to Here'!C478</f>
        <v>XJB3</v>
      </c>
      <c r="C474" s="57" t="s">
        <v>1127</v>
      </c>
      <c r="D474" s="58">
        <f>Invoice!B479</f>
        <v>1</v>
      </c>
      <c r="E474" s="59">
        <f>'Shipping Invoice'!J480*$N$1</f>
        <v>2.34</v>
      </c>
      <c r="F474" s="59">
        <f t="shared" si="22"/>
        <v>2.34</v>
      </c>
      <c r="G474" s="60">
        <f t="shared" si="23"/>
        <v>88.826399999999992</v>
      </c>
      <c r="H474" s="63">
        <f t="shared" si="24"/>
        <v>88.826399999999992</v>
      </c>
    </row>
    <row r="475" spans="1:8" s="62" customFormat="1" ht="36">
      <c r="A475" s="56" t="str">
        <f>IF((LEN('Copy paste to Here'!G479))&gt;5,((CONCATENATE('Copy paste to Here'!G479," &amp; ",'Copy paste to Here'!D479,"  &amp;  ",'Copy paste to Here'!E479))),"Empty Cell")</f>
        <v xml:space="preserve">Pack of 10 pcs. of 4mm high polished surgical steel balls with bezel set crystal and with 1.2mm (16g) threading &amp; Crystal Color: Clear  &amp;  </v>
      </c>
      <c r="B475" s="57" t="str">
        <f>'Copy paste to Here'!C479</f>
        <v>XJB4S</v>
      </c>
      <c r="C475" s="57" t="s">
        <v>1129</v>
      </c>
      <c r="D475" s="58">
        <f>Invoice!B480</f>
        <v>2</v>
      </c>
      <c r="E475" s="59">
        <f>'Shipping Invoice'!J481*$N$1</f>
        <v>2.34</v>
      </c>
      <c r="F475" s="59">
        <f t="shared" si="22"/>
        <v>4.68</v>
      </c>
      <c r="G475" s="60">
        <f t="shared" si="23"/>
        <v>88.826399999999992</v>
      </c>
      <c r="H475" s="63">
        <f t="shared" si="24"/>
        <v>177.65279999999998</v>
      </c>
    </row>
    <row r="476" spans="1:8" s="62" customFormat="1" ht="36">
      <c r="A476" s="56" t="str">
        <f>IF((LEN('Copy paste to Here'!G480))&gt;5,((CONCATENATE('Copy paste to Here'!G480," &amp; ",'Copy paste to Here'!D480,"  &amp;  ",'Copy paste to Here'!E480))),"Empty Cell")</f>
        <v xml:space="preserve">Pack of 10 pcs. of 4mm high polished surgical steel balls with bezel set crystal and with 1.2mm (16g) threading &amp; Crystal Color: Aquamarine  &amp;  </v>
      </c>
      <c r="B476" s="57" t="str">
        <f>'Copy paste to Here'!C480</f>
        <v>XJB4S</v>
      </c>
      <c r="C476" s="57" t="s">
        <v>1129</v>
      </c>
      <c r="D476" s="58">
        <f>Invoice!B481</f>
        <v>1</v>
      </c>
      <c r="E476" s="59">
        <f>'Shipping Invoice'!J482*$N$1</f>
        <v>2.34</v>
      </c>
      <c r="F476" s="59">
        <f t="shared" si="22"/>
        <v>2.34</v>
      </c>
      <c r="G476" s="60">
        <f t="shared" si="23"/>
        <v>88.826399999999992</v>
      </c>
      <c r="H476" s="63">
        <f t="shared" si="24"/>
        <v>88.826399999999992</v>
      </c>
    </row>
    <row r="477" spans="1:8" s="62" customFormat="1" ht="36">
      <c r="A477" s="56" t="str">
        <f>IF((LEN('Copy paste to Here'!G481))&gt;5,((CONCATENATE('Copy paste to Here'!G481," &amp; ",'Copy paste to Here'!D481,"  &amp;  ",'Copy paste to Here'!E481))),"Empty Cell")</f>
        <v xml:space="preserve">Pack of 10 pcs. of 4mm high polished surgical steel balls with bezel set crystal and with 1.2mm (16g) threading &amp; Crystal Color: Blue Zircon  &amp;  </v>
      </c>
      <c r="B477" s="57" t="str">
        <f>'Copy paste to Here'!C481</f>
        <v>XJB4S</v>
      </c>
      <c r="C477" s="57" t="s">
        <v>1129</v>
      </c>
      <c r="D477" s="58">
        <f>Invoice!B482</f>
        <v>1</v>
      </c>
      <c r="E477" s="59">
        <f>'Shipping Invoice'!J483*$N$1</f>
        <v>2.34</v>
      </c>
      <c r="F477" s="59">
        <f t="shared" si="22"/>
        <v>2.34</v>
      </c>
      <c r="G477" s="60">
        <f t="shared" si="23"/>
        <v>88.826399999999992</v>
      </c>
      <c r="H477" s="63">
        <f t="shared" si="24"/>
        <v>88.826399999999992</v>
      </c>
    </row>
    <row r="478" spans="1:8" s="62" customFormat="1" ht="36">
      <c r="A478" s="56" t="str">
        <f>IF((LEN('Copy paste to Here'!G482))&gt;5,((CONCATENATE('Copy paste to Here'!G482," &amp; ",'Copy paste to Here'!D482,"  &amp;  ",'Copy paste to Here'!E482))),"Empty Cell")</f>
        <v xml:space="preserve">Pack of 10 pcs. of 4mm high polished surgical steel balls with bezel set crystal and with 1.2mm (16g) threading &amp; Crystal Color: Light Siam  &amp;  </v>
      </c>
      <c r="B478" s="57" t="str">
        <f>'Copy paste to Here'!C482</f>
        <v>XJB4S</v>
      </c>
      <c r="C478" s="57" t="s">
        <v>1129</v>
      </c>
      <c r="D478" s="58">
        <f>Invoice!B483</f>
        <v>1</v>
      </c>
      <c r="E478" s="59">
        <f>'Shipping Invoice'!J484*$N$1</f>
        <v>2.34</v>
      </c>
      <c r="F478" s="59">
        <f t="shared" si="22"/>
        <v>2.34</v>
      </c>
      <c r="G478" s="60">
        <f t="shared" si="23"/>
        <v>88.826399999999992</v>
      </c>
      <c r="H478" s="63">
        <f t="shared" si="24"/>
        <v>88.826399999999992</v>
      </c>
    </row>
    <row r="479" spans="1:8" s="62" customFormat="1" ht="36">
      <c r="A479" s="56" t="str">
        <f>IF((LEN('Copy paste to Here'!G483))&gt;5,((CONCATENATE('Copy paste to Here'!G483," &amp; ",'Copy paste to Here'!D483,"  &amp;  ",'Copy paste to Here'!E483))),"Empty Cell")</f>
        <v xml:space="preserve">Pack of 10 pcs. of 4mm high polished surgical steel balls with bezel set crystal and with 1.2mm (16g) threading &amp; Crystal Color: Peridot  &amp;  </v>
      </c>
      <c r="B479" s="57" t="str">
        <f>'Copy paste to Here'!C483</f>
        <v>XJB4S</v>
      </c>
      <c r="C479" s="57" t="s">
        <v>1129</v>
      </c>
      <c r="D479" s="58">
        <f>Invoice!B484</f>
        <v>1</v>
      </c>
      <c r="E479" s="59">
        <f>'Shipping Invoice'!J485*$N$1</f>
        <v>2.34</v>
      </c>
      <c r="F479" s="59">
        <f t="shared" si="22"/>
        <v>2.34</v>
      </c>
      <c r="G479" s="60">
        <f t="shared" si="23"/>
        <v>88.826399999999992</v>
      </c>
      <c r="H479" s="63">
        <f t="shared" si="24"/>
        <v>88.826399999999992</v>
      </c>
    </row>
    <row r="480" spans="1:8" s="62" customFormat="1" ht="36">
      <c r="A480" s="56" t="str">
        <f>IF((LEN('Copy paste to Here'!G484))&gt;5,((CONCATENATE('Copy paste to Here'!G484," &amp; ",'Copy paste to Here'!D484,"  &amp;  ",'Copy paste to Here'!E484))),"Empty Cell")</f>
        <v xml:space="preserve">Pack of 10 pcs. of 3mm anodized surgical steel balls with bezel set crystal and with 1.2mm threading (16g) &amp; Color: Gold Anodized w/ Clear crystal  &amp;  </v>
      </c>
      <c r="B480" s="57" t="str">
        <f>'Copy paste to Here'!C484</f>
        <v>XJBT3S</v>
      </c>
      <c r="C480" s="57" t="s">
        <v>1131</v>
      </c>
      <c r="D480" s="58">
        <f>Invoice!B485</f>
        <v>1</v>
      </c>
      <c r="E480" s="59">
        <f>'Shipping Invoice'!J486*$N$1</f>
        <v>5.17</v>
      </c>
      <c r="F480" s="59">
        <f t="shared" si="22"/>
        <v>5.17</v>
      </c>
      <c r="G480" s="60">
        <f t="shared" si="23"/>
        <v>196.25319999999999</v>
      </c>
      <c r="H480" s="63">
        <f t="shared" si="24"/>
        <v>196.25319999999999</v>
      </c>
    </row>
    <row r="481" spans="1:8" s="62" customFormat="1" ht="24">
      <c r="A481" s="56" t="str">
        <f>IF((LEN('Copy paste to Here'!G485))&gt;5,((CONCATENATE('Copy paste to Here'!G485," &amp; ",'Copy paste to Here'!D485,"  &amp;  ",'Copy paste to Here'!E485))),"Empty Cell")</f>
        <v xml:space="preserve">Pack of 10 pcs of 2.5mm anodized surgical steel dices - threading 16g (1.2mm) &amp; Color: Rainbow  &amp;  </v>
      </c>
      <c r="B481" s="57" t="str">
        <f>'Copy paste to Here'!C485</f>
        <v>XSDIT25</v>
      </c>
      <c r="C481" s="57" t="s">
        <v>1133</v>
      </c>
      <c r="D481" s="58">
        <f>Invoice!B486</f>
        <v>1</v>
      </c>
      <c r="E481" s="59">
        <f>'Shipping Invoice'!J487*$N$1</f>
        <v>4.41</v>
      </c>
      <c r="F481" s="59">
        <f t="shared" si="22"/>
        <v>4.41</v>
      </c>
      <c r="G481" s="60">
        <f t="shared" si="23"/>
        <v>167.40360000000001</v>
      </c>
      <c r="H481" s="63">
        <f t="shared" si="24"/>
        <v>167.40360000000001</v>
      </c>
    </row>
    <row r="482" spans="1:8" s="62" customFormat="1" ht="24">
      <c r="A482" s="56" t="str">
        <f>IF((LEN('Copy paste to Here'!G486))&gt;5,((CONCATENATE('Copy paste to Here'!G486," &amp; ",'Copy paste to Here'!D486,"  &amp;  ",'Copy paste to Here'!E486))),"Empty Cell")</f>
        <v xml:space="preserve">Pack of 10 pcs. of 3mm anodized surgical steel dices - threading 1.2mm (16g) &amp; Color: Black  &amp;  </v>
      </c>
      <c r="B482" s="57" t="str">
        <f>'Copy paste to Here'!C486</f>
        <v>XSDIT3</v>
      </c>
      <c r="C482" s="57" t="s">
        <v>1135</v>
      </c>
      <c r="D482" s="58">
        <f>Invoice!B487</f>
        <v>1</v>
      </c>
      <c r="E482" s="59">
        <f>'Shipping Invoice'!J488*$N$1</f>
        <v>3.81</v>
      </c>
      <c r="F482" s="59">
        <f t="shared" si="22"/>
        <v>3.81</v>
      </c>
      <c r="G482" s="60">
        <f t="shared" si="23"/>
        <v>144.6276</v>
      </c>
      <c r="H482" s="63">
        <f t="shared" si="24"/>
        <v>144.6276</v>
      </c>
    </row>
    <row r="483" spans="1:8" s="62" customFormat="1" ht="24">
      <c r="A483" s="56" t="str">
        <f>IF((LEN('Copy paste to Here'!G487))&gt;5,((CONCATENATE('Copy paste to Here'!G487," &amp; ",'Copy paste to Here'!D487,"  &amp;  ",'Copy paste to Here'!E487))),"Empty Cell")</f>
        <v xml:space="preserve">Pack of 10 pcs. of 3mm anodized surgical steel dices - threading 1.2mm (16g) &amp; Color: Blue  &amp;  </v>
      </c>
      <c r="B483" s="57" t="str">
        <f>'Copy paste to Here'!C487</f>
        <v>XSDIT3</v>
      </c>
      <c r="C483" s="57" t="s">
        <v>1135</v>
      </c>
      <c r="D483" s="58">
        <f>Invoice!B488</f>
        <v>1</v>
      </c>
      <c r="E483" s="59">
        <f>'Shipping Invoice'!J489*$N$1</f>
        <v>3.81</v>
      </c>
      <c r="F483" s="59">
        <f t="shared" si="22"/>
        <v>3.81</v>
      </c>
      <c r="G483" s="60">
        <f t="shared" si="23"/>
        <v>144.6276</v>
      </c>
      <c r="H483" s="63">
        <f t="shared" si="24"/>
        <v>144.6276</v>
      </c>
    </row>
    <row r="484" spans="1:8" s="62" customFormat="1" ht="24">
      <c r="A484" s="56" t="str">
        <f>IF((LEN('Copy paste to Here'!G488))&gt;5,((CONCATENATE('Copy paste to Here'!G488," &amp; ",'Copy paste to Here'!D488,"  &amp;  ",'Copy paste to Here'!E488))),"Empty Cell")</f>
        <v xml:space="preserve">Pack of 10 pcs. of 3mm anodized surgical steel dices - threading 1.2mm (16g) &amp; Color: Rainbow  &amp;  </v>
      </c>
      <c r="B484" s="57" t="str">
        <f>'Copy paste to Here'!C488</f>
        <v>XSDIT3</v>
      </c>
      <c r="C484" s="57" t="s">
        <v>1135</v>
      </c>
      <c r="D484" s="58">
        <f>Invoice!B489</f>
        <v>1</v>
      </c>
      <c r="E484" s="59">
        <f>'Shipping Invoice'!J490*$N$1</f>
        <v>3.81</v>
      </c>
      <c r="F484" s="59">
        <f t="shared" si="22"/>
        <v>3.81</v>
      </c>
      <c r="G484" s="60">
        <f t="shared" si="23"/>
        <v>144.6276</v>
      </c>
      <c r="H484" s="63">
        <f t="shared" si="24"/>
        <v>144.6276</v>
      </c>
    </row>
    <row r="485" spans="1:8" s="62" customFormat="1" ht="24">
      <c r="A485" s="56" t="str">
        <f>IF((LEN('Copy paste to Here'!G489))&gt;5,((CONCATENATE('Copy paste to Here'!G489," &amp; ",'Copy paste to Here'!D489,"  &amp;  ",'Copy paste to Here'!E489))),"Empty Cell")</f>
        <v>Pack of 10 pcs. of anodized 316L steel barbells posts - threading 1.2mm (16g) &amp; Length: 16mm  &amp;  Color: Blue</v>
      </c>
      <c r="B485" s="57" t="str">
        <f>'Copy paste to Here'!C489</f>
        <v>XTBB16G</v>
      </c>
      <c r="C485" s="57" t="s">
        <v>1137</v>
      </c>
      <c r="D485" s="58">
        <f>Invoice!B490</f>
        <v>1</v>
      </c>
      <c r="E485" s="59">
        <f>'Shipping Invoice'!J491*$N$1</f>
        <v>2.69</v>
      </c>
      <c r="F485" s="59">
        <f t="shared" si="22"/>
        <v>2.69</v>
      </c>
      <c r="G485" s="60">
        <f t="shared" si="23"/>
        <v>102.11239999999999</v>
      </c>
      <c r="H485" s="63">
        <f t="shared" si="24"/>
        <v>102.11239999999999</v>
      </c>
    </row>
    <row r="486" spans="1:8" s="62" customFormat="1" ht="60">
      <c r="A486" s="56" t="str">
        <f>IF((LEN('Copy paste to Here'!G490))&gt;5,((CONCATENATE('Copy paste to Here'!G490," &amp; ",'Copy paste to Here'!D490,"  &amp;  ",'Copy paste to Here'!E490))),"Empty Cell")</f>
        <v xml:space="preserve">925 sterling silver ''Bend it yourself'' nose studs, 0.6mm (22g) in butterfly shape design top with 1mm crystals in assorted color / 36 pcs per display box (in standard packing or in vacuum sealed packing to prevent tarnishing) &amp; Packing Option: Standard Package  &amp;  </v>
      </c>
      <c r="B486" s="57" t="str">
        <f>'Copy paste to Here'!C490</f>
        <v>YXBUTM36</v>
      </c>
      <c r="C486" s="57" t="s">
        <v>1139</v>
      </c>
      <c r="D486" s="58">
        <f>Invoice!B491</f>
        <v>1</v>
      </c>
      <c r="E486" s="59">
        <f>'Shipping Invoice'!J492*$N$1</f>
        <v>24.51</v>
      </c>
      <c r="F486" s="59">
        <f t="shared" si="22"/>
        <v>24.51</v>
      </c>
      <c r="G486" s="60">
        <f t="shared" si="23"/>
        <v>930.39960000000008</v>
      </c>
      <c r="H486" s="63">
        <f t="shared" si="24"/>
        <v>930.39960000000008</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2032.1900000000005</v>
      </c>
      <c r="G1000" s="60"/>
      <c r="H1000" s="61">
        <f t="shared" ref="H1000:H1007" si="49">F1000*$E$14</f>
        <v>77141.93240000002</v>
      </c>
    </row>
    <row r="1001" spans="1:8" s="62" customFormat="1">
      <c r="A1001" s="56" t="str">
        <f>'[2]Copy paste to Here'!T2</f>
        <v>SHIPPING HANDLING</v>
      </c>
      <c r="B1001" s="75"/>
      <c r="C1001" s="75"/>
      <c r="D1001" s="76"/>
      <c r="E1001" s="67"/>
      <c r="F1001" s="59">
        <f>Invoice!J493</f>
        <v>-406.44</v>
      </c>
      <c r="G1001" s="60"/>
      <c r="H1001" s="61">
        <f t="shared" si="49"/>
        <v>-15428.4624</v>
      </c>
    </row>
    <row r="1002" spans="1:8" s="62" customFormat="1" outlineLevel="1">
      <c r="A1002" s="56" t="str">
        <f>'[2]Copy paste to Here'!T3</f>
        <v>DISCOUNT</v>
      </c>
      <c r="B1002" s="75"/>
      <c r="C1002" s="75"/>
      <c r="D1002" s="76"/>
      <c r="E1002" s="67"/>
      <c r="F1002" s="59">
        <f>Invoice!J494</f>
        <v>0</v>
      </c>
      <c r="G1002" s="60"/>
      <c r="H1002" s="61">
        <f t="shared" si="49"/>
        <v>0</v>
      </c>
    </row>
    <row r="1003" spans="1:8" s="62" customFormat="1">
      <c r="A1003" s="56" t="str">
        <f>'[2]Copy paste to Here'!T4</f>
        <v>Total:</v>
      </c>
      <c r="B1003" s="75"/>
      <c r="C1003" s="75"/>
      <c r="D1003" s="76"/>
      <c r="E1003" s="67"/>
      <c r="F1003" s="59">
        <f>SUM(F1000:F1002)</f>
        <v>1625.7500000000005</v>
      </c>
      <c r="G1003" s="60"/>
      <c r="H1003" s="61">
        <f t="shared" si="49"/>
        <v>61713.470000000016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77141.932400000005</v>
      </c>
    </row>
    <row r="1010" spans="1:8" s="21" customFormat="1">
      <c r="A1010" s="22"/>
      <c r="E1010" s="21" t="s">
        <v>177</v>
      </c>
      <c r="H1010" s="84">
        <f>(SUMIF($A$1000:$A$1008,"Total:",$H$1000:$H$1008))</f>
        <v>61713.470000000016</v>
      </c>
    </row>
    <row r="1011" spans="1:8" s="21" customFormat="1">
      <c r="E1011" s="21" t="s">
        <v>178</v>
      </c>
      <c r="H1011" s="85">
        <f>H1013-H1012</f>
        <v>57676.14</v>
      </c>
    </row>
    <row r="1012" spans="1:8" s="21" customFormat="1">
      <c r="E1012" s="21" t="s">
        <v>179</v>
      </c>
      <c r="H1012" s="85">
        <f>ROUND((H1013*7)/107,2)</f>
        <v>4037.33</v>
      </c>
    </row>
    <row r="1013" spans="1:8" s="21" customFormat="1">
      <c r="E1013" s="22" t="s">
        <v>180</v>
      </c>
      <c r="H1013" s="86">
        <f>ROUND((SUMIF($A$1000:$A$1008,"Total:",$H$1000:$H$1008)),2)</f>
        <v>61713.47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69"/>
  <sheetViews>
    <sheetView workbookViewId="0">
      <selection activeCell="A5" sqref="A5"/>
    </sheetView>
  </sheetViews>
  <sheetFormatPr defaultRowHeight="15"/>
  <sheetData>
    <row r="1" spans="1:1">
      <c r="A1" s="2" t="s">
        <v>719</v>
      </c>
    </row>
    <row r="2" spans="1:1">
      <c r="A2" s="2" t="s">
        <v>719</v>
      </c>
    </row>
    <row r="3" spans="1:1">
      <c r="A3" s="2" t="s">
        <v>719</v>
      </c>
    </row>
    <row r="4" spans="1:1">
      <c r="A4" s="2" t="s">
        <v>1140</v>
      </c>
    </row>
    <row r="5" spans="1:1">
      <c r="A5" s="2" t="s">
        <v>1141</v>
      </c>
    </row>
    <row r="6" spans="1:1">
      <c r="A6" s="2" t="s">
        <v>1142</v>
      </c>
    </row>
    <row r="7" spans="1:1">
      <c r="A7" s="2" t="s">
        <v>1143</v>
      </c>
    </row>
    <row r="8" spans="1:1">
      <c r="A8" s="2" t="s">
        <v>1144</v>
      </c>
    </row>
    <row r="9" spans="1:1">
      <c r="A9" s="2" t="s">
        <v>1145</v>
      </c>
    </row>
    <row r="10" spans="1:1">
      <c r="A10" s="2" t="s">
        <v>1146</v>
      </c>
    </row>
    <row r="11" spans="1:1">
      <c r="A11" s="2" t="s">
        <v>1147</v>
      </c>
    </row>
    <row r="12" spans="1:1">
      <c r="A12" s="2" t="s">
        <v>1148</v>
      </c>
    </row>
    <row r="13" spans="1:1">
      <c r="A13" s="2" t="s">
        <v>1149</v>
      </c>
    </row>
    <row r="14" spans="1:1">
      <c r="A14" s="2" t="s">
        <v>1150</v>
      </c>
    </row>
    <row r="15" spans="1:1">
      <c r="A15" s="2" t="s">
        <v>1151</v>
      </c>
    </row>
    <row r="16" spans="1:1">
      <c r="A16" s="2" t="s">
        <v>1152</v>
      </c>
    </row>
    <row r="17" spans="1:1">
      <c r="A17" s="2" t="s">
        <v>1153</v>
      </c>
    </row>
    <row r="18" spans="1:1">
      <c r="A18" s="2" t="s">
        <v>1153</v>
      </c>
    </row>
    <row r="19" spans="1:1">
      <c r="A19" s="2" t="s">
        <v>1154</v>
      </c>
    </row>
    <row r="20" spans="1:1">
      <c r="A20" s="2" t="s">
        <v>1155</v>
      </c>
    </row>
    <row r="21" spans="1:1">
      <c r="A21" s="2" t="s">
        <v>1156</v>
      </c>
    </row>
    <row r="22" spans="1:1">
      <c r="A22" s="2" t="s">
        <v>1157</v>
      </c>
    </row>
    <row r="23" spans="1:1">
      <c r="A23" s="2" t="s">
        <v>1158</v>
      </c>
    </row>
    <row r="24" spans="1:1">
      <c r="A24" s="2" t="s">
        <v>1159</v>
      </c>
    </row>
    <row r="25" spans="1:1">
      <c r="A25" s="2" t="s">
        <v>1160</v>
      </c>
    </row>
    <row r="26" spans="1:1">
      <c r="A26" s="2" t="s">
        <v>1161</v>
      </c>
    </row>
    <row r="27" spans="1:1">
      <c r="A27" s="2" t="s">
        <v>1162</v>
      </c>
    </row>
    <row r="28" spans="1:1">
      <c r="A28" s="2" t="s">
        <v>1163</v>
      </c>
    </row>
    <row r="29" spans="1:1">
      <c r="A29" s="2" t="s">
        <v>1164</v>
      </c>
    </row>
    <row r="30" spans="1:1">
      <c r="A30" s="2" t="s">
        <v>1165</v>
      </c>
    </row>
    <row r="31" spans="1:1">
      <c r="A31" s="2" t="s">
        <v>752</v>
      </c>
    </row>
    <row r="32" spans="1:1">
      <c r="A32" s="2" t="s">
        <v>752</v>
      </c>
    </row>
    <row r="33" spans="1:1">
      <c r="A33" s="2" t="s">
        <v>754</v>
      </c>
    </row>
    <row r="34" spans="1:1">
      <c r="A34" s="2" t="s">
        <v>754</v>
      </c>
    </row>
    <row r="35" spans="1:1">
      <c r="A35" s="2" t="s">
        <v>754</v>
      </c>
    </row>
    <row r="36" spans="1:1">
      <c r="A36" s="2" t="s">
        <v>755</v>
      </c>
    </row>
    <row r="37" spans="1:1">
      <c r="A37" s="2" t="s">
        <v>755</v>
      </c>
    </row>
    <row r="38" spans="1:1">
      <c r="A38" s="2" t="s">
        <v>755</v>
      </c>
    </row>
    <row r="39" spans="1:1">
      <c r="A39" s="2" t="s">
        <v>755</v>
      </c>
    </row>
    <row r="40" spans="1:1">
      <c r="A40" s="2" t="s">
        <v>755</v>
      </c>
    </row>
    <row r="41" spans="1:1">
      <c r="A41" s="2" t="s">
        <v>755</v>
      </c>
    </row>
    <row r="42" spans="1:1">
      <c r="A42" s="2" t="s">
        <v>757</v>
      </c>
    </row>
    <row r="43" spans="1:1">
      <c r="A43" s="2" t="s">
        <v>758</v>
      </c>
    </row>
    <row r="44" spans="1:1">
      <c r="A44" s="2" t="s">
        <v>759</v>
      </c>
    </row>
    <row r="45" spans="1:1">
      <c r="A45" s="2" t="s">
        <v>762</v>
      </c>
    </row>
    <row r="46" spans="1:1">
      <c r="A46" s="2" t="s">
        <v>764</v>
      </c>
    </row>
    <row r="47" spans="1:1">
      <c r="A47" s="2" t="s">
        <v>764</v>
      </c>
    </row>
    <row r="48" spans="1:1">
      <c r="A48" s="2" t="s">
        <v>766</v>
      </c>
    </row>
    <row r="49" spans="1:1">
      <c r="A49" s="2" t="s">
        <v>767</v>
      </c>
    </row>
    <row r="50" spans="1:1">
      <c r="A50" s="2" t="s">
        <v>768</v>
      </c>
    </row>
    <row r="51" spans="1:1">
      <c r="A51" s="2" t="s">
        <v>768</v>
      </c>
    </row>
    <row r="52" spans="1:1">
      <c r="A52" s="2" t="s">
        <v>768</v>
      </c>
    </row>
    <row r="53" spans="1:1">
      <c r="A53" s="2" t="s">
        <v>768</v>
      </c>
    </row>
    <row r="54" spans="1:1">
      <c r="A54" s="2" t="s">
        <v>768</v>
      </c>
    </row>
    <row r="55" spans="1:1">
      <c r="A55" s="2" t="s">
        <v>770</v>
      </c>
    </row>
    <row r="56" spans="1:1">
      <c r="A56" s="2" t="s">
        <v>770</v>
      </c>
    </row>
    <row r="57" spans="1:1">
      <c r="A57" s="2" t="s">
        <v>770</v>
      </c>
    </row>
    <row r="58" spans="1:1">
      <c r="A58" s="2" t="s">
        <v>770</v>
      </c>
    </row>
    <row r="59" spans="1:1">
      <c r="A59" s="2" t="s">
        <v>770</v>
      </c>
    </row>
    <row r="60" spans="1:1">
      <c r="A60" s="2" t="s">
        <v>770</v>
      </c>
    </row>
    <row r="61" spans="1:1">
      <c r="A61" s="2" t="s">
        <v>770</v>
      </c>
    </row>
    <row r="62" spans="1:1">
      <c r="A62" s="2" t="s">
        <v>770</v>
      </c>
    </row>
    <row r="63" spans="1:1">
      <c r="A63" s="2" t="s">
        <v>775</v>
      </c>
    </row>
    <row r="64" spans="1:1">
      <c r="A64" s="2" t="s">
        <v>775</v>
      </c>
    </row>
    <row r="65" spans="1:1">
      <c r="A65" s="2" t="s">
        <v>775</v>
      </c>
    </row>
    <row r="66" spans="1:1">
      <c r="A66" s="2" t="s">
        <v>778</v>
      </c>
    </row>
    <row r="67" spans="1:1">
      <c r="A67" s="2" t="s">
        <v>100</v>
      </c>
    </row>
    <row r="68" spans="1:1">
      <c r="A68" s="2" t="s">
        <v>100</v>
      </c>
    </row>
    <row r="69" spans="1:1">
      <c r="A69" s="2" t="s">
        <v>782</v>
      </c>
    </row>
    <row r="70" spans="1:1">
      <c r="A70" s="2" t="s">
        <v>782</v>
      </c>
    </row>
    <row r="71" spans="1:1">
      <c r="A71" s="2" t="s">
        <v>784</v>
      </c>
    </row>
    <row r="72" spans="1:1">
      <c r="A72" s="2" t="s">
        <v>43</v>
      </c>
    </row>
    <row r="73" spans="1:1">
      <c r="A73" s="2" t="s">
        <v>43</v>
      </c>
    </row>
    <row r="74" spans="1:1">
      <c r="A74" s="2" t="s">
        <v>43</v>
      </c>
    </row>
    <row r="75" spans="1:1">
      <c r="A75" s="2" t="s">
        <v>43</v>
      </c>
    </row>
    <row r="76" spans="1:1">
      <c r="A76" s="2" t="s">
        <v>787</v>
      </c>
    </row>
    <row r="77" spans="1:1">
      <c r="A77" s="2" t="s">
        <v>787</v>
      </c>
    </row>
    <row r="78" spans="1:1">
      <c r="A78" s="2" t="s">
        <v>787</v>
      </c>
    </row>
    <row r="79" spans="1:1">
      <c r="A79" s="2" t="s">
        <v>789</v>
      </c>
    </row>
    <row r="80" spans="1:1">
      <c r="A80" s="2" t="s">
        <v>790</v>
      </c>
    </row>
    <row r="81" spans="1:1">
      <c r="A81" s="2" t="s">
        <v>792</v>
      </c>
    </row>
    <row r="82" spans="1:1">
      <c r="A82" s="2" t="s">
        <v>793</v>
      </c>
    </row>
    <row r="83" spans="1:1">
      <c r="A83" s="2" t="s">
        <v>793</v>
      </c>
    </row>
    <row r="84" spans="1:1">
      <c r="A84" s="2" t="s">
        <v>794</v>
      </c>
    </row>
    <row r="85" spans="1:1">
      <c r="A85" s="2" t="s">
        <v>794</v>
      </c>
    </row>
    <row r="86" spans="1:1">
      <c r="A86" s="2" t="s">
        <v>795</v>
      </c>
    </row>
    <row r="87" spans="1:1">
      <c r="A87" s="2" t="s">
        <v>795</v>
      </c>
    </row>
    <row r="88" spans="1:1">
      <c r="A88" s="2" t="s">
        <v>796</v>
      </c>
    </row>
    <row r="89" spans="1:1">
      <c r="A89" s="2" t="s">
        <v>797</v>
      </c>
    </row>
    <row r="90" spans="1:1">
      <c r="A90" s="2" t="s">
        <v>798</v>
      </c>
    </row>
    <row r="91" spans="1:1">
      <c r="A91" s="2" t="s">
        <v>800</v>
      </c>
    </row>
    <row r="92" spans="1:1">
      <c r="A92" s="2" t="s">
        <v>802</v>
      </c>
    </row>
    <row r="93" spans="1:1">
      <c r="A93" s="2" t="s">
        <v>802</v>
      </c>
    </row>
    <row r="94" spans="1:1">
      <c r="A94" s="2" t="s">
        <v>710</v>
      </c>
    </row>
    <row r="95" spans="1:1">
      <c r="A95" s="2" t="s">
        <v>806</v>
      </c>
    </row>
    <row r="96" spans="1:1">
      <c r="A96" s="2" t="s">
        <v>806</v>
      </c>
    </row>
    <row r="97" spans="1:1">
      <c r="A97" s="2" t="s">
        <v>808</v>
      </c>
    </row>
    <row r="98" spans="1:1">
      <c r="A98" s="2" t="s">
        <v>810</v>
      </c>
    </row>
    <row r="99" spans="1:1">
      <c r="A99" s="2" t="s">
        <v>812</v>
      </c>
    </row>
    <row r="100" spans="1:1">
      <c r="A100" s="2" t="s">
        <v>1166</v>
      </c>
    </row>
    <row r="101" spans="1:1">
      <c r="A101" s="2" t="s">
        <v>662</v>
      </c>
    </row>
    <row r="102" spans="1:1">
      <c r="A102" s="2" t="s">
        <v>662</v>
      </c>
    </row>
    <row r="103" spans="1:1">
      <c r="A103" s="2" t="s">
        <v>662</v>
      </c>
    </row>
    <row r="104" spans="1:1">
      <c r="A104" s="2" t="s">
        <v>662</v>
      </c>
    </row>
    <row r="105" spans="1:1">
      <c r="A105" s="2" t="s">
        <v>662</v>
      </c>
    </row>
    <row r="106" spans="1:1">
      <c r="A106" s="2" t="s">
        <v>662</v>
      </c>
    </row>
    <row r="107" spans="1:1">
      <c r="A107" s="2" t="s">
        <v>662</v>
      </c>
    </row>
    <row r="108" spans="1:1">
      <c r="A108" s="2" t="s">
        <v>662</v>
      </c>
    </row>
    <row r="109" spans="1:1">
      <c r="A109" s="2" t="s">
        <v>662</v>
      </c>
    </row>
    <row r="110" spans="1:1">
      <c r="A110" s="2" t="s">
        <v>662</v>
      </c>
    </row>
    <row r="111" spans="1:1">
      <c r="A111" s="2" t="s">
        <v>662</v>
      </c>
    </row>
    <row r="112" spans="1:1">
      <c r="A112" s="2" t="s">
        <v>817</v>
      </c>
    </row>
    <row r="113" spans="1:1">
      <c r="A113" s="2" t="s">
        <v>818</v>
      </c>
    </row>
    <row r="114" spans="1:1">
      <c r="A114" s="2" t="s">
        <v>820</v>
      </c>
    </row>
    <row r="115" spans="1:1">
      <c r="A115" s="2" t="s">
        <v>822</v>
      </c>
    </row>
    <row r="116" spans="1:1">
      <c r="A116" s="2" t="s">
        <v>824</v>
      </c>
    </row>
    <row r="117" spans="1:1">
      <c r="A117" s="2" t="s">
        <v>826</v>
      </c>
    </row>
    <row r="118" spans="1:1">
      <c r="A118" s="2" t="s">
        <v>826</v>
      </c>
    </row>
    <row r="119" spans="1:1">
      <c r="A119" s="2" t="s">
        <v>826</v>
      </c>
    </row>
    <row r="120" spans="1:1">
      <c r="A120" s="2" t="s">
        <v>826</v>
      </c>
    </row>
    <row r="121" spans="1:1">
      <c r="A121" s="2" t="s">
        <v>826</v>
      </c>
    </row>
    <row r="122" spans="1:1">
      <c r="A122" s="2" t="s">
        <v>826</v>
      </c>
    </row>
    <row r="123" spans="1:1">
      <c r="A123" s="2" t="s">
        <v>826</v>
      </c>
    </row>
    <row r="124" spans="1:1">
      <c r="A124" s="2" t="s">
        <v>827</v>
      </c>
    </row>
    <row r="125" spans="1:1">
      <c r="A125" s="2" t="s">
        <v>827</v>
      </c>
    </row>
    <row r="126" spans="1:1">
      <c r="A126" s="2" t="s">
        <v>830</v>
      </c>
    </row>
    <row r="127" spans="1:1">
      <c r="A127" s="2" t="s">
        <v>830</v>
      </c>
    </row>
    <row r="128" spans="1:1">
      <c r="A128" s="2" t="s">
        <v>831</v>
      </c>
    </row>
    <row r="129" spans="1:1">
      <c r="A129" s="2" t="s">
        <v>831</v>
      </c>
    </row>
    <row r="130" spans="1:1">
      <c r="A130" s="2" t="s">
        <v>833</v>
      </c>
    </row>
    <row r="131" spans="1:1">
      <c r="A131" s="2" t="s">
        <v>833</v>
      </c>
    </row>
    <row r="132" spans="1:1">
      <c r="A132" s="2" t="s">
        <v>833</v>
      </c>
    </row>
    <row r="133" spans="1:1">
      <c r="A133" s="2" t="s">
        <v>837</v>
      </c>
    </row>
    <row r="134" spans="1:1">
      <c r="A134" s="2" t="s">
        <v>837</v>
      </c>
    </row>
    <row r="135" spans="1:1">
      <c r="A135" s="2" t="s">
        <v>837</v>
      </c>
    </row>
    <row r="136" spans="1:1">
      <c r="A136" s="2" t="s">
        <v>837</v>
      </c>
    </row>
    <row r="137" spans="1:1">
      <c r="A137" s="2" t="s">
        <v>837</v>
      </c>
    </row>
    <row r="138" spans="1:1">
      <c r="A138" s="2" t="s">
        <v>842</v>
      </c>
    </row>
    <row r="139" spans="1:1">
      <c r="A139" s="2" t="s">
        <v>842</v>
      </c>
    </row>
    <row r="140" spans="1:1">
      <c r="A140" s="2" t="s">
        <v>842</v>
      </c>
    </row>
    <row r="141" spans="1:1">
      <c r="A141" s="2" t="s">
        <v>842</v>
      </c>
    </row>
    <row r="142" spans="1:1">
      <c r="A142" s="2" t="s">
        <v>848</v>
      </c>
    </row>
    <row r="143" spans="1:1">
      <c r="A143" s="2" t="s">
        <v>848</v>
      </c>
    </row>
    <row r="144" spans="1:1">
      <c r="A144" s="2" t="s">
        <v>850</v>
      </c>
    </row>
    <row r="145" spans="1:1">
      <c r="A145" s="2" t="s">
        <v>852</v>
      </c>
    </row>
    <row r="146" spans="1:1">
      <c r="A146" s="2" t="s">
        <v>854</v>
      </c>
    </row>
    <row r="147" spans="1:1">
      <c r="A147" s="2" t="s">
        <v>856</v>
      </c>
    </row>
    <row r="148" spans="1:1">
      <c r="A148" s="2" t="s">
        <v>858</v>
      </c>
    </row>
    <row r="149" spans="1:1">
      <c r="A149" s="2" t="s">
        <v>858</v>
      </c>
    </row>
    <row r="150" spans="1:1">
      <c r="A150" s="2" t="s">
        <v>858</v>
      </c>
    </row>
    <row r="151" spans="1:1">
      <c r="A151" s="2" t="s">
        <v>858</v>
      </c>
    </row>
    <row r="152" spans="1:1">
      <c r="A152" s="2" t="s">
        <v>858</v>
      </c>
    </row>
    <row r="153" spans="1:1">
      <c r="A153" s="2" t="s">
        <v>858</v>
      </c>
    </row>
    <row r="154" spans="1:1">
      <c r="A154" s="2" t="s">
        <v>861</v>
      </c>
    </row>
    <row r="155" spans="1:1">
      <c r="A155" s="2" t="s">
        <v>861</v>
      </c>
    </row>
    <row r="156" spans="1:1">
      <c r="A156" s="2" t="s">
        <v>863</v>
      </c>
    </row>
    <row r="157" spans="1:1">
      <c r="A157" s="2" t="s">
        <v>863</v>
      </c>
    </row>
    <row r="158" spans="1:1">
      <c r="A158" s="2" t="s">
        <v>863</v>
      </c>
    </row>
    <row r="159" spans="1:1">
      <c r="A159" s="2" t="s">
        <v>865</v>
      </c>
    </row>
    <row r="160" spans="1:1">
      <c r="A160" s="2" t="s">
        <v>867</v>
      </c>
    </row>
    <row r="161" spans="1:1">
      <c r="A161" s="2" t="s">
        <v>869</v>
      </c>
    </row>
    <row r="162" spans="1:1">
      <c r="A162" s="2" t="s">
        <v>871</v>
      </c>
    </row>
    <row r="163" spans="1:1">
      <c r="A163" s="2" t="s">
        <v>873</v>
      </c>
    </row>
    <row r="164" spans="1:1">
      <c r="A164" s="2" t="s">
        <v>875</v>
      </c>
    </row>
    <row r="165" spans="1:1">
      <c r="A165" s="2" t="s">
        <v>877</v>
      </c>
    </row>
    <row r="166" spans="1:1">
      <c r="A166" s="2" t="s">
        <v>877</v>
      </c>
    </row>
    <row r="167" spans="1:1">
      <c r="A167" s="2" t="s">
        <v>879</v>
      </c>
    </row>
    <row r="168" spans="1:1">
      <c r="A168" s="2" t="s">
        <v>881</v>
      </c>
    </row>
    <row r="169" spans="1:1">
      <c r="A169" s="2" t="s">
        <v>883</v>
      </c>
    </row>
    <row r="170" spans="1:1">
      <c r="A170" s="2" t="s">
        <v>1167</v>
      </c>
    </row>
    <row r="171" spans="1:1">
      <c r="A171" s="2" t="s">
        <v>888</v>
      </c>
    </row>
    <row r="172" spans="1:1">
      <c r="A172" s="2" t="s">
        <v>890</v>
      </c>
    </row>
    <row r="173" spans="1:1">
      <c r="A173" s="2" t="s">
        <v>1168</v>
      </c>
    </row>
    <row r="174" spans="1:1">
      <c r="A174" s="2" t="s">
        <v>1169</v>
      </c>
    </row>
    <row r="175" spans="1:1">
      <c r="A175" s="2" t="s">
        <v>1170</v>
      </c>
    </row>
    <row r="176" spans="1:1">
      <c r="A176" s="2" t="s">
        <v>1171</v>
      </c>
    </row>
    <row r="177" spans="1:1">
      <c r="A177" s="2" t="s">
        <v>1172</v>
      </c>
    </row>
    <row r="178" spans="1:1">
      <c r="A178" s="2" t="s">
        <v>1173</v>
      </c>
    </row>
    <row r="179" spans="1:1">
      <c r="A179" s="2" t="s">
        <v>1173</v>
      </c>
    </row>
    <row r="180" spans="1:1">
      <c r="A180" s="2" t="s">
        <v>1174</v>
      </c>
    </row>
    <row r="181" spans="1:1">
      <c r="A181" s="2" t="s">
        <v>1175</v>
      </c>
    </row>
    <row r="182" spans="1:1">
      <c r="A182" s="2" t="s">
        <v>1176</v>
      </c>
    </row>
    <row r="183" spans="1:1">
      <c r="A183" s="2" t="s">
        <v>1177</v>
      </c>
    </row>
    <row r="184" spans="1:1">
      <c r="A184" s="2" t="s">
        <v>1178</v>
      </c>
    </row>
    <row r="185" spans="1:1">
      <c r="A185" s="2" t="s">
        <v>1179</v>
      </c>
    </row>
    <row r="186" spans="1:1">
      <c r="A186" s="2" t="s">
        <v>1180</v>
      </c>
    </row>
    <row r="187" spans="1:1">
      <c r="A187" s="2" t="s">
        <v>1181</v>
      </c>
    </row>
    <row r="188" spans="1:1">
      <c r="A188" s="2" t="s">
        <v>1182</v>
      </c>
    </row>
    <row r="189" spans="1:1">
      <c r="A189" s="2" t="s">
        <v>1183</v>
      </c>
    </row>
    <row r="190" spans="1:1">
      <c r="A190" s="2" t="s">
        <v>1184</v>
      </c>
    </row>
    <row r="191" spans="1:1">
      <c r="A191" s="2" t="s">
        <v>1185</v>
      </c>
    </row>
    <row r="192" spans="1:1">
      <c r="A192" s="2" t="s">
        <v>1186</v>
      </c>
    </row>
    <row r="193" spans="1:1">
      <c r="A193" s="2" t="s">
        <v>1187</v>
      </c>
    </row>
    <row r="194" spans="1:1">
      <c r="A194" s="2" t="s">
        <v>1188</v>
      </c>
    </row>
    <row r="195" spans="1:1">
      <c r="A195" s="2" t="s">
        <v>1189</v>
      </c>
    </row>
    <row r="196" spans="1:1">
      <c r="A196" s="2" t="s">
        <v>1190</v>
      </c>
    </row>
    <row r="197" spans="1:1">
      <c r="A197" s="2" t="s">
        <v>1191</v>
      </c>
    </row>
    <row r="198" spans="1:1">
      <c r="A198" s="2" t="s">
        <v>1192</v>
      </c>
    </row>
    <row r="199" spans="1:1">
      <c r="A199" s="2" t="s">
        <v>1192</v>
      </c>
    </row>
    <row r="200" spans="1:1">
      <c r="A200" s="2" t="s">
        <v>1193</v>
      </c>
    </row>
    <row r="201" spans="1:1">
      <c r="A201" s="2" t="s">
        <v>1193</v>
      </c>
    </row>
    <row r="202" spans="1:1">
      <c r="A202" s="2" t="s">
        <v>1194</v>
      </c>
    </row>
    <row r="203" spans="1:1">
      <c r="A203" s="2" t="s">
        <v>922</v>
      </c>
    </row>
    <row r="204" spans="1:1">
      <c r="A204" s="2" t="s">
        <v>922</v>
      </c>
    </row>
    <row r="205" spans="1:1">
      <c r="A205" s="2" t="s">
        <v>924</v>
      </c>
    </row>
    <row r="206" spans="1:1">
      <c r="A206" s="2" t="s">
        <v>924</v>
      </c>
    </row>
    <row r="207" spans="1:1">
      <c r="A207" s="2" t="s">
        <v>926</v>
      </c>
    </row>
    <row r="208" spans="1:1">
      <c r="A208" s="2" t="s">
        <v>567</v>
      </c>
    </row>
    <row r="209" spans="1:1">
      <c r="A209" s="2" t="s">
        <v>567</v>
      </c>
    </row>
    <row r="210" spans="1:1">
      <c r="A210" s="2" t="s">
        <v>567</v>
      </c>
    </row>
    <row r="211" spans="1:1">
      <c r="A211" s="2" t="s">
        <v>929</v>
      </c>
    </row>
    <row r="212" spans="1:1">
      <c r="A212" s="2" t="s">
        <v>929</v>
      </c>
    </row>
    <row r="213" spans="1:1">
      <c r="A213" s="2" t="s">
        <v>932</v>
      </c>
    </row>
    <row r="214" spans="1:1">
      <c r="A214" s="2" t="s">
        <v>934</v>
      </c>
    </row>
    <row r="215" spans="1:1">
      <c r="A215" s="2" t="s">
        <v>934</v>
      </c>
    </row>
    <row r="216" spans="1:1">
      <c r="A216" s="2" t="s">
        <v>934</v>
      </c>
    </row>
    <row r="217" spans="1:1">
      <c r="A217" s="2" t="s">
        <v>937</v>
      </c>
    </row>
    <row r="218" spans="1:1">
      <c r="A218" s="2" t="s">
        <v>937</v>
      </c>
    </row>
    <row r="219" spans="1:1">
      <c r="A219" s="2" t="s">
        <v>939</v>
      </c>
    </row>
    <row r="220" spans="1:1">
      <c r="A220" s="2" t="s">
        <v>941</v>
      </c>
    </row>
    <row r="221" spans="1:1">
      <c r="A221" s="2" t="s">
        <v>943</v>
      </c>
    </row>
    <row r="222" spans="1:1">
      <c r="A222" s="2" t="s">
        <v>1195</v>
      </c>
    </row>
    <row r="223" spans="1:1">
      <c r="A223" s="2" t="s">
        <v>1196</v>
      </c>
    </row>
    <row r="224" spans="1:1">
      <c r="A224" s="2" t="s">
        <v>1197</v>
      </c>
    </row>
    <row r="225" spans="1:1">
      <c r="A225" s="2" t="s">
        <v>1198</v>
      </c>
    </row>
    <row r="226" spans="1:1">
      <c r="A226" s="2" t="s">
        <v>1199</v>
      </c>
    </row>
    <row r="227" spans="1:1">
      <c r="A227" s="2" t="s">
        <v>1200</v>
      </c>
    </row>
    <row r="228" spans="1:1">
      <c r="A228" s="2" t="s">
        <v>1201</v>
      </c>
    </row>
    <row r="229" spans="1:1">
      <c r="A229" s="2" t="s">
        <v>951</v>
      </c>
    </row>
    <row r="230" spans="1:1">
      <c r="A230" s="2" t="s">
        <v>1202</v>
      </c>
    </row>
    <row r="231" spans="1:1">
      <c r="A231" s="2" t="s">
        <v>1203</v>
      </c>
    </row>
    <row r="232" spans="1:1">
      <c r="A232" s="2" t="s">
        <v>1204</v>
      </c>
    </row>
    <row r="233" spans="1:1">
      <c r="A233" s="2" t="s">
        <v>1204</v>
      </c>
    </row>
    <row r="234" spans="1:1">
      <c r="A234" s="2" t="s">
        <v>1205</v>
      </c>
    </row>
    <row r="235" spans="1:1">
      <c r="A235" s="2" t="s">
        <v>1205</v>
      </c>
    </row>
    <row r="236" spans="1:1">
      <c r="A236" s="2" t="s">
        <v>957</v>
      </c>
    </row>
    <row r="237" spans="1:1">
      <c r="A237" s="2" t="s">
        <v>957</v>
      </c>
    </row>
    <row r="238" spans="1:1">
      <c r="A238" s="2" t="s">
        <v>959</v>
      </c>
    </row>
    <row r="239" spans="1:1">
      <c r="A239" s="2" t="s">
        <v>959</v>
      </c>
    </row>
    <row r="240" spans="1:1">
      <c r="A240" s="2" t="s">
        <v>959</v>
      </c>
    </row>
    <row r="241" spans="1:1">
      <c r="A241" s="2" t="s">
        <v>959</v>
      </c>
    </row>
    <row r="242" spans="1:1">
      <c r="A242" s="2" t="s">
        <v>959</v>
      </c>
    </row>
    <row r="243" spans="1:1">
      <c r="A243" s="2" t="s">
        <v>959</v>
      </c>
    </row>
    <row r="244" spans="1:1">
      <c r="A244" s="2" t="s">
        <v>959</v>
      </c>
    </row>
    <row r="245" spans="1:1">
      <c r="A245" s="2" t="s">
        <v>959</v>
      </c>
    </row>
    <row r="246" spans="1:1">
      <c r="A246" s="2" t="s">
        <v>959</v>
      </c>
    </row>
    <row r="247" spans="1:1">
      <c r="A247" s="2" t="s">
        <v>1206</v>
      </c>
    </row>
    <row r="248" spans="1:1">
      <c r="A248" s="2" t="s">
        <v>1206</v>
      </c>
    </row>
    <row r="249" spans="1:1">
      <c r="A249" s="2" t="s">
        <v>1206</v>
      </c>
    </row>
    <row r="250" spans="1:1">
      <c r="A250" s="2" t="s">
        <v>963</v>
      </c>
    </row>
    <row r="251" spans="1:1">
      <c r="A251" s="2" t="s">
        <v>963</v>
      </c>
    </row>
    <row r="252" spans="1:1">
      <c r="A252" s="2" t="s">
        <v>592</v>
      </c>
    </row>
    <row r="253" spans="1:1">
      <c r="A253" s="2" t="s">
        <v>592</v>
      </c>
    </row>
    <row r="254" spans="1:1">
      <c r="A254" s="2" t="s">
        <v>592</v>
      </c>
    </row>
    <row r="255" spans="1:1">
      <c r="A255" s="2" t="s">
        <v>592</v>
      </c>
    </row>
    <row r="256" spans="1:1">
      <c r="A256" s="2" t="s">
        <v>592</v>
      </c>
    </row>
    <row r="257" spans="1:1">
      <c r="A257" s="2" t="s">
        <v>592</v>
      </c>
    </row>
    <row r="258" spans="1:1">
      <c r="A258" s="2" t="s">
        <v>1207</v>
      </c>
    </row>
    <row r="259" spans="1:1">
      <c r="A259" s="2" t="s">
        <v>968</v>
      </c>
    </row>
    <row r="260" spans="1:1">
      <c r="A260" s="2" t="s">
        <v>968</v>
      </c>
    </row>
    <row r="261" spans="1:1">
      <c r="A261" s="2" t="s">
        <v>970</v>
      </c>
    </row>
    <row r="262" spans="1:1">
      <c r="A262" s="2" t="s">
        <v>970</v>
      </c>
    </row>
    <row r="263" spans="1:1">
      <c r="A263" s="2" t="s">
        <v>970</v>
      </c>
    </row>
    <row r="264" spans="1:1">
      <c r="A264" s="2" t="s">
        <v>971</v>
      </c>
    </row>
    <row r="265" spans="1:1">
      <c r="A265" s="2" t="s">
        <v>971</v>
      </c>
    </row>
    <row r="266" spans="1:1">
      <c r="A266" s="2" t="s">
        <v>971</v>
      </c>
    </row>
    <row r="267" spans="1:1">
      <c r="A267" s="2" t="s">
        <v>972</v>
      </c>
    </row>
    <row r="268" spans="1:1">
      <c r="A268" s="2" t="s">
        <v>972</v>
      </c>
    </row>
    <row r="269" spans="1:1">
      <c r="A269" s="2" t="s">
        <v>972</v>
      </c>
    </row>
    <row r="270" spans="1:1">
      <c r="A270" s="2" t="s">
        <v>974</v>
      </c>
    </row>
    <row r="271" spans="1:1">
      <c r="A271" s="2" t="s">
        <v>974</v>
      </c>
    </row>
    <row r="272" spans="1:1">
      <c r="A272" s="2" t="s">
        <v>975</v>
      </c>
    </row>
    <row r="273" spans="1:1">
      <c r="A273" s="2" t="s">
        <v>975</v>
      </c>
    </row>
    <row r="274" spans="1:1">
      <c r="A274" s="2" t="s">
        <v>975</v>
      </c>
    </row>
    <row r="275" spans="1:1">
      <c r="A275" s="2" t="s">
        <v>977</v>
      </c>
    </row>
    <row r="276" spans="1:1">
      <c r="A276" s="2" t="s">
        <v>977</v>
      </c>
    </row>
    <row r="277" spans="1:1">
      <c r="A277" s="2" t="s">
        <v>977</v>
      </c>
    </row>
    <row r="278" spans="1:1">
      <c r="A278" s="2" t="s">
        <v>978</v>
      </c>
    </row>
    <row r="279" spans="1:1">
      <c r="A279" s="2" t="s">
        <v>979</v>
      </c>
    </row>
    <row r="280" spans="1:1">
      <c r="A280" s="2" t="s">
        <v>979</v>
      </c>
    </row>
    <row r="281" spans="1:1">
      <c r="A281" s="2" t="s">
        <v>979</v>
      </c>
    </row>
    <row r="282" spans="1:1">
      <c r="A282" s="2" t="s">
        <v>980</v>
      </c>
    </row>
    <row r="283" spans="1:1">
      <c r="A283" s="2" t="s">
        <v>981</v>
      </c>
    </row>
    <row r="284" spans="1:1">
      <c r="A284" s="2" t="s">
        <v>981</v>
      </c>
    </row>
    <row r="285" spans="1:1">
      <c r="A285" s="2" t="s">
        <v>983</v>
      </c>
    </row>
    <row r="286" spans="1:1">
      <c r="A286" s="2" t="s">
        <v>985</v>
      </c>
    </row>
    <row r="287" spans="1:1">
      <c r="A287" s="2" t="s">
        <v>987</v>
      </c>
    </row>
    <row r="288" spans="1:1">
      <c r="A288" s="2" t="s">
        <v>987</v>
      </c>
    </row>
    <row r="289" spans="1:1">
      <c r="A289" s="2" t="s">
        <v>989</v>
      </c>
    </row>
    <row r="290" spans="1:1">
      <c r="A290" s="2" t="s">
        <v>1208</v>
      </c>
    </row>
    <row r="291" spans="1:1">
      <c r="A291" s="2" t="s">
        <v>1208</v>
      </c>
    </row>
    <row r="292" spans="1:1">
      <c r="A292" s="2" t="s">
        <v>1208</v>
      </c>
    </row>
    <row r="293" spans="1:1">
      <c r="A293" s="2" t="s">
        <v>993</v>
      </c>
    </row>
    <row r="294" spans="1:1">
      <c r="A294" s="2" t="s">
        <v>995</v>
      </c>
    </row>
    <row r="295" spans="1:1">
      <c r="A295" s="2" t="s">
        <v>997</v>
      </c>
    </row>
    <row r="296" spans="1:1">
      <c r="A296" s="2" t="s">
        <v>998</v>
      </c>
    </row>
    <row r="297" spans="1:1">
      <c r="A297" s="2" t="s">
        <v>998</v>
      </c>
    </row>
    <row r="298" spans="1:1">
      <c r="A298" s="2" t="s">
        <v>998</v>
      </c>
    </row>
    <row r="299" spans="1:1">
      <c r="A299" s="2" t="s">
        <v>999</v>
      </c>
    </row>
    <row r="300" spans="1:1">
      <c r="A300" s="2" t="s">
        <v>1001</v>
      </c>
    </row>
    <row r="301" spans="1:1">
      <c r="A301" s="2" t="s">
        <v>1001</v>
      </c>
    </row>
    <row r="302" spans="1:1">
      <c r="A302" s="2" t="s">
        <v>1001</v>
      </c>
    </row>
    <row r="303" spans="1:1">
      <c r="A303" s="2" t="s">
        <v>1001</v>
      </c>
    </row>
    <row r="304" spans="1:1">
      <c r="A304" s="2" t="s">
        <v>1001</v>
      </c>
    </row>
    <row r="305" spans="1:1">
      <c r="A305" s="2" t="s">
        <v>577</v>
      </c>
    </row>
    <row r="306" spans="1:1">
      <c r="A306" s="2" t="s">
        <v>577</v>
      </c>
    </row>
    <row r="307" spans="1:1">
      <c r="A307" s="2" t="s">
        <v>577</v>
      </c>
    </row>
    <row r="308" spans="1:1">
      <c r="A308" s="2" t="s">
        <v>1004</v>
      </c>
    </row>
    <row r="309" spans="1:1">
      <c r="A309" s="2" t="s">
        <v>1006</v>
      </c>
    </row>
    <row r="310" spans="1:1">
      <c r="A310" s="2" t="s">
        <v>1008</v>
      </c>
    </row>
    <row r="311" spans="1:1">
      <c r="A311" s="2" t="s">
        <v>1010</v>
      </c>
    </row>
    <row r="312" spans="1:1">
      <c r="A312" s="2" t="s">
        <v>1012</v>
      </c>
    </row>
    <row r="313" spans="1:1">
      <c r="A313" s="2" t="s">
        <v>1014</v>
      </c>
    </row>
    <row r="314" spans="1:1">
      <c r="A314" s="2" t="s">
        <v>1016</v>
      </c>
    </row>
    <row r="315" spans="1:1">
      <c r="A315" s="2" t="s">
        <v>1018</v>
      </c>
    </row>
    <row r="316" spans="1:1">
      <c r="A316" s="2" t="s">
        <v>1209</v>
      </c>
    </row>
    <row r="317" spans="1:1">
      <c r="A317" s="2" t="s">
        <v>1209</v>
      </c>
    </row>
    <row r="318" spans="1:1">
      <c r="A318" s="2" t="s">
        <v>1210</v>
      </c>
    </row>
    <row r="319" spans="1:1">
      <c r="A319" s="2" t="s">
        <v>1210</v>
      </c>
    </row>
    <row r="320" spans="1:1">
      <c r="A320" s="2" t="s">
        <v>1024</v>
      </c>
    </row>
    <row r="321" spans="1:1">
      <c r="A321" s="2" t="s">
        <v>1025</v>
      </c>
    </row>
    <row r="322" spans="1:1">
      <c r="A322" s="2" t="s">
        <v>1027</v>
      </c>
    </row>
    <row r="323" spans="1:1">
      <c r="A323" s="2" t="s">
        <v>1028</v>
      </c>
    </row>
    <row r="324" spans="1:1">
      <c r="A324" s="2" t="s">
        <v>1211</v>
      </c>
    </row>
    <row r="325" spans="1:1">
      <c r="A325" s="2" t="s">
        <v>1211</v>
      </c>
    </row>
    <row r="326" spans="1:1">
      <c r="A326" s="2" t="s">
        <v>1031</v>
      </c>
    </row>
    <row r="327" spans="1:1">
      <c r="A327" s="2" t="s">
        <v>1032</v>
      </c>
    </row>
    <row r="328" spans="1:1">
      <c r="A328" s="2" t="s">
        <v>1033</v>
      </c>
    </row>
    <row r="329" spans="1:1">
      <c r="A329" s="2" t="s">
        <v>1034</v>
      </c>
    </row>
    <row r="330" spans="1:1">
      <c r="A330" s="2" t="s">
        <v>1034</v>
      </c>
    </row>
    <row r="331" spans="1:1">
      <c r="A331" s="2" t="s">
        <v>1034</v>
      </c>
    </row>
    <row r="332" spans="1:1">
      <c r="A332" s="2" t="s">
        <v>1035</v>
      </c>
    </row>
    <row r="333" spans="1:1">
      <c r="A333" s="2" t="s">
        <v>1036</v>
      </c>
    </row>
    <row r="334" spans="1:1">
      <c r="A334" s="2" t="s">
        <v>1037</v>
      </c>
    </row>
    <row r="335" spans="1:1">
      <c r="A335" s="2" t="s">
        <v>581</v>
      </c>
    </row>
    <row r="336" spans="1:1">
      <c r="A336" s="2" t="s">
        <v>1038</v>
      </c>
    </row>
    <row r="337" spans="1:1">
      <c r="A337" s="2" t="s">
        <v>1038</v>
      </c>
    </row>
    <row r="338" spans="1:1">
      <c r="A338" s="2" t="s">
        <v>1038</v>
      </c>
    </row>
    <row r="339" spans="1:1">
      <c r="A339" s="2" t="s">
        <v>1038</v>
      </c>
    </row>
    <row r="340" spans="1:1">
      <c r="A340" s="2" t="s">
        <v>1040</v>
      </c>
    </row>
    <row r="341" spans="1:1">
      <c r="A341" s="2" t="s">
        <v>1040</v>
      </c>
    </row>
    <row r="342" spans="1:1">
      <c r="A342" s="2" t="s">
        <v>1041</v>
      </c>
    </row>
    <row r="343" spans="1:1">
      <c r="A343" s="2" t="s">
        <v>1042</v>
      </c>
    </row>
    <row r="344" spans="1:1">
      <c r="A344" s="2" t="s">
        <v>1212</v>
      </c>
    </row>
    <row r="345" spans="1:1">
      <c r="A345" s="2" t="s">
        <v>1213</v>
      </c>
    </row>
    <row r="346" spans="1:1">
      <c r="A346" s="2" t="s">
        <v>1214</v>
      </c>
    </row>
    <row r="347" spans="1:1">
      <c r="A347" s="2" t="s">
        <v>1215</v>
      </c>
    </row>
    <row r="348" spans="1:1">
      <c r="A348" s="2" t="s">
        <v>1216</v>
      </c>
    </row>
    <row r="349" spans="1:1">
      <c r="A349" s="2" t="s">
        <v>1217</v>
      </c>
    </row>
    <row r="350" spans="1:1">
      <c r="A350" s="2" t="s">
        <v>1218</v>
      </c>
    </row>
    <row r="351" spans="1:1">
      <c r="A351" s="2" t="s">
        <v>1219</v>
      </c>
    </row>
    <row r="352" spans="1:1">
      <c r="A352" s="2" t="s">
        <v>1220</v>
      </c>
    </row>
    <row r="353" spans="1:1">
      <c r="A353" s="2" t="s">
        <v>1221</v>
      </c>
    </row>
    <row r="354" spans="1:1">
      <c r="A354" s="2" t="s">
        <v>1222</v>
      </c>
    </row>
    <row r="355" spans="1:1">
      <c r="A355" s="2" t="s">
        <v>1223</v>
      </c>
    </row>
    <row r="356" spans="1:1">
      <c r="A356" s="2" t="s">
        <v>1224</v>
      </c>
    </row>
    <row r="357" spans="1:1">
      <c r="A357" s="2" t="s">
        <v>1225</v>
      </c>
    </row>
    <row r="358" spans="1:1">
      <c r="A358" s="2" t="s">
        <v>1226</v>
      </c>
    </row>
    <row r="359" spans="1:1">
      <c r="A359" s="2" t="s">
        <v>1227</v>
      </c>
    </row>
    <row r="360" spans="1:1">
      <c r="A360" s="2" t="s">
        <v>1228</v>
      </c>
    </row>
    <row r="361" spans="1:1">
      <c r="A361" s="2" t="s">
        <v>1229</v>
      </c>
    </row>
    <row r="362" spans="1:1">
      <c r="A362" s="2" t="s">
        <v>1230</v>
      </c>
    </row>
    <row r="363" spans="1:1">
      <c r="A363" s="2" t="s">
        <v>1231</v>
      </c>
    </row>
    <row r="364" spans="1:1">
      <c r="A364" s="2" t="s">
        <v>1232</v>
      </c>
    </row>
    <row r="365" spans="1:1">
      <c r="A365" s="2" t="s">
        <v>1233</v>
      </c>
    </row>
    <row r="366" spans="1:1">
      <c r="A366" s="2" t="s">
        <v>1234</v>
      </c>
    </row>
    <row r="367" spans="1:1">
      <c r="A367" s="2" t="s">
        <v>1235</v>
      </c>
    </row>
    <row r="368" spans="1:1">
      <c r="A368" s="2" t="s">
        <v>1236</v>
      </c>
    </row>
    <row r="369" spans="1:1">
      <c r="A369" s="2" t="s">
        <v>1237</v>
      </c>
    </row>
    <row r="370" spans="1:1">
      <c r="A370" s="2" t="s">
        <v>1238</v>
      </c>
    </row>
    <row r="371" spans="1:1">
      <c r="A371" s="2" t="s">
        <v>649</v>
      </c>
    </row>
    <row r="372" spans="1:1">
      <c r="A372" s="2" t="s">
        <v>649</v>
      </c>
    </row>
    <row r="373" spans="1:1">
      <c r="A373" s="2" t="s">
        <v>65</v>
      </c>
    </row>
    <row r="374" spans="1:1">
      <c r="A374" s="2" t="s">
        <v>65</v>
      </c>
    </row>
    <row r="375" spans="1:1">
      <c r="A375" s="2" t="s">
        <v>65</v>
      </c>
    </row>
    <row r="376" spans="1:1">
      <c r="A376" s="2" t="s">
        <v>1239</v>
      </c>
    </row>
    <row r="377" spans="1:1">
      <c r="A377" s="2" t="s">
        <v>1239</v>
      </c>
    </row>
    <row r="378" spans="1:1">
      <c r="A378" s="2" t="s">
        <v>1240</v>
      </c>
    </row>
    <row r="379" spans="1:1">
      <c r="A379" s="2" t="s">
        <v>1241</v>
      </c>
    </row>
    <row r="380" spans="1:1">
      <c r="A380" s="2" t="s">
        <v>1242</v>
      </c>
    </row>
    <row r="381" spans="1:1">
      <c r="A381" s="2" t="s">
        <v>1078</v>
      </c>
    </row>
    <row r="382" spans="1:1">
      <c r="A382" s="2" t="s">
        <v>68</v>
      </c>
    </row>
    <row r="383" spans="1:1">
      <c r="A383" s="2" t="s">
        <v>68</v>
      </c>
    </row>
    <row r="384" spans="1:1">
      <c r="A384" s="2" t="s">
        <v>68</v>
      </c>
    </row>
    <row r="385" spans="1:1">
      <c r="A385" s="2" t="s">
        <v>68</v>
      </c>
    </row>
    <row r="386" spans="1:1">
      <c r="A386" s="2" t="s">
        <v>68</v>
      </c>
    </row>
    <row r="387" spans="1:1">
      <c r="A387" s="2" t="s">
        <v>68</v>
      </c>
    </row>
    <row r="388" spans="1:1">
      <c r="A388" s="2" t="s">
        <v>68</v>
      </c>
    </row>
    <row r="389" spans="1:1">
      <c r="A389" s="2" t="s">
        <v>68</v>
      </c>
    </row>
    <row r="390" spans="1:1">
      <c r="A390" s="2" t="s">
        <v>68</v>
      </c>
    </row>
    <row r="391" spans="1:1">
      <c r="A391" s="2" t="s">
        <v>1081</v>
      </c>
    </row>
    <row r="392" spans="1:1">
      <c r="A392" s="2" t="s">
        <v>473</v>
      </c>
    </row>
    <row r="393" spans="1:1">
      <c r="A393" s="2" t="s">
        <v>1243</v>
      </c>
    </row>
    <row r="394" spans="1:1">
      <c r="A394" s="2" t="s">
        <v>1244</v>
      </c>
    </row>
    <row r="395" spans="1:1">
      <c r="A395" s="2" t="s">
        <v>1245</v>
      </c>
    </row>
    <row r="396" spans="1:1">
      <c r="A396" s="2" t="s">
        <v>1246</v>
      </c>
    </row>
    <row r="397" spans="1:1">
      <c r="A397" s="2" t="s">
        <v>1246</v>
      </c>
    </row>
    <row r="398" spans="1:1">
      <c r="A398" s="2" t="s">
        <v>1247</v>
      </c>
    </row>
    <row r="399" spans="1:1">
      <c r="A399" s="2" t="s">
        <v>1248</v>
      </c>
    </row>
    <row r="400" spans="1:1">
      <c r="A400" s="2" t="s">
        <v>1249</v>
      </c>
    </row>
    <row r="401" spans="1:1">
      <c r="A401" s="2" t="s">
        <v>1250</v>
      </c>
    </row>
    <row r="402" spans="1:1">
      <c r="A402" s="2" t="s">
        <v>1251</v>
      </c>
    </row>
    <row r="403" spans="1:1">
      <c r="A403" s="2" t="s">
        <v>1252</v>
      </c>
    </row>
    <row r="404" spans="1:1">
      <c r="A404" s="2" t="s">
        <v>1253</v>
      </c>
    </row>
    <row r="405" spans="1:1">
      <c r="A405" s="2" t="s">
        <v>1254</v>
      </c>
    </row>
    <row r="406" spans="1:1">
      <c r="A406" s="2" t="s">
        <v>1255</v>
      </c>
    </row>
    <row r="407" spans="1:1">
      <c r="A407" s="2" t="s">
        <v>1256</v>
      </c>
    </row>
    <row r="408" spans="1:1">
      <c r="A408" s="2" t="s">
        <v>1257</v>
      </c>
    </row>
    <row r="409" spans="1:1">
      <c r="A409" s="2" t="s">
        <v>1257</v>
      </c>
    </row>
    <row r="410" spans="1:1">
      <c r="A410" s="2" t="s">
        <v>1258</v>
      </c>
    </row>
    <row r="411" spans="1:1">
      <c r="A411" s="2" t="s">
        <v>1258</v>
      </c>
    </row>
    <row r="412" spans="1:1">
      <c r="A412" s="2" t="s">
        <v>1259</v>
      </c>
    </row>
    <row r="413" spans="1:1">
      <c r="A413" s="2" t="s">
        <v>1259</v>
      </c>
    </row>
    <row r="414" spans="1:1">
      <c r="A414" s="2" t="s">
        <v>1260</v>
      </c>
    </row>
    <row r="415" spans="1:1">
      <c r="A415" s="2" t="s">
        <v>1260</v>
      </c>
    </row>
    <row r="416" spans="1:1">
      <c r="A416" s="2" t="s">
        <v>1261</v>
      </c>
    </row>
    <row r="417" spans="1:1">
      <c r="A417" s="2" t="s">
        <v>1261</v>
      </c>
    </row>
    <row r="418" spans="1:1">
      <c r="A418" s="2" t="s">
        <v>1262</v>
      </c>
    </row>
    <row r="419" spans="1:1">
      <c r="A419" s="2" t="s">
        <v>1263</v>
      </c>
    </row>
    <row r="420" spans="1:1">
      <c r="A420" s="2" t="s">
        <v>1263</v>
      </c>
    </row>
    <row r="421" spans="1:1">
      <c r="A421" s="2" t="s">
        <v>1263</v>
      </c>
    </row>
    <row r="422" spans="1:1">
      <c r="A422" s="2" t="s">
        <v>1263</v>
      </c>
    </row>
    <row r="423" spans="1:1">
      <c r="A423" s="2" t="s">
        <v>1264</v>
      </c>
    </row>
    <row r="424" spans="1:1">
      <c r="A424" s="2" t="s">
        <v>1264</v>
      </c>
    </row>
    <row r="425" spans="1:1">
      <c r="A425" s="2" t="s">
        <v>1264</v>
      </c>
    </row>
    <row r="426" spans="1:1">
      <c r="A426" s="2" t="s">
        <v>1265</v>
      </c>
    </row>
    <row r="427" spans="1:1">
      <c r="A427" s="2" t="s">
        <v>600</v>
      </c>
    </row>
    <row r="428" spans="1:1">
      <c r="A428" s="2" t="s">
        <v>600</v>
      </c>
    </row>
    <row r="429" spans="1:1">
      <c r="A429" s="2" t="s">
        <v>1266</v>
      </c>
    </row>
    <row r="430" spans="1:1">
      <c r="A430" s="2" t="s">
        <v>1267</v>
      </c>
    </row>
    <row r="431" spans="1:1">
      <c r="A431" s="2" t="s">
        <v>1267</v>
      </c>
    </row>
    <row r="432" spans="1:1">
      <c r="A432" s="2" t="s">
        <v>1267</v>
      </c>
    </row>
    <row r="433" spans="1:1">
      <c r="A433" s="2" t="s">
        <v>1268</v>
      </c>
    </row>
    <row r="434" spans="1:1">
      <c r="A434" s="2" t="s">
        <v>1268</v>
      </c>
    </row>
    <row r="435" spans="1:1">
      <c r="A435" s="2" t="s">
        <v>1268</v>
      </c>
    </row>
    <row r="436" spans="1:1">
      <c r="A436" s="2" t="s">
        <v>1269</v>
      </c>
    </row>
    <row r="437" spans="1:1">
      <c r="A437" s="2" t="s">
        <v>1110</v>
      </c>
    </row>
    <row r="438" spans="1:1">
      <c r="A438" s="2" t="s">
        <v>1110</v>
      </c>
    </row>
    <row r="439" spans="1:1">
      <c r="A439" s="2" t="s">
        <v>1110</v>
      </c>
    </row>
    <row r="440" spans="1:1">
      <c r="A440" s="2" t="s">
        <v>1112</v>
      </c>
    </row>
    <row r="441" spans="1:1">
      <c r="A441" s="2" t="s">
        <v>1112</v>
      </c>
    </row>
    <row r="442" spans="1:1">
      <c r="A442" s="2" t="s">
        <v>1114</v>
      </c>
    </row>
    <row r="443" spans="1:1">
      <c r="A443" s="2" t="s">
        <v>1116</v>
      </c>
    </row>
    <row r="444" spans="1:1">
      <c r="A444" s="2" t="s">
        <v>1116</v>
      </c>
    </row>
    <row r="445" spans="1:1">
      <c r="A445" s="2" t="s">
        <v>1116</v>
      </c>
    </row>
    <row r="446" spans="1:1">
      <c r="A446" s="2" t="s">
        <v>1270</v>
      </c>
    </row>
    <row r="447" spans="1:1">
      <c r="A447" s="2" t="s">
        <v>1270</v>
      </c>
    </row>
    <row r="448" spans="1:1">
      <c r="A448" s="2" t="s">
        <v>1270</v>
      </c>
    </row>
    <row r="449" spans="1:1">
      <c r="A449" s="2" t="s">
        <v>1118</v>
      </c>
    </row>
    <row r="450" spans="1:1">
      <c r="A450" s="2" t="s">
        <v>1271</v>
      </c>
    </row>
    <row r="451" spans="1:1">
      <c r="A451" s="2" t="s">
        <v>1121</v>
      </c>
    </row>
    <row r="452" spans="1:1">
      <c r="A452" s="2" t="s">
        <v>1121</v>
      </c>
    </row>
    <row r="453" spans="1:1">
      <c r="A453" s="2" t="s">
        <v>1123</v>
      </c>
    </row>
    <row r="454" spans="1:1">
      <c r="A454" s="2" t="s">
        <v>1125</v>
      </c>
    </row>
    <row r="455" spans="1:1">
      <c r="A455" s="2" t="s">
        <v>1127</v>
      </c>
    </row>
    <row r="456" spans="1:1">
      <c r="A456" s="2" t="s">
        <v>1127</v>
      </c>
    </row>
    <row r="457" spans="1:1">
      <c r="A457" s="2" t="s">
        <v>1127</v>
      </c>
    </row>
    <row r="458" spans="1:1">
      <c r="A458" s="2" t="s">
        <v>1129</v>
      </c>
    </row>
    <row r="459" spans="1:1">
      <c r="A459" s="2" t="s">
        <v>1129</v>
      </c>
    </row>
    <row r="460" spans="1:1">
      <c r="A460" s="2" t="s">
        <v>1129</v>
      </c>
    </row>
    <row r="461" spans="1:1">
      <c r="A461" s="2" t="s">
        <v>1129</v>
      </c>
    </row>
    <row r="462" spans="1:1">
      <c r="A462" s="2" t="s">
        <v>1129</v>
      </c>
    </row>
    <row r="463" spans="1:1">
      <c r="A463" s="2" t="s">
        <v>1131</v>
      </c>
    </row>
    <row r="464" spans="1:1">
      <c r="A464" s="2" t="s">
        <v>1133</v>
      </c>
    </row>
    <row r="465" spans="1:1">
      <c r="A465" s="2" t="s">
        <v>1135</v>
      </c>
    </row>
    <row r="466" spans="1:1">
      <c r="A466" s="2" t="s">
        <v>1135</v>
      </c>
    </row>
    <row r="467" spans="1:1">
      <c r="A467" s="2" t="s">
        <v>1135</v>
      </c>
    </row>
    <row r="468" spans="1:1">
      <c r="A468" s="2" t="s">
        <v>1137</v>
      </c>
    </row>
    <row r="469" spans="1:1">
      <c r="A469" s="2" t="s">
        <v>1139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2023-09-14T10:25:56Z</cp:lastPrinted>
  <dcterms:created xsi:type="dcterms:W3CDTF">2009-06-02T18:56:54Z</dcterms:created>
  <dcterms:modified xsi:type="dcterms:W3CDTF">2023-09-14T10:25:59Z</dcterms:modified>
</cp:coreProperties>
</file>