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B6CB7FB4-43A7-4BAF-A61B-45F00AEBB297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Tax Invoice" sheetId="2" r:id="rId2"/>
    <sheet name="Invoice (2)" sheetId="3" state="hidden" r:id="rId3"/>
  </sheets>
  <externalReferences>
    <externalReference r:id="rId4"/>
    <externalReference r:id="rId5"/>
  </externalReferences>
  <definedNames>
    <definedName name="_xlnm.Print_Area" localSheetId="0">Invoice!$A$1:$I$39</definedName>
    <definedName name="_xlnm.Print_Area" localSheetId="2">'Invoice (2)'!$A$1:$J$35</definedName>
    <definedName name="_xlnm.Print_Area" localSheetId="1">'Tax Invoice'!$A$1:$G$42</definedName>
    <definedName name="_xlnm.Print_Titles" localSheetId="0">Invoice!$1:$19</definedName>
    <definedName name="_xlnm.Print_Titles" localSheetId="2">'Invoice (2)'!$1:$19</definedName>
    <definedName name="_xlnm.Print_Titles" localSheetId="1">'Tax Invoice'!$1:$17</definedName>
    <definedName name="RMBrate" localSheetId="2">'Invoice (2)'!#REF!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G39" i="1"/>
  <c r="G21" i="3"/>
  <c r="G22" i="3"/>
  <c r="I22" i="3" s="1"/>
  <c r="G23" i="3"/>
  <c r="G24" i="3"/>
  <c r="I24" i="3" s="1"/>
  <c r="G25" i="3"/>
  <c r="I25" i="3" s="1"/>
  <c r="G26" i="3"/>
  <c r="I26" i="3" s="1"/>
  <c r="G27" i="3"/>
  <c r="I28" i="3"/>
  <c r="G29" i="3"/>
  <c r="G20" i="3"/>
  <c r="I20" i="3" s="1"/>
  <c r="I29" i="3"/>
  <c r="I27" i="3"/>
  <c r="F27" i="3"/>
  <c r="F26" i="3"/>
  <c r="F25" i="3"/>
  <c r="F24" i="3"/>
  <c r="I23" i="3"/>
  <c r="F23" i="3"/>
  <c r="F22" i="3"/>
  <c r="I21" i="3"/>
  <c r="F21" i="3"/>
  <c r="F20" i="3"/>
  <c r="F13" i="3"/>
  <c r="F12" i="3"/>
  <c r="F11" i="3"/>
  <c r="F10" i="3"/>
  <c r="F9" i="3"/>
  <c r="I31" i="3" l="1"/>
  <c r="I32" i="3" s="1"/>
  <c r="I34" i="3" s="1"/>
  <c r="A25" i="2"/>
  <c r="A24" i="2"/>
  <c r="A23" i="2"/>
  <c r="A22" i="2"/>
  <c r="A21" i="2"/>
  <c r="A20" i="2"/>
  <c r="A19" i="2"/>
  <c r="A18" i="2"/>
  <c r="G3" i="2"/>
  <c r="F27" i="2"/>
  <c r="G27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A27" i="2"/>
  <c r="B18" i="2"/>
  <c r="C18" i="2"/>
  <c r="A10" i="2"/>
  <c r="A11" i="2"/>
  <c r="A12" i="2"/>
  <c r="A13" i="2"/>
  <c r="A14" i="2"/>
  <c r="A15" i="2"/>
  <c r="E11" i="2"/>
  <c r="E12" i="2"/>
  <c r="E13" i="2"/>
  <c r="E14" i="2"/>
  <c r="E15" i="2"/>
  <c r="E10" i="2"/>
  <c r="F25" i="2" l="1"/>
  <c r="G25" i="2" s="1"/>
  <c r="E25" i="2" s="1"/>
  <c r="F22" i="2"/>
  <c r="G22" i="2" s="1"/>
  <c r="F24" i="2"/>
  <c r="G24" i="2" s="1"/>
  <c r="E24" i="2" s="1"/>
  <c r="F23" i="2"/>
  <c r="G23" i="2" s="1"/>
  <c r="E23" i="2" s="1"/>
  <c r="F21" i="2"/>
  <c r="G21" i="2" s="1"/>
  <c r="E21" i="2" s="1"/>
  <c r="F18" i="2"/>
  <c r="G18" i="2" s="1"/>
  <c r="F20" i="2"/>
  <c r="G20" i="2" s="1"/>
  <c r="E20" i="2" s="1"/>
  <c r="E18" i="2"/>
  <c r="E27" i="2"/>
  <c r="F19" i="2"/>
  <c r="D27" i="2"/>
  <c r="D22" i="2"/>
  <c r="E22" i="2"/>
  <c r="D18" i="2" l="1"/>
  <c r="D25" i="2"/>
  <c r="D24" i="2"/>
  <c r="D23" i="2"/>
  <c r="D20" i="2"/>
  <c r="D21" i="2"/>
  <c r="G19" i="2"/>
  <c r="D19" i="2"/>
  <c r="E19" i="2" l="1"/>
  <c r="G29" i="2"/>
  <c r="G30" i="2" s="1"/>
  <c r="G32" i="2" s="1"/>
  <c r="G31" i="2" s="1"/>
  <c r="G33" i="2" s="1"/>
</calcChain>
</file>

<file path=xl/sharedStrings.xml><?xml version="1.0" encoding="utf-8"?>
<sst xmlns="http://schemas.openxmlformats.org/spreadsheetml/2006/main" count="131" uniqueCount="76">
  <si>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</si>
  <si>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</si>
  <si>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</si>
  <si>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</si>
  <si>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</si>
  <si>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</si>
  <si>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</si>
  <si>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</si>
  <si>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</si>
  <si>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</si>
  <si>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</si>
  <si>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</si>
  <si>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</si>
  <si>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</si>
  <si>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</si>
  <si>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</si>
  <si>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</si>
  <si>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</si>
  <si>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</si>
  <si>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</si>
  <si>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</si>
  <si>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</si>
  <si>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</si>
  <si>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</si>
  <si>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</si>
  <si>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</si>
  <si>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</si>
  <si>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</si>
  <si>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</si>
  <si>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</si>
  <si>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</si>
  <si>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</si>
  <si>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</si>
  <si>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</si>
  <si>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</si>
  <si>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</si>
  <si>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</si>
  <si>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</si>
  <si>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</si>
  <si>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</si>
  <si>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</si>
  <si>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</si>
  <si>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</si>
  <si>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</si>
  <si>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</si>
  <si>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</si>
  <si>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</si>
  <si>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</si>
  <si>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</si>
  <si>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</si>
  <si>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</si>
  <si>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Ti-Koz S.L</t>
  </si>
  <si>
    <t>Corlos Buigas, 24</t>
  </si>
  <si>
    <t>Salou, 43840 - Tarragona, Spain</t>
  </si>
  <si>
    <t>Email : danimomothebest@hotmail.com</t>
  </si>
  <si>
    <t>Tel : 0034977382987</t>
  </si>
  <si>
    <t>Mina</t>
  </si>
  <si>
    <t>BNB4</t>
  </si>
  <si>
    <t>NYZBC25</t>
  </si>
  <si>
    <t>NYZBC12</t>
  </si>
  <si>
    <t>NYZBC</t>
  </si>
  <si>
    <t>18YZ12XC</t>
  </si>
  <si>
    <t>18YZ25XC</t>
  </si>
  <si>
    <t>18NYZBC</t>
  </si>
  <si>
    <t>YXFL2M</t>
  </si>
  <si>
    <t>Steel banana 14g ,3/8'' with steel balls 4 mm.</t>
  </si>
  <si>
    <t>Display box with 52 pcs. of 925 sterling silver "Bend it yourself " nose studs, 22g (0.6mm) with big 2.5mm clear prong set Cubic Zirconia (CZ) stones</t>
  </si>
  <si>
    <t>Display box with 52 pcs. of 925 sterling silver "Bend it yourself " nose studs, 22g (0.6mm) with tiny 1.25mm clear prong set Cubic Zirconia (CZ) stones</t>
  </si>
  <si>
    <t>Display box with 52 pieces of 925 sterling silver ''bend it yourself'' nose studs  , 22g (0.6mm) with clear 1.5mm prong set round  shaped Cubic zirconia stone (CZ)</t>
  </si>
  <si>
    <t>Display box with 52 pcs. of 925 sterling silver "bend it yourself" nose studs, 22g (0.6mm) with 18k gold plating and  tiny 1.25mm round prong set clear CZ stones</t>
  </si>
  <si>
    <t>Display box with 52 pcs. of 925 sterling silver "bend it yourself" nose studs, 22g (0.6mm) with real 18k gold plating and big 2.5mm clear prong CZ stones</t>
  </si>
  <si>
    <t xml:space="preserve">Display box of 52 pieces of 925 sterling silver prong set '' bend it yourself nose studs,1.5mm round CZ crystalswith 18k gold plating , 22g (0.6mm) </t>
  </si>
  <si>
    <t>925 sterling silver " bend it yourself" nose studs, 0.6mm (22g) with a 1.5mm assorted round color crystal in wire flower top / 52 pcs per display box (in standard packing or in vacuum sealed packing to prevent tarnishing)</t>
  </si>
  <si>
    <t>Exchange Rate USD - THB</t>
  </si>
  <si>
    <t>Total Order USD</t>
  </si>
  <si>
    <t>Total Invoice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</si>
</sst>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78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3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20" fillId="0" borderId="22" xfId="0" applyFont="1" applyBorder="1"/>
    <xf numFmtId="0" fontId="20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49" fontId="16" fillId="3" borderId="14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0" fontId="12" fillId="2" borderId="27" xfId="0" applyFont="1" applyFill="1" applyBorder="1"/>
    <xf numFmtId="164" fontId="3" fillId="3" borderId="19" xfId="0" applyNumberFormat="1" applyFont="1" applyFill="1" applyBorder="1" applyAlignment="1">
      <alignment horizontal="center" vertical="center" wrapText="1"/>
    </xf>
    <xf numFmtId="49" fontId="11" fillId="2" borderId="22" xfId="1" applyNumberFormat="1" applyFont="1" applyFill="1" applyBorder="1" applyAlignment="1" applyProtection="1">
      <alignment horizontal="right" vertical="center"/>
    </xf>
    <xf numFmtId="49" fontId="11" fillId="2" borderId="22" xfId="0" applyNumberFormat="1" applyFont="1" applyFill="1" applyBorder="1" applyAlignment="1">
      <alignment horizontal="right" vertical="center"/>
    </xf>
    <xf numFmtId="166" fontId="13" fillId="2" borderId="53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46" xfId="2" applyFont="1" applyFill="1" applyBorder="1" applyAlignment="1">
      <alignment vertical="center"/>
    </xf>
    <xf numFmtId="0" fontId="6" fillId="3" borderId="47" xfId="2" applyFont="1" applyFill="1" applyBorder="1" applyAlignment="1">
      <alignment vertical="center"/>
    </xf>
    <xf numFmtId="0" fontId="6" fillId="3" borderId="48" xfId="2" applyFont="1" applyFill="1" applyBorder="1" applyAlignment="1">
      <alignment vertical="center"/>
    </xf>
    <xf numFmtId="0" fontId="20" fillId="0" borderId="49" xfId="2" applyFont="1" applyBorder="1"/>
    <xf numFmtId="0" fontId="20" fillId="0" borderId="50" xfId="2" applyFont="1" applyBorder="1"/>
    <xf numFmtId="0" fontId="20" fillId="0" borderId="51" xfId="2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49" applyFont="1" applyAlignment="1">
      <alignment vertical="center"/>
    </xf>
    <xf numFmtId="0" fontId="20" fillId="0" borderId="34" xfId="49" applyFont="1" applyBorder="1" applyAlignment="1">
      <alignment vertical="center"/>
    </xf>
    <xf numFmtId="0" fontId="20" fillId="0" borderId="33" xfId="49" applyFont="1" applyBorder="1" applyAlignment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49" fontId="11" fillId="2" borderId="22" xfId="0" applyNumberFormat="1" applyFont="1" applyFill="1" applyBorder="1" applyAlignment="1">
      <alignment horizontal="right" vertical="center"/>
    </xf>
    <xf numFmtId="49" fontId="11" fillId="2" borderId="22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/>
    </xf>
    <xf numFmtId="49" fontId="11" fillId="2" borderId="23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877" applyAlignment="1">
      <alignment horizontal="right"/>
    </xf>
  </cellXfs>
  <cellStyles count="878">
    <cellStyle name="Comma 2" xfId="10" xr:uid="{5E56DDC3-92ED-4879-A739-3A77D9DABC9D}"/>
    <cellStyle name="Comma 2 2" xfId="865" xr:uid="{0FEFF35D-7110-4089-B65D-59DF27E2AC50}"/>
    <cellStyle name="Currency 10" xfId="11" xr:uid="{500027EF-84A6-4A64-8A48-C22DC7613253}"/>
    <cellStyle name="Currency 10 2" xfId="12" xr:uid="{FE236DFC-8BC2-48A6-B130-941C27807B77}"/>
    <cellStyle name="Currency 10 2 2" xfId="82" xr:uid="{1E82DB2F-F8CE-4E7E-9696-C6D2520952F9}"/>
    <cellStyle name="Currency 10 2 2 2" xfId="83" xr:uid="{2A2FEC9D-9EF2-4530-BFA7-7BC1BF408849}"/>
    <cellStyle name="Currency 10 2 3" xfId="84" xr:uid="{B2868D6E-8733-481E-867E-83E4CCEE36F1}"/>
    <cellStyle name="Currency 10 3" xfId="13" xr:uid="{BD652D59-82B2-4ACD-92D5-25050A9C24C4}"/>
    <cellStyle name="Currency 10 3 2" xfId="85" xr:uid="{C39AF16E-B3FD-49EC-B64B-285A06FF3EA8}"/>
    <cellStyle name="Currency 10 3 2 2" xfId="86" xr:uid="{2D44B3F8-9314-4C79-9852-93A768598A7A}"/>
    <cellStyle name="Currency 10 3 3" xfId="87" xr:uid="{618B30DD-5427-4FD5-8E37-F343CF1078DD}"/>
    <cellStyle name="Currency 10 4" xfId="88" xr:uid="{ADC92CD0-DAB8-4E42-98BC-F0BF8A22C619}"/>
    <cellStyle name="Currency 10 4 2" xfId="89" xr:uid="{6A953AFA-3910-418B-812B-7264072A5F06}"/>
    <cellStyle name="Currency 10 5" xfId="90" xr:uid="{00776390-49CD-41B9-B89B-35ED44450FA1}"/>
    <cellStyle name="Currency 11" xfId="14" xr:uid="{E90425F0-F9A1-4F0E-A9FE-D34CB01A3D71}"/>
    <cellStyle name="Currency 11 2" xfId="15" xr:uid="{557B4329-915D-4EC0-B041-772E1CACD23E}"/>
    <cellStyle name="Currency 11 2 2" xfId="91" xr:uid="{BA9DCDE6-9156-47E8-8503-C899DA9CB9BE}"/>
    <cellStyle name="Currency 11 2 2 2" xfId="92" xr:uid="{95F8C85D-D235-4B0D-B9E9-BA7058EA04F3}"/>
    <cellStyle name="Currency 11 2 3" xfId="93" xr:uid="{8E20605D-C29B-4BB5-B162-C06FBA631CB8}"/>
    <cellStyle name="Currency 11 3" xfId="16" xr:uid="{49909247-88D7-4EA0-AA55-90C904419F13}"/>
    <cellStyle name="Currency 11 3 2" xfId="94" xr:uid="{7CBBEB45-7688-4DD3-BD82-3C11E4FD90FE}"/>
    <cellStyle name="Currency 11 3 2 2" xfId="95" xr:uid="{6B90D2DC-AFE8-4A2D-BEEC-51CA1822B812}"/>
    <cellStyle name="Currency 11 3 3" xfId="96" xr:uid="{A9D8B534-B849-4E7A-BDC0-0361F2C005EF}"/>
    <cellStyle name="Currency 11 4" xfId="97" xr:uid="{5E9D9941-3C9B-4862-8975-CE7285C11B40}"/>
    <cellStyle name="Currency 11 4 2" xfId="98" xr:uid="{63A6BC2D-D5C7-4BBF-BA50-8919F6D0514C}"/>
    <cellStyle name="Currency 11 5" xfId="99" xr:uid="{E0285EEF-1A76-4A90-AF3A-0F5D568AAC26}"/>
    <cellStyle name="Currency 12" xfId="17" xr:uid="{B8098C3F-C3B1-4A23-B111-8BCBCA416635}"/>
    <cellStyle name="Currency 12 2" xfId="18" xr:uid="{172BAF12-3621-47A5-872F-E735FA923CFD}"/>
    <cellStyle name="Currency 12 2 2" xfId="100" xr:uid="{96D2EB7F-3DDD-47D2-BC20-2D6177F95298}"/>
    <cellStyle name="Currency 12 2 2 2" xfId="101" xr:uid="{D8414724-410B-4E90-9F8E-004B9234CCDE}"/>
    <cellStyle name="Currency 12 2 3" xfId="102" xr:uid="{BFDC6D3A-8510-4F0A-9D92-160B8B11ABB1}"/>
    <cellStyle name="Currency 12 3" xfId="103" xr:uid="{D6B1AEA9-A8CF-428F-AF07-E07F1D10A153}"/>
    <cellStyle name="Currency 12 3 2" xfId="104" xr:uid="{17ADB4D9-6922-47A0-BE94-493415EDA665}"/>
    <cellStyle name="Currency 12 4" xfId="105" xr:uid="{A4E3C9B4-3BC1-4EE8-8CFD-58CABFCF289B}"/>
    <cellStyle name="Currency 13" xfId="19" xr:uid="{C5DB1387-C47F-4582-981E-EBD522D45C1D}"/>
    <cellStyle name="Currency 13 2" xfId="866" xr:uid="{473739B3-5B29-4297-9E57-B01427D5843D}"/>
    <cellStyle name="Currency 14" xfId="20" xr:uid="{B5E51769-A724-4074-8809-FF428E8D38C7}"/>
    <cellStyle name="Currency 14 2" xfId="106" xr:uid="{E87AB34E-5981-4FC5-82BA-66D4DBBDDDCF}"/>
    <cellStyle name="Currency 14 2 2" xfId="107" xr:uid="{DC973A5F-035A-4EA9-9B92-868737EFDE17}"/>
    <cellStyle name="Currency 14 3" xfId="108" xr:uid="{E790D4B6-8BE8-4C69-A0BE-56546E68797A}"/>
    <cellStyle name="Currency 2" xfId="21" xr:uid="{E112A504-B80C-4CE5-90BF-E15D1046298D}"/>
    <cellStyle name="Currency 2 2" xfId="22" xr:uid="{C63B5F25-E6CD-440E-9FF0-1D547E77FCC9}"/>
    <cellStyle name="Currency 2 2 2" xfId="23" xr:uid="{D43D87CF-65A1-488B-AAEA-22137A6B71BE}"/>
    <cellStyle name="Currency 2 2 2 2" xfId="24" xr:uid="{42D7CABF-BB29-4FC0-873F-08FABED30E43}"/>
    <cellStyle name="Currency 2 2 2 2 2" xfId="867" xr:uid="{7FD51A02-ECDB-4032-9D42-F4FD07DDF714}"/>
    <cellStyle name="Currency 2 2 2 3" xfId="25" xr:uid="{96EAEBFC-47FA-4D1E-BD77-95F34B08C275}"/>
    <cellStyle name="Currency 2 2 2 3 2" xfId="109" xr:uid="{9118B289-705C-473B-945D-573B2AABBD0C}"/>
    <cellStyle name="Currency 2 2 2 3 2 2" xfId="110" xr:uid="{B4E666FE-A13D-42FB-9F6D-5EE0F608C783}"/>
    <cellStyle name="Currency 2 2 2 3 3" xfId="111" xr:uid="{85134953-8B1C-4BA9-A824-899219901817}"/>
    <cellStyle name="Currency 2 2 2 4" xfId="112" xr:uid="{C7DFE15C-507A-4A57-AECD-458F6DE54D1D}"/>
    <cellStyle name="Currency 2 2 2 4 2" xfId="113" xr:uid="{76E72D84-995B-4F56-A15F-920FE0A504C2}"/>
    <cellStyle name="Currency 2 2 2 5" xfId="114" xr:uid="{9FA6CD4E-2638-41DD-A148-952B094183A1}"/>
    <cellStyle name="Currency 2 2 3" xfId="115" xr:uid="{9AE59DB9-6BCD-4A7E-9FCC-0E71F1B038CA}"/>
    <cellStyle name="Currency 2 2 3 2" xfId="116" xr:uid="{DAD9127B-42DA-49C5-9F6C-9397EB6EFA1F}"/>
    <cellStyle name="Currency 2 2 4" xfId="117" xr:uid="{415124DB-4195-4061-944E-2F77E0BAB221}"/>
    <cellStyle name="Currency 2 3" xfId="26" xr:uid="{C2C54FA8-43EF-40FD-9A48-8284D6FDE791}"/>
    <cellStyle name="Currency 2 3 2" xfId="118" xr:uid="{905BB478-D838-4184-A819-362D3ED0FA8E}"/>
    <cellStyle name="Currency 2 3 2 2" xfId="119" xr:uid="{AA670599-CB39-454C-ADCE-10AF5BA07E26}"/>
    <cellStyle name="Currency 2 3 3" xfId="120" xr:uid="{B77E6077-55DE-4CE6-B8D0-34B6FFF099E5}"/>
    <cellStyle name="Currency 2 4" xfId="121" xr:uid="{D37E23E9-CFAD-420B-9537-886105949D72}"/>
    <cellStyle name="Currency 2 4 2" xfId="122" xr:uid="{99160BFE-15DB-47F0-AF2D-3E5A71FD2275}"/>
    <cellStyle name="Currency 2 5" xfId="123" xr:uid="{16BEBB77-D325-4E75-9EB3-68D790AC157C}"/>
    <cellStyle name="Currency 3" xfId="27" xr:uid="{2D324948-650A-4600-9E41-3F9A2E4E0F87}"/>
    <cellStyle name="Currency 3 2" xfId="28" xr:uid="{8F6C16A3-5CC0-4FC7-97F7-C8037F03540F}"/>
    <cellStyle name="Currency 3 2 2" xfId="124" xr:uid="{6DF342D5-DD61-47BF-BF40-4DD91ED74C9A}"/>
    <cellStyle name="Currency 3 2 2 2" xfId="125" xr:uid="{D911E01D-BAC1-473B-905B-F6C5528B3263}"/>
    <cellStyle name="Currency 3 2 3" xfId="126" xr:uid="{08F73C1B-6794-4E2F-A46D-812DFF86135F}"/>
    <cellStyle name="Currency 3 3" xfId="29" xr:uid="{EE5F3649-6ADD-4702-BC29-10D84BBDA4CC}"/>
    <cellStyle name="Currency 3 3 2" xfId="127" xr:uid="{D2DB73B0-401A-4C17-B5C7-03FACBA2B4ED}"/>
    <cellStyle name="Currency 3 3 2 2" xfId="128" xr:uid="{2E1328CE-E7F3-4455-A7F8-D91F796268BE}"/>
    <cellStyle name="Currency 3 3 3" xfId="129" xr:uid="{6E3F058F-363C-47DF-A46F-CCBDFE9A27E1}"/>
    <cellStyle name="Currency 3 4" xfId="30" xr:uid="{DD51121E-7BA4-47B3-8857-1CC86ADB4BF4}"/>
    <cellStyle name="Currency 3 4 2" xfId="130" xr:uid="{CF956C38-F87D-4770-8079-139D82DA632A}"/>
    <cellStyle name="Currency 3 4 2 2" xfId="131" xr:uid="{F663C98E-92BA-4D1E-B034-0D8636DCD4C7}"/>
    <cellStyle name="Currency 3 4 3" xfId="132" xr:uid="{F9B0CA03-8DBC-4B9F-BC2E-77675E6DD675}"/>
    <cellStyle name="Currency 3 5" xfId="133" xr:uid="{12C5D5E6-A013-4463-A5BE-B6B9C80D79AC}"/>
    <cellStyle name="Currency 3 5 2" xfId="134" xr:uid="{E2F39338-0B25-4390-AE08-68EE3DCA1DB7}"/>
    <cellStyle name="Currency 3 6" xfId="135" xr:uid="{8FF166D1-3851-4738-82E2-A87AAD3605B4}"/>
    <cellStyle name="Currency 4" xfId="31" xr:uid="{63B6DF00-6E8E-4A19-AF82-B99C42902A13}"/>
    <cellStyle name="Currency 4 2" xfId="32" xr:uid="{458D61EB-FC63-4427-B16D-D9B0AABB26A7}"/>
    <cellStyle name="Currency 4 2 2" xfId="136" xr:uid="{752B7908-0D10-40DB-8CA1-72C2D2F89B5C}"/>
    <cellStyle name="Currency 4 2 2 2" xfId="137" xr:uid="{5C31B838-ED3F-495A-920C-77B94FC70010}"/>
    <cellStyle name="Currency 4 2 3" xfId="138" xr:uid="{F2E3CC2F-7AAC-4222-B657-088D090AAC56}"/>
    <cellStyle name="Currency 4 3" xfId="33" xr:uid="{877B78E7-390A-463F-8658-C7A287652E98}"/>
    <cellStyle name="Currency 4 3 2" xfId="139" xr:uid="{C17F6909-F23C-4CDE-954F-2A83C15F4CBF}"/>
    <cellStyle name="Currency 4 3 2 2" xfId="140" xr:uid="{271D4660-70CD-4FDB-BE7D-06403C4F8BD4}"/>
    <cellStyle name="Currency 4 3 3" xfId="141" xr:uid="{4E6D60B4-614B-4D18-9A88-FBCDCAB1EC52}"/>
    <cellStyle name="Currency 4 4" xfId="142" xr:uid="{A54E7D4D-2BCA-4335-A9AA-4EFC627C3E9A}"/>
    <cellStyle name="Currency 4 4 2" xfId="143" xr:uid="{01C6B1C7-4686-4843-86B9-CB223BEF89EB}"/>
    <cellStyle name="Currency 4 5" xfId="144" xr:uid="{734C46E0-AF63-4151-82FD-CEB04FC1CF13}"/>
    <cellStyle name="Currency 5" xfId="34" xr:uid="{7DD1A249-CB4C-470A-8DC1-486E4914E333}"/>
    <cellStyle name="Currency 5 2" xfId="35" xr:uid="{FF7A67DA-4E6E-4BA4-B593-1E06C47E3E8C}"/>
    <cellStyle name="Currency 5 2 2" xfId="145" xr:uid="{A6308DF5-62F0-403E-AA70-315A5A3E0F76}"/>
    <cellStyle name="Currency 5 2 2 2" xfId="146" xr:uid="{7D566860-5484-40B0-8B90-53BE561B21B7}"/>
    <cellStyle name="Currency 5 2 3" xfId="147" xr:uid="{F0101E9A-1942-4473-8BCA-B6785C99CCDD}"/>
    <cellStyle name="Currency 5 3" xfId="148" xr:uid="{2BAF9FA9-A2A5-4C3D-9B13-C698BD6B0D8C}"/>
    <cellStyle name="Currency 5 3 2" xfId="873" xr:uid="{49EDD15C-2154-4C75-B6E5-925B7CA0EAD6}"/>
    <cellStyle name="Currency 5 4" xfId="868" xr:uid="{2F1F657F-9FE1-4C3E-973A-9ED20BE6198C}"/>
    <cellStyle name="Currency 6" xfId="36" xr:uid="{F645F434-A949-435D-9C13-54B2803D1233}"/>
    <cellStyle name="Currency 6 2" xfId="149" xr:uid="{40786238-C7F6-426C-AF3C-37D09B18D825}"/>
    <cellStyle name="Currency 6 2 2" xfId="150" xr:uid="{0963617F-331E-4C0C-BF1B-686A627391D4}"/>
    <cellStyle name="Currency 6 3" xfId="151" xr:uid="{BEECF5E3-180F-4D44-931F-9DB6C3897390}"/>
    <cellStyle name="Currency 7" xfId="37" xr:uid="{08E16885-CD00-47D9-8E07-BFFB70B712BB}"/>
    <cellStyle name="Currency 7 2" xfId="38" xr:uid="{304FD277-8867-419A-A732-233022361639}"/>
    <cellStyle name="Currency 7 2 2" xfId="152" xr:uid="{D5C3A6C7-90ED-49E0-B014-B98289BEF035}"/>
    <cellStyle name="Currency 7 2 2 2" xfId="153" xr:uid="{80C05803-135F-4679-893A-2D530933690D}"/>
    <cellStyle name="Currency 7 2 3" xfId="154" xr:uid="{71059B0F-1C99-440F-82DA-621D614AF005}"/>
    <cellStyle name="Currency 7 3" xfId="155" xr:uid="{9E4CDAF7-F30B-433B-ADB1-61072621AC39}"/>
    <cellStyle name="Currency 7 3 2" xfId="156" xr:uid="{DD64594C-C6AF-4E9D-B221-D025920D3D12}"/>
    <cellStyle name="Currency 7 4" xfId="157" xr:uid="{95DA480B-4E73-40E5-8CEF-98CA6B446294}"/>
    <cellStyle name="Currency 8" xfId="39" xr:uid="{07ECF4D2-3E04-4432-A7D9-69027DAEA045}"/>
    <cellStyle name="Currency 8 2" xfId="40" xr:uid="{87B339A1-99F3-4BD7-A0EB-DB7B2F137E31}"/>
    <cellStyle name="Currency 8 2 2" xfId="158" xr:uid="{5981D9FA-F6C0-4FCA-B00C-4D01AEB68991}"/>
    <cellStyle name="Currency 8 2 2 2" xfId="159" xr:uid="{3D1E66E4-B5C0-4EB7-AD1A-DCFB852F5DE7}"/>
    <cellStyle name="Currency 8 2 3" xfId="160" xr:uid="{B55C74FE-A47F-4327-9483-EEF246FE854A}"/>
    <cellStyle name="Currency 8 3" xfId="41" xr:uid="{7E63605D-7B23-4262-ABB3-66A87EB4F7CD}"/>
    <cellStyle name="Currency 8 3 2" xfId="161" xr:uid="{7C427E8F-C660-43E4-847F-697F81DD7364}"/>
    <cellStyle name="Currency 8 3 2 2" xfId="162" xr:uid="{58F4CA9F-A564-4CCA-AB01-B32FF66FE4EF}"/>
    <cellStyle name="Currency 8 3 3" xfId="163" xr:uid="{FFAA3664-963A-4A28-9829-705E14BC1274}"/>
    <cellStyle name="Currency 8 4" xfId="42" xr:uid="{281636F2-9093-41FE-9AE3-61D838335056}"/>
    <cellStyle name="Currency 8 4 2" xfId="164" xr:uid="{C1C4FDE8-01D0-4F47-B7DC-A8DE407944F8}"/>
    <cellStyle name="Currency 8 4 2 2" xfId="165" xr:uid="{C3765A80-4F80-4E3B-A91A-D38C356FAE80}"/>
    <cellStyle name="Currency 8 4 3" xfId="166" xr:uid="{DE8E3D13-D502-41AF-8416-A235CB5AFC94}"/>
    <cellStyle name="Currency 8 5" xfId="167" xr:uid="{9F32FCDB-C4AF-4B7A-A824-E85689A90C04}"/>
    <cellStyle name="Currency 8 5 2" xfId="168" xr:uid="{0FFC657A-5F92-4DFF-B8C6-5055A99A9D6C}"/>
    <cellStyle name="Currency 8 6" xfId="169" xr:uid="{C5FCDB14-9D2F-4059-B2F2-5BA362AFCC41}"/>
    <cellStyle name="Currency 9" xfId="43" xr:uid="{7C9A8F01-B03D-452F-844E-2C78022A3FF4}"/>
    <cellStyle name="Currency 9 2" xfId="44" xr:uid="{61EE3779-8199-4085-A754-6D9D4C6BFF61}"/>
    <cellStyle name="Currency 9 2 2" xfId="170" xr:uid="{9156189B-A574-4036-85F7-E7797506067B}"/>
    <cellStyle name="Currency 9 2 2 2" xfId="171" xr:uid="{2EB3CBAE-D81D-4871-83D4-5EE9758F8041}"/>
    <cellStyle name="Currency 9 2 3" xfId="172" xr:uid="{B5FF225F-7631-4F33-92D1-CACCD4628D59}"/>
    <cellStyle name="Currency 9 3" xfId="45" xr:uid="{BBDE5FEE-79E9-48E6-AF4F-99B06C57107E}"/>
    <cellStyle name="Currency 9 3 2" xfId="173" xr:uid="{8B888D45-41AF-4117-B38F-C194194C186F}"/>
    <cellStyle name="Currency 9 3 2 2" xfId="174" xr:uid="{16FED9CB-8EF7-481A-83D8-D66CB218DE41}"/>
    <cellStyle name="Currency 9 3 3" xfId="175" xr:uid="{2BEF4811-4CD1-438F-9101-1A5D2FE4C6C9}"/>
    <cellStyle name="Currency 9 4" xfId="176" xr:uid="{1B555DB5-DB66-4E51-9882-366BFF6E6554}"/>
    <cellStyle name="Currency 9 4 2" xfId="177" xr:uid="{852CB16C-5C1E-4021-A39D-4238270EF11C}"/>
    <cellStyle name="Currency 9 5" xfId="178" xr:uid="{E63AF115-8A78-4521-A16E-B771B5A7539A}"/>
    <cellStyle name="Hyperlink" xfId="1" builtinId="8"/>
    <cellStyle name="Hyperlink 2" xfId="7" xr:uid="{69706AA8-BD16-4F96-8C04-8CA5667A3BE0}"/>
    <cellStyle name="Normal" xfId="0" builtinId="0"/>
    <cellStyle name="Normal 10" xfId="46" xr:uid="{D973E93A-8F6F-40DE-B9FF-D8FF6BD11798}"/>
    <cellStyle name="Normal 10 2" xfId="179" xr:uid="{5C29E7E2-BBC2-4949-8F27-FAC42728F83D}"/>
    <cellStyle name="Normal 10 2 2" xfId="180" xr:uid="{5E6C1C1B-68E4-46A4-9DA1-D1CD050FBF3D}"/>
    <cellStyle name="Normal 10 2 2 2" xfId="181" xr:uid="{F0F6CBEA-89A3-40A1-AD68-2C31D7C4AC38}"/>
    <cellStyle name="Normal 10 2 2 2 2" xfId="182" xr:uid="{976B502E-00D6-4758-91C4-599354C90C11}"/>
    <cellStyle name="Normal 10 2 2 2 2 2" xfId="183" xr:uid="{869447D4-A326-4AEE-B2DB-F76FC556371F}"/>
    <cellStyle name="Normal 10 2 2 2 2 2 2" xfId="184" xr:uid="{997AF13B-CD72-4D71-B473-3213F75A3545}"/>
    <cellStyle name="Normal 10 2 2 2 2 3" xfId="185" xr:uid="{3EBAB6E8-F57B-4E20-BEC6-EEC36339E684}"/>
    <cellStyle name="Normal 10 2 2 2 3" xfId="186" xr:uid="{09561EC6-D4BD-48A5-B921-8B5F75BB4D5F}"/>
    <cellStyle name="Normal 10 2 2 2 3 2" xfId="187" xr:uid="{727B436B-70ED-4541-B668-D4D22FF8A839}"/>
    <cellStyle name="Normal 10 2 2 2 4" xfId="188" xr:uid="{01245014-32F6-4BCD-BE19-A7171C54BFE1}"/>
    <cellStyle name="Normal 10 2 2 3" xfId="189" xr:uid="{FFCA1A6A-886A-43CD-8091-94E71DDD9ED2}"/>
    <cellStyle name="Normal 10 2 2 3 2" xfId="190" xr:uid="{D5571E96-772A-43F8-BCB5-89D55C794A4D}"/>
    <cellStyle name="Normal 10 2 2 3 2 2" xfId="191" xr:uid="{5EE7DD77-4B81-45AF-9737-869BE6BB3EA5}"/>
    <cellStyle name="Normal 10 2 2 3 3" xfId="192" xr:uid="{2E2593F1-BCBE-4FA5-8CA8-90B5AB731DD9}"/>
    <cellStyle name="Normal 10 2 2 4" xfId="193" xr:uid="{C63D00A4-19E8-43B3-AA89-828BA2AE6518}"/>
    <cellStyle name="Normal 10 2 2 4 2" xfId="194" xr:uid="{730CBB09-FB69-4743-A0E2-E26D1447DB60}"/>
    <cellStyle name="Normal 10 2 2 5" xfId="195" xr:uid="{564F01BE-0E09-446D-B758-3D9FCEE379F4}"/>
    <cellStyle name="Normal 10 2 3" xfId="196" xr:uid="{5D5D54D3-E0A6-4E03-A5DD-D33813D841A3}"/>
    <cellStyle name="Normal 10 2 3 2" xfId="197" xr:uid="{4DC2B0C5-08D4-4709-996D-30C5C5A89274}"/>
    <cellStyle name="Normal 10 2 3 2 2" xfId="198" xr:uid="{1E775C50-851D-4DBE-8DC7-8CBB6D703570}"/>
    <cellStyle name="Normal 10 2 3 2 2 2" xfId="199" xr:uid="{DFC94D58-AD0C-4FA5-8FCC-B1EF5FB0AF91}"/>
    <cellStyle name="Normal 10 2 3 2 3" xfId="200" xr:uid="{A24ECD82-3165-4B4D-92B8-92350A41A664}"/>
    <cellStyle name="Normal 10 2 3 3" xfId="201" xr:uid="{9FE1FA2A-6662-44A5-A581-29A6C7794235}"/>
    <cellStyle name="Normal 10 2 3 3 2" xfId="202" xr:uid="{DCE2171B-0989-4F8F-A6E7-49441C20925A}"/>
    <cellStyle name="Normal 10 2 3 4" xfId="203" xr:uid="{64C14ACD-4B37-4533-B64C-AB2B3994CC79}"/>
    <cellStyle name="Normal 10 2 4" xfId="204" xr:uid="{CABA0AAB-CA02-44DF-8D87-D99BA58027D3}"/>
    <cellStyle name="Normal 10 2 4 2" xfId="205" xr:uid="{21867EAD-8091-4EE9-938E-BEAAD951185F}"/>
    <cellStyle name="Normal 10 2 4 2 2" xfId="206" xr:uid="{951637E6-E545-4ED6-B307-FA65D49230DE}"/>
    <cellStyle name="Normal 10 2 4 3" xfId="207" xr:uid="{B3244A4E-A05A-4B3A-BA73-3B2F69199DC0}"/>
    <cellStyle name="Normal 10 2 5" xfId="208" xr:uid="{1EDD0409-FCCE-41D5-AC84-5DC593B01684}"/>
    <cellStyle name="Normal 10 2 5 2" xfId="209" xr:uid="{0415FFAD-BC4B-49F0-BE14-47F67837775F}"/>
    <cellStyle name="Normal 10 2 6" xfId="210" xr:uid="{8573B63B-8F25-40DC-A92B-D68F95016D26}"/>
    <cellStyle name="Normal 10 3" xfId="211" xr:uid="{BD88F3AE-9347-402C-A994-0AA689DDA57E}"/>
    <cellStyle name="Normal 10 3 2" xfId="212" xr:uid="{A6B31349-48AD-442F-8EE9-9A67E22257F8}"/>
    <cellStyle name="Normal 10 3 2 2" xfId="213" xr:uid="{67EAC7A3-22B7-435A-947C-8D14A69A3EBA}"/>
    <cellStyle name="Normal 10 3 2 2 2" xfId="214" xr:uid="{A9D23E8D-076D-4F0C-918B-9D48CE25055A}"/>
    <cellStyle name="Normal 10 3 2 2 2 2" xfId="215" xr:uid="{A2F900F5-E70A-4623-A547-3A0243C3E454}"/>
    <cellStyle name="Normal 10 3 2 2 2 2 2" xfId="216" xr:uid="{90453798-7F5A-4AA5-997C-D8DE54CCBDA2}"/>
    <cellStyle name="Normal 10 3 2 2 2 3" xfId="217" xr:uid="{0EFA401F-2B15-4168-BB04-75F9F0DFE0FB}"/>
    <cellStyle name="Normal 10 3 2 2 3" xfId="218" xr:uid="{E8667DB0-881A-44FE-B116-8857D983B877}"/>
    <cellStyle name="Normal 10 3 2 2 3 2" xfId="219" xr:uid="{40934325-A6C8-4EDA-A656-131AB56A7783}"/>
    <cellStyle name="Normal 10 3 2 2 4" xfId="220" xr:uid="{B3A21EA8-0A22-4676-BD84-059FBF604177}"/>
    <cellStyle name="Normal 10 3 2 3" xfId="221" xr:uid="{0151603B-2020-4B0D-96B4-2666F91CAC6B}"/>
    <cellStyle name="Normal 10 3 2 3 2" xfId="222" xr:uid="{45DD1B0A-A628-41DD-ACE7-485B44AD6184}"/>
    <cellStyle name="Normal 10 3 2 3 2 2" xfId="223" xr:uid="{8D80CD10-658E-44DA-A068-4A2D43314F1E}"/>
    <cellStyle name="Normal 10 3 2 3 3" xfId="224" xr:uid="{5609A9EF-2D3A-43FF-95A8-D26EE1312D03}"/>
    <cellStyle name="Normal 10 3 2 4" xfId="225" xr:uid="{24A0E7CE-2ACA-406C-8C05-757DF9AB0BB4}"/>
    <cellStyle name="Normal 10 3 2 4 2" xfId="226" xr:uid="{E8AC42FC-7A06-4091-9F74-C9CD45F97BB6}"/>
    <cellStyle name="Normal 10 3 2 5" xfId="227" xr:uid="{65B9EA7E-5C4F-4AC0-B0DD-20887FEDEF1E}"/>
    <cellStyle name="Normal 10 3 3" xfId="228" xr:uid="{7044C393-E34A-4393-806A-F884267994B6}"/>
    <cellStyle name="Normal 10 3 3 2" xfId="229" xr:uid="{74F692C3-F3B2-473B-82B2-5637A9D2D577}"/>
    <cellStyle name="Normal 10 3 3 2 2" xfId="230" xr:uid="{1E388041-A4EA-40E5-8998-14EE91D9E04F}"/>
    <cellStyle name="Normal 10 3 3 2 2 2" xfId="231" xr:uid="{755D4306-DF67-446C-ADA3-3FF5B7068E46}"/>
    <cellStyle name="Normal 10 3 3 2 3" xfId="232" xr:uid="{BCDBC659-A215-43BC-8D7D-F34E01FC3D96}"/>
    <cellStyle name="Normal 10 3 3 3" xfId="233" xr:uid="{5EC60F16-D23F-4580-8396-D74889DA5A4D}"/>
    <cellStyle name="Normal 10 3 3 3 2" xfId="234" xr:uid="{E3DEB5C5-D7D1-40DA-BF62-BA96B0681C07}"/>
    <cellStyle name="Normal 10 3 3 4" xfId="235" xr:uid="{5C5E4FA8-17DF-4A2B-BEE3-84EB61A983F7}"/>
    <cellStyle name="Normal 10 3 4" xfId="236" xr:uid="{C04D324E-0DB1-4210-B587-7A3C22A05728}"/>
    <cellStyle name="Normal 10 3 4 2" xfId="237" xr:uid="{F4C87310-5437-47EA-B7C2-18379DCDFF95}"/>
    <cellStyle name="Normal 10 3 4 2 2" xfId="238" xr:uid="{3B63C33F-DEC2-4D47-8A6A-4E029FCD115C}"/>
    <cellStyle name="Normal 10 3 4 3" xfId="239" xr:uid="{D5C2C47F-98BB-4CED-96EA-1C98F1E4A6C5}"/>
    <cellStyle name="Normal 10 3 5" xfId="240" xr:uid="{16ED0CE1-E8E3-42FA-B5AC-BAED78E6722B}"/>
    <cellStyle name="Normal 10 3 5 2" xfId="241" xr:uid="{94620DB8-81C9-4E3F-9D20-5149B2FDBDB1}"/>
    <cellStyle name="Normal 10 3 6" xfId="242" xr:uid="{F3370557-A423-4865-9073-53E7A525E856}"/>
    <cellStyle name="Normal 10 4" xfId="243" xr:uid="{E8D3BC2E-B93D-4D2B-924F-47EE797CE5DA}"/>
    <cellStyle name="Normal 10 4 2" xfId="244" xr:uid="{DD98041F-2638-4AC4-B36D-4E27AC0AC09E}"/>
    <cellStyle name="Normal 10 4 2 2" xfId="245" xr:uid="{58AF717A-C029-47E9-B90E-E38074EAA223}"/>
    <cellStyle name="Normal 10 4 2 2 2" xfId="246" xr:uid="{ABA11D4C-9EE2-48BD-A428-E99049FF5B92}"/>
    <cellStyle name="Normal 10 4 2 2 2 2" xfId="247" xr:uid="{B441643C-AD10-4B9D-8C08-C9718B3EB96B}"/>
    <cellStyle name="Normal 10 4 2 2 3" xfId="248" xr:uid="{01B4961E-426B-4DA4-B25F-A1F9CD5B5E16}"/>
    <cellStyle name="Normal 10 4 2 3" xfId="249" xr:uid="{BDC89B46-CD2A-4435-BF38-19FCF957D455}"/>
    <cellStyle name="Normal 10 4 2 3 2" xfId="250" xr:uid="{C9EA378D-FA93-411B-9963-2A419A0A08AA}"/>
    <cellStyle name="Normal 10 4 2 4" xfId="251" xr:uid="{079E13EF-E459-4A7E-8812-0DE7AF4577B2}"/>
    <cellStyle name="Normal 10 4 3" xfId="252" xr:uid="{1685572C-4CB8-4EC6-9CC8-815D9D5F09FF}"/>
    <cellStyle name="Normal 10 4 3 2" xfId="253" xr:uid="{B3D40E86-E83E-4B31-89AB-51A32A9C6C10}"/>
    <cellStyle name="Normal 10 4 3 2 2" xfId="254" xr:uid="{1189981B-D2BB-4BB2-8F00-9F22A2DE986F}"/>
    <cellStyle name="Normal 10 4 3 3" xfId="255" xr:uid="{7F5933A4-C8D9-4B2D-8969-1FC66100E188}"/>
    <cellStyle name="Normal 10 4 4" xfId="256" xr:uid="{5478E8BE-FD87-4109-AE19-37EBBD488607}"/>
    <cellStyle name="Normal 10 4 4 2" xfId="257" xr:uid="{1777870B-5EDF-4CB2-A8F0-35D2A94C909C}"/>
    <cellStyle name="Normal 10 4 5" xfId="258" xr:uid="{EB6AE4F3-6F6D-4532-A229-F14022BB1DDE}"/>
    <cellStyle name="Normal 10 5" xfId="259" xr:uid="{2571590D-6F31-45E6-AB57-64B68BFD6DBA}"/>
    <cellStyle name="Normal 10 5 2" xfId="260" xr:uid="{5964A322-2B5C-4BF1-8B2B-584E8B7F53C0}"/>
    <cellStyle name="Normal 10 5 2 2" xfId="261" xr:uid="{A770FF01-E50D-4D62-938C-09EA01CB6999}"/>
    <cellStyle name="Normal 10 5 2 2 2" xfId="262" xr:uid="{48DD4B24-F554-4018-A6F5-174F277A0955}"/>
    <cellStyle name="Normal 10 5 2 3" xfId="263" xr:uid="{A8BF05B8-BD4A-4AD0-8B11-E88B35A52425}"/>
    <cellStyle name="Normal 10 5 3" xfId="264" xr:uid="{0440C8F2-F668-41F1-BA8F-89F5092EB70F}"/>
    <cellStyle name="Normal 10 5 3 2" xfId="265" xr:uid="{249A719E-0D5F-4436-BF13-B0B0536FCBFD}"/>
    <cellStyle name="Normal 10 5 4" xfId="266" xr:uid="{699B1DD4-9D21-4AD2-AC44-9429D77C83FE}"/>
    <cellStyle name="Normal 10 6" xfId="267" xr:uid="{AAB34ADF-4AD0-41BC-B7F4-A2C1D0DD161F}"/>
    <cellStyle name="Normal 10 6 2" xfId="268" xr:uid="{C6AB04D1-ECE7-4060-88AD-DBFEE4F4C09A}"/>
    <cellStyle name="Normal 10 6 2 2" xfId="269" xr:uid="{D5C5AD8B-2C4B-4954-929F-037DB282C971}"/>
    <cellStyle name="Normal 10 6 3" xfId="270" xr:uid="{A1E2D525-3AC6-4472-B2D5-16E6F53DB495}"/>
    <cellStyle name="Normal 10 7" xfId="271" xr:uid="{A756271D-908B-4031-B221-596B650A1A87}"/>
    <cellStyle name="Normal 10 7 2" xfId="272" xr:uid="{C1325695-594A-4A66-B28D-66BEEB7C8EB2}"/>
    <cellStyle name="Normal 10 8" xfId="273" xr:uid="{D67B18BD-D82B-4449-83E1-6A27595D7883}"/>
    <cellStyle name="Normal 11" xfId="47" xr:uid="{A229297D-B082-4C0D-9C08-E849038F9C3B}"/>
    <cellStyle name="Normal 11 2" xfId="274" xr:uid="{3305E0BE-75FA-45F6-9AA8-F3045095C40B}"/>
    <cellStyle name="Normal 11 2 2" xfId="275" xr:uid="{9E0897E2-2109-42E8-9979-9D52429745BE}"/>
    <cellStyle name="Normal 11 3" xfId="276" xr:uid="{3EFEAFD2-D032-4C81-8F4A-37D260317102}"/>
    <cellStyle name="Normal 12" xfId="48" xr:uid="{797DFD0A-19DD-4914-9DCD-3E9CB5F39C00}"/>
    <cellStyle name="Normal 12 2" xfId="277" xr:uid="{B918C272-BD85-4848-845A-1605F65ABF78}"/>
    <cellStyle name="Normal 12 2 2" xfId="278" xr:uid="{8858F453-8B70-4D19-B886-274C1B0EEBEE}"/>
    <cellStyle name="Normal 12 3" xfId="279" xr:uid="{06A33364-6546-4FD8-9CB5-613FF3DABEA4}"/>
    <cellStyle name="Normal 13" xfId="49" xr:uid="{16260536-092D-494F-9B4A-130050C782DD}"/>
    <cellStyle name="Normal 13 2" xfId="50" xr:uid="{CC52F72E-E346-4D08-A898-343F2531690D}"/>
    <cellStyle name="Normal 13 2 2" xfId="280" xr:uid="{EC52E7F5-4B77-4F60-8639-06ED1456BC7B}"/>
    <cellStyle name="Normal 13 2 2 2" xfId="281" xr:uid="{C6CDB68A-A298-4482-B493-1A916A120868}"/>
    <cellStyle name="Normal 13 2 3" xfId="282" xr:uid="{EDA5FE42-CA7A-438B-9ADB-6838A164A78F}"/>
    <cellStyle name="Normal 13 3" xfId="283" xr:uid="{8229D052-EBB4-4C9C-8FF9-3708A2348AB7}"/>
    <cellStyle name="Normal 13 3 2" xfId="284" xr:uid="{C069D541-991E-4A20-8013-4C16CD0647CD}"/>
    <cellStyle name="Normal 13 4" xfId="285" xr:uid="{B42B6FBE-DCC0-4F56-848D-37B9A3429B78}"/>
    <cellStyle name="Normal 14" xfId="51" xr:uid="{0007E27C-F6F0-4E66-80DA-A4A928E3BC9E}"/>
    <cellStyle name="Normal 14 2" xfId="286" xr:uid="{61877DDF-F1EA-4296-BA04-C90537737A22}"/>
    <cellStyle name="Normal 14 2 2" xfId="287" xr:uid="{37ABBE4B-CB71-47EB-99EE-9A80154C3EAF}"/>
    <cellStyle name="Normal 14 2 2 2" xfId="288" xr:uid="{484B9F06-704C-4626-98B3-B1D5A75A3179}"/>
    <cellStyle name="Normal 14 2 3" xfId="289" xr:uid="{18BD42AD-FE27-407C-B20C-C7D7460257A4}"/>
    <cellStyle name="Normal 14 3" xfId="290" xr:uid="{AF607D44-472F-48DB-83F4-4BBC76F6FCD4}"/>
    <cellStyle name="Normal 14 3 2" xfId="291" xr:uid="{A135933E-249A-48AC-B949-E8896A3CDD5A}"/>
    <cellStyle name="Normal 14 4" xfId="292" xr:uid="{265A2C4A-2FF8-45B8-B7EE-4741B57BC26F}"/>
    <cellStyle name="Normal 15" xfId="52" xr:uid="{ECD66BB3-B386-45C0-9D7A-682C11B486D8}"/>
    <cellStyle name="Normal 15 2" xfId="53" xr:uid="{A451ED57-563B-4F95-89C7-69E2A729CCDE}"/>
    <cellStyle name="Normal 15 2 2" xfId="293" xr:uid="{A0B58F4A-B7A4-4DC6-B22B-FA285E97299B}"/>
    <cellStyle name="Normal 15 2 2 2" xfId="294" xr:uid="{F8FD6EDC-6D6A-4D7E-991F-FEACF251EFAF}"/>
    <cellStyle name="Normal 15 2 3" xfId="295" xr:uid="{3DB93C0F-2F08-4DEA-84CD-93F6CE293573}"/>
    <cellStyle name="Normal 15 3" xfId="296" xr:uid="{2AE53064-907E-4A2D-BE57-96A65EE77BEF}"/>
    <cellStyle name="Normal 15 3 2" xfId="297" xr:uid="{75EDBACB-9A77-497B-B26F-56AD64BAADB0}"/>
    <cellStyle name="Normal 15 4" xfId="298" xr:uid="{D8935F42-ED9B-4F56-9466-0D9B1BE491F7}"/>
    <cellStyle name="Normal 16" xfId="54" xr:uid="{56F46020-A223-466E-8F14-E3D8D6D49288}"/>
    <cellStyle name="Normal 16 2" xfId="299" xr:uid="{E6C13719-E773-4609-A81B-3FC6C77EEF3E}"/>
    <cellStyle name="Normal 16 2 2" xfId="300" xr:uid="{CAFD3B93-DF4E-4357-A535-D0D72A063509}"/>
    <cellStyle name="Normal 16 3" xfId="301" xr:uid="{DD3CDDF2-8A07-459B-ABD9-4B7242698413}"/>
    <cellStyle name="Normal 17" xfId="55" xr:uid="{B8DD6069-B648-4769-A289-EF20D0D5D35F}"/>
    <cellStyle name="Normal 17 2" xfId="302" xr:uid="{505A01D9-750C-4F71-BE08-B5F3E1F74AFC}"/>
    <cellStyle name="Normal 17 2 2" xfId="303" xr:uid="{A4C854E8-6FBF-4885-9C59-5E5353DF899F}"/>
    <cellStyle name="Normal 17 3" xfId="304" xr:uid="{83C5FA69-221D-4744-BA92-60EA7EA27CAE}"/>
    <cellStyle name="Normal 18" xfId="56" xr:uid="{D5C82F89-701A-479A-B639-C0BF20064860}"/>
    <cellStyle name="Normal 18 2" xfId="305" xr:uid="{DF36E231-CB29-403E-8445-B7508E51C48E}"/>
    <cellStyle name="Normal 18 2 2" xfId="306" xr:uid="{619E3945-8259-44B0-8AD4-BFA2E2FB545A}"/>
    <cellStyle name="Normal 18 3" xfId="307" xr:uid="{3B141B6A-42A0-4BAB-95FA-D80882EFEADB}"/>
    <cellStyle name="Normal 19" xfId="57" xr:uid="{5E83DB6E-09CD-4F83-8FCB-5FCFBFEB8D81}"/>
    <cellStyle name="Normal 19 2" xfId="58" xr:uid="{84A0A85F-A3A6-4014-9F2F-9D62C20F759F}"/>
    <cellStyle name="Normal 19 2 2" xfId="308" xr:uid="{8A940F9E-3AD0-4425-BD76-D10BD5960B8A}"/>
    <cellStyle name="Normal 19 2 2 2" xfId="309" xr:uid="{F4F499FA-7798-4FA3-85C6-A59160F38D19}"/>
    <cellStyle name="Normal 19 2 3" xfId="310" xr:uid="{F847CA2A-1512-4F14-B854-C3331B2B4151}"/>
    <cellStyle name="Normal 19 3" xfId="311" xr:uid="{DD800C1E-AC52-4F3B-92DE-12A954077277}"/>
    <cellStyle name="Normal 19 3 2" xfId="312" xr:uid="{83CC1505-73F9-4C35-BB4C-B4BE6825C4CF}"/>
    <cellStyle name="Normal 19 4" xfId="313" xr:uid="{2EF311E6-8377-4D12-A509-C0C796244BF3}"/>
    <cellStyle name="Normal 2" xfId="2" xr:uid="{00000000-0005-0000-0000-000002000000}"/>
    <cellStyle name="Normal 2 2" xfId="59" xr:uid="{EE9B4BA2-2360-4DE3-AAC4-500AD1387CF3}"/>
    <cellStyle name="Normal 2 2 2" xfId="60" xr:uid="{D192A82B-E8D4-48FF-82D5-AF9B0D8908B9}"/>
    <cellStyle name="Normal 2 2 2 2" xfId="316" xr:uid="{4E3D5DDD-CE91-44B9-ABD3-0D65375A1232}"/>
    <cellStyle name="Normal 2 2 2 2 2" xfId="317" xr:uid="{AB5F433B-2110-4750-B826-4B601468C9CF}"/>
    <cellStyle name="Normal 2 2 2 3" xfId="318" xr:uid="{289115DF-0A51-496C-94AB-C1C51062F86B}"/>
    <cellStyle name="Normal 2 2 3" xfId="319" xr:uid="{AD3D04E9-6F71-41B0-AB92-46C8F940AC0D}"/>
    <cellStyle name="Normal 2 2 3 2" xfId="320" xr:uid="{7314F133-F1C3-4AFE-A20A-4864D14D6FDF}"/>
    <cellStyle name="Normal 2 2 3 3" xfId="855" xr:uid="{7A76CF51-AA8D-4C37-8D04-C783B27AEE20}"/>
    <cellStyle name="Normal 2 2 4" xfId="321" xr:uid="{1C39CBAD-1925-4559-8D9F-F44BA630E413}"/>
    <cellStyle name="Normal 2 2 5" xfId="315" xr:uid="{34F33AD3-FEBD-476C-8AD4-1E049D859B52}"/>
    <cellStyle name="Normal 2 3" xfId="61" xr:uid="{333419AF-E46E-4929-85FB-61C6D94BC7CF}"/>
    <cellStyle name="Normal 2 3 2" xfId="62" xr:uid="{B42D3CF7-30DE-4AE3-9E17-2DF390632657}"/>
    <cellStyle name="Normal 2 3 2 2" xfId="322" xr:uid="{A16F2B21-32ED-4237-9249-8BE2BE667D82}"/>
    <cellStyle name="Normal 2 3 2 2 2" xfId="323" xr:uid="{9A6DFCD5-F179-4B37-94B4-162DCF679999}"/>
    <cellStyle name="Normal 2 3 2 3" xfId="324" xr:uid="{B72CABDB-9534-413A-B10E-9D88CD5266B3}"/>
    <cellStyle name="Normal 2 3 3" xfId="63" xr:uid="{9BBF9FA6-293E-4182-AEA1-CA9252E43BD2}"/>
    <cellStyle name="Normal 2 3 4" xfId="64" xr:uid="{3753D3B6-8BE3-4E17-BC69-02807F691B7E}"/>
    <cellStyle name="Normal 2 3 4 2" xfId="869" xr:uid="{3B50E9E6-3D19-4D81-A92B-5913AEDD23D7}"/>
    <cellStyle name="Normal 2 3 5" xfId="325" xr:uid="{C282B0F9-5665-4EC4-8925-39FE97EECE53}"/>
    <cellStyle name="Normal 2 3 5 2" xfId="326" xr:uid="{5FF8D375-2B6C-4CA4-AEE7-2008D85C67DA}"/>
    <cellStyle name="Normal 2 3 6" xfId="327" xr:uid="{51252024-F6E6-4926-B5BA-867E02B2C0AC}"/>
    <cellStyle name="Normal 2 4" xfId="65" xr:uid="{B337AFB2-EC8A-4DE4-8E85-2F7097463E55}"/>
    <cellStyle name="Normal 2 4 2" xfId="66" xr:uid="{4A86BD7A-8079-4F00-BCCC-D7BA97696FAB}"/>
    <cellStyle name="Normal 2 4 3" xfId="328" xr:uid="{1F2D2BA3-D85D-4708-8F82-03A1F077818D}"/>
    <cellStyle name="Normal 2 4 3 2" xfId="329" xr:uid="{55343EA1-C379-4BE7-887C-8FB3E19AD78C}"/>
    <cellStyle name="Normal 2 4 3 3" xfId="861" xr:uid="{602AB4ED-B5D7-425B-B41E-CB005BF2965C}"/>
    <cellStyle name="Normal 2 4 4" xfId="330" xr:uid="{7BB3249A-E413-4889-A2DF-17CDFAA249AB}"/>
    <cellStyle name="Normal 2 5" xfId="331" xr:uid="{1F7CEA55-4552-49B7-9DA4-2F6DA1135E56}"/>
    <cellStyle name="Normal 2 5 2" xfId="332" xr:uid="{1BC41438-9F0B-4F34-B864-085817758CE8}"/>
    <cellStyle name="Normal 2 5 3" xfId="856" xr:uid="{360953FA-FF0C-49BF-AD6C-23E621EDA9F5}"/>
    <cellStyle name="Normal 2 6" xfId="333" xr:uid="{EFD847C7-48CA-4A4A-9B06-6BA5A53523AF}"/>
    <cellStyle name="Normal 2 6 2" xfId="334" xr:uid="{42C12731-17BA-4711-9364-493353B1143B}"/>
    <cellStyle name="Normal 2 6 3" xfId="860" xr:uid="{6481D1FA-5EE4-4BBC-9872-CDA5A2B263C9}"/>
    <cellStyle name="Normal 2 7" xfId="335" xr:uid="{DBC36208-FAA9-483A-96B0-5DDA3F409292}"/>
    <cellStyle name="Normal 2 7 2" xfId="336" xr:uid="{1CCB78CB-8ED4-460F-A4B9-598B8D7CEED1}"/>
    <cellStyle name="Normal 2 8" xfId="337" xr:uid="{47B11BBF-1845-4C2A-A031-CC7A798C08A2}"/>
    <cellStyle name="Normal 2 9" xfId="314" xr:uid="{CE59C388-8D2F-4E1C-8DF5-D24AE36B3DB8}"/>
    <cellStyle name="Normal 2 9 2" xfId="874" xr:uid="{DE839930-AB77-4301-BB96-0D0F0C2BE3C9}"/>
    <cellStyle name="Normal 20" xfId="9" xr:uid="{C6A87571-D725-4408-A57E-D99DB1A11D05}"/>
    <cellStyle name="Normal 20 2" xfId="339" xr:uid="{C1BAA493-1F5D-48EE-BC72-2AB05FDAEFA8}"/>
    <cellStyle name="Normal 20 2 2" xfId="340" xr:uid="{6452425E-1301-4BD1-B4BB-327CDC436517}"/>
    <cellStyle name="Normal 20 3" xfId="341" xr:uid="{635BD1B5-A194-4309-8F96-99074BD6D1C3}"/>
    <cellStyle name="Normal 20 4" xfId="338" xr:uid="{08F58526-4E6A-4D11-A121-25292E07BE82}"/>
    <cellStyle name="Normal 20 5" xfId="859" xr:uid="{BA71C9C5-0D65-4CF2-BF18-B9D6570805F5}"/>
    <cellStyle name="Normal 20 6" xfId="857" xr:uid="{68AFB74D-D72D-4570-9173-12402A763DF4}"/>
    <cellStyle name="Normal 21" xfId="342" xr:uid="{CEFC4504-E3F1-409F-AC4F-3E57EC9026A6}"/>
    <cellStyle name="Normal 21 2" xfId="343" xr:uid="{0084D05A-B5AA-41A3-A849-5B7A3271F06F}"/>
    <cellStyle name="Normal 22" xfId="344" xr:uid="{21C643A9-C3CC-4DF0-8288-63D119ABF41E}"/>
    <cellStyle name="Normal 22 2" xfId="345" xr:uid="{DB3C194A-DE8C-4153-88B0-1C9AE635F77F}"/>
    <cellStyle name="Normal 23" xfId="346" xr:uid="{BF972E59-7242-4C92-B884-53A5BF9192FA}"/>
    <cellStyle name="Normal 23 2" xfId="347" xr:uid="{2FA7B519-2164-4C89-BCB9-1C7BA4E5C7C9}"/>
    <cellStyle name="Normal 24" xfId="348" xr:uid="{8E6A18EE-F5D3-4620-9E47-B1705E86B85E}"/>
    <cellStyle name="Normal 24 2" xfId="349" xr:uid="{0CFBC08A-0845-4D1F-9225-F861DA6B01B7}"/>
    <cellStyle name="Normal 25" xfId="3" xr:uid="{35F1741F-E48A-4BB7-99ED-4DD858169378}"/>
    <cellStyle name="Normal 25 2" xfId="863" xr:uid="{C69C7BB6-3789-4EDD-9B1B-7C110658D3EB}"/>
    <cellStyle name="Normal 26" xfId="862" xr:uid="{543D8115-8710-4D9F-800A-736D33CD271A}"/>
    <cellStyle name="Normal 26 2" xfId="877" xr:uid="{9A8A7491-487E-4796-AF8F-A3EF3F446B19}"/>
    <cellStyle name="Normal 3" xfId="5" xr:uid="{4E81104D-AEC1-496A-8EBD-15892E351201}"/>
    <cellStyle name="Normal 3 2" xfId="8" xr:uid="{F90E7012-1BA1-435A-83D6-845211748D50}"/>
    <cellStyle name="Normal 3 2 2" xfId="67" xr:uid="{72ED0E67-1AD7-485B-815F-267932AA3C00}"/>
    <cellStyle name="Normal 3 2 2 2" xfId="351" xr:uid="{E9997AAF-DEFD-4178-A24E-7CC68276644D}"/>
    <cellStyle name="Normal 3 2 2 2 2" xfId="352" xr:uid="{2FC9186B-3D0E-4156-AA5C-BD047CF36D75}"/>
    <cellStyle name="Normal 3 2 2 3" xfId="353" xr:uid="{CDB72F65-5545-4358-BD82-05969D572725}"/>
    <cellStyle name="Normal 3 2 3" xfId="68" xr:uid="{2EB91CD7-6A39-4ACE-81DD-1A9FD7A9D3B6}"/>
    <cellStyle name="Normal 3 2 3 2" xfId="870" xr:uid="{25CC9222-05A4-4D00-94BE-F4096DC89434}"/>
    <cellStyle name="Normal 3 2 4" xfId="354" xr:uid="{365272B9-452B-4C32-968E-8D34EF3D7A1A}"/>
    <cellStyle name="Normal 3 2 4 2" xfId="355" xr:uid="{F14ABC72-DF2C-4D25-B14F-C96B9858C36A}"/>
    <cellStyle name="Normal 3 2 5" xfId="356" xr:uid="{59471CDC-EC91-49B4-B688-613659A0B426}"/>
    <cellStyle name="Normal 3 3" xfId="69" xr:uid="{1910C2C7-5BF4-48E5-8271-A7DE1B726AC0}"/>
    <cellStyle name="Normal 3 3 2" xfId="357" xr:uid="{D6B35790-98C3-40B2-8A4D-3902EDB30A27}"/>
    <cellStyle name="Normal 3 3 2 2" xfId="358" xr:uid="{4B85AD4A-5C36-410E-BCA5-04E3254EB06D}"/>
    <cellStyle name="Normal 3 3 3" xfId="359" xr:uid="{F2C8E42B-9BA1-49F0-94F9-3941E817B7F5}"/>
    <cellStyle name="Normal 3 4" xfId="360" xr:uid="{20AF7BA7-BC48-40E6-964C-0004D78428C4}"/>
    <cellStyle name="Normal 3 4 2" xfId="361" xr:uid="{FDA8ABBA-98F1-40D6-ABB4-1D7476F54FF1}"/>
    <cellStyle name="Normal 3 5" xfId="362" xr:uid="{9A0F01F4-1E95-4607-9567-D489424E313B}"/>
    <cellStyle name="Normal 3 5 2" xfId="875" xr:uid="{6D2DA739-76F0-475D-988D-B8C3CB1C3223}"/>
    <cellStyle name="Normal 3 6" xfId="350" xr:uid="{3F1A6BAD-21AD-48BC-8A66-C129B663AF11}"/>
    <cellStyle name="Normal 3 7" xfId="864" xr:uid="{D61C44A7-2DA0-4386-B731-122D1AFDD82B}"/>
    <cellStyle name="Normal 4" xfId="70" xr:uid="{4219D833-121F-4200-8761-D3FBD622958C}"/>
    <cellStyle name="Normal 4 2" xfId="71" xr:uid="{2544E963-9DF7-4D3F-A8F4-045F96643D7B}"/>
    <cellStyle name="Normal 4 2 2" xfId="364" xr:uid="{B89D4045-C20D-41A1-9828-AA7154DE4B86}"/>
    <cellStyle name="Normal 4 2 2 2" xfId="365" xr:uid="{6175125E-689D-437F-A1C0-9E2FA3F58537}"/>
    <cellStyle name="Normal 4 2 3" xfId="366" xr:uid="{A0393C63-58F2-430E-A5C5-B6DECA012E70}"/>
    <cellStyle name="Normal 4 2 3 2" xfId="367" xr:uid="{FC6A7B22-BB9A-4DEB-98EF-8348D2847DDE}"/>
    <cellStyle name="Normal 4 2 4" xfId="368" xr:uid="{C8804074-71B0-4FB7-92DC-8A35CE97208A}"/>
    <cellStyle name="Normal 4 2 5" xfId="363" xr:uid="{B01CF59D-919B-49C9-AF10-4FF53FEF9B78}"/>
    <cellStyle name="Normal 4 2 6" xfId="858" xr:uid="{1B42D47E-55F7-415B-BB34-0C7DE21F599E}"/>
    <cellStyle name="Normal 4 3" xfId="369" xr:uid="{994F1EB1-A142-49E3-90C0-D1E7018DA1AF}"/>
    <cellStyle name="Normal 4 4" xfId="370" xr:uid="{3B47C190-BE28-4273-80C6-9B49C0C5DA65}"/>
    <cellStyle name="Normal 4 4 2" xfId="876" xr:uid="{27A86D98-5B9B-4B46-BADA-35B32D78B9A6}"/>
    <cellStyle name="Normal 4 5" xfId="871" xr:uid="{A06A2443-CB78-44BF-8758-641A9191FA8D}"/>
    <cellStyle name="Normal 5" xfId="72" xr:uid="{9AA77599-874F-46EE-978C-06E4BED008B1}"/>
    <cellStyle name="Normal 5 10" xfId="371" xr:uid="{247A450D-DA14-42A3-8632-AE069760FB9E}"/>
    <cellStyle name="Normal 5 2" xfId="73" xr:uid="{792BCF95-3EC4-4033-83B8-D979C9433F68}"/>
    <cellStyle name="Normal 5 2 2" xfId="372" xr:uid="{14A1EAF6-B2D0-4AE9-A086-C80D5D1AD841}"/>
    <cellStyle name="Normal 5 2 2 2" xfId="373" xr:uid="{E43045A8-560B-4070-8955-8A87575B2FF7}"/>
    <cellStyle name="Normal 5 2 3" xfId="374" xr:uid="{33F127A7-A5C1-4019-BA96-7786BD134B9C}"/>
    <cellStyle name="Normal 5 3" xfId="74" xr:uid="{F26105E7-1837-4B9E-B9C8-F48A893EC6C0}"/>
    <cellStyle name="Normal 5 4" xfId="375" xr:uid="{E0B11284-6C63-46FB-B265-A125235820A5}"/>
    <cellStyle name="Normal 5 4 2" xfId="376" xr:uid="{4E3B7A91-ADD5-4DEF-ADAA-E7E89A0C12B9}"/>
    <cellStyle name="Normal 5 4 2 2" xfId="377" xr:uid="{C8EE0B9E-80BC-4402-98A8-1ED1240FF6EA}"/>
    <cellStyle name="Normal 5 4 2 2 2" xfId="378" xr:uid="{44BE3F56-66F9-489B-A8E0-AFD8512E9367}"/>
    <cellStyle name="Normal 5 4 2 2 2 2" xfId="379" xr:uid="{63A0E593-D79B-4B9C-B291-BCE0F2A3A97A}"/>
    <cellStyle name="Normal 5 4 2 2 2 2 2" xfId="380" xr:uid="{D9EE4418-8F21-436F-B6BE-3A760BB31B3E}"/>
    <cellStyle name="Normal 5 4 2 2 2 3" xfId="381" xr:uid="{4A9F9032-8408-498D-9C8B-8247CE1F514F}"/>
    <cellStyle name="Normal 5 4 2 2 3" xfId="382" xr:uid="{DAB09744-FA1F-4804-BDDD-541FCBF6FD24}"/>
    <cellStyle name="Normal 5 4 2 2 3 2" xfId="383" xr:uid="{2DB26263-A19E-45DA-9E92-D2AA93494F8E}"/>
    <cellStyle name="Normal 5 4 2 2 4" xfId="384" xr:uid="{D05690F7-EAF9-4BA4-B0DA-B12E2BD83690}"/>
    <cellStyle name="Normal 5 4 2 3" xfId="385" xr:uid="{9066E33B-8717-4A2F-952B-BA89463DB1A1}"/>
    <cellStyle name="Normal 5 4 2 3 2" xfId="386" xr:uid="{EA05EEE8-C679-4DC2-9E64-E8B8254017B1}"/>
    <cellStyle name="Normal 5 4 2 3 2 2" xfId="387" xr:uid="{70CE2E56-5F2F-4977-BB3A-6A516D28DF04}"/>
    <cellStyle name="Normal 5 4 2 3 3" xfId="388" xr:uid="{3A553431-D08B-4B10-9860-74138FD29778}"/>
    <cellStyle name="Normal 5 4 2 4" xfId="389" xr:uid="{869B7E31-B0C9-4720-8102-2CFDC1B7D83F}"/>
    <cellStyle name="Normal 5 4 2 4 2" xfId="390" xr:uid="{EBF19ECB-72DA-4082-BA55-2CB71B77DD6D}"/>
    <cellStyle name="Normal 5 4 2 5" xfId="391" xr:uid="{861E48DA-309D-4B66-A950-CB3669BBBF17}"/>
    <cellStyle name="Normal 5 4 3" xfId="392" xr:uid="{8FDADE39-AA05-4FF4-94F8-4C97A0D09215}"/>
    <cellStyle name="Normal 5 4 3 2" xfId="393" xr:uid="{10B2F82F-4758-4D8F-B0A6-35566906B78C}"/>
    <cellStyle name="Normal 5 4 3 2 2" xfId="394" xr:uid="{596DAC35-12B5-4453-8FFA-006624CFBE99}"/>
    <cellStyle name="Normal 5 4 3 2 2 2" xfId="395" xr:uid="{2A0D2826-86D8-472E-84CA-96EC88DC9886}"/>
    <cellStyle name="Normal 5 4 3 2 3" xfId="396" xr:uid="{94FBA4FA-C902-4891-8E9C-C428F36746F6}"/>
    <cellStyle name="Normal 5 4 3 3" xfId="397" xr:uid="{5D5399D5-58C9-4C8C-BA30-8EE49DC61BF4}"/>
    <cellStyle name="Normal 5 4 3 3 2" xfId="398" xr:uid="{FE6BBA5F-2EF0-43B3-B6AE-CB69075E9DE9}"/>
    <cellStyle name="Normal 5 4 3 4" xfId="399" xr:uid="{387A0A4D-C99C-48A5-A779-F0C84AE2A3BC}"/>
    <cellStyle name="Normal 5 4 4" xfId="400" xr:uid="{7AF841EF-E6DE-4A6A-B653-B410623F18A7}"/>
    <cellStyle name="Normal 5 4 4 2" xfId="401" xr:uid="{68F93A32-AA97-4A56-9D27-E3DDE5BB3C9B}"/>
    <cellStyle name="Normal 5 4 4 2 2" xfId="402" xr:uid="{A0D80785-F737-45ED-A125-4B7FEA82485E}"/>
    <cellStyle name="Normal 5 4 4 3" xfId="403" xr:uid="{66004377-E70D-4570-A13E-9310ADA9FDB4}"/>
    <cellStyle name="Normal 5 4 5" xfId="404" xr:uid="{4EED0491-5FE0-4F0B-831D-5AB61F418FDB}"/>
    <cellStyle name="Normal 5 4 5 2" xfId="405" xr:uid="{CA949F5D-1F94-4089-9F9F-6468A969A573}"/>
    <cellStyle name="Normal 5 4 6" xfId="406" xr:uid="{F88E7CB2-62C1-4987-8566-6A799EE33BAA}"/>
    <cellStyle name="Normal 5 5" xfId="407" xr:uid="{5382E01F-D6A9-420F-8785-4A1AA6888036}"/>
    <cellStyle name="Normal 5 5 2" xfId="408" xr:uid="{2B379744-674F-4971-AF24-DD062915932E}"/>
    <cellStyle name="Normal 5 5 2 2" xfId="409" xr:uid="{F43D719D-69A0-4560-B4D1-22030BB8F1A0}"/>
    <cellStyle name="Normal 5 5 2 2 2" xfId="410" xr:uid="{9A0A36A8-49B2-495A-AC9C-A039F6F1165E}"/>
    <cellStyle name="Normal 5 5 2 2 2 2" xfId="411" xr:uid="{84D87C5B-FF78-4C67-803A-E0469F013CD7}"/>
    <cellStyle name="Normal 5 5 2 2 2 2 2" xfId="412" xr:uid="{6CAC5B58-1D84-4A5D-BF50-8B16C6C11CEA}"/>
    <cellStyle name="Normal 5 5 2 2 2 3" xfId="413" xr:uid="{F1A5760E-5D74-48E8-97B5-5A0D64A127C0}"/>
    <cellStyle name="Normal 5 5 2 2 3" xfId="414" xr:uid="{7FB25B46-7BC7-4094-9710-F77E1E070745}"/>
    <cellStyle name="Normal 5 5 2 2 3 2" xfId="415" xr:uid="{85DCB82A-C977-4642-BBE1-3465C266D41D}"/>
    <cellStyle name="Normal 5 5 2 2 4" xfId="416" xr:uid="{9D4CAEC3-C821-4DA4-BDA4-4C1E739A9BE8}"/>
    <cellStyle name="Normal 5 5 2 3" xfId="417" xr:uid="{FDC90940-0695-443E-8838-E111F205CE13}"/>
    <cellStyle name="Normal 5 5 2 3 2" xfId="418" xr:uid="{D7C439A1-B279-470E-A8EF-5BE9455C1221}"/>
    <cellStyle name="Normal 5 5 2 3 2 2" xfId="419" xr:uid="{C86E5447-B7BA-4EEF-BB39-24EDCC6B5AA9}"/>
    <cellStyle name="Normal 5 5 2 3 3" xfId="420" xr:uid="{34C58988-5211-4154-A76E-39E2BDEE84F2}"/>
    <cellStyle name="Normal 5 5 2 4" xfId="421" xr:uid="{DA5ED573-5743-42E0-BFF9-9DEF50D108DE}"/>
    <cellStyle name="Normal 5 5 2 4 2" xfId="422" xr:uid="{45F780C4-7DCB-4619-A310-BB644E9AD69A}"/>
    <cellStyle name="Normal 5 5 2 5" xfId="423" xr:uid="{1C351C09-BB3B-41B7-B0C6-8E9946EFD0D9}"/>
    <cellStyle name="Normal 5 5 3" xfId="424" xr:uid="{76AF3E82-3665-4608-BA8C-E2F446D8A9CC}"/>
    <cellStyle name="Normal 5 5 3 2" xfId="425" xr:uid="{D940A4C1-912B-4628-BC95-32015AE1F609}"/>
    <cellStyle name="Normal 5 5 3 2 2" xfId="426" xr:uid="{02909167-A5D5-4795-969C-0122E041A7FD}"/>
    <cellStyle name="Normal 5 5 3 2 2 2" xfId="427" xr:uid="{B4EFCDAE-F176-48C5-ACA1-42666A1B058E}"/>
    <cellStyle name="Normal 5 5 3 2 3" xfId="428" xr:uid="{FE1B0F3F-0483-417E-BC59-24E987E608F1}"/>
    <cellStyle name="Normal 5 5 3 3" xfId="429" xr:uid="{96F1AD0F-14E0-41AC-81A9-D04ECF173318}"/>
    <cellStyle name="Normal 5 5 3 3 2" xfId="430" xr:uid="{1D1D9F5B-08DE-4624-B250-1F2F430E0F31}"/>
    <cellStyle name="Normal 5 5 3 4" xfId="431" xr:uid="{579D5CC6-11EA-4B90-BCC3-DCF37B5E5D88}"/>
    <cellStyle name="Normal 5 5 4" xfId="432" xr:uid="{844FFCD3-C605-4141-947A-463B8AF0333F}"/>
    <cellStyle name="Normal 5 5 4 2" xfId="433" xr:uid="{4525C3C5-CD2B-403C-9CBE-9B8CDC64FFD6}"/>
    <cellStyle name="Normal 5 5 4 2 2" xfId="434" xr:uid="{C8C1C0D0-F9A6-442A-A5E9-BC2D9D839B15}"/>
    <cellStyle name="Normal 5 5 4 3" xfId="435" xr:uid="{240D27A8-608A-438F-B953-CD505C1F4D07}"/>
    <cellStyle name="Normal 5 5 5" xfId="436" xr:uid="{52EF74CC-A72B-47FE-A23B-439D4EFEF083}"/>
    <cellStyle name="Normal 5 5 5 2" xfId="437" xr:uid="{5D4A2694-5937-4246-A7F9-71152CDAF21E}"/>
    <cellStyle name="Normal 5 5 6" xfId="438" xr:uid="{B2A34D1C-F580-4665-8BEB-A5051E752242}"/>
    <cellStyle name="Normal 5 6" xfId="439" xr:uid="{CF31BF84-776D-4F83-BC2E-51F39F4170C4}"/>
    <cellStyle name="Normal 5 6 2" xfId="440" xr:uid="{4EB9F99E-0FBC-41F0-A270-C17EA22208DC}"/>
    <cellStyle name="Normal 5 6 2 2" xfId="441" xr:uid="{0E5CA36A-6C63-4995-81D5-8D555DDB3B43}"/>
    <cellStyle name="Normal 5 6 2 2 2" xfId="442" xr:uid="{2A18165D-CC70-496E-B5E1-EFB006810BBB}"/>
    <cellStyle name="Normal 5 6 2 2 2 2" xfId="443" xr:uid="{8323348B-F509-41D3-899E-03F29BF090BB}"/>
    <cellStyle name="Normal 5 6 2 2 3" xfId="444" xr:uid="{00BA512E-86A2-4DC3-952F-8A2C6C6D62B6}"/>
    <cellStyle name="Normal 5 6 2 3" xfId="445" xr:uid="{AA3A38A8-0FEA-4F11-AA6F-607CCF38A600}"/>
    <cellStyle name="Normal 5 6 2 3 2" xfId="446" xr:uid="{6FED1B91-2670-4DB7-8714-63018B2CB319}"/>
    <cellStyle name="Normal 5 6 2 4" xfId="447" xr:uid="{3CDBA12A-24B4-42B3-80D4-B641434706D6}"/>
    <cellStyle name="Normal 5 6 3" xfId="448" xr:uid="{F74B2312-B78F-45FB-89A3-9D80AE9C588B}"/>
    <cellStyle name="Normal 5 6 3 2" xfId="449" xr:uid="{667CE6CC-5621-4262-94E1-0C53C9BCB042}"/>
    <cellStyle name="Normal 5 6 3 2 2" xfId="450" xr:uid="{30A63EFF-223B-4720-BE7B-BEB5F4D0B482}"/>
    <cellStyle name="Normal 5 6 3 3" xfId="451" xr:uid="{762BF131-D78C-4C6E-A276-70BBD96C9F3E}"/>
    <cellStyle name="Normal 5 6 4" xfId="452" xr:uid="{DD9C214A-31C0-47E2-B480-CD3D0B860CF1}"/>
    <cellStyle name="Normal 5 6 4 2" xfId="453" xr:uid="{071E99EC-177D-4567-9B1D-4675D68E076D}"/>
    <cellStyle name="Normal 5 6 5" xfId="454" xr:uid="{1EDB4219-8A4F-415F-BDA0-4CD606C93E08}"/>
    <cellStyle name="Normal 5 7" xfId="455" xr:uid="{24A39B8C-D1F7-494F-A733-71B287B0F628}"/>
    <cellStyle name="Normal 5 7 2" xfId="456" xr:uid="{BB1D515A-05FD-4668-AFE9-95D2C5F2D5D8}"/>
    <cellStyle name="Normal 5 7 2 2" xfId="457" xr:uid="{9D60DC82-FA8F-44A9-86C4-94CEB1459342}"/>
    <cellStyle name="Normal 5 7 2 2 2" xfId="458" xr:uid="{3C8AE6EA-6F1C-4C3C-991C-78096679A5E6}"/>
    <cellStyle name="Normal 5 7 2 3" xfId="459" xr:uid="{BB9D5BB2-7D28-472F-A339-E12C34B147E1}"/>
    <cellStyle name="Normal 5 7 3" xfId="460" xr:uid="{00EC463E-294A-437C-8898-AE16629FA772}"/>
    <cellStyle name="Normal 5 7 3 2" xfId="461" xr:uid="{4AC7028F-655A-4F25-A9A5-98D48D9AE425}"/>
    <cellStyle name="Normal 5 7 4" xfId="462" xr:uid="{D0D43178-915C-4BB4-A415-C4F1D072ECE5}"/>
    <cellStyle name="Normal 5 8" xfId="463" xr:uid="{54007453-C189-4C40-8F01-ECF94B708D35}"/>
    <cellStyle name="Normal 5 8 2" xfId="464" xr:uid="{5C6860CD-693D-4785-9A35-740628D46293}"/>
    <cellStyle name="Normal 5 8 2 2" xfId="465" xr:uid="{340880C1-D45F-463A-B3D8-B00157D461B5}"/>
    <cellStyle name="Normal 5 8 3" xfId="466" xr:uid="{DA082595-A18A-4127-ADA8-7228F5E9A0D4}"/>
    <cellStyle name="Normal 5 9" xfId="467" xr:uid="{4474B34D-7C99-42AF-84DB-DDE5D4E125CF}"/>
    <cellStyle name="Normal 5 9 2" xfId="468" xr:uid="{9264FE89-FD74-4F97-832C-B27EBFDBA44B}"/>
    <cellStyle name="Normal 6" xfId="75" xr:uid="{47451C7F-BE8F-47DB-B9FC-92E23281EEF5}"/>
    <cellStyle name="Normal 6 2" xfId="76" xr:uid="{2F988232-1748-4B11-9826-1F568E8E1A6E}"/>
    <cellStyle name="Normal 6 2 2" xfId="469" xr:uid="{4A2C234D-E7EA-4694-86EF-66BA8D6D9AF3}"/>
    <cellStyle name="Normal 6 2 2 2" xfId="470" xr:uid="{562D4D64-93B9-4334-8759-153AF66273CD}"/>
    <cellStyle name="Normal 6 2 3" xfId="471" xr:uid="{9A81E02A-DF8D-4C30-8CAB-65A85F8CAC74}"/>
    <cellStyle name="Normal 6 3" xfId="472" xr:uid="{1154042D-14CF-44FE-9565-56580FCFD549}"/>
    <cellStyle name="Normal 6 3 2" xfId="473" xr:uid="{0595BC55-6B10-488A-B3B7-528B9119C9DE}"/>
    <cellStyle name="Normal 6 3 2 2" xfId="474" xr:uid="{DBE5B5A0-5E4C-45DF-B257-C1A131658EEE}"/>
    <cellStyle name="Normal 6 3 2 2 2" xfId="475" xr:uid="{2E0A0ED2-E913-42AE-BEBF-ADC3C9AD95DB}"/>
    <cellStyle name="Normal 6 3 2 2 2 2" xfId="476" xr:uid="{70F254F8-DD7F-41BD-9C33-BF138ED43130}"/>
    <cellStyle name="Normal 6 3 2 2 2 2 2" xfId="477" xr:uid="{DF0CB34B-810A-4AC8-9200-9B79D26007F0}"/>
    <cellStyle name="Normal 6 3 2 2 2 3" xfId="478" xr:uid="{B3D49257-1E7B-4117-B4E7-D0E83E786309}"/>
    <cellStyle name="Normal 6 3 2 2 3" xfId="479" xr:uid="{5A880A35-CD80-4ECF-8146-E1B9A5AF3BDC}"/>
    <cellStyle name="Normal 6 3 2 2 3 2" xfId="480" xr:uid="{A1DB8429-3FD9-4C4E-9D49-93F2B7613B54}"/>
    <cellStyle name="Normal 6 3 2 2 4" xfId="481" xr:uid="{960F1E8E-273D-48E1-8F22-A5BD86FA1774}"/>
    <cellStyle name="Normal 6 3 2 3" xfId="482" xr:uid="{9D057E53-BFD2-4662-8AA6-370B16156EB2}"/>
    <cellStyle name="Normal 6 3 2 3 2" xfId="483" xr:uid="{767457FA-D96C-4CA7-99D5-EC1CE3633D6E}"/>
    <cellStyle name="Normal 6 3 2 3 2 2" xfId="484" xr:uid="{6E9B790F-2D62-42DE-8584-1B0888A8C2AC}"/>
    <cellStyle name="Normal 6 3 2 3 3" xfId="485" xr:uid="{DE5EF35C-36BD-4CC8-9E8B-A2D943631B1E}"/>
    <cellStyle name="Normal 6 3 2 4" xfId="486" xr:uid="{5C7C9FF1-8085-4016-A7D3-5EEA80BBA6FF}"/>
    <cellStyle name="Normal 6 3 2 4 2" xfId="487" xr:uid="{548E8531-3FCB-4F7D-8FC3-D0444B3EE7A5}"/>
    <cellStyle name="Normal 6 3 2 5" xfId="488" xr:uid="{71BA454D-80F8-4468-BB4B-6275C6A11D8F}"/>
    <cellStyle name="Normal 6 3 3" xfId="489" xr:uid="{EC7ED0E1-4530-4F71-ADB0-D1B3825F2961}"/>
    <cellStyle name="Normal 6 3 3 2" xfId="490" xr:uid="{DD58912E-ED2B-48A3-A4DA-E4C4288F3D0F}"/>
    <cellStyle name="Normal 6 3 3 2 2" xfId="491" xr:uid="{A9783AAE-6E03-422C-8577-EB3187986332}"/>
    <cellStyle name="Normal 6 3 3 2 2 2" xfId="492" xr:uid="{FA69305A-6333-4BDB-8388-43A0C8E83513}"/>
    <cellStyle name="Normal 6 3 3 2 3" xfId="493" xr:uid="{C53F6FD4-298D-4BA1-A6C5-7FC188FDE591}"/>
    <cellStyle name="Normal 6 3 3 3" xfId="494" xr:uid="{98F57022-DE1E-4038-B0E4-94CBDC834439}"/>
    <cellStyle name="Normal 6 3 3 3 2" xfId="495" xr:uid="{62FFC225-1D8C-41E9-8028-3FAE5E1ABBC5}"/>
    <cellStyle name="Normal 6 3 3 4" xfId="496" xr:uid="{E23A927F-64ED-425E-89E8-023F840AB7C7}"/>
    <cellStyle name="Normal 6 3 4" xfId="497" xr:uid="{F5154EF2-3DFE-4C7B-B128-084B151D6A7C}"/>
    <cellStyle name="Normal 6 3 4 2" xfId="498" xr:uid="{F8CD5FD3-0CFC-489E-A6DA-4A661C7571DE}"/>
    <cellStyle name="Normal 6 3 4 2 2" xfId="499" xr:uid="{BDADC638-F1C4-4D4B-ADD9-792AA652A01C}"/>
    <cellStyle name="Normal 6 3 4 3" xfId="500" xr:uid="{E37EF3E9-5994-412B-BC86-C12329F3275E}"/>
    <cellStyle name="Normal 6 3 5" xfId="501" xr:uid="{68EE1800-2419-4A28-9CD3-921525346386}"/>
    <cellStyle name="Normal 6 3 5 2" xfId="502" xr:uid="{8E1858AD-122A-4C57-A034-7136491D892A}"/>
    <cellStyle name="Normal 6 3 6" xfId="503" xr:uid="{B3F9B654-74ED-4DAC-B59B-10AE524EDB8D}"/>
    <cellStyle name="Normal 6 4" xfId="504" xr:uid="{44177172-227C-4E3B-ACFE-015EAFC1F258}"/>
    <cellStyle name="Normal 6 4 2" xfId="505" xr:uid="{FED2F89C-7C53-45CD-970B-83FD2B951760}"/>
    <cellStyle name="Normal 6 4 2 2" xfId="506" xr:uid="{21470DFB-AA44-4E5A-811D-5753BBA6974D}"/>
    <cellStyle name="Normal 6 4 2 2 2" xfId="507" xr:uid="{285940CF-6BCC-4D20-9D93-B9D6EF6651BD}"/>
    <cellStyle name="Normal 6 4 2 2 2 2" xfId="508" xr:uid="{B3F44902-A508-4274-9A98-26EFD7E43D57}"/>
    <cellStyle name="Normal 6 4 2 2 2 2 2" xfId="509" xr:uid="{3BCBFEB4-8F7F-4554-B4AD-C04B640A7552}"/>
    <cellStyle name="Normal 6 4 2 2 2 3" xfId="510" xr:uid="{B6C96D98-0C78-4441-AE32-80AE284BBBD7}"/>
    <cellStyle name="Normal 6 4 2 2 3" xfId="511" xr:uid="{EC0DBEA6-1A46-4EC8-B979-681D9506BC38}"/>
    <cellStyle name="Normal 6 4 2 2 3 2" xfId="512" xr:uid="{62E39755-F74B-4750-B8B1-99DFF61D5ECD}"/>
    <cellStyle name="Normal 6 4 2 2 4" xfId="513" xr:uid="{BA6567E1-3591-4B57-8A56-9FC774040FBC}"/>
    <cellStyle name="Normal 6 4 2 3" xfId="514" xr:uid="{FC7E7261-1ADB-4AA2-AF31-FE48FFD08AF3}"/>
    <cellStyle name="Normal 6 4 2 3 2" xfId="515" xr:uid="{6C06CB76-4821-4170-A6D6-C276819EA3B1}"/>
    <cellStyle name="Normal 6 4 2 3 2 2" xfId="516" xr:uid="{A9D25005-39DC-4996-8D35-54B9BECF6836}"/>
    <cellStyle name="Normal 6 4 2 3 3" xfId="517" xr:uid="{51774325-7104-4E7B-9990-BA7830F57787}"/>
    <cellStyle name="Normal 6 4 2 4" xfId="518" xr:uid="{30F7EA2C-A4EA-4D25-BD96-B2884EAD8C57}"/>
    <cellStyle name="Normal 6 4 2 4 2" xfId="519" xr:uid="{13F21F18-11CF-4044-A386-424CC1CAC63D}"/>
    <cellStyle name="Normal 6 4 2 5" xfId="520" xr:uid="{4429BEF8-E821-494F-BA30-718F7B59E9FA}"/>
    <cellStyle name="Normal 6 4 3" xfId="521" xr:uid="{5EE51FCF-318C-44AB-B185-91962F577EBC}"/>
    <cellStyle name="Normal 6 4 3 2" xfId="522" xr:uid="{646AB1A3-5CB8-4105-991B-774A41371F0C}"/>
    <cellStyle name="Normal 6 4 3 2 2" xfId="523" xr:uid="{4EA79268-8D89-4B0C-92D2-553E7FBF2D67}"/>
    <cellStyle name="Normal 6 4 3 2 2 2" xfId="524" xr:uid="{ACC4287E-4F24-4785-AA80-AA3C39FBB74E}"/>
    <cellStyle name="Normal 6 4 3 2 3" xfId="525" xr:uid="{07457ECA-96D3-47AB-BD16-41488D7A7B8D}"/>
    <cellStyle name="Normal 6 4 3 3" xfId="526" xr:uid="{9746A072-E5B2-463E-980C-D4E999B8A9E8}"/>
    <cellStyle name="Normal 6 4 3 3 2" xfId="527" xr:uid="{C3B9A326-9020-4B2B-9032-AFA77C8FC09A}"/>
    <cellStyle name="Normal 6 4 3 4" xfId="528" xr:uid="{77F484E6-9EFB-4548-BDA0-8339005AC67B}"/>
    <cellStyle name="Normal 6 4 4" xfId="529" xr:uid="{67FD280D-2068-4CDB-886F-D9FC047BC1A0}"/>
    <cellStyle name="Normal 6 4 4 2" xfId="530" xr:uid="{C76B25DF-2A2E-4115-ABC7-62DC82491DEC}"/>
    <cellStyle name="Normal 6 4 4 2 2" xfId="531" xr:uid="{04F69D24-10F9-4014-AA04-A7F29E892CB5}"/>
    <cellStyle name="Normal 6 4 4 3" xfId="532" xr:uid="{BE1BD4BF-1015-4D4B-9484-047E9AD3D0DA}"/>
    <cellStyle name="Normal 6 4 5" xfId="533" xr:uid="{8E236308-C643-4FC2-B8B8-4ADEF7F4068B}"/>
    <cellStyle name="Normal 6 4 5 2" xfId="534" xr:uid="{8651BD95-0FD8-4D37-BAF8-6CDD59D03838}"/>
    <cellStyle name="Normal 6 4 6" xfId="535" xr:uid="{15A8D0BE-2CF1-4B2D-B3E1-E1BD156267CB}"/>
    <cellStyle name="Normal 6 5" xfId="536" xr:uid="{A08550C5-8FBC-45E8-B294-4C855CD26E2A}"/>
    <cellStyle name="Normal 6 5 2" xfId="537" xr:uid="{C025C806-C070-4BF9-B50A-ED74C604EB92}"/>
    <cellStyle name="Normal 6 5 2 2" xfId="538" xr:uid="{F1AFCE60-FC60-47F9-8CFF-4E085A615794}"/>
    <cellStyle name="Normal 6 5 2 2 2" xfId="539" xr:uid="{B51B0D5D-263F-4879-BBC4-15911B8A13D7}"/>
    <cellStyle name="Normal 6 5 2 2 2 2" xfId="540" xr:uid="{BB215387-3F1C-4730-94CB-DCA7FF4DB6D6}"/>
    <cellStyle name="Normal 6 5 2 2 3" xfId="541" xr:uid="{152C59B6-A538-4C78-B95A-9B464A52689D}"/>
    <cellStyle name="Normal 6 5 2 3" xfId="542" xr:uid="{F4D7B2F9-9016-4256-99C7-60B4D6D30053}"/>
    <cellStyle name="Normal 6 5 2 3 2" xfId="543" xr:uid="{C34B5C4F-607A-4B79-9B88-2543BFA8BC03}"/>
    <cellStyle name="Normal 6 5 2 4" xfId="544" xr:uid="{764D695E-0193-44B3-B542-F9071C3DB2EB}"/>
    <cellStyle name="Normal 6 5 3" xfId="545" xr:uid="{A6D581BD-5398-4C12-B756-480D6E18C3A4}"/>
    <cellStyle name="Normal 6 5 3 2" xfId="546" xr:uid="{CD7AAC8B-384D-42E0-9626-D9C3236B4D95}"/>
    <cellStyle name="Normal 6 5 3 2 2" xfId="547" xr:uid="{BB987743-4633-41ED-9251-52FE6FD39AB3}"/>
    <cellStyle name="Normal 6 5 3 3" xfId="548" xr:uid="{AA3A0643-A8E2-46BD-8863-2760CC2483D7}"/>
    <cellStyle name="Normal 6 5 4" xfId="549" xr:uid="{3F5EA2C1-F09E-48E9-AA5F-23E00CC9B643}"/>
    <cellStyle name="Normal 6 5 4 2" xfId="550" xr:uid="{A77727AF-7C55-4F72-A3DD-2C2B57C6C628}"/>
    <cellStyle name="Normal 6 5 5" xfId="551" xr:uid="{2AD58879-D926-494F-A9EC-827A42A6E887}"/>
    <cellStyle name="Normal 6 6" xfId="552" xr:uid="{78884ED2-4AA3-4248-965A-A1A8B43B4DD5}"/>
    <cellStyle name="Normal 6 6 2" xfId="553" xr:uid="{CD0B22F5-4A67-4139-AC05-C2717D007A82}"/>
    <cellStyle name="Normal 6 6 2 2" xfId="554" xr:uid="{39DB6F35-22B6-455B-9A38-09407A916B95}"/>
    <cellStyle name="Normal 6 6 2 2 2" xfId="555" xr:uid="{E1101A6D-F58B-4BC3-8255-CC27BC890247}"/>
    <cellStyle name="Normal 6 6 2 3" xfId="556" xr:uid="{4FB2FC4C-387E-4FB3-B718-296F518601F4}"/>
    <cellStyle name="Normal 6 6 3" xfId="557" xr:uid="{03D7F16D-54EE-424A-B120-8DC3C6399776}"/>
    <cellStyle name="Normal 6 6 3 2" xfId="558" xr:uid="{4502E125-90A5-4B24-B183-1873992DE4B4}"/>
    <cellStyle name="Normal 6 6 4" xfId="559" xr:uid="{3790D68F-F19D-4934-B6E6-A98F68130940}"/>
    <cellStyle name="Normal 6 7" xfId="560" xr:uid="{77AE6AED-828B-4489-B8E0-407FEAC47F35}"/>
    <cellStyle name="Normal 6 7 2" xfId="561" xr:uid="{9C7ED82F-1907-40F7-856F-758261391E74}"/>
    <cellStyle name="Normal 6 7 2 2" xfId="562" xr:uid="{7DFEA0ED-7B7F-47A1-8C3F-1FCBDA31413B}"/>
    <cellStyle name="Normal 6 7 3" xfId="563" xr:uid="{85494741-4CB4-4F23-AE51-2F0E10F96D28}"/>
    <cellStyle name="Normal 6 8" xfId="564" xr:uid="{B7394CC2-FC8A-49FA-A4EA-A5AFF60B5A95}"/>
    <cellStyle name="Normal 6 8 2" xfId="565" xr:uid="{9FA55B1F-1ADE-420F-B87D-3D63245C4E50}"/>
    <cellStyle name="Normal 6 9" xfId="566" xr:uid="{185F714C-DCEE-437B-9BC8-86757390EE17}"/>
    <cellStyle name="Normal 7" xfId="77" xr:uid="{B41A69F1-B297-4F26-8521-6610A4AF0926}"/>
    <cellStyle name="Normal 7 2" xfId="567" xr:uid="{94930508-C6A7-4AFD-A98E-AF3D198B2786}"/>
    <cellStyle name="Normal 7 2 2" xfId="568" xr:uid="{26712100-D1A6-47A4-8FBA-FED2B5EC5E3A}"/>
    <cellStyle name="Normal 7 2 2 2" xfId="569" xr:uid="{29EC52DB-B48C-4E1B-8546-440EFC3987E9}"/>
    <cellStyle name="Normal 7 2 2 2 2" xfId="570" xr:uid="{875501FE-7426-44C3-8946-452158713E5B}"/>
    <cellStyle name="Normal 7 2 2 2 2 2" xfId="571" xr:uid="{219C0D2B-7241-42A0-9A6C-EFA4F5956996}"/>
    <cellStyle name="Normal 7 2 2 2 2 2 2" xfId="572" xr:uid="{1C8AE0E2-F6A4-466C-903D-96816419BA02}"/>
    <cellStyle name="Normal 7 2 2 2 2 3" xfId="573" xr:uid="{02A43057-E4E3-4005-B77D-43FC47B45DA4}"/>
    <cellStyle name="Normal 7 2 2 2 3" xfId="574" xr:uid="{EDF8604A-E832-43ED-8931-4026622D5DA3}"/>
    <cellStyle name="Normal 7 2 2 2 3 2" xfId="575" xr:uid="{E04991E0-726E-455E-9374-0A39DF91DBD2}"/>
    <cellStyle name="Normal 7 2 2 2 4" xfId="576" xr:uid="{296C6F45-7739-4869-A683-5B3AE9AC4D72}"/>
    <cellStyle name="Normal 7 2 2 3" xfId="577" xr:uid="{AE2E11EE-F399-4872-94C9-C6F74C9807F4}"/>
    <cellStyle name="Normal 7 2 2 3 2" xfId="578" xr:uid="{A2592F24-76D2-4D5A-99C3-2DAB77D56602}"/>
    <cellStyle name="Normal 7 2 2 3 2 2" xfId="579" xr:uid="{7587E8C0-5335-468F-B558-0192E5805028}"/>
    <cellStyle name="Normal 7 2 2 3 3" xfId="580" xr:uid="{ED9806E6-0BCD-40DE-AF5A-16680AB0B3A7}"/>
    <cellStyle name="Normal 7 2 2 4" xfId="581" xr:uid="{329DC8FC-206C-48DC-B275-19E90366A69A}"/>
    <cellStyle name="Normal 7 2 2 4 2" xfId="582" xr:uid="{B735771D-9D80-4269-BF0D-060DEBE7A524}"/>
    <cellStyle name="Normal 7 2 2 5" xfId="583" xr:uid="{F9245B17-6083-4F14-9445-CC32370E98D1}"/>
    <cellStyle name="Normal 7 2 3" xfId="584" xr:uid="{1F6A11A1-E95C-425D-95A9-5892CE197058}"/>
    <cellStyle name="Normal 7 2 3 2" xfId="585" xr:uid="{6D94D1F5-8C19-4A1F-B7EC-CF0D1AC1AB07}"/>
    <cellStyle name="Normal 7 2 3 2 2" xfId="586" xr:uid="{3D5A3812-267A-42FE-BAE5-5DA2B6D75FF2}"/>
    <cellStyle name="Normal 7 2 3 2 2 2" xfId="587" xr:uid="{FD2A1945-9C2D-4347-9CC6-ED34DD877CE3}"/>
    <cellStyle name="Normal 7 2 3 2 3" xfId="588" xr:uid="{CD70D51E-FAB3-4407-A3DF-E129D350DF52}"/>
    <cellStyle name="Normal 7 2 3 3" xfId="589" xr:uid="{F2475583-0B9E-458F-99D9-1164D0E055EA}"/>
    <cellStyle name="Normal 7 2 3 3 2" xfId="590" xr:uid="{C887EF4C-DC6A-47A3-BF11-A37D6664E22C}"/>
    <cellStyle name="Normal 7 2 3 4" xfId="591" xr:uid="{1E2CD28B-3946-4531-BB2A-E8B8FB9D3434}"/>
    <cellStyle name="Normal 7 2 4" xfId="592" xr:uid="{3DA3E2E6-0542-4A50-A341-2056A612FBA2}"/>
    <cellStyle name="Normal 7 2 4 2" xfId="593" xr:uid="{3CA90061-6D11-4ED3-9406-B9E3C91909C9}"/>
    <cellStyle name="Normal 7 2 4 2 2" xfId="594" xr:uid="{0CF209A2-5934-42AE-9B0A-2DF84EEB38A0}"/>
    <cellStyle name="Normal 7 2 4 3" xfId="595" xr:uid="{319D84BF-42F8-49E8-BE85-3ECF17088136}"/>
    <cellStyle name="Normal 7 2 5" xfId="596" xr:uid="{7676455C-92D0-485A-86B4-391004B36D59}"/>
    <cellStyle name="Normal 7 2 5 2" xfId="597" xr:uid="{5AAEC235-D80B-4EC4-9AF6-44D61FDAC946}"/>
    <cellStyle name="Normal 7 2 6" xfId="598" xr:uid="{E9718A22-B85B-41DB-ACDE-62FFFBED4B27}"/>
    <cellStyle name="Normal 7 3" xfId="599" xr:uid="{75F037D6-8AA7-4E86-AA41-82EED6E2F053}"/>
    <cellStyle name="Normal 7 3 2" xfId="600" xr:uid="{1D217152-D381-421A-9C51-D3B02A441ED2}"/>
    <cellStyle name="Normal 7 3 2 2" xfId="601" xr:uid="{E93C3373-977E-4BC4-AD17-B8C6651731D0}"/>
    <cellStyle name="Normal 7 3 2 2 2" xfId="602" xr:uid="{30A22EB8-E22A-4A88-BC6C-101129087AAA}"/>
    <cellStyle name="Normal 7 3 2 2 2 2" xfId="603" xr:uid="{F270BB73-81E7-4766-B497-35E5189E0C57}"/>
    <cellStyle name="Normal 7 3 2 2 2 2 2" xfId="604" xr:uid="{20D2FF28-17C6-428F-A9A6-FB9E47D89358}"/>
    <cellStyle name="Normal 7 3 2 2 2 3" xfId="605" xr:uid="{44566C7C-9E04-45F8-B2FD-B1EC464964E2}"/>
    <cellStyle name="Normal 7 3 2 2 3" xfId="606" xr:uid="{73406241-B3C6-4723-8EE8-D0FB617F502B}"/>
    <cellStyle name="Normal 7 3 2 2 3 2" xfId="607" xr:uid="{C75ECB23-1DA3-4B18-89E4-D76CE77A7D04}"/>
    <cellStyle name="Normal 7 3 2 2 4" xfId="608" xr:uid="{C233048C-1B63-4FBF-8EA2-1E1489B12ABE}"/>
    <cellStyle name="Normal 7 3 2 3" xfId="609" xr:uid="{7215268C-175D-46C3-9214-40889E679CF5}"/>
    <cellStyle name="Normal 7 3 2 3 2" xfId="610" xr:uid="{AEB6417F-9FD5-434C-9333-3C69ED570EF5}"/>
    <cellStyle name="Normal 7 3 2 3 2 2" xfId="611" xr:uid="{041907AC-990B-4B4D-80A4-0F84CBC641B1}"/>
    <cellStyle name="Normal 7 3 2 3 3" xfId="612" xr:uid="{859734D8-5D03-4FA3-A24A-960D43EE00D4}"/>
    <cellStyle name="Normal 7 3 2 4" xfId="613" xr:uid="{F080B617-D030-4E6D-AC07-FF857F912CC4}"/>
    <cellStyle name="Normal 7 3 2 4 2" xfId="614" xr:uid="{F2ACA00A-A897-41D9-B683-C98E1A94A77E}"/>
    <cellStyle name="Normal 7 3 2 5" xfId="615" xr:uid="{5321EA58-722B-4233-9DD3-0E801074CE5C}"/>
    <cellStyle name="Normal 7 3 3" xfId="616" xr:uid="{34CD72A9-7414-4575-9A9E-714D3544E72A}"/>
    <cellStyle name="Normal 7 3 3 2" xfId="617" xr:uid="{C8B270A2-DEE6-4532-BDAD-F2713F5126A2}"/>
    <cellStyle name="Normal 7 3 3 2 2" xfId="618" xr:uid="{43DD6E1F-8EF9-4EDD-A0F5-E580F3CD0A7C}"/>
    <cellStyle name="Normal 7 3 3 2 2 2" xfId="619" xr:uid="{60D07DE3-BE69-4A99-B4C9-F67EE3E4841E}"/>
    <cellStyle name="Normal 7 3 3 2 3" xfId="620" xr:uid="{588707AF-BE15-46A3-9003-81EC05EA8042}"/>
    <cellStyle name="Normal 7 3 3 3" xfId="621" xr:uid="{D3051DAE-11EE-4104-9067-A0918AF0251C}"/>
    <cellStyle name="Normal 7 3 3 3 2" xfId="622" xr:uid="{32C78088-236F-4BA2-B94B-1710CA2E2D51}"/>
    <cellStyle name="Normal 7 3 3 4" xfId="623" xr:uid="{7D43F939-31D8-42DF-882D-77B30EAA50A2}"/>
    <cellStyle name="Normal 7 3 4" xfId="624" xr:uid="{769BE67A-5975-432D-BE46-845F6B8D99A9}"/>
    <cellStyle name="Normal 7 3 4 2" xfId="625" xr:uid="{685803A2-EDB6-49A5-A306-98348DF051DF}"/>
    <cellStyle name="Normal 7 3 4 2 2" xfId="626" xr:uid="{FDDCB9AE-7CF2-4D73-A1EC-3F7C4F4FEE96}"/>
    <cellStyle name="Normal 7 3 4 3" xfId="627" xr:uid="{CF6D1C14-7217-4E9F-ACC3-82E27EAC9874}"/>
    <cellStyle name="Normal 7 3 5" xfId="628" xr:uid="{07781FE5-36F0-470A-888D-D4F65906F1D3}"/>
    <cellStyle name="Normal 7 3 5 2" xfId="629" xr:uid="{1FF62F35-E2C0-4B53-9412-AF6D8E389B7E}"/>
    <cellStyle name="Normal 7 3 6" xfId="630" xr:uid="{3A5564F6-D74E-44FD-ACFD-443ABF9EB03B}"/>
    <cellStyle name="Normal 7 4" xfId="631" xr:uid="{2E4D791E-1069-44F6-9785-FDD02D741446}"/>
    <cellStyle name="Normal 7 4 2" xfId="632" xr:uid="{2C11B459-3A37-4E4E-B3AF-3FF8127418ED}"/>
    <cellStyle name="Normal 7 4 2 2" xfId="633" xr:uid="{71C16FBA-D04F-4118-994E-4D2BC307F7C1}"/>
    <cellStyle name="Normal 7 4 2 2 2" xfId="634" xr:uid="{6A783953-1335-42EC-B3D2-87013FC7B92B}"/>
    <cellStyle name="Normal 7 4 2 2 2 2" xfId="635" xr:uid="{6B7BD84D-85D3-4C37-B1F4-A0DE7C435A9C}"/>
    <cellStyle name="Normal 7 4 2 2 3" xfId="636" xr:uid="{5D7BD817-841A-4B42-8D28-5976048CFE8E}"/>
    <cellStyle name="Normal 7 4 2 3" xfId="637" xr:uid="{87EEA7EE-834C-4283-8601-B0AA14F8086C}"/>
    <cellStyle name="Normal 7 4 2 3 2" xfId="638" xr:uid="{4EF05805-EF2C-43D0-A7E8-6965221F82CD}"/>
    <cellStyle name="Normal 7 4 2 4" xfId="639" xr:uid="{DA56440D-9E4C-496C-9DC9-C30926E5CAAD}"/>
    <cellStyle name="Normal 7 4 3" xfId="640" xr:uid="{5D593306-437F-48CD-9FB1-09D8C9D22C12}"/>
    <cellStyle name="Normal 7 4 3 2" xfId="641" xr:uid="{A6A3E646-6D40-42E8-B654-274036A56265}"/>
    <cellStyle name="Normal 7 4 3 2 2" xfId="642" xr:uid="{75A0B3D4-6378-45FB-8567-BA95F12603EA}"/>
    <cellStyle name="Normal 7 4 3 3" xfId="643" xr:uid="{8ABFF30B-6015-479F-ADDA-C875C4308D4F}"/>
    <cellStyle name="Normal 7 4 4" xfId="644" xr:uid="{617E5A3D-CC62-455E-BFCE-D86521467F42}"/>
    <cellStyle name="Normal 7 4 4 2" xfId="645" xr:uid="{D7A05928-69AB-4909-83A0-995B2841F283}"/>
    <cellStyle name="Normal 7 4 5" xfId="646" xr:uid="{D4BD39C6-2485-427E-A2EA-1E41A8ABE4F0}"/>
    <cellStyle name="Normal 7 5" xfId="647" xr:uid="{D59A20AE-6814-4C88-B06C-AD8084943646}"/>
    <cellStyle name="Normal 7 5 2" xfId="648" xr:uid="{C881AF2F-8753-42E4-8674-A6707E97B972}"/>
    <cellStyle name="Normal 7 5 2 2" xfId="649" xr:uid="{D9D2BDFF-8794-4826-8F8B-FF4F04F319F2}"/>
    <cellStyle name="Normal 7 5 2 2 2" xfId="650" xr:uid="{92358307-DC8E-4C8A-A3D4-94A078A90911}"/>
    <cellStyle name="Normal 7 5 2 3" xfId="651" xr:uid="{6FC29881-88D8-4D83-82ED-2B9EA6ABCB70}"/>
    <cellStyle name="Normal 7 5 3" xfId="652" xr:uid="{4A13B9DC-1F00-4C0A-AE42-C4EB89C78DD9}"/>
    <cellStyle name="Normal 7 5 3 2" xfId="653" xr:uid="{1D959C2A-303F-495C-B0BA-F7B4CC115398}"/>
    <cellStyle name="Normal 7 5 4" xfId="654" xr:uid="{8F26EEB3-8936-4417-B98C-B591395F19FB}"/>
    <cellStyle name="Normal 7 6" xfId="655" xr:uid="{47788555-018E-4EDF-80A9-4DAA4FB4D2FE}"/>
    <cellStyle name="Normal 7 6 2" xfId="656" xr:uid="{EF93A7A7-C083-48C9-A15E-3BB763A99D16}"/>
    <cellStyle name="Normal 7 6 2 2" xfId="657" xr:uid="{636D6AE1-41AE-4384-85F9-68F76A9AAF29}"/>
    <cellStyle name="Normal 7 6 3" xfId="658" xr:uid="{22BA5377-8DF9-4057-95AB-9363D002F91A}"/>
    <cellStyle name="Normal 7 7" xfId="659" xr:uid="{CF124B52-14FB-4120-8397-118006A24A22}"/>
    <cellStyle name="Normal 7 7 2" xfId="660" xr:uid="{BD6CD2BF-5F1E-4E17-B80C-565CF2B0F081}"/>
    <cellStyle name="Normal 7 8" xfId="661" xr:uid="{5F7CFB60-6810-42F5-AF3F-591EF7FD2A3C}"/>
    <cellStyle name="Normal 8" xfId="78" xr:uid="{4930990D-F110-4B8D-B447-DDB2EA0BC7B5}"/>
    <cellStyle name="Normal 8 2" xfId="662" xr:uid="{EC827053-0790-4B59-860C-816991C295A9}"/>
    <cellStyle name="Normal 8 2 2" xfId="663" xr:uid="{8B577163-F261-4C04-AFF9-4C4B85761589}"/>
    <cellStyle name="Normal 8 2 2 2" xfId="664" xr:uid="{FDBAFB5A-AF43-460F-ADCA-A0168804812D}"/>
    <cellStyle name="Normal 8 2 2 2 2" xfId="665" xr:uid="{C54B36E9-B8A7-43B2-8AF7-E7B5A0CA86DA}"/>
    <cellStyle name="Normal 8 2 2 2 2 2" xfId="666" xr:uid="{65A5284D-A27B-4213-AD25-A76FD09DD5A3}"/>
    <cellStyle name="Normal 8 2 2 2 2 2 2" xfId="667" xr:uid="{CE358D84-9FB4-40A9-BBF1-20DC263F4F61}"/>
    <cellStyle name="Normal 8 2 2 2 2 3" xfId="668" xr:uid="{4D353863-7EBA-4DF5-AF96-113D04F19767}"/>
    <cellStyle name="Normal 8 2 2 2 3" xfId="669" xr:uid="{08876695-9511-48BF-8B3C-8655A553BFDA}"/>
    <cellStyle name="Normal 8 2 2 2 3 2" xfId="670" xr:uid="{8C9953E5-CDE7-46DC-AC52-83F268410557}"/>
    <cellStyle name="Normal 8 2 2 2 4" xfId="671" xr:uid="{70447010-7B78-42B6-AC04-41D84C6468E1}"/>
    <cellStyle name="Normal 8 2 2 3" xfId="672" xr:uid="{1704031E-00DE-4F63-B8F2-CCBE4675E748}"/>
    <cellStyle name="Normal 8 2 2 3 2" xfId="673" xr:uid="{3FB922BC-884F-4BED-B2B2-C84FBC0606B6}"/>
    <cellStyle name="Normal 8 2 2 3 2 2" xfId="674" xr:uid="{CECE6D6D-692C-482E-98E6-F73754B7F463}"/>
    <cellStyle name="Normal 8 2 2 3 3" xfId="675" xr:uid="{B5DDC286-CD0C-4FBF-BB90-000F3F119EBB}"/>
    <cellStyle name="Normal 8 2 2 4" xfId="676" xr:uid="{DB3D9D9B-5D22-4663-A887-1C4C19DC8782}"/>
    <cellStyle name="Normal 8 2 2 4 2" xfId="677" xr:uid="{FD87D976-A48C-4737-BA46-110DFF4D4BE0}"/>
    <cellStyle name="Normal 8 2 2 5" xfId="678" xr:uid="{93DDD398-DF26-499B-844E-9750F896D620}"/>
    <cellStyle name="Normal 8 2 3" xfId="679" xr:uid="{D61B98C4-E42A-4E7A-AEF3-7A73182E5C57}"/>
    <cellStyle name="Normal 8 2 3 2" xfId="680" xr:uid="{3DB50CE3-47CD-42AC-8E03-4B457AF3531B}"/>
    <cellStyle name="Normal 8 2 3 2 2" xfId="681" xr:uid="{320D278B-688A-4A75-A93A-D239F865D385}"/>
    <cellStyle name="Normal 8 2 3 2 2 2" xfId="682" xr:uid="{9AA7BC5D-CEE2-47AB-BBED-699D29C67F0A}"/>
    <cellStyle name="Normal 8 2 3 2 3" xfId="683" xr:uid="{BE7925E4-BEE9-422C-B9C6-53423A166A07}"/>
    <cellStyle name="Normal 8 2 3 3" xfId="684" xr:uid="{17402BF5-260B-40E5-9BDD-2BD8ABC13C21}"/>
    <cellStyle name="Normal 8 2 3 3 2" xfId="685" xr:uid="{A8C2F525-F8B2-41CB-BBCA-70D49408ADE7}"/>
    <cellStyle name="Normal 8 2 3 4" xfId="686" xr:uid="{05222D92-1DFE-4CEA-B8C2-53A7E203EAA6}"/>
    <cellStyle name="Normal 8 2 4" xfId="687" xr:uid="{43112B12-0209-4E4C-88AF-DB6A0BC21478}"/>
    <cellStyle name="Normal 8 2 4 2" xfId="688" xr:uid="{0B362D36-A735-4BC1-801B-3635A98E5DFD}"/>
    <cellStyle name="Normal 8 2 4 2 2" xfId="689" xr:uid="{D027C355-52DC-4F5D-98A6-AA55A2C66E6A}"/>
    <cellStyle name="Normal 8 2 4 3" xfId="690" xr:uid="{5D86FF67-3EC2-421F-B6B7-066485C4CE6A}"/>
    <cellStyle name="Normal 8 2 5" xfId="691" xr:uid="{0F899C54-F6DB-43B9-8184-12798CC9BA1D}"/>
    <cellStyle name="Normal 8 2 5 2" xfId="692" xr:uid="{E801D828-F230-4AEA-B7FD-304D2075731F}"/>
    <cellStyle name="Normal 8 2 6" xfId="693" xr:uid="{9D029CE1-E3D9-4EAF-9EF8-071BF7A93FC3}"/>
    <cellStyle name="Normal 8 3" xfId="694" xr:uid="{D779EBF8-367E-4F46-8D23-A02D1A048D17}"/>
    <cellStyle name="Normal 8 3 2" xfId="695" xr:uid="{05E421D3-A7C3-4AD2-B711-BCEA29B79398}"/>
    <cellStyle name="Normal 8 3 2 2" xfId="696" xr:uid="{318E76DE-8BAF-4B98-81D4-8E25EEB948EE}"/>
    <cellStyle name="Normal 8 3 2 2 2" xfId="697" xr:uid="{2240353C-1138-457E-BD81-3E26A418B48F}"/>
    <cellStyle name="Normal 8 3 2 2 2 2" xfId="698" xr:uid="{A45B7AC2-9DA2-4158-855A-4FECE33C3477}"/>
    <cellStyle name="Normal 8 3 2 2 2 2 2" xfId="699" xr:uid="{29308D94-7533-4B51-94BF-FA6AD167D827}"/>
    <cellStyle name="Normal 8 3 2 2 2 3" xfId="700" xr:uid="{645D779D-D7DC-4BAC-9C86-BFD15D6A9EBB}"/>
    <cellStyle name="Normal 8 3 2 2 3" xfId="701" xr:uid="{7D06A18C-3934-4AFC-AF87-8D9ED72897BB}"/>
    <cellStyle name="Normal 8 3 2 2 3 2" xfId="702" xr:uid="{0F60C2C0-AEA5-4F70-A7FC-D9C216E48626}"/>
    <cellStyle name="Normal 8 3 2 2 4" xfId="703" xr:uid="{D8BE4C35-028E-420C-A32F-FD953628A0EE}"/>
    <cellStyle name="Normal 8 3 2 3" xfId="704" xr:uid="{E9F765E3-ABA6-4C93-B9B2-4C2C1D6BCB82}"/>
    <cellStyle name="Normal 8 3 2 3 2" xfId="705" xr:uid="{2BFCDE2C-BA35-4422-9A41-8B3A199D508C}"/>
    <cellStyle name="Normal 8 3 2 3 2 2" xfId="706" xr:uid="{DB3EBB13-E2DF-4E28-AAEE-7B92CCA022B6}"/>
    <cellStyle name="Normal 8 3 2 3 3" xfId="707" xr:uid="{79F0D5B9-9374-4040-A1F3-F255BDC77164}"/>
    <cellStyle name="Normal 8 3 2 4" xfId="708" xr:uid="{E4DF4B3A-11DC-41CF-A53E-4CCC2A741B3C}"/>
    <cellStyle name="Normal 8 3 2 4 2" xfId="709" xr:uid="{12D304A6-BB06-4587-8280-7421ECF75677}"/>
    <cellStyle name="Normal 8 3 2 5" xfId="710" xr:uid="{9793B6EA-14BA-453B-9FDF-A4EA7DABC44C}"/>
    <cellStyle name="Normal 8 3 3" xfId="711" xr:uid="{4F7F23DF-CD7E-4B8C-8866-88E0E0A33DBF}"/>
    <cellStyle name="Normal 8 3 3 2" xfId="712" xr:uid="{4372D0D3-83CC-42E5-8909-CD0175069DFE}"/>
    <cellStyle name="Normal 8 3 3 2 2" xfId="713" xr:uid="{3361BE26-D0F3-43E2-80DA-91329CA4C259}"/>
    <cellStyle name="Normal 8 3 3 2 2 2" xfId="714" xr:uid="{03C0734A-16B6-48DF-87C4-C9499365F9A6}"/>
    <cellStyle name="Normal 8 3 3 2 3" xfId="715" xr:uid="{2F05995A-26B9-4F9F-8F81-6883F221948D}"/>
    <cellStyle name="Normal 8 3 3 3" xfId="716" xr:uid="{8C099E78-D9DF-41AD-B564-242DF1613751}"/>
    <cellStyle name="Normal 8 3 3 3 2" xfId="717" xr:uid="{DF91162B-EBDF-4A5B-8FAB-9B7CDFF709CF}"/>
    <cellStyle name="Normal 8 3 3 4" xfId="718" xr:uid="{29A527A4-2CC9-4702-B95A-B647B7E03AFB}"/>
    <cellStyle name="Normal 8 3 4" xfId="719" xr:uid="{CBB02F17-BDC6-4672-8268-A8B49406414B}"/>
    <cellStyle name="Normal 8 3 4 2" xfId="720" xr:uid="{A0631D01-8DFD-47F0-A16C-B80EAEE1DD7B}"/>
    <cellStyle name="Normal 8 3 4 2 2" xfId="721" xr:uid="{ADDD2B80-1C04-486A-A357-95B5C9540341}"/>
    <cellStyle name="Normal 8 3 4 3" xfId="722" xr:uid="{1B771BB5-787A-4A47-AAEC-01AAD84D7A66}"/>
    <cellStyle name="Normal 8 3 5" xfId="723" xr:uid="{20F336D9-866F-407B-8637-0743E4CA033D}"/>
    <cellStyle name="Normal 8 3 5 2" xfId="724" xr:uid="{F85D944E-ABF5-45FF-B86F-093FABB7B08C}"/>
    <cellStyle name="Normal 8 3 6" xfId="725" xr:uid="{648F0B29-6BF6-4B0B-B96D-BA2AE8A917DE}"/>
    <cellStyle name="Normal 8 4" xfId="726" xr:uid="{55CAA4A9-A7E8-40D7-A2DA-3365654630B9}"/>
    <cellStyle name="Normal 8 4 2" xfId="727" xr:uid="{2307739D-8F75-4C28-A86E-5F9F454C8F10}"/>
    <cellStyle name="Normal 8 4 2 2" xfId="728" xr:uid="{2F64B0FE-1434-411B-8B6B-DF04FA9280D5}"/>
    <cellStyle name="Normal 8 4 2 2 2" xfId="729" xr:uid="{4EB6AFA8-6FE0-4AA2-A38A-C3FD1F1E8E27}"/>
    <cellStyle name="Normal 8 4 2 2 2 2" xfId="730" xr:uid="{8BA5AF1F-416C-4706-AB63-463A2A5F66EC}"/>
    <cellStyle name="Normal 8 4 2 2 3" xfId="731" xr:uid="{4A1E6825-0B5C-4045-8C6C-0D32FCF5A4E2}"/>
    <cellStyle name="Normal 8 4 2 3" xfId="732" xr:uid="{BBB1D6BB-D4CD-4F4A-A611-A6EC5F7E357E}"/>
    <cellStyle name="Normal 8 4 2 3 2" xfId="733" xr:uid="{2A7E126B-9FC0-4FD7-96DB-EA4FC69989B8}"/>
    <cellStyle name="Normal 8 4 2 4" xfId="734" xr:uid="{343B89E3-0A74-4987-B20E-A34F871AE52A}"/>
    <cellStyle name="Normal 8 4 3" xfId="735" xr:uid="{57455545-06AA-4CA1-9736-46FEA51945D0}"/>
    <cellStyle name="Normal 8 4 3 2" xfId="736" xr:uid="{6A970D7C-3C40-4834-8B4D-4270DF6017B2}"/>
    <cellStyle name="Normal 8 4 3 2 2" xfId="737" xr:uid="{F88DF064-3C0D-42C3-ACFB-DEE7D71BC04B}"/>
    <cellStyle name="Normal 8 4 3 3" xfId="738" xr:uid="{86223CD1-51AB-4846-A120-4584B3D189E7}"/>
    <cellStyle name="Normal 8 4 4" xfId="739" xr:uid="{75C6A7BA-1C7B-4059-8CF7-A6E7D05891F6}"/>
    <cellStyle name="Normal 8 4 4 2" xfId="740" xr:uid="{2B8DF5F3-2679-4606-8A41-76AACEC74AF8}"/>
    <cellStyle name="Normal 8 4 5" xfId="741" xr:uid="{13D9C18E-74FD-45ED-9016-045E8F75B8AD}"/>
    <cellStyle name="Normal 8 5" xfId="742" xr:uid="{95DEDF76-7CD0-4A71-8E62-E1D2EEACA351}"/>
    <cellStyle name="Normal 8 5 2" xfId="743" xr:uid="{3D3691F9-B1CB-4E89-BC2F-AB93977CBEBC}"/>
    <cellStyle name="Normal 8 5 2 2" xfId="744" xr:uid="{39DB73B5-A7B2-4325-800B-688E3F278B68}"/>
    <cellStyle name="Normal 8 5 2 2 2" xfId="745" xr:uid="{5E5F5588-2D48-4F6F-A596-31A6DA240D45}"/>
    <cellStyle name="Normal 8 5 2 3" xfId="746" xr:uid="{DA36C6F2-A69E-4462-9DF8-C35610EE25FF}"/>
    <cellStyle name="Normal 8 5 3" xfId="747" xr:uid="{301C6666-981D-4D2D-AF39-6114F1AD0130}"/>
    <cellStyle name="Normal 8 5 3 2" xfId="748" xr:uid="{B175189E-395B-4691-B55A-A4FF966C20EB}"/>
    <cellStyle name="Normal 8 5 4" xfId="749" xr:uid="{86504D9C-B365-4400-8BA6-B7216A99B7B9}"/>
    <cellStyle name="Normal 8 6" xfId="750" xr:uid="{D8CEC673-2793-4FD3-AD24-5E5F1B1010FF}"/>
    <cellStyle name="Normal 8 6 2" xfId="751" xr:uid="{8367A069-0A0F-48AB-B0E5-EF5F7E4B5FA1}"/>
    <cellStyle name="Normal 8 6 2 2" xfId="752" xr:uid="{BBB24DDB-A83C-4E9E-9E7C-E4E57813F8C5}"/>
    <cellStyle name="Normal 8 6 3" xfId="753" xr:uid="{951CE3A6-2BB7-4C7C-8EDB-8CDA17D241BE}"/>
    <cellStyle name="Normal 8 7" xfId="754" xr:uid="{C9E7AED7-0520-462F-8FCB-AFCF309CCA3F}"/>
    <cellStyle name="Normal 8 7 2" xfId="755" xr:uid="{927857ED-059A-4596-8998-AC2478D146A3}"/>
    <cellStyle name="Normal 8 8" xfId="756" xr:uid="{64A788D5-D9CC-463F-942A-06300C438D3E}"/>
    <cellStyle name="Normal 9" xfId="79" xr:uid="{FE922F2B-9FE2-4EE9-92E7-5A317B637035}"/>
    <cellStyle name="Normal 9 2" xfId="80" xr:uid="{47C479CD-0599-41DE-A5B2-2A24E19EC34F}"/>
    <cellStyle name="Normal 9 2 2" xfId="757" xr:uid="{E41A07F7-7F77-490F-BA29-C5E365B533A3}"/>
    <cellStyle name="Normal 9 2 2 2" xfId="758" xr:uid="{E203119C-749C-4765-8B18-664EF76521CD}"/>
    <cellStyle name="Normal 9 2 3" xfId="759" xr:uid="{57EF3CC0-62C6-4D58-B864-0AB8B7809900}"/>
    <cellStyle name="Normal 9 3" xfId="760" xr:uid="{80438FA7-DD9C-4FB0-9335-0F4B71259BFF}"/>
    <cellStyle name="Normal 9 3 2" xfId="761" xr:uid="{71CBB7A1-C3BA-404A-B83F-5901AFB42228}"/>
    <cellStyle name="Normal 9 3 2 2" xfId="762" xr:uid="{53895C2F-4460-41FE-8572-301CAE95E7F6}"/>
    <cellStyle name="Normal 9 3 2 2 2" xfId="763" xr:uid="{13F0D9ED-21D3-4B7F-AF5A-48C7F74FEED6}"/>
    <cellStyle name="Normal 9 3 2 2 2 2" xfId="764" xr:uid="{C0393506-5682-4CA3-BED9-314602AEB809}"/>
    <cellStyle name="Normal 9 3 2 2 2 2 2" xfId="765" xr:uid="{625A350C-AF5F-4E82-994A-1B5BB2FC1DE7}"/>
    <cellStyle name="Normal 9 3 2 2 2 3" xfId="766" xr:uid="{EE29879D-74CC-4C3B-928D-11D1A8E24DA7}"/>
    <cellStyle name="Normal 9 3 2 2 3" xfId="767" xr:uid="{FC16EE67-0EF2-4659-898F-A14B189C394F}"/>
    <cellStyle name="Normal 9 3 2 2 3 2" xfId="768" xr:uid="{C0D0ACDE-0341-402A-8195-5D5F823E8476}"/>
    <cellStyle name="Normal 9 3 2 2 4" xfId="769" xr:uid="{E624162D-2CF0-483C-902A-5A479B78D870}"/>
    <cellStyle name="Normal 9 3 2 3" xfId="770" xr:uid="{5552B274-0C30-4AE1-AE0F-210A92081CD4}"/>
    <cellStyle name="Normal 9 3 2 3 2" xfId="771" xr:uid="{2096BD3D-4FDD-4399-9087-C791D2A7E1C8}"/>
    <cellStyle name="Normal 9 3 2 3 2 2" xfId="772" xr:uid="{6D26AE20-CB29-484E-A4C1-76A69E4FCAE2}"/>
    <cellStyle name="Normal 9 3 2 3 3" xfId="773" xr:uid="{AC81DC02-1EAA-4230-8B87-BDC27847042C}"/>
    <cellStyle name="Normal 9 3 2 4" xfId="774" xr:uid="{5348397A-B679-4688-8350-77581C7B6A4E}"/>
    <cellStyle name="Normal 9 3 2 4 2" xfId="775" xr:uid="{B22D9F30-4BD8-46B1-A996-D9A6E91954BC}"/>
    <cellStyle name="Normal 9 3 2 5" xfId="776" xr:uid="{8B708399-DA91-4C9C-B564-FEFD7DDCB0D6}"/>
    <cellStyle name="Normal 9 3 3" xfId="777" xr:uid="{CD30D193-B3ED-4A02-BE38-43B9E1E226C0}"/>
    <cellStyle name="Normal 9 3 3 2" xfId="778" xr:uid="{B369C104-E0CF-43BB-9F9C-143CAB4BC8FD}"/>
    <cellStyle name="Normal 9 3 3 2 2" xfId="779" xr:uid="{5064CE24-D98B-420C-B891-A4458B7E7DDC}"/>
    <cellStyle name="Normal 9 3 3 2 2 2" xfId="780" xr:uid="{43163CCE-2831-4E12-9FC2-F54FADED8AFD}"/>
    <cellStyle name="Normal 9 3 3 2 3" xfId="781" xr:uid="{1A4BF4E1-D2EE-4286-BB09-E690AD1E4202}"/>
    <cellStyle name="Normal 9 3 3 3" xfId="782" xr:uid="{D1E00A10-51D7-4E3F-BBDC-1D630CDACBBB}"/>
    <cellStyle name="Normal 9 3 3 3 2" xfId="783" xr:uid="{1C5A7CDD-E7B5-4B78-B746-72BE421A195F}"/>
    <cellStyle name="Normal 9 3 3 4" xfId="784" xr:uid="{69F6C9EA-B2C0-456C-A942-826112544F6E}"/>
    <cellStyle name="Normal 9 3 4" xfId="785" xr:uid="{06024C68-8055-4DDC-88CE-E16F09D23B4E}"/>
    <cellStyle name="Normal 9 3 4 2" xfId="786" xr:uid="{45262F68-0889-4369-AABA-D75BC3F11325}"/>
    <cellStyle name="Normal 9 3 4 2 2" xfId="787" xr:uid="{D89CB3DC-4548-46C6-8C7A-CFB372E2B4D2}"/>
    <cellStyle name="Normal 9 3 4 3" xfId="788" xr:uid="{827003F4-6FEE-4A14-A7E4-DDE3EB3E96A8}"/>
    <cellStyle name="Normal 9 3 5" xfId="789" xr:uid="{4A200969-FCF3-4598-A9CE-2D1965DEA0B6}"/>
    <cellStyle name="Normal 9 3 5 2" xfId="790" xr:uid="{FD051796-F280-4CE1-B84A-0CB58712803E}"/>
    <cellStyle name="Normal 9 3 6" xfId="791" xr:uid="{0AFC89FE-5C79-4A74-847F-2B9F51D04B29}"/>
    <cellStyle name="Normal 9 4" xfId="792" xr:uid="{FD2F8A5C-CD39-4FC4-8FAE-3A7AB5F3EF04}"/>
    <cellStyle name="Normal 9 4 2" xfId="793" xr:uid="{143C1B89-A1A9-4B1D-A514-F2C421C82D74}"/>
    <cellStyle name="Normal 9 4 2 2" xfId="794" xr:uid="{4965923B-734C-4B7C-B5A8-1D884C059C77}"/>
    <cellStyle name="Normal 9 4 2 2 2" xfId="795" xr:uid="{D26CEA9C-48B1-4B46-A282-8E69DD54CC67}"/>
    <cellStyle name="Normal 9 4 2 2 2 2" xfId="796" xr:uid="{75304ABA-AB55-43FF-9270-EAB052FBDEA9}"/>
    <cellStyle name="Normal 9 4 2 2 2 2 2" xfId="797" xr:uid="{E4759D79-9958-4DCF-B842-B723CAEE4BCF}"/>
    <cellStyle name="Normal 9 4 2 2 2 3" xfId="798" xr:uid="{2F840419-E8E0-4E72-98D3-650849376C68}"/>
    <cellStyle name="Normal 9 4 2 2 3" xfId="799" xr:uid="{7F3E66E1-3C52-4172-A8BC-AF5C4736B19A}"/>
    <cellStyle name="Normal 9 4 2 2 3 2" xfId="800" xr:uid="{01E70D2F-0DCC-46DB-BCDD-A0102E7C8097}"/>
    <cellStyle name="Normal 9 4 2 2 4" xfId="801" xr:uid="{326F1D5A-889C-4045-B781-6F6BE9181BC3}"/>
    <cellStyle name="Normal 9 4 2 3" xfId="802" xr:uid="{DC763F51-11C5-43B8-9A6E-F3E0B39B90BA}"/>
    <cellStyle name="Normal 9 4 2 3 2" xfId="803" xr:uid="{6BA333B6-8674-4876-913E-5D9FA6B1B35F}"/>
    <cellStyle name="Normal 9 4 2 3 2 2" xfId="804" xr:uid="{1707F5F1-C3BF-4E5E-A9BC-B5259F0E6B15}"/>
    <cellStyle name="Normal 9 4 2 3 3" xfId="805" xr:uid="{B52284A7-401C-4D53-952B-F40001B44E85}"/>
    <cellStyle name="Normal 9 4 2 4" xfId="806" xr:uid="{8333D110-ABA9-4C03-8676-135D827E833E}"/>
    <cellStyle name="Normal 9 4 2 4 2" xfId="807" xr:uid="{A1DDEDA2-82CD-4BFD-A35E-AACAD882A90C}"/>
    <cellStyle name="Normal 9 4 2 5" xfId="808" xr:uid="{0B8B7A52-7404-4F01-B171-1EC6613A4160}"/>
    <cellStyle name="Normal 9 4 3" xfId="809" xr:uid="{B5B576E3-4E74-4901-8E83-CC84F1C8ED2B}"/>
    <cellStyle name="Normal 9 4 3 2" xfId="810" xr:uid="{69ED9FAE-DA39-4C97-BF9D-55F3088287F3}"/>
    <cellStyle name="Normal 9 4 3 2 2" xfId="811" xr:uid="{2B0C6C12-1E57-42BC-ABD9-F149827BC763}"/>
    <cellStyle name="Normal 9 4 3 2 2 2" xfId="812" xr:uid="{C1216AEC-672E-4445-A18A-72F0F53F0587}"/>
    <cellStyle name="Normal 9 4 3 2 3" xfId="813" xr:uid="{208DD501-A495-4E8A-A1B2-366DEE02D281}"/>
    <cellStyle name="Normal 9 4 3 3" xfId="814" xr:uid="{AF563F4A-F618-4E42-9C87-911B4DFC0071}"/>
    <cellStyle name="Normal 9 4 3 3 2" xfId="815" xr:uid="{543254C2-9396-44E9-BB8D-F63BE8D71738}"/>
    <cellStyle name="Normal 9 4 3 4" xfId="816" xr:uid="{2A02D81E-9DB3-41F9-A2CC-1AF1D264664A}"/>
    <cellStyle name="Normal 9 4 4" xfId="817" xr:uid="{043E9585-DCD7-4F9E-9299-63040151DDA0}"/>
    <cellStyle name="Normal 9 4 4 2" xfId="818" xr:uid="{66C8FD6B-B25B-4428-8D9A-D89B2DE3F891}"/>
    <cellStyle name="Normal 9 4 4 2 2" xfId="819" xr:uid="{5C91B2B5-FA4D-4994-8F12-E8F5FFE66A54}"/>
    <cellStyle name="Normal 9 4 4 3" xfId="820" xr:uid="{B6FFDF5D-E58A-4029-909B-F3FA16562E80}"/>
    <cellStyle name="Normal 9 4 5" xfId="821" xr:uid="{46125188-89C5-4D62-AB3A-CEE783A6A2F1}"/>
    <cellStyle name="Normal 9 4 5 2" xfId="822" xr:uid="{1D7EDA96-4C89-4C86-B36F-45C1998B2ACD}"/>
    <cellStyle name="Normal 9 4 6" xfId="823" xr:uid="{539423C6-17B4-4036-93A1-0688B4193EB2}"/>
    <cellStyle name="Normal 9 5" xfId="824" xr:uid="{A35F3298-A02E-409E-B8A0-CFF2F5BB3E79}"/>
    <cellStyle name="Normal 9 5 2" xfId="825" xr:uid="{0299890A-C199-4A9D-BCF4-74494BEE0C14}"/>
    <cellStyle name="Normal 9 5 2 2" xfId="826" xr:uid="{47582D4D-2BF8-40C7-B40B-BDDBD265F9B2}"/>
    <cellStyle name="Normal 9 5 2 2 2" xfId="827" xr:uid="{A911C922-9F0D-433F-BD8E-98EA99914033}"/>
    <cellStyle name="Normal 9 5 2 2 2 2" xfId="828" xr:uid="{92025CEB-2BD2-45B1-85A9-A7F324E3FCBC}"/>
    <cellStyle name="Normal 9 5 2 2 3" xfId="829" xr:uid="{C581C0AB-9B39-4AA9-A017-576BC4E0DD92}"/>
    <cellStyle name="Normal 9 5 2 3" xfId="830" xr:uid="{51BEE33E-7B46-4557-8D20-7852940BE2B9}"/>
    <cellStyle name="Normal 9 5 2 3 2" xfId="831" xr:uid="{981B2A32-6461-4DBB-B146-3CE16F7F692C}"/>
    <cellStyle name="Normal 9 5 2 4" xfId="832" xr:uid="{5D5996FE-9C35-43D5-8FBE-EB1CB5C3E73F}"/>
    <cellStyle name="Normal 9 5 3" xfId="833" xr:uid="{34DA6C1C-CF0E-4F4A-A688-7ECBA17FD410}"/>
    <cellStyle name="Normal 9 5 3 2" xfId="834" xr:uid="{5D47B641-DDF5-4ECE-B54E-A02DB79EFA4B}"/>
    <cellStyle name="Normal 9 5 3 2 2" xfId="835" xr:uid="{740E1B5B-00F6-4E2C-8DF9-F3007F50918A}"/>
    <cellStyle name="Normal 9 5 3 3" xfId="836" xr:uid="{98FA31DB-41F1-47B2-B020-4BDF93FFC0FC}"/>
    <cellStyle name="Normal 9 5 4" xfId="837" xr:uid="{C9C10FE7-3C66-44B1-B129-3CA624422583}"/>
    <cellStyle name="Normal 9 5 4 2" xfId="838" xr:uid="{E3B96924-F63E-4CF0-873B-B1FC64B720AA}"/>
    <cellStyle name="Normal 9 5 5" xfId="839" xr:uid="{A8E8AA10-FD68-4281-969E-B1DBFBB7E9B8}"/>
    <cellStyle name="Normal 9 6" xfId="840" xr:uid="{D45C2CC0-7FD4-4FDD-8962-7CD8D706F85C}"/>
    <cellStyle name="Normal 9 6 2" xfId="841" xr:uid="{6A457596-EC1F-4A88-9354-9E197B647A78}"/>
    <cellStyle name="Normal 9 6 2 2" xfId="842" xr:uid="{0CF337B4-E283-4B6F-AC2E-23E434405814}"/>
    <cellStyle name="Normal 9 6 2 2 2" xfId="843" xr:uid="{C365B89A-9580-4E49-9602-132DB7E5FBD8}"/>
    <cellStyle name="Normal 9 6 2 3" xfId="844" xr:uid="{67A98BF3-BFB5-4BBE-A5FE-3962FA407328}"/>
    <cellStyle name="Normal 9 6 3" xfId="845" xr:uid="{92C65CB7-22F5-428D-9A6A-60CB2E36B8C3}"/>
    <cellStyle name="Normal 9 6 3 2" xfId="846" xr:uid="{3CAF5592-F04A-44C9-AFA6-A7C4B01F836D}"/>
    <cellStyle name="Normal 9 6 4" xfId="847" xr:uid="{C2D8CCDA-ED4C-4B24-A84B-355E60BEAB32}"/>
    <cellStyle name="Normal 9 7" xfId="848" xr:uid="{34EC716E-62E2-4569-9BCC-9F61F4381D3C}"/>
    <cellStyle name="Normal 9 7 2" xfId="849" xr:uid="{14DC3DEB-42D9-4580-9B1D-4AE8A4B534AD}"/>
    <cellStyle name="Normal 9 7 2 2" xfId="850" xr:uid="{3C0D8A66-9CE0-4ABF-A51B-431E469C3435}"/>
    <cellStyle name="Normal 9 7 3" xfId="851" xr:uid="{7D97A480-0272-4BA1-8AAC-9A3501B336CF}"/>
    <cellStyle name="Normal 9 8" xfId="852" xr:uid="{169F5566-6166-4662-BF4D-106EC3B43F27}"/>
    <cellStyle name="Normal 9 8 2" xfId="853" xr:uid="{3557D2BB-575C-43B4-BD7C-27FCC9986CA4}"/>
    <cellStyle name="Normal 9 9" xfId="854" xr:uid="{97B80E03-D714-48F6-9693-5FFA85F75786}"/>
    <cellStyle name="Percent 2" xfId="81" xr:uid="{D3C88B64-34AD-43F9-8319-E4605A3F053A}"/>
    <cellStyle name="Percent 2 2" xfId="872" xr:uid="{FB3D4337-C9AF-4D17-873D-DEC32B2BE039}"/>
    <cellStyle name="Гиперссылка 2" xfId="6" xr:uid="{00F6F58F-6B3D-4125-8F03-E2F18B798B8A}"/>
    <cellStyle name="Обычный 2" xfId="4" xr:uid="{87105485-31BA-4CAF-B30B-9509BCB5FF57}"/>
  </cellStyles>
  <dxfs count="19"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WSERVER3\share_folder\Sales\Invoice\File%20to%20get%20Invoice%20Number\Invoice%20Number%20+%20Tax%20Invoice%20Numb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 Number"/>
      <sheetName val="TAX Invoice Number"/>
      <sheetName val="Sheet1"/>
      <sheetName val="Sheet2"/>
      <sheetName val="Sheet4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39"/>
  <sheetViews>
    <sheetView tabSelected="1" zoomScaleNormal="100" workbookViewId="0">
      <selection activeCell="I39" sqref="A1:I39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5">
      <c r="A4" s="13"/>
      <c r="B4" s="15" t="s">
        <v>49</v>
      </c>
      <c r="C4" s="7"/>
      <c r="D4" s="7"/>
      <c r="E4" s="7"/>
      <c r="F4" s="3"/>
      <c r="G4" s="109" t="s">
        <v>5</v>
      </c>
      <c r="H4" s="110" t="s">
        <v>6</v>
      </c>
      <c r="I4" s="14"/>
    </row>
    <row r="5" spans="1:23" ht="15.75" thickBot="1">
      <c r="A5" s="13"/>
      <c r="B5" s="15" t="s">
        <v>50</v>
      </c>
      <c r="C5" s="7"/>
      <c r="D5" s="7"/>
      <c r="E5" s="7"/>
      <c r="F5" s="3"/>
      <c r="G5" s="42">
        <v>45357</v>
      </c>
      <c r="H5" s="41">
        <v>53518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26" t="s">
        <v>3</v>
      </c>
      <c r="C8" s="127"/>
      <c r="D8" s="128"/>
      <c r="E8" s="4"/>
      <c r="F8" s="111" t="s">
        <v>12</v>
      </c>
      <c r="G8" s="27"/>
      <c r="H8" s="27"/>
      <c r="I8" s="14"/>
      <c r="K8" s="107"/>
    </row>
    <row r="9" spans="1:23">
      <c r="A9" s="13"/>
      <c r="B9" s="129" t="s">
        <v>51</v>
      </c>
      <c r="C9" s="130"/>
      <c r="D9" s="131"/>
      <c r="E9" s="9"/>
      <c r="F9" s="39" t="s">
        <v>51</v>
      </c>
      <c r="G9" s="138" t="s">
        <v>14</v>
      </c>
      <c r="H9" s="140"/>
      <c r="I9" s="14"/>
    </row>
    <row r="10" spans="1:23">
      <c r="A10" s="13"/>
      <c r="B10" s="132" t="s">
        <v>52</v>
      </c>
      <c r="C10" s="133"/>
      <c r="D10" s="134"/>
      <c r="E10" s="10"/>
      <c r="F10" s="39" t="s">
        <v>52</v>
      </c>
      <c r="G10" s="138"/>
      <c r="H10" s="141"/>
      <c r="I10" s="14"/>
    </row>
    <row r="11" spans="1:23">
      <c r="A11" s="13"/>
      <c r="B11" s="135" t="s">
        <v>53</v>
      </c>
      <c r="C11" s="133"/>
      <c r="D11" s="134"/>
      <c r="E11" s="10"/>
      <c r="F11" s="39" t="s">
        <v>53</v>
      </c>
      <c r="G11" s="138" t="s">
        <v>15</v>
      </c>
      <c r="H11" s="142" t="s">
        <v>22</v>
      </c>
      <c r="I11" s="14"/>
    </row>
    <row r="12" spans="1:23">
      <c r="A12" s="13"/>
      <c r="B12" s="135" t="s">
        <v>54</v>
      </c>
      <c r="C12" s="133"/>
      <c r="D12" s="134"/>
      <c r="E12" s="10"/>
      <c r="F12" s="39" t="s">
        <v>54</v>
      </c>
      <c r="G12" s="138"/>
      <c r="H12" s="141"/>
      <c r="I12" s="14"/>
    </row>
    <row r="13" spans="1:23">
      <c r="A13" s="13"/>
      <c r="B13" s="132" t="s">
        <v>55</v>
      </c>
      <c r="C13" s="136"/>
      <c r="D13" s="137"/>
      <c r="E13" s="11"/>
      <c r="F13" s="39" t="s">
        <v>55</v>
      </c>
      <c r="G13" s="139" t="s">
        <v>16</v>
      </c>
      <c r="H13" s="142" t="s">
        <v>56</v>
      </c>
      <c r="I13" s="14"/>
      <c r="L13" s="28" t="s">
        <v>20</v>
      </c>
    </row>
    <row r="14" spans="1:23" ht="13.5" thickBot="1">
      <c r="A14" s="13"/>
      <c r="B14" s="117"/>
      <c r="C14" s="118"/>
      <c r="D14" s="119"/>
      <c r="E14" s="11"/>
      <c r="F14" s="40"/>
      <c r="G14" s="139"/>
      <c r="H14" s="143"/>
      <c r="I14" s="14"/>
      <c r="L14" s="108">
        <v>35.700000000000003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>
      <c r="A17" s="13"/>
      <c r="B17" s="11"/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12" t="s">
        <v>11</v>
      </c>
      <c r="C19" s="113" t="s">
        <v>7</v>
      </c>
      <c r="D19" s="148" t="s">
        <v>13</v>
      </c>
      <c r="E19" s="149"/>
      <c r="F19" s="114" t="s">
        <v>0</v>
      </c>
      <c r="G19" s="115" t="s">
        <v>9</v>
      </c>
      <c r="H19" s="116" t="s">
        <v>10</v>
      </c>
      <c r="I19" s="14"/>
    </row>
    <row r="20" spans="1:9">
      <c r="A20" s="13"/>
      <c r="B20" s="1">
        <v>50</v>
      </c>
      <c r="C20" s="38" t="s">
        <v>57</v>
      </c>
      <c r="D20" s="144"/>
      <c r="E20" s="145"/>
      <c r="F20" s="43" t="s">
        <v>65</v>
      </c>
      <c r="G20" s="21">
        <v>6.78</v>
      </c>
      <c r="H20" s="22">
        <v>339</v>
      </c>
      <c r="I20" s="14"/>
    </row>
    <row r="21" spans="1:9" ht="48">
      <c r="A21" s="13"/>
      <c r="B21" s="1">
        <v>1</v>
      </c>
      <c r="C21" s="38" t="s">
        <v>58</v>
      </c>
      <c r="D21" s="144"/>
      <c r="E21" s="145"/>
      <c r="F21" s="43" t="s">
        <v>66</v>
      </c>
      <c r="G21" s="21">
        <v>577.13</v>
      </c>
      <c r="H21" s="22">
        <v>577.13</v>
      </c>
      <c r="I21" s="14"/>
    </row>
    <row r="22" spans="1:9" ht="48">
      <c r="A22" s="13"/>
      <c r="B22" s="1">
        <v>1</v>
      </c>
      <c r="C22" s="36" t="s">
        <v>59</v>
      </c>
      <c r="D22" s="144"/>
      <c r="E22" s="145"/>
      <c r="F22" s="43" t="s">
        <v>67</v>
      </c>
      <c r="G22" s="21">
        <v>534.46</v>
      </c>
      <c r="H22" s="22">
        <v>534.46</v>
      </c>
      <c r="I22" s="14"/>
    </row>
    <row r="23" spans="1:9" ht="48">
      <c r="A23" s="13"/>
      <c r="B23" s="1">
        <v>1</v>
      </c>
      <c r="C23" s="36" t="s">
        <v>60</v>
      </c>
      <c r="D23" s="144"/>
      <c r="E23" s="145"/>
      <c r="F23" s="43" t="s">
        <v>68</v>
      </c>
      <c r="G23" s="21">
        <v>512.30999999999995</v>
      </c>
      <c r="H23" s="22">
        <v>512.30999999999995</v>
      </c>
      <c r="I23" s="14"/>
    </row>
    <row r="24" spans="1:9" ht="48">
      <c r="A24" s="13"/>
      <c r="B24" s="1">
        <v>1</v>
      </c>
      <c r="C24" s="36" t="s">
        <v>61</v>
      </c>
      <c r="D24" s="144"/>
      <c r="E24" s="145"/>
      <c r="F24" s="43" t="s">
        <v>69</v>
      </c>
      <c r="G24" s="21">
        <v>973.81</v>
      </c>
      <c r="H24" s="22">
        <v>973.81</v>
      </c>
      <c r="I24" s="14"/>
    </row>
    <row r="25" spans="1:9" ht="36">
      <c r="A25" s="13"/>
      <c r="B25" s="1">
        <v>1</v>
      </c>
      <c r="C25" s="36" t="s">
        <v>62</v>
      </c>
      <c r="D25" s="144"/>
      <c r="E25" s="145"/>
      <c r="F25" s="43" t="s">
        <v>70</v>
      </c>
      <c r="G25" s="21">
        <v>1027.58</v>
      </c>
      <c r="H25" s="22">
        <v>1027.58</v>
      </c>
      <c r="I25" s="14"/>
    </row>
    <row r="26" spans="1:9" ht="48">
      <c r="A26" s="13"/>
      <c r="B26" s="1">
        <v>1</v>
      </c>
      <c r="C26" s="36" t="s">
        <v>63</v>
      </c>
      <c r="D26" s="144"/>
      <c r="E26" s="145"/>
      <c r="F26" s="43" t="s">
        <v>71</v>
      </c>
      <c r="G26" s="21">
        <v>915.66</v>
      </c>
      <c r="H26" s="22">
        <v>915.66</v>
      </c>
      <c r="I26" s="14"/>
    </row>
    <row r="27" spans="1:9" ht="60">
      <c r="A27" s="13"/>
      <c r="B27" s="1">
        <v>1</v>
      </c>
      <c r="C27" s="36" t="s">
        <v>64</v>
      </c>
      <c r="D27" s="144"/>
      <c r="E27" s="145"/>
      <c r="F27" s="43" t="s">
        <v>72</v>
      </c>
      <c r="G27" s="21">
        <v>831.67</v>
      </c>
      <c r="H27" s="22">
        <v>831.67</v>
      </c>
      <c r="I27" s="14"/>
    </row>
    <row r="28" spans="1:9" ht="12.4" customHeight="1">
      <c r="A28" s="13"/>
      <c r="B28" s="1"/>
      <c r="C28" s="37"/>
      <c r="D28" s="150"/>
      <c r="E28" s="151"/>
      <c r="F28" s="43" t="s">
        <v>26</v>
      </c>
      <c r="G28" s="21">
        <v>-211.62</v>
      </c>
      <c r="H28" s="22">
        <v>-211.62</v>
      </c>
      <c r="I28" s="14"/>
    </row>
    <row r="29" spans="1:9" ht="12.4" customHeight="1" thickBot="1">
      <c r="A29" s="13"/>
      <c r="B29" s="23"/>
      <c r="C29" s="24"/>
      <c r="D29" s="146"/>
      <c r="E29" s="147"/>
      <c r="F29" s="44"/>
      <c r="G29" s="25">
        <v>0</v>
      </c>
      <c r="H29" s="26">
        <v>0</v>
      </c>
      <c r="I29" s="14"/>
    </row>
    <row r="30" spans="1:9" ht="10.5" customHeight="1" thickBot="1">
      <c r="A30" s="13"/>
      <c r="B30" s="2"/>
      <c r="C30" s="2"/>
      <c r="D30" s="2"/>
      <c r="E30" s="2"/>
      <c r="F30" s="2"/>
      <c r="G30" s="31"/>
      <c r="H30" s="32"/>
      <c r="I30" s="14"/>
    </row>
    <row r="31" spans="1:9" ht="16.5" thickBot="1">
      <c r="A31" s="13"/>
      <c r="B31" s="30" t="s">
        <v>17</v>
      </c>
      <c r="C31" s="3"/>
      <c r="D31" s="3"/>
      <c r="E31" s="3"/>
      <c r="F31" s="3"/>
      <c r="G31" s="33" t="s">
        <v>18</v>
      </c>
      <c r="H31" s="34">
        <v>5500</v>
      </c>
      <c r="I31" s="14"/>
    </row>
    <row r="32" spans="1:9" ht="16.5" hidden="1" thickBot="1">
      <c r="A32" s="13"/>
      <c r="B32" s="30" t="s">
        <v>17</v>
      </c>
      <c r="C32" s="3"/>
      <c r="D32" s="3"/>
      <c r="E32" s="3"/>
      <c r="F32" s="3"/>
      <c r="G32" s="33" t="s">
        <v>23</v>
      </c>
      <c r="H32" s="34">
        <v>132.53012048192772</v>
      </c>
      <c r="I32" s="14"/>
    </row>
    <row r="33" spans="1:9" ht="16.5" hidden="1" thickBot="1">
      <c r="A33" s="13"/>
      <c r="B33" s="30"/>
      <c r="C33" s="3"/>
      <c r="D33" s="3"/>
      <c r="E33" s="3"/>
      <c r="F33" s="3"/>
      <c r="G33" s="33" t="s">
        <v>25</v>
      </c>
      <c r="H33" s="34">
        <v>40</v>
      </c>
      <c r="I33" s="14"/>
    </row>
    <row r="34" spans="1:9" ht="16.5" hidden="1" thickBot="1">
      <c r="A34" s="13"/>
      <c r="B34" s="30"/>
      <c r="C34" s="3"/>
      <c r="D34" s="3"/>
      <c r="E34" s="3"/>
      <c r="F34" s="3"/>
      <c r="G34" s="33" t="s">
        <v>24</v>
      </c>
      <c r="H34" s="34">
        <v>-3840.0000000000005</v>
      </c>
      <c r="I34" s="14"/>
    </row>
    <row r="35" spans="1:9" ht="10.5" customHeight="1">
      <c r="A35" s="18"/>
      <c r="B35" s="19"/>
      <c r="C35" s="19"/>
      <c r="D35" s="19"/>
      <c r="E35" s="19"/>
      <c r="F35" s="19"/>
      <c r="G35" s="19"/>
      <c r="H35" s="19"/>
      <c r="I35" s="20"/>
    </row>
    <row r="37" spans="1:9" ht="15">
      <c r="F37" s="154" t="s">
        <v>73</v>
      </c>
      <c r="G37" s="152">
        <v>35.700000000000003</v>
      </c>
    </row>
    <row r="38" spans="1:9" ht="15">
      <c r="F38" s="154" t="s">
        <v>74</v>
      </c>
      <c r="G38" s="153">
        <f>G39</f>
        <v>154.06162464985994</v>
      </c>
    </row>
    <row r="39" spans="1:9" ht="15">
      <c r="F39" s="154" t="s">
        <v>75</v>
      </c>
      <c r="G39" s="153">
        <f>H31/G37</f>
        <v>154.06162464985994</v>
      </c>
      <c r="H39" s="45"/>
    </row>
  </sheetData>
  <mergeCells count="23">
    <mergeCell ref="D20:E20"/>
    <mergeCell ref="D29:E29"/>
    <mergeCell ref="D19:E19"/>
    <mergeCell ref="D28:E28"/>
    <mergeCell ref="D21:E21"/>
    <mergeCell ref="D22:E22"/>
    <mergeCell ref="D23:E23"/>
    <mergeCell ref="D24:E24"/>
    <mergeCell ref="D25:E25"/>
    <mergeCell ref="D26:E26"/>
    <mergeCell ref="D27:E27"/>
    <mergeCell ref="B13:D13"/>
    <mergeCell ref="G9:G10"/>
    <mergeCell ref="G11:G12"/>
    <mergeCell ref="G13:G14"/>
    <mergeCell ref="H9:H10"/>
    <mergeCell ref="H11:H12"/>
    <mergeCell ref="H13:H14"/>
    <mergeCell ref="B8:D8"/>
    <mergeCell ref="B9:D9"/>
    <mergeCell ref="B10:D10"/>
    <mergeCell ref="B11:D11"/>
    <mergeCell ref="B12:D12"/>
  </mergeCells>
  <phoneticPr fontId="0" type="noConversion"/>
  <conditionalFormatting sqref="B20:B29">
    <cfRule type="cellIs" dxfId="18" priority="10" stopIfTrue="1" operator="equal">
      <formula>"ALERT"</formula>
    </cfRule>
  </conditionalFormatting>
  <conditionalFormatting sqref="F9:F14">
    <cfRule type="cellIs" dxfId="17" priority="6" stopIfTrue="1" operator="equal">
      <formula>0</formula>
    </cfRule>
  </conditionalFormatting>
  <conditionalFormatting sqref="F10:F14">
    <cfRule type="containsBlanks" dxfId="16" priority="7" stopIfTrue="1">
      <formula>LEN(TRIM(F10))=0</formula>
    </cfRule>
  </conditionalFormatting>
  <conditionalFormatting sqref="F20:F27">
    <cfRule type="containsText" dxfId="15" priority="1" stopIfTrue="1" operator="containsText" text="Exchange rate :">
      <formula>NOT(ISERROR(SEARCH("Exchange rate :",F20)))</formula>
    </cfRule>
  </conditionalFormatting>
  <conditionalFormatting sqref="F20:H29 H31:H34">
    <cfRule type="containsErrors" dxfId="14" priority="3" stopIfTrue="1">
      <formula>ISERROR(F20)</formula>
    </cfRule>
    <cfRule type="cellIs" dxfId="13" priority="4" stopIfTrue="1" operator="equal">
      <formula>"NA"</formula>
    </cfRule>
    <cfRule type="cellIs" dxfId="12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369"/>
  <sheetViews>
    <sheetView zoomScaleNormal="100" workbookViewId="0">
      <selection activeCell="D14" sqref="D14"/>
    </sheetView>
  </sheetViews>
  <sheetFormatPr defaultRowHeight="12.75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>
      <c r="A1" s="47" t="s">
        <v>1</v>
      </c>
      <c r="B1" s="48" t="s">
        <v>27</v>
      </c>
      <c r="C1" s="49"/>
      <c r="D1" s="49"/>
      <c r="E1" s="49"/>
      <c r="F1" s="49"/>
      <c r="G1" s="50"/>
      <c r="H1" s="51"/>
    </row>
    <row r="2" spans="1:8" s="52" customFormat="1" ht="13.5" thickBot="1">
      <c r="A2" s="53" t="s">
        <v>46</v>
      </c>
      <c r="B2" s="54" t="s">
        <v>43</v>
      </c>
      <c r="C2" s="55"/>
      <c r="D2" s="56"/>
      <c r="F2" s="57" t="s">
        <v>5</v>
      </c>
      <c r="G2" s="58" t="s">
        <v>28</v>
      </c>
    </row>
    <row r="3" spans="1:8" s="52" customFormat="1" ht="15" customHeight="1" thickBot="1">
      <c r="A3" s="53" t="s">
        <v>29</v>
      </c>
      <c r="F3" s="59">
        <v>45357</v>
      </c>
      <c r="G3" s="60" t="e">
        <f>VLOOKUP(Invoice!H5,'[1]Invoice Number'!$A$4:$I$27310,9,FALSE)</f>
        <v>#N/A</v>
      </c>
    </row>
    <row r="4" spans="1:8" s="52" customFormat="1">
      <c r="A4" s="53" t="s">
        <v>30</v>
      </c>
    </row>
    <row r="5" spans="1:8" s="52" customFormat="1">
      <c r="A5" s="53" t="s">
        <v>48</v>
      </c>
    </row>
    <row r="6" spans="1:8" s="52" customFormat="1">
      <c r="A6" s="53" t="s">
        <v>47</v>
      </c>
    </row>
    <row r="7" spans="1:8" s="52" customFormat="1">
      <c r="A7" s="61" t="s">
        <v>2</v>
      </c>
      <c r="E7" s="62"/>
    </row>
    <row r="8" spans="1:8" s="52" customFormat="1" ht="10.5" customHeight="1" thickBot="1">
      <c r="A8" s="61"/>
      <c r="E8" s="62"/>
    </row>
    <row r="9" spans="1:8" s="52" customFormat="1" ht="13.5" thickBot="1">
      <c r="A9" s="103" t="s">
        <v>3</v>
      </c>
      <c r="E9" s="104" t="s">
        <v>31</v>
      </c>
      <c r="F9" s="105"/>
      <c r="G9" s="106"/>
    </row>
    <row r="10" spans="1:8" s="52" customFormat="1">
      <c r="A10" s="63" t="str">
        <f>Invoice!B9</f>
        <v>Ti-Koz S.L</v>
      </c>
      <c r="B10" s="64"/>
      <c r="C10" s="64"/>
      <c r="E10" s="65" t="str">
        <f>Invoice!F9</f>
        <v>Ti-Koz S.L</v>
      </c>
      <c r="F10" s="66"/>
      <c r="G10" s="67"/>
    </row>
    <row r="11" spans="1:8" s="52" customFormat="1">
      <c r="A11" s="68" t="str">
        <f>Invoice!B10</f>
        <v>Corlos Buigas, 24</v>
      </c>
      <c r="B11" s="69"/>
      <c r="C11" s="69"/>
      <c r="E11" s="70" t="str">
        <f>Invoice!F10</f>
        <v>Corlos Buigas, 24</v>
      </c>
      <c r="F11" s="71"/>
      <c r="G11" s="72"/>
    </row>
    <row r="12" spans="1:8" s="52" customFormat="1">
      <c r="A12" s="68" t="str">
        <f>Invoice!B11</f>
        <v>Salou, 43840 - Tarragona, Spain</v>
      </c>
      <c r="B12" s="69"/>
      <c r="C12" s="69"/>
      <c r="E12" s="70" t="str">
        <f>Invoice!F11</f>
        <v>Salou, 43840 - Tarragona, Spain</v>
      </c>
      <c r="F12" s="71"/>
      <c r="G12" s="72"/>
    </row>
    <row r="13" spans="1:8" s="52" customFormat="1">
      <c r="A13" s="68" t="str">
        <f>Invoice!B12</f>
        <v>Email : danimomothebest@hotmail.com</v>
      </c>
      <c r="B13" s="69"/>
      <c r="C13" s="69"/>
      <c r="E13" s="70" t="str">
        <f>Invoice!F12</f>
        <v>Email : danimomothebest@hotmail.com</v>
      </c>
      <c r="F13" s="71"/>
      <c r="G13" s="72"/>
    </row>
    <row r="14" spans="1:8" s="52" customFormat="1">
      <c r="A14" s="68" t="str">
        <f>Invoice!B13</f>
        <v>Tel : 0034977382987</v>
      </c>
      <c r="B14" s="69"/>
      <c r="C14" s="69"/>
      <c r="D14" s="102">
        <v>35.700000000000003</v>
      </c>
      <c r="E14" s="70" t="str">
        <f>Invoice!F13</f>
        <v>Tel : 0034977382987</v>
      </c>
      <c r="F14" s="71"/>
      <c r="G14" s="72"/>
    </row>
    <row r="15" spans="1:8" s="52" customFormat="1" ht="13.5" thickBot="1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>
      <c r="A16" s="77"/>
    </row>
    <row r="17" spans="1:7" s="52" customFormat="1" ht="13.5" thickBot="1">
      <c r="A17" s="78" t="s">
        <v>0</v>
      </c>
      <c r="B17" s="79" t="s">
        <v>32</v>
      </c>
      <c r="C17" s="79" t="s">
        <v>33</v>
      </c>
      <c r="D17" s="79" t="s">
        <v>34</v>
      </c>
      <c r="E17" s="79" t="s">
        <v>35</v>
      </c>
      <c r="F17" s="79" t="s">
        <v>36</v>
      </c>
      <c r="G17" s="79" t="s">
        <v>37</v>
      </c>
    </row>
    <row r="18" spans="1:7" s="85" customFormat="1">
      <c r="A18" s="101" t="str">
        <f>Invoice!F20</f>
        <v>Steel banana 14g ,3/8'' with steel balls 4 mm.</v>
      </c>
      <c r="B18" s="80" t="str">
        <f>Invoice!C20</f>
        <v>BNB4</v>
      </c>
      <c r="C18" s="81">
        <f>Invoice!B20</f>
        <v>50</v>
      </c>
      <c r="D18" s="82">
        <f>F18/$D$14</f>
        <v>0.18991596638655461</v>
      </c>
      <c r="E18" s="82">
        <f>G18/$D$14</f>
        <v>9.4957983193277311</v>
      </c>
      <c r="F18" s="83">
        <f>Invoice!G20</f>
        <v>6.78</v>
      </c>
      <c r="G18" s="84">
        <f>C18*F18</f>
        <v>339</v>
      </c>
    </row>
    <row r="19" spans="1:7" s="85" customFormat="1" ht="36">
      <c r="A19" s="101" t="str">
        <f>Invoice!F21</f>
        <v>Display box with 52 pcs. of 925 sterling silver "Bend it yourself " nose studs, 22g (0.6mm) with big 2.5mm clear prong set Cubic Zirconia (CZ) stones</v>
      </c>
      <c r="B19" s="80" t="str">
        <f>Invoice!C21</f>
        <v>NYZBC25</v>
      </c>
      <c r="C19" s="81">
        <f>Invoice!B21</f>
        <v>1</v>
      </c>
      <c r="D19" s="86">
        <f t="shared" ref="D19:E25" si="0">F19/$D$14</f>
        <v>16.166106442577028</v>
      </c>
      <c r="E19" s="86">
        <f t="shared" si="0"/>
        <v>16.166106442577028</v>
      </c>
      <c r="F19" s="87">
        <f>Invoice!G21</f>
        <v>577.13</v>
      </c>
      <c r="G19" s="88">
        <f t="shared" ref="G19:G25" si="1">C19*F19</f>
        <v>577.13</v>
      </c>
    </row>
    <row r="20" spans="1:7" s="85" customFormat="1" ht="36">
      <c r="A20" s="101" t="str">
        <f>Invoice!F22</f>
        <v>Display box with 52 pcs. of 925 sterling silver "Bend it yourself " nose studs, 22g (0.6mm) with tiny 1.25mm clear prong set Cubic Zirconia (CZ) stones</v>
      </c>
      <c r="B20" s="80" t="str">
        <f>Invoice!C22</f>
        <v>NYZBC12</v>
      </c>
      <c r="C20" s="81">
        <f>Invoice!B22</f>
        <v>1</v>
      </c>
      <c r="D20" s="86">
        <f t="shared" si="0"/>
        <v>14.970868347338936</v>
      </c>
      <c r="E20" s="86">
        <f t="shared" si="0"/>
        <v>14.970868347338936</v>
      </c>
      <c r="F20" s="87">
        <f>Invoice!G22</f>
        <v>534.46</v>
      </c>
      <c r="G20" s="88">
        <f t="shared" si="1"/>
        <v>534.46</v>
      </c>
    </row>
    <row r="21" spans="1:7" s="85" customFormat="1" ht="36">
      <c r="A21" s="101" t="str">
        <f>Invoice!F23</f>
        <v>Display box with 52 pieces of 925 sterling silver ''bend it yourself'' nose studs  , 22g (0.6mm) with clear 1.5mm prong set round  shaped Cubic zirconia stone (CZ)</v>
      </c>
      <c r="B21" s="80" t="str">
        <f>Invoice!C23</f>
        <v>NYZBC</v>
      </c>
      <c r="C21" s="81">
        <f>Invoice!B23</f>
        <v>1</v>
      </c>
      <c r="D21" s="86">
        <f t="shared" si="0"/>
        <v>14.350420168067224</v>
      </c>
      <c r="E21" s="86">
        <f t="shared" si="0"/>
        <v>14.350420168067224</v>
      </c>
      <c r="F21" s="87">
        <f>Invoice!G23</f>
        <v>512.30999999999995</v>
      </c>
      <c r="G21" s="88">
        <f t="shared" si="1"/>
        <v>512.30999999999995</v>
      </c>
    </row>
    <row r="22" spans="1:7" s="85" customFormat="1" ht="36">
      <c r="A22" s="101" t="str">
        <f>Invoice!F24</f>
        <v>Display box with 52 pcs. of 925 sterling silver "bend it yourself" nose studs, 22g (0.6mm) with 18k gold plating and  tiny 1.25mm round prong set clear CZ stones</v>
      </c>
      <c r="B22" s="80" t="str">
        <f>Invoice!C24</f>
        <v>18YZ12XC</v>
      </c>
      <c r="C22" s="81">
        <f>Invoice!B24</f>
        <v>1</v>
      </c>
      <c r="D22" s="86">
        <f t="shared" si="0"/>
        <v>27.277591036414563</v>
      </c>
      <c r="E22" s="86">
        <f t="shared" si="0"/>
        <v>27.277591036414563</v>
      </c>
      <c r="F22" s="87">
        <f>Invoice!G24</f>
        <v>973.81</v>
      </c>
      <c r="G22" s="88">
        <f t="shared" si="1"/>
        <v>973.81</v>
      </c>
    </row>
    <row r="23" spans="1:7" s="85" customFormat="1" ht="36">
      <c r="A23" s="101" t="str">
        <f>Invoice!F25</f>
        <v>Display box with 52 pcs. of 925 sterling silver "bend it yourself" nose studs, 22g (0.6mm) with real 18k gold plating and big 2.5mm clear prong CZ stones</v>
      </c>
      <c r="B23" s="80" t="str">
        <f>Invoice!C25</f>
        <v>18YZ25XC</v>
      </c>
      <c r="C23" s="81">
        <f>Invoice!B25</f>
        <v>1</v>
      </c>
      <c r="D23" s="86">
        <f t="shared" si="0"/>
        <v>28.783753501400557</v>
      </c>
      <c r="E23" s="86">
        <f t="shared" si="0"/>
        <v>28.783753501400557</v>
      </c>
      <c r="F23" s="87">
        <f>Invoice!G25</f>
        <v>1027.58</v>
      </c>
      <c r="G23" s="88">
        <f t="shared" si="1"/>
        <v>1027.58</v>
      </c>
    </row>
    <row r="24" spans="1:7" s="85" customFormat="1" ht="36">
      <c r="A24" s="101" t="str">
        <f>Invoice!F26</f>
        <v xml:space="preserve">Display box of 52 pieces of 925 sterling silver prong set '' bend it yourself nose studs,1.5mm round CZ crystalswith 18k gold plating , 22g (0.6mm) </v>
      </c>
      <c r="B24" s="80" t="str">
        <f>Invoice!C26</f>
        <v>18NYZBC</v>
      </c>
      <c r="C24" s="81">
        <f>Invoice!B26</f>
        <v>1</v>
      </c>
      <c r="D24" s="86">
        <f t="shared" si="0"/>
        <v>25.648739495798317</v>
      </c>
      <c r="E24" s="86">
        <f t="shared" si="0"/>
        <v>25.648739495798317</v>
      </c>
      <c r="F24" s="87">
        <f>Invoice!G26</f>
        <v>915.66</v>
      </c>
      <c r="G24" s="88">
        <f t="shared" si="1"/>
        <v>915.66</v>
      </c>
    </row>
    <row r="25" spans="1:7" s="85" customFormat="1" ht="48">
      <c r="A25" s="101" t="str">
        <f>Invoice!F27</f>
        <v>925 sterling silver " bend it yourself" nose studs, 0.6mm (22g) with a 1.5mm assorted round color crystal in wire flower top / 52 pcs per display box (in standard packing or in vacuum sealed packing to prevent tarnishing)</v>
      </c>
      <c r="B25" s="80" t="str">
        <f>Invoice!C27</f>
        <v>YXFL2M</v>
      </c>
      <c r="C25" s="81">
        <f>Invoice!B27</f>
        <v>1</v>
      </c>
      <c r="D25" s="86">
        <f t="shared" si="0"/>
        <v>23.296078431372546</v>
      </c>
      <c r="E25" s="86">
        <f t="shared" si="0"/>
        <v>23.296078431372546</v>
      </c>
      <c r="F25" s="87">
        <f>Invoice!G27</f>
        <v>831.67</v>
      </c>
      <c r="G25" s="88">
        <f t="shared" si="1"/>
        <v>831.67</v>
      </c>
    </row>
    <row r="26" spans="1:7" s="85" customFormat="1">
      <c r="A26" s="101"/>
      <c r="B26" s="80"/>
      <c r="C26" s="81"/>
      <c r="D26" s="86"/>
      <c r="E26" s="86"/>
      <c r="F26" s="87"/>
      <c r="G26" s="88"/>
    </row>
    <row r="27" spans="1:7" s="85" customFormat="1">
      <c r="A27" s="101" t="str">
        <f>Invoice!F28</f>
        <v>Discount</v>
      </c>
      <c r="B27" s="80"/>
      <c r="C27" s="81"/>
      <c r="D27" s="86">
        <f>F27/$D$14</f>
        <v>-5.9277310924369742</v>
      </c>
      <c r="E27" s="86">
        <f>G27/$D$14</f>
        <v>-5.9277310924369742</v>
      </c>
      <c r="F27" s="87">
        <f>Invoice!G28</f>
        <v>-211.62</v>
      </c>
      <c r="G27" s="88">
        <f>F27</f>
        <v>-211.62</v>
      </c>
    </row>
    <row r="28" spans="1:7" s="85" customFormat="1" ht="13.5" thickBot="1">
      <c r="A28" s="89"/>
      <c r="B28" s="90"/>
      <c r="C28" s="91"/>
      <c r="D28" s="92"/>
      <c r="E28" s="92"/>
      <c r="F28" s="93"/>
      <c r="G28" s="94"/>
    </row>
    <row r="29" spans="1:7" s="52" customFormat="1">
      <c r="D29" s="52" t="s">
        <v>38</v>
      </c>
      <c r="G29" s="95">
        <f>SUM(G18:G26)</f>
        <v>5711.62</v>
      </c>
    </row>
    <row r="30" spans="1:7" s="52" customFormat="1">
      <c r="A30" s="53"/>
      <c r="D30" s="52" t="s">
        <v>39</v>
      </c>
      <c r="G30" s="96">
        <f>G29+G27</f>
        <v>5500</v>
      </c>
    </row>
    <row r="31" spans="1:7" s="52" customFormat="1">
      <c r="D31" s="52" t="s">
        <v>40</v>
      </c>
      <c r="G31" s="97">
        <f>G30-G32</f>
        <v>5140.1869158878508</v>
      </c>
    </row>
    <row r="32" spans="1:7" s="52" customFormat="1">
      <c r="D32" s="52" t="s">
        <v>41</v>
      </c>
      <c r="G32" s="97">
        <f>(G30*7)/107</f>
        <v>359.81308411214951</v>
      </c>
    </row>
    <row r="33" spans="1:7" s="52" customFormat="1">
      <c r="D33" s="53" t="s">
        <v>42</v>
      </c>
      <c r="G33" s="98">
        <f>SUM(G31:G32)</f>
        <v>5500</v>
      </c>
    </row>
    <row r="34" spans="1:7" s="52" customFormat="1"/>
    <row r="35" spans="1:7" s="52" customFormat="1" ht="8.25" customHeight="1"/>
    <row r="36" spans="1:7" s="52" customFormat="1" ht="11.25" customHeight="1"/>
    <row r="37" spans="1:7" s="52" customFormat="1" ht="8.25" customHeight="1"/>
    <row r="38" spans="1:7" s="52" customFormat="1"/>
    <row r="39" spans="1:7" s="52" customFormat="1" ht="10.5" customHeight="1">
      <c r="A39" s="53"/>
    </row>
    <row r="40" spans="1:7" s="52" customFormat="1" ht="9" customHeight="1"/>
    <row r="41" spans="1:7" s="52" customFormat="1" ht="13.5" customHeight="1">
      <c r="A41" s="53"/>
    </row>
    <row r="42" spans="1:7" s="52" customFormat="1" ht="9.75" customHeight="1">
      <c r="A42" s="100"/>
    </row>
    <row r="43" spans="1:7" s="52" customFormat="1"/>
    <row r="44" spans="1:7" s="52" customFormat="1"/>
    <row r="45" spans="1:7" s="52" customFormat="1"/>
    <row r="46" spans="1:7" s="52" customFormat="1"/>
    <row r="47" spans="1:7" s="52" customFormat="1"/>
    <row r="48" spans="1:7" s="52" customFormat="1"/>
    <row r="49" s="52" customFormat="1"/>
    <row r="50" s="52" customFormat="1"/>
    <row r="51" s="52" customFormat="1"/>
    <row r="52" s="52" customFormat="1"/>
    <row r="53" s="52" customFormat="1"/>
    <row r="54" s="52" customFormat="1"/>
    <row r="55" s="52" customFormat="1"/>
    <row r="56" s="52" customFormat="1"/>
    <row r="57" s="52" customFormat="1"/>
    <row r="58" s="52" customFormat="1"/>
    <row r="59" s="52" customFormat="1"/>
    <row r="60" s="52" customFormat="1"/>
    <row r="61" s="52" customFormat="1"/>
    <row r="62" s="52" customFormat="1"/>
    <row r="63" s="52" customFormat="1"/>
    <row r="64" s="52" customFormat="1"/>
    <row r="65" s="52" customFormat="1"/>
    <row r="66" s="52" customFormat="1"/>
    <row r="67" s="52" customFormat="1"/>
    <row r="68" s="52" customFormat="1"/>
    <row r="69" s="52" customFormat="1"/>
    <row r="70" s="52" customFormat="1"/>
    <row r="71" s="52" customFormat="1"/>
    <row r="72" s="52" customFormat="1"/>
    <row r="73" s="52" customFormat="1"/>
    <row r="74" s="52" customFormat="1"/>
    <row r="75" s="52" customFormat="1"/>
    <row r="76" s="52" customFormat="1"/>
    <row r="77" s="52" customFormat="1"/>
    <row r="78" s="52" customFormat="1"/>
    <row r="79" s="52" customFormat="1"/>
    <row r="80" s="52" customFormat="1"/>
    <row r="81" s="52" customFormat="1"/>
    <row r="82" s="52" customFormat="1"/>
    <row r="83" s="52" customFormat="1"/>
    <row r="84" s="52" customFormat="1"/>
    <row r="85" s="52" customFormat="1"/>
    <row r="86" s="52" customFormat="1"/>
    <row r="87" s="52" customFormat="1"/>
    <row r="88" s="52" customFormat="1"/>
    <row r="89" s="52" customFormat="1"/>
    <row r="90" s="52" customFormat="1"/>
    <row r="91" s="52" customFormat="1"/>
    <row r="92" s="52" customFormat="1"/>
    <row r="93" s="52" customFormat="1"/>
    <row r="94" s="52" customFormat="1"/>
    <row r="95" s="52" customFormat="1"/>
    <row r="96" s="52" customFormat="1"/>
    <row r="97" s="52" customFormat="1"/>
    <row r="98" s="52" customFormat="1"/>
    <row r="99" s="52" customFormat="1"/>
    <row r="100" s="52" customFormat="1"/>
    <row r="101" s="52" customFormat="1"/>
    <row r="102" s="52" customFormat="1"/>
    <row r="103" s="52" customFormat="1"/>
    <row r="104" s="52" customFormat="1"/>
    <row r="105" s="52" customFormat="1"/>
    <row r="106" s="52" customFormat="1"/>
    <row r="107" s="52" customFormat="1"/>
    <row r="108" s="52" customFormat="1"/>
    <row r="109" s="52" customFormat="1"/>
    <row r="110" s="52" customFormat="1"/>
    <row r="111" s="52" customFormat="1"/>
    <row r="112" s="52" customFormat="1"/>
    <row r="113" s="52" customFormat="1"/>
    <row r="114" s="52" customFormat="1"/>
    <row r="115" s="52" customFormat="1"/>
    <row r="116" s="52" customFormat="1"/>
    <row r="117" s="52" customFormat="1"/>
    <row r="118" s="52" customFormat="1"/>
    <row r="119" s="52" customFormat="1"/>
    <row r="120" s="52" customFormat="1"/>
    <row r="121" s="52" customFormat="1"/>
    <row r="122" s="52" customFormat="1"/>
    <row r="123" s="52" customFormat="1"/>
    <row r="124" s="52" customFormat="1"/>
    <row r="125" s="52" customFormat="1"/>
    <row r="126" s="52" customFormat="1"/>
    <row r="127" s="52" customFormat="1"/>
    <row r="128" s="52" customFormat="1"/>
    <row r="129" s="52" customFormat="1"/>
    <row r="130" s="52" customFormat="1"/>
    <row r="131" s="52" customFormat="1"/>
    <row r="132" s="52" customFormat="1"/>
    <row r="133" s="52" customFormat="1"/>
    <row r="134" s="52" customFormat="1"/>
    <row r="135" s="52" customFormat="1"/>
    <row r="136" s="52" customFormat="1"/>
    <row r="137" s="52" customFormat="1"/>
    <row r="138" s="52" customFormat="1"/>
    <row r="139" s="52" customFormat="1"/>
    <row r="140" s="52" customFormat="1"/>
    <row r="141" s="52" customFormat="1"/>
    <row r="142" s="52" customFormat="1"/>
    <row r="143" s="52" customFormat="1"/>
    <row r="144" s="52" customFormat="1"/>
    <row r="145" s="52" customFormat="1"/>
    <row r="146" s="52" customFormat="1"/>
    <row r="147" s="52" customFormat="1"/>
    <row r="148" s="52" customFormat="1"/>
    <row r="149" s="52" customFormat="1"/>
    <row r="150" s="52" customFormat="1"/>
    <row r="151" s="52" customFormat="1"/>
    <row r="152" s="52" customFormat="1"/>
    <row r="153" s="52" customFormat="1"/>
    <row r="154" s="52" customFormat="1"/>
    <row r="155" s="52" customFormat="1"/>
    <row r="156" s="52" customFormat="1"/>
    <row r="157" s="52" customFormat="1"/>
    <row r="158" s="52" customFormat="1"/>
    <row r="159" s="52" customFormat="1"/>
    <row r="160" s="52" customFormat="1"/>
    <row r="161" s="52" customFormat="1"/>
    <row r="162" s="52" customFormat="1"/>
    <row r="163" s="52" customFormat="1"/>
    <row r="164" s="52" customFormat="1"/>
    <row r="165" s="52" customFormat="1"/>
    <row r="166" s="52" customFormat="1"/>
    <row r="167" s="52" customFormat="1"/>
    <row r="168" s="52" customFormat="1"/>
    <row r="169" s="52" customFormat="1"/>
    <row r="170" s="52" customFormat="1"/>
    <row r="171" s="52" customFormat="1"/>
    <row r="172" s="52" customFormat="1"/>
    <row r="173" s="52" customFormat="1"/>
    <row r="174" s="52" customFormat="1"/>
    <row r="175" s="52" customFormat="1"/>
    <row r="176" s="52" customFormat="1"/>
    <row r="177" s="52" customFormat="1"/>
    <row r="178" s="52" customFormat="1"/>
    <row r="179" s="52" customFormat="1"/>
    <row r="180" s="52" customFormat="1"/>
    <row r="181" s="52" customFormat="1"/>
    <row r="182" s="52" customFormat="1"/>
    <row r="183" s="52" customFormat="1"/>
    <row r="184" s="52" customFormat="1"/>
    <row r="185" s="52" customFormat="1"/>
    <row r="186" s="52" customFormat="1"/>
    <row r="187" s="52" customFormat="1"/>
    <row r="188" s="52" customFormat="1"/>
    <row r="189" s="52" customFormat="1"/>
    <row r="190" s="52" customFormat="1"/>
    <row r="191" s="52" customFormat="1"/>
    <row r="192" s="52" customFormat="1"/>
    <row r="193" s="52" customFormat="1"/>
    <row r="194" s="52" customFormat="1"/>
    <row r="195" s="52" customFormat="1"/>
    <row r="196" s="52" customFormat="1"/>
    <row r="197" s="52" customFormat="1"/>
    <row r="198" s="52" customFormat="1"/>
    <row r="199" s="52" customFormat="1"/>
    <row r="200" s="52" customFormat="1"/>
    <row r="201" s="52" customFormat="1"/>
    <row r="202" s="52" customFormat="1"/>
    <row r="203" s="52" customFormat="1"/>
    <row r="204" s="52" customFormat="1"/>
    <row r="205" s="52" customFormat="1"/>
    <row r="206" s="52" customFormat="1"/>
    <row r="207" s="52" customFormat="1"/>
    <row r="208" s="52" customFormat="1"/>
    <row r="209" s="52" customFormat="1"/>
    <row r="210" s="52" customFormat="1"/>
    <row r="211" s="52" customFormat="1"/>
    <row r="212" s="52" customFormat="1"/>
    <row r="213" s="52" customFormat="1"/>
    <row r="214" s="52" customFormat="1"/>
    <row r="215" s="52" customFormat="1"/>
    <row r="216" s="52" customFormat="1"/>
    <row r="217" s="52" customFormat="1"/>
    <row r="218" s="52" customFormat="1"/>
    <row r="219" s="52" customFormat="1"/>
    <row r="220" s="52" customFormat="1"/>
    <row r="221" s="52" customFormat="1"/>
    <row r="222" s="52" customFormat="1"/>
    <row r="223" s="52" customFormat="1"/>
    <row r="224" s="52" customFormat="1"/>
    <row r="225" s="52" customFormat="1"/>
    <row r="226" s="52" customFormat="1"/>
    <row r="227" s="52" customFormat="1"/>
    <row r="228" s="52" customFormat="1"/>
    <row r="229" s="52" customFormat="1"/>
    <row r="230" s="52" customFormat="1"/>
    <row r="231" s="52" customFormat="1"/>
    <row r="232" s="52" customFormat="1"/>
    <row r="233" s="52" customFormat="1"/>
    <row r="234" s="52" customFormat="1"/>
    <row r="235" s="52" customFormat="1"/>
    <row r="236" s="52" customFormat="1"/>
    <row r="237" s="52" customFormat="1"/>
    <row r="238" s="52" customFormat="1"/>
    <row r="239" s="52" customFormat="1"/>
    <row r="240" s="52" customFormat="1"/>
    <row r="241" s="52" customFormat="1"/>
    <row r="242" s="52" customFormat="1"/>
    <row r="243" s="52" customFormat="1"/>
    <row r="244" s="52" customFormat="1"/>
    <row r="245" s="52" customFormat="1"/>
    <row r="246" s="52" customFormat="1"/>
    <row r="247" s="52" customFormat="1"/>
    <row r="248" s="52" customFormat="1"/>
    <row r="249" s="52" customFormat="1"/>
    <row r="250" s="52" customFormat="1"/>
    <row r="251" s="52" customFormat="1"/>
    <row r="252" s="52" customFormat="1"/>
    <row r="253" s="52" customFormat="1"/>
    <row r="254" s="52" customFormat="1"/>
    <row r="255" s="52" customFormat="1"/>
    <row r="256" s="52" customFormat="1"/>
    <row r="257" s="52" customFormat="1"/>
    <row r="258" s="52" customFormat="1"/>
    <row r="259" s="52" customFormat="1"/>
    <row r="260" s="52" customFormat="1"/>
    <row r="261" s="52" customFormat="1"/>
    <row r="262" s="52" customFormat="1"/>
    <row r="263" s="52" customFormat="1"/>
    <row r="264" s="52" customFormat="1"/>
    <row r="265" s="52" customFormat="1"/>
    <row r="266" s="52" customFormat="1"/>
    <row r="267" s="52" customFormat="1"/>
    <row r="268" s="52" customFormat="1"/>
    <row r="269" s="52" customFormat="1"/>
    <row r="270" s="52" customFormat="1"/>
    <row r="271" s="52" customFormat="1"/>
    <row r="272" s="52" customFormat="1"/>
    <row r="273" s="52" customFormat="1"/>
    <row r="274" s="52" customFormat="1"/>
    <row r="275" s="52" customFormat="1"/>
    <row r="276" s="52" customFormat="1"/>
    <row r="277" s="52" customFormat="1"/>
    <row r="278" s="52" customFormat="1"/>
    <row r="279" s="52" customFormat="1"/>
    <row r="280" s="52" customFormat="1"/>
    <row r="281" s="52" customFormat="1"/>
    <row r="282" s="52" customFormat="1"/>
    <row r="283" s="52" customFormat="1"/>
    <row r="284" s="52" customFormat="1"/>
    <row r="285" s="52" customFormat="1"/>
    <row r="286" s="52" customFormat="1"/>
    <row r="287" s="52" customFormat="1"/>
    <row r="288" s="52" customFormat="1"/>
    <row r="289" spans="1:7" s="52" customFormat="1"/>
    <row r="290" spans="1:7" s="52" customFormat="1"/>
    <row r="291" spans="1:7" s="52" customFormat="1">
      <c r="A291" s="99"/>
      <c r="B291" s="99"/>
      <c r="C291" s="99"/>
      <c r="D291" s="99"/>
      <c r="E291" s="99"/>
      <c r="F291" s="99"/>
      <c r="G291" s="99"/>
    </row>
    <row r="292" spans="1:7" s="52" customFormat="1">
      <c r="A292" s="99"/>
      <c r="B292" s="99"/>
      <c r="C292" s="99"/>
      <c r="D292" s="99"/>
      <c r="E292" s="99"/>
      <c r="F292" s="99"/>
      <c r="G292" s="99"/>
    </row>
    <row r="293" spans="1:7" s="52" customFormat="1">
      <c r="A293" s="99"/>
      <c r="B293" s="99"/>
      <c r="C293" s="99"/>
      <c r="D293" s="99"/>
      <c r="E293" s="99"/>
      <c r="F293" s="99"/>
      <c r="G293" s="99"/>
    </row>
    <row r="294" spans="1:7" s="52" customFormat="1">
      <c r="A294" s="99"/>
      <c r="B294" s="99"/>
      <c r="C294" s="99"/>
      <c r="D294" s="99"/>
      <c r="E294" s="99"/>
      <c r="F294" s="99"/>
      <c r="G294" s="99"/>
    </row>
    <row r="295" spans="1:7" s="52" customFormat="1">
      <c r="A295" s="99"/>
      <c r="B295" s="99"/>
      <c r="C295" s="99"/>
      <c r="D295" s="99"/>
      <c r="E295" s="99"/>
      <c r="F295" s="99"/>
      <c r="G295" s="99"/>
    </row>
    <row r="296" spans="1:7" s="52" customFormat="1">
      <c r="A296" s="99"/>
      <c r="B296" s="99"/>
      <c r="C296" s="99"/>
      <c r="D296" s="99"/>
      <c r="E296" s="99"/>
      <c r="F296" s="99"/>
      <c r="G296" s="99"/>
    </row>
    <row r="297" spans="1:7" s="52" customFormat="1">
      <c r="A297" s="99"/>
      <c r="B297" s="99"/>
      <c r="C297" s="99"/>
      <c r="D297" s="99"/>
      <c r="E297" s="99"/>
      <c r="F297" s="99"/>
      <c r="G297" s="99"/>
    </row>
    <row r="298" spans="1:7" s="52" customFormat="1">
      <c r="A298" s="99"/>
      <c r="B298" s="99"/>
      <c r="C298" s="99"/>
      <c r="D298" s="99"/>
      <c r="E298" s="99"/>
      <c r="F298" s="99"/>
      <c r="G298" s="99"/>
    </row>
    <row r="299" spans="1:7" s="52" customFormat="1">
      <c r="A299" s="99"/>
      <c r="B299" s="99"/>
      <c r="C299" s="99"/>
      <c r="D299" s="99"/>
      <c r="E299" s="99"/>
      <c r="F299" s="99"/>
      <c r="G299" s="99"/>
    </row>
    <row r="300" spans="1:7" s="52" customFormat="1">
      <c r="A300" s="99"/>
      <c r="B300" s="99"/>
      <c r="C300" s="99"/>
      <c r="D300" s="99"/>
      <c r="E300" s="99"/>
      <c r="F300" s="99"/>
      <c r="G300" s="99"/>
    </row>
    <row r="301" spans="1:7" s="52" customFormat="1">
      <c r="A301" s="99"/>
      <c r="B301" s="99"/>
      <c r="C301" s="99"/>
      <c r="D301" s="99"/>
      <c r="E301" s="99"/>
      <c r="F301" s="99"/>
      <c r="G301" s="99"/>
    </row>
    <row r="302" spans="1:7" s="52" customFormat="1">
      <c r="A302" s="99"/>
      <c r="B302" s="99"/>
      <c r="C302" s="99"/>
      <c r="D302" s="99"/>
      <c r="E302" s="99"/>
      <c r="F302" s="99"/>
      <c r="G302" s="99"/>
    </row>
    <row r="303" spans="1:7" s="52" customFormat="1">
      <c r="A303" s="99"/>
      <c r="B303" s="99"/>
      <c r="C303" s="99"/>
      <c r="D303" s="99"/>
      <c r="E303" s="99"/>
      <c r="F303" s="99"/>
      <c r="G303" s="99"/>
    </row>
    <row r="304" spans="1:7" s="52" customFormat="1">
      <c r="A304" s="99"/>
      <c r="B304" s="99"/>
      <c r="C304" s="99"/>
      <c r="D304" s="99"/>
      <c r="E304" s="99"/>
      <c r="F304" s="99"/>
      <c r="G304" s="99"/>
    </row>
    <row r="305" spans="1:7" s="52" customFormat="1">
      <c r="A305" s="99"/>
      <c r="B305" s="99"/>
      <c r="C305" s="99"/>
      <c r="D305" s="99"/>
      <c r="E305" s="99"/>
      <c r="F305" s="99"/>
      <c r="G305" s="99"/>
    </row>
    <row r="306" spans="1:7" s="52" customFormat="1">
      <c r="A306" s="99"/>
      <c r="B306" s="99"/>
      <c r="C306" s="99"/>
      <c r="D306" s="99"/>
      <c r="E306" s="99"/>
      <c r="F306" s="99"/>
      <c r="G306" s="99"/>
    </row>
    <row r="307" spans="1:7" s="52" customFormat="1">
      <c r="A307" s="99"/>
      <c r="B307" s="99"/>
      <c r="C307" s="99"/>
      <c r="D307" s="99"/>
      <c r="E307" s="99"/>
      <c r="F307" s="99"/>
      <c r="G307" s="99"/>
    </row>
    <row r="308" spans="1:7" s="52" customFormat="1">
      <c r="A308" s="99"/>
      <c r="B308" s="99"/>
      <c r="C308" s="99"/>
      <c r="D308" s="99"/>
      <c r="E308" s="99"/>
      <c r="F308" s="99"/>
      <c r="G308" s="99"/>
    </row>
    <row r="309" spans="1:7" s="52" customFormat="1">
      <c r="A309" s="99"/>
      <c r="B309" s="99"/>
      <c r="C309" s="99"/>
      <c r="D309" s="99"/>
      <c r="E309" s="99"/>
      <c r="F309" s="99"/>
      <c r="G309" s="99"/>
    </row>
    <row r="310" spans="1:7" s="52" customFormat="1">
      <c r="A310" s="99"/>
      <c r="B310" s="99"/>
      <c r="C310" s="99"/>
      <c r="D310" s="99"/>
      <c r="E310" s="99"/>
      <c r="F310" s="99"/>
      <c r="G310" s="99"/>
    </row>
    <row r="311" spans="1:7" s="52" customFormat="1">
      <c r="A311" s="99"/>
      <c r="B311" s="99"/>
      <c r="C311" s="99"/>
      <c r="D311" s="99"/>
      <c r="E311" s="99"/>
      <c r="F311" s="99"/>
      <c r="G311" s="99"/>
    </row>
    <row r="312" spans="1:7" s="52" customFormat="1">
      <c r="A312" s="99"/>
      <c r="B312" s="99"/>
      <c r="C312" s="99"/>
      <c r="D312" s="99"/>
      <c r="E312" s="99"/>
      <c r="F312" s="99"/>
      <c r="G312" s="99"/>
    </row>
    <row r="313" spans="1:7" s="52" customFormat="1">
      <c r="A313" s="99"/>
      <c r="B313" s="99"/>
      <c r="C313" s="99"/>
      <c r="D313" s="99"/>
      <c r="E313" s="99"/>
      <c r="F313" s="99"/>
      <c r="G313" s="99"/>
    </row>
    <row r="314" spans="1:7" s="52" customFormat="1">
      <c r="A314" s="99"/>
      <c r="B314" s="99"/>
      <c r="C314" s="99"/>
      <c r="D314" s="99"/>
      <c r="E314" s="99"/>
      <c r="F314" s="99"/>
      <c r="G314" s="99"/>
    </row>
    <row r="315" spans="1:7" s="52" customFormat="1">
      <c r="A315" s="99"/>
      <c r="B315" s="99"/>
      <c r="C315" s="99"/>
      <c r="D315" s="99"/>
      <c r="E315" s="99"/>
      <c r="F315" s="99"/>
      <c r="G315" s="99"/>
    </row>
    <row r="316" spans="1:7" s="52" customFormat="1">
      <c r="A316" s="99"/>
      <c r="B316" s="99"/>
      <c r="C316" s="99"/>
      <c r="D316" s="99"/>
      <c r="E316" s="99"/>
      <c r="F316" s="99"/>
      <c r="G316" s="99"/>
    </row>
    <row r="317" spans="1:7" s="52" customFormat="1">
      <c r="A317" s="99"/>
      <c r="B317" s="99"/>
      <c r="C317" s="99"/>
      <c r="D317" s="99"/>
      <c r="E317" s="99"/>
      <c r="F317" s="99"/>
      <c r="G317" s="99"/>
    </row>
    <row r="318" spans="1:7" s="52" customFormat="1">
      <c r="A318" s="99"/>
      <c r="B318" s="99"/>
      <c r="C318" s="99"/>
      <c r="D318" s="99"/>
      <c r="E318" s="99"/>
      <c r="F318" s="99"/>
      <c r="G318" s="99"/>
    </row>
    <row r="319" spans="1:7" s="52" customFormat="1">
      <c r="A319" s="99"/>
      <c r="B319" s="99"/>
      <c r="C319" s="99"/>
      <c r="D319" s="99"/>
      <c r="E319" s="99"/>
      <c r="F319" s="99"/>
      <c r="G319" s="99"/>
    </row>
    <row r="320" spans="1:7" s="52" customFormat="1">
      <c r="A320" s="99"/>
      <c r="B320" s="99"/>
      <c r="C320" s="99"/>
      <c r="D320" s="99"/>
      <c r="E320" s="99"/>
      <c r="F320" s="99"/>
      <c r="G320" s="99"/>
    </row>
    <row r="321" spans="1:7" s="52" customFormat="1">
      <c r="A321" s="99"/>
      <c r="B321" s="99"/>
      <c r="C321" s="99"/>
      <c r="D321" s="99"/>
      <c r="E321" s="99"/>
      <c r="F321" s="99"/>
      <c r="G321" s="99"/>
    </row>
    <row r="322" spans="1:7" s="52" customFormat="1">
      <c r="A322" s="99"/>
      <c r="B322" s="99"/>
      <c r="C322" s="99"/>
      <c r="D322" s="99"/>
      <c r="E322" s="99"/>
      <c r="F322" s="99"/>
      <c r="G322" s="99"/>
    </row>
    <row r="323" spans="1:7" s="52" customFormat="1">
      <c r="A323" s="99"/>
      <c r="B323" s="99"/>
      <c r="C323" s="99"/>
      <c r="D323" s="99"/>
      <c r="E323" s="99"/>
      <c r="F323" s="99"/>
      <c r="G323" s="99"/>
    </row>
    <row r="324" spans="1:7" s="52" customFormat="1">
      <c r="A324" s="99"/>
      <c r="B324" s="99"/>
      <c r="C324" s="99"/>
      <c r="D324" s="99"/>
      <c r="E324" s="99"/>
      <c r="F324" s="99"/>
      <c r="G324" s="99"/>
    </row>
    <row r="325" spans="1:7" s="52" customFormat="1">
      <c r="A325" s="99"/>
      <c r="B325" s="99"/>
      <c r="C325" s="99"/>
      <c r="D325" s="99"/>
      <c r="E325" s="99"/>
      <c r="F325" s="99"/>
      <c r="G325" s="99"/>
    </row>
    <row r="326" spans="1:7" s="52" customFormat="1">
      <c r="A326" s="99"/>
      <c r="B326" s="99"/>
      <c r="C326" s="99"/>
      <c r="D326" s="99"/>
      <c r="E326" s="99"/>
      <c r="F326" s="99"/>
      <c r="G326" s="99"/>
    </row>
    <row r="327" spans="1:7" s="52" customFormat="1">
      <c r="A327" s="99"/>
      <c r="B327" s="99"/>
      <c r="C327" s="99"/>
      <c r="D327" s="99"/>
      <c r="E327" s="99"/>
      <c r="F327" s="99"/>
      <c r="G327" s="99"/>
    </row>
    <row r="328" spans="1:7" s="52" customFormat="1">
      <c r="A328" s="99"/>
      <c r="B328" s="99"/>
      <c r="C328" s="99"/>
      <c r="D328" s="99"/>
      <c r="E328" s="99"/>
      <c r="F328" s="99"/>
      <c r="G328" s="99"/>
    </row>
    <row r="329" spans="1:7" s="52" customFormat="1">
      <c r="A329" s="99"/>
      <c r="B329" s="99"/>
      <c r="C329" s="99"/>
      <c r="D329" s="99"/>
      <c r="E329" s="99"/>
      <c r="F329" s="99"/>
      <c r="G329" s="99"/>
    </row>
    <row r="330" spans="1:7" s="52" customFormat="1">
      <c r="A330" s="99"/>
      <c r="B330" s="99"/>
      <c r="C330" s="99"/>
      <c r="D330" s="99"/>
      <c r="E330" s="99"/>
      <c r="F330" s="99"/>
      <c r="G330" s="99"/>
    </row>
    <row r="331" spans="1:7" s="52" customFormat="1">
      <c r="A331" s="99"/>
      <c r="B331" s="99"/>
      <c r="C331" s="99"/>
      <c r="D331" s="99"/>
      <c r="E331" s="99"/>
      <c r="F331" s="99"/>
      <c r="G331" s="99"/>
    </row>
    <row r="332" spans="1:7" s="52" customFormat="1">
      <c r="A332" s="99"/>
      <c r="B332" s="99"/>
      <c r="C332" s="99"/>
      <c r="D332" s="99"/>
      <c r="E332" s="99"/>
      <c r="F332" s="99"/>
      <c r="G332" s="99"/>
    </row>
    <row r="333" spans="1:7" s="52" customFormat="1">
      <c r="A333" s="99"/>
      <c r="B333" s="99"/>
      <c r="C333" s="99"/>
      <c r="D333" s="99"/>
      <c r="E333" s="99"/>
      <c r="F333" s="99"/>
      <c r="G333" s="99"/>
    </row>
    <row r="334" spans="1:7" s="52" customFormat="1">
      <c r="A334" s="99"/>
      <c r="B334" s="99"/>
      <c r="C334" s="99"/>
      <c r="D334" s="99"/>
      <c r="E334" s="99"/>
      <c r="F334" s="99"/>
      <c r="G334" s="99"/>
    </row>
    <row r="335" spans="1:7" s="52" customFormat="1">
      <c r="A335" s="99"/>
      <c r="B335" s="99"/>
      <c r="C335" s="99"/>
      <c r="D335" s="99"/>
      <c r="E335" s="99"/>
      <c r="F335" s="99"/>
      <c r="G335" s="99"/>
    </row>
    <row r="336" spans="1:7" s="52" customFormat="1">
      <c r="A336" s="99"/>
      <c r="B336" s="99"/>
      <c r="C336" s="99"/>
      <c r="D336" s="99"/>
      <c r="E336" s="99"/>
      <c r="F336" s="99"/>
      <c r="G336" s="99"/>
    </row>
    <row r="337" spans="1:7" s="52" customFormat="1">
      <c r="A337" s="99"/>
      <c r="B337" s="99"/>
      <c r="C337" s="99"/>
      <c r="D337" s="99"/>
      <c r="E337" s="99"/>
      <c r="F337" s="99"/>
      <c r="G337" s="99"/>
    </row>
    <row r="338" spans="1:7" s="52" customFormat="1">
      <c r="A338" s="99"/>
      <c r="B338" s="99"/>
      <c r="C338" s="99"/>
      <c r="D338" s="99"/>
      <c r="E338" s="99"/>
      <c r="F338" s="99"/>
      <c r="G338" s="99"/>
    </row>
    <row r="339" spans="1:7" s="52" customFormat="1">
      <c r="A339" s="99"/>
      <c r="B339" s="99"/>
      <c r="C339" s="99"/>
      <c r="D339" s="99"/>
      <c r="E339" s="99"/>
      <c r="F339" s="99"/>
      <c r="G339" s="99"/>
    </row>
    <row r="340" spans="1:7" s="52" customFormat="1">
      <c r="A340" s="99"/>
      <c r="B340" s="99"/>
      <c r="C340" s="99"/>
      <c r="D340" s="99"/>
      <c r="E340" s="99"/>
      <c r="F340" s="99"/>
      <c r="G340" s="99"/>
    </row>
    <row r="341" spans="1:7" s="52" customFormat="1">
      <c r="A341" s="99"/>
      <c r="B341" s="99"/>
      <c r="C341" s="99"/>
      <c r="D341" s="99"/>
      <c r="E341" s="99"/>
      <c r="F341" s="99"/>
      <c r="G341" s="99"/>
    </row>
    <row r="342" spans="1:7" s="52" customFormat="1">
      <c r="A342" s="99"/>
      <c r="B342" s="99"/>
      <c r="C342" s="99"/>
      <c r="D342" s="99"/>
      <c r="E342" s="99"/>
      <c r="F342" s="99"/>
      <c r="G342" s="99"/>
    </row>
    <row r="343" spans="1:7" s="52" customFormat="1">
      <c r="A343" s="99"/>
      <c r="B343" s="99"/>
      <c r="C343" s="99"/>
      <c r="D343" s="99"/>
      <c r="E343" s="99"/>
      <c r="F343" s="99"/>
      <c r="G343" s="99"/>
    </row>
    <row r="344" spans="1:7" s="52" customFormat="1">
      <c r="A344" s="99"/>
      <c r="B344" s="99"/>
      <c r="C344" s="99"/>
      <c r="D344" s="99"/>
      <c r="E344" s="99"/>
      <c r="F344" s="99"/>
      <c r="G344" s="99"/>
    </row>
    <row r="345" spans="1:7" s="52" customFormat="1">
      <c r="A345" s="99"/>
      <c r="B345" s="99"/>
      <c r="C345" s="99"/>
      <c r="D345" s="99"/>
      <c r="E345" s="99"/>
      <c r="F345" s="99"/>
      <c r="G345" s="99"/>
    </row>
    <row r="346" spans="1:7" s="52" customFormat="1">
      <c r="A346" s="99"/>
      <c r="B346" s="99"/>
      <c r="C346" s="99"/>
      <c r="D346" s="99"/>
      <c r="E346" s="99"/>
      <c r="F346" s="99"/>
      <c r="G346" s="99"/>
    </row>
    <row r="347" spans="1:7" s="52" customFormat="1">
      <c r="A347" s="99"/>
      <c r="B347" s="99"/>
      <c r="C347" s="99"/>
      <c r="D347" s="99"/>
      <c r="E347" s="99"/>
      <c r="F347" s="99"/>
      <c r="G347" s="99"/>
    </row>
    <row r="348" spans="1:7" s="52" customFormat="1">
      <c r="A348" s="99"/>
      <c r="B348" s="99"/>
      <c r="C348" s="99"/>
      <c r="D348" s="99"/>
      <c r="E348" s="99"/>
      <c r="F348" s="99"/>
      <c r="G348" s="99"/>
    </row>
    <row r="349" spans="1:7" s="52" customFormat="1">
      <c r="A349" s="99"/>
      <c r="B349" s="99"/>
      <c r="C349" s="99"/>
      <c r="D349" s="99"/>
      <c r="E349" s="99"/>
      <c r="F349" s="99"/>
      <c r="G349" s="99"/>
    </row>
    <row r="350" spans="1:7" s="52" customFormat="1">
      <c r="A350" s="99"/>
      <c r="B350" s="99"/>
      <c r="C350" s="99"/>
      <c r="D350" s="99"/>
      <c r="E350" s="99"/>
      <c r="F350" s="99"/>
      <c r="G350" s="99"/>
    </row>
    <row r="351" spans="1:7" s="52" customFormat="1">
      <c r="A351" s="99"/>
      <c r="B351" s="99"/>
      <c r="C351" s="99"/>
      <c r="D351" s="99"/>
      <c r="E351" s="99"/>
      <c r="F351" s="99"/>
      <c r="G351" s="99"/>
    </row>
    <row r="352" spans="1:7" s="52" customFormat="1">
      <c r="A352" s="99"/>
      <c r="B352" s="99"/>
      <c r="C352" s="99"/>
      <c r="D352" s="99"/>
      <c r="E352" s="99"/>
      <c r="F352" s="99"/>
      <c r="G352" s="99"/>
    </row>
    <row r="353" spans="1:7" s="52" customFormat="1">
      <c r="A353" s="99"/>
      <c r="B353" s="99"/>
      <c r="C353" s="99"/>
      <c r="D353" s="99"/>
      <c r="E353" s="99"/>
      <c r="F353" s="99"/>
      <c r="G353" s="99"/>
    </row>
    <row r="354" spans="1:7" s="52" customFormat="1">
      <c r="A354" s="99"/>
      <c r="B354" s="99"/>
      <c r="C354" s="99"/>
      <c r="D354" s="99"/>
      <c r="E354" s="99"/>
      <c r="F354" s="99"/>
      <c r="G354" s="99"/>
    </row>
    <row r="355" spans="1:7" s="52" customFormat="1">
      <c r="A355" s="99"/>
      <c r="B355" s="99"/>
      <c r="C355" s="99"/>
      <c r="D355" s="99"/>
      <c r="E355" s="99"/>
      <c r="F355" s="99"/>
      <c r="G355" s="99"/>
    </row>
    <row r="356" spans="1:7" s="52" customFormat="1">
      <c r="A356" s="99"/>
      <c r="B356" s="99"/>
      <c r="C356" s="99"/>
      <c r="D356" s="99"/>
      <c r="E356" s="99"/>
      <c r="F356" s="99"/>
      <c r="G356" s="99"/>
    </row>
    <row r="357" spans="1:7" s="52" customFormat="1">
      <c r="A357" s="99"/>
      <c r="B357" s="99"/>
      <c r="C357" s="99"/>
      <c r="D357" s="99"/>
      <c r="E357" s="99"/>
      <c r="F357" s="99"/>
      <c r="G357" s="99"/>
    </row>
    <row r="358" spans="1:7" s="52" customFormat="1">
      <c r="A358" s="99"/>
      <c r="B358" s="99"/>
      <c r="C358" s="99"/>
      <c r="D358" s="99"/>
      <c r="E358" s="99"/>
      <c r="F358" s="99"/>
      <c r="G358" s="99"/>
    </row>
    <row r="359" spans="1:7" s="52" customFormat="1">
      <c r="A359" s="99"/>
      <c r="B359" s="99"/>
      <c r="C359" s="99"/>
      <c r="D359" s="99"/>
      <c r="E359" s="99"/>
      <c r="F359" s="99"/>
      <c r="G359" s="99"/>
    </row>
    <row r="360" spans="1:7" s="52" customFormat="1">
      <c r="A360" s="99"/>
      <c r="B360" s="99"/>
      <c r="C360" s="99"/>
      <c r="D360" s="99"/>
      <c r="E360" s="99"/>
      <c r="F360" s="99"/>
      <c r="G360" s="99"/>
    </row>
    <row r="361" spans="1:7" s="52" customFormat="1">
      <c r="A361" s="99"/>
      <c r="B361" s="99"/>
      <c r="C361" s="99"/>
      <c r="D361" s="99"/>
      <c r="E361" s="99"/>
      <c r="F361" s="99"/>
      <c r="G361" s="99"/>
    </row>
    <row r="362" spans="1:7" s="52" customFormat="1">
      <c r="A362" s="99"/>
      <c r="B362" s="99"/>
      <c r="C362" s="99"/>
      <c r="D362" s="99"/>
      <c r="E362" s="99"/>
      <c r="F362" s="99"/>
      <c r="G362" s="99"/>
    </row>
    <row r="363" spans="1:7" s="52" customFormat="1">
      <c r="A363" s="99"/>
      <c r="B363" s="99"/>
      <c r="C363" s="99"/>
      <c r="D363" s="99"/>
      <c r="E363" s="99"/>
      <c r="F363" s="99"/>
      <c r="G363" s="99"/>
    </row>
    <row r="364" spans="1:7" s="52" customFormat="1">
      <c r="A364" s="99"/>
      <c r="B364" s="99"/>
      <c r="C364" s="99"/>
      <c r="D364" s="99"/>
      <c r="E364" s="99"/>
      <c r="F364" s="99"/>
      <c r="G364" s="99"/>
    </row>
    <row r="365" spans="1:7" s="52" customFormat="1">
      <c r="A365" s="99"/>
      <c r="B365" s="99"/>
      <c r="C365" s="99"/>
      <c r="D365" s="99"/>
      <c r="E365" s="99"/>
      <c r="F365" s="99"/>
      <c r="G365" s="99"/>
    </row>
    <row r="366" spans="1:7" s="52" customFormat="1">
      <c r="A366" s="99"/>
      <c r="B366" s="99"/>
      <c r="C366" s="99"/>
      <c r="D366" s="99"/>
      <c r="E366" s="99"/>
      <c r="F366" s="99"/>
      <c r="G366" s="99"/>
    </row>
    <row r="367" spans="1:7" s="52" customFormat="1">
      <c r="A367" s="99"/>
      <c r="B367" s="99"/>
      <c r="C367" s="99"/>
      <c r="D367" s="99"/>
      <c r="E367" s="99"/>
      <c r="F367" s="99"/>
      <c r="G367" s="99"/>
    </row>
    <row r="368" spans="1:7" s="52" customFormat="1">
      <c r="A368" s="99"/>
      <c r="B368" s="99"/>
      <c r="C368" s="99"/>
      <c r="D368" s="99"/>
      <c r="E368" s="99"/>
      <c r="F368" s="99"/>
      <c r="G368" s="99"/>
    </row>
    <row r="369" spans="1:7" s="52" customFormat="1">
      <c r="A369" s="99"/>
      <c r="B369" s="99"/>
      <c r="C369" s="99"/>
      <c r="D369" s="99"/>
      <c r="E369" s="99"/>
      <c r="F369" s="99"/>
      <c r="G369" s="99"/>
    </row>
  </sheetData>
  <conditionalFormatting sqref="A10:A15">
    <cfRule type="containsText" dxfId="11" priority="4" stopIfTrue="1" operator="containsText" text="0">
      <formula>NOT(ISERROR(SEARCH("0",A10)))</formula>
    </cfRule>
  </conditionalFormatting>
  <conditionalFormatting sqref="A18:A25">
    <cfRule type="containsText" dxfId="10" priority="3" stopIfTrue="1" operator="containsText" text="Exchange Rate :">
      <formula>NOT(ISERROR(SEARCH("Exchange Rate :",A18)))</formula>
    </cfRule>
  </conditionalFormatting>
  <conditionalFormatting sqref="B18:G27">
    <cfRule type="cellIs" dxfId="9" priority="2" stopIfTrue="1" operator="equal">
      <formula>0</formula>
    </cfRule>
  </conditionalFormatting>
  <conditionalFormatting sqref="C18:C28">
    <cfRule type="cellIs" dxfId="8" priority="5" stopIfTrue="1" operator="equal">
      <formula>"ALERT"</formula>
    </cfRule>
  </conditionalFormatting>
  <conditionalFormatting sqref="E10:E15">
    <cfRule type="cellIs" dxfId="7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7B02-9957-4A12-A53D-0CD24368E428}">
  <sheetPr>
    <tabColor rgb="FFFFFF00"/>
  </sheetPr>
  <dimension ref="A1:X39"/>
  <sheetViews>
    <sheetView zoomScaleNormal="100" workbookViewId="0">
      <selection activeCell="N23" sqref="N23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5.42578125" hidden="1" customWidth="1"/>
    <col min="9" max="9" width="13.57031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5">
      <c r="A2" s="13"/>
      <c r="B2" s="15" t="s">
        <v>45</v>
      </c>
      <c r="C2" s="4"/>
      <c r="D2" s="4"/>
      <c r="E2" s="4"/>
      <c r="F2" s="4"/>
      <c r="G2" s="7"/>
      <c r="H2" s="7"/>
      <c r="I2" s="7"/>
      <c r="J2" s="14"/>
      <c r="X2" s="46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44</v>
      </c>
    </row>
    <row r="4" spans="1:24" ht="15">
      <c r="A4" s="13"/>
      <c r="B4" s="15" t="s">
        <v>49</v>
      </c>
      <c r="C4" s="7"/>
      <c r="D4" s="7"/>
      <c r="E4" s="7"/>
      <c r="F4" s="3"/>
      <c r="G4" s="109" t="s">
        <v>5</v>
      </c>
      <c r="H4" s="125"/>
      <c r="I4" s="110" t="s">
        <v>6</v>
      </c>
      <c r="J4" s="14"/>
    </row>
    <row r="5" spans="1:24" ht="15.75" thickBot="1">
      <c r="A5" s="13"/>
      <c r="B5" s="15" t="s">
        <v>50</v>
      </c>
      <c r="C5" s="7"/>
      <c r="D5" s="7"/>
      <c r="E5" s="7"/>
      <c r="F5" s="3"/>
      <c r="G5" s="42">
        <v>44837</v>
      </c>
      <c r="H5" s="124"/>
      <c r="I5" s="41">
        <v>53518</v>
      </c>
      <c r="J5" s="14"/>
    </row>
    <row r="6" spans="1:24" ht="14.25">
      <c r="A6" s="13"/>
      <c r="B6" s="16"/>
      <c r="C6" s="7"/>
      <c r="D6" s="7"/>
      <c r="E6" s="7"/>
      <c r="F6" s="8"/>
      <c r="G6" s="3"/>
      <c r="H6" s="3"/>
      <c r="I6" s="3"/>
      <c r="J6" s="14"/>
    </row>
    <row r="7" spans="1:24" ht="5.25" customHeight="1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>
      <c r="A8" s="13"/>
      <c r="B8" s="126" t="s">
        <v>3</v>
      </c>
      <c r="C8" s="127"/>
      <c r="D8" s="128"/>
      <c r="E8" s="4"/>
      <c r="F8" s="111" t="s">
        <v>12</v>
      </c>
      <c r="G8" s="27"/>
      <c r="H8" s="27"/>
      <c r="I8" s="27"/>
      <c r="J8" s="14"/>
      <c r="L8" s="107"/>
    </row>
    <row r="9" spans="1:24">
      <c r="A9" s="13"/>
      <c r="B9" s="129" t="s">
        <v>51</v>
      </c>
      <c r="C9" s="130"/>
      <c r="D9" s="131"/>
      <c r="E9" s="9"/>
      <c r="F9" s="39" t="str">
        <f>B9</f>
        <v>Ti-Koz S.L</v>
      </c>
      <c r="G9" s="138" t="s">
        <v>14</v>
      </c>
      <c r="H9" s="123"/>
      <c r="I9" s="140"/>
      <c r="J9" s="14"/>
    </row>
    <row r="10" spans="1:24">
      <c r="A10" s="13"/>
      <c r="B10" s="132" t="s">
        <v>52</v>
      </c>
      <c r="C10" s="133"/>
      <c r="D10" s="134"/>
      <c r="E10" s="10"/>
      <c r="F10" s="39" t="str">
        <f t="shared" ref="F10:F13" si="0">B10</f>
        <v>Corlos Buigas, 24</v>
      </c>
      <c r="G10" s="138"/>
      <c r="H10" s="123"/>
      <c r="I10" s="141"/>
      <c r="J10" s="14"/>
    </row>
    <row r="11" spans="1:24">
      <c r="A11" s="13"/>
      <c r="B11" s="135" t="s">
        <v>53</v>
      </c>
      <c r="C11" s="133"/>
      <c r="D11" s="134"/>
      <c r="E11" s="10"/>
      <c r="F11" s="39" t="str">
        <f t="shared" si="0"/>
        <v>Salou, 43840 - Tarragona, Spain</v>
      </c>
      <c r="G11" s="138" t="s">
        <v>15</v>
      </c>
      <c r="H11" s="123"/>
      <c r="I11" s="142" t="s">
        <v>22</v>
      </c>
      <c r="J11" s="14"/>
    </row>
    <row r="12" spans="1:24">
      <c r="A12" s="13"/>
      <c r="B12" s="135" t="s">
        <v>54</v>
      </c>
      <c r="C12" s="133"/>
      <c r="D12" s="134"/>
      <c r="E12" s="10"/>
      <c r="F12" s="39" t="str">
        <f t="shared" si="0"/>
        <v>Email : danimomothebest@hotmail.com</v>
      </c>
      <c r="G12" s="138"/>
      <c r="H12" s="123"/>
      <c r="I12" s="141"/>
      <c r="J12" s="14"/>
    </row>
    <row r="13" spans="1:24">
      <c r="A13" s="13"/>
      <c r="B13" s="132" t="s">
        <v>55</v>
      </c>
      <c r="C13" s="136"/>
      <c r="D13" s="137"/>
      <c r="E13" s="11"/>
      <c r="F13" s="39" t="str">
        <f t="shared" si="0"/>
        <v>Tel : 0034977382987</v>
      </c>
      <c r="G13" s="139" t="s">
        <v>16</v>
      </c>
      <c r="H13" s="122"/>
      <c r="I13" s="142" t="s">
        <v>56</v>
      </c>
      <c r="J13" s="14"/>
      <c r="M13" s="28" t="s">
        <v>20</v>
      </c>
    </row>
    <row r="14" spans="1:24" ht="13.5" thickBot="1">
      <c r="A14" s="13"/>
      <c r="B14" s="117"/>
      <c r="C14" s="118"/>
      <c r="D14" s="119"/>
      <c r="E14" s="11"/>
      <c r="F14" s="40"/>
      <c r="G14" s="139"/>
      <c r="H14" s="122"/>
      <c r="I14" s="143"/>
      <c r="J14" s="14"/>
      <c r="M14" s="108">
        <v>35.700000000000003</v>
      </c>
    </row>
    <row r="15" spans="1:24" ht="5.25" customHeight="1">
      <c r="A15" s="13"/>
      <c r="B15" s="11"/>
      <c r="C15" s="11"/>
      <c r="D15" s="11"/>
      <c r="E15" s="11"/>
      <c r="F15" s="11"/>
      <c r="G15" s="28"/>
      <c r="H15" s="28"/>
      <c r="I15" s="29"/>
      <c r="J15" s="14"/>
    </row>
    <row r="16" spans="1:24">
      <c r="A16" s="13"/>
      <c r="B16" s="11"/>
      <c r="C16" s="11"/>
      <c r="D16" s="11"/>
      <c r="E16" s="11"/>
      <c r="F16" s="11"/>
      <c r="G16" s="28" t="s">
        <v>19</v>
      </c>
      <c r="H16" s="28"/>
      <c r="I16" s="35" t="s">
        <v>21</v>
      </c>
      <c r="J16" s="14"/>
    </row>
    <row r="17" spans="1:10" hidden="1">
      <c r="A17" s="13"/>
      <c r="B17" s="11"/>
      <c r="C17" s="11"/>
      <c r="D17" s="11"/>
      <c r="E17" s="11"/>
      <c r="F17" s="11"/>
      <c r="J17" s="14"/>
    </row>
    <row r="18" spans="1:10" ht="5.25" customHeight="1" thickBot="1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0" ht="17.25" customHeight="1" thickBot="1">
      <c r="A19" s="13"/>
      <c r="B19" s="112" t="s">
        <v>11</v>
      </c>
      <c r="C19" s="113" t="s">
        <v>7</v>
      </c>
      <c r="D19" s="148" t="s">
        <v>13</v>
      </c>
      <c r="E19" s="149"/>
      <c r="F19" s="114" t="s">
        <v>0</v>
      </c>
      <c r="G19" s="115" t="s">
        <v>9</v>
      </c>
      <c r="H19" s="121"/>
      <c r="I19" s="116" t="s">
        <v>10</v>
      </c>
      <c r="J19" s="14"/>
    </row>
    <row r="20" spans="1:10">
      <c r="A20" s="13"/>
      <c r="B20" s="1">
        <v>50</v>
      </c>
      <c r="C20" s="38" t="s">
        <v>57</v>
      </c>
      <c r="D20" s="144"/>
      <c r="E20" s="145"/>
      <c r="F20" s="43" t="str">
        <f>VLOOKUP(C20,'[2]Acha Air Sales Price List'!$B$1:$D$65536,3,FALSE)</f>
        <v>Steel banana 14g ,3/8'' with steel balls 4 mm.</v>
      </c>
      <c r="G20" s="21">
        <f>H20/5</f>
        <v>1.3560000000000001</v>
      </c>
      <c r="H20" s="21">
        <v>6.78</v>
      </c>
      <c r="I20" s="22">
        <f t="shared" ref="I20:I27" si="1">ROUND(IF(ISNUMBER(B20), G20*B20, 0),5)</f>
        <v>67.8</v>
      </c>
      <c r="J20" s="14"/>
    </row>
    <row r="21" spans="1:10" ht="48">
      <c r="A21" s="13"/>
      <c r="B21" s="1">
        <v>1</v>
      </c>
      <c r="C21" s="38" t="s">
        <v>58</v>
      </c>
      <c r="D21" s="144"/>
      <c r="E21" s="145"/>
      <c r="F21" s="43" t="str">
        <f>VLOOKUP(C21,'[2]Acha Air Sales Price List'!$B$1:$D$65536,3,FALSE)</f>
        <v>Display box with 52 pcs. of 925 sterling silver "Bend it yourself " nose studs, 22g (0.6mm) with big 2.5mm clear prong set Cubic Zirconia (CZ) stones</v>
      </c>
      <c r="G21" s="21">
        <f t="shared" ref="G21:G29" si="2">H21/5</f>
        <v>115.426</v>
      </c>
      <c r="H21" s="21">
        <v>577.13</v>
      </c>
      <c r="I21" s="22">
        <f t="shared" si="1"/>
        <v>115.426</v>
      </c>
      <c r="J21" s="14"/>
    </row>
    <row r="22" spans="1:10" ht="48">
      <c r="A22" s="13"/>
      <c r="B22" s="1">
        <v>1</v>
      </c>
      <c r="C22" s="36" t="s">
        <v>59</v>
      </c>
      <c r="D22" s="144"/>
      <c r="E22" s="145"/>
      <c r="F22" s="43" t="str">
        <f>VLOOKUP(C22,'[2]Acha Air Sales Price List'!$B$1:$D$65536,3,FALSE)</f>
        <v>Display box with 52 pcs. of 925 sterling silver "Bend it yourself " nose studs, 22g (0.6mm) with tiny 1.25mm clear prong set Cubic Zirconia (CZ) stones</v>
      </c>
      <c r="G22" s="21">
        <f t="shared" si="2"/>
        <v>106.89200000000001</v>
      </c>
      <c r="H22" s="21">
        <v>534.46</v>
      </c>
      <c r="I22" s="22">
        <f t="shared" si="1"/>
        <v>106.892</v>
      </c>
      <c r="J22" s="14"/>
    </row>
    <row r="23" spans="1:10" ht="48">
      <c r="A23" s="13"/>
      <c r="B23" s="1">
        <v>1</v>
      </c>
      <c r="C23" s="36" t="s">
        <v>60</v>
      </c>
      <c r="D23" s="144"/>
      <c r="E23" s="145"/>
      <c r="F23" s="43" t="str">
        <f>VLOOKUP(C23,'[2]Acha Air Sales Price List'!$B$1:$D$65536,3,FALSE)</f>
        <v>Display box with 52 pieces of 925 sterling silver ''bend it yourself'' nose studs  , 22g (0.6mm) with clear 1.5mm prong set round  shaped Cubic zirconia stone (CZ)</v>
      </c>
      <c r="G23" s="21">
        <f t="shared" si="2"/>
        <v>102.46199999999999</v>
      </c>
      <c r="H23" s="21">
        <v>512.30999999999995</v>
      </c>
      <c r="I23" s="22">
        <f t="shared" si="1"/>
        <v>102.462</v>
      </c>
      <c r="J23" s="14"/>
    </row>
    <row r="24" spans="1:10" ht="48">
      <c r="A24" s="13"/>
      <c r="B24" s="1">
        <v>1</v>
      </c>
      <c r="C24" s="36" t="s">
        <v>61</v>
      </c>
      <c r="D24" s="144"/>
      <c r="E24" s="145"/>
      <c r="F24" s="43" t="str">
        <f>VLOOKUP(C24,'[2]Acha Air Sales Price List'!$B$1:$D$65536,3,FALSE)</f>
        <v>Display box with 52 pcs. of 925 sterling silver "bend it yourself" nose studs, 22g (0.6mm) with 18k gold plating and  tiny 1.25mm round prong set clear CZ stones</v>
      </c>
      <c r="G24" s="21">
        <f t="shared" si="2"/>
        <v>194.762</v>
      </c>
      <c r="H24" s="21">
        <v>973.81</v>
      </c>
      <c r="I24" s="22">
        <f t="shared" si="1"/>
        <v>194.762</v>
      </c>
      <c r="J24" s="14"/>
    </row>
    <row r="25" spans="1:10" ht="36">
      <c r="A25" s="13"/>
      <c r="B25" s="1">
        <v>1</v>
      </c>
      <c r="C25" s="36" t="s">
        <v>62</v>
      </c>
      <c r="D25" s="144"/>
      <c r="E25" s="145"/>
      <c r="F25" s="43" t="str">
        <f>VLOOKUP(C25,'[2]Acha Air Sales Price List'!$B$1:$D$65536,3,FALSE)</f>
        <v>Display box with 52 pcs. of 925 sterling silver "bend it yourself" nose studs, 22g (0.6mm) with real 18k gold plating and big 2.5mm clear prong CZ stones</v>
      </c>
      <c r="G25" s="21">
        <f t="shared" si="2"/>
        <v>205.51599999999999</v>
      </c>
      <c r="H25" s="21">
        <v>1027.58</v>
      </c>
      <c r="I25" s="22">
        <f t="shared" si="1"/>
        <v>205.51599999999999</v>
      </c>
      <c r="J25" s="14"/>
    </row>
    <row r="26" spans="1:10" ht="48">
      <c r="A26" s="13"/>
      <c r="B26" s="1">
        <v>1</v>
      </c>
      <c r="C26" s="36" t="s">
        <v>63</v>
      </c>
      <c r="D26" s="144"/>
      <c r="E26" s="145"/>
      <c r="F26" s="43" t="str">
        <f>VLOOKUP(C26,'[2]Acha Air Sales Price List'!$B$1:$D$65536,3,FALSE)</f>
        <v xml:space="preserve">Display box of 52 pieces of 925 sterling silver prong set '' bend it yourself nose studs,1.5mm round CZ crystalswith 18k gold plating , 22g (0.6mm) </v>
      </c>
      <c r="G26" s="21">
        <f t="shared" si="2"/>
        <v>183.13200000000001</v>
      </c>
      <c r="H26" s="21">
        <v>915.66</v>
      </c>
      <c r="I26" s="22">
        <f t="shared" si="1"/>
        <v>183.13200000000001</v>
      </c>
      <c r="J26" s="14"/>
    </row>
    <row r="27" spans="1:10" ht="60">
      <c r="A27" s="13"/>
      <c r="B27" s="1">
        <v>1</v>
      </c>
      <c r="C27" s="36" t="s">
        <v>64</v>
      </c>
      <c r="D27" s="144"/>
      <c r="E27" s="145"/>
      <c r="F27" s="43" t="str">
        <f>VLOOKUP(C27,'[2]Acha Air Sales Price List'!$B$1:$D$65536,3,FALSE)</f>
        <v>925 sterling silver " bend it yourself" nose studs, 0.6mm (22g) with a 1.5mm assorted round color crystal in wire flower top / 52 pcs per display box (in standard packing or in vacuum sealed packing to prevent tarnishing)</v>
      </c>
      <c r="G27" s="21">
        <f t="shared" si="2"/>
        <v>166.334</v>
      </c>
      <c r="H27" s="21">
        <v>831.67</v>
      </c>
      <c r="I27" s="22">
        <f t="shared" si="1"/>
        <v>166.334</v>
      </c>
      <c r="J27" s="14"/>
    </row>
    <row r="28" spans="1:10" ht="12.4" hidden="1" customHeight="1">
      <c r="A28" s="13"/>
      <c r="B28" s="1"/>
      <c r="C28" s="37"/>
      <c r="D28" s="150"/>
      <c r="E28" s="151"/>
      <c r="F28" s="43" t="s">
        <v>26</v>
      </c>
      <c r="G28" s="21">
        <v>0</v>
      </c>
      <c r="H28" s="21">
        <v>0</v>
      </c>
      <c r="I28" s="22">
        <f>G28</f>
        <v>0</v>
      </c>
      <c r="J28" s="14"/>
    </row>
    <row r="29" spans="1:10" ht="12.4" customHeight="1" thickBot="1">
      <c r="A29" s="13"/>
      <c r="B29" s="23"/>
      <c r="C29" s="24"/>
      <c r="D29" s="146"/>
      <c r="E29" s="147"/>
      <c r="F29" s="44"/>
      <c r="G29" s="21">
        <f t="shared" si="2"/>
        <v>0</v>
      </c>
      <c r="H29" s="25">
        <v>0</v>
      </c>
      <c r="I29" s="26">
        <f>ROUND(IF(ISNUMBER(B29), G29*B29, 0),5)</f>
        <v>0</v>
      </c>
      <c r="J29" s="14"/>
    </row>
    <row r="30" spans="1:10" ht="10.5" customHeight="1" thickBot="1">
      <c r="A30" s="13"/>
      <c r="B30" s="2"/>
      <c r="C30" s="2"/>
      <c r="D30" s="2"/>
      <c r="E30" s="2"/>
      <c r="F30" s="2"/>
      <c r="G30" s="31"/>
      <c r="H30" s="31"/>
      <c r="I30" s="32"/>
      <c r="J30" s="14"/>
    </row>
    <row r="31" spans="1:10" ht="16.5" thickBot="1">
      <c r="A31" s="13"/>
      <c r="B31" s="30"/>
      <c r="C31" s="3"/>
      <c r="D31" s="3"/>
      <c r="E31" s="3"/>
      <c r="F31" s="3"/>
      <c r="G31" s="33" t="s">
        <v>18</v>
      </c>
      <c r="H31" s="120"/>
      <c r="I31" s="34">
        <f>SUM(I20:I29)</f>
        <v>1142.3240000000001</v>
      </c>
      <c r="J31" s="14"/>
    </row>
    <row r="32" spans="1:10" ht="16.5" hidden="1" thickBot="1">
      <c r="A32" s="13"/>
      <c r="B32" s="30" t="s">
        <v>17</v>
      </c>
      <c r="C32" s="3"/>
      <c r="D32" s="3"/>
      <c r="E32" s="3"/>
      <c r="F32" s="3"/>
      <c r="G32" s="33" t="s">
        <v>23</v>
      </c>
      <c r="H32" s="120"/>
      <c r="I32" s="34">
        <f>I31/41.5</f>
        <v>27.525879518072291</v>
      </c>
      <c r="J32" s="14"/>
    </row>
    <row r="33" spans="1:10" ht="16.5" hidden="1" thickBot="1">
      <c r="A33" s="13"/>
      <c r="B33" s="30"/>
      <c r="C33" s="3"/>
      <c r="D33" s="3"/>
      <c r="E33" s="3"/>
      <c r="F33" s="3"/>
      <c r="G33" s="33" t="s">
        <v>25</v>
      </c>
      <c r="H33" s="120"/>
      <c r="I33" s="34">
        <v>40</v>
      </c>
      <c r="J33" s="14"/>
    </row>
    <row r="34" spans="1:10" ht="16.5" hidden="1" thickBot="1">
      <c r="A34" s="13"/>
      <c r="B34" s="30"/>
      <c r="C34" s="3"/>
      <c r="D34" s="3"/>
      <c r="E34" s="3"/>
      <c r="F34" s="3"/>
      <c r="G34" s="33" t="s">
        <v>24</v>
      </c>
      <c r="H34" s="120"/>
      <c r="I34" s="34">
        <f>(I33-I32)*41.5</f>
        <v>517.67599999999993</v>
      </c>
      <c r="J34" s="14"/>
    </row>
    <row r="35" spans="1:10" ht="10.5" customHeight="1">
      <c r="A35" s="18"/>
      <c r="B35" s="19"/>
      <c r="C35" s="19"/>
      <c r="D35" s="19"/>
      <c r="E35" s="19"/>
      <c r="F35" s="19"/>
      <c r="G35" s="19"/>
      <c r="H35" s="19"/>
      <c r="I35" s="19"/>
      <c r="J35" s="20"/>
    </row>
    <row r="39" spans="1:10">
      <c r="I39" s="45"/>
    </row>
  </sheetData>
  <mergeCells count="23">
    <mergeCell ref="D21:E21"/>
    <mergeCell ref="B8:D8"/>
    <mergeCell ref="B9:D9"/>
    <mergeCell ref="G9:G10"/>
    <mergeCell ref="I9:I10"/>
    <mergeCell ref="B10:D10"/>
    <mergeCell ref="B11:D11"/>
    <mergeCell ref="G11:G12"/>
    <mergeCell ref="I11:I12"/>
    <mergeCell ref="B12:D12"/>
    <mergeCell ref="B13:D13"/>
    <mergeCell ref="G13:G14"/>
    <mergeCell ref="I13:I14"/>
    <mergeCell ref="D19:E19"/>
    <mergeCell ref="D20:E20"/>
    <mergeCell ref="D28:E28"/>
    <mergeCell ref="D29:E29"/>
    <mergeCell ref="D22:E22"/>
    <mergeCell ref="D23:E23"/>
    <mergeCell ref="D24:E24"/>
    <mergeCell ref="D25:E25"/>
    <mergeCell ref="D26:E26"/>
    <mergeCell ref="D27:E27"/>
  </mergeCells>
  <conditionalFormatting sqref="B20:B29">
    <cfRule type="cellIs" dxfId="6" priority="7" stopIfTrue="1" operator="equal">
      <formula>"ALERT"</formula>
    </cfRule>
  </conditionalFormatting>
  <conditionalFormatting sqref="F9:F14">
    <cfRule type="cellIs" dxfId="5" priority="5" stopIfTrue="1" operator="equal">
      <formula>0</formula>
    </cfRule>
  </conditionalFormatting>
  <conditionalFormatting sqref="F10:F14">
    <cfRule type="containsBlanks" dxfId="4" priority="6" stopIfTrue="1">
      <formula>LEN(TRIM(F10))=0</formula>
    </cfRule>
  </conditionalFormatting>
  <conditionalFormatting sqref="F20:F27">
    <cfRule type="containsText" dxfId="3" priority="1" stopIfTrue="1" operator="containsText" text="Exchange rate :">
      <formula>NOT(ISERROR(SEARCH("Exchange rate :",F20)))</formula>
    </cfRule>
  </conditionalFormatting>
  <conditionalFormatting sqref="F20:I29 I31:I34">
    <cfRule type="containsErrors" dxfId="2" priority="2" stopIfTrue="1">
      <formula>ISERROR(F20)</formula>
    </cfRule>
    <cfRule type="cellIs" dxfId="1" priority="3" stopIfTrue="1" operator="equal">
      <formula>"NA"</formula>
    </cfRule>
    <cfRule type="cellIs" dxfId="0" priority="4" stopIfTrue="1" operator="equal">
      <formula>0</formula>
    </cfRule>
  </conditionalFormatting>
  <printOptions horizontalCentered="1"/>
  <pageMargins left="0.35" right="0.21" top="0.47" bottom="0.34" header="0.22" footer="0.17"/>
  <pageSetup scale="80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Tax Invoice</vt:lpstr>
      <vt:lpstr>Invoice (2)</vt:lpstr>
      <vt:lpstr>Invoice!Print_Area</vt:lpstr>
      <vt:lpstr>'Invoice (2)'!Print_Area</vt:lpstr>
      <vt:lpstr>'Tax Invoice'!Print_Area</vt:lpstr>
      <vt:lpstr>Invoice!Print_Titles</vt:lpstr>
      <vt:lpstr>'Invoice (2)'!Print_Titles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2024-03-12T05:31:55Z</cp:lastPrinted>
  <dcterms:created xsi:type="dcterms:W3CDTF">2006-01-06T19:59:33Z</dcterms:created>
  <dcterms:modified xsi:type="dcterms:W3CDTF">2024-03-12T05:31:58Z</dcterms:modified>
</cp:coreProperties>
</file>