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A688B5A-B58D-4A9C-8579-D8F8D7077D77}"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Invoice!$A$1:$K$55</definedName>
    <definedName name="_xlnm.Print_Area" localSheetId="2">'Shipping Invoice'!$A$1:$L$49</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7" i="7" l="1"/>
  <c r="E37" i="6"/>
  <c r="E36" i="6"/>
  <c r="E31" i="6"/>
  <c r="E30" i="6"/>
  <c r="E25" i="6"/>
  <c r="E24" i="6"/>
  <c r="E19" i="6"/>
  <c r="E18" i="6"/>
  <c r="K14" i="7"/>
  <c r="K17" i="7"/>
  <c r="K10" i="7"/>
  <c r="B44" i="7"/>
  <c r="I44" i="7"/>
  <c r="I43" i="7"/>
  <c r="I41" i="7"/>
  <c r="B40" i="7"/>
  <c r="I40" i="7"/>
  <c r="I39" i="7"/>
  <c r="I38" i="7"/>
  <c r="I36" i="7"/>
  <c r="B35" i="7"/>
  <c r="I35" i="7"/>
  <c r="I34" i="7"/>
  <c r="I33" i="7"/>
  <c r="I31" i="7"/>
  <c r="I30" i="7"/>
  <c r="B29" i="7"/>
  <c r="I29" i="7"/>
  <c r="I28" i="7"/>
  <c r="I26" i="7"/>
  <c r="I25" i="7"/>
  <c r="I24" i="7"/>
  <c r="B23" i="7"/>
  <c r="I23" i="7"/>
  <c r="I42" i="7"/>
  <c r="N1" i="6"/>
  <c r="E38" i="6" s="1"/>
  <c r="F1002" i="6"/>
  <c r="F1001" i="6"/>
  <c r="D39" i="6"/>
  <c r="D38" i="6"/>
  <c r="B43" i="7" s="1"/>
  <c r="D37" i="6"/>
  <c r="B42" i="7" s="1"/>
  <c r="D36" i="6"/>
  <c r="B41" i="7" s="1"/>
  <c r="D35" i="6"/>
  <c r="D34" i="6"/>
  <c r="B39" i="7" s="1"/>
  <c r="D33" i="6"/>
  <c r="B38" i="7" s="1"/>
  <c r="D32" i="6"/>
  <c r="B37" i="7" s="1"/>
  <c r="D31" i="6"/>
  <c r="B36" i="7" s="1"/>
  <c r="D30" i="6"/>
  <c r="D29" i="6"/>
  <c r="B34" i="7" s="1"/>
  <c r="D28" i="6"/>
  <c r="B33" i="7" s="1"/>
  <c r="D27" i="6"/>
  <c r="B32" i="7" s="1"/>
  <c r="D26" i="6"/>
  <c r="B31" i="7" s="1"/>
  <c r="D25" i="6"/>
  <c r="B30" i="7" s="1"/>
  <c r="D24" i="6"/>
  <c r="D23" i="6"/>
  <c r="B28" i="7" s="1"/>
  <c r="D22" i="6"/>
  <c r="B27" i="7" s="1"/>
  <c r="D21" i="6"/>
  <c r="B26" i="7" s="1"/>
  <c r="D20" i="6"/>
  <c r="B25" i="7" s="1"/>
  <c r="D19" i="6"/>
  <c r="B24" i="7" s="1"/>
  <c r="D18" i="6"/>
  <c r="I43" i="5"/>
  <c r="I42" i="5"/>
  <c r="I41" i="5"/>
  <c r="I40" i="5"/>
  <c r="I39" i="5"/>
  <c r="I38" i="5"/>
  <c r="I37" i="5"/>
  <c r="I36" i="5"/>
  <c r="I35" i="5"/>
  <c r="I34" i="5"/>
  <c r="I33" i="5"/>
  <c r="I32" i="5"/>
  <c r="I31" i="5"/>
  <c r="I30" i="5"/>
  <c r="I29" i="5"/>
  <c r="I28" i="5"/>
  <c r="I27" i="5"/>
  <c r="I26" i="5"/>
  <c r="I25" i="5"/>
  <c r="I24" i="5"/>
  <c r="I23" i="5"/>
  <c r="I22" i="5"/>
  <c r="J43" i="2"/>
  <c r="J42" i="2"/>
  <c r="J41" i="2"/>
  <c r="J40" i="2"/>
  <c r="J39" i="2"/>
  <c r="J38" i="2"/>
  <c r="J37" i="2"/>
  <c r="J36" i="2"/>
  <c r="J35" i="2"/>
  <c r="J34" i="2"/>
  <c r="J33" i="2"/>
  <c r="J32" i="2"/>
  <c r="J31" i="2"/>
  <c r="J30" i="2"/>
  <c r="J29" i="2"/>
  <c r="J28" i="2"/>
  <c r="J27" i="2"/>
  <c r="J26" i="2"/>
  <c r="J25" i="2"/>
  <c r="J24" i="2"/>
  <c r="J23" i="2"/>
  <c r="J22" i="2"/>
  <c r="J44" i="2" s="1"/>
  <c r="A1007" i="6"/>
  <c r="A1006" i="6"/>
  <c r="A1005" i="6"/>
  <c r="F1004" i="6"/>
  <c r="A1004" i="6"/>
  <c r="A1003" i="6"/>
  <c r="K41" i="7" l="1"/>
  <c r="K25" i="7"/>
  <c r="K43" i="7"/>
  <c r="K31" i="7"/>
  <c r="K26" i="7"/>
  <c r="K38" i="7"/>
  <c r="K23" i="7"/>
  <c r="K33" i="7"/>
  <c r="K39" i="7"/>
  <c r="K29" i="7"/>
  <c r="K44" i="7"/>
  <c r="K28" i="7"/>
  <c r="K34" i="7"/>
  <c r="K35" i="7"/>
  <c r="K40" i="7"/>
  <c r="K30" i="7"/>
  <c r="K36" i="7"/>
  <c r="K42" i="7"/>
  <c r="I27" i="7"/>
  <c r="K27" i="7" s="1"/>
  <c r="I32" i="7"/>
  <c r="K32" i="7" s="1"/>
  <c r="I37" i="7"/>
  <c r="K37" i="7" s="1"/>
  <c r="E21" i="6"/>
  <c r="E33" i="6"/>
  <c r="E39" i="6"/>
  <c r="E22" i="6"/>
  <c r="E28" i="6"/>
  <c r="E34" i="6"/>
  <c r="E27" i="6"/>
  <c r="E23" i="6"/>
  <c r="E29" i="6"/>
  <c r="E35" i="6"/>
  <c r="E20" i="6"/>
  <c r="E26" i="6"/>
  <c r="E32" i="6"/>
  <c r="K24" i="7"/>
  <c r="B45" i="7"/>
  <c r="J47" i="2"/>
  <c r="M11" i="6"/>
  <c r="I51" i="2" s="1"/>
  <c r="K45" i="7" l="1"/>
  <c r="K48"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0" i="2" s="1"/>
  <c r="I54" i="2" l="1"/>
  <c r="I52" i="2" s="1"/>
  <c r="I55" i="2"/>
  <c r="I53"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<sst xmlns="http://schemas.openxmlformats.org/spreadsheetml/2006/main" count="2211" uniqueCount="737">
  <si>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</si>
  <si>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</si>
  <si>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</si>
  <si>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</si>
  <si>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</si>
  <si>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</si>
  <si>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</si>
  <si>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</si>
  <si>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</si>
  <si>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</si>
  <si>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</si>
  <si>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</si>
  <si>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</si>
  <si>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</si>
  <si>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</si>
  <si>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</si>
  <si>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</si>
  <si>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</si>
  <si>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</si>
  <si>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</si>
  <si>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</si>
  <si>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</si>
  <si>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</si>
  <si>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</si>
  <si>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</si>
  <si>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</si>
  <si>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</si>
  <si>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</si>
  <si>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</si>
  <si>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</si>
  <si>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</si>
  <si>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</si>
  <si>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</si>
  <si>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</si>
  <si>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</si>
  <si>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</si>
  <si>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</si>
  <si>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</si>
  <si>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</si>
  <si>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</si>
  <si>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</si>
  <si>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</si>
  <si>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</si>
  <si>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</si>
  <si>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</si>
  <si>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</si>
  <si>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</si>
  <si>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</si>
  <si>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</si>
  <si>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</si>
  <si>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</si>
  <si>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</si>
  <si>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</si>
  <si>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</si>
  <si>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</si>
  <si>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</si>
  <si>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</si>
  <si>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</si>
  <si>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</si>
  <si>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</si>
  <si>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</si>
  <si>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</si>
  <si>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</si>
  <si>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</si>
  <si>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</si>
  <si>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</si>
  <si>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</si>
  <si>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</si>
  <si>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</si>
  <si>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</si>
  <si>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</si>
  <si>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</si>
  <si>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</si>
  <si>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</si>
  <si>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</si>
  <si>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</si>
  <si>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</si>
  <si>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</si>
  <si>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</si>
  <si>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</si>
  <si>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</si>
  <si>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</si>
  <si>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</si>
  <si>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</si>
  <si>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</si>
  <si>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</si>
  <si>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</si>
  <si>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</si>
  <si>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</si>
  <si>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</si>
  <si>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</si>
  <si>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</si>
  <si>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</si>
  <si>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</si>
  <si>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</si>
  <si>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</si>
  <si>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</si>
  <si>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</si>
  <si>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</si>
  <si>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</si>
  <si>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</si>
  <si>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</si>
  <si>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</si>
  <si>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</si>
  <si>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</si>
  <si>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</si>
  <si>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</si>
  <si>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</si>
  <si>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</si>
  <si>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</si>
  <si>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</si>
  <si>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</si>
  <si>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</si>
  <si>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</si>
  <si>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</si>
  <si>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</si>
  <si>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</si>
  <si>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</si>
  <si>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</si>
  <si>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</si>
  <si>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</si>
  <si>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</si>
  <si>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</si>
  <si>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</si>
  <si>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</si>
  <si>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</si>
  <si>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</si>
  <si>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</si>
  <si>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</si>
  <si>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</si>
  <si>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</si>
  <si>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</si>
  <si>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</si>
  <si>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</si>
  <si>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</si>
  <si>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</si>
  <si>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</si>
  <si>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</si>
  <si>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</si>
  <si>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</si>
  <si>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</si>
  <si>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</si>
  <si>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</si>
  <si>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</si>
  <si>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</si>
  <si>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</si>
  <si>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</si>
  <si>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</si>
  <si>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</si>
  <si>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</si>
  <si>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</si>
  <si>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</si>
  <si>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</si>
  <si>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</si>
  <si>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</si>
  <si>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</si>
  <si>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</si>
  <si>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</si>
  <si>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</si>
  <si>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</si>
  <si>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</si>
  <si>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</si>
  <si>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</si>
  <si>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</si>
  <si>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</si>
  <si>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</si>
  <si>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</si>
  <si>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</si>
  <si>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</si>
  <si>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</si>
  <si>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</si>
  <si>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</si>
  <si>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</si>
  <si>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</si>
  <si>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</si>
  <si>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</si>
  <si>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</si>
  <si>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</si>
  <si>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</si>
  <si>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</si>
  <si>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</si>
  <si>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</si>
  <si>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</si>
  <si>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</si>
  <si>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</si>
  <si>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</si>
  <si>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</si>
  <si>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</si>
  <si>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</si>
  <si>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</si>
  <si>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</si>
  <si>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</si>
  <si>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</si>
  <si>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</si>
  <si>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</si>
  <si>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</si>
  <si>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</si>
  <si>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</si>
  <si>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</si>
  <si>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</si>
  <si>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</si>
  <si>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</si>
  <si>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</si>
  <si>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</si>
  <si>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</si>
  <si>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</si>
  <si>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</si>
  <si>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</si>
  <si>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</si>
  <si>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</si>
  <si>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</si>
  <si>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</si>
  <si>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</si>
  <si>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</si>
  <si>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</si>
  <si>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</si>
  <si>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</si>
  <si>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</si>
  <si>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</si>
  <si>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</si>
  <si>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</si>
  <si>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</si>
  <si>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</si>
  <si>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</si>
  <si>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</si>
  <si>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</si>
  <si>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</si>
  <si>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</si>
  <si>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</si>
  <si>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</si>
  <si>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</si>
  <si>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</si>
  <si>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</si>
  <si>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</si>
  <si>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</si>
  <si>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</si>
  <si>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</si>
  <si>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</si>
  <si>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</si>
  <si>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</si>
  <si>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</si>
  <si>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</si>
  <si>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</si>
  <si>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</si>
  <si>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</si>
  <si>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</si>
  <si>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</si>
  <si>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</si>
  <si>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</si>
  <si>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</si>
  <si>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</si>
  <si>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</si>
  <si>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</si>
  <si>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</si>
  <si>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</si>
  <si>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</si>
  <si>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</si>
  <si>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</si>
  <si>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</si>
  <si>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</si>
  <si>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</si>
  <si>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</si>
  <si>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</si>
  <si>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</si>
  <si>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</si>
  <si>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</si>
  <si>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</si>
  <si>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</si>
  <si>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</si>
  <si>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</si>
  <si>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</si>
  <si>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</si>
  <si>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</si>
  <si>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</si>
  <si>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</si>
  <si>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</si>
  <si>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</si>
  <si>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</si>
  <si>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</si>
  <si>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</si>
  <si>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</si>
  <si>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</si>
  <si>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</si>
  <si>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</si>
  <si>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</si>
  <si>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</si>
  <si>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</si>
  <si>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</si>
  <si>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</si>
  <si>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</si>
  <si>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</si>
  <si>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</si>
  <si>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</si>
  <si>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</si>
  <si>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</si>
  <si>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</si>
  <si>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</si>
  <si>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</si>
  <si>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</si>
  <si>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</si>
  <si>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</si>
  <si>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</si>
  <si>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</si>
  <si>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</si>
  <si>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</si>
  <si>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</si>
  <si>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</si>
  <si>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</si>
  <si>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</si>
  <si>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</si>
  <si>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</si>
  <si>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</si>
  <si>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</si>
  <si>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</si>
  <si>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</si>
  <si>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</si>
  <si>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</si>
  <si>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</si>
  <si>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</si>
  <si>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</si>
  <si>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</si>
  <si>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</si>
  <si>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</si>
  <si>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</si>
  <si>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</si>
  <si>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</si>
  <si>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</si>
  <si>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</si>
  <si>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</si>
  <si>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</si>
  <si>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</si>
  <si>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</si>
  <si>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</si>
  <si>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</si>
  <si>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</si>
  <si>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</si>
  <si>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</si>
  <si>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</si>
  <si>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</si>
  <si>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</si>
  <si>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</si>
  <si>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</si>
  <si>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</si>
  <si>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</si>
  <si>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</si>
  <si>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</si>
  <si>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</si>
  <si>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</si>
  <si>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</si>
  <si>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</si>
  <si>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</si>
  <si>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</si>
  <si>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</si>
  <si>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</si>
  <si>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</si>
  <si>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</si>
  <si>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</si>
  <si>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</si>
  <si>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</si>
  <si>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</si>
  <si>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</si>
  <si>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</si>
  <si>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</si>
  <si>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</si>
  <si>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</si>
  <si>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</si>
  <si>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</si>
  <si>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</si>
  <si>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</si>
  <si>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</si>
  <si>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</si>
  <si>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</si>
  <si>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</si>
  <si>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</si>
  <si>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</si>
  <si>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</si>
  <si>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</si>
  <si>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</si>
  <si>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</si>
  <si>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</si>
  <si>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</si>
  <si>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</si>
  <si>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</si>
  <si>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</si>
  <si>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</si>
  <si>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</si>
  <si>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</si>
  <si>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</si>
  <si>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</si>
  <si>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</si>
  <si>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</si>
  <si>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</si>
  <si>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</si>
  <si>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</si>
  <si>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</si>
  <si>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</si>
  <si>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</si>
  <si>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</si>
  <si>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</si>
  <si>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</si>
  <si>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</si>
  <si>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</si>
  <si>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</si>
  <si>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</si>
  <si>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</si>
  <si>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</si>
  <si>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</si>
  <si>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</si>
  <si>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</si>
  <si>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</si>
  <si>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</si>
  <si>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</si>
  <si>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</si>
  <si>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</si>
  <si>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</si>
  <si>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</si>
  <si>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</si>
  <si>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</si>
  <si>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</si>
  <si>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</si>
  <si>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</si>
  <si>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</si>
  <si>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</si>
  <si>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</si>
  <si>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</si>
  <si>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</si>
  <si>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</si>
  <si>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</si>
  <si>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</si>
  <si>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</si>
  <si>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</si>
  <si>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</si>
  <si>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</si>
  <si>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</si>
  <si>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</si>
  <si>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</si>
  <si>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</si>
  <si>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</si>
  <si>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</si>
  <si>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</si>
  <si>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</si>
  <si>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</si>
  <si>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</si>
  <si>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</si>
  <si>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</si>
  <si>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</si>
  <si>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</si>
  <si>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</si>
  <si>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</si>
  <si>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</si>
  <si>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</si>
  <si>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</si>
  <si>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</si>
  <si>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</si>
  <si>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</si>
  <si>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</si>
  <si>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</si>
  <si>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</si>
  <si>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</si>
  <si>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</si>
  <si>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</si>
  <si>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</si>
  <si>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</si>
  <si>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</si>
  <si>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</si>
  <si>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</si>
  <si>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</si>
  <si>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</si>
  <si>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</si>
  <si>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</si>
  <si>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</si>
  <si>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</si>
  <si>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</si>
  <si>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</si>
  <si>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</si>
  <si>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</si>
  <si>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</si>
  <si>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</si>
  <si>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</si>
  <si>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</si>
  <si>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</si>
  <si>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</si>
  <si>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</si>
  <si>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</si>
  <si>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</si>
  <si>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</si>
  <si>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</si>
  <si>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</si>
  <si>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</si>
  <si>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</si>
  <si>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</si>
  <si>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</si>
  <si>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</si>
  <si>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</si>
  <si>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</si>
  <si>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</si>
  <si>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</si>
  <si>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</si>
  <si>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</si>
  <si>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</si>
  <si>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</si>
  <si>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</si>
  <si>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</si>
  <si>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</si>
  <si>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</si>
  <si>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</si>
  <si>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</si>
  <si>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</si>
  <si>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</si>
  <si>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</si>
  <si>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</si>
  <si>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</si>
  <si>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</si>
  <si>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</si>
  <si>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</si>
  <si>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</si>
  <si>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</si>
  <si>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</si>
  <si>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</si>
  <si>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</si>
  <si>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</si>
  <si>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</si>
  <si>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</si>
  <si>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</si>
  <si>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</si>
  <si>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</si>
  <si>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</si>
  <si>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</si>
  <si>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</si>
  <si>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</si>
  <si>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</si>
  <si>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</si>
  <si>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</si>
  <si>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</si>
  <si>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</si>
  <si>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</si>
  <si>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</si>
  <si>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</si>
  <si>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</si>
  <si>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</si>
  <si>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</si>
  <si>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</si>
  <si>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</si>
  <si>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</si>
  <si>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</si>
  <si>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</si>
  <si>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</si>
  <si>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</si>
  <si>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</si>
  <si>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</si>
  <si>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</si>
  <si>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</si>
  <si>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</si>
  <si>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</si>
  <si>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</si>
  <si>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</si>
  <si>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</si>
  <si>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</si>
  <si>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</si>
  <si>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</si>
  <si>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</si>
  <si>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</si>
  <si>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</si>
  <si>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</si>
  <si>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</si>
  <si>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</si>
  <si>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</si>
  <si>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</si>
  <si>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</si>
  <si>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</si>
  <si>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</si>
  <si>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</si>
  <si>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</si>
  <si>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</si>
  <si>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</si>
  <si>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</si>
  <si>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</si>
  <si>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</si>
  <si>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</si>
  <si>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</si>
  <si>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</si>
  <si>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</si>
  <si>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</si>
  <si>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</si>
  <si>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</si>
  <si>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</si>
  <si>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</si>
  <si>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</si>
  <si>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</si>
  <si>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</si>
  <si>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</si>
  <si>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</si>
  <si>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</si>
  <si>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</si>
  <si>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</si>
  <si>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</si>
  <si>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</si>
  <si>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</si>
  <si>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</si>
  <si>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</si>
  <si>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</si>
  <si>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</si>
  <si>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</si>
  <si>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</si>
  <si>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</si>
  <si>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</si>
  <si>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</si>
  <si>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</si>
  <si>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</si>
  <si>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</si>
  <si>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</si>
  <si>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</si>
  <si>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</si>
  <si>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</si>
  <si>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</si>
  <si>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</si>
  <si>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</si>
  <si>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</si>
  <si>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</si>
  <si>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</si>
  <si>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</si>
  <si>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</si>
  <si>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</si>
  <si>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</si>
  <si>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</si>
  <si>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</si>
  <si>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</si>
  <si>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</si>
  <si>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</si>
  <si>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</si>
  <si>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</si>
  <si>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</si>
  <si>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</si>
  <si>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</si>
  <si>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</si>
  <si>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</si>
  <si>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</si>
  <si>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</si>
  <si>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</si>
  <si>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</si>
  <si>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</si>
  <si>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</si>
  <si>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</si>
  <si>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</si>
  <si>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</si>
  <si>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</si>
  <si>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</si>
  <si>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</si>
  <si>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</si>
  <si>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</si>
  <si>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</si>
  <si>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</si>
  <si>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</si>
  <si>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</si>
  <si>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</si>
  <si>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</si>
  <si>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</si>
  <si>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</si>
  <si>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</si>
  <si>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</si>
  <si>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</si>
  <si>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</si>
  <si>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</si>
  <si>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</si>
  <si>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</si>
  <si>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</si>
  <si>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</si>
  <si>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</si>
  <si>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</si>
  <si>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</si>
  <si>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</si>
  <si>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</si>
  <si>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</si>
  <si>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</si>
  <si>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</si>
  <si>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</si>
  <si>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</si>
  <si>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</si>
  <si>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</si>
  <si>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</si>
  <si>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</si>
  <si>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</si>
  <si>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</si>
  <si>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</si>
  <si>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</si>
  <si>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</si>
  <si>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</si>
  <si>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</si>
  <si>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</si>
  <si>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</si>
  <si>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</si>
  <si>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</si>
  <si>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</si>
  <si>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</si>
  <si>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</si>
  <si>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</si>
  <si>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</si>
  <si>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</si>
  <si>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</si>
  <si>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</si>
  <si>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</si>
  <si>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</si>
  <si>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</si>
  <si>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</si>
  <si>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</si>
  <si>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</si>
  <si>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</si>
  <si>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</si>
  <si>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Tattoo morningstar weymouth</t>
  </si>
  <si>
    <t>Kerry Richardson</t>
  </si>
  <si>
    <t>Weymouth 105a st Mary’s street</t>
  </si>
  <si>
    <t>Dt40ea Dorset</t>
  </si>
  <si>
    <t>United Kingdom</t>
  </si>
  <si>
    <t>Tel: +44 1305 788884</t>
  </si>
  <si>
    <t>Email: Morningstartattooist@gmail.com</t>
  </si>
  <si>
    <t>BRPG209</t>
  </si>
  <si>
    <t>BXUNL1</t>
  </si>
  <si>
    <t>High polished titanium G23 nose studs, 1mm (18g) with 2mm bezel set round clear crystals / 16 pcs per display box.</t>
  </si>
  <si>
    <t>HBCRBT16</t>
  </si>
  <si>
    <t>Anodized 316L steel hinged ball closure ring, 16g (1.2mm) with 3mm ball</t>
  </si>
  <si>
    <t>HBCRC16</t>
  </si>
  <si>
    <t>High polished surgical steel hinged ball closure ring, 16g (1.2mm) with 3mm ball with bezel set crystal</t>
  </si>
  <si>
    <t>UNPFR5E</t>
  </si>
  <si>
    <t>High polished titanium G23 barbell, 1.6mm (14g) with two 5mm ferido glued multi crystal balls with two color design and resin cover</t>
  </si>
  <si>
    <t>Two Hundred Forty Two and 55 cents GBP</t>
  </si>
  <si>
    <t>Display with 24 pcs. of green glitter sand stone double flared plugs - size 6g to 1/2'' (4mm- 12 mm)</t>
  </si>
  <si>
    <t>Exchange Rate GBP-THB</t>
  </si>
  <si>
    <t>Total Order USD</t>
  </si>
  <si>
    <t>Total Invoice USD</t>
  </si>
  <si>
    <t>Tattoo Morningstar Weymouth</t>
  </si>
  <si>
    <t>105A St Mary’s Street</t>
  </si>
  <si>
    <t>Weymouth 105A St Mary’s street</t>
  </si>
  <si>
    <t>DT40EA Dorset</t>
  </si>
  <si>
    <t>Shipping cost to UK via DHL:</t>
  </si>
  <si>
    <t>Ninety and 68 cents GBP</t>
  </si>
  <si>
    <t>Flared Plugs, Nose Studs, Steel Hinged Ball Closure Rings and other items as invoice attached</t>
  </si>
  <si>
    <t>Didi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</si>
</sst>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401">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4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17" xfId="0" applyFont="1" applyFill="1" applyBorder="1" applyAlignment="1">
      <alignment horizontal="center"/>
    </xf>
    <xf numFmtId="0" fontId="18" fillId="3" borderId="19" xfId="0" applyFont="1" applyFill="1" applyBorder="1" applyAlignment="1">
      <alignment horizont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4401">
    <cellStyle name="Comma 2" xfId="7" xr:uid="{DA7772E7-8151-4CF0-B8C4-929CBAD8CC2C}"/>
    <cellStyle name="Comma 3" xfId="4289" xr:uid="{B040D5C4-FC6A-45CA-8B69-256AF60228FC}"/>
    <cellStyle name="Currency 10" xfId="8" xr:uid="{A10C1D40-B1CA-4380-B253-89F7BB786BEC}"/>
    <cellStyle name="Currency 10 2" xfId="9" xr:uid="{34EF38CE-5993-4A71-91B6-AC7DFF85B246}"/>
    <cellStyle name="Currency 10 2 2" xfId="3665" xr:uid="{3A6F917B-8980-453D-86E5-C33CB007B059}"/>
    <cellStyle name="Currency 10 3" xfId="10" xr:uid="{AB39E42A-1A35-4A49-875A-2A9B7C13615E}"/>
    <cellStyle name="Currency 10 3 2" xfId="3666" xr:uid="{3419E1C1-185F-41F9-9070-31A40C14CAD6}"/>
    <cellStyle name="Currency 10 4" xfId="3667" xr:uid="{DF80F7B7-308B-4153-8934-A3FA1864F6EC}"/>
    <cellStyle name="Currency 11" xfId="11" xr:uid="{B700350D-26E4-4FE3-B361-98FB1FCB9E1D}"/>
    <cellStyle name="Currency 11 2" xfId="12" xr:uid="{13689061-69F9-4D2D-A5A7-B5A7DD0996E7}"/>
    <cellStyle name="Currency 11 2 2" xfId="3668" xr:uid="{FBC980E8-2DC6-4784-B6CB-A577FC476E7D}"/>
    <cellStyle name="Currency 11 3" xfId="13" xr:uid="{A18DB597-E1B0-4904-B18C-F325840FAD6A}"/>
    <cellStyle name="Currency 11 3 2" xfId="3669" xr:uid="{5727EE76-24D4-42D7-83E5-3B656F4E3890}"/>
    <cellStyle name="Currency 11 4" xfId="3670" xr:uid="{81F28867-7806-4086-9F54-05FF4D2C9C42}"/>
    <cellStyle name="Currency 11 5" xfId="4290" xr:uid="{B4CC631F-345C-4252-AEEE-A5A8E22C9DC9}"/>
    <cellStyle name="Currency 12" xfId="14" xr:uid="{81A347EC-1CDA-4441-ACFF-BBD2F55571A8}"/>
    <cellStyle name="Currency 12 2" xfId="15" xr:uid="{11B46303-3EAE-43CC-97B6-D810C8D3D7AC}"/>
    <cellStyle name="Currency 12 2 2" xfId="3671" xr:uid="{C9CB4ED6-6128-4C84-93B2-32CFE08D767A}"/>
    <cellStyle name="Currency 12 3" xfId="3672" xr:uid="{61371BC8-5013-47B3-B3C7-1B5D62A4EAE4}"/>
    <cellStyle name="Currency 13" xfId="16" xr:uid="{FB973A50-ED71-450C-8BE1-9C729F93EE5D}"/>
    <cellStyle name="Currency 13 2" xfId="4292" xr:uid="{CBCAD2B6-754F-4040-ADC5-54AAE931D6E6}"/>
    <cellStyle name="Currency 13 3" xfId="4293" xr:uid="{143A3CF2-8013-40CE-BBF9-4B7051D4F9ED}"/>
    <cellStyle name="Currency 13 4" xfId="4291" xr:uid="{CD621B51-1C4F-4E7E-8CE6-14BEE0B5A971}"/>
    <cellStyle name="Currency 14" xfId="17" xr:uid="{AE5171CB-26ED-4179-9738-DFD752AC2D1C}"/>
    <cellStyle name="Currency 14 2" xfId="3673" xr:uid="{0C8B75DA-F312-43E2-8A3E-832124767DBD}"/>
    <cellStyle name="Currency 15" xfId="4385" xr:uid="{89D02AE2-5648-4030-9126-E296C773057A}"/>
    <cellStyle name="Currency 17" xfId="4294" xr:uid="{0440F88B-E29A-436D-A91B-C200A0D6C9BB}"/>
    <cellStyle name="Currency 2" xfId="18" xr:uid="{6A8C97DD-96A4-4A2B-87EB-4272DC9E02AB}"/>
    <cellStyle name="Currency 2 2" xfId="19" xr:uid="{BE9C231F-BA03-4EEE-B730-8F95D8677473}"/>
    <cellStyle name="Currency 2 2 2" xfId="20" xr:uid="{85BD7464-8045-4736-8F73-B11F5617879D}"/>
    <cellStyle name="Currency 2 2 2 2" xfId="21" xr:uid="{51D4972C-FB87-4226-AAFD-D5ECC448EF48}"/>
    <cellStyle name="Currency 2 2 2 3" xfId="22" xr:uid="{AB0D01E3-925B-4CF5-95C0-E29660F249F0}"/>
    <cellStyle name="Currency 2 2 2 3 2" xfId="3674" xr:uid="{E0D3CF36-CF44-4816-B02B-3A8D48090C39}"/>
    <cellStyle name="Currency 2 2 2 4" xfId="3675" xr:uid="{6FD9FBEB-1077-40E9-9688-9BA78D23A5D3}"/>
    <cellStyle name="Currency 2 2 3" xfId="3676" xr:uid="{16FDD078-9196-4A92-BF6E-CD95AE14CA1A}"/>
    <cellStyle name="Currency 2 3" xfId="23" xr:uid="{FE639CFB-E06A-49D1-AD7F-092BF67CA0C7}"/>
    <cellStyle name="Currency 2 3 2" xfId="3677" xr:uid="{FC542C6F-1D7E-4CC5-B326-070F81580808}"/>
    <cellStyle name="Currency 2 4" xfId="3678" xr:uid="{0462098A-F0D6-4BA6-9AE7-65FF29B5FD5A}"/>
    <cellStyle name="Currency 3" xfId="24" xr:uid="{F62A13AE-2AE6-4FE2-8910-80A8519FDD11}"/>
    <cellStyle name="Currency 3 2" xfId="25" xr:uid="{35003E30-0EE9-47B5-8034-608F0DB2E430}"/>
    <cellStyle name="Currency 3 2 2" xfId="3679" xr:uid="{8678136D-278C-494E-B8BF-F3F4624CA818}"/>
    <cellStyle name="Currency 3 3" xfId="26" xr:uid="{083E03B4-B413-473C-910F-6752926201CF}"/>
    <cellStyle name="Currency 3 3 2" xfId="3680" xr:uid="{ADC91D34-DB16-4F37-B60D-C71C4F8C07C2}"/>
    <cellStyle name="Currency 3 4" xfId="27" xr:uid="{AADF605E-B3A5-47B9-854F-D392E4A1879E}"/>
    <cellStyle name="Currency 3 4 2" xfId="3681" xr:uid="{130F21C6-FF1C-4E40-994E-B4645568951D}"/>
    <cellStyle name="Currency 3 5" xfId="3682" xr:uid="{CF995D19-C606-4490-AECA-21D1B3A8EEB1}"/>
    <cellStyle name="Currency 4" xfId="28" xr:uid="{09D4C838-6F95-4553-8E85-2399DE527B92}"/>
    <cellStyle name="Currency 4 2" xfId="29" xr:uid="{822A3420-D026-401E-AD97-27A66E143A30}"/>
    <cellStyle name="Currency 4 2 2" xfId="3683" xr:uid="{7E32B18B-DB0C-488C-933B-BE1AF82D9259}"/>
    <cellStyle name="Currency 4 3" xfId="30" xr:uid="{21D1C2F1-D699-4069-9A2A-ABA4128F041D}"/>
    <cellStyle name="Currency 4 3 2" xfId="3684" xr:uid="{1C78023C-8DE8-40E3-A921-DF39879D88FF}"/>
    <cellStyle name="Currency 4 4" xfId="3685" xr:uid="{D417804E-7D62-498A-964C-6450D1A6DA78}"/>
    <cellStyle name="Currency 4 5" xfId="4295" xr:uid="{0D67E229-2C63-42D1-9F6A-F8F676C455C8}"/>
    <cellStyle name="Currency 5" xfId="31" xr:uid="{3EA52D4B-784F-435F-B6C2-A4AFB06CF4AB}"/>
    <cellStyle name="Currency 5 2" xfId="32" xr:uid="{D60B120F-67A3-40DD-BF24-FD438D3C05F9}"/>
    <cellStyle name="Currency 5 2 2" xfId="3686" xr:uid="{5CFE331F-A64E-44BA-951E-7B648FD3B076}"/>
    <cellStyle name="Currency 5 3" xfId="4296" xr:uid="{59F51481-4612-4938-9008-C8A611CBF720}"/>
    <cellStyle name="Currency 6" xfId="33" xr:uid="{6B6C29FA-807A-40B6-AA4C-47981982AEB4}"/>
    <cellStyle name="Currency 6 2" xfId="3687" xr:uid="{7417C352-F2DF-46FA-B36E-8C6BC3EE5411}"/>
    <cellStyle name="Currency 6 3" xfId="4297" xr:uid="{35EFD084-19F1-484B-9712-6826F3A469DD}"/>
    <cellStyle name="Currency 7" xfId="34" xr:uid="{1E857268-43EE-4AA4-AF2F-4AED6DDC0FF9}"/>
    <cellStyle name="Currency 7 2" xfId="35" xr:uid="{8F1073BB-ABCA-4C8C-A566-D100D40C56B6}"/>
    <cellStyle name="Currency 7 2 2" xfId="3688" xr:uid="{52B3AFBB-6117-46D4-B70E-539449A2057B}"/>
    <cellStyle name="Currency 7 3" xfId="3689" xr:uid="{31E9C728-B2A9-407C-9D2D-43760E3FB0EC}"/>
    <cellStyle name="Currency 8" xfId="36" xr:uid="{05A54B74-6A1D-4E9B-AA46-5CC302143BA9}"/>
    <cellStyle name="Currency 8 2" xfId="37" xr:uid="{C156F2E7-A0BC-4447-8300-F644A40D8AB7}"/>
    <cellStyle name="Currency 8 2 2" xfId="3690" xr:uid="{368B4FDF-387E-4568-A0D6-E4FB33B5044C}"/>
    <cellStyle name="Currency 8 3" xfId="38" xr:uid="{C896B688-37BE-4E76-919D-60EEA661A6A0}"/>
    <cellStyle name="Currency 8 3 2" xfId="3691" xr:uid="{C5069018-22D7-4936-9A58-68713B7F3F12}"/>
    <cellStyle name="Currency 8 4" xfId="39" xr:uid="{D4745C3F-1799-40C9-B2F4-2D3E44CB9E6C}"/>
    <cellStyle name="Currency 8 4 2" xfId="3692" xr:uid="{F9E886AD-2D00-42F8-BDE3-C13CB3DDDC3C}"/>
    <cellStyle name="Currency 8 5" xfId="3693" xr:uid="{FE64B7BF-6053-4B13-8789-FA091C465575}"/>
    <cellStyle name="Currency 9" xfId="40" xr:uid="{2685B2E6-038A-4D96-9CF4-ED29C9C07110}"/>
    <cellStyle name="Currency 9 2" xfId="41" xr:uid="{37219F68-D19C-4557-AB0C-F9128B3FE0C9}"/>
    <cellStyle name="Currency 9 2 2" xfId="3694" xr:uid="{3C29138E-40DD-4FAF-81B6-6AFC5D376753}"/>
    <cellStyle name="Currency 9 3" xfId="42" xr:uid="{E05428C6-C747-4E23-BBE3-CD82AC775A5E}"/>
    <cellStyle name="Currency 9 3 2" xfId="3695" xr:uid="{7ECC5C4B-D6F7-4241-9C91-A756A2CFE820}"/>
    <cellStyle name="Currency 9 4" xfId="3696" xr:uid="{08278183-6D80-48FD-984E-2E6D76D0FA81}"/>
    <cellStyle name="Currency 9 5" xfId="4298" xr:uid="{46200FA6-0E8A-4DA1-9235-2F35C34A52D3}"/>
    <cellStyle name="Hyperlink 2" xfId="6" xr:uid="{6CFFD761-E1C4-4FFC-9C82-FDD569F38491}"/>
    <cellStyle name="Hyperlink 3" xfId="43" xr:uid="{01F286C2-0FAD-4F0B-BA33-99008836C77B}"/>
    <cellStyle name="Hyperlink 3 2" xfId="4386" xr:uid="{1E389DF0-892D-4BB3-A830-056720540104}"/>
    <cellStyle name="Hyperlink 3 3" xfId="4299" xr:uid="{3906A7C5-25AE-4B8F-A4BF-B53CF325A643}"/>
    <cellStyle name="Hyperlink 4" xfId="4300" xr:uid="{26080954-DD62-4E76-B244-A52DD9F69456}"/>
    <cellStyle name="Normal" xfId="0" builtinId="0"/>
    <cellStyle name="Normal 10" xfId="44" xr:uid="{D5871802-B497-490E-93D4-2C0794B7CC55}"/>
    <cellStyle name="Normal 10 10" xfId="93" xr:uid="{409A3112-C36E-40C5-9335-4D30BB5C8E4A}"/>
    <cellStyle name="Normal 10 10 2" xfId="94" xr:uid="{92AD271E-7C07-48AA-8CCB-FD7DA79686E9}"/>
    <cellStyle name="Normal 10 10 2 2" xfId="4302" xr:uid="{F2EB2DFF-0B7A-46B8-80C0-DB88534C095E}"/>
    <cellStyle name="Normal 10 10 3" xfId="95" xr:uid="{35025800-EAC9-4631-B683-A60947176A9D}"/>
    <cellStyle name="Normal 10 10 4" xfId="96" xr:uid="{BE2EA6E5-054A-4EE9-9BC3-D91974BB3F7C}"/>
    <cellStyle name="Normal 10 11" xfId="97" xr:uid="{0FC6B909-F49C-465A-BE52-A5F86C926AF6}"/>
    <cellStyle name="Normal 10 11 2" xfId="98" xr:uid="{04ED394C-5368-4634-952F-368B08D1861A}"/>
    <cellStyle name="Normal 10 11 3" xfId="99" xr:uid="{69291E86-7E14-4EED-B6C3-9956504F3602}"/>
    <cellStyle name="Normal 10 11 4" xfId="100" xr:uid="{AEA57CDB-BD71-4B93-B6B3-E226FCB41A59}"/>
    <cellStyle name="Normal 10 12" xfId="101" xr:uid="{FB572EDA-BEE1-44E6-BEEA-9740501210A2}"/>
    <cellStyle name="Normal 10 12 2" xfId="102" xr:uid="{CCC356E4-B09C-457C-96EA-29D64AA601B4}"/>
    <cellStyle name="Normal 10 13" xfId="103" xr:uid="{09607498-13D5-45A9-8A4C-A39E35BE06AD}"/>
    <cellStyle name="Normal 10 14" xfId="104" xr:uid="{12279F5C-4E4E-4254-90F3-AFBAE690DFE8}"/>
    <cellStyle name="Normal 10 15" xfId="105" xr:uid="{9EA6000A-632C-4549-BB5F-A7E30D739854}"/>
    <cellStyle name="Normal 10 2" xfId="45" xr:uid="{2F5D1274-EAEF-4AA8-89E3-CB98ABD0BE24}"/>
    <cellStyle name="Normal 10 2 10" xfId="106" xr:uid="{A2BB43E5-99D9-4594-882C-D01A05110D13}"/>
    <cellStyle name="Normal 10 2 11" xfId="107" xr:uid="{67E41D27-6ED2-475F-AEA6-8C90F39DA2B6}"/>
    <cellStyle name="Normal 10 2 2" xfId="108" xr:uid="{76572B51-BF9E-4C70-AA9C-FB933E4982CC}"/>
    <cellStyle name="Normal 10 2 2 2" xfId="109" xr:uid="{060B6440-99CA-489B-A3A3-59D001906282}"/>
    <cellStyle name="Normal 10 2 2 2 2" xfId="110" xr:uid="{B5DFE0B7-8F0F-4C11-B742-1E82565E5718}"/>
    <cellStyle name="Normal 10 2 2 2 2 2" xfId="111" xr:uid="{22E789B1-90A2-4B07-9D81-D77ECAE08FB3}"/>
    <cellStyle name="Normal 10 2 2 2 2 2 2" xfId="112" xr:uid="{6C49D52F-B78F-412E-A24F-4A2B54CDEB7D}"/>
    <cellStyle name="Normal 10 2 2 2 2 2 2 2" xfId="3738" xr:uid="{C9035514-2AF0-48D6-B072-A10DA54245F4}"/>
    <cellStyle name="Normal 10 2 2 2 2 2 2 2 2" xfId="3739" xr:uid="{1D7C9777-2C26-49DB-BB7E-F21B71D80E7C}"/>
    <cellStyle name="Normal 10 2 2 2 2 2 2 3" xfId="3740" xr:uid="{C42CEA8D-B599-443F-90ED-53300839625F}"/>
    <cellStyle name="Normal 10 2 2 2 2 2 3" xfId="113" xr:uid="{D049A431-5623-42AD-AAC8-25BB23CE3F82}"/>
    <cellStyle name="Normal 10 2 2 2 2 2 3 2" xfId="3741" xr:uid="{13290909-3573-4FEA-BF4A-9584B2480733}"/>
    <cellStyle name="Normal 10 2 2 2 2 2 4" xfId="114" xr:uid="{1E82A7D8-D8B5-4894-82AE-08194B378F9B}"/>
    <cellStyle name="Normal 10 2 2 2 2 3" xfId="115" xr:uid="{1FA2D4FC-2758-4E9D-AF4E-B3C8662C35CB}"/>
    <cellStyle name="Normal 10 2 2 2 2 3 2" xfId="116" xr:uid="{F6FB5FEA-51F6-45AB-B469-9DBBBD8BD38A}"/>
    <cellStyle name="Normal 10 2 2 2 2 3 2 2" xfId="3742" xr:uid="{8F8F0836-63D5-4782-83A5-C3911E8A7B51}"/>
    <cellStyle name="Normal 10 2 2 2 2 3 3" xfId="117" xr:uid="{BAF116E5-B2D9-4AC6-9431-7C8733F8C3C9}"/>
    <cellStyle name="Normal 10 2 2 2 2 3 4" xfId="118" xr:uid="{2B8086E3-2752-40F2-A51C-56C7B2F0C986}"/>
    <cellStyle name="Normal 10 2 2 2 2 4" xfId="119" xr:uid="{B90A13FE-9C88-4B92-A896-6B2C6CEBCAB4}"/>
    <cellStyle name="Normal 10 2 2 2 2 4 2" xfId="3743" xr:uid="{750FDF38-5549-417B-B198-2C5C98E6970A}"/>
    <cellStyle name="Normal 10 2 2 2 2 5" xfId="120" xr:uid="{059DD38F-4F92-4C96-AEC5-FB178295040F}"/>
    <cellStyle name="Normal 10 2 2 2 2 6" xfId="121" xr:uid="{BDAF3EDF-969E-49E4-A915-5876E536D10A}"/>
    <cellStyle name="Normal 10 2 2 2 3" xfId="122" xr:uid="{CD88F943-98E5-4373-912D-C9EC8DCBDCA5}"/>
    <cellStyle name="Normal 10 2 2 2 3 2" xfId="123" xr:uid="{FCFD852F-C61C-4E60-B531-DA1D36AEC332}"/>
    <cellStyle name="Normal 10 2 2 2 3 2 2" xfId="124" xr:uid="{7CBC452E-6E50-4B00-BE6C-3ADE11E8E96E}"/>
    <cellStyle name="Normal 10 2 2 2 3 2 2 2" xfId="3744" xr:uid="{08A7F309-30A4-4578-B231-9BFB453A7919}"/>
    <cellStyle name="Normal 10 2 2 2 3 2 2 2 2" xfId="3745" xr:uid="{21360789-C39A-46B9-A459-0AB08EE8A22C}"/>
    <cellStyle name="Normal 10 2 2 2 3 2 2 3" xfId="3746" xr:uid="{3DF97195-DE2C-45A3-82A7-C54792648D88}"/>
    <cellStyle name="Normal 10 2 2 2 3 2 3" xfId="125" xr:uid="{7E4AD82C-0DF0-47BC-AC01-9778EF934B43}"/>
    <cellStyle name="Normal 10 2 2 2 3 2 3 2" xfId="3747" xr:uid="{EA57C1C3-D091-4AA8-BF44-DC90BDF4FA88}"/>
    <cellStyle name="Normal 10 2 2 2 3 2 4" xfId="126" xr:uid="{1F2732E0-6D39-4DF3-9445-6018B8A635DC}"/>
    <cellStyle name="Normal 10 2 2 2 3 3" xfId="127" xr:uid="{0F1E2A47-8A8D-460B-B3BE-7E50CA29E501}"/>
    <cellStyle name="Normal 10 2 2 2 3 3 2" xfId="3748" xr:uid="{5655B02D-A1FF-446B-8D1C-0B2F47CD9D8F}"/>
    <cellStyle name="Normal 10 2 2 2 3 3 2 2" xfId="3749" xr:uid="{12062110-126B-4DD6-A2C9-141DBCD6AEC9}"/>
    <cellStyle name="Normal 10 2 2 2 3 3 3" xfId="3750" xr:uid="{B4D63CE1-9A57-4E11-A193-6D3C8DBEB2D5}"/>
    <cellStyle name="Normal 10 2 2 2 3 4" xfId="128" xr:uid="{FCD30BFA-314F-4BF7-9279-FE138BA7A391}"/>
    <cellStyle name="Normal 10 2 2 2 3 4 2" xfId="3751" xr:uid="{11DDA0E1-6B7B-4C24-9FF0-8AA8FE704C26}"/>
    <cellStyle name="Normal 10 2 2 2 3 5" xfId="129" xr:uid="{4C5EFA24-DEFD-4F0E-9387-CA51D9C46A2E}"/>
    <cellStyle name="Normal 10 2 2 2 4" xfId="130" xr:uid="{A47A889D-14DD-4B4F-87E3-1D1C54416754}"/>
    <cellStyle name="Normal 10 2 2 2 4 2" xfId="131" xr:uid="{1205E17D-8EB6-48A1-B108-EABA857AB7DD}"/>
    <cellStyle name="Normal 10 2 2 2 4 2 2" xfId="3752" xr:uid="{BBA143E2-33F4-42BF-AAD3-68F4F24B6D5B}"/>
    <cellStyle name="Normal 10 2 2 2 4 2 2 2" xfId="3753" xr:uid="{4284F2AF-BD9B-41AF-BB25-3E1740F0E58D}"/>
    <cellStyle name="Normal 10 2 2 2 4 2 3" xfId="3754" xr:uid="{2D42DD41-06EF-47EF-86D1-6717C1A00C24}"/>
    <cellStyle name="Normal 10 2 2 2 4 3" xfId="132" xr:uid="{55FC2E24-2B63-4A5C-861D-2F273F7CD2F2}"/>
    <cellStyle name="Normal 10 2 2 2 4 3 2" xfId="3755" xr:uid="{47571722-DC53-4579-B764-A04636142869}"/>
    <cellStyle name="Normal 10 2 2 2 4 4" xfId="133" xr:uid="{471824BD-452D-49C3-A43A-1600393DF961}"/>
    <cellStyle name="Normal 10 2 2 2 5" xfId="134" xr:uid="{037D6CBB-2426-445C-802E-B3CC220B6F37}"/>
    <cellStyle name="Normal 10 2 2 2 5 2" xfId="135" xr:uid="{2994CF11-97A1-41DD-BAA2-6630815BEE06}"/>
    <cellStyle name="Normal 10 2 2 2 5 2 2" xfId="3756" xr:uid="{1EDE3E26-EF1F-493C-A91B-01CB5CE6CD82}"/>
    <cellStyle name="Normal 10 2 2 2 5 3" xfId="136" xr:uid="{7D83699E-A8F6-47FA-B9D5-3380EECB7DBE}"/>
    <cellStyle name="Normal 10 2 2 2 5 4" xfId="137" xr:uid="{0CFA855C-E08E-4244-87E0-1D0B208C5869}"/>
    <cellStyle name="Normal 10 2 2 2 6" xfId="138" xr:uid="{DC77FB52-5215-4883-87D8-BDEF61FE6398}"/>
    <cellStyle name="Normal 10 2 2 2 6 2" xfId="3757" xr:uid="{6E3E508D-14E2-401D-97A7-10B403F9275C}"/>
    <cellStyle name="Normal 10 2 2 2 7" xfId="139" xr:uid="{F6FC2979-F70C-4C2B-94CD-98E936DACC2B}"/>
    <cellStyle name="Normal 10 2 2 2 8" xfId="140" xr:uid="{94FB6E1D-43AA-49C1-A5ED-B941F92D032F}"/>
    <cellStyle name="Normal 10 2 2 3" xfId="141" xr:uid="{DCFAB3F1-AB80-420F-BF4B-BFB90F6D5488}"/>
    <cellStyle name="Normal 10 2 2 3 2" xfId="142" xr:uid="{838319C4-5086-4435-A844-477D013FA31B}"/>
    <cellStyle name="Normal 10 2 2 3 2 2" xfId="143" xr:uid="{5FC6F25E-2A7E-4E21-A999-064441E5DB9D}"/>
    <cellStyle name="Normal 10 2 2 3 2 2 2" xfId="3758" xr:uid="{5A65A56A-A44B-448E-AD76-D1F5996F9465}"/>
    <cellStyle name="Normal 10 2 2 3 2 2 2 2" xfId="3759" xr:uid="{09864E67-70B5-41FF-9F10-7A1A7B34F4FF}"/>
    <cellStyle name="Normal 10 2 2 3 2 2 3" xfId="3760" xr:uid="{39F07A04-3AE1-4246-85F0-637FA832CFB6}"/>
    <cellStyle name="Normal 10 2 2 3 2 3" xfId="144" xr:uid="{93293DDE-EFDF-4655-A04F-50C49A216E9B}"/>
    <cellStyle name="Normal 10 2 2 3 2 3 2" xfId="3761" xr:uid="{4875AE4A-F4BE-4884-A947-8163F7158503}"/>
    <cellStyle name="Normal 10 2 2 3 2 4" xfId="145" xr:uid="{16740CB0-F5BB-40D7-A523-25BCA148B9F7}"/>
    <cellStyle name="Normal 10 2 2 3 3" xfId="146" xr:uid="{FC470A9E-BAF8-4013-933A-6C6C1CB9ADD1}"/>
    <cellStyle name="Normal 10 2 2 3 3 2" xfId="147" xr:uid="{9FCB2E4D-AB25-4CDB-902C-97792A3B6D70}"/>
    <cellStyle name="Normal 10 2 2 3 3 2 2" xfId="3762" xr:uid="{50807620-25ED-4912-A619-D163F5021B3E}"/>
    <cellStyle name="Normal 10 2 2 3 3 3" xfId="148" xr:uid="{DE3CD978-6168-4400-8F38-63D79876BD9A}"/>
    <cellStyle name="Normal 10 2 2 3 3 4" xfId="149" xr:uid="{75DB6B89-0157-4B58-ABEF-485F84A82144}"/>
    <cellStyle name="Normal 10 2 2 3 4" xfId="150" xr:uid="{950EE1FF-BA25-4F0F-A478-A5097BFF437E}"/>
    <cellStyle name="Normal 10 2 2 3 4 2" xfId="3763" xr:uid="{9D1A4007-85BC-4096-BD9A-686470EF2DF8}"/>
    <cellStyle name="Normal 10 2 2 3 5" xfId="151" xr:uid="{1ACB1EFF-B97A-422A-81A7-94E699439B0B}"/>
    <cellStyle name="Normal 10 2 2 3 6" xfId="152" xr:uid="{60CF582A-DBFB-487E-ABE6-460E61ED0D83}"/>
    <cellStyle name="Normal 10 2 2 4" xfId="153" xr:uid="{EABC9F14-1F2F-4FD2-AF19-4E5DBCC81768}"/>
    <cellStyle name="Normal 10 2 2 4 2" xfId="154" xr:uid="{1A54DEAF-804F-4DC2-BC69-E23A44634B3C}"/>
    <cellStyle name="Normal 10 2 2 4 2 2" xfId="155" xr:uid="{219112E1-E3C1-40CB-AAAF-75E3A0AD1C83}"/>
    <cellStyle name="Normal 10 2 2 4 2 2 2" xfId="3764" xr:uid="{FBA1881E-E412-4B6D-8A92-A5362B48EE5D}"/>
    <cellStyle name="Normal 10 2 2 4 2 2 2 2" xfId="3765" xr:uid="{D551E20E-0B70-4472-8DCB-A9ED198736F2}"/>
    <cellStyle name="Normal 10 2 2 4 2 2 3" xfId="3766" xr:uid="{DB41641E-27FD-4D73-A478-9FDBBFCF51F4}"/>
    <cellStyle name="Normal 10 2 2 4 2 3" xfId="156" xr:uid="{625F4704-78AD-4163-9AE7-7DC9CE3153B2}"/>
    <cellStyle name="Normal 10 2 2 4 2 3 2" xfId="3767" xr:uid="{14E0EA03-4572-4E7F-A508-AB4034D4E901}"/>
    <cellStyle name="Normal 10 2 2 4 2 4" xfId="157" xr:uid="{5A812CE4-E90C-4355-9B83-804787FD3815}"/>
    <cellStyle name="Normal 10 2 2 4 3" xfId="158" xr:uid="{987D473A-FFDC-4F94-937F-A4DF59C834FA}"/>
    <cellStyle name="Normal 10 2 2 4 3 2" xfId="3768" xr:uid="{46D8D4F2-15CA-4A57-BEF6-817F42306A8A}"/>
    <cellStyle name="Normal 10 2 2 4 3 2 2" xfId="3769" xr:uid="{78475F3D-5F0D-47EE-8903-80683E536B89}"/>
    <cellStyle name="Normal 10 2 2 4 3 3" xfId="3770" xr:uid="{A78B1121-A4B6-46CF-909E-9AA0416288BD}"/>
    <cellStyle name="Normal 10 2 2 4 4" xfId="159" xr:uid="{0A0B8073-C152-40A4-85F9-FE65C0B5FDBB}"/>
    <cellStyle name="Normal 10 2 2 4 4 2" xfId="3771" xr:uid="{0CBDB2A6-2CEF-452E-8921-3AA3D896B1AC}"/>
    <cellStyle name="Normal 10 2 2 4 5" xfId="160" xr:uid="{83374E73-D87C-4FC8-8C7A-CAABC8C17722}"/>
    <cellStyle name="Normal 10 2 2 5" xfId="161" xr:uid="{E5C99B98-ED37-42CB-9A4C-69458FEA6A0F}"/>
    <cellStyle name="Normal 10 2 2 5 2" xfId="162" xr:uid="{A36ECFF3-AE8D-4C1E-9CCF-83FD5EF117F9}"/>
    <cellStyle name="Normal 10 2 2 5 2 2" xfId="3772" xr:uid="{0C0EB515-1DD6-4238-AD99-78E181B3FFD7}"/>
    <cellStyle name="Normal 10 2 2 5 2 2 2" xfId="3773" xr:uid="{359C36D1-44F5-4AFA-A76A-79E21B4640BB}"/>
    <cellStyle name="Normal 10 2 2 5 2 3" xfId="3774" xr:uid="{1F552F74-F623-4D77-A761-F5A835B285F3}"/>
    <cellStyle name="Normal 10 2 2 5 3" xfId="163" xr:uid="{66021EC8-6EEC-47FF-BE7E-8428A5B9C727}"/>
    <cellStyle name="Normal 10 2 2 5 3 2" xfId="3775" xr:uid="{5FC0CDB3-D461-4D41-9079-633486AAF45C}"/>
    <cellStyle name="Normal 10 2 2 5 4" xfId="164" xr:uid="{FE7FEAEA-0501-49AA-989A-57D4F5BF6038}"/>
    <cellStyle name="Normal 10 2 2 6" xfId="165" xr:uid="{B9B57E27-C75B-4C08-8FF9-C966D625239C}"/>
    <cellStyle name="Normal 10 2 2 6 2" xfId="166" xr:uid="{085A1A57-7363-40ED-BC9E-2754DD951027}"/>
    <cellStyle name="Normal 10 2 2 6 2 2" xfId="3776" xr:uid="{C4212C34-B796-48BE-8769-A9F8A2BC4178}"/>
    <cellStyle name="Normal 10 2 2 6 2 3" xfId="4304" xr:uid="{7F8ECB92-1541-47E9-AF5A-7F9B1F7F1A22}"/>
    <cellStyle name="Normal 10 2 2 6 3" xfId="167" xr:uid="{69CF1747-64C1-4614-8BCA-F24E8D96AE01}"/>
    <cellStyle name="Normal 10 2 2 6 4" xfId="168" xr:uid="{8B786091-A956-47D7-9142-D30FC9815C37}"/>
    <cellStyle name="Normal 10 2 2 7" xfId="169" xr:uid="{44176689-D822-4457-9971-05CD0505771D}"/>
    <cellStyle name="Normal 10 2 2 7 2" xfId="3777" xr:uid="{87EA382D-501B-4813-96DF-085A40F70405}"/>
    <cellStyle name="Normal 10 2 2 8" xfId="170" xr:uid="{93F282BA-FAFF-4E82-8B60-888C6CA2CD87}"/>
    <cellStyle name="Normal 10 2 2 9" xfId="171" xr:uid="{AC996944-FB25-4897-8FF0-F034AED1714A}"/>
    <cellStyle name="Normal 10 2 3" xfId="172" xr:uid="{E4ED411C-41F8-4CC3-B239-E25B58ED239E}"/>
    <cellStyle name="Normal 10 2 3 2" xfId="173" xr:uid="{28E1DA27-22D7-4654-8F6A-2403BD6AE19E}"/>
    <cellStyle name="Normal 10 2 3 2 2" xfId="174" xr:uid="{92E6CBD5-E5E9-45A8-B32E-B7EAFEADCADB}"/>
    <cellStyle name="Normal 10 2 3 2 2 2" xfId="175" xr:uid="{678CB1EB-6EBC-4ECB-B32B-124F95F9BC8B}"/>
    <cellStyle name="Normal 10 2 3 2 2 2 2" xfId="3778" xr:uid="{EBFCB147-78B5-4B2A-8434-F68755CBDB60}"/>
    <cellStyle name="Normal 10 2 3 2 2 2 2 2" xfId="3779" xr:uid="{41E85DDF-489F-45E2-8986-03A00C08FFE8}"/>
    <cellStyle name="Normal 10 2 3 2 2 2 3" xfId="3780" xr:uid="{5F5497FE-2D91-4F78-A22D-EBC721CB5A8F}"/>
    <cellStyle name="Normal 10 2 3 2 2 3" xfId="176" xr:uid="{84622079-A77B-4E51-AC5C-8312E7F97C79}"/>
    <cellStyle name="Normal 10 2 3 2 2 3 2" xfId="3781" xr:uid="{BD7A24E6-5C5E-4FC0-A8E6-A472F113CD90}"/>
    <cellStyle name="Normal 10 2 3 2 2 4" xfId="177" xr:uid="{792F5BE0-A7CF-4C17-A0A3-0657EBB6439C}"/>
    <cellStyle name="Normal 10 2 3 2 3" xfId="178" xr:uid="{26F30F8A-C6C4-4D01-8993-66E819B9DFD1}"/>
    <cellStyle name="Normal 10 2 3 2 3 2" xfId="179" xr:uid="{CB365F51-9CD2-46BC-BA76-CD8F5CCE91C3}"/>
    <cellStyle name="Normal 10 2 3 2 3 2 2" xfId="3782" xr:uid="{120BC419-755D-4592-9933-9FE9C028E730}"/>
    <cellStyle name="Normal 10 2 3 2 3 3" xfId="180" xr:uid="{0347EB2D-B4A6-4E3A-9204-2B9AE9CD2C75}"/>
    <cellStyle name="Normal 10 2 3 2 3 4" xfId="181" xr:uid="{33F175C3-BEE0-4B01-922F-2357CAF244FA}"/>
    <cellStyle name="Normal 10 2 3 2 4" xfId="182" xr:uid="{863F9E40-A6F8-491A-9D3E-D6DA7B8ECF51}"/>
    <cellStyle name="Normal 10 2 3 2 4 2" xfId="3783" xr:uid="{229F8E79-8356-4769-AEE5-6E0D97C136DF}"/>
    <cellStyle name="Normal 10 2 3 2 5" xfId="183" xr:uid="{489819F3-95C8-4088-8275-CE5E5C199587}"/>
    <cellStyle name="Normal 10 2 3 2 6" xfId="184" xr:uid="{FA3CF2F7-24D4-41CD-AD77-B581A6E97EF2}"/>
    <cellStyle name="Normal 10 2 3 3" xfId="185" xr:uid="{0397B33A-7E8E-4B1B-B00A-D16A6DD8FA52}"/>
    <cellStyle name="Normal 10 2 3 3 2" xfId="186" xr:uid="{446D09A3-5D6F-49C6-8A55-947A55658093}"/>
    <cellStyle name="Normal 10 2 3 3 2 2" xfId="187" xr:uid="{03230E55-520D-4193-9F17-D0D5EFF940C2}"/>
    <cellStyle name="Normal 10 2 3 3 2 2 2" xfId="3784" xr:uid="{9880A565-92EE-40A9-AD9C-ADC07BB71BD7}"/>
    <cellStyle name="Normal 10 2 3 3 2 2 2 2" xfId="3785" xr:uid="{FC32586E-BC6C-4DD0-A8D4-7DEFFB4D3DD2}"/>
    <cellStyle name="Normal 10 2 3 3 2 2 3" xfId="3786" xr:uid="{1D1BA341-4539-481E-BF4A-15B1495B7486}"/>
    <cellStyle name="Normal 10 2 3 3 2 3" xfId="188" xr:uid="{A95329B3-47D0-4090-A7CD-49F92DCAF879}"/>
    <cellStyle name="Normal 10 2 3 3 2 3 2" xfId="3787" xr:uid="{CED7EEE8-3ED9-4CD9-A538-87A46F50E610}"/>
    <cellStyle name="Normal 10 2 3 3 2 4" xfId="189" xr:uid="{63B2B7B1-DCA0-455D-BBB9-0BC33B356611}"/>
    <cellStyle name="Normal 10 2 3 3 3" xfId="190" xr:uid="{B78956B8-6F63-4BE2-8106-FFC3F3DBA981}"/>
    <cellStyle name="Normal 10 2 3 3 3 2" xfId="3788" xr:uid="{03E1F676-B332-438F-8E7C-AD2FFCCD9344}"/>
    <cellStyle name="Normal 10 2 3 3 3 2 2" xfId="3789" xr:uid="{E95B8437-6C5D-43C3-8415-C21DC91453E9}"/>
    <cellStyle name="Normal 10 2 3 3 3 3" xfId="3790" xr:uid="{1889F38D-AC66-4D7A-BD2E-230462DD017E}"/>
    <cellStyle name="Normal 10 2 3 3 4" xfId="191" xr:uid="{43F5F17B-0C9C-4DAF-9CBF-43D895E44010}"/>
    <cellStyle name="Normal 10 2 3 3 4 2" xfId="3791" xr:uid="{484833BC-BE63-4608-AA6D-947EE2129F65}"/>
    <cellStyle name="Normal 10 2 3 3 5" xfId="192" xr:uid="{0774F1C0-ED35-4446-AC33-55523D008C64}"/>
    <cellStyle name="Normal 10 2 3 4" xfId="193" xr:uid="{A090DE46-2083-4A89-875E-B8BF42EFB328}"/>
    <cellStyle name="Normal 10 2 3 4 2" xfId="194" xr:uid="{91C1B387-6938-48CD-9A45-D7C6D12267AB}"/>
    <cellStyle name="Normal 10 2 3 4 2 2" xfId="3792" xr:uid="{B09C3382-72A9-45D3-A093-2199E8F102AE}"/>
    <cellStyle name="Normal 10 2 3 4 2 2 2" xfId="3793" xr:uid="{3B7AE3B1-D623-4E5E-AEDC-A6F35529A934}"/>
    <cellStyle name="Normal 10 2 3 4 2 3" xfId="3794" xr:uid="{DAA125E6-A69F-48CF-A727-04420EA2DC68}"/>
    <cellStyle name="Normal 10 2 3 4 3" xfId="195" xr:uid="{63655550-B3BD-4D1E-9AF0-9513A0C56492}"/>
    <cellStyle name="Normal 10 2 3 4 3 2" xfId="3795" xr:uid="{FBCD449B-9D67-4624-AAC6-A09A397E326D}"/>
    <cellStyle name="Normal 10 2 3 4 4" xfId="196" xr:uid="{906362CD-B1F6-43BE-AD15-FECE101E3885}"/>
    <cellStyle name="Normal 10 2 3 5" xfId="197" xr:uid="{CE9653A4-C90C-43F2-84B6-E48C52470632}"/>
    <cellStyle name="Normal 10 2 3 5 2" xfId="198" xr:uid="{F1C5DF81-AABF-4652-8329-93C6ECDA96FB}"/>
    <cellStyle name="Normal 10 2 3 5 2 2" xfId="3796" xr:uid="{FB4F9F5D-02FD-494E-B3EA-9436FA2185DA}"/>
    <cellStyle name="Normal 10 2 3 5 2 3" xfId="4305" xr:uid="{E11C0878-8A65-4EE3-9892-E4478EE54388}"/>
    <cellStyle name="Normal 10 2 3 5 3" xfId="199" xr:uid="{84C09981-6295-4CFA-B237-52E443508C9E}"/>
    <cellStyle name="Normal 10 2 3 5 4" xfId="200" xr:uid="{FB006AE3-1012-49A4-BA68-F569C6520C1D}"/>
    <cellStyle name="Normal 10 2 3 6" xfId="201" xr:uid="{51D656E1-0A64-44D1-A09C-F8788A942B0D}"/>
    <cellStyle name="Normal 10 2 3 6 2" xfId="3797" xr:uid="{013A99AE-5D69-4946-BD5B-4A67D8EA91A0}"/>
    <cellStyle name="Normal 10 2 3 7" xfId="202" xr:uid="{37FE3A9E-8DC3-4FC9-B2E8-4D5B89D0ADD9}"/>
    <cellStyle name="Normal 10 2 3 8" xfId="203" xr:uid="{77844C4B-769B-4B25-8130-2B768BB34F3E}"/>
    <cellStyle name="Normal 10 2 4" xfId="204" xr:uid="{8DD7C3C6-8D35-4BD9-BF18-D6A0D4F4F52A}"/>
    <cellStyle name="Normal 10 2 4 2" xfId="205" xr:uid="{B415D9B4-F74B-46C4-A921-BA394C83EBFE}"/>
    <cellStyle name="Normal 10 2 4 2 2" xfId="206" xr:uid="{699DC2C6-5AC7-4026-B048-7B7A26090F0F}"/>
    <cellStyle name="Normal 10 2 4 2 2 2" xfId="207" xr:uid="{995DD9E2-5E02-44CD-8717-FC043C7913B8}"/>
    <cellStyle name="Normal 10 2 4 2 2 2 2" xfId="3798" xr:uid="{50BABAD3-D126-4A4D-AD2D-9D3182229218}"/>
    <cellStyle name="Normal 10 2 4 2 2 3" xfId="208" xr:uid="{5D08477F-2575-4118-BC12-A44F2D2C11B6}"/>
    <cellStyle name="Normal 10 2 4 2 2 4" xfId="209" xr:uid="{B7E71DA9-D9A7-4953-BE8F-D617E730E1C4}"/>
    <cellStyle name="Normal 10 2 4 2 3" xfId="210" xr:uid="{54FD90F7-223F-4C60-BD15-B7660A86EFF3}"/>
    <cellStyle name="Normal 10 2 4 2 3 2" xfId="3799" xr:uid="{C363ECEE-8B77-4980-8F47-35B63A21A03D}"/>
    <cellStyle name="Normal 10 2 4 2 4" xfId="211" xr:uid="{306E4076-70EF-4F6F-BF32-D7BF75FB4309}"/>
    <cellStyle name="Normal 10 2 4 2 5" xfId="212" xr:uid="{9F8D4DA6-53F5-4A66-9094-331005B0542A}"/>
    <cellStyle name="Normal 10 2 4 3" xfId="213" xr:uid="{7B09B814-4E94-4F1A-A7B4-0560D76415C8}"/>
    <cellStyle name="Normal 10 2 4 3 2" xfId="214" xr:uid="{039564A7-0B01-481B-9F79-FCF4CBD5CEF6}"/>
    <cellStyle name="Normal 10 2 4 3 2 2" xfId="3800" xr:uid="{85C9A0B7-C303-408E-BA70-D54757E1D3D3}"/>
    <cellStyle name="Normal 10 2 4 3 3" xfId="215" xr:uid="{90239651-5B49-4D83-AA41-90953941258C}"/>
    <cellStyle name="Normal 10 2 4 3 4" xfId="216" xr:uid="{844CFF4E-CC84-407F-BBD7-68C19682BF5C}"/>
    <cellStyle name="Normal 10 2 4 4" xfId="217" xr:uid="{8FACC8F5-2195-4016-A275-550946B4AC98}"/>
    <cellStyle name="Normal 10 2 4 4 2" xfId="218" xr:uid="{C7A4686F-257A-4A9A-BE10-B4186D8F0304}"/>
    <cellStyle name="Normal 10 2 4 4 3" xfId="219" xr:uid="{B50AEF83-B284-4CB2-AE9B-F4DB192D7222}"/>
    <cellStyle name="Normal 10 2 4 4 4" xfId="220" xr:uid="{E37594EE-D1AC-4160-9DDA-246A736CDD50}"/>
    <cellStyle name="Normal 10 2 4 5" xfId="221" xr:uid="{1628AB79-8312-4A04-9270-4E3247B4D980}"/>
    <cellStyle name="Normal 10 2 4 6" xfId="222" xr:uid="{0AC2E043-A7B7-4396-B45A-621ABE736663}"/>
    <cellStyle name="Normal 10 2 4 7" xfId="223" xr:uid="{760658D0-4863-413D-A547-A5F242557A84}"/>
    <cellStyle name="Normal 10 2 5" xfId="224" xr:uid="{06BE19E1-2CA5-42B3-A0AD-E99EBF665F27}"/>
    <cellStyle name="Normal 10 2 5 2" xfId="225" xr:uid="{1D169D5D-7DC6-4CDE-AA14-FD1F3F90DF09}"/>
    <cellStyle name="Normal 10 2 5 2 2" xfId="226" xr:uid="{13858CEA-7981-4F8E-9C5F-688E69D8234E}"/>
    <cellStyle name="Normal 10 2 5 2 2 2" xfId="3801" xr:uid="{D5239F7B-4672-420B-BDA9-30E02605E84B}"/>
    <cellStyle name="Normal 10 2 5 2 2 2 2" xfId="3802" xr:uid="{AFB9BD6C-6B58-488F-8B1A-8D4966C4E26B}"/>
    <cellStyle name="Normal 10 2 5 2 2 3" xfId="3803" xr:uid="{CAE376EA-2052-4C1D-9D14-CAD9A22C5AC0}"/>
    <cellStyle name="Normal 10 2 5 2 3" xfId="227" xr:uid="{3368DA7C-246F-4C06-8742-409D24720FD5}"/>
    <cellStyle name="Normal 10 2 5 2 3 2" xfId="3804" xr:uid="{45E10960-554C-47A9-BF66-92B6C3C49D3E}"/>
    <cellStyle name="Normal 10 2 5 2 4" xfId="228" xr:uid="{0FE3C060-9B91-415C-B230-D04A23D9B1CA}"/>
    <cellStyle name="Normal 10 2 5 3" xfId="229" xr:uid="{96D78F37-C491-47E5-9FD7-3D0AE47C8C62}"/>
    <cellStyle name="Normal 10 2 5 3 2" xfId="230" xr:uid="{DDC3AAC6-2A7D-43CA-8FD7-C19A98490342}"/>
    <cellStyle name="Normal 10 2 5 3 2 2" xfId="3805" xr:uid="{F585D018-932D-422A-B1E6-D5110C8C3CFE}"/>
    <cellStyle name="Normal 10 2 5 3 3" xfId="231" xr:uid="{53B2C326-B011-48D8-BBDC-8B6ED0EDA28C}"/>
    <cellStyle name="Normal 10 2 5 3 4" xfId="232" xr:uid="{99BA86C7-5A7A-48AD-94AE-3086DB513240}"/>
    <cellStyle name="Normal 10 2 5 4" xfId="233" xr:uid="{6C00E1E1-69EB-4A0C-AD39-6BD2FCC074CE}"/>
    <cellStyle name="Normal 10 2 5 4 2" xfId="3806" xr:uid="{028BB80A-DA02-4265-9A71-5AB2F036B1D5}"/>
    <cellStyle name="Normal 10 2 5 5" xfId="234" xr:uid="{CABF801B-E101-4D50-BEAD-91E51286ACEC}"/>
    <cellStyle name="Normal 10 2 5 6" xfId="235" xr:uid="{331F790E-5E33-437E-92E9-841C29FF7601}"/>
    <cellStyle name="Normal 10 2 6" xfId="236" xr:uid="{5D1D53A0-73CE-4BC8-9B55-F5929CC27928}"/>
    <cellStyle name="Normal 10 2 6 2" xfId="237" xr:uid="{D45FA9B1-38D4-491B-B753-438C2BAA21B0}"/>
    <cellStyle name="Normal 10 2 6 2 2" xfId="238" xr:uid="{4D5FA7EC-AF44-4D24-985A-18FBE27F63A6}"/>
    <cellStyle name="Normal 10 2 6 2 2 2" xfId="3807" xr:uid="{BE501DF0-4052-440A-897B-6471564A7ABC}"/>
    <cellStyle name="Normal 10 2 6 2 3" xfId="239" xr:uid="{5875B470-C788-41DE-9028-EAA90060FEF1}"/>
    <cellStyle name="Normal 10 2 6 2 4" xfId="240" xr:uid="{3BC94100-1199-494B-8A44-22CE74D20A39}"/>
    <cellStyle name="Normal 10 2 6 3" xfId="241" xr:uid="{DFE4D960-5271-4359-97EB-0C952F7A894A}"/>
    <cellStyle name="Normal 10 2 6 3 2" xfId="3808" xr:uid="{66A078E6-FD12-47AD-BD5C-AB47529B3865}"/>
    <cellStyle name="Normal 10 2 6 4" xfId="242" xr:uid="{AAB6462E-AC84-424C-ABF6-B08D8AFFE5DC}"/>
    <cellStyle name="Normal 10 2 6 5" xfId="243" xr:uid="{09A4D343-46CC-4082-8788-F3109B370455}"/>
    <cellStyle name="Normal 10 2 7" xfId="244" xr:uid="{5EE94CE0-FDC8-4313-AC02-573A22EDF981}"/>
    <cellStyle name="Normal 10 2 7 2" xfId="245" xr:uid="{CC3A44C3-365C-43B0-8B0B-8763A70B808E}"/>
    <cellStyle name="Normal 10 2 7 2 2" xfId="3809" xr:uid="{0EEF764E-79C3-4794-8036-30BCE41FEC2B}"/>
    <cellStyle name="Normal 10 2 7 2 3" xfId="4303" xr:uid="{F510F3D0-5EFD-4126-ADE1-F9C72C1696AB}"/>
    <cellStyle name="Normal 10 2 7 3" xfId="246" xr:uid="{EA2EFF91-498D-4D95-B2DC-E7292303B979}"/>
    <cellStyle name="Normal 10 2 7 4" xfId="247" xr:uid="{C4FC81B9-1E7A-4EF3-84E4-4589D9E31D00}"/>
    <cellStyle name="Normal 10 2 8" xfId="248" xr:uid="{D3C0DE5D-2DB8-4B3F-BE3B-50F77008EA8A}"/>
    <cellStyle name="Normal 10 2 8 2" xfId="249" xr:uid="{26E98289-8F69-4882-B788-94C8C0749AEB}"/>
    <cellStyle name="Normal 10 2 8 3" xfId="250" xr:uid="{ABE4E461-FF31-4FCA-9D86-CEC32DFADC76}"/>
    <cellStyle name="Normal 10 2 8 4" xfId="251" xr:uid="{0AE09B9A-52FD-472E-9A88-9A35745F4FD3}"/>
    <cellStyle name="Normal 10 2 9" xfId="252" xr:uid="{0C010358-C4C8-45A0-BB9E-490CD6FC3C36}"/>
    <cellStyle name="Normal 10 3" xfId="253" xr:uid="{87E48A11-8D4F-4D01-A756-D22451943D85}"/>
    <cellStyle name="Normal 10 3 10" xfId="254" xr:uid="{9BF7515C-E47E-4E20-9318-6E6C68F12869}"/>
    <cellStyle name="Normal 10 3 11" xfId="255" xr:uid="{1D7C753B-2015-4165-9F6F-B17F7005B0A2}"/>
    <cellStyle name="Normal 10 3 2" xfId="256" xr:uid="{2DF357C6-73DD-4053-A846-EF2CD6D0D995}"/>
    <cellStyle name="Normal 10 3 2 2" xfId="257" xr:uid="{288F7D13-1427-410C-8725-399F08429B37}"/>
    <cellStyle name="Normal 10 3 2 2 2" xfId="258" xr:uid="{948C50C0-3F55-40ED-8636-B884B7E89D27}"/>
    <cellStyle name="Normal 10 3 2 2 2 2" xfId="259" xr:uid="{12D40FF3-4C99-4913-8986-6327A1B5B435}"/>
    <cellStyle name="Normal 10 3 2 2 2 2 2" xfId="260" xr:uid="{F54D078F-3D74-482C-9028-997B2327CEEC}"/>
    <cellStyle name="Normal 10 3 2 2 2 2 2 2" xfId="3810" xr:uid="{F1939214-89B4-4AEA-9919-91E4E2BC345F}"/>
    <cellStyle name="Normal 10 3 2 2 2 2 3" xfId="261" xr:uid="{0ED8FF41-CF9E-4587-8298-BEAC61DB9B13}"/>
    <cellStyle name="Normal 10 3 2 2 2 2 4" xfId="262" xr:uid="{B2AF3F59-3CEC-4F01-B6A4-8D3D5B9712A7}"/>
    <cellStyle name="Normal 10 3 2 2 2 3" xfId="263" xr:uid="{05A9335D-7DD1-426C-B67F-C3259A6BA5C9}"/>
    <cellStyle name="Normal 10 3 2 2 2 3 2" xfId="264" xr:uid="{0314C0CC-76D1-430D-BEB3-1D807C33CEF7}"/>
    <cellStyle name="Normal 10 3 2 2 2 3 3" xfId="265" xr:uid="{463C0767-D25B-4D39-97FE-6DAE462C6AEF}"/>
    <cellStyle name="Normal 10 3 2 2 2 3 4" xfId="266" xr:uid="{A6060E3B-B138-468C-9B6C-3F2654B75E59}"/>
    <cellStyle name="Normal 10 3 2 2 2 4" xfId="267" xr:uid="{BFE3720A-042E-4439-AB8F-3925A6D69576}"/>
    <cellStyle name="Normal 10 3 2 2 2 5" xfId="268" xr:uid="{56C5DF2D-2115-4DDA-8C46-4E7D6A5FB844}"/>
    <cellStyle name="Normal 10 3 2 2 2 6" xfId="269" xr:uid="{C8794A1F-790D-4782-A454-34720C5C00F4}"/>
    <cellStyle name="Normal 10 3 2 2 3" xfId="270" xr:uid="{0F6A7F52-B800-4B47-B794-2C42EFD84F01}"/>
    <cellStyle name="Normal 10 3 2 2 3 2" xfId="271" xr:uid="{F1BB14FD-863B-4CFD-8E4E-B4AC53F4B8A2}"/>
    <cellStyle name="Normal 10 3 2 2 3 2 2" xfId="272" xr:uid="{32BD7B87-900E-41F8-8E70-B6FC3DE213FC}"/>
    <cellStyle name="Normal 10 3 2 2 3 2 3" xfId="273" xr:uid="{07C40B31-26D6-49B4-BD4A-113484524272}"/>
    <cellStyle name="Normal 10 3 2 2 3 2 4" xfId="274" xr:uid="{D2E96096-2930-4D8F-B1D7-BC331028E1B3}"/>
    <cellStyle name="Normal 10 3 2 2 3 3" xfId="275" xr:uid="{8980024F-84E5-43CA-8426-88549F9C4060}"/>
    <cellStyle name="Normal 10 3 2 2 3 4" xfId="276" xr:uid="{1E4F9568-0FA4-4B48-AC6B-1F35EFD0666F}"/>
    <cellStyle name="Normal 10 3 2 2 3 5" xfId="277" xr:uid="{CDDED3B0-5386-4FB0-B7F1-9906F9863410}"/>
    <cellStyle name="Normal 10 3 2 2 4" xfId="278" xr:uid="{EEBAE0A3-2FF0-40BC-8906-74AF5883BB4F}"/>
    <cellStyle name="Normal 10 3 2 2 4 2" xfId="279" xr:uid="{ABB3AFCD-867B-4EA3-A8AF-6129E5DC36D7}"/>
    <cellStyle name="Normal 10 3 2 2 4 3" xfId="280" xr:uid="{31F46EA1-8B48-490D-A24C-434332C36F05}"/>
    <cellStyle name="Normal 10 3 2 2 4 4" xfId="281" xr:uid="{8A31ADD7-560D-47A0-B072-6168D8AB2D6C}"/>
    <cellStyle name="Normal 10 3 2 2 5" xfId="282" xr:uid="{DE116597-1AC7-4F53-ADDB-8D580B46F125}"/>
    <cellStyle name="Normal 10 3 2 2 5 2" xfId="283" xr:uid="{B79CCA02-591E-422E-936D-4D89EDB15F60}"/>
    <cellStyle name="Normal 10 3 2 2 5 3" xfId="284" xr:uid="{E6F4735D-D3D3-46D9-AF1B-ACBF0319907C}"/>
    <cellStyle name="Normal 10 3 2 2 5 4" xfId="285" xr:uid="{FA28FD3B-F714-40CF-9E71-951F336C5157}"/>
    <cellStyle name="Normal 10 3 2 2 6" xfId="286" xr:uid="{AF88BD15-7305-4EFA-BCE9-A01EBF02594A}"/>
    <cellStyle name="Normal 10 3 2 2 7" xfId="287" xr:uid="{1726D120-8821-40D5-BD4C-662CAA4638C2}"/>
    <cellStyle name="Normal 10 3 2 2 8" xfId="288" xr:uid="{861EE5E4-710E-405E-AE9A-DBC0F015619E}"/>
    <cellStyle name="Normal 10 3 2 3" xfId="289" xr:uid="{AAD02BEA-7CF5-4C3C-97AB-78DC280ED129}"/>
    <cellStyle name="Normal 10 3 2 3 2" xfId="290" xr:uid="{2D780FED-3476-499F-9E6D-92CD211C5348}"/>
    <cellStyle name="Normal 10 3 2 3 2 2" xfId="291" xr:uid="{6A17B6D1-384A-4FE2-8AB5-DD92DDACC301}"/>
    <cellStyle name="Normal 10 3 2 3 2 2 2" xfId="3811" xr:uid="{6C0E7B33-B5A3-40DE-BE06-A7030468B81C}"/>
    <cellStyle name="Normal 10 3 2 3 2 2 2 2" xfId="3812" xr:uid="{6A6B60B3-2B60-4335-8F26-F1917C42D8A2}"/>
    <cellStyle name="Normal 10 3 2 3 2 2 3" xfId="3813" xr:uid="{2FA918F2-13B6-4853-A84B-150C0BF31906}"/>
    <cellStyle name="Normal 10 3 2 3 2 3" xfId="292" xr:uid="{97EB6371-5FD1-42BF-BE4C-3EAB18418B6E}"/>
    <cellStyle name="Normal 10 3 2 3 2 3 2" xfId="3814" xr:uid="{2B734821-B446-4314-BF97-EC76229025DD}"/>
    <cellStyle name="Normal 10 3 2 3 2 4" xfId="293" xr:uid="{9B91F2B3-ED64-40EF-911F-909EACEA683C}"/>
    <cellStyle name="Normal 10 3 2 3 3" xfId="294" xr:uid="{0978E411-9A01-4274-9FA9-BA9E73174588}"/>
    <cellStyle name="Normal 10 3 2 3 3 2" xfId="295" xr:uid="{5F6C01E1-55B5-49EA-ACF9-F5E546145020}"/>
    <cellStyle name="Normal 10 3 2 3 3 2 2" xfId="3815" xr:uid="{7B28BE33-F4E8-4B33-B927-A415D9ACD958}"/>
    <cellStyle name="Normal 10 3 2 3 3 3" xfId="296" xr:uid="{A41852C6-6266-4809-93AC-111E74304D96}"/>
    <cellStyle name="Normal 10 3 2 3 3 4" xfId="297" xr:uid="{E4E1A32E-C93A-47C1-B04A-6E8C576F7661}"/>
    <cellStyle name="Normal 10 3 2 3 4" xfId="298" xr:uid="{523D9A0E-C100-4F5B-BBE1-EE3480FD9518}"/>
    <cellStyle name="Normal 10 3 2 3 4 2" xfId="3816" xr:uid="{8EB97AFA-BEA2-4E00-B0CA-60952DBCA8DB}"/>
    <cellStyle name="Normal 10 3 2 3 5" xfId="299" xr:uid="{C78A4446-8E45-43EF-A176-2954BD45FD1E}"/>
    <cellStyle name="Normal 10 3 2 3 6" xfId="300" xr:uid="{105B6D9B-6D7F-4B91-83DF-9B450B198DB2}"/>
    <cellStyle name="Normal 10 3 2 4" xfId="301" xr:uid="{EF53B21D-E69E-4F5F-9C0E-CA5C36BBEEEC}"/>
    <cellStyle name="Normal 10 3 2 4 2" xfId="302" xr:uid="{8B450503-B4BC-4237-90CF-7D27FDECC307}"/>
    <cellStyle name="Normal 10 3 2 4 2 2" xfId="303" xr:uid="{4FD8C598-59B5-4305-A268-F833F08B4F33}"/>
    <cellStyle name="Normal 10 3 2 4 2 2 2" xfId="3817" xr:uid="{BBFA667C-D95B-4406-9CF9-D3DB1722D4DB}"/>
    <cellStyle name="Normal 10 3 2 4 2 3" xfId="304" xr:uid="{DA0FFE65-EC12-44C0-A6A1-9B6FE7E4591B}"/>
    <cellStyle name="Normal 10 3 2 4 2 4" xfId="305" xr:uid="{57D41FC1-E702-4529-AB9B-DC5B0CBC968C}"/>
    <cellStyle name="Normal 10 3 2 4 3" xfId="306" xr:uid="{AFDEE0D0-F3F7-4358-BC98-D3FF294D1D86}"/>
    <cellStyle name="Normal 10 3 2 4 3 2" xfId="3818" xr:uid="{A33F5F04-C361-450B-8B05-CB4027A5A622}"/>
    <cellStyle name="Normal 10 3 2 4 4" xfId="307" xr:uid="{325E2CF9-3FD7-4424-B03A-C776C37ED3DD}"/>
    <cellStyle name="Normal 10 3 2 4 5" xfId="308" xr:uid="{BB517DAD-4881-4823-A3AF-1E800B65E2FA}"/>
    <cellStyle name="Normal 10 3 2 5" xfId="309" xr:uid="{7E9B6BD1-B6D8-476A-A774-90C78F6AFE75}"/>
    <cellStyle name="Normal 10 3 2 5 2" xfId="310" xr:uid="{68FB03AF-8364-4780-BF77-2D9638BAD58D}"/>
    <cellStyle name="Normal 10 3 2 5 2 2" xfId="3819" xr:uid="{1EFB4555-6C55-4433-BB7C-63C03902FF75}"/>
    <cellStyle name="Normal 10 3 2 5 3" xfId="311" xr:uid="{E9053AC7-E82B-4FF9-9CB3-25BDF5BC4E90}"/>
    <cellStyle name="Normal 10 3 2 5 4" xfId="312" xr:uid="{ACBC8A77-D6EC-474F-93B5-135ADF5FF118}"/>
    <cellStyle name="Normal 10 3 2 6" xfId="313" xr:uid="{BEEC72FE-6E8A-4B12-AD71-8942C668E72E}"/>
    <cellStyle name="Normal 10 3 2 6 2" xfId="314" xr:uid="{72F96E05-87D3-4154-AD34-AE9FE5E6FCCB}"/>
    <cellStyle name="Normal 10 3 2 6 3" xfId="315" xr:uid="{CBE7BE05-5046-4B97-8051-0E8F395DFFCD}"/>
    <cellStyle name="Normal 10 3 2 6 4" xfId="316" xr:uid="{0711EEA6-D0F4-40A9-8A88-C46AE0EF8F58}"/>
    <cellStyle name="Normal 10 3 2 7" xfId="317" xr:uid="{D7694B25-E3C3-4999-9D15-B1F49597A8DB}"/>
    <cellStyle name="Normal 10 3 2 8" xfId="318" xr:uid="{BA1814D3-537E-43A2-A92E-0CC51BF76116}"/>
    <cellStyle name="Normal 10 3 2 9" xfId="319" xr:uid="{7575A098-98B0-4930-AB52-53B53576A29C}"/>
    <cellStyle name="Normal 10 3 3" xfId="320" xr:uid="{57943D60-77E8-4722-AFC7-7333A5E2F2EC}"/>
    <cellStyle name="Normal 10 3 3 2" xfId="321" xr:uid="{8D0DD4A3-7CC6-4774-9069-9E3F30554A55}"/>
    <cellStyle name="Normal 10 3 3 2 2" xfId="322" xr:uid="{5641B36E-3ED1-471F-A0F8-008F9700F1F0}"/>
    <cellStyle name="Normal 10 3 3 2 2 2" xfId="323" xr:uid="{C44396BD-9A5D-478E-A144-B195CCABDF84}"/>
    <cellStyle name="Normal 10 3 3 2 2 2 2" xfId="3820" xr:uid="{396BC80B-0988-4215-80BC-5C354469ED22}"/>
    <cellStyle name="Normal 10 3 3 2 2 3" xfId="324" xr:uid="{8575FD16-3BBC-4827-B0AA-E3B7D6EEA144}"/>
    <cellStyle name="Normal 10 3 3 2 2 4" xfId="325" xr:uid="{26208D2E-321D-4207-80FD-AC0B9339525E}"/>
    <cellStyle name="Normal 10 3 3 2 3" xfId="326" xr:uid="{F7CF674A-9DBC-4FCE-8340-BFF1D029B00E}"/>
    <cellStyle name="Normal 10 3 3 2 3 2" xfId="327" xr:uid="{C289463E-063A-4F1D-9E89-1A25874A0C7F}"/>
    <cellStyle name="Normal 10 3 3 2 3 3" xfId="328" xr:uid="{F89B05EE-C4ED-42C7-A272-C275DC53C943}"/>
    <cellStyle name="Normal 10 3 3 2 3 4" xfId="329" xr:uid="{68F56BAB-C3FC-4F73-8D4C-FA305B1A1F5C}"/>
    <cellStyle name="Normal 10 3 3 2 4" xfId="330" xr:uid="{D74C5D4A-AC5A-4042-B06D-AC095FF6C0BF}"/>
    <cellStyle name="Normal 10 3 3 2 5" xfId="331" xr:uid="{6301BD39-0ED1-4601-86B6-8E85C30F1634}"/>
    <cellStyle name="Normal 10 3 3 2 6" xfId="332" xr:uid="{C99D4DC2-D0DF-47AC-B064-548F56FFAA9C}"/>
    <cellStyle name="Normal 10 3 3 3" xfId="333" xr:uid="{DE37B2CE-0448-4900-8C3F-F712259768B0}"/>
    <cellStyle name="Normal 10 3 3 3 2" xfId="334" xr:uid="{30648F64-6ED8-4D2B-BD68-450393E5424D}"/>
    <cellStyle name="Normal 10 3 3 3 2 2" xfId="335" xr:uid="{BEE94470-8B7A-444F-8037-2F48E8FBCA79}"/>
    <cellStyle name="Normal 10 3 3 3 2 3" xfId="336" xr:uid="{7BA8FC56-B9AE-43C4-BCDB-59B96CD9C733}"/>
    <cellStyle name="Normal 10 3 3 3 2 4" xfId="337" xr:uid="{C7B88B4A-9E73-4B79-9BD5-6CE52A7C853F}"/>
    <cellStyle name="Normal 10 3 3 3 3" xfId="338" xr:uid="{444C62DB-1339-4EE3-B621-2FFB92EB34E5}"/>
    <cellStyle name="Normal 10 3 3 3 4" xfId="339" xr:uid="{E45432FA-E2EA-4729-8AA0-814240DCCC8A}"/>
    <cellStyle name="Normal 10 3 3 3 5" xfId="340" xr:uid="{23397E66-13E0-4658-B3BF-25034303FA48}"/>
    <cellStyle name="Normal 10 3 3 4" xfId="341" xr:uid="{B041B584-FCA0-43C2-AFCB-58F6A6AC2FDB}"/>
    <cellStyle name="Normal 10 3 3 4 2" xfId="342" xr:uid="{4C71FF9B-C8DA-492C-8303-D26187DE51B3}"/>
    <cellStyle name="Normal 10 3 3 4 3" xfId="343" xr:uid="{33F92AB8-F40D-49E9-A2A7-2ACB04A52AE4}"/>
    <cellStyle name="Normal 10 3 3 4 4" xfId="344" xr:uid="{1D51BE75-DC1F-44D9-BE12-22E45265AAAB}"/>
    <cellStyle name="Normal 10 3 3 5" xfId="345" xr:uid="{3E53CBB6-FBCC-4648-B814-F16BF206B99B}"/>
    <cellStyle name="Normal 10 3 3 5 2" xfId="346" xr:uid="{7F8FB0C0-CF01-468F-AA56-515FDD759B02}"/>
    <cellStyle name="Normal 10 3 3 5 3" xfId="347" xr:uid="{2B34B78A-5EEF-49B4-A2A5-07910234BC57}"/>
    <cellStyle name="Normal 10 3 3 5 4" xfId="348" xr:uid="{4C88735B-154C-4B67-92DF-0B925B2A6740}"/>
    <cellStyle name="Normal 10 3 3 6" xfId="349" xr:uid="{7C7A66A1-B588-427E-8F81-BC33C95E8673}"/>
    <cellStyle name="Normal 10 3 3 7" xfId="350" xr:uid="{C1C191B3-508D-4744-B2EA-29506E0F955F}"/>
    <cellStyle name="Normal 10 3 3 8" xfId="351" xr:uid="{83252912-96CC-4A9C-B3F1-C7521DFD902A}"/>
    <cellStyle name="Normal 10 3 4" xfId="352" xr:uid="{AA041862-E5B2-48B3-B729-EF08348F6DE2}"/>
    <cellStyle name="Normal 10 3 4 2" xfId="353" xr:uid="{A84541B8-393C-4BF0-8CBE-3CF7748C60A6}"/>
    <cellStyle name="Normal 10 3 4 2 2" xfId="354" xr:uid="{58BD168A-6708-4C44-9AF7-DB731AC3DC48}"/>
    <cellStyle name="Normal 10 3 4 2 2 2" xfId="355" xr:uid="{9B1A241E-42BC-4BCC-8889-92BF1B6D6083}"/>
    <cellStyle name="Normal 10 3 4 2 2 2 2" xfId="3821" xr:uid="{DF5725A4-403C-4E1E-83CD-D70232AD110D}"/>
    <cellStyle name="Normal 10 3 4 2 2 3" xfId="356" xr:uid="{B3607B72-4A8A-44A2-8B05-F5A944F10031}"/>
    <cellStyle name="Normal 10 3 4 2 2 4" xfId="357" xr:uid="{CEF9F2FF-A3DA-46E7-899C-0CDC3AE19B77}"/>
    <cellStyle name="Normal 10 3 4 2 3" xfId="358" xr:uid="{7CEDE008-8B7A-453D-A0CD-EEE725C239D0}"/>
    <cellStyle name="Normal 10 3 4 2 3 2" xfId="3822" xr:uid="{679D8395-E8F0-4E6C-8701-4AF91E3766A3}"/>
    <cellStyle name="Normal 10 3 4 2 4" xfId="359" xr:uid="{3B0C5B38-480D-40C3-BE2D-FF89405B49C7}"/>
    <cellStyle name="Normal 10 3 4 2 5" xfId="360" xr:uid="{3AC18929-6980-4312-B49B-29B6CA44A24F}"/>
    <cellStyle name="Normal 10 3 4 3" xfId="361" xr:uid="{3FA28263-1AF0-422D-92D1-E2073472F931}"/>
    <cellStyle name="Normal 10 3 4 3 2" xfId="362" xr:uid="{3187A91D-82FC-4120-9AC3-AB0736F7E0BC}"/>
    <cellStyle name="Normal 10 3 4 3 2 2" xfId="3823" xr:uid="{FA589EF4-70E2-4ABE-AE47-801EE96BC844}"/>
    <cellStyle name="Normal 10 3 4 3 3" xfId="363" xr:uid="{D704B1B4-8A10-44E6-BFD7-D54DC87D071E}"/>
    <cellStyle name="Normal 10 3 4 3 4" xfId="364" xr:uid="{FFF0D153-9A11-48A8-9A7B-C921A00FDC49}"/>
    <cellStyle name="Normal 10 3 4 4" xfId="365" xr:uid="{E0983FFD-965B-42D7-AAB7-FB8422C574F5}"/>
    <cellStyle name="Normal 10 3 4 4 2" xfId="366" xr:uid="{C4DDA702-ACA1-483B-AA66-CBD3D0288108}"/>
    <cellStyle name="Normal 10 3 4 4 3" xfId="367" xr:uid="{E4BF2AC6-BDE8-40A0-8F23-001925554B47}"/>
    <cellStyle name="Normal 10 3 4 4 4" xfId="368" xr:uid="{23DCE466-DE21-4824-B22E-61AFF83489C8}"/>
    <cellStyle name="Normal 10 3 4 5" xfId="369" xr:uid="{64F49368-4781-4761-AAFA-2975B8B7C762}"/>
    <cellStyle name="Normal 10 3 4 6" xfId="370" xr:uid="{CC01D875-61EC-4D6E-B2B9-CE53BD49FDAB}"/>
    <cellStyle name="Normal 10 3 4 7" xfId="371" xr:uid="{29FCE470-C1C9-4BF5-AD41-6792910BE921}"/>
    <cellStyle name="Normal 10 3 5" xfId="372" xr:uid="{E6857496-7E77-4004-8166-35E01E42058D}"/>
    <cellStyle name="Normal 10 3 5 2" xfId="373" xr:uid="{405A872F-B725-4C8E-AB7F-60C88798CB9D}"/>
    <cellStyle name="Normal 10 3 5 2 2" xfId="374" xr:uid="{07941710-FB56-4DBD-9875-539FE6D972CC}"/>
    <cellStyle name="Normal 10 3 5 2 2 2" xfId="3824" xr:uid="{A5ED2187-1E53-4AD3-942D-9C1C1FCFBABD}"/>
    <cellStyle name="Normal 10 3 5 2 3" xfId="375" xr:uid="{8D9FD6F6-036E-4327-BB6B-CF31C8F4E925}"/>
    <cellStyle name="Normal 10 3 5 2 4" xfId="376" xr:uid="{1CB915DA-BE75-4A66-ACDD-CA81A709B8B4}"/>
    <cellStyle name="Normal 10 3 5 3" xfId="377" xr:uid="{B1233300-B9FF-4B9E-80CB-7C9A84BD1175}"/>
    <cellStyle name="Normal 10 3 5 3 2" xfId="378" xr:uid="{7D6ECF97-6F84-4D36-81D5-CFCD0F730F85}"/>
    <cellStyle name="Normal 10 3 5 3 3" xfId="379" xr:uid="{B8E4F9BF-0874-406C-B787-F455E985DE52}"/>
    <cellStyle name="Normal 10 3 5 3 4" xfId="380" xr:uid="{5F9099E3-1A95-468A-9DF6-9646AAB99B8D}"/>
    <cellStyle name="Normal 10 3 5 4" xfId="381" xr:uid="{32C77139-78D8-414E-9DA0-535287B7571C}"/>
    <cellStyle name="Normal 10 3 5 5" xfId="382" xr:uid="{1539A7DC-B672-4455-AB7A-448026DE617B}"/>
    <cellStyle name="Normal 10 3 5 6" xfId="383" xr:uid="{6188177C-2259-4BEC-9AA4-17401ECB43A5}"/>
    <cellStyle name="Normal 10 3 6" xfId="384" xr:uid="{EAB6261C-85CF-41D4-A4E1-E9A4218F0C8A}"/>
    <cellStyle name="Normal 10 3 6 2" xfId="385" xr:uid="{2B72CD13-D29C-4291-94E8-4C494F0A225C}"/>
    <cellStyle name="Normal 10 3 6 2 2" xfId="386" xr:uid="{99EBD2B4-260F-4B6C-964E-CF5DF6A56962}"/>
    <cellStyle name="Normal 10 3 6 2 3" xfId="387" xr:uid="{D8F6D8A2-3736-44AE-B047-C7124948E2BE}"/>
    <cellStyle name="Normal 10 3 6 2 4" xfId="388" xr:uid="{07A74B69-E9E0-4A73-90F7-5F9104C64F84}"/>
    <cellStyle name="Normal 10 3 6 3" xfId="389" xr:uid="{82032599-3044-4081-A5B1-967BB2E5BB03}"/>
    <cellStyle name="Normal 10 3 6 4" xfId="390" xr:uid="{D9B138FE-D79E-4675-B73F-7DC8BF51E210}"/>
    <cellStyle name="Normal 10 3 6 5" xfId="391" xr:uid="{BAB7B928-52A9-4B5F-ACD4-5F909FC4CF9C}"/>
    <cellStyle name="Normal 10 3 7" xfId="392" xr:uid="{DF948889-34B3-4A83-AB9B-2ABD27943277}"/>
    <cellStyle name="Normal 10 3 7 2" xfId="393" xr:uid="{8A987555-6E73-4135-BCF3-B94BCF596E43}"/>
    <cellStyle name="Normal 10 3 7 3" xfId="394" xr:uid="{972B4C26-7B2E-490E-A7FD-2C2B082FAB37}"/>
    <cellStyle name="Normal 10 3 7 4" xfId="395" xr:uid="{DE761A78-1F18-4842-B508-D9E9490A9123}"/>
    <cellStyle name="Normal 10 3 8" xfId="396" xr:uid="{68ECDD02-C1F6-4F03-AB9F-160A9F7C7AF0}"/>
    <cellStyle name="Normal 10 3 8 2" xfId="397" xr:uid="{F01BC90B-2B2E-41A0-A076-11BFF2B6E9A2}"/>
    <cellStyle name="Normal 10 3 8 3" xfId="398" xr:uid="{24EB3C9F-7F74-4767-8ED8-6587E614C9D1}"/>
    <cellStyle name="Normal 10 3 8 4" xfId="399" xr:uid="{B0161E15-7CF0-4FD3-9DF8-0B13480C36BA}"/>
    <cellStyle name="Normal 10 3 9" xfId="400" xr:uid="{A5587B5C-3B8C-422B-B9EA-F9803C69FDE5}"/>
    <cellStyle name="Normal 10 4" xfId="401" xr:uid="{8491EF2F-6CE9-4D4B-B2AA-EDFCE423BE73}"/>
    <cellStyle name="Normal 10 4 10" xfId="402" xr:uid="{183EC8C9-CA17-48DF-958C-C2445260489E}"/>
    <cellStyle name="Normal 10 4 11" xfId="403" xr:uid="{E9844307-55B7-41D2-BFB9-B84A26836B6C}"/>
    <cellStyle name="Normal 10 4 2" xfId="404" xr:uid="{F23DE35D-FD2A-42DD-B46E-C1A8C75A9785}"/>
    <cellStyle name="Normal 10 4 2 2" xfId="405" xr:uid="{F630BEF1-C9F6-4796-85D4-AE15B33939C9}"/>
    <cellStyle name="Normal 10 4 2 2 2" xfId="406" xr:uid="{FB822196-AFC7-4832-A03A-001D2FFD1224}"/>
    <cellStyle name="Normal 10 4 2 2 2 2" xfId="407" xr:uid="{66CBBF44-90B6-4E39-9776-4FB05FE4718E}"/>
    <cellStyle name="Normal 10 4 2 2 2 2 2" xfId="408" xr:uid="{6588A59F-BC6D-4133-99C1-4E82B16E380F}"/>
    <cellStyle name="Normal 10 4 2 2 2 2 3" xfId="409" xr:uid="{1F5B3E71-EFBB-437C-9F33-D2B8C4B77457}"/>
    <cellStyle name="Normal 10 4 2 2 2 2 4" xfId="410" xr:uid="{8B77B4EF-4976-4065-A1DB-EA2505DAF100}"/>
    <cellStyle name="Normal 10 4 2 2 2 3" xfId="411" xr:uid="{542060E5-3B6F-4D6A-AD38-739D4418B8B4}"/>
    <cellStyle name="Normal 10 4 2 2 2 3 2" xfId="412" xr:uid="{7A38E1E1-8D84-4BBF-A495-5BB45030A4FF}"/>
    <cellStyle name="Normal 10 4 2 2 2 3 3" xfId="413" xr:uid="{CD9973F2-C660-4504-93B6-85912446E60F}"/>
    <cellStyle name="Normal 10 4 2 2 2 3 4" xfId="414" xr:uid="{AB08631B-DD82-43BF-A768-1776A70E63C2}"/>
    <cellStyle name="Normal 10 4 2 2 2 4" xfId="415" xr:uid="{193AC521-46D2-438B-97C6-57693EBCFBFE}"/>
    <cellStyle name="Normal 10 4 2 2 2 5" xfId="416" xr:uid="{B5DB6F12-0B32-4E54-A87E-4EFB197CF119}"/>
    <cellStyle name="Normal 10 4 2 2 2 6" xfId="417" xr:uid="{D3A40290-5F15-4EB0-BF6A-99D46350100A}"/>
    <cellStyle name="Normal 10 4 2 2 3" xfId="418" xr:uid="{3E08BA26-B67A-4A44-B725-21E092EA36FA}"/>
    <cellStyle name="Normal 10 4 2 2 3 2" xfId="419" xr:uid="{B43AF528-7394-47A6-BCB5-D12EFD93B618}"/>
    <cellStyle name="Normal 10 4 2 2 3 2 2" xfId="420" xr:uid="{B00585BE-49E9-4B79-9F51-1DA0B0CCC3F5}"/>
    <cellStyle name="Normal 10 4 2 2 3 2 3" xfId="421" xr:uid="{16F49281-0700-4BFA-8EA3-7A15368CE87C}"/>
    <cellStyle name="Normal 10 4 2 2 3 2 4" xfId="422" xr:uid="{459A6ED9-57CD-4F82-AC22-0AA5DE36F64E}"/>
    <cellStyle name="Normal 10 4 2 2 3 3" xfId="423" xr:uid="{F06B2E5A-0EA1-45DB-A411-9E7CE363B818}"/>
    <cellStyle name="Normal 10 4 2 2 3 4" xfId="424" xr:uid="{9F320910-1A9C-47E5-8F7F-C5341CA7890E}"/>
    <cellStyle name="Normal 10 4 2 2 3 5" xfId="425" xr:uid="{08A3D38E-8964-496C-B5F7-675D7B577DB3}"/>
    <cellStyle name="Normal 10 4 2 2 4" xfId="426" xr:uid="{FE001CAB-E127-432F-B046-EA47BD2C0E35}"/>
    <cellStyle name="Normal 10 4 2 2 4 2" xfId="427" xr:uid="{03B461A9-F3A2-45DD-A371-813A340AFFEA}"/>
    <cellStyle name="Normal 10 4 2 2 4 3" xfId="428" xr:uid="{7D268707-8698-4B88-9505-A22A8071C356}"/>
    <cellStyle name="Normal 10 4 2 2 4 4" xfId="429" xr:uid="{A1C761F5-9445-45CE-8820-A9F3481EEDDF}"/>
    <cellStyle name="Normal 10 4 2 2 5" xfId="430" xr:uid="{8853D379-072C-4C5E-9F09-40C2026AA4E5}"/>
    <cellStyle name="Normal 10 4 2 2 5 2" xfId="431" xr:uid="{A802EFAE-462C-4CE1-AA33-46DFECD25B3D}"/>
    <cellStyle name="Normal 10 4 2 2 5 3" xfId="432" xr:uid="{7642221C-9289-4AAD-9008-A491F937217E}"/>
    <cellStyle name="Normal 10 4 2 2 5 4" xfId="433" xr:uid="{4FBADDEE-18E8-45D0-88F4-6CE0C919D546}"/>
    <cellStyle name="Normal 10 4 2 2 6" xfId="434" xr:uid="{8C67A058-D77C-468E-987B-54B556C4AA7D}"/>
    <cellStyle name="Normal 10 4 2 2 7" xfId="435" xr:uid="{93FB1097-0ACE-4566-B1C6-54B8D818CC73}"/>
    <cellStyle name="Normal 10 4 2 2 8" xfId="436" xr:uid="{281B54C1-3C5E-4FB6-88F9-F262AD3532B0}"/>
    <cellStyle name="Normal 10 4 2 3" xfId="437" xr:uid="{1B52F404-F392-4E41-B638-15B462B1D148}"/>
    <cellStyle name="Normal 10 4 2 3 2" xfId="438" xr:uid="{295715A9-1287-44E9-9ED9-4D3EA50D2149}"/>
    <cellStyle name="Normal 10 4 2 3 2 2" xfId="439" xr:uid="{54B13307-6B2A-4377-8E44-F3290E9DCE4F}"/>
    <cellStyle name="Normal 10 4 2 3 2 3" xfId="440" xr:uid="{FBEEA249-B3EF-4269-A14F-3C06BBDB23B9}"/>
    <cellStyle name="Normal 10 4 2 3 2 4" xfId="441" xr:uid="{FBAF8FE5-FD95-48F4-80EE-2C3CB66F336A}"/>
    <cellStyle name="Normal 10 4 2 3 3" xfId="442" xr:uid="{CFF312D6-0B13-4C4E-8AE2-DEB84E4D2E60}"/>
    <cellStyle name="Normal 10 4 2 3 3 2" xfId="443" xr:uid="{570A4511-8725-406C-B71A-BB8F98AA2E0D}"/>
    <cellStyle name="Normal 10 4 2 3 3 3" xfId="444" xr:uid="{2EBBD215-4C75-45E7-81E8-0A0AE1BE4112}"/>
    <cellStyle name="Normal 10 4 2 3 3 4" xfId="445" xr:uid="{70C444CA-1BD8-44F9-B454-356DA1C8831C}"/>
    <cellStyle name="Normal 10 4 2 3 4" xfId="446" xr:uid="{86CB611D-5F1F-4881-B684-7B45DF261E77}"/>
    <cellStyle name="Normal 10 4 2 3 5" xfId="447" xr:uid="{6FECC692-C0A2-4804-9F0D-59656CB75EF9}"/>
    <cellStyle name="Normal 10 4 2 3 6" xfId="448" xr:uid="{323D3556-ACC5-45D9-B8B0-E9EF8F2B74BC}"/>
    <cellStyle name="Normal 10 4 2 4" xfId="449" xr:uid="{75DFC097-5FB7-4F84-9E73-8F7B996EB581}"/>
    <cellStyle name="Normal 10 4 2 4 2" xfId="450" xr:uid="{79413123-FBC7-4A69-864C-E9F9D171C1FB}"/>
    <cellStyle name="Normal 10 4 2 4 2 2" xfId="451" xr:uid="{47735D70-1931-4E8D-8E94-865A8F70D95D}"/>
    <cellStyle name="Normal 10 4 2 4 2 3" xfId="452" xr:uid="{2FADFD46-22FE-4DFA-B6C3-401102405A24}"/>
    <cellStyle name="Normal 10 4 2 4 2 4" xfId="453" xr:uid="{09430078-1B57-4CAD-9701-4D5EA03EF190}"/>
    <cellStyle name="Normal 10 4 2 4 3" xfId="454" xr:uid="{BA82F82E-34DD-4FA7-A908-001069A1FEC4}"/>
    <cellStyle name="Normal 10 4 2 4 4" xfId="455" xr:uid="{3596A019-E646-4C5B-A050-9BA1D56C6179}"/>
    <cellStyle name="Normal 10 4 2 4 5" xfId="456" xr:uid="{E1305A82-8D24-45A6-B53E-AE14B2DBEDAD}"/>
    <cellStyle name="Normal 10 4 2 5" xfId="457" xr:uid="{4C1836B0-0BAE-4826-8332-28D6AB5C3120}"/>
    <cellStyle name="Normal 10 4 2 5 2" xfId="458" xr:uid="{C91D9968-BAC9-42B1-8AEB-4F580B0B5686}"/>
    <cellStyle name="Normal 10 4 2 5 3" xfId="459" xr:uid="{AD47FAA9-5AC4-416E-B042-DB3CF04E37F3}"/>
    <cellStyle name="Normal 10 4 2 5 4" xfId="460" xr:uid="{A357AF84-2A95-4A3F-ADF0-0BC0E4BA48F2}"/>
    <cellStyle name="Normal 10 4 2 6" xfId="461" xr:uid="{051BD1D9-8069-4B09-82A9-7CE072B0BC4E}"/>
    <cellStyle name="Normal 10 4 2 6 2" xfId="462" xr:uid="{E91F06E6-3E69-4C66-A4EF-A88970D645DB}"/>
    <cellStyle name="Normal 10 4 2 6 3" xfId="463" xr:uid="{6B3588A9-EED4-4C3F-85E5-E5B63F37BBAF}"/>
    <cellStyle name="Normal 10 4 2 6 4" xfId="464" xr:uid="{F7F2A5D2-994C-4CFB-921E-383247FED6CD}"/>
    <cellStyle name="Normal 10 4 2 7" xfId="465" xr:uid="{AA5FF778-4494-41A4-BC85-F01E6225B846}"/>
    <cellStyle name="Normal 10 4 2 8" xfId="466" xr:uid="{12FBB83A-0EC2-4703-BF15-298B2DA5E70A}"/>
    <cellStyle name="Normal 10 4 2 9" xfId="467" xr:uid="{1411B3BD-5826-466A-91DD-6ECD1545F724}"/>
    <cellStyle name="Normal 10 4 3" xfId="468" xr:uid="{34DBCD76-C593-4957-ACB8-B1D12A01B280}"/>
    <cellStyle name="Normal 10 4 3 2" xfId="469" xr:uid="{A793469C-B1F8-4477-B3A1-B9459E554FB0}"/>
    <cellStyle name="Normal 10 4 3 2 2" xfId="470" xr:uid="{2FBFC738-DE04-481A-8906-2651ED451502}"/>
    <cellStyle name="Normal 10 4 3 2 2 2" xfId="471" xr:uid="{F59ADCAC-7272-4ED5-B7FE-E2B7C6B0D3A9}"/>
    <cellStyle name="Normal 10 4 3 2 2 2 2" xfId="3825" xr:uid="{DBBBBDC1-C19A-4F5D-8957-7DE2B9BDAB34}"/>
    <cellStyle name="Normal 10 4 3 2 2 3" xfId="472" xr:uid="{030F3FE4-A9FF-4D40-8B4C-F03B24C739CC}"/>
    <cellStyle name="Normal 10 4 3 2 2 4" xfId="473" xr:uid="{D8DD2DBB-A3C3-4E33-986F-F81E9D3990CC}"/>
    <cellStyle name="Normal 10 4 3 2 3" xfId="474" xr:uid="{BE58EAF2-FC87-4B39-8765-A7479B2F5D6E}"/>
    <cellStyle name="Normal 10 4 3 2 3 2" xfId="475" xr:uid="{3E8D3AEB-147A-439A-92AA-15EFF4578D0D}"/>
    <cellStyle name="Normal 10 4 3 2 3 3" xfId="476" xr:uid="{4A9B61CD-4930-4634-8B74-582AF09E0DE1}"/>
    <cellStyle name="Normal 10 4 3 2 3 4" xfId="477" xr:uid="{EA2624B1-ECA3-47DC-ACC0-90D43F8B4E66}"/>
    <cellStyle name="Normal 10 4 3 2 4" xfId="478" xr:uid="{44666996-F7B5-40BA-B5C5-E27DA9A7716F}"/>
    <cellStyle name="Normal 10 4 3 2 5" xfId="479" xr:uid="{0E3DBD45-F766-48C1-B73E-97EF1B9CEC5E}"/>
    <cellStyle name="Normal 10 4 3 2 6" xfId="480" xr:uid="{BE099D49-AB2B-461D-9F90-9BBC39E8C5F7}"/>
    <cellStyle name="Normal 10 4 3 3" xfId="481" xr:uid="{45BD3764-8F21-492C-A730-A529C3B5FE10}"/>
    <cellStyle name="Normal 10 4 3 3 2" xfId="482" xr:uid="{10B1620C-40C9-4B58-99CB-98A58F4AB079}"/>
    <cellStyle name="Normal 10 4 3 3 2 2" xfId="483" xr:uid="{0B5DDE0B-7B8C-4200-81E5-15314F74449C}"/>
    <cellStyle name="Normal 10 4 3 3 2 3" xfId="484" xr:uid="{8AF55657-3125-4F19-9C1F-801A92A33C4F}"/>
    <cellStyle name="Normal 10 4 3 3 2 4" xfId="485" xr:uid="{E20CD216-8652-4A80-A4AE-5192F6206563}"/>
    <cellStyle name="Normal 10 4 3 3 3" xfId="486" xr:uid="{45F01F33-DF56-4E24-B53C-4854FB155A27}"/>
    <cellStyle name="Normal 10 4 3 3 4" xfId="487" xr:uid="{D170CBA7-36F9-41A0-BF1A-261BDDE9BDD6}"/>
    <cellStyle name="Normal 10 4 3 3 5" xfId="488" xr:uid="{423F2418-505E-406D-9D83-3A269146BFD3}"/>
    <cellStyle name="Normal 10 4 3 4" xfId="489" xr:uid="{4B48C813-4953-48B8-A544-FDAAA1B40720}"/>
    <cellStyle name="Normal 10 4 3 4 2" xfId="490" xr:uid="{E7B301F6-5B8B-4DB8-BF12-34C0F159DFD4}"/>
    <cellStyle name="Normal 10 4 3 4 3" xfId="491" xr:uid="{555E151C-0B42-4FAE-A247-8DB7CDD7F601}"/>
    <cellStyle name="Normal 10 4 3 4 4" xfId="492" xr:uid="{342C67E4-5AB2-40A4-9700-8DB4753F8DCF}"/>
    <cellStyle name="Normal 10 4 3 5" xfId="493" xr:uid="{9314A177-32DC-4B44-913C-8A495A0FDD1F}"/>
    <cellStyle name="Normal 10 4 3 5 2" xfId="494" xr:uid="{90A523BB-E9A5-46ED-9C1B-8BD6E853323C}"/>
    <cellStyle name="Normal 10 4 3 5 3" xfId="495" xr:uid="{DC6FD220-6272-4BCE-BD30-15473E67DFDB}"/>
    <cellStyle name="Normal 10 4 3 5 4" xfId="496" xr:uid="{55C6273A-CBFC-4E05-9895-25D2D51993C2}"/>
    <cellStyle name="Normal 10 4 3 6" xfId="497" xr:uid="{C911F3DA-4ACA-4350-994B-4F0E6FFE51B0}"/>
    <cellStyle name="Normal 10 4 3 7" xfId="498" xr:uid="{239E64F6-0780-4763-8B4B-03FA58B9A867}"/>
    <cellStyle name="Normal 10 4 3 8" xfId="499" xr:uid="{78603F9A-8D2C-4C93-A8D7-9A970794AC8C}"/>
    <cellStyle name="Normal 10 4 4" xfId="500" xr:uid="{C03DC39D-F3A0-42AD-88BE-492BAAE6DD38}"/>
    <cellStyle name="Normal 10 4 4 2" xfId="501" xr:uid="{8CCAC272-AB93-49CE-8653-04E8194A7C46}"/>
    <cellStyle name="Normal 10 4 4 2 2" xfId="502" xr:uid="{3D7CED93-034D-492F-9516-C78B3B31ED51}"/>
    <cellStyle name="Normal 10 4 4 2 2 2" xfId="503" xr:uid="{C8072CF9-7837-4F15-811F-7C8E4756EBBC}"/>
    <cellStyle name="Normal 10 4 4 2 2 3" xfId="504" xr:uid="{026D186D-3FFA-4547-8B46-8F0F135C9B59}"/>
    <cellStyle name="Normal 10 4 4 2 2 4" xfId="505" xr:uid="{FDFB751E-2184-4A24-AF1D-F6B24B564B1F}"/>
    <cellStyle name="Normal 10 4 4 2 3" xfId="506" xr:uid="{10B2AC75-A64A-4148-B59B-2F6403768EA7}"/>
    <cellStyle name="Normal 10 4 4 2 4" xfId="507" xr:uid="{AB89AD36-DAF2-4E15-A606-5F039F3BE295}"/>
    <cellStyle name="Normal 10 4 4 2 5" xfId="508" xr:uid="{6F8911D8-083A-488A-B86D-C40725D7DDC3}"/>
    <cellStyle name="Normal 10 4 4 3" xfId="509" xr:uid="{784A1441-10FE-4D73-AB8B-2A88AC1ACCF1}"/>
    <cellStyle name="Normal 10 4 4 3 2" xfId="510" xr:uid="{E17D195F-9EFB-4503-B560-6801F760D359}"/>
    <cellStyle name="Normal 10 4 4 3 3" xfId="511" xr:uid="{955A5EA6-7EFC-41AB-BD46-CB062B066B18}"/>
    <cellStyle name="Normal 10 4 4 3 4" xfId="512" xr:uid="{E3A1DAA3-06D7-4CDB-9D97-FF421DAC9F94}"/>
    <cellStyle name="Normal 10 4 4 4" xfId="513" xr:uid="{CF2628B2-E568-429A-84E4-215CF4813AF5}"/>
    <cellStyle name="Normal 10 4 4 4 2" xfId="514" xr:uid="{21D2AA00-E8F7-4E93-A8ED-1E2742DCF552}"/>
    <cellStyle name="Normal 10 4 4 4 3" xfId="515" xr:uid="{08DE6CEC-62E4-47D3-A5FD-C2AC092D92C7}"/>
    <cellStyle name="Normal 10 4 4 4 4" xfId="516" xr:uid="{2CEC9080-C9F0-400B-A42E-CA3AF40097C2}"/>
    <cellStyle name="Normal 10 4 4 5" xfId="517" xr:uid="{2881AD0E-1308-4192-9857-6861265DEFC3}"/>
    <cellStyle name="Normal 10 4 4 6" xfId="518" xr:uid="{64869B67-B1C6-48FF-BC32-17A1E08EA6CC}"/>
    <cellStyle name="Normal 10 4 4 7" xfId="519" xr:uid="{6ED3C882-6A2E-45FC-949C-349A6DFF7D6C}"/>
    <cellStyle name="Normal 10 4 5" xfId="520" xr:uid="{05EE3FE4-0714-40E9-B50C-B8454A57CF2E}"/>
    <cellStyle name="Normal 10 4 5 2" xfId="521" xr:uid="{0708C6B8-CEA4-427F-86CB-70FEC07D2429}"/>
    <cellStyle name="Normal 10 4 5 2 2" xfId="522" xr:uid="{35420045-603A-4456-B2C6-7961E87DBC08}"/>
    <cellStyle name="Normal 10 4 5 2 3" xfId="523" xr:uid="{3C799422-6658-47C7-B69B-03EE1EE08238}"/>
    <cellStyle name="Normal 10 4 5 2 4" xfId="524" xr:uid="{9F540BFF-A28B-40AF-A459-622A064C5DC2}"/>
    <cellStyle name="Normal 10 4 5 3" xfId="525" xr:uid="{667698CA-100E-4A88-9DAC-D6FB90E44F00}"/>
    <cellStyle name="Normal 10 4 5 3 2" xfId="526" xr:uid="{C7739C9C-9FB1-454C-98E9-85FC18AA5CD3}"/>
    <cellStyle name="Normal 10 4 5 3 3" xfId="527" xr:uid="{B4497B11-B393-43AA-9BF2-A96EDD4089E7}"/>
    <cellStyle name="Normal 10 4 5 3 4" xfId="528" xr:uid="{E88D44CC-9D1F-430D-8217-CA2E214709AA}"/>
    <cellStyle name="Normal 10 4 5 4" xfId="529" xr:uid="{069393CD-591F-498F-AB69-6AB90E9BBC7C}"/>
    <cellStyle name="Normal 10 4 5 5" xfId="530" xr:uid="{4DD1DCC1-402F-414D-8220-2EA587939841}"/>
    <cellStyle name="Normal 10 4 5 6" xfId="531" xr:uid="{DAE801A9-D954-4D9B-A759-3A315D65C072}"/>
    <cellStyle name="Normal 10 4 6" xfId="532" xr:uid="{8F57ED45-7B4D-4143-AFBB-6280D4146BD5}"/>
    <cellStyle name="Normal 10 4 6 2" xfId="533" xr:uid="{C728B556-085C-4EE1-8D8B-30BC73AA7E60}"/>
    <cellStyle name="Normal 10 4 6 2 2" xfId="534" xr:uid="{8CA38AF6-4969-4035-BC08-44FC52A3F38C}"/>
    <cellStyle name="Normal 10 4 6 2 3" xfId="535" xr:uid="{2418E765-EECA-42B4-8003-83892C8E539E}"/>
    <cellStyle name="Normal 10 4 6 2 4" xfId="536" xr:uid="{55B54287-115A-4F89-8C1A-8D9D311C1206}"/>
    <cellStyle name="Normal 10 4 6 3" xfId="537" xr:uid="{B92A639D-872D-4C43-9BDD-C0E6C33723CD}"/>
    <cellStyle name="Normal 10 4 6 4" xfId="538" xr:uid="{CBEBC4AC-6621-45C2-B2FD-4A4B01098972}"/>
    <cellStyle name="Normal 10 4 6 5" xfId="539" xr:uid="{CD963947-AA97-4515-94E9-F35ED4C70867}"/>
    <cellStyle name="Normal 10 4 7" xfId="540" xr:uid="{8CB9F7C4-E6E8-4CD7-98B0-456FC96F7A0F}"/>
    <cellStyle name="Normal 10 4 7 2" xfId="541" xr:uid="{79FC781D-033D-41D2-9AB4-C6246211B979}"/>
    <cellStyle name="Normal 10 4 7 3" xfId="542" xr:uid="{E064C986-5DD4-4DB4-A443-0AB91B2A48E2}"/>
    <cellStyle name="Normal 10 4 7 4" xfId="543" xr:uid="{725B11A6-AC7D-4D84-85FC-98B9A0E02FFD}"/>
    <cellStyle name="Normal 10 4 8" xfId="544" xr:uid="{FA7A218B-C48F-4E46-92EB-BBA593465AFD}"/>
    <cellStyle name="Normal 10 4 8 2" xfId="545" xr:uid="{6216930D-D9D4-4097-B69D-85306C98C3EA}"/>
    <cellStyle name="Normal 10 4 8 3" xfId="546" xr:uid="{EF867BEB-3441-4D38-AA66-4F533A06BFF5}"/>
    <cellStyle name="Normal 10 4 8 4" xfId="547" xr:uid="{A0177D66-A865-4E15-8AEC-8A589ADEBC0A}"/>
    <cellStyle name="Normal 10 4 9" xfId="548" xr:uid="{99BE146E-CC1F-4F2B-9821-81F8FDA0EC76}"/>
    <cellStyle name="Normal 10 5" xfId="549" xr:uid="{3404DA4A-EAD9-4C38-B1B1-2A1C39A9DE15}"/>
    <cellStyle name="Normal 10 5 2" xfId="550" xr:uid="{E917BF5F-051F-4574-BC73-F29ED81A8773}"/>
    <cellStyle name="Normal 10 5 2 2" xfId="551" xr:uid="{0FF340EB-38BF-4950-93F5-F72658CC0BF5}"/>
    <cellStyle name="Normal 10 5 2 2 2" xfId="552" xr:uid="{732DE114-B039-4DC5-93D2-74D70CAE1309}"/>
    <cellStyle name="Normal 10 5 2 2 2 2" xfId="553" xr:uid="{4EA3B4A3-9A5A-4F04-9AB3-18FB7FE41511}"/>
    <cellStyle name="Normal 10 5 2 2 2 3" xfId="554" xr:uid="{B2844568-52F0-4BAF-8F4C-FDAE478A248A}"/>
    <cellStyle name="Normal 10 5 2 2 2 4" xfId="555" xr:uid="{F15B2842-F485-40D7-9971-32FB03391BD6}"/>
    <cellStyle name="Normal 10 5 2 2 3" xfId="556" xr:uid="{BD574906-F210-42E5-8F56-D0CA0375FF3D}"/>
    <cellStyle name="Normal 10 5 2 2 3 2" xfId="557" xr:uid="{04ECAFC7-A946-479A-A0F3-EABF450CE1C3}"/>
    <cellStyle name="Normal 10 5 2 2 3 3" xfId="558" xr:uid="{305F873E-F2BB-4E1C-9165-3A1C273FB117}"/>
    <cellStyle name="Normal 10 5 2 2 3 4" xfId="559" xr:uid="{DA9D19E3-8A7F-4BC9-911E-A422442F1127}"/>
    <cellStyle name="Normal 10 5 2 2 4" xfId="560" xr:uid="{476047C9-789D-4518-A09C-63775512558F}"/>
    <cellStyle name="Normal 10 5 2 2 5" xfId="561" xr:uid="{BFCBD57A-AD09-4B0D-B046-9A9F294F1083}"/>
    <cellStyle name="Normal 10 5 2 2 6" xfId="562" xr:uid="{7A3334D6-FC4A-48C4-AACB-B315B93C9343}"/>
    <cellStyle name="Normal 10 5 2 3" xfId="563" xr:uid="{6FCF1C4C-D6FD-470A-BBE5-C4D30AF90A23}"/>
    <cellStyle name="Normal 10 5 2 3 2" xfId="564" xr:uid="{7865EBC2-2BF1-405B-86F4-AD22FA382764}"/>
    <cellStyle name="Normal 10 5 2 3 2 2" xfId="565" xr:uid="{1BB65FD3-3C6A-4035-9A12-B2AA6E7D53E5}"/>
    <cellStyle name="Normal 10 5 2 3 2 3" xfId="566" xr:uid="{56A2EC71-C83A-4920-AB6C-3331B23FD2B4}"/>
    <cellStyle name="Normal 10 5 2 3 2 4" xfId="567" xr:uid="{B0B75A33-1CCE-4935-B141-A976E792D67C}"/>
    <cellStyle name="Normal 10 5 2 3 3" xfId="568" xr:uid="{1A30109E-8A09-4DDC-8E52-F4F2FC80BBC0}"/>
    <cellStyle name="Normal 10 5 2 3 4" xfId="569" xr:uid="{BD040678-9EF5-462B-803E-5AEED3E62CBB}"/>
    <cellStyle name="Normal 10 5 2 3 5" xfId="570" xr:uid="{A9581A9D-C017-44E0-84D4-3755AC30B9ED}"/>
    <cellStyle name="Normal 10 5 2 4" xfId="571" xr:uid="{872A4537-3AE1-4D0A-BBA3-92790CAB54DF}"/>
    <cellStyle name="Normal 10 5 2 4 2" xfId="572" xr:uid="{24CA78FD-BA65-4A1D-976C-E03940BCDE7B}"/>
    <cellStyle name="Normal 10 5 2 4 3" xfId="573" xr:uid="{3B5E6B98-296B-4D4F-9455-3ED936140293}"/>
    <cellStyle name="Normal 10 5 2 4 4" xfId="574" xr:uid="{AD8F1E4C-5150-4783-AF44-15D6DB4A1D2C}"/>
    <cellStyle name="Normal 10 5 2 5" xfId="575" xr:uid="{45B60D19-78A1-47C4-8A81-E79EB62CC911}"/>
    <cellStyle name="Normal 10 5 2 5 2" xfId="576" xr:uid="{D44F6200-0866-4749-98A6-C86B99BE550F}"/>
    <cellStyle name="Normal 10 5 2 5 3" xfId="577" xr:uid="{AEA4CC34-420A-417C-A992-911990D86A8D}"/>
    <cellStyle name="Normal 10 5 2 5 4" xfId="578" xr:uid="{74D2C562-C818-4A7E-805B-9A67ABC22245}"/>
    <cellStyle name="Normal 10 5 2 6" xfId="579" xr:uid="{022B1098-A272-4FCA-B3F8-15558765140D}"/>
    <cellStyle name="Normal 10 5 2 7" xfId="580" xr:uid="{D563A81C-C4D9-4FC7-A16B-6B03CCC30E7B}"/>
    <cellStyle name="Normal 10 5 2 8" xfId="581" xr:uid="{6DA0EFAC-D195-4633-92FF-20050BF718B6}"/>
    <cellStyle name="Normal 10 5 3" xfId="582" xr:uid="{205527BF-A276-4711-A736-DFE98F40131F}"/>
    <cellStyle name="Normal 10 5 3 2" xfId="583" xr:uid="{FB7134BD-C621-4D24-9F82-1E003677C28E}"/>
    <cellStyle name="Normal 10 5 3 2 2" xfId="584" xr:uid="{406D9E41-6EAB-4C39-A97F-3FD5EF673EEE}"/>
    <cellStyle name="Normal 10 5 3 2 3" xfId="585" xr:uid="{3651CEDF-1197-45C7-9018-526CD7711C03}"/>
    <cellStyle name="Normal 10 5 3 2 4" xfId="586" xr:uid="{7F39F1CF-22D2-4B60-A59D-580E8038647B}"/>
    <cellStyle name="Normal 10 5 3 3" xfId="587" xr:uid="{4EF89356-88F8-4878-832B-30AA3698795D}"/>
    <cellStyle name="Normal 10 5 3 3 2" xfId="588" xr:uid="{01BADB39-439E-47CB-9EB2-7FBB7D802562}"/>
    <cellStyle name="Normal 10 5 3 3 3" xfId="589" xr:uid="{33EF8158-C6C4-44A1-8DC7-0440030C3E85}"/>
    <cellStyle name="Normal 10 5 3 3 4" xfId="590" xr:uid="{07C58B77-F2F4-44CA-B8F4-81C371B3EDFA}"/>
    <cellStyle name="Normal 10 5 3 4" xfId="591" xr:uid="{8B3D5CE1-0AB9-4026-895D-6FA089C0B0B8}"/>
    <cellStyle name="Normal 10 5 3 5" xfId="592" xr:uid="{D14E5267-D6E8-4A22-8F1B-85199F706D63}"/>
    <cellStyle name="Normal 10 5 3 6" xfId="593" xr:uid="{D124903E-153A-4CA1-8CB3-172E7F0863C3}"/>
    <cellStyle name="Normal 10 5 4" xfId="594" xr:uid="{F68602EC-8C45-40C3-83B8-A7E7369AA911}"/>
    <cellStyle name="Normal 10 5 4 2" xfId="595" xr:uid="{483536CF-B2DD-4C5E-8729-5F56E10340DA}"/>
    <cellStyle name="Normal 10 5 4 2 2" xfId="596" xr:uid="{76BC3C48-74A0-49CE-9A7E-092C8C0EDA38}"/>
    <cellStyle name="Normal 10 5 4 2 3" xfId="597" xr:uid="{1259120A-D97A-45B0-8624-58EB843559DA}"/>
    <cellStyle name="Normal 10 5 4 2 4" xfId="598" xr:uid="{873BA33D-8B04-417B-80F9-2F6A4C841407}"/>
    <cellStyle name="Normal 10 5 4 3" xfId="599" xr:uid="{ACFFA6E9-42C3-4717-9721-C39036842FC2}"/>
    <cellStyle name="Normal 10 5 4 4" xfId="600" xr:uid="{475C89D9-3F8C-46C0-AD52-6B4C5029B82C}"/>
    <cellStyle name="Normal 10 5 4 5" xfId="601" xr:uid="{AAB1FFF3-6BCD-41F2-B3D8-6BD0CE8CA8AD}"/>
    <cellStyle name="Normal 10 5 5" xfId="602" xr:uid="{2349ECB3-3E45-4F8E-A36B-936EFDD90529}"/>
    <cellStyle name="Normal 10 5 5 2" xfId="603" xr:uid="{761EA189-16AB-4501-9727-0ECC2092546B}"/>
    <cellStyle name="Normal 10 5 5 3" xfId="604" xr:uid="{177796BE-FC42-469F-95BC-43DF990D52A1}"/>
    <cellStyle name="Normal 10 5 5 4" xfId="605" xr:uid="{A1697704-789E-48BC-BA45-10B6412A4A5C}"/>
    <cellStyle name="Normal 10 5 6" xfId="606" xr:uid="{4D1D4BA4-FC80-4C21-9405-6323AE2C19AF}"/>
    <cellStyle name="Normal 10 5 6 2" xfId="607" xr:uid="{F066EDD1-5A36-4256-A2A6-9643ED66C37E}"/>
    <cellStyle name="Normal 10 5 6 3" xfId="608" xr:uid="{4C0D4D5A-9D36-4B9D-82A3-2891C0CF386E}"/>
    <cellStyle name="Normal 10 5 6 4" xfId="609" xr:uid="{F89B549A-5D35-4108-94D4-91CD3072777D}"/>
    <cellStyle name="Normal 10 5 7" xfId="610" xr:uid="{7FAE3418-2BCC-4C4B-81B9-6EB300C87ECA}"/>
    <cellStyle name="Normal 10 5 8" xfId="611" xr:uid="{1C58B283-108A-4A03-A287-0C8205954A67}"/>
    <cellStyle name="Normal 10 5 9" xfId="612" xr:uid="{25C352DE-76E8-42AB-976B-68D0887CCF62}"/>
    <cellStyle name="Normal 10 6" xfId="613" xr:uid="{B66EA7BE-8AD6-4BFF-B98C-9156E51093B2}"/>
    <cellStyle name="Normal 10 6 2" xfId="614" xr:uid="{AA78F4FE-7434-42E1-A336-74EABD09AAE6}"/>
    <cellStyle name="Normal 10 6 2 2" xfId="615" xr:uid="{3CFEA8C2-9704-4BA5-AE0F-1B37A4D32B6C}"/>
    <cellStyle name="Normal 10 6 2 2 2" xfId="616" xr:uid="{46A4A7BC-174D-4AE1-8A3A-8C1395655C3D}"/>
    <cellStyle name="Normal 10 6 2 2 2 2" xfId="3826" xr:uid="{C58D6A9D-92B3-4861-BF94-50116B95CC81}"/>
    <cellStyle name="Normal 10 6 2 2 3" xfId="617" xr:uid="{81A4C3F7-E330-42C0-B875-F6F4FD886A6B}"/>
    <cellStyle name="Normal 10 6 2 2 4" xfId="618" xr:uid="{E5AE474C-A15A-41E0-971D-AC8CB3C5894C}"/>
    <cellStyle name="Normal 10 6 2 3" xfId="619" xr:uid="{B7B735BD-7AB8-42CF-8290-3EB14AA30C6B}"/>
    <cellStyle name="Normal 10 6 2 3 2" xfId="620" xr:uid="{184177DE-8FCE-44D7-8306-CD04D6B2B335}"/>
    <cellStyle name="Normal 10 6 2 3 3" xfId="621" xr:uid="{5B6031F7-F5E3-4A1E-9327-D619AD46FA47}"/>
    <cellStyle name="Normal 10 6 2 3 4" xfId="622" xr:uid="{975E775C-C275-4056-BB4E-A321FAA88BD3}"/>
    <cellStyle name="Normal 10 6 2 4" xfId="623" xr:uid="{98D2BFAE-3943-4A3D-9E49-B330B3F7428B}"/>
    <cellStyle name="Normal 10 6 2 5" xfId="624" xr:uid="{6363D246-0B2A-40BC-80CA-4615E2340183}"/>
    <cellStyle name="Normal 10 6 2 6" xfId="625" xr:uid="{A043957E-5DF3-4681-BD55-466E31E2CF5D}"/>
    <cellStyle name="Normal 10 6 3" xfId="626" xr:uid="{3E238B0D-4AE6-4D29-B877-DF7C704DDD27}"/>
    <cellStyle name="Normal 10 6 3 2" xfId="627" xr:uid="{57137C15-54B9-4FD7-947C-D0FAF7D81C8D}"/>
    <cellStyle name="Normal 10 6 3 2 2" xfId="628" xr:uid="{B72D7797-680F-4C7C-BE00-D257DD40790A}"/>
    <cellStyle name="Normal 10 6 3 2 3" xfId="629" xr:uid="{77B5E25B-B697-40FF-ABEA-40FECE0E574F}"/>
    <cellStyle name="Normal 10 6 3 2 4" xfId="630" xr:uid="{14CE31A1-6E07-4F27-8C9A-C5F01BB66503}"/>
    <cellStyle name="Normal 10 6 3 3" xfId="631" xr:uid="{91B1C482-3832-41CB-B816-9FC5D81F3EAE}"/>
    <cellStyle name="Normal 10 6 3 4" xfId="632" xr:uid="{817BAE25-EF8A-4BD5-BD78-D6DEA41A4783}"/>
    <cellStyle name="Normal 10 6 3 5" xfId="633" xr:uid="{3D06F68E-BA1C-4EF6-B848-4C2E1719D903}"/>
    <cellStyle name="Normal 10 6 4" xfId="634" xr:uid="{6EE21A54-FCBD-4D67-A683-D59B8135CDC1}"/>
    <cellStyle name="Normal 10 6 4 2" xfId="635" xr:uid="{14143CEF-48F5-4BF5-A4F2-9C102A4E1FA3}"/>
    <cellStyle name="Normal 10 6 4 3" xfId="636" xr:uid="{0DCFC633-AA8C-4786-89AD-24B527E7B821}"/>
    <cellStyle name="Normal 10 6 4 4" xfId="637" xr:uid="{BEF02A8F-4229-4C14-87C1-373E40FD24A6}"/>
    <cellStyle name="Normal 10 6 5" xfId="638" xr:uid="{073A8FED-A8BD-4EB6-8081-56AC4775B146}"/>
    <cellStyle name="Normal 10 6 5 2" xfId="639" xr:uid="{03186C68-B98B-429B-AF69-1C638BD5932F}"/>
    <cellStyle name="Normal 10 6 5 3" xfId="640" xr:uid="{24450E70-FA10-4E00-BA32-638BE0D52F1C}"/>
    <cellStyle name="Normal 10 6 5 4" xfId="641" xr:uid="{AB98110D-7DF5-482B-8A8B-EC3CB2325846}"/>
    <cellStyle name="Normal 10 6 6" xfId="642" xr:uid="{D6E1E527-A0DF-4100-97ED-001AE0682653}"/>
    <cellStyle name="Normal 10 6 7" xfId="643" xr:uid="{A92F93A4-4ED3-4CEB-A27A-58E434606FE4}"/>
    <cellStyle name="Normal 10 6 8" xfId="644" xr:uid="{8CC2E28B-A288-4D40-9247-AAADA4381D0C}"/>
    <cellStyle name="Normal 10 7" xfId="645" xr:uid="{94AF1A9A-25BB-437F-B16D-9FCBEF2D093D}"/>
    <cellStyle name="Normal 10 7 2" xfId="646" xr:uid="{7660F473-3CD6-4B89-BC33-2738170AA961}"/>
    <cellStyle name="Normal 10 7 2 2" xfId="647" xr:uid="{C2B56817-6DA0-4388-B4A5-F6751E2DD582}"/>
    <cellStyle name="Normal 10 7 2 2 2" xfId="648" xr:uid="{5218ED5C-C582-45A4-82AD-BA76C11DBBD8}"/>
    <cellStyle name="Normal 10 7 2 2 3" xfId="649" xr:uid="{43DDE4D6-2230-424A-8F19-9DB7C94AE4A1}"/>
    <cellStyle name="Normal 10 7 2 2 4" xfId="650" xr:uid="{ED786AC1-7DF8-4B22-93CA-AB5B24C09E1D}"/>
    <cellStyle name="Normal 10 7 2 3" xfId="651" xr:uid="{B0ED4FA2-D8FA-494E-B308-003E9DD569F1}"/>
    <cellStyle name="Normal 10 7 2 4" xfId="652" xr:uid="{FD8E3352-B598-49F8-89CF-BB46DDA82DE6}"/>
    <cellStyle name="Normal 10 7 2 5" xfId="653" xr:uid="{4DF26BE7-E345-434D-AE73-F0E8CBB96464}"/>
    <cellStyle name="Normal 10 7 3" xfId="654" xr:uid="{0B101A43-3861-4C4C-A5C9-5C6F110E7959}"/>
    <cellStyle name="Normal 10 7 3 2" xfId="655" xr:uid="{BA1C363F-7F4B-4CEC-B1F0-0653A9ECA941}"/>
    <cellStyle name="Normal 10 7 3 3" xfId="656" xr:uid="{E5089114-B21B-4F9E-9C15-E17D4C82C345}"/>
    <cellStyle name="Normal 10 7 3 4" xfId="657" xr:uid="{51E1702A-8EE2-4B3A-8A12-5DE00C3F1FBE}"/>
    <cellStyle name="Normal 10 7 4" xfId="658" xr:uid="{D57EA015-3529-4C8C-9D23-A2748856C6BC}"/>
    <cellStyle name="Normal 10 7 4 2" xfId="659" xr:uid="{AFA4BA66-94D9-4F76-B072-70D55BE1832D}"/>
    <cellStyle name="Normal 10 7 4 3" xfId="660" xr:uid="{6B54C6B6-63E4-407A-819E-A90D790FD065}"/>
    <cellStyle name="Normal 10 7 4 4" xfId="661" xr:uid="{11F1AEC6-1B58-41E3-92C2-4C3C48EF586A}"/>
    <cellStyle name="Normal 10 7 5" xfId="662" xr:uid="{86B2DC72-D074-41AC-86B4-88927D2CEB25}"/>
    <cellStyle name="Normal 10 7 6" xfId="663" xr:uid="{48396F49-A005-4B01-BF89-2F622A72F91B}"/>
    <cellStyle name="Normal 10 7 7" xfId="664" xr:uid="{53765384-40DE-453B-B8FE-4453A3ADD3E2}"/>
    <cellStyle name="Normal 10 8" xfId="665" xr:uid="{90A4C3CC-2120-48E4-9618-3FB594D02029}"/>
    <cellStyle name="Normal 10 8 2" xfId="666" xr:uid="{26ECD0AD-AF55-4E8F-BD56-00B96CCB4D10}"/>
    <cellStyle name="Normal 10 8 2 2" xfId="667" xr:uid="{E2F5C2CC-3261-4D8C-B6B6-2FA299A5B6BD}"/>
    <cellStyle name="Normal 10 8 2 3" xfId="668" xr:uid="{B622F4C7-B3A0-453C-9A8A-B17FE784AB93}"/>
    <cellStyle name="Normal 10 8 2 4" xfId="669" xr:uid="{3328EC9C-878F-4F02-AF54-8D56D41E7109}"/>
    <cellStyle name="Normal 10 8 3" xfId="670" xr:uid="{24563C1F-29CA-400B-A5AB-0A64F846B419}"/>
    <cellStyle name="Normal 10 8 3 2" xfId="671" xr:uid="{E4916F69-F1B0-4729-A0EA-70A23B48484D}"/>
    <cellStyle name="Normal 10 8 3 3" xfId="672" xr:uid="{612697EC-291C-4959-B25F-2CC43758E798}"/>
    <cellStyle name="Normal 10 8 3 4" xfId="673" xr:uid="{24C0B5F1-471F-4D3A-8239-D0C79EB3E718}"/>
    <cellStyle name="Normal 10 8 4" xfId="674" xr:uid="{BAE0B1AA-4A05-42FD-A376-1302E1BBC507}"/>
    <cellStyle name="Normal 10 8 5" xfId="675" xr:uid="{4D88ACCA-00DD-43E6-85B4-B2391571E99E}"/>
    <cellStyle name="Normal 10 8 6" xfId="676" xr:uid="{41FBD844-E990-4999-B805-112D67F91E2E}"/>
    <cellStyle name="Normal 10 9" xfId="677" xr:uid="{E151702E-159B-4ABD-9573-F2B97F6A77A8}"/>
    <cellStyle name="Normal 10 9 2" xfId="678" xr:uid="{6D359F4E-7D60-408D-AEC4-CFE767052C78}"/>
    <cellStyle name="Normal 10 9 2 2" xfId="679" xr:uid="{DC6CEF1D-2C7F-4417-B95B-D0FDAF186042}"/>
    <cellStyle name="Normal 10 9 2 2 2" xfId="4301" xr:uid="{A0E28E1A-BBF0-4939-B8C2-4B5DE654C08F}"/>
    <cellStyle name="Normal 10 9 2 3" xfId="680" xr:uid="{08BC1AC8-69AA-4582-8646-E025C40D0CB9}"/>
    <cellStyle name="Normal 10 9 2 4" xfId="681" xr:uid="{D3E02E53-ACEA-4159-A420-5CE2D68FB3B8}"/>
    <cellStyle name="Normal 10 9 3" xfId="682" xr:uid="{6227F91C-B81F-4456-99B8-2BBB892BAF67}"/>
    <cellStyle name="Normal 10 9 4" xfId="683" xr:uid="{A67D46A9-271D-4F29-AFBB-CFA463418CD5}"/>
    <cellStyle name="Normal 10 9 5" xfId="684" xr:uid="{8BA3334F-462A-4A1A-ABF6-416E98BD56E0}"/>
    <cellStyle name="Normal 11" xfId="46" xr:uid="{83353274-8050-44A4-9442-D1FDE75155E0}"/>
    <cellStyle name="Normal 11 2" xfId="3697" xr:uid="{29CCB904-087F-42DB-846E-8A5ECD9FB24A}"/>
    <cellStyle name="Normal 11 3" xfId="4306" xr:uid="{3A23133F-6AAF-4085-BFCB-E29953081F04}"/>
    <cellStyle name="Normal 12" xfId="47" xr:uid="{0F592EE9-5666-47BB-AEBC-5C36F6AA3595}"/>
    <cellStyle name="Normal 12 2" xfId="3698" xr:uid="{D749309B-75B0-4236-93F1-DFF9A9187249}"/>
    <cellStyle name="Normal 13" xfId="48" xr:uid="{87D50A9C-8FB3-457F-8A5C-AD48F82C5D90}"/>
    <cellStyle name="Normal 13 2" xfId="49" xr:uid="{1479CE37-BC82-422D-898C-33CC3AC3DF7C}"/>
    <cellStyle name="Normal 13 2 2" xfId="3699" xr:uid="{16DC0697-C122-48D0-BE17-A493A41134DC}"/>
    <cellStyle name="Normal 13 2 3" xfId="4308" xr:uid="{A0273C44-6C5C-4A60-80C2-A8869D6B040D}"/>
    <cellStyle name="Normal 13 3" xfId="3700" xr:uid="{BB159421-3530-432C-8F24-98E250218403}"/>
    <cellStyle name="Normal 13 3 2" xfId="4392" xr:uid="{D9F0E46B-A432-4950-B19A-58E1F7B81096}"/>
    <cellStyle name="Normal 13 3 3" xfId="4309" xr:uid="{F49515E5-CD86-42EE-873B-94E51CE7DD66}"/>
    <cellStyle name="Normal 13 4" xfId="4310" xr:uid="{B25273EC-12D6-4E2E-9AF9-0FDC0C7E0E48}"/>
    <cellStyle name="Normal 13 5" xfId="4307" xr:uid="{3C7D33E2-C544-4D50-AA6C-3BB42BA8FBAA}"/>
    <cellStyle name="Normal 14" xfId="50" xr:uid="{EA3A6917-D0A1-42CE-A20B-8474F0D7300D}"/>
    <cellStyle name="Normal 14 18" xfId="4312" xr:uid="{A56EFD4F-83FF-4871-9DAC-45DE7287FF51}"/>
    <cellStyle name="Normal 14 2" xfId="51" xr:uid="{888922A5-CD22-4DFC-BB93-58858196F032}"/>
    <cellStyle name="Normal 14 2 2" xfId="52" xr:uid="{0EB627D7-C891-4C5C-B547-01469E6E4CEF}"/>
    <cellStyle name="Normal 14 2 2 2" xfId="3701" xr:uid="{B7429859-BF7C-4ACD-87BD-9CF48CF0F108}"/>
    <cellStyle name="Normal 14 2 3" xfId="3702" xr:uid="{AD482345-CEA0-476A-B4E7-2B77149025A5}"/>
    <cellStyle name="Normal 14 3" xfId="3703" xr:uid="{25984299-E755-4EE4-9715-5564E2AA35BA}"/>
    <cellStyle name="Normal 14 4" xfId="4311" xr:uid="{8C2B6825-4F1B-47EC-B7B2-AABAA4F49602}"/>
    <cellStyle name="Normal 15" xfId="53" xr:uid="{BF37A050-8B35-4DC7-8366-BBC3A774CAC1}"/>
    <cellStyle name="Normal 15 2" xfId="54" xr:uid="{0C0D90EE-8FFD-4241-ACF5-9369E843E44F}"/>
    <cellStyle name="Normal 15 2 2" xfId="3704" xr:uid="{CA8AD2DF-0219-4F4A-89AB-200D81FC4E18}"/>
    <cellStyle name="Normal 15 3" xfId="3705" xr:uid="{B8004B23-8E87-466C-84E3-57F7A1F8F269}"/>
    <cellStyle name="Normal 15 3 2" xfId="4393" xr:uid="{A0B77DD5-87EC-4C0E-9402-CC79BB7E9E5E}"/>
    <cellStyle name="Normal 15 3 3" xfId="4314" xr:uid="{89B3BB1B-DB12-4F55-8640-F773CC8EE9A7}"/>
    <cellStyle name="Normal 15 4" xfId="4313" xr:uid="{892E982C-7BC6-47F3-9F5E-1A5F44ADEE85}"/>
    <cellStyle name="Normal 16" xfId="55" xr:uid="{8E6250FD-E174-4C36-9FAD-DCA4C3F7DDE8}"/>
    <cellStyle name="Normal 16 2" xfId="3706" xr:uid="{F522ACC1-7F04-47DD-A987-9F07FB46B061}"/>
    <cellStyle name="Normal 16 2 2" xfId="4394" xr:uid="{97BC692D-CE7A-4929-A1C6-3C1534038E67}"/>
    <cellStyle name="Normal 16 2 3" xfId="4315" xr:uid="{11FECB0F-6E4D-45FB-A0CA-EFA489E06365}"/>
    <cellStyle name="Normal 17" xfId="56" xr:uid="{93737B3A-DE11-4079-9697-7179E9D3F435}"/>
    <cellStyle name="Normal 17 2" xfId="3707" xr:uid="{98F869EE-C4A8-43AB-B8F3-E10B26E72CE9}"/>
    <cellStyle name="Normal 17 2 2" xfId="4395" xr:uid="{8798FE5E-16D6-42A9-8D05-D702AAA6081B}"/>
    <cellStyle name="Normal 17 2 3" xfId="4317" xr:uid="{CB7E8D20-EAEA-4213-9435-67D342143270}"/>
    <cellStyle name="Normal 17 3" xfId="4318" xr:uid="{55AA1086-D01F-49F7-8783-4227664F2703}"/>
    <cellStyle name="Normal 17 4" xfId="4316" xr:uid="{20CFE7E6-A560-4535-9E56-1FDCB4755BE2}"/>
    <cellStyle name="Normal 18" xfId="57" xr:uid="{7C0348BF-4722-462F-B483-D91A56872A68}"/>
    <cellStyle name="Normal 18 2" xfId="3708" xr:uid="{6BF4E95C-E710-421F-9744-EBFD344A34E6}"/>
    <cellStyle name="Normal 18 3" xfId="4319" xr:uid="{53151CBF-DE73-4CB4-AFF3-E6D165BB510E}"/>
    <cellStyle name="Normal 19" xfId="58" xr:uid="{FE49DF33-CED2-43CA-8FAB-201ED00815A6}"/>
    <cellStyle name="Normal 19 2" xfId="59" xr:uid="{F4EEBB52-3F55-4097-93DA-893E0B06240E}"/>
    <cellStyle name="Normal 19 2 2" xfId="3709" xr:uid="{207FEB61-FF87-44A4-95C4-B14170BA9A45}"/>
    <cellStyle name="Normal 19 3" xfId="3710" xr:uid="{22DC0078-9A1F-40B2-80D9-F8EF0DF49D8F}"/>
    <cellStyle name="Normal 2" xfId="3" xr:uid="{0035700C-F3A5-4A6F-B63A-5CE25669DEE2}"/>
    <cellStyle name="Normal 2 2" xfId="60" xr:uid="{C3D497F9-B8CB-44EE-8242-413860EF9C28}"/>
    <cellStyle name="Normal 2 2 2" xfId="61" xr:uid="{B2D91D10-8FF3-4BCF-AD7F-D0C7F5B9F8FB}"/>
    <cellStyle name="Normal 2 2 2 2" xfId="3711" xr:uid="{9DE7FDDF-8656-4071-8384-DB0B2D91D415}"/>
    <cellStyle name="Normal 2 2 3" xfId="3712" xr:uid="{35F68304-BE16-4333-9D72-32F2A96EF3A3}"/>
    <cellStyle name="Normal 2 2 4" xfId="4320" xr:uid="{170DF963-3E47-4AC9-856B-38252B71C6B8}"/>
    <cellStyle name="Normal 2 3" xfId="62" xr:uid="{27D189CC-F8C6-4A81-BCFC-DB688772DA41}"/>
    <cellStyle name="Normal 2 3 2" xfId="63" xr:uid="{75A02F55-1D6A-4092-A29A-1D3FD9712635}"/>
    <cellStyle name="Normal 2 3 2 2" xfId="3713" xr:uid="{AC198B2E-60F5-42D4-9E5C-F47B24818A29}"/>
    <cellStyle name="Normal 2 3 2 3" xfId="4322" xr:uid="{5F96A483-2DE4-43A4-BA61-09DE05256215}"/>
    <cellStyle name="Normal 2 3 3" xfId="64" xr:uid="{B1EB0B99-DEB0-488A-A6A8-EB757FF912BA}"/>
    <cellStyle name="Normal 2 3 4" xfId="65" xr:uid="{227F7201-63CE-4F07-B2C3-FC365FCE1E80}"/>
    <cellStyle name="Normal 2 3 5" xfId="3714" xr:uid="{367EE71F-EE97-4249-B42A-112523FA21D4}"/>
    <cellStyle name="Normal 2 3 6" xfId="4321" xr:uid="{56E97CEC-F192-4242-9784-44AC3AFBFDBD}"/>
    <cellStyle name="Normal 2 4" xfId="66" xr:uid="{E888379C-DD88-4FC0-9097-79582F851354}"/>
    <cellStyle name="Normal 2 4 2" xfId="67" xr:uid="{DBC23989-0FEF-44ED-95E2-AB3B7B5097D7}"/>
    <cellStyle name="Normal 2 4 3" xfId="3715" xr:uid="{CBBDF297-C0D7-481C-B1EE-F617C4B8E844}"/>
    <cellStyle name="Normal 2 5" xfId="3716" xr:uid="{3B3BB5EE-F672-499D-92CF-CD30304F430F}"/>
    <cellStyle name="Normal 2 5 2" xfId="3731" xr:uid="{7E6A546E-E337-4A28-BF4A-1D69F49BADB0}"/>
    <cellStyle name="Normal 2 6" xfId="3732" xr:uid="{78B68581-639F-4D44-BC7E-21FA0265E841}"/>
    <cellStyle name="Normal 20" xfId="68" xr:uid="{57043655-BB3C-41E7-8B37-70AD5F5A25C7}"/>
    <cellStyle name="Normal 20 2" xfId="3717" xr:uid="{3BF827D6-F6C8-466B-8C8D-62C91941D063}"/>
    <cellStyle name="Normal 20 2 2" xfId="3718" xr:uid="{7AEBAD4B-FE0C-4A9C-B86F-DBCC84C6A40D}"/>
    <cellStyle name="Normal 20 2 2 2" xfId="4396" xr:uid="{E201CC9B-9A35-46AB-A71B-63B91033B7AB}"/>
    <cellStyle name="Normal 20 2 2 3" xfId="4388" xr:uid="{058E3639-75CD-4B0B-AA72-7FD1715D3F53}"/>
    <cellStyle name="Normal 20 2 3" xfId="4391" xr:uid="{C23ADF78-0A4E-4BD5-B27F-5D9DC2B55006}"/>
    <cellStyle name="Normal 20 2 4" xfId="4387" xr:uid="{306279F7-AE39-4F61-9B89-6EFC254EBA88}"/>
    <cellStyle name="Normal 20 3" xfId="3827" xr:uid="{14B32476-B9EE-4CE5-A614-34EA493D6D78}"/>
    <cellStyle name="Normal 20 4" xfId="4323" xr:uid="{F1E7D65B-CCEB-46D9-A0FF-58B36E5329C0}"/>
    <cellStyle name="Normal 21" xfId="69" xr:uid="{21B7A433-8FB2-4E5F-B926-92EE5986D00F}"/>
    <cellStyle name="Normal 21 2" xfId="3719" xr:uid="{C4A5B166-DB2A-441F-8032-6A8619E80C23}"/>
    <cellStyle name="Normal 21 2 2" xfId="3720" xr:uid="{10F05B5B-7051-42B0-AD8B-002B6268CFA6}"/>
    <cellStyle name="Normal 21 3" xfId="4324" xr:uid="{87FB9181-3811-4016-BADE-D26CDCF310EB}"/>
    <cellStyle name="Normal 22" xfId="685" xr:uid="{E51D03F4-1A08-4B5D-AFE8-B29B57F438A3}"/>
    <cellStyle name="Normal 22 2" xfId="3661" xr:uid="{EAEEFB35-701D-460D-AC6C-0D84EE836003}"/>
    <cellStyle name="Normal 22 3" xfId="3660" xr:uid="{D36FAD95-D6B3-4AA3-AD78-E512E47D3CA6}"/>
    <cellStyle name="Normal 22 3 2" xfId="4325" xr:uid="{878F9FE8-8AB4-4F40-81FD-7F5C1C3BE214}"/>
    <cellStyle name="Normal 22 4" xfId="3664" xr:uid="{0DF8773F-867C-4DB5-B1D4-17019CC2ECA4}"/>
    <cellStyle name="Normal 23" xfId="3721" xr:uid="{FD3EA053-7CD7-4288-AB5D-D494EB87E928}"/>
    <cellStyle name="Normal 23 2" xfId="4282" xr:uid="{1F289FC9-F9AD-4483-BF34-7DD716899F9E}"/>
    <cellStyle name="Normal 23 2 2" xfId="4327" xr:uid="{91E92CD3-D785-4BB1-B8A7-DA83BE220CAE}"/>
    <cellStyle name="Normal 23 3" xfId="4397" xr:uid="{16F58D98-608A-41D5-B1F5-141EB71701DB}"/>
    <cellStyle name="Normal 23 4" xfId="4326" xr:uid="{9B79EF4F-B583-4715-A80C-8F9AD26BBFF4}"/>
    <cellStyle name="Normal 24" xfId="3722" xr:uid="{00AB2E38-14F0-4C91-AAA6-A7D4F2FD187B}"/>
    <cellStyle name="Normal 24 2" xfId="3723" xr:uid="{E061BBEA-2A9F-4967-81FA-B9C2F7D42900}"/>
    <cellStyle name="Normal 24 2 2" xfId="4399" xr:uid="{18623821-3FC5-4AF8-8652-445F5487A2C0}"/>
    <cellStyle name="Normal 24 2 3" xfId="4329" xr:uid="{6097F4CF-1F36-42E7-A14A-1A5C7050035A}"/>
    <cellStyle name="Normal 24 3" xfId="4398" xr:uid="{01FA4766-447F-49B1-A4AF-61FF912F9BB6}"/>
    <cellStyle name="Normal 24 4" xfId="4328" xr:uid="{6B20872B-D056-425E-BE9E-B24348BCB219}"/>
    <cellStyle name="Normal 25" xfId="3730" xr:uid="{2CEC3A52-B5EF-45A7-A31D-7F28D3D06A01}"/>
    <cellStyle name="Normal 25 2" xfId="4331" xr:uid="{A645C11D-9806-4A60-A9FD-8BA501D69501}"/>
    <cellStyle name="Normal 25 3" xfId="4400" xr:uid="{DDECC66D-2E72-4F2A-A3CA-53CF9AEBEBDC}"/>
    <cellStyle name="Normal 25 4" xfId="4330" xr:uid="{5DE1D16A-EC32-45E7-9963-23AA7ABFD453}"/>
    <cellStyle name="Normal 26" xfId="4280" xr:uid="{8149E594-3E08-455D-9450-4E9BC58AAD89}"/>
    <cellStyle name="Normal 26 2" xfId="4281" xr:uid="{CB7D62F2-67B8-430A-8122-8A80DBC9E3CF}"/>
    <cellStyle name="Normal 26 2 2" xfId="4333" xr:uid="{1B8C6E86-8231-44CC-9119-CEE98D4DC3EB}"/>
    <cellStyle name="Normal 26 3" xfId="4332" xr:uid="{0A3A3464-4537-434B-B9FC-66DAFF94057B}"/>
    <cellStyle name="Normal 27" xfId="4334" xr:uid="{2CAEFC87-3F46-4B09-8C26-9226331282EE}"/>
    <cellStyle name="Normal 27 2" xfId="4335" xr:uid="{7823D967-49F9-45CA-8DE6-FAD79BFB150F}"/>
    <cellStyle name="Normal 28" xfId="4336" xr:uid="{E409ECD2-0976-47CA-BD95-65D00875177E}"/>
    <cellStyle name="Normal 28 2" xfId="4337" xr:uid="{4EA2063F-AEAE-4EA1-B974-F103A489D832}"/>
    <cellStyle name="Normal 28 3" xfId="4338" xr:uid="{F1495966-FB7D-40BE-B897-7CB198FD806D}"/>
    <cellStyle name="Normal 29" xfId="4339" xr:uid="{8ED53298-6041-4EC7-A9DD-016E82830FA8}"/>
    <cellStyle name="Normal 29 2" xfId="4340" xr:uid="{2C96FCFC-3242-4E88-A620-B2686695A0FF}"/>
    <cellStyle name="Normal 3" xfId="2" xr:uid="{665067A7-73F8-4B7E-BFD2-7BB3B9468366}"/>
    <cellStyle name="Normal 3 2" xfId="70" xr:uid="{0640AB1F-0C49-4712-9A63-AC7E49FD9082}"/>
    <cellStyle name="Normal 3 2 2" xfId="71" xr:uid="{4B02653A-399A-448C-A09B-8F26A70DA22D}"/>
    <cellStyle name="Normal 3 2 2 2" xfId="3724" xr:uid="{CAABA241-89AA-4B76-8E16-F800590D35B1}"/>
    <cellStyle name="Normal 3 2 3" xfId="72" xr:uid="{A4C6C546-B9E4-407C-B03F-7576FE2349B1}"/>
    <cellStyle name="Normal 3 2 4" xfId="3725" xr:uid="{BA4CF62A-9C3B-4D1F-A697-6BE970C7E2DB}"/>
    <cellStyle name="Normal 3 3" xfId="73" xr:uid="{420A1884-0307-4210-911C-F64E9E2875A4}"/>
    <cellStyle name="Normal 3 3 2" xfId="3726" xr:uid="{E5186ABF-D951-47B1-9FD9-CBA23F21B7A7}"/>
    <cellStyle name="Normal 3 4" xfId="3733" xr:uid="{1F536FB2-3075-4D25-90A7-86DEE58DB3A4}"/>
    <cellStyle name="Normal 3 4 2" xfId="4284" xr:uid="{FF092E5C-7CB6-41BA-A105-92A430F0EB43}"/>
    <cellStyle name="Normal 3 5" xfId="4283" xr:uid="{DA39F7A1-805F-4611-9E07-7DB025008CEC}"/>
    <cellStyle name="Normal 30" xfId="4341" xr:uid="{E85244E6-E24F-43B9-A63F-8FD5CA37AF90}"/>
    <cellStyle name="Normal 30 2" xfId="4342" xr:uid="{CB83A602-E08A-43D0-90D0-9FBFD762D2B4}"/>
    <cellStyle name="Normal 31" xfId="4343" xr:uid="{17F69B88-C0D5-45D6-B8C8-516077BE322F}"/>
    <cellStyle name="Normal 31 2" xfId="4344" xr:uid="{D8E34FF0-86D6-4A5D-A8FE-8C0B15717AD1}"/>
    <cellStyle name="Normal 32" xfId="4345" xr:uid="{EF8D1B81-6472-487B-9FFF-11483BF19FA8}"/>
    <cellStyle name="Normal 33" xfId="4346" xr:uid="{B620E1F8-B37E-4A93-9CEF-5DE6FDA08944}"/>
    <cellStyle name="Normal 33 2" xfId="4347" xr:uid="{0C95C29D-7989-4078-BE7B-68B40A9C3B7C}"/>
    <cellStyle name="Normal 34" xfId="4348" xr:uid="{8F73567C-A5E2-4AF3-A408-AA21278F5E3A}"/>
    <cellStyle name="Normal 34 2" xfId="4349" xr:uid="{7E53460E-F08F-4AD2-8C95-7D5CA35A210A}"/>
    <cellStyle name="Normal 35" xfId="4350" xr:uid="{828C1B50-4063-4807-A38B-C6123C90D031}"/>
    <cellStyle name="Normal 35 2" xfId="4351" xr:uid="{DB294B3D-5891-4037-8E24-18009DFCA5C6}"/>
    <cellStyle name="Normal 36" xfId="4352" xr:uid="{7208D278-46BA-48D7-BCA7-63DF935CFFC6}"/>
    <cellStyle name="Normal 36 2" xfId="4353" xr:uid="{DABC42FA-E578-4F82-A96B-E368A72E0F60}"/>
    <cellStyle name="Normal 37" xfId="4354" xr:uid="{FB9BBE52-EA3F-4881-B629-A1242E38DC2C}"/>
    <cellStyle name="Normal 37 2" xfId="4355" xr:uid="{CAC64D6F-335C-4C77-B99B-443704C7B3F9}"/>
    <cellStyle name="Normal 38" xfId="4356" xr:uid="{0E6D0003-1B8F-43A4-93C8-BF6A62A27C08}"/>
    <cellStyle name="Normal 38 2" xfId="4357" xr:uid="{5A167DBA-9D41-4327-93E2-CCAD89710200}"/>
    <cellStyle name="Normal 39" xfId="4358" xr:uid="{A1DD1857-BABB-4B6B-8DCB-F816F8B7617E}"/>
    <cellStyle name="Normal 39 2" xfId="4359" xr:uid="{BA694C56-3D22-4863-A11E-B873328AE870}"/>
    <cellStyle name="Normal 39 2 2" xfId="4360" xr:uid="{42C1DCB4-EDD0-4E69-9D8D-35A3CBD74A29}"/>
    <cellStyle name="Normal 39 3" xfId="4361" xr:uid="{73A5D9F8-F1B5-4E72-A3E2-A7A624C597CC}"/>
    <cellStyle name="Normal 4" xfId="74" xr:uid="{0C176BD1-95AB-4923-9D9E-64D9C62F84EC}"/>
    <cellStyle name="Normal 4 2" xfId="75" xr:uid="{6861BC7A-67C0-429F-BAED-BDEEC31DB473}"/>
    <cellStyle name="Normal 4 2 2" xfId="686" xr:uid="{6E93DFF2-E853-4401-B72B-551CF8F43500}"/>
    <cellStyle name="Normal 4 2 2 2" xfId="687" xr:uid="{69610E2E-0A00-4F0E-AB0E-B88002B0FB82}"/>
    <cellStyle name="Normal 4 2 2 3" xfId="688" xr:uid="{53C9F5D7-FCEA-40DA-80EF-7FA865990E1C}"/>
    <cellStyle name="Normal 4 2 2 4" xfId="689" xr:uid="{8EFB36D1-AE5A-4B5C-AF7C-F9D036057E39}"/>
    <cellStyle name="Normal 4 2 2 4 2" xfId="690" xr:uid="{050BC44E-7138-4157-AB9D-932469416839}"/>
    <cellStyle name="Normal 4 2 2 4 3" xfId="691" xr:uid="{DE8E1EBC-79C9-4D84-B1E1-E92762FE436C}"/>
    <cellStyle name="Normal 4 2 2 4 3 2" xfId="692" xr:uid="{FF8CE88E-5812-479C-961F-4BA81BD72061}"/>
    <cellStyle name="Normal 4 2 2 4 3 3" xfId="3663" xr:uid="{0A0826BF-410C-46A3-9107-89DC266FC96B}"/>
    <cellStyle name="Normal 4 2 3" xfId="4275" xr:uid="{A2D73966-5390-46FD-AFFA-6B9DFC07A332}"/>
    <cellStyle name="Normal 4 2 3 2" xfId="4286" xr:uid="{6E1A89C9-4E97-42D6-9B24-077D99F2D48B}"/>
    <cellStyle name="Normal 4 2 4" xfId="4276" xr:uid="{974C6346-EBA0-4422-94FA-8082111DEF2A}"/>
    <cellStyle name="Normal 4 2 4 2" xfId="4363" xr:uid="{89AFF24F-D274-4B2C-98FA-A479EAD25BD2}"/>
    <cellStyle name="Normal 4 2 5" xfId="3828" xr:uid="{C17C9627-FED7-461C-A147-DF1E13AB3FEC}"/>
    <cellStyle name="Normal 4 3" xfId="76" xr:uid="{BEB8F752-C84A-4311-B812-50F769482D8F}"/>
    <cellStyle name="Normal 4 3 2" xfId="77" xr:uid="{5F7D54E8-4DE6-4A25-9F42-460E5F425D58}"/>
    <cellStyle name="Normal 4 3 2 2" xfId="693" xr:uid="{4214F73D-78DB-45BB-9DB2-DE4258C1A0FF}"/>
    <cellStyle name="Normal 4 3 2 3" xfId="3829" xr:uid="{8180C050-B95E-42F3-82E4-F451C57D6D3B}"/>
    <cellStyle name="Normal 4 3 3" xfId="694" xr:uid="{57641129-C4FB-43FF-BA56-E187AD0C8FEB}"/>
    <cellStyle name="Normal 4 3 4" xfId="695" xr:uid="{70F22091-925B-4D88-A300-ABA4FC827596}"/>
    <cellStyle name="Normal 4 3 5" xfId="696" xr:uid="{D8544954-EF77-4CD4-900F-36531D8CE79F}"/>
    <cellStyle name="Normal 4 3 5 2" xfId="697" xr:uid="{C688243B-C562-4287-BDF2-C520240E4F9C}"/>
    <cellStyle name="Normal 4 3 5 3" xfId="698" xr:uid="{0FCEE285-AFFF-4A49-8AC2-14E7D1E1C383}"/>
    <cellStyle name="Normal 4 3 5 3 2" xfId="699" xr:uid="{3725AD7A-0746-4B29-BA40-2176F93C3812}"/>
    <cellStyle name="Normal 4 3 5 3 3" xfId="3662" xr:uid="{3C7B31D7-F0C0-4C5C-93E7-AF4EE7517A9C}"/>
    <cellStyle name="Normal 4 3 6" xfId="3735" xr:uid="{068897BC-0F44-4FB5-AA36-F35A96D6C81F}"/>
    <cellStyle name="Normal 4 4" xfId="3734" xr:uid="{3BCB2E94-E56A-4CF7-A873-4F1FA473DB86}"/>
    <cellStyle name="Normal 4 4 2" xfId="4277" xr:uid="{9EFCF4DE-E7CA-48A8-B610-54ACCC3700EA}"/>
    <cellStyle name="Normal 4 4 3" xfId="4285" xr:uid="{510BC21B-4955-41D5-99EE-1122B62A4CBF}"/>
    <cellStyle name="Normal 4 4 3 2" xfId="4288" xr:uid="{B87EC03B-CCC0-4FCE-AB84-77AFB365A0D8}"/>
    <cellStyle name="Normal 4 4 3 3" xfId="4287" xr:uid="{2AC6EE62-60EB-4D63-BBCC-54DA7C79A4F0}"/>
    <cellStyle name="Normal 4 5" xfId="4278" xr:uid="{3A74795D-A91C-4259-9B51-FB839AE52BBF}"/>
    <cellStyle name="Normal 4 5 2" xfId="4362" xr:uid="{E25E3ED8-021A-43C9-8055-7B64AEF40EA7}"/>
    <cellStyle name="Normal 4 6" xfId="4279" xr:uid="{CA7D44FA-CE44-49D0-9EC9-4D35FEF52DA5}"/>
    <cellStyle name="Normal 4 7" xfId="3737" xr:uid="{37D86CBB-FD7F-47F2-964B-924E87F63748}"/>
    <cellStyle name="Normal 40" xfId="4364" xr:uid="{5F032B61-8B56-4A87-B664-5BE62C02F4F8}"/>
    <cellStyle name="Normal 40 2" xfId="4365" xr:uid="{4980F704-C595-403B-B43F-E95A8FA8C2C8}"/>
    <cellStyle name="Normal 40 2 2" xfId="4366" xr:uid="{D9BF7515-548C-491A-9E24-C5D244EF9264}"/>
    <cellStyle name="Normal 40 3" xfId="4367" xr:uid="{F1532AD3-C8A3-4158-9910-9ED742270DC8}"/>
    <cellStyle name="Normal 41" xfId="4368" xr:uid="{91748EA9-C0AB-4B9C-960C-29AC49EECDA5}"/>
    <cellStyle name="Normal 41 2" xfId="4369" xr:uid="{4BD9CC8A-ED9D-4A95-8F3F-FB6A2B6EAF58}"/>
    <cellStyle name="Normal 42" xfId="4370" xr:uid="{6639AADD-55AE-454E-8FA5-784577F80B88}"/>
    <cellStyle name="Normal 42 2" xfId="4371" xr:uid="{691F33E5-3990-4778-81C7-F01C3E53C394}"/>
    <cellStyle name="Normal 43" xfId="4372" xr:uid="{4569BDDD-FF30-4DD8-9B06-D7FFBAC0F0D9}"/>
    <cellStyle name="Normal 43 2" xfId="4373" xr:uid="{D4DA6FAE-FFC0-45E4-8702-B645460632EA}"/>
    <cellStyle name="Normal 44" xfId="4383" xr:uid="{17DEB910-8AC8-4093-82D0-37C6CBEED982}"/>
    <cellStyle name="Normal 44 2" xfId="4384" xr:uid="{EA7CA824-B1A3-4344-8259-7205E90CA868}"/>
    <cellStyle name="Normal 5" xfId="78" xr:uid="{CBB3D32D-D772-40B0-B45C-676475B73F4F}"/>
    <cellStyle name="Normal 5 10" xfId="700" xr:uid="{2DF46701-AC29-48BD-82A9-70E535B645FB}"/>
    <cellStyle name="Normal 5 10 2" xfId="701" xr:uid="{3393D26D-0181-4640-9731-484E13C4958C}"/>
    <cellStyle name="Normal 5 10 2 2" xfId="702" xr:uid="{DD00D60C-1A1F-41B4-8459-7220EE597C65}"/>
    <cellStyle name="Normal 5 10 2 3" xfId="703" xr:uid="{EC9B9823-BFF9-41E9-9A50-08A58E4D8338}"/>
    <cellStyle name="Normal 5 10 2 4" xfId="704" xr:uid="{7288056A-FA7A-4751-9131-56755FEEB593}"/>
    <cellStyle name="Normal 5 10 3" xfId="705" xr:uid="{21AAEBDD-9964-47FB-90EC-C77CEBD813AA}"/>
    <cellStyle name="Normal 5 10 3 2" xfId="706" xr:uid="{3E3E90FE-E451-4C8C-83FA-82DDC1096B1E}"/>
    <cellStyle name="Normal 5 10 3 3" xfId="707" xr:uid="{7C84D66E-75FD-4A51-BC9E-7867F568C927}"/>
    <cellStyle name="Normal 5 10 3 4" xfId="708" xr:uid="{ED68F509-F7C4-4A6F-A5F1-E6F61C3AA0B1}"/>
    <cellStyle name="Normal 5 10 4" xfId="709" xr:uid="{EEBB6AD0-4DEF-4CAA-90FB-888709EF3F3A}"/>
    <cellStyle name="Normal 5 10 5" xfId="710" xr:uid="{C7B26E8C-6D24-4E58-A715-11578D4A6629}"/>
    <cellStyle name="Normal 5 10 6" xfId="711" xr:uid="{4184E2FF-D22E-49C7-B8EB-7C6FA1098067}"/>
    <cellStyle name="Normal 5 11" xfId="712" xr:uid="{B5C2B4BD-9A6C-4937-8AEA-12D221C34CD8}"/>
    <cellStyle name="Normal 5 11 2" xfId="713" xr:uid="{D1D467E8-3A84-433F-BF29-B9988F5CB58B}"/>
    <cellStyle name="Normal 5 11 2 2" xfId="714" xr:uid="{7A2A4B1B-8275-48C1-8E42-352D258F3583}"/>
    <cellStyle name="Normal 5 11 2 2 2" xfId="4374" xr:uid="{12E7527B-36C3-4185-81E8-EF2EF84DB6EB}"/>
    <cellStyle name="Normal 5 11 2 3" xfId="715" xr:uid="{7F1574BA-29F8-46B5-822A-8050709FFF2C}"/>
    <cellStyle name="Normal 5 11 2 4" xfId="716" xr:uid="{3C94B6AD-E45A-4E01-A9B8-94F5B1B89EED}"/>
    <cellStyle name="Normal 5 11 3" xfId="717" xr:uid="{623DE59C-3DC2-4AFF-B9AD-63940C5AE8CF}"/>
    <cellStyle name="Normal 5 11 4" xfId="718" xr:uid="{08B8D900-F0CB-4B6E-92EA-D991D98CA3E1}"/>
    <cellStyle name="Normal 5 11 5" xfId="719" xr:uid="{A3D10DA7-988F-48DE-80B8-2755DCD2C4C8}"/>
    <cellStyle name="Normal 5 12" xfId="720" xr:uid="{E2666454-3CAA-4834-B32E-15809EC209AD}"/>
    <cellStyle name="Normal 5 12 2" xfId="721" xr:uid="{D8A76A48-4D5B-4AB9-99DA-A8DCB2F4DF5D}"/>
    <cellStyle name="Normal 5 12 3" xfId="722" xr:uid="{A4BE0E5B-4C1F-41A5-8587-E085BCE04B74}"/>
    <cellStyle name="Normal 5 12 4" xfId="723" xr:uid="{B75E8C79-3E1F-4B16-88B1-CA3358DF3680}"/>
    <cellStyle name="Normal 5 13" xfId="724" xr:uid="{0F1987A5-3C53-40F0-843C-182B3CC718F6}"/>
    <cellStyle name="Normal 5 13 2" xfId="725" xr:uid="{31E93CA6-5812-492C-9357-698807822EA5}"/>
    <cellStyle name="Normal 5 13 3" xfId="726" xr:uid="{2D32123E-3804-4761-AE74-9986CF52DCCC}"/>
    <cellStyle name="Normal 5 13 4" xfId="727" xr:uid="{40A3D7B7-6704-4CED-B7C4-39A4F6594D67}"/>
    <cellStyle name="Normal 5 14" xfId="728" xr:uid="{4A9AB341-D689-47C8-A406-FDFCEE54AB61}"/>
    <cellStyle name="Normal 5 14 2" xfId="729" xr:uid="{B8F26523-A6D0-49DB-984C-3D7B2FED6771}"/>
    <cellStyle name="Normal 5 15" xfId="730" xr:uid="{EC97A489-CD17-4E77-8C59-ED1B9C7A6BCF}"/>
    <cellStyle name="Normal 5 16" xfId="731" xr:uid="{CABC84DA-B99A-4A1F-95A2-BE2F0FF0E6B5}"/>
    <cellStyle name="Normal 5 17" xfId="732" xr:uid="{97AB992D-8230-42A6-81AC-5DCF7DC8DA20}"/>
    <cellStyle name="Normal 5 2" xfId="79" xr:uid="{97643BD1-0FE5-4908-8B87-183B539E8C94}"/>
    <cellStyle name="Normal 5 2 2" xfId="3727" xr:uid="{2A5507C0-0379-4066-BC73-E4DA10C385DF}"/>
    <cellStyle name="Normal 5 2 3" xfId="4375" xr:uid="{41528217-BEE8-4C7A-B83B-995717E223A0}"/>
    <cellStyle name="Normal 5 3" xfId="80" xr:uid="{7343C0A4-AA4A-4B76-9775-B91A6446CD8D}"/>
    <cellStyle name="Normal 5 3 2" xfId="4377" xr:uid="{525F5058-5A60-4B35-B4BA-A16A1334EFB1}"/>
    <cellStyle name="Normal 5 3 3" xfId="4376" xr:uid="{C54E395C-3B52-4289-9D4C-687138B8484F}"/>
    <cellStyle name="Normal 5 4" xfId="81" xr:uid="{E0B2DFD6-C8E2-4C32-B588-CE81FC73F266}"/>
    <cellStyle name="Normal 5 4 10" xfId="733" xr:uid="{DA1AAE45-E7C1-4F18-A8A5-FCCB55B6B43B}"/>
    <cellStyle name="Normal 5 4 11" xfId="734" xr:uid="{98E313FD-AF4E-44EF-9C68-959231C70823}"/>
    <cellStyle name="Normal 5 4 2" xfId="735" xr:uid="{D5B83F5E-F4C2-4C30-B0E1-EF0A40B2BA16}"/>
    <cellStyle name="Normal 5 4 2 2" xfId="736" xr:uid="{B2543E0C-DBB7-40F1-848C-E69B8DC19497}"/>
    <cellStyle name="Normal 5 4 2 2 2" xfId="737" xr:uid="{ED06F271-2077-46E0-8CD2-51B88CEA9EFB}"/>
    <cellStyle name="Normal 5 4 2 2 2 2" xfId="738" xr:uid="{815B7B61-75C0-4E04-8FA9-A03011216EE1}"/>
    <cellStyle name="Normal 5 4 2 2 2 2 2" xfId="739" xr:uid="{865E2A5A-1D86-4F58-821F-0E7B4117108A}"/>
    <cellStyle name="Normal 5 4 2 2 2 2 2 2" xfId="3830" xr:uid="{32B3E060-BF4E-48C2-B237-7B9D6026E7B3}"/>
    <cellStyle name="Normal 5 4 2 2 2 2 2 2 2" xfId="3831" xr:uid="{EC221010-E608-4DAA-A1C6-8A604F63D36A}"/>
    <cellStyle name="Normal 5 4 2 2 2 2 2 3" xfId="3832" xr:uid="{64F44EF5-B694-49DF-84A7-FCEC4EEFD096}"/>
    <cellStyle name="Normal 5 4 2 2 2 2 3" xfId="740" xr:uid="{ACB84749-50C1-4762-8ABE-ADD043BD5B55}"/>
    <cellStyle name="Normal 5 4 2 2 2 2 3 2" xfId="3833" xr:uid="{7C5EB273-77FD-4E76-B23D-29B72323B062}"/>
    <cellStyle name="Normal 5 4 2 2 2 2 4" xfId="741" xr:uid="{DAC38AA6-72FC-4E71-A222-DD7C01815692}"/>
    <cellStyle name="Normal 5 4 2 2 2 3" xfId="742" xr:uid="{B97E0EC2-1E40-4565-A2AE-BB04C04C5690}"/>
    <cellStyle name="Normal 5 4 2 2 2 3 2" xfId="743" xr:uid="{104244B3-CFAC-4417-8F8B-0D3737AA2350}"/>
    <cellStyle name="Normal 5 4 2 2 2 3 2 2" xfId="3834" xr:uid="{7563FCE1-AE29-444A-80F5-3D33829C4584}"/>
    <cellStyle name="Normal 5 4 2 2 2 3 3" xfId="744" xr:uid="{2BE7DB42-3069-40EC-B353-814CCFEDE2BA}"/>
    <cellStyle name="Normal 5 4 2 2 2 3 4" xfId="745" xr:uid="{A1D78178-22A0-4235-8F75-96778376E1F8}"/>
    <cellStyle name="Normal 5 4 2 2 2 4" xfId="746" xr:uid="{3E181704-0E08-4220-80FC-B685DD12A249}"/>
    <cellStyle name="Normal 5 4 2 2 2 4 2" xfId="3835" xr:uid="{954541BA-B53B-43E0-B4D3-B19168233AF4}"/>
    <cellStyle name="Normal 5 4 2 2 2 5" xfId="747" xr:uid="{98954509-7DEC-46B5-A036-9706CD953074}"/>
    <cellStyle name="Normal 5 4 2 2 2 6" xfId="748" xr:uid="{AADE2022-A19D-4966-A9EB-0E77D4999F5B}"/>
    <cellStyle name="Normal 5 4 2 2 3" xfId="749" xr:uid="{B8F4C81E-1253-42CC-A6F0-C871D68A4333}"/>
    <cellStyle name="Normal 5 4 2 2 3 2" xfId="750" xr:uid="{24B02B4E-383B-4A91-8F24-668378BCB390}"/>
    <cellStyle name="Normal 5 4 2 2 3 2 2" xfId="751" xr:uid="{C4CB4C10-1FFA-49E8-BAD8-DE9E62AF0510}"/>
    <cellStyle name="Normal 5 4 2 2 3 2 2 2" xfId="3836" xr:uid="{6B5395CE-3506-494E-82AB-73414D8668AC}"/>
    <cellStyle name="Normal 5 4 2 2 3 2 2 2 2" xfId="3837" xr:uid="{CF887815-49C7-42F1-A595-1E707502CC86}"/>
    <cellStyle name="Normal 5 4 2 2 3 2 2 3" xfId="3838" xr:uid="{74512FAD-6A1A-4D45-BDF6-E09FB9E8F86F}"/>
    <cellStyle name="Normal 5 4 2 2 3 2 3" xfId="752" xr:uid="{9056E269-14DB-486F-8D3F-DB4B4189505F}"/>
    <cellStyle name="Normal 5 4 2 2 3 2 3 2" xfId="3839" xr:uid="{4830582D-9F1E-48C5-B2D6-97F047708805}"/>
    <cellStyle name="Normal 5 4 2 2 3 2 4" xfId="753" xr:uid="{FA0862B2-8F2F-4C54-B361-80C00320689F}"/>
    <cellStyle name="Normal 5 4 2 2 3 3" xfId="754" xr:uid="{75A02044-5E59-4124-8B0A-EBB63014C752}"/>
    <cellStyle name="Normal 5 4 2 2 3 3 2" xfId="3840" xr:uid="{1874F208-76E8-463C-BF69-BDD7DEC58999}"/>
    <cellStyle name="Normal 5 4 2 2 3 3 2 2" xfId="3841" xr:uid="{6D77EBD3-3158-41A2-9AFE-5CAF67392E03}"/>
    <cellStyle name="Normal 5 4 2 2 3 3 3" xfId="3842" xr:uid="{DE4885A3-865C-4635-BE6B-7506F37764FF}"/>
    <cellStyle name="Normal 5 4 2 2 3 4" xfId="755" xr:uid="{B9645357-A002-46AB-935C-6AA0583646FE}"/>
    <cellStyle name="Normal 5 4 2 2 3 4 2" xfId="3843" xr:uid="{665D606E-DB7A-4B10-A986-4D47D022808C}"/>
    <cellStyle name="Normal 5 4 2 2 3 5" xfId="756" xr:uid="{465A6AE7-5337-4515-8F6C-D34D38E72997}"/>
    <cellStyle name="Normal 5 4 2 2 4" xfId="757" xr:uid="{8C66D88E-E9C9-49AE-BCE6-854EAA949A88}"/>
    <cellStyle name="Normal 5 4 2 2 4 2" xfId="758" xr:uid="{6B697D31-7719-411A-965F-5746E95206D8}"/>
    <cellStyle name="Normal 5 4 2 2 4 2 2" xfId="3844" xr:uid="{1189570E-2DA1-4128-983E-E296C8F3ED21}"/>
    <cellStyle name="Normal 5 4 2 2 4 2 2 2" xfId="3845" xr:uid="{3FFC6FAE-532E-4930-B348-3BFB46641174}"/>
    <cellStyle name="Normal 5 4 2 2 4 2 3" xfId="3846" xr:uid="{DB304AF9-2B28-4AD6-BE91-4D5EA2F96ABA}"/>
    <cellStyle name="Normal 5 4 2 2 4 3" xfId="759" xr:uid="{EB219354-1A30-4D83-87D2-F8506E471274}"/>
    <cellStyle name="Normal 5 4 2 2 4 3 2" xfId="3847" xr:uid="{6066853B-03EE-48B1-9978-E15991E92770}"/>
    <cellStyle name="Normal 5 4 2 2 4 4" xfId="760" xr:uid="{EB5580EE-8DAE-44F1-AB20-188CF7508590}"/>
    <cellStyle name="Normal 5 4 2 2 5" xfId="761" xr:uid="{ABE15C38-E022-491F-8545-112A6F27E25B}"/>
    <cellStyle name="Normal 5 4 2 2 5 2" xfId="762" xr:uid="{693C6F24-5840-4965-BE97-E62ABC3C6DAF}"/>
    <cellStyle name="Normal 5 4 2 2 5 2 2" xfId="3848" xr:uid="{FC9B4F4A-3AF6-4875-B0BD-A63643A6E9A6}"/>
    <cellStyle name="Normal 5 4 2 2 5 3" xfId="763" xr:uid="{C86836EF-DED7-400B-8222-771E660C9D41}"/>
    <cellStyle name="Normal 5 4 2 2 5 4" xfId="764" xr:uid="{57B481F3-FC83-4326-93D7-8722E763BF84}"/>
    <cellStyle name="Normal 5 4 2 2 6" xfId="765" xr:uid="{DFC4E12C-2DB5-4A88-9F6C-629AF2DA736F}"/>
    <cellStyle name="Normal 5 4 2 2 6 2" xfId="3849" xr:uid="{FBF108A2-FDEA-4402-9059-7D85727F3D27}"/>
    <cellStyle name="Normal 5 4 2 2 7" xfId="766" xr:uid="{BB92E303-0A95-4100-84D2-47AFEB80644D}"/>
    <cellStyle name="Normal 5 4 2 2 8" xfId="767" xr:uid="{884C9A34-B016-45EE-B48E-CAC2550DFD59}"/>
    <cellStyle name="Normal 5 4 2 3" xfId="768" xr:uid="{7E7EA0E6-6056-4DCD-A781-0609D0509AFF}"/>
    <cellStyle name="Normal 5 4 2 3 2" xfId="769" xr:uid="{F0C314A5-7D2D-4D3D-AB6F-9B6BAC89D2FA}"/>
    <cellStyle name="Normal 5 4 2 3 2 2" xfId="770" xr:uid="{C1E96007-5225-4122-97CA-D81ABEDF525A}"/>
    <cellStyle name="Normal 5 4 2 3 2 2 2" xfId="3850" xr:uid="{7438CE4E-70CA-466C-AC5F-965886DC5332}"/>
    <cellStyle name="Normal 5 4 2 3 2 2 2 2" xfId="3851" xr:uid="{EFCC3280-3980-430F-9BCD-ED3F541B2545}"/>
    <cellStyle name="Normal 5 4 2 3 2 2 3" xfId="3852" xr:uid="{19FFE267-53B9-4FC2-A2B6-D45FCF584494}"/>
    <cellStyle name="Normal 5 4 2 3 2 3" xfId="771" xr:uid="{97C7F15A-189B-4C5E-8DFF-921E159196E3}"/>
    <cellStyle name="Normal 5 4 2 3 2 3 2" xfId="3853" xr:uid="{17B0521A-3E95-4CB1-AB75-81835BA0150F}"/>
    <cellStyle name="Normal 5 4 2 3 2 4" xfId="772" xr:uid="{93F8D121-33E7-4F8C-8E41-75BFB9CF1097}"/>
    <cellStyle name="Normal 5 4 2 3 3" xfId="773" xr:uid="{F023E8CA-C158-483A-8562-6FA363CB080D}"/>
    <cellStyle name="Normal 5 4 2 3 3 2" xfId="774" xr:uid="{B5B4E0FF-6C8D-4BCA-922D-96CC80A96B66}"/>
    <cellStyle name="Normal 5 4 2 3 3 2 2" xfId="3854" xr:uid="{016F609C-692F-4698-969F-701AD015BC60}"/>
    <cellStyle name="Normal 5 4 2 3 3 3" xfId="775" xr:uid="{2AF4A466-A207-4CC4-A20E-F268C4AFAFD6}"/>
    <cellStyle name="Normal 5 4 2 3 3 4" xfId="776" xr:uid="{B185F153-660F-4599-8347-54A3DE25E098}"/>
    <cellStyle name="Normal 5 4 2 3 4" xfId="777" xr:uid="{C321A15C-AF60-4B95-BFDD-688B34D145F0}"/>
    <cellStyle name="Normal 5 4 2 3 4 2" xfId="3855" xr:uid="{9411B8D1-CE0F-447F-B648-2495D03A1894}"/>
    <cellStyle name="Normal 5 4 2 3 5" xfId="778" xr:uid="{1FF167E3-CA93-403A-BB43-153582F2D6D6}"/>
    <cellStyle name="Normal 5 4 2 3 6" xfId="779" xr:uid="{D2438F8B-0327-479B-82BF-DD678281E50D}"/>
    <cellStyle name="Normal 5 4 2 4" xfId="780" xr:uid="{C6ACF69B-34CB-47D3-9228-3C4CD028541D}"/>
    <cellStyle name="Normal 5 4 2 4 2" xfId="781" xr:uid="{A12BDE71-7E3E-4B7C-8A61-81B507E587D4}"/>
    <cellStyle name="Normal 5 4 2 4 2 2" xfId="782" xr:uid="{00922893-70B1-4F8D-92CF-32CA53440AFF}"/>
    <cellStyle name="Normal 5 4 2 4 2 2 2" xfId="3856" xr:uid="{0276477F-B6F8-4A9E-B380-1310E62E44A9}"/>
    <cellStyle name="Normal 5 4 2 4 2 2 2 2" xfId="3857" xr:uid="{8199885D-8476-4B44-9943-ABB4E7ABD0AE}"/>
    <cellStyle name="Normal 5 4 2 4 2 2 3" xfId="3858" xr:uid="{8C4FA4AD-FDFE-4531-9399-4FD47E9089E5}"/>
    <cellStyle name="Normal 5 4 2 4 2 3" xfId="783" xr:uid="{04FC2992-38ED-4CFA-94CD-BFE6E41FB52B}"/>
    <cellStyle name="Normal 5 4 2 4 2 3 2" xfId="3859" xr:uid="{718C0917-1836-4980-B10F-3A2996D8860D}"/>
    <cellStyle name="Normal 5 4 2 4 2 4" xfId="784" xr:uid="{B60DDC80-3AC3-4B3E-9C9B-4CFA66B95DC9}"/>
    <cellStyle name="Normal 5 4 2 4 3" xfId="785" xr:uid="{006A51D0-DB9E-43AA-AFB5-EA8C7792D43B}"/>
    <cellStyle name="Normal 5 4 2 4 3 2" xfId="3860" xr:uid="{4273D380-F0FB-4F59-B9C2-E3E90BAC0B6C}"/>
    <cellStyle name="Normal 5 4 2 4 3 2 2" xfId="3861" xr:uid="{D98D1B48-D415-4630-8ADC-97DD358BB567}"/>
    <cellStyle name="Normal 5 4 2 4 3 3" xfId="3862" xr:uid="{6963AB45-D075-4DB6-9F50-4CFF2D13AECA}"/>
    <cellStyle name="Normal 5 4 2 4 4" xfId="786" xr:uid="{613897A4-709B-4F02-AE9B-D44C0D5819D4}"/>
    <cellStyle name="Normal 5 4 2 4 4 2" xfId="3863" xr:uid="{C85D8087-BB62-43C0-B1B9-39FD02B04D00}"/>
    <cellStyle name="Normal 5 4 2 4 5" xfId="787" xr:uid="{546EA580-6F76-49E9-86BA-F89FDB72B084}"/>
    <cellStyle name="Normal 5 4 2 5" xfId="788" xr:uid="{71A75F49-D96C-46AE-81F5-1D9D3E4D7CCD}"/>
    <cellStyle name="Normal 5 4 2 5 2" xfId="789" xr:uid="{27D3BF7F-F2B1-4424-A65F-D50880F123D8}"/>
    <cellStyle name="Normal 5 4 2 5 2 2" xfId="3864" xr:uid="{360BB0E2-97F5-4D2B-A608-FAF2CCA92B76}"/>
    <cellStyle name="Normal 5 4 2 5 2 2 2" xfId="3865" xr:uid="{8E0C329D-669B-4451-945B-C95FEFCAD058}"/>
    <cellStyle name="Normal 5 4 2 5 2 3" xfId="3866" xr:uid="{73110F8A-24B1-4E57-B2D1-186A51672CBB}"/>
    <cellStyle name="Normal 5 4 2 5 3" xfId="790" xr:uid="{8B541D2B-D7AC-44BE-A85E-5DED47C2292B}"/>
    <cellStyle name="Normal 5 4 2 5 3 2" xfId="3867" xr:uid="{B6DA1B5C-233D-42D3-AEED-82776C4A9E6E}"/>
    <cellStyle name="Normal 5 4 2 5 4" xfId="791" xr:uid="{D90889A9-5170-4C84-A2ED-E560E6D48B6F}"/>
    <cellStyle name="Normal 5 4 2 6" xfId="792" xr:uid="{6D961D10-48F6-42BC-8485-2FF9702B5DCC}"/>
    <cellStyle name="Normal 5 4 2 6 2" xfId="793" xr:uid="{F9F16183-F10E-4250-A10D-B3EC85045AF5}"/>
    <cellStyle name="Normal 5 4 2 6 2 2" xfId="3868" xr:uid="{8F03A9AE-AF4D-41F8-8D45-0E3CDC951C1E}"/>
    <cellStyle name="Normal 5 4 2 6 2 3" xfId="4390" xr:uid="{B0F2507A-1A5A-42E4-A2BB-9B351B523BCD}"/>
    <cellStyle name="Normal 5 4 2 6 3" xfId="794" xr:uid="{21D8B703-A90D-488E-BBA1-D83A9E9BA283}"/>
    <cellStyle name="Normal 5 4 2 6 4" xfId="795" xr:uid="{1BBE32D2-8EBE-4892-9223-B3EBC8E453C2}"/>
    <cellStyle name="Normal 5 4 2 7" xfId="796" xr:uid="{E0C2B02B-6AE6-4950-870C-24ADFF7E65BE}"/>
    <cellStyle name="Normal 5 4 2 7 2" xfId="3869" xr:uid="{9F7B0875-721F-4FFF-BCA8-5E9B7D75089D}"/>
    <cellStyle name="Normal 5 4 2 8" xfId="797" xr:uid="{1B92184F-8A85-4301-B64C-886863112230}"/>
    <cellStyle name="Normal 5 4 2 9" xfId="798" xr:uid="{62782F3B-B1F5-432C-8C79-28A97D7B1296}"/>
    <cellStyle name="Normal 5 4 3" xfId="799" xr:uid="{685188A5-F19D-478A-840D-7275A2C68D85}"/>
    <cellStyle name="Normal 5 4 3 2" xfId="800" xr:uid="{A8839235-29D7-48E9-94C5-354105D19DF2}"/>
    <cellStyle name="Normal 5 4 3 2 2" xfId="801" xr:uid="{7C645AD1-88BC-4F25-87A7-F6567D72EE94}"/>
    <cellStyle name="Normal 5 4 3 2 2 2" xfId="802" xr:uid="{2C7A7C09-7BFC-4016-808B-2C2F4B63D3E3}"/>
    <cellStyle name="Normal 5 4 3 2 2 2 2" xfId="3870" xr:uid="{BB61ED3C-CA67-4674-9A88-0ED88047E029}"/>
    <cellStyle name="Normal 5 4 3 2 2 2 2 2" xfId="3871" xr:uid="{8C25D2E3-AEBF-408F-B6EA-31AB78624F5D}"/>
    <cellStyle name="Normal 5 4 3 2 2 2 3" xfId="3872" xr:uid="{2B79EB0C-B5D0-4D9D-B2FB-D18D035C8936}"/>
    <cellStyle name="Normal 5 4 3 2 2 3" xfId="803" xr:uid="{F9AB5FBD-02D9-48C9-9098-7AE936C2B00A}"/>
    <cellStyle name="Normal 5 4 3 2 2 3 2" xfId="3873" xr:uid="{8E59DA3F-F5B6-4390-BFA8-4B40BECC6088}"/>
    <cellStyle name="Normal 5 4 3 2 2 4" xfId="804" xr:uid="{EEBAB3E8-46E3-4959-88FF-E15F494A33D3}"/>
    <cellStyle name="Normal 5 4 3 2 3" xfId="805" xr:uid="{A5BC2BAB-CCB7-48D2-8204-8FBA2A44FC32}"/>
    <cellStyle name="Normal 5 4 3 2 3 2" xfId="806" xr:uid="{42361142-CAB5-4475-8EEB-F7F891ACF513}"/>
    <cellStyle name="Normal 5 4 3 2 3 2 2" xfId="3874" xr:uid="{D687A347-40FF-4C1C-8451-63375BCB71D6}"/>
    <cellStyle name="Normal 5 4 3 2 3 3" xfId="807" xr:uid="{C553194A-419F-472B-8259-7D5B1DA3A5FA}"/>
    <cellStyle name="Normal 5 4 3 2 3 4" xfId="808" xr:uid="{111CE0CB-A77E-4B6A-8CCE-9F1ABE5D363F}"/>
    <cellStyle name="Normal 5 4 3 2 4" xfId="809" xr:uid="{135BB07D-D2C1-4926-A4F6-AEBEA7A20547}"/>
    <cellStyle name="Normal 5 4 3 2 4 2" xfId="3875" xr:uid="{DB6F5AF0-833D-44FD-82FD-C2C8B5CC5447}"/>
    <cellStyle name="Normal 5 4 3 2 5" xfId="810" xr:uid="{AC661A8F-E6D2-4249-9C8B-12112C46B94C}"/>
    <cellStyle name="Normal 5 4 3 2 6" xfId="811" xr:uid="{09098605-5F98-45B6-80F7-7186BA136874}"/>
    <cellStyle name="Normal 5 4 3 3" xfId="812" xr:uid="{539DADE6-B8FA-4D0D-A2F7-DA9941626910}"/>
    <cellStyle name="Normal 5 4 3 3 2" xfId="813" xr:uid="{BDD55A50-EEF7-4AEE-8580-A59610F45368}"/>
    <cellStyle name="Normal 5 4 3 3 2 2" xfId="814" xr:uid="{748931A5-012E-4E55-830C-60F46FD292AC}"/>
    <cellStyle name="Normal 5 4 3 3 2 2 2" xfId="3876" xr:uid="{3162EAD8-5035-45CD-B2B7-36216DBB7AEA}"/>
    <cellStyle name="Normal 5 4 3 3 2 2 2 2" xfId="3877" xr:uid="{66F2345D-DC2F-4A93-9281-B5AC386FD4BF}"/>
    <cellStyle name="Normal 5 4 3 3 2 2 3" xfId="3878" xr:uid="{2D9023A9-7830-4061-84AF-5A8B7C5EE20D}"/>
    <cellStyle name="Normal 5 4 3 3 2 3" xfId="815" xr:uid="{9ED2844E-5748-45EF-B4BA-309D21206F25}"/>
    <cellStyle name="Normal 5 4 3 3 2 3 2" xfId="3879" xr:uid="{2D46C283-2AAA-4C63-9B68-0B9AD09A1D51}"/>
    <cellStyle name="Normal 5 4 3 3 2 4" xfId="816" xr:uid="{9397E5E1-5D8B-43DE-A547-BD00C18F1A7E}"/>
    <cellStyle name="Normal 5 4 3 3 3" xfId="817" xr:uid="{2575761A-F404-43B9-80AC-3B2500AA509F}"/>
    <cellStyle name="Normal 5 4 3 3 3 2" xfId="3880" xr:uid="{D58707C6-6E89-4BF3-86BB-94295E5A9EBC}"/>
    <cellStyle name="Normal 5 4 3 3 3 2 2" xfId="3881" xr:uid="{37160399-089A-4256-BDF9-8B6CE2F39477}"/>
    <cellStyle name="Normal 5 4 3 3 3 3" xfId="3882" xr:uid="{A7724941-6A7F-4087-8A16-1023F4AFA130}"/>
    <cellStyle name="Normal 5 4 3 3 4" xfId="818" xr:uid="{E9D003D9-498C-4374-BB99-269FEE4146DC}"/>
    <cellStyle name="Normal 5 4 3 3 4 2" xfId="3883" xr:uid="{A2037404-B836-499A-9E59-61EEDB529FC9}"/>
    <cellStyle name="Normal 5 4 3 3 5" xfId="819" xr:uid="{3DB0BBD8-7093-4E1B-8285-8B5A84376316}"/>
    <cellStyle name="Normal 5 4 3 4" xfId="820" xr:uid="{62A90C72-8C05-4C7F-BE61-D38706CB3EF9}"/>
    <cellStyle name="Normal 5 4 3 4 2" xfId="821" xr:uid="{79C0861C-5F92-4185-A49C-8F8889DD173C}"/>
    <cellStyle name="Normal 5 4 3 4 2 2" xfId="3884" xr:uid="{0058B4E9-9A8A-43E4-B66D-562876F65D1F}"/>
    <cellStyle name="Normal 5 4 3 4 2 2 2" xfId="3885" xr:uid="{86E20C8F-82A8-44B4-9401-202EC5CABA5F}"/>
    <cellStyle name="Normal 5 4 3 4 2 3" xfId="3886" xr:uid="{BFB5ED20-14FD-4E04-9676-AD9553C43092}"/>
    <cellStyle name="Normal 5 4 3 4 3" xfId="822" xr:uid="{1ACFD525-1DBC-4E50-A2DB-B50C383DD933}"/>
    <cellStyle name="Normal 5 4 3 4 3 2" xfId="3887" xr:uid="{BE5E3528-FD14-4F1E-9D8A-79125571A661}"/>
    <cellStyle name="Normal 5 4 3 4 4" xfId="823" xr:uid="{F198641C-E399-4705-BBF8-27EDBD5566D3}"/>
    <cellStyle name="Normal 5 4 3 5" xfId="824" xr:uid="{1877160D-788D-4125-A734-1446F43100D1}"/>
    <cellStyle name="Normal 5 4 3 5 2" xfId="825" xr:uid="{BB850E16-E98D-434B-A8FA-0D6240D1E15D}"/>
    <cellStyle name="Normal 5 4 3 5 2 2" xfId="3888" xr:uid="{6159A878-EB62-4BC1-B374-ADA916D8602B}"/>
    <cellStyle name="Normal 5 4 3 5 3" xfId="826" xr:uid="{C6E9C997-3F31-4DE0-ABD0-C2AC4C974534}"/>
    <cellStyle name="Normal 5 4 3 5 4" xfId="827" xr:uid="{9D05096C-7D6A-4542-BA31-1F94996FAFFB}"/>
    <cellStyle name="Normal 5 4 3 6" xfId="828" xr:uid="{0CBE9817-8297-4146-BD67-470BD3486982}"/>
    <cellStyle name="Normal 5 4 3 6 2" xfId="3889" xr:uid="{09318A6D-9A45-454F-BB7C-0470213540C3}"/>
    <cellStyle name="Normal 5 4 3 7" xfId="829" xr:uid="{DD45E65A-6CFD-4707-B7C0-8DB153F0EC55}"/>
    <cellStyle name="Normal 5 4 3 8" xfId="830" xr:uid="{EEA30F4E-642B-4F13-9C46-47C712AAC533}"/>
    <cellStyle name="Normal 5 4 4" xfId="831" xr:uid="{FC2A6076-1CF4-4490-963C-ADC8F76C62CA}"/>
    <cellStyle name="Normal 5 4 4 2" xfId="832" xr:uid="{E1420E34-C850-4131-BE05-86D5E8531A49}"/>
    <cellStyle name="Normal 5 4 4 2 2" xfId="833" xr:uid="{E686ED5C-A0B3-43C2-B739-0ECD9B12EB0C}"/>
    <cellStyle name="Normal 5 4 4 2 2 2" xfId="834" xr:uid="{0B967FAA-CBD7-4028-9C43-28A66CAB0EB9}"/>
    <cellStyle name="Normal 5 4 4 2 2 2 2" xfId="3890" xr:uid="{B63C314A-950F-4486-A32D-7A3CD6AD65B4}"/>
    <cellStyle name="Normal 5 4 4 2 2 3" xfId="835" xr:uid="{74FEF7C6-56AB-496E-9CDB-5254FFDE2654}"/>
    <cellStyle name="Normal 5 4 4 2 2 4" xfId="836" xr:uid="{AE71C8E8-67C6-41A6-8F9A-9ABFDA42D7C7}"/>
    <cellStyle name="Normal 5 4 4 2 3" xfId="837" xr:uid="{27D55B38-69FF-4931-8F0B-F28F719F5910}"/>
    <cellStyle name="Normal 5 4 4 2 3 2" xfId="3891" xr:uid="{C1606923-D36F-4DA2-9DC3-F653E3CCE640}"/>
    <cellStyle name="Normal 5 4 4 2 4" xfId="838" xr:uid="{024CC0ED-EB15-4894-A18F-BE91D09F5F1E}"/>
    <cellStyle name="Normal 5 4 4 2 5" xfId="839" xr:uid="{3BD165C5-41E1-4538-9F25-8D571670DD3E}"/>
    <cellStyle name="Normal 5 4 4 3" xfId="840" xr:uid="{5FC64D77-5A9F-4387-9F7A-77D5C289A07E}"/>
    <cellStyle name="Normal 5 4 4 3 2" xfId="841" xr:uid="{660A622A-8F35-43D1-8356-1830617E0037}"/>
    <cellStyle name="Normal 5 4 4 3 2 2" xfId="3892" xr:uid="{39AFF314-1984-46FF-A532-7AD4269083D5}"/>
    <cellStyle name="Normal 5 4 4 3 3" xfId="842" xr:uid="{89FEBA29-F0CF-401D-9943-8270933B5E5E}"/>
    <cellStyle name="Normal 5 4 4 3 4" xfId="843" xr:uid="{0B6678A3-BE40-45B1-9606-0F3D514E89CC}"/>
    <cellStyle name="Normal 5 4 4 4" xfId="844" xr:uid="{B832A258-F8DD-424E-B4C9-3A0BBB5CFF2E}"/>
    <cellStyle name="Normal 5 4 4 4 2" xfId="845" xr:uid="{8B7EE9CF-67BD-41D1-A3FF-9AA4EA9005E8}"/>
    <cellStyle name="Normal 5 4 4 4 3" xfId="846" xr:uid="{5866477D-FFEF-4943-9639-CD6B142E6DF9}"/>
    <cellStyle name="Normal 5 4 4 4 4" xfId="847" xr:uid="{A235D4E6-2505-405A-887C-F5371865CC9B}"/>
    <cellStyle name="Normal 5 4 4 5" xfId="848" xr:uid="{AD3A44CF-1C91-439D-B9AE-10CCE82ED834}"/>
    <cellStyle name="Normal 5 4 4 6" xfId="849" xr:uid="{0B70A8A8-2805-417D-A85D-8FC5A9F11CD1}"/>
    <cellStyle name="Normal 5 4 4 7" xfId="850" xr:uid="{39581988-95E2-421F-A205-15E7F10EB1D8}"/>
    <cellStyle name="Normal 5 4 5" xfId="851" xr:uid="{75B9BE48-18AA-4F9D-AADF-EB11C0770612}"/>
    <cellStyle name="Normal 5 4 5 2" xfId="852" xr:uid="{EC85DC37-4723-4F95-A6D3-AD32B873E28D}"/>
    <cellStyle name="Normal 5 4 5 2 2" xfId="853" xr:uid="{C4ED3101-B35F-492F-A999-13B4D7CA29FE}"/>
    <cellStyle name="Normal 5 4 5 2 2 2" xfId="3893" xr:uid="{43E3E115-5106-4172-8FCA-851B85FA1D83}"/>
    <cellStyle name="Normal 5 4 5 2 2 2 2" xfId="3894" xr:uid="{58BFF3D7-4B8B-4E4C-A9EA-3EDAB1F0948B}"/>
    <cellStyle name="Normal 5 4 5 2 2 3" xfId="3895" xr:uid="{82A34425-5D8B-4633-90BE-1A78DB0B4A5B}"/>
    <cellStyle name="Normal 5 4 5 2 3" xfId="854" xr:uid="{F02B99CF-5CFC-422A-AA3F-A9263255EDEF}"/>
    <cellStyle name="Normal 5 4 5 2 3 2" xfId="3896" xr:uid="{B55F685C-6C54-45E1-90A4-8745E5CB2EE6}"/>
    <cellStyle name="Normal 5 4 5 2 4" xfId="855" xr:uid="{53DEE362-19BC-47FC-9B35-4E5883259D37}"/>
    <cellStyle name="Normal 5 4 5 3" xfId="856" xr:uid="{B4345421-026A-4563-9D24-D47481C597FA}"/>
    <cellStyle name="Normal 5 4 5 3 2" xfId="857" xr:uid="{74E3D8E4-0D1F-452E-836D-F976C58ACE64}"/>
    <cellStyle name="Normal 5 4 5 3 2 2" xfId="3897" xr:uid="{F064A321-28A9-451E-8D83-14816DD6AA2B}"/>
    <cellStyle name="Normal 5 4 5 3 3" xfId="858" xr:uid="{76AAD7B9-15F9-47C9-9F88-8655D8D69C4F}"/>
    <cellStyle name="Normal 5 4 5 3 4" xfId="859" xr:uid="{24C0723E-3AA1-4908-8EFA-801B235356F4}"/>
    <cellStyle name="Normal 5 4 5 4" xfId="860" xr:uid="{6FC9C06E-DDDB-4847-A8FE-1DDCD7B870D8}"/>
    <cellStyle name="Normal 5 4 5 4 2" xfId="3898" xr:uid="{0868E94C-9524-4673-9806-07118DF0495E}"/>
    <cellStyle name="Normal 5 4 5 5" xfId="861" xr:uid="{5D2DD451-2AD0-487F-B40E-FAB5F54D721B}"/>
    <cellStyle name="Normal 5 4 5 6" xfId="862" xr:uid="{D1F0B2A8-B373-4437-85AE-EE38BDD5D75D}"/>
    <cellStyle name="Normal 5 4 6" xfId="863" xr:uid="{0E293BD5-8A6B-4716-9C24-BF1360E79ED7}"/>
    <cellStyle name="Normal 5 4 6 2" xfId="864" xr:uid="{74251273-DE2D-4F16-99E1-0E2D4637BAD1}"/>
    <cellStyle name="Normal 5 4 6 2 2" xfId="865" xr:uid="{EC4692A6-86B1-4301-AFAB-94083C0718DE}"/>
    <cellStyle name="Normal 5 4 6 2 2 2" xfId="3899" xr:uid="{8DB6DBA5-6185-48BB-802D-515A481C45DA}"/>
    <cellStyle name="Normal 5 4 6 2 3" xfId="866" xr:uid="{7CF54CE8-ED35-48B6-A9D6-CA2A59053CB5}"/>
    <cellStyle name="Normal 5 4 6 2 4" xfId="867" xr:uid="{02E60A29-E1F9-4BBF-AA8E-331A000C0799}"/>
    <cellStyle name="Normal 5 4 6 3" xfId="868" xr:uid="{3BB06313-2AA8-4EFC-A227-63C24ED61625}"/>
    <cellStyle name="Normal 5 4 6 3 2" xfId="3900" xr:uid="{88E935DC-3FDB-474E-A342-1FA29EBC03A3}"/>
    <cellStyle name="Normal 5 4 6 4" xfId="869" xr:uid="{E4970978-FCF2-43D6-A91A-53B830C4840F}"/>
    <cellStyle name="Normal 5 4 6 5" xfId="870" xr:uid="{9733E444-CBD7-4F58-BAC3-C8BC91D67987}"/>
    <cellStyle name="Normal 5 4 7" xfId="871" xr:uid="{D87658F5-1524-4042-B089-D5FE392FE5D7}"/>
    <cellStyle name="Normal 5 4 7 2" xfId="872" xr:uid="{A1694E9E-0D40-4642-9B12-E69CBFD48EB4}"/>
    <cellStyle name="Normal 5 4 7 2 2" xfId="3901" xr:uid="{64632DE8-33B9-44DB-9497-BC6537F2CDE3}"/>
    <cellStyle name="Normal 5 4 7 2 3" xfId="4389" xr:uid="{ED61637B-099F-4CD7-9D8B-ECE7C3040709}"/>
    <cellStyle name="Normal 5 4 7 3" xfId="873" xr:uid="{4037CF91-8FF5-4CF4-919A-A9407A63F014}"/>
    <cellStyle name="Normal 5 4 7 4" xfId="874" xr:uid="{5D67857B-D631-4825-A0AE-CF2662FB0AD7}"/>
    <cellStyle name="Normal 5 4 8" xfId="875" xr:uid="{EE8B54AC-2A25-4D36-8C8D-71C4EB3B254D}"/>
    <cellStyle name="Normal 5 4 8 2" xfId="876" xr:uid="{0F35B5B1-B7E5-4FB8-90D3-1209B106A0A1}"/>
    <cellStyle name="Normal 5 4 8 3" xfId="877" xr:uid="{FE45DEFE-FB76-41FC-8EEC-77BE13011B56}"/>
    <cellStyle name="Normal 5 4 8 4" xfId="878" xr:uid="{49CD05A3-A037-41B3-B36A-98BA3CD9BCBC}"/>
    <cellStyle name="Normal 5 4 9" xfId="879" xr:uid="{6B8FDD35-A3E5-4D96-AC1B-5A5EEDF9E248}"/>
    <cellStyle name="Normal 5 5" xfId="880" xr:uid="{C6C18AB8-A8F1-4AB8-AB77-B7222EFDE07F}"/>
    <cellStyle name="Normal 5 5 10" xfId="881" xr:uid="{425BDE6C-483B-4D23-B203-72610A4D389A}"/>
    <cellStyle name="Normal 5 5 11" xfId="882" xr:uid="{A0143D80-6DD5-4D1D-9950-EACC41CF3D30}"/>
    <cellStyle name="Normal 5 5 2" xfId="883" xr:uid="{06E3A925-AD3C-4FF8-9BBB-811DB540734B}"/>
    <cellStyle name="Normal 5 5 2 2" xfId="884" xr:uid="{CA7C6147-6E18-4594-B87C-814BBD3CCDD4}"/>
    <cellStyle name="Normal 5 5 2 2 2" xfId="885" xr:uid="{D98B97F0-1AB8-4AA7-8A83-785C834A7F2C}"/>
    <cellStyle name="Normal 5 5 2 2 2 2" xfId="886" xr:uid="{D119EEB3-5919-4416-91AC-2228B3D72AF7}"/>
    <cellStyle name="Normal 5 5 2 2 2 2 2" xfId="887" xr:uid="{831B93D8-371C-4335-8206-F30EC5BA67A9}"/>
    <cellStyle name="Normal 5 5 2 2 2 2 2 2" xfId="3902" xr:uid="{8F2A36F1-C112-4B1E-A434-EE16636ADDA0}"/>
    <cellStyle name="Normal 5 5 2 2 2 2 3" xfId="888" xr:uid="{5D5B55FF-8C44-4745-8913-0BEF506E301A}"/>
    <cellStyle name="Normal 5 5 2 2 2 2 4" xfId="889" xr:uid="{5E9D17DF-6E20-44E4-8584-26543C51E054}"/>
    <cellStyle name="Normal 5 5 2 2 2 3" xfId="890" xr:uid="{C941780B-F6AC-4E73-93C4-95FF84B5C63C}"/>
    <cellStyle name="Normal 5 5 2 2 2 3 2" xfId="891" xr:uid="{C04D7E41-11BA-4A8A-AFA0-21AE9E52B4D5}"/>
    <cellStyle name="Normal 5 5 2 2 2 3 3" xfId="892" xr:uid="{09C307A3-A8CF-4278-BB60-7EF2B426BC75}"/>
    <cellStyle name="Normal 5 5 2 2 2 3 4" xfId="893" xr:uid="{CDDB93DA-35DD-4133-88EC-9103C8BC5F4A}"/>
    <cellStyle name="Normal 5 5 2 2 2 4" xfId="894" xr:uid="{48355791-03DA-4C26-A463-36A50B696112}"/>
    <cellStyle name="Normal 5 5 2 2 2 5" xfId="895" xr:uid="{594737FC-EED6-4C21-953E-8B4B1FCEE88C}"/>
    <cellStyle name="Normal 5 5 2 2 2 6" xfId="896" xr:uid="{C0DC94E2-3559-4569-8CBB-3834463ECB2A}"/>
    <cellStyle name="Normal 5 5 2 2 3" xfId="897" xr:uid="{71E8E782-D71A-4729-9C5D-9BBFC00F5CDA}"/>
    <cellStyle name="Normal 5 5 2 2 3 2" xfId="898" xr:uid="{42D158AC-7260-4A43-B61E-F2D584A7A63A}"/>
    <cellStyle name="Normal 5 5 2 2 3 2 2" xfId="899" xr:uid="{69DEADCC-CB67-478A-ACF1-55E3D5CD0EA3}"/>
    <cellStyle name="Normal 5 5 2 2 3 2 3" xfId="900" xr:uid="{E4BCB467-5C97-4A18-8105-2DF0B6F0186D}"/>
    <cellStyle name="Normal 5 5 2 2 3 2 4" xfId="901" xr:uid="{06AFAEB2-BC0B-48B9-A00C-D3B4CFBCE697}"/>
    <cellStyle name="Normal 5 5 2 2 3 3" xfId="902" xr:uid="{63C9504E-9345-443B-9D87-BD77E19722D5}"/>
    <cellStyle name="Normal 5 5 2 2 3 4" xfId="903" xr:uid="{3EB2FA67-7807-4B23-8A4F-D033467F090E}"/>
    <cellStyle name="Normal 5 5 2 2 3 5" xfId="904" xr:uid="{7953191D-B5FB-49BA-A424-ACB5B1600518}"/>
    <cellStyle name="Normal 5 5 2 2 4" xfId="905" xr:uid="{52839D52-8B2B-4A30-855C-B549C02080A8}"/>
    <cellStyle name="Normal 5 5 2 2 4 2" xfId="906" xr:uid="{3330FDA9-6A19-4AC0-8321-CCAF88678BA3}"/>
    <cellStyle name="Normal 5 5 2 2 4 3" xfId="907" xr:uid="{474F476D-C068-4ACB-A533-FEDD8EFC790A}"/>
    <cellStyle name="Normal 5 5 2 2 4 4" xfId="908" xr:uid="{140B5961-9374-43D1-A881-F7035FEA76E4}"/>
    <cellStyle name="Normal 5 5 2 2 5" xfId="909" xr:uid="{DB4D669E-A6D5-4817-94E2-96495CBAD69B}"/>
    <cellStyle name="Normal 5 5 2 2 5 2" xfId="910" xr:uid="{9F49E891-576A-4B06-9C77-753796BB4973}"/>
    <cellStyle name="Normal 5 5 2 2 5 3" xfId="911" xr:uid="{486A28AA-4FBA-4396-8E70-EF248134D4D1}"/>
    <cellStyle name="Normal 5 5 2 2 5 4" xfId="912" xr:uid="{6F7C64E6-A3AC-4F29-9420-B901A66DED50}"/>
    <cellStyle name="Normal 5 5 2 2 6" xfId="913" xr:uid="{128C442B-CB91-4EC9-9CFF-CEC2FB2FA92D}"/>
    <cellStyle name="Normal 5 5 2 2 7" xfId="914" xr:uid="{08B8F1FB-E6C4-4AF7-8647-238863BCAA6B}"/>
    <cellStyle name="Normal 5 5 2 2 8" xfId="915" xr:uid="{AB5EEB6F-4071-4885-8AF0-2D988C2B4815}"/>
    <cellStyle name="Normal 5 5 2 3" xfId="916" xr:uid="{8D014713-ABB8-4B7B-9C2B-3ECD7365E7E8}"/>
    <cellStyle name="Normal 5 5 2 3 2" xfId="917" xr:uid="{5C79C073-C927-4189-AB17-0329343DF5CD}"/>
    <cellStyle name="Normal 5 5 2 3 2 2" xfId="918" xr:uid="{5D51C14F-15C0-41DC-AFA8-CB00C1707A6C}"/>
    <cellStyle name="Normal 5 5 2 3 2 2 2" xfId="3903" xr:uid="{B038DAA1-58FD-400B-855E-F08955B2E825}"/>
    <cellStyle name="Normal 5 5 2 3 2 2 2 2" xfId="3904" xr:uid="{CF30B28B-BCE7-4644-BBC9-C83019887036}"/>
    <cellStyle name="Normal 5 5 2 3 2 2 3" xfId="3905" xr:uid="{7E1E6EEF-61CC-4DF5-8F79-BFD720CDC1A5}"/>
    <cellStyle name="Normal 5 5 2 3 2 3" xfId="919" xr:uid="{A01BFC64-C18E-47C4-AAE8-8FA4DDBE1A40}"/>
    <cellStyle name="Normal 5 5 2 3 2 3 2" xfId="3906" xr:uid="{D8A41863-86C1-498B-8EDB-A34246B87214}"/>
    <cellStyle name="Normal 5 5 2 3 2 4" xfId="920" xr:uid="{4008A2A6-0F7F-4B99-B5A2-E427AC6909BB}"/>
    <cellStyle name="Normal 5 5 2 3 3" xfId="921" xr:uid="{3653A088-7260-428D-9795-38EC0120C59F}"/>
    <cellStyle name="Normal 5 5 2 3 3 2" xfId="922" xr:uid="{C367573C-228F-48C2-B47E-FAE90F4EC0AA}"/>
    <cellStyle name="Normal 5 5 2 3 3 2 2" xfId="3907" xr:uid="{1A7FCFE1-FCA1-4687-BB59-5F11C98396AE}"/>
    <cellStyle name="Normal 5 5 2 3 3 3" xfId="923" xr:uid="{F67AB77E-A325-4255-B63A-B9196136C41B}"/>
    <cellStyle name="Normal 5 5 2 3 3 4" xfId="924" xr:uid="{9A0A1C24-49CA-4E82-A471-4AB49DC7B964}"/>
    <cellStyle name="Normal 5 5 2 3 4" xfId="925" xr:uid="{73FA01C6-4962-413A-9512-19C507E8DF85}"/>
    <cellStyle name="Normal 5 5 2 3 4 2" xfId="3908" xr:uid="{4CAD5EE4-A11B-4CC0-B574-0FCB2FB72C73}"/>
    <cellStyle name="Normal 5 5 2 3 5" xfId="926" xr:uid="{1186B63F-ADA1-4284-ABA7-2EB0019538B6}"/>
    <cellStyle name="Normal 5 5 2 3 6" xfId="927" xr:uid="{100535B1-ED61-4983-9D41-D46404AE5318}"/>
    <cellStyle name="Normal 5 5 2 4" xfId="928" xr:uid="{352A3CFA-5403-4F36-A7BE-F32B5EA551BB}"/>
    <cellStyle name="Normal 5 5 2 4 2" xfId="929" xr:uid="{EF1E7CD5-FE75-44B4-AD58-0204CDF27B6C}"/>
    <cellStyle name="Normal 5 5 2 4 2 2" xfId="930" xr:uid="{90215229-3122-4395-8E98-F1392908E18E}"/>
    <cellStyle name="Normal 5 5 2 4 2 2 2" xfId="3909" xr:uid="{A39627F3-6CF0-40BD-ADA8-DC70EC311AC2}"/>
    <cellStyle name="Normal 5 5 2 4 2 3" xfId="931" xr:uid="{D278B631-7ED3-4F1C-8470-C7B0EE9BC2EC}"/>
    <cellStyle name="Normal 5 5 2 4 2 4" xfId="932" xr:uid="{332014A7-8594-4C7A-9D2E-6209782E5B9C}"/>
    <cellStyle name="Normal 5 5 2 4 3" xfId="933" xr:uid="{563D2C78-D53F-45C4-B078-58849A465C1F}"/>
    <cellStyle name="Normal 5 5 2 4 3 2" xfId="3910" xr:uid="{5F97F7D8-4AC3-46B7-A23C-1DF0D6080DC7}"/>
    <cellStyle name="Normal 5 5 2 4 4" xfId="934" xr:uid="{0F68DAF2-C900-4021-997A-8BEF95C1E5E5}"/>
    <cellStyle name="Normal 5 5 2 4 5" xfId="935" xr:uid="{08A7F225-95CA-469E-9E4B-FF266FC2630A}"/>
    <cellStyle name="Normal 5 5 2 5" xfId="936" xr:uid="{8DBF56E8-9ED3-4BF6-9241-54C27A0B3DB9}"/>
    <cellStyle name="Normal 5 5 2 5 2" xfId="937" xr:uid="{833EE171-A4C6-498B-A0DE-D4023DEECC12}"/>
    <cellStyle name="Normal 5 5 2 5 2 2" xfId="3911" xr:uid="{71A0D07E-4729-4C0B-A2C4-BB7996325171}"/>
    <cellStyle name="Normal 5 5 2 5 3" xfId="938" xr:uid="{A4E0835C-CAD5-4901-A5F9-9EA27169F7EA}"/>
    <cellStyle name="Normal 5 5 2 5 4" xfId="939" xr:uid="{BB06E322-BD30-4981-8E67-4CE09C66B777}"/>
    <cellStyle name="Normal 5 5 2 6" xfId="940" xr:uid="{43AFB4A8-718F-44A0-B053-42E49387A02C}"/>
    <cellStyle name="Normal 5 5 2 6 2" xfId="941" xr:uid="{4B2E8DC9-67A0-488F-9069-93EF269AB0F2}"/>
    <cellStyle name="Normal 5 5 2 6 3" xfId="942" xr:uid="{B00BBFC3-FC04-415D-8A38-5C6317425E19}"/>
    <cellStyle name="Normal 5 5 2 6 4" xfId="943" xr:uid="{A4755742-CDFA-44A3-B360-C7F4BBCE8548}"/>
    <cellStyle name="Normal 5 5 2 7" xfId="944" xr:uid="{D1901848-79BF-4528-A42B-2D5DE961E1C2}"/>
    <cellStyle name="Normal 5 5 2 8" xfId="945" xr:uid="{8BC5124E-6C6B-4BEB-8C5D-E8444F977CBB}"/>
    <cellStyle name="Normal 5 5 2 9" xfId="946" xr:uid="{C059FA06-FD77-4311-8815-4349FA088C18}"/>
    <cellStyle name="Normal 5 5 3" xfId="947" xr:uid="{4A63A89A-02D3-4F01-A7F8-18754F000E23}"/>
    <cellStyle name="Normal 5 5 3 2" xfId="948" xr:uid="{6E909EF4-B8FE-42FB-A954-86A1B0E314A6}"/>
    <cellStyle name="Normal 5 5 3 2 2" xfId="949" xr:uid="{490AA6C0-AE84-4B9A-8BAD-AF09A8020268}"/>
    <cellStyle name="Normal 5 5 3 2 2 2" xfId="950" xr:uid="{73C651DE-5B21-4F7A-9EC1-CD094CB08AB6}"/>
    <cellStyle name="Normal 5 5 3 2 2 2 2" xfId="3912" xr:uid="{04CB3235-2D34-446C-A5AB-6E7EA39C98D1}"/>
    <cellStyle name="Normal 5 5 3 2 2 3" xfId="951" xr:uid="{E5491FEA-8BD8-4ADB-BA97-9FD242C44C83}"/>
    <cellStyle name="Normal 5 5 3 2 2 4" xfId="952" xr:uid="{2DBE0A3F-96A2-48DB-89ED-7B7200734B18}"/>
    <cellStyle name="Normal 5 5 3 2 3" xfId="953" xr:uid="{F52A55DE-867D-49DC-A4D7-EBA77C4B171C}"/>
    <cellStyle name="Normal 5 5 3 2 3 2" xfId="954" xr:uid="{C073A9D3-F313-48E2-99A7-08DC1E533F5B}"/>
    <cellStyle name="Normal 5 5 3 2 3 3" xfId="955" xr:uid="{E79C6406-C2B0-4A0D-9529-F1E7C2E2F4EF}"/>
    <cellStyle name="Normal 5 5 3 2 3 4" xfId="956" xr:uid="{7F2C87CA-1FC9-44C5-B4D4-039DEE20C929}"/>
    <cellStyle name="Normal 5 5 3 2 4" xfId="957" xr:uid="{84239D3E-9B02-4B8E-A648-BF93A6266811}"/>
    <cellStyle name="Normal 5 5 3 2 5" xfId="958" xr:uid="{CF8B4109-B030-4C7D-9568-4D3BA306E6AB}"/>
    <cellStyle name="Normal 5 5 3 2 6" xfId="959" xr:uid="{B0B2737C-39B8-4264-9FB0-6A54B427F973}"/>
    <cellStyle name="Normal 5 5 3 3" xfId="960" xr:uid="{C683DFE5-167C-4944-904B-567ECE8F647C}"/>
    <cellStyle name="Normal 5 5 3 3 2" xfId="961" xr:uid="{1C3E232A-30F3-4777-8857-A8145563F1DA}"/>
    <cellStyle name="Normal 5 5 3 3 2 2" xfId="962" xr:uid="{A39A39F1-647C-4353-9F36-DA07A207F118}"/>
    <cellStyle name="Normal 5 5 3 3 2 3" xfId="963" xr:uid="{0774EBFC-3BF3-4E2E-AE34-21E6E6D8678C}"/>
    <cellStyle name="Normal 5 5 3 3 2 4" xfId="964" xr:uid="{C7AAA689-E172-4ECF-9981-D56E28B89286}"/>
    <cellStyle name="Normal 5 5 3 3 3" xfId="965" xr:uid="{5AF8FAAB-36EE-4D5B-B5C1-3996553754B6}"/>
    <cellStyle name="Normal 5 5 3 3 4" xfId="966" xr:uid="{54CFBEE6-FE5F-4B07-9A6F-F93634CBAB06}"/>
    <cellStyle name="Normal 5 5 3 3 5" xfId="967" xr:uid="{C3DA1B49-F928-447B-B184-61F43A4E899E}"/>
    <cellStyle name="Normal 5 5 3 4" xfId="968" xr:uid="{C3F61FFA-3E50-431F-9541-BEFC1F642B84}"/>
    <cellStyle name="Normal 5 5 3 4 2" xfId="969" xr:uid="{BAB438E4-B6DB-417C-8A9B-55AA6DD4C781}"/>
    <cellStyle name="Normal 5 5 3 4 3" xfId="970" xr:uid="{1FA5B5A7-48D6-494F-9154-D63D5592F76A}"/>
    <cellStyle name="Normal 5 5 3 4 4" xfId="971" xr:uid="{8AA31AA7-192E-4F05-948A-A8B0B83A41EC}"/>
    <cellStyle name="Normal 5 5 3 5" xfId="972" xr:uid="{79C11E1E-6CEB-404C-B56A-6B294F5F58DB}"/>
    <cellStyle name="Normal 5 5 3 5 2" xfId="973" xr:uid="{397F6269-CE53-4C76-B29C-73233A5505DF}"/>
    <cellStyle name="Normal 5 5 3 5 3" xfId="974" xr:uid="{67B92900-EB67-45BD-8A31-81DE3FB459E9}"/>
    <cellStyle name="Normal 5 5 3 5 4" xfId="975" xr:uid="{5FFD3D29-5C20-4576-BAC2-D1A4F357B6B0}"/>
    <cellStyle name="Normal 5 5 3 6" xfId="976" xr:uid="{2812B033-67A9-4CF3-9563-9D3095DED48F}"/>
    <cellStyle name="Normal 5 5 3 7" xfId="977" xr:uid="{F9770660-10B3-4868-BFBF-76036D8CAFDA}"/>
    <cellStyle name="Normal 5 5 3 8" xfId="978" xr:uid="{D6880646-6972-41A5-88A6-1FF2323E6811}"/>
    <cellStyle name="Normal 5 5 4" xfId="979" xr:uid="{B8C8393A-AC8F-4CE4-A4B2-8F7EFF0DD4BE}"/>
    <cellStyle name="Normal 5 5 4 2" xfId="980" xr:uid="{2DBB95EF-446F-40F1-9394-DB08D4FF69D7}"/>
    <cellStyle name="Normal 5 5 4 2 2" xfId="981" xr:uid="{FCE59F76-DB4E-4B89-AE0A-3C844DA61C3E}"/>
    <cellStyle name="Normal 5 5 4 2 2 2" xfId="982" xr:uid="{0A5893BB-753B-464C-B630-367E6399537B}"/>
    <cellStyle name="Normal 5 5 4 2 2 2 2" xfId="3913" xr:uid="{962A1B29-F00D-4098-9366-4BC6A9E1F5EA}"/>
    <cellStyle name="Normal 5 5 4 2 2 3" xfId="983" xr:uid="{822DD3C3-95A9-4328-9019-EC984128E5D2}"/>
    <cellStyle name="Normal 5 5 4 2 2 4" xfId="984" xr:uid="{70423753-C9DA-449D-8E18-549FA4A4D9B8}"/>
    <cellStyle name="Normal 5 5 4 2 3" xfId="985" xr:uid="{462D6516-627F-441F-A7A3-024926ED8C7C}"/>
    <cellStyle name="Normal 5 5 4 2 3 2" xfId="3914" xr:uid="{68AEF1B1-16D8-4659-A0DB-A9196ACBB26D}"/>
    <cellStyle name="Normal 5 5 4 2 4" xfId="986" xr:uid="{5913BB75-9136-4035-B299-3A49C66ECAF6}"/>
    <cellStyle name="Normal 5 5 4 2 5" xfId="987" xr:uid="{65D47508-25DF-4E67-B229-3982F5CDE97E}"/>
    <cellStyle name="Normal 5 5 4 3" xfId="988" xr:uid="{6CEEBEB3-9A0E-492F-ABBF-E052C24393A9}"/>
    <cellStyle name="Normal 5 5 4 3 2" xfId="989" xr:uid="{F25DB08B-16B5-423F-AC89-31BAFFDF884F}"/>
    <cellStyle name="Normal 5 5 4 3 2 2" xfId="3915" xr:uid="{98AD21B6-7E19-4E16-A986-61CFBC9A4548}"/>
    <cellStyle name="Normal 5 5 4 3 3" xfId="990" xr:uid="{5ED95A78-0166-461D-9DF7-1631BCF65362}"/>
    <cellStyle name="Normal 5 5 4 3 4" xfId="991" xr:uid="{79DAB20A-F51A-46CE-A01F-0303CBF19219}"/>
    <cellStyle name="Normal 5 5 4 4" xfId="992" xr:uid="{EDB34756-CE64-4937-A16E-5BEF59D5CA2C}"/>
    <cellStyle name="Normal 5 5 4 4 2" xfId="993" xr:uid="{864E02E9-0F70-414F-B6C0-62A45CB49D8B}"/>
    <cellStyle name="Normal 5 5 4 4 3" xfId="994" xr:uid="{62893315-45D3-4EE0-BE49-F31A26771357}"/>
    <cellStyle name="Normal 5 5 4 4 4" xfId="995" xr:uid="{7258270D-2F71-4131-A6EA-B09E74104F67}"/>
    <cellStyle name="Normal 5 5 4 5" xfId="996" xr:uid="{278F3319-D865-423B-ADCF-96DC60D97EBE}"/>
    <cellStyle name="Normal 5 5 4 6" xfId="997" xr:uid="{3D320740-0A20-470C-BCCA-68E61F44C56C}"/>
    <cellStyle name="Normal 5 5 4 7" xfId="998" xr:uid="{E7A95B67-32C9-4162-B772-5D351B6A8C58}"/>
    <cellStyle name="Normal 5 5 5" xfId="999" xr:uid="{4BE0569E-DF77-452E-9BB9-D216992DA4C9}"/>
    <cellStyle name="Normal 5 5 5 2" xfId="1000" xr:uid="{AB3918CE-9EDD-473F-AB54-EBEA30360DC4}"/>
    <cellStyle name="Normal 5 5 5 2 2" xfId="1001" xr:uid="{E0C95672-6FBF-4C5E-AEFE-686931CCCD5A}"/>
    <cellStyle name="Normal 5 5 5 2 2 2" xfId="3916" xr:uid="{2B53C3C0-F975-4139-8DBE-8D296A0B37F4}"/>
    <cellStyle name="Normal 5 5 5 2 3" xfId="1002" xr:uid="{E7D7760E-E43F-4856-80D1-3AFB8DE7F6D4}"/>
    <cellStyle name="Normal 5 5 5 2 4" xfId="1003" xr:uid="{132A3CEC-DECD-4B6E-94DB-44CFC5CE1B9A}"/>
    <cellStyle name="Normal 5 5 5 3" xfId="1004" xr:uid="{2D5456C5-B2CC-4465-ADB8-6355320E1D9D}"/>
    <cellStyle name="Normal 5 5 5 3 2" xfId="1005" xr:uid="{CD32C284-7387-4052-AF38-6BF032CDF0A0}"/>
    <cellStyle name="Normal 5 5 5 3 3" xfId="1006" xr:uid="{5DA29DCA-E912-456E-A5BF-9DD2C1266513}"/>
    <cellStyle name="Normal 5 5 5 3 4" xfId="1007" xr:uid="{C8B6A444-A5DF-4597-B5C4-F017DB04CD60}"/>
    <cellStyle name="Normal 5 5 5 4" xfId="1008" xr:uid="{0C1F2C14-CE97-4CBF-A02F-6CC692A4CD32}"/>
    <cellStyle name="Normal 5 5 5 5" xfId="1009" xr:uid="{CA5B9CE5-7A01-47D2-A4F0-6BF927A0BCCB}"/>
    <cellStyle name="Normal 5 5 5 6" xfId="1010" xr:uid="{CF082383-1E1C-42E0-BDCD-A3FB56ADD8A2}"/>
    <cellStyle name="Normal 5 5 6" xfId="1011" xr:uid="{D956FCCE-B156-4981-B19E-28D688C01029}"/>
    <cellStyle name="Normal 5 5 6 2" xfId="1012" xr:uid="{D86DA3F9-354E-45CC-B53B-F352DFC05492}"/>
    <cellStyle name="Normal 5 5 6 2 2" xfId="1013" xr:uid="{B12B489F-F30A-4265-9E08-66042D2C180C}"/>
    <cellStyle name="Normal 5 5 6 2 3" xfId="1014" xr:uid="{FB0BDCCB-F5DC-40E5-8726-A6B0AD7526A4}"/>
    <cellStyle name="Normal 5 5 6 2 4" xfId="1015" xr:uid="{5323BE38-B03A-46AA-A5C4-F8D09BCFEE9D}"/>
    <cellStyle name="Normal 5 5 6 3" xfId="1016" xr:uid="{B1ED2100-1BFF-4C42-A8F7-1E10FE17E58A}"/>
    <cellStyle name="Normal 5 5 6 4" xfId="1017" xr:uid="{DD857F5D-B423-4E94-8D0B-9B53012ABC1D}"/>
    <cellStyle name="Normal 5 5 6 5" xfId="1018" xr:uid="{9E4ECFEB-86A9-4B64-896A-69658FC4931F}"/>
    <cellStyle name="Normal 5 5 7" xfId="1019" xr:uid="{531F32D9-1DE5-44C3-804F-8219A04C96F7}"/>
    <cellStyle name="Normal 5 5 7 2" xfId="1020" xr:uid="{F094069F-828D-49F4-A31E-720C67992104}"/>
    <cellStyle name="Normal 5 5 7 3" xfId="1021" xr:uid="{DAD76649-5B64-4ADC-BD51-AAC4E5983C00}"/>
    <cellStyle name="Normal 5 5 7 4" xfId="1022" xr:uid="{A6E20AEF-E2DC-4E6C-B9D9-AE9A9009127D}"/>
    <cellStyle name="Normal 5 5 8" xfId="1023" xr:uid="{A9F97A02-A1BB-468F-A3FF-398CA748F5E7}"/>
    <cellStyle name="Normal 5 5 8 2" xfId="1024" xr:uid="{B13E2AD4-83E8-4074-8F79-94EA8C63AAF9}"/>
    <cellStyle name="Normal 5 5 8 3" xfId="1025" xr:uid="{6299849E-A191-460B-82F3-081F4DB8BE96}"/>
    <cellStyle name="Normal 5 5 8 4" xfId="1026" xr:uid="{1C5FF887-611F-41F5-94D7-BBF5A72729E0}"/>
    <cellStyle name="Normal 5 5 9" xfId="1027" xr:uid="{D9A66032-D67A-4EE8-97B5-52A27A06A380}"/>
    <cellStyle name="Normal 5 6" xfId="1028" xr:uid="{2F18D022-51AE-458B-8CB1-27A509C1BE76}"/>
    <cellStyle name="Normal 5 6 10" xfId="1029" xr:uid="{ED2D4FBC-C7D9-40E5-872C-17B15AFD6D88}"/>
    <cellStyle name="Normal 5 6 11" xfId="1030" xr:uid="{2211DDDB-A99D-4B35-B67B-F62BC93E989A}"/>
    <cellStyle name="Normal 5 6 2" xfId="1031" xr:uid="{2B159C55-AE23-4EA4-B287-6AC195FCAAE7}"/>
    <cellStyle name="Normal 5 6 2 2" xfId="1032" xr:uid="{93FA9159-9052-4B29-B90E-9CC1DDC2B60F}"/>
    <cellStyle name="Normal 5 6 2 2 2" xfId="1033" xr:uid="{7F280DB0-514A-42B0-BD14-5FACE33801DE}"/>
    <cellStyle name="Normal 5 6 2 2 2 2" xfId="1034" xr:uid="{B241F3CA-DFB0-4F2C-819C-166E7E730AA1}"/>
    <cellStyle name="Normal 5 6 2 2 2 2 2" xfId="1035" xr:uid="{D37C2728-D7D4-4627-81F4-E4450F5CED42}"/>
    <cellStyle name="Normal 5 6 2 2 2 2 3" xfId="1036" xr:uid="{6EAF86AE-CD80-4F46-AC42-72086FDA3AC2}"/>
    <cellStyle name="Normal 5 6 2 2 2 2 4" xfId="1037" xr:uid="{B0D2DA31-F5A7-49E3-B1B3-39832BD02E0F}"/>
    <cellStyle name="Normal 5 6 2 2 2 3" xfId="1038" xr:uid="{32CBC9DB-1DEE-4C52-B35E-94162DA54CC4}"/>
    <cellStyle name="Normal 5 6 2 2 2 3 2" xfId="1039" xr:uid="{6D7CF735-578D-40CF-AEF4-11465AB7824C}"/>
    <cellStyle name="Normal 5 6 2 2 2 3 3" xfId="1040" xr:uid="{66549683-C514-4E3A-99A9-D70DAC0776ED}"/>
    <cellStyle name="Normal 5 6 2 2 2 3 4" xfId="1041" xr:uid="{AA0C99FA-C02C-4BDA-8704-C255C4C0769D}"/>
    <cellStyle name="Normal 5 6 2 2 2 4" xfId="1042" xr:uid="{0AC81AA2-789A-44CA-847E-657A601BDB90}"/>
    <cellStyle name="Normal 5 6 2 2 2 5" xfId="1043" xr:uid="{EA613C33-E643-442F-9700-2DD8192B5BA3}"/>
    <cellStyle name="Normal 5 6 2 2 2 6" xfId="1044" xr:uid="{FDA7977C-6317-4684-A5BB-D29E3569DBC1}"/>
    <cellStyle name="Normal 5 6 2 2 3" xfId="1045" xr:uid="{69457A67-5AC7-4749-80DC-F131C4D3FD67}"/>
    <cellStyle name="Normal 5 6 2 2 3 2" xfId="1046" xr:uid="{A9C03026-DE88-4034-A7CA-D1BB1D58CBC1}"/>
    <cellStyle name="Normal 5 6 2 2 3 2 2" xfId="1047" xr:uid="{94A60652-CFBF-40C9-B592-55D1CE338223}"/>
    <cellStyle name="Normal 5 6 2 2 3 2 3" xfId="1048" xr:uid="{F24D6EAA-4E42-4439-8649-DD4FC75AE53F}"/>
    <cellStyle name="Normal 5 6 2 2 3 2 4" xfId="1049" xr:uid="{A80D92AE-B336-4D0E-A024-36B833A7C725}"/>
    <cellStyle name="Normal 5 6 2 2 3 3" xfId="1050" xr:uid="{B0FD1B67-591F-4AE2-A2A0-26134B9E90CB}"/>
    <cellStyle name="Normal 5 6 2 2 3 4" xfId="1051" xr:uid="{1443A461-C73E-4E92-A0D8-83FCBB17803B}"/>
    <cellStyle name="Normal 5 6 2 2 3 5" xfId="1052" xr:uid="{A96AFA1A-AA3E-4C3E-BDA1-1448DD15C180}"/>
    <cellStyle name="Normal 5 6 2 2 4" xfId="1053" xr:uid="{B5DF9A47-B983-4C97-BFB0-11AABD429E9D}"/>
    <cellStyle name="Normal 5 6 2 2 4 2" xfId="1054" xr:uid="{E9ADA5D7-520A-4231-AF0E-424AB5E7DAD0}"/>
    <cellStyle name="Normal 5 6 2 2 4 3" xfId="1055" xr:uid="{A2087985-07FE-4A20-A514-22A3F5CD7796}"/>
    <cellStyle name="Normal 5 6 2 2 4 4" xfId="1056" xr:uid="{1FE28DAB-0AFF-40E8-9F98-AD127FB37E6D}"/>
    <cellStyle name="Normal 5 6 2 2 5" xfId="1057" xr:uid="{F71BDD53-93CE-42E6-8E02-5EAC5C2F72BE}"/>
    <cellStyle name="Normal 5 6 2 2 5 2" xfId="1058" xr:uid="{54A2DA79-9857-46F1-87AF-F83186D9EC8B}"/>
    <cellStyle name="Normal 5 6 2 2 5 3" xfId="1059" xr:uid="{AEEB85DA-9131-49F6-9505-284E82CD73DA}"/>
    <cellStyle name="Normal 5 6 2 2 5 4" xfId="1060" xr:uid="{1EA0ADF9-82C8-45DB-84C0-60C855CDE0F6}"/>
    <cellStyle name="Normal 5 6 2 2 6" xfId="1061" xr:uid="{3CF3E4D0-C71D-4286-A81C-B04E5F7FD58C}"/>
    <cellStyle name="Normal 5 6 2 2 7" xfId="1062" xr:uid="{7E7A05F4-9724-4005-A451-AE0EB624AE2D}"/>
    <cellStyle name="Normal 5 6 2 2 8" xfId="1063" xr:uid="{F8333FDE-C72F-4134-816A-351E68C1443F}"/>
    <cellStyle name="Normal 5 6 2 3" xfId="1064" xr:uid="{15E04940-0D41-4143-8217-0D58054CE101}"/>
    <cellStyle name="Normal 5 6 2 3 2" xfId="1065" xr:uid="{3C19C3F1-0AD1-4389-A41D-C2E3B0B46705}"/>
    <cellStyle name="Normal 5 6 2 3 2 2" xfId="1066" xr:uid="{000B6681-73EA-4CFC-95A1-E17FE473D79B}"/>
    <cellStyle name="Normal 5 6 2 3 2 3" xfId="1067" xr:uid="{4F83F390-341E-44CC-9E0D-BDF2EF4B5152}"/>
    <cellStyle name="Normal 5 6 2 3 2 4" xfId="1068" xr:uid="{77E40917-92C6-46CE-B7C6-826AF320964C}"/>
    <cellStyle name="Normal 5 6 2 3 3" xfId="1069" xr:uid="{70885616-1059-42F5-8618-4397AE307D07}"/>
    <cellStyle name="Normal 5 6 2 3 3 2" xfId="1070" xr:uid="{408CB8E0-8402-4A0E-AE4B-3298B9709F39}"/>
    <cellStyle name="Normal 5 6 2 3 3 3" xfId="1071" xr:uid="{BAE40F30-5CBF-4007-834A-4EFF1262B5CF}"/>
    <cellStyle name="Normal 5 6 2 3 3 4" xfId="1072" xr:uid="{F240060F-BCB4-48EE-862F-EB0859AE95FE}"/>
    <cellStyle name="Normal 5 6 2 3 4" xfId="1073" xr:uid="{B40BC0C8-F9B7-428E-B224-4B52821303B8}"/>
    <cellStyle name="Normal 5 6 2 3 5" xfId="1074" xr:uid="{D7848295-F1F4-4EEC-9E6C-B28CD7CEDBAB}"/>
    <cellStyle name="Normal 5 6 2 3 6" xfId="1075" xr:uid="{D6BD5B32-3D50-4563-B5E3-3DEC2B0862AF}"/>
    <cellStyle name="Normal 5 6 2 4" xfId="1076" xr:uid="{70B2679F-6C91-4EEC-A0D4-197DCFA7B1CF}"/>
    <cellStyle name="Normal 5 6 2 4 2" xfId="1077" xr:uid="{E4C894EC-C60C-4455-9818-605DAAEAC6CD}"/>
    <cellStyle name="Normal 5 6 2 4 2 2" xfId="1078" xr:uid="{8AE22D19-C0E9-427A-84FD-079C2A53A6BD}"/>
    <cellStyle name="Normal 5 6 2 4 2 3" xfId="1079" xr:uid="{FD9DBC2F-04F4-4ECE-9B56-7A07A23A4799}"/>
    <cellStyle name="Normal 5 6 2 4 2 4" xfId="1080" xr:uid="{81226D20-9C58-41CE-A7D6-37E3D22B8BD0}"/>
    <cellStyle name="Normal 5 6 2 4 3" xfId="1081" xr:uid="{B2272BEF-9369-4B99-87F9-1213DA759B36}"/>
    <cellStyle name="Normal 5 6 2 4 4" xfId="1082" xr:uid="{A2C7850A-7FE1-4092-8BA6-D2939CF2A1B6}"/>
    <cellStyle name="Normal 5 6 2 4 5" xfId="1083" xr:uid="{F822BEC5-65A9-4BA7-8B23-D2B889172BC1}"/>
    <cellStyle name="Normal 5 6 2 5" xfId="1084" xr:uid="{23121D3B-6862-4122-AD54-8356BAACAE2F}"/>
    <cellStyle name="Normal 5 6 2 5 2" xfId="1085" xr:uid="{87BC6423-FC4F-4716-85C3-26E797AF3B93}"/>
    <cellStyle name="Normal 5 6 2 5 3" xfId="1086" xr:uid="{C814573F-1166-43B8-B372-35B57805B1D7}"/>
    <cellStyle name="Normal 5 6 2 5 4" xfId="1087" xr:uid="{6C3BE66D-937E-4913-9341-9FDD836C11BC}"/>
    <cellStyle name="Normal 5 6 2 6" xfId="1088" xr:uid="{C29E1C76-FDB0-4160-A800-A17EE75E7DF7}"/>
    <cellStyle name="Normal 5 6 2 6 2" xfId="1089" xr:uid="{17852151-98B2-491C-B298-01D399BCFA74}"/>
    <cellStyle name="Normal 5 6 2 6 3" xfId="1090" xr:uid="{826953CF-204A-4BB7-9E16-C77F2A1A140E}"/>
    <cellStyle name="Normal 5 6 2 6 4" xfId="1091" xr:uid="{8149ECCE-9B39-46B0-9235-278DADBB4DDA}"/>
    <cellStyle name="Normal 5 6 2 7" xfId="1092" xr:uid="{797FEF30-0C41-4856-ACFB-079A7D1A42AC}"/>
    <cellStyle name="Normal 5 6 2 8" xfId="1093" xr:uid="{5080142C-3040-4DDB-8E33-9F79149191D9}"/>
    <cellStyle name="Normal 5 6 2 9" xfId="1094" xr:uid="{9E751C41-B9D9-4328-82EF-4CA65890312E}"/>
    <cellStyle name="Normal 5 6 3" xfId="1095" xr:uid="{98A49058-2FA4-464B-A7DF-A622E655B77A}"/>
    <cellStyle name="Normal 5 6 3 2" xfId="1096" xr:uid="{73E9A57C-AC24-4B20-858F-0C9C91E24497}"/>
    <cellStyle name="Normal 5 6 3 2 2" xfId="1097" xr:uid="{A8D9D65C-1045-4260-BB61-5383DD36E2DE}"/>
    <cellStyle name="Normal 5 6 3 2 2 2" xfId="1098" xr:uid="{BE695F74-E90F-4651-814C-5C29357CA425}"/>
    <cellStyle name="Normal 5 6 3 2 2 2 2" xfId="3917" xr:uid="{2EF2C4A2-AA2E-4B07-949D-D1334018820C}"/>
    <cellStyle name="Normal 5 6 3 2 2 3" xfId="1099" xr:uid="{3E4E6D23-D3BE-4916-A514-29D190904307}"/>
    <cellStyle name="Normal 5 6 3 2 2 4" xfId="1100" xr:uid="{BC6CC56E-181E-44C4-9CAA-35D42C66E9A1}"/>
    <cellStyle name="Normal 5 6 3 2 3" xfId="1101" xr:uid="{B5FB0F0B-CEFB-488F-AFF4-1D97F1BFB405}"/>
    <cellStyle name="Normal 5 6 3 2 3 2" xfId="1102" xr:uid="{30D83014-90AA-4CA9-95DA-77101726CCAE}"/>
    <cellStyle name="Normal 5 6 3 2 3 3" xfId="1103" xr:uid="{690AEC48-1EE4-4E64-81AA-246EE684CE36}"/>
    <cellStyle name="Normal 5 6 3 2 3 4" xfId="1104" xr:uid="{4D8960F0-94D7-4540-B562-FFB380437D84}"/>
    <cellStyle name="Normal 5 6 3 2 4" xfId="1105" xr:uid="{6B885FCB-DBFD-4FD9-88F6-FA08F2014C87}"/>
    <cellStyle name="Normal 5 6 3 2 5" xfId="1106" xr:uid="{09AD8948-55BE-4E1C-BBCC-680578680AD8}"/>
    <cellStyle name="Normal 5 6 3 2 6" xfId="1107" xr:uid="{8711B9C0-64A1-4ADD-8B56-32B4928318A3}"/>
    <cellStyle name="Normal 5 6 3 3" xfId="1108" xr:uid="{D7243D48-0134-4501-9219-7F29E12E265E}"/>
    <cellStyle name="Normal 5 6 3 3 2" xfId="1109" xr:uid="{3586766C-1CA1-4B71-8D85-1A72D3978BC5}"/>
    <cellStyle name="Normal 5 6 3 3 2 2" xfId="1110" xr:uid="{51295C48-2C97-45FA-9EE4-9DCB948698C1}"/>
    <cellStyle name="Normal 5 6 3 3 2 3" xfId="1111" xr:uid="{89F05EEA-80F7-400B-87E0-7E405E8DA497}"/>
    <cellStyle name="Normal 5 6 3 3 2 4" xfId="1112" xr:uid="{486C4C0D-FC64-4BDD-92DC-173C9A8C80C3}"/>
    <cellStyle name="Normal 5 6 3 3 3" xfId="1113" xr:uid="{3B16B106-5678-4245-92BE-FF8971189BE6}"/>
    <cellStyle name="Normal 5 6 3 3 4" xfId="1114" xr:uid="{F8F4C18C-2861-4618-A637-31E6D25DC823}"/>
    <cellStyle name="Normal 5 6 3 3 5" xfId="1115" xr:uid="{25B8F9E8-FA43-45B7-9622-FC0AA57CBF3D}"/>
    <cellStyle name="Normal 5 6 3 4" xfId="1116" xr:uid="{DB541761-6A92-4839-BCA3-E6CD481A90F4}"/>
    <cellStyle name="Normal 5 6 3 4 2" xfId="1117" xr:uid="{09598983-D356-4BF0-A377-FD02A2A2FAFD}"/>
    <cellStyle name="Normal 5 6 3 4 3" xfId="1118" xr:uid="{09F43ACD-9181-460B-BD35-EBAFBC218D48}"/>
    <cellStyle name="Normal 5 6 3 4 4" xfId="1119" xr:uid="{84520467-250E-45D8-8CF5-3487CD0343D8}"/>
    <cellStyle name="Normal 5 6 3 5" xfId="1120" xr:uid="{4C1A628B-910D-48BF-BE70-9F96A6025755}"/>
    <cellStyle name="Normal 5 6 3 5 2" xfId="1121" xr:uid="{2A9E213D-362C-4533-BD65-B7C202ADC96A}"/>
    <cellStyle name="Normal 5 6 3 5 3" xfId="1122" xr:uid="{F0BFF1ED-453F-4B60-8E85-FA9A6708F86A}"/>
    <cellStyle name="Normal 5 6 3 5 4" xfId="1123" xr:uid="{E223A09A-81ED-4B31-97E4-DE9EAA65D729}"/>
    <cellStyle name="Normal 5 6 3 6" xfId="1124" xr:uid="{0E6D73DC-C583-4A2A-89FB-8C06195E99D4}"/>
    <cellStyle name="Normal 5 6 3 7" xfId="1125" xr:uid="{3BF0ACCA-F60B-4D39-B413-127EE2B7F93E}"/>
    <cellStyle name="Normal 5 6 3 8" xfId="1126" xr:uid="{93C4EDFC-D590-4742-8AC5-F8E47EF58B4F}"/>
    <cellStyle name="Normal 5 6 4" xfId="1127" xr:uid="{BFACE339-C2CF-4F64-9F88-A23B37044C88}"/>
    <cellStyle name="Normal 5 6 4 2" xfId="1128" xr:uid="{2CB11F73-3906-431C-812C-84F8F880BF2C}"/>
    <cellStyle name="Normal 5 6 4 2 2" xfId="1129" xr:uid="{C4E676C8-EE78-4793-AD38-56434CF41C6B}"/>
    <cellStyle name="Normal 5 6 4 2 2 2" xfId="1130" xr:uid="{1C8E1699-75C9-4E42-BB03-7F560FD22B69}"/>
    <cellStyle name="Normal 5 6 4 2 2 3" xfId="1131" xr:uid="{20B09EFB-E7A6-4CFD-89E3-96ACA2A611BA}"/>
    <cellStyle name="Normal 5 6 4 2 2 4" xfId="1132" xr:uid="{DA2DCB13-3330-4C36-9D55-E5833E7F3163}"/>
    <cellStyle name="Normal 5 6 4 2 3" xfId="1133" xr:uid="{11897DE6-9EB9-4789-8181-C47FBCAE1155}"/>
    <cellStyle name="Normal 5 6 4 2 4" xfId="1134" xr:uid="{FB4191DC-03B3-4D93-B70E-ACD67DDE86C6}"/>
    <cellStyle name="Normal 5 6 4 2 5" xfId="1135" xr:uid="{66872E8C-F348-417C-8CAA-33C319C79479}"/>
    <cellStyle name="Normal 5 6 4 3" xfId="1136" xr:uid="{1F0A3D68-FC17-4F5B-A072-D0EC875169B0}"/>
    <cellStyle name="Normal 5 6 4 3 2" xfId="1137" xr:uid="{B7FB00CC-E46A-4E79-8D35-8241DEFF3986}"/>
    <cellStyle name="Normal 5 6 4 3 3" xfId="1138" xr:uid="{EF96E740-78C8-4E9B-AB97-0A5D46D6358E}"/>
    <cellStyle name="Normal 5 6 4 3 4" xfId="1139" xr:uid="{157E9EC4-9E77-4297-B8CC-F4258AE4E875}"/>
    <cellStyle name="Normal 5 6 4 4" xfId="1140" xr:uid="{215791CE-75FC-4EFA-81F5-DD5BAD7208A4}"/>
    <cellStyle name="Normal 5 6 4 4 2" xfId="1141" xr:uid="{835878DB-C196-410D-B96A-00709C42DF5E}"/>
    <cellStyle name="Normal 5 6 4 4 3" xfId="1142" xr:uid="{AF2F650D-15DF-4F4A-A4C3-0520C6184965}"/>
    <cellStyle name="Normal 5 6 4 4 4" xfId="1143" xr:uid="{5284B382-9320-4E09-9692-DD4CA63919BF}"/>
    <cellStyle name="Normal 5 6 4 5" xfId="1144" xr:uid="{8152A2C0-C6DA-473C-A4E8-BCDF5112D35D}"/>
    <cellStyle name="Normal 5 6 4 6" xfId="1145" xr:uid="{3D16B2B2-8072-4178-A798-9D2B09161F9B}"/>
    <cellStyle name="Normal 5 6 4 7" xfId="1146" xr:uid="{2D1EC9FF-33F3-4768-8BC9-FE48C4681213}"/>
    <cellStyle name="Normal 5 6 5" xfId="1147" xr:uid="{F35B49CE-0699-4372-A50E-B13143133DA0}"/>
    <cellStyle name="Normal 5 6 5 2" xfId="1148" xr:uid="{1C6AAAE8-F69E-4B54-906C-896E6B187A54}"/>
    <cellStyle name="Normal 5 6 5 2 2" xfId="1149" xr:uid="{D13B225F-A00B-4846-9EE6-055DE4FBE461}"/>
    <cellStyle name="Normal 5 6 5 2 3" xfId="1150" xr:uid="{9B4BAF44-B2CC-4F3D-A1AF-CE572738BF06}"/>
    <cellStyle name="Normal 5 6 5 2 4" xfId="1151" xr:uid="{A5F4BB39-651E-4F29-85DC-FDE57AC1BC2B}"/>
    <cellStyle name="Normal 5 6 5 3" xfId="1152" xr:uid="{7BD5DED5-ED8D-4EA5-9DD3-A65F86CF4173}"/>
    <cellStyle name="Normal 5 6 5 3 2" xfId="1153" xr:uid="{84378B64-38B7-4207-9E8B-63AFD0F752BE}"/>
    <cellStyle name="Normal 5 6 5 3 3" xfId="1154" xr:uid="{0750B497-05C0-4733-A121-03A9F4790908}"/>
    <cellStyle name="Normal 5 6 5 3 4" xfId="1155" xr:uid="{6F3EFF96-4D78-4208-939E-BE0279E9F2ED}"/>
    <cellStyle name="Normal 5 6 5 4" xfId="1156" xr:uid="{C8F3F80F-6C22-4415-BD7B-257C4E59729C}"/>
    <cellStyle name="Normal 5 6 5 5" xfId="1157" xr:uid="{32CA593E-3C0B-4858-A8A0-25602E6C7591}"/>
    <cellStyle name="Normal 5 6 5 6" xfId="1158" xr:uid="{4E6E1F5B-782F-49F1-B4A6-D0AB787E9413}"/>
    <cellStyle name="Normal 5 6 6" xfId="1159" xr:uid="{B74E7CA5-0ED5-464F-B2A2-FEB9FE95C19C}"/>
    <cellStyle name="Normal 5 6 6 2" xfId="1160" xr:uid="{94FB7FFC-1C73-4FAB-AFF3-2426FB9F8804}"/>
    <cellStyle name="Normal 5 6 6 2 2" xfId="1161" xr:uid="{EB498E94-133B-4BE1-BBC9-3586EEA36DFB}"/>
    <cellStyle name="Normal 5 6 6 2 3" xfId="1162" xr:uid="{992C20E4-2528-4FA8-9809-C5D8674639EC}"/>
    <cellStyle name="Normal 5 6 6 2 4" xfId="1163" xr:uid="{29F13319-8765-4B9D-9075-4495B044A347}"/>
    <cellStyle name="Normal 5 6 6 3" xfId="1164" xr:uid="{C76980F5-8FF8-41C0-A511-30D6C5FF27EF}"/>
    <cellStyle name="Normal 5 6 6 4" xfId="1165" xr:uid="{D8850606-6DE5-4E83-B2C5-04AEEFF2AB00}"/>
    <cellStyle name="Normal 5 6 6 5" xfId="1166" xr:uid="{CA2DBEFA-B93D-419A-A653-950414AD25EF}"/>
    <cellStyle name="Normal 5 6 7" xfId="1167" xr:uid="{A6AFA5EB-16C8-44B3-A606-D68C3029C186}"/>
    <cellStyle name="Normal 5 6 7 2" xfId="1168" xr:uid="{98B23032-C45E-4A3D-A041-40DEBE9EB85F}"/>
    <cellStyle name="Normal 5 6 7 3" xfId="1169" xr:uid="{AC23C189-D2E5-4B84-9EF6-1D32E5242AAA}"/>
    <cellStyle name="Normal 5 6 7 4" xfId="1170" xr:uid="{F45AC837-F634-4FE3-A86F-D72867A1A151}"/>
    <cellStyle name="Normal 5 6 8" xfId="1171" xr:uid="{C98BBB83-9F77-4E21-8757-FD95C8BD184A}"/>
    <cellStyle name="Normal 5 6 8 2" xfId="1172" xr:uid="{D3501D97-4777-4981-B96C-7462C9987362}"/>
    <cellStyle name="Normal 5 6 8 3" xfId="1173" xr:uid="{1E88B9E5-FD8F-4E44-A484-EFE1E66658F2}"/>
    <cellStyle name="Normal 5 6 8 4" xfId="1174" xr:uid="{8533E88B-A9EA-42B7-BE86-49CA92BC8B52}"/>
    <cellStyle name="Normal 5 6 9" xfId="1175" xr:uid="{6F71425D-D1F5-42FC-B308-46DBAF27F738}"/>
    <cellStyle name="Normal 5 7" xfId="1176" xr:uid="{E8F6512F-6383-40F6-B92E-ED67E8DB0C72}"/>
    <cellStyle name="Normal 5 7 2" xfId="1177" xr:uid="{7EA44D72-AB7D-4210-AB59-3D476C1402B5}"/>
    <cellStyle name="Normal 5 7 2 2" xfId="1178" xr:uid="{47D5AF75-6E31-4FBC-9CCA-9358B3CCCB26}"/>
    <cellStyle name="Normal 5 7 2 2 2" xfId="1179" xr:uid="{C511B466-DDAC-4257-8042-80DE9B3EE5C6}"/>
    <cellStyle name="Normal 5 7 2 2 2 2" xfId="1180" xr:uid="{35BB9D00-5EFC-4D31-8785-DD38E57EFDBB}"/>
    <cellStyle name="Normal 5 7 2 2 2 3" xfId="1181" xr:uid="{95B9380E-9E28-4B73-881B-064A8E86EE72}"/>
    <cellStyle name="Normal 5 7 2 2 2 4" xfId="1182" xr:uid="{F76052F2-3ABD-4363-87C0-C5B22EFB8BB9}"/>
    <cellStyle name="Normal 5 7 2 2 3" xfId="1183" xr:uid="{B4D58997-B63A-4850-BADC-B946F6DF63EC}"/>
    <cellStyle name="Normal 5 7 2 2 3 2" xfId="1184" xr:uid="{768F470B-2525-41E4-8DF3-4B64EAA0BC80}"/>
    <cellStyle name="Normal 5 7 2 2 3 3" xfId="1185" xr:uid="{179DD8F4-FB5E-400E-8C9C-C8E7180B7629}"/>
    <cellStyle name="Normal 5 7 2 2 3 4" xfId="1186" xr:uid="{3D7B3D8D-8605-41B4-9136-5500B363701F}"/>
    <cellStyle name="Normal 5 7 2 2 4" xfId="1187" xr:uid="{094CFBA6-8BD1-47D1-BCAA-20C73AAF3F57}"/>
    <cellStyle name="Normal 5 7 2 2 5" xfId="1188" xr:uid="{AED27786-4D72-46F7-9576-12C7038C80D9}"/>
    <cellStyle name="Normal 5 7 2 2 6" xfId="1189" xr:uid="{ED2BB1CA-3F42-464F-9067-918A3E7557E7}"/>
    <cellStyle name="Normal 5 7 2 3" xfId="1190" xr:uid="{A6A78E40-D62F-49F1-949C-0A33F310F2BF}"/>
    <cellStyle name="Normal 5 7 2 3 2" xfId="1191" xr:uid="{A1266871-E31B-4B0A-9B9A-D3C67B721956}"/>
    <cellStyle name="Normal 5 7 2 3 2 2" xfId="1192" xr:uid="{16B41261-C250-4B35-90EC-B802F5E77FB3}"/>
    <cellStyle name="Normal 5 7 2 3 2 3" xfId="1193" xr:uid="{0322A995-AD9C-4A7D-9C41-09C9C4FF7BFB}"/>
    <cellStyle name="Normal 5 7 2 3 2 4" xfId="1194" xr:uid="{3EE4D71C-5744-472E-9FC3-7AA67818D1F3}"/>
    <cellStyle name="Normal 5 7 2 3 3" xfId="1195" xr:uid="{99EDA221-566E-4A78-AB5C-92B1CB89FA1D}"/>
    <cellStyle name="Normal 5 7 2 3 4" xfId="1196" xr:uid="{7A813051-281B-493D-9E74-40B627E28408}"/>
    <cellStyle name="Normal 5 7 2 3 5" xfId="1197" xr:uid="{94C8E556-43DD-47AC-AFB1-7BC8C92A265D}"/>
    <cellStyle name="Normal 5 7 2 4" xfId="1198" xr:uid="{C57BF429-FFEB-4A72-8B5F-68DF79FF8DFA}"/>
    <cellStyle name="Normal 5 7 2 4 2" xfId="1199" xr:uid="{F960491C-6C1D-483E-8540-3CB54E9DFEE2}"/>
    <cellStyle name="Normal 5 7 2 4 3" xfId="1200" xr:uid="{D888E14F-6015-43D0-A1CB-652A5BC0758A}"/>
    <cellStyle name="Normal 5 7 2 4 4" xfId="1201" xr:uid="{27BCB6A2-6AB6-4C94-AE48-38867BC9ED41}"/>
    <cellStyle name="Normal 5 7 2 5" xfId="1202" xr:uid="{84663FA2-B239-42E1-AED2-EC6159B1D140}"/>
    <cellStyle name="Normal 5 7 2 5 2" xfId="1203" xr:uid="{0459E87F-7CA2-41B4-8B22-7C11A5FBDC89}"/>
    <cellStyle name="Normal 5 7 2 5 3" xfId="1204" xr:uid="{0AAF278B-B9DB-40A3-B0BA-DC9F5AB3D779}"/>
    <cellStyle name="Normal 5 7 2 5 4" xfId="1205" xr:uid="{8F327EC8-11D5-4A15-A655-BBE78EEE0C80}"/>
    <cellStyle name="Normal 5 7 2 6" xfId="1206" xr:uid="{C3F1D165-A120-4306-8055-6EA51BF413A8}"/>
    <cellStyle name="Normal 5 7 2 7" xfId="1207" xr:uid="{5C52407A-CBFE-4DFF-A894-F6862BD58780}"/>
    <cellStyle name="Normal 5 7 2 8" xfId="1208" xr:uid="{E485F338-7CE0-4BC3-817B-725475737D5E}"/>
    <cellStyle name="Normal 5 7 3" xfId="1209" xr:uid="{6D109858-0F15-4299-B805-6A09EE23DACB}"/>
    <cellStyle name="Normal 5 7 3 2" xfId="1210" xr:uid="{34F2334B-7FE8-4342-91F6-0D7C8649E14A}"/>
    <cellStyle name="Normal 5 7 3 2 2" xfId="1211" xr:uid="{FA18D88A-12BC-44AD-8EFE-36BFE38FC26B}"/>
    <cellStyle name="Normal 5 7 3 2 3" xfId="1212" xr:uid="{23A4DFFB-EE7C-4212-AC2F-9A23CCAFBF57}"/>
    <cellStyle name="Normal 5 7 3 2 4" xfId="1213" xr:uid="{AFAF53DC-7C65-4202-9578-508002A98013}"/>
    <cellStyle name="Normal 5 7 3 3" xfId="1214" xr:uid="{33B30AA8-33FA-4A4A-B094-84BE7E166CAE}"/>
    <cellStyle name="Normal 5 7 3 3 2" xfId="1215" xr:uid="{14BE0396-7E37-4B97-B344-59381640A253}"/>
    <cellStyle name="Normal 5 7 3 3 3" xfId="1216" xr:uid="{51C27C22-ED28-403D-B165-97A6D2D56736}"/>
    <cellStyle name="Normal 5 7 3 3 4" xfId="1217" xr:uid="{3E2F261A-C6B9-45FB-8127-8048A876CF51}"/>
    <cellStyle name="Normal 5 7 3 4" xfId="1218" xr:uid="{4A975F10-BED4-4FC4-A7C9-4DB57D175F1C}"/>
    <cellStyle name="Normal 5 7 3 5" xfId="1219" xr:uid="{BA842ECD-FBA4-406E-B90F-AC15B5069B93}"/>
    <cellStyle name="Normal 5 7 3 6" xfId="1220" xr:uid="{429BB444-9FEB-4436-855D-808C6A33D8DC}"/>
    <cellStyle name="Normal 5 7 4" xfId="1221" xr:uid="{F0E7A7ED-EF20-49C4-8B67-A4A876FDD424}"/>
    <cellStyle name="Normal 5 7 4 2" xfId="1222" xr:uid="{558D5A76-E4D6-4C98-97B0-B496F4DC9738}"/>
    <cellStyle name="Normal 5 7 4 2 2" xfId="1223" xr:uid="{1CA2E892-4BC4-4E1A-A59A-9819564F6B56}"/>
    <cellStyle name="Normal 5 7 4 2 3" xfId="1224" xr:uid="{E5545855-DD68-423D-AFB0-43F5D460B83C}"/>
    <cellStyle name="Normal 5 7 4 2 4" xfId="1225" xr:uid="{981024FA-9236-4A13-BE88-3FF9606F1AFE}"/>
    <cellStyle name="Normal 5 7 4 3" xfId="1226" xr:uid="{29B613FD-D537-4E83-976C-D2D50D59BB41}"/>
    <cellStyle name="Normal 5 7 4 4" xfId="1227" xr:uid="{BA703DE4-4DB9-4DBD-AE71-29622116FB7D}"/>
    <cellStyle name="Normal 5 7 4 5" xfId="1228" xr:uid="{04A87948-162B-4D2E-BD82-166E1F318F0D}"/>
    <cellStyle name="Normal 5 7 5" xfId="1229" xr:uid="{3486373E-D837-443C-B1F4-E2864881577E}"/>
    <cellStyle name="Normal 5 7 5 2" xfId="1230" xr:uid="{C15136CE-8FE5-46C4-9067-54F493BEDDE0}"/>
    <cellStyle name="Normal 5 7 5 3" xfId="1231" xr:uid="{175F894D-3BBB-4A7D-AE0F-46091D8A07A6}"/>
    <cellStyle name="Normal 5 7 5 4" xfId="1232" xr:uid="{6BDF98E1-5A75-441C-B877-F9133860A479}"/>
    <cellStyle name="Normal 5 7 6" xfId="1233" xr:uid="{F3E82FE2-16FE-495D-ADAF-2673290376E9}"/>
    <cellStyle name="Normal 5 7 6 2" xfId="1234" xr:uid="{97F6A44D-419E-4955-B151-9FEFFB1025FB}"/>
    <cellStyle name="Normal 5 7 6 3" xfId="1235" xr:uid="{250040F0-7D78-486C-9396-EA633DD16DBA}"/>
    <cellStyle name="Normal 5 7 6 4" xfId="1236" xr:uid="{22096F42-801C-4C78-957B-42D1E3290E0B}"/>
    <cellStyle name="Normal 5 7 7" xfId="1237" xr:uid="{8641770D-8014-4230-A50C-B95BF1C3DC4E}"/>
    <cellStyle name="Normal 5 7 8" xfId="1238" xr:uid="{BE052981-F01E-4FBF-9656-AAC28D7249D2}"/>
    <cellStyle name="Normal 5 7 9" xfId="1239" xr:uid="{2D329A99-BFA3-4E9E-98CA-70F1A44C671A}"/>
    <cellStyle name="Normal 5 8" xfId="1240" xr:uid="{5B4D5B06-4AA0-4A8B-87C6-75B163C19312}"/>
    <cellStyle name="Normal 5 8 2" xfId="1241" xr:uid="{2ED60BF7-05C1-498B-ADB8-94695058B5F3}"/>
    <cellStyle name="Normal 5 8 2 2" xfId="1242" xr:uid="{DE18599D-6AC3-434D-9A2C-C359B36B5BB4}"/>
    <cellStyle name="Normal 5 8 2 2 2" xfId="1243" xr:uid="{2ADB1C4C-4B13-41E0-8242-906AFE65D409}"/>
    <cellStyle name="Normal 5 8 2 2 2 2" xfId="3918" xr:uid="{AC909834-9CC0-4D4A-AA74-A993489E9424}"/>
    <cellStyle name="Normal 5 8 2 2 3" xfId="1244" xr:uid="{453D001D-9616-4413-970F-379DCBDD86B6}"/>
    <cellStyle name="Normal 5 8 2 2 4" xfId="1245" xr:uid="{C09E4C12-6CCF-4AA0-A07D-B3A9BE6D825F}"/>
    <cellStyle name="Normal 5 8 2 3" xfId="1246" xr:uid="{630EE85A-0D61-4C6A-A70C-D40824D74CCC}"/>
    <cellStyle name="Normal 5 8 2 3 2" xfId="1247" xr:uid="{79241DFF-B006-460D-89FA-3934F14C57E4}"/>
    <cellStyle name="Normal 5 8 2 3 3" xfId="1248" xr:uid="{0C239430-B072-4B9D-9082-6BDB7F161405}"/>
    <cellStyle name="Normal 5 8 2 3 4" xfId="1249" xr:uid="{A60F1D1A-24C0-4065-989C-CE9C4BC040CA}"/>
    <cellStyle name="Normal 5 8 2 4" xfId="1250" xr:uid="{7A030818-FCC1-4939-A34D-1C6B79497B89}"/>
    <cellStyle name="Normal 5 8 2 5" xfId="1251" xr:uid="{E0474FE2-E1B9-420C-9FE5-544849280B52}"/>
    <cellStyle name="Normal 5 8 2 6" xfId="1252" xr:uid="{9DDF7CF3-89EF-4723-9ED3-6E09C6D6DEAF}"/>
    <cellStyle name="Normal 5 8 3" xfId="1253" xr:uid="{06CFBC4A-4423-416D-B0C1-53962E224BF6}"/>
    <cellStyle name="Normal 5 8 3 2" xfId="1254" xr:uid="{BBE5286F-6580-4ADE-8A4A-55C0231097CF}"/>
    <cellStyle name="Normal 5 8 3 2 2" xfId="1255" xr:uid="{3EBDEC2F-A410-4BF8-A32B-59897C1B06BF}"/>
    <cellStyle name="Normal 5 8 3 2 3" xfId="1256" xr:uid="{48609EFD-1878-4225-82F8-26B8F99D3D1F}"/>
    <cellStyle name="Normal 5 8 3 2 4" xfId="1257" xr:uid="{25DAD80B-BA0B-4576-8B0D-3A0C3F716460}"/>
    <cellStyle name="Normal 5 8 3 3" xfId="1258" xr:uid="{7F68D0C0-76C6-4AE6-B52B-545FC0627BBB}"/>
    <cellStyle name="Normal 5 8 3 4" xfId="1259" xr:uid="{4A949C34-DED2-46C7-9945-DBC8EE9698B7}"/>
    <cellStyle name="Normal 5 8 3 5" xfId="1260" xr:uid="{054FF863-DBF2-4479-BDD2-A56D4213271A}"/>
    <cellStyle name="Normal 5 8 4" xfId="1261" xr:uid="{B2959CD1-0D36-4951-A0CB-2C3CF85A0784}"/>
    <cellStyle name="Normal 5 8 4 2" xfId="1262" xr:uid="{A351B07A-958B-42B1-A0FF-19ACB9CAA9A6}"/>
    <cellStyle name="Normal 5 8 4 3" xfId="1263" xr:uid="{AB24A973-4586-485E-A549-726212F85C16}"/>
    <cellStyle name="Normal 5 8 4 4" xfId="1264" xr:uid="{43F5A62B-F219-45C4-A6D9-14967A8A3975}"/>
    <cellStyle name="Normal 5 8 5" xfId="1265" xr:uid="{9762DDAB-47B5-48AF-B6AD-158D9FADBEB1}"/>
    <cellStyle name="Normal 5 8 5 2" xfId="1266" xr:uid="{B44E98F4-5B29-4015-B513-C704A9FB10CC}"/>
    <cellStyle name="Normal 5 8 5 3" xfId="1267" xr:uid="{1EE4233B-F4D3-4694-87AD-539A907B26D6}"/>
    <cellStyle name="Normal 5 8 5 4" xfId="1268" xr:uid="{6F9606EA-EA0A-4652-9250-CD661039B29E}"/>
    <cellStyle name="Normal 5 8 6" xfId="1269" xr:uid="{60D0AED7-4946-41CF-8A1C-20F3DB8DD198}"/>
    <cellStyle name="Normal 5 8 7" xfId="1270" xr:uid="{43B34654-8103-4D53-9CFF-1FB6333A06E3}"/>
    <cellStyle name="Normal 5 8 8" xfId="1271" xr:uid="{A13619AA-B856-4213-A951-85449DAFA107}"/>
    <cellStyle name="Normal 5 9" xfId="1272" xr:uid="{E844061B-57E1-4104-B80F-50BEBCCBCE39}"/>
    <cellStyle name="Normal 5 9 2" xfId="1273" xr:uid="{E475D1C2-0735-4E7B-BAA7-BC59B2D96DF6}"/>
    <cellStyle name="Normal 5 9 2 2" xfId="1274" xr:uid="{EAF1AFEE-DF55-4417-9484-17B878CC5B49}"/>
    <cellStyle name="Normal 5 9 2 2 2" xfId="1275" xr:uid="{60526108-B3A1-469A-98C2-706BF3A8AF95}"/>
    <cellStyle name="Normal 5 9 2 2 3" xfId="1276" xr:uid="{4146F673-2A3E-4680-9C7F-85268C5D7C8C}"/>
    <cellStyle name="Normal 5 9 2 2 4" xfId="1277" xr:uid="{824B963B-3617-4F81-BEBF-8F73010F6DF5}"/>
    <cellStyle name="Normal 5 9 2 3" xfId="1278" xr:uid="{8E58F977-160A-49DB-865A-5DED9EF45EAB}"/>
    <cellStyle name="Normal 5 9 2 4" xfId="1279" xr:uid="{7FB53452-6544-4927-B191-6F832531DBF1}"/>
    <cellStyle name="Normal 5 9 2 5" xfId="1280" xr:uid="{8EDA22F4-04CF-45A7-B3EC-C9B86C67D860}"/>
    <cellStyle name="Normal 5 9 3" xfId="1281" xr:uid="{9CA2EB81-4DCC-48A8-A021-9CDB292D9E22}"/>
    <cellStyle name="Normal 5 9 3 2" xfId="1282" xr:uid="{8B99FC47-70A9-4BB0-AC9E-9237A8EFAF10}"/>
    <cellStyle name="Normal 5 9 3 3" xfId="1283" xr:uid="{1E9226BC-D9BB-4A1C-B4DA-D2211C0C01CD}"/>
    <cellStyle name="Normal 5 9 3 4" xfId="1284" xr:uid="{CF6E683F-C926-40E9-8DEA-E0B346442D65}"/>
    <cellStyle name="Normal 5 9 4" xfId="1285" xr:uid="{6EA5BAF3-9FF0-44BE-A890-766AC8E659A9}"/>
    <cellStyle name="Normal 5 9 4 2" xfId="1286" xr:uid="{DDC51381-6B1D-4F15-B29A-A77ECB5D1B28}"/>
    <cellStyle name="Normal 5 9 4 3" xfId="1287" xr:uid="{48AE8883-3636-4525-B9F8-092191630F08}"/>
    <cellStyle name="Normal 5 9 4 4" xfId="1288" xr:uid="{AD3F3A12-A0DC-4101-9D7E-33F171304676}"/>
    <cellStyle name="Normal 5 9 5" xfId="1289" xr:uid="{5ED15CC8-AA14-4C56-B43C-77C94E046D4D}"/>
    <cellStyle name="Normal 5 9 6" xfId="1290" xr:uid="{D9EB1B14-D8FA-4387-A846-B7C7FC66DFD4}"/>
    <cellStyle name="Normal 5 9 7" xfId="1291" xr:uid="{FC4AED6E-156D-4039-993E-20169A277F63}"/>
    <cellStyle name="Normal 6" xfId="82" xr:uid="{D2D98082-8ED3-4EDB-B029-8EA38ED125D8}"/>
    <cellStyle name="Normal 6 10" xfId="1292" xr:uid="{0B9D03D5-2E37-4977-A2EC-A0574727C119}"/>
    <cellStyle name="Normal 6 10 2" xfId="1293" xr:uid="{1D15578D-F247-4818-8C24-EEA3A3F6DD4D}"/>
    <cellStyle name="Normal 6 10 2 2" xfId="1294" xr:uid="{90A98AA7-5BE5-4206-9E20-FC57C47FE7C7}"/>
    <cellStyle name="Normal 6 10 2 3" xfId="1295" xr:uid="{478A9EE4-9CD5-4672-A002-DD406C2B1553}"/>
    <cellStyle name="Normal 6 10 2 4" xfId="1296" xr:uid="{7F3CC47B-3540-453B-95B8-4743D4805354}"/>
    <cellStyle name="Normal 6 10 3" xfId="1297" xr:uid="{CE5897CF-3B31-4C72-B866-617146C23454}"/>
    <cellStyle name="Normal 6 10 4" xfId="1298" xr:uid="{46B1A2D0-111D-4B7F-BF36-0232CBD66F5C}"/>
    <cellStyle name="Normal 6 10 5" xfId="1299" xr:uid="{D4E9DA53-687A-4488-ACE5-2FA047D869E2}"/>
    <cellStyle name="Normal 6 11" xfId="1300" xr:uid="{87F7C2AD-E3A3-431E-9F5D-86C715906C63}"/>
    <cellStyle name="Normal 6 11 2" xfId="1301" xr:uid="{89DCCD18-57DE-4EEB-A855-B984E6E9BBD1}"/>
    <cellStyle name="Normal 6 11 3" xfId="1302" xr:uid="{CFD6B485-81AB-49EA-A65E-9F5F5C1A41BF}"/>
    <cellStyle name="Normal 6 11 4" xfId="1303" xr:uid="{767BB7C0-9B27-45C0-942B-2F55809FE2F4}"/>
    <cellStyle name="Normal 6 12" xfId="1304" xr:uid="{FEE8EB57-7894-450D-9C78-EED6684914A7}"/>
    <cellStyle name="Normal 6 12 2" xfId="1305" xr:uid="{89975C06-3D74-4878-81BD-E84BE33E9FFD}"/>
    <cellStyle name="Normal 6 12 3" xfId="1306" xr:uid="{88F35EB0-E154-4B3B-A70E-AED06348759A}"/>
    <cellStyle name="Normal 6 12 4" xfId="1307" xr:uid="{EBEB13C6-1B27-4E9A-804D-30895598B4D5}"/>
    <cellStyle name="Normal 6 13" xfId="1308" xr:uid="{5CA78D8A-7B61-49CD-8EE6-9C4DF8DFEB88}"/>
    <cellStyle name="Normal 6 13 2" xfId="1309" xr:uid="{9292E7FF-9299-4E23-B11D-FE50466730C8}"/>
    <cellStyle name="Normal 6 13 3" xfId="3736" xr:uid="{1645965E-7498-4253-AE56-77C7AB68C044}"/>
    <cellStyle name="Normal 6 14" xfId="1310" xr:uid="{DDA060FC-FC12-4E0D-B712-517DD351741A}"/>
    <cellStyle name="Normal 6 15" xfId="1311" xr:uid="{DB909C85-513C-4363-8233-96CF05CF1DF7}"/>
    <cellStyle name="Normal 6 16" xfId="1312" xr:uid="{7A3FD190-FD56-488E-9E44-9A3766DDE3D2}"/>
    <cellStyle name="Normal 6 2" xfId="83" xr:uid="{ACB4FD68-9C1B-486F-9DB6-E664A266DE50}"/>
    <cellStyle name="Normal 6 2 2" xfId="3728" xr:uid="{A32A2397-D89D-492D-9C93-AEA9EDCA4D41}"/>
    <cellStyle name="Normal 6 3" xfId="84" xr:uid="{8990AFCF-09BD-4E57-B78B-A5D155EF6316}"/>
    <cellStyle name="Normal 6 3 10" xfId="1313" xr:uid="{6861024D-8A95-4BBF-BEE5-724CA6AAA06E}"/>
    <cellStyle name="Normal 6 3 11" xfId="1314" xr:uid="{2E332431-75E4-4F15-8D13-64918A693660}"/>
    <cellStyle name="Normal 6 3 2" xfId="1315" xr:uid="{17E6F61C-3667-479D-9D52-22408E8F5C57}"/>
    <cellStyle name="Normal 6 3 2 2" xfId="1316" xr:uid="{2F10E787-8B90-4DAC-BAB5-EBFDC0D2C15E}"/>
    <cellStyle name="Normal 6 3 2 2 2" xfId="1317" xr:uid="{A1E59CD2-C1E6-4DD3-ACC9-2E9464905510}"/>
    <cellStyle name="Normal 6 3 2 2 2 2" xfId="1318" xr:uid="{58A690B3-B2F7-4597-ACE6-9B6100C84BA1}"/>
    <cellStyle name="Normal 6 3 2 2 2 2 2" xfId="1319" xr:uid="{411092C9-8D10-430C-B756-3883D33694C9}"/>
    <cellStyle name="Normal 6 3 2 2 2 2 2 2" xfId="3919" xr:uid="{8D731E98-01C5-4F8D-90D5-F3CB9EA44DBC}"/>
    <cellStyle name="Normal 6 3 2 2 2 2 2 2 2" xfId="3920" xr:uid="{8CEEFA88-5F3A-46CB-B742-E27FA858EDE6}"/>
    <cellStyle name="Normal 6 3 2 2 2 2 2 3" xfId="3921" xr:uid="{E0441C6B-8A33-4EAB-BEB8-4781F6C07723}"/>
    <cellStyle name="Normal 6 3 2 2 2 2 3" xfId="1320" xr:uid="{FA6F9516-4831-4EC4-80CE-4FFEFA3A80F8}"/>
    <cellStyle name="Normal 6 3 2 2 2 2 3 2" xfId="3922" xr:uid="{C6EEB31A-302B-4A2A-AB98-F6DC1A8120D8}"/>
    <cellStyle name="Normal 6 3 2 2 2 2 4" xfId="1321" xr:uid="{89C3A73D-C8EB-48B4-BE95-A1934DE00BE0}"/>
    <cellStyle name="Normal 6 3 2 2 2 3" xfId="1322" xr:uid="{B83D4282-9440-4B80-B395-47CEFFA3D70C}"/>
    <cellStyle name="Normal 6 3 2 2 2 3 2" xfId="1323" xr:uid="{F8B48CE6-95B9-4EAA-BA4B-5BCE3A403A64}"/>
    <cellStyle name="Normal 6 3 2 2 2 3 2 2" xfId="3923" xr:uid="{6B496732-4E81-42F3-9988-910234CCEFCE}"/>
    <cellStyle name="Normal 6 3 2 2 2 3 3" xfId="1324" xr:uid="{FCFC3DC4-A0D3-4B65-AD12-4F4362E7E8D6}"/>
    <cellStyle name="Normal 6 3 2 2 2 3 4" xfId="1325" xr:uid="{278CDEB2-B8D8-448F-AA55-C8C2DD64822A}"/>
    <cellStyle name="Normal 6 3 2 2 2 4" xfId="1326" xr:uid="{9AFB006D-AD16-466B-BD02-7278E85B02A9}"/>
    <cellStyle name="Normal 6 3 2 2 2 4 2" xfId="3924" xr:uid="{374E29DE-6D32-44B1-9283-D1140177BFC2}"/>
    <cellStyle name="Normal 6 3 2 2 2 5" xfId="1327" xr:uid="{6C81453F-6684-427D-9122-F6F30C56E92C}"/>
    <cellStyle name="Normal 6 3 2 2 2 6" xfId="1328" xr:uid="{F36E5AE6-0B1C-4817-9E87-9448E06D6D3E}"/>
    <cellStyle name="Normal 6 3 2 2 3" xfId="1329" xr:uid="{48B19E60-B618-4186-B447-40B7960172D4}"/>
    <cellStyle name="Normal 6 3 2 2 3 2" xfId="1330" xr:uid="{EDB9F985-98CD-4462-95DC-D55615DCFA39}"/>
    <cellStyle name="Normal 6 3 2 2 3 2 2" xfId="1331" xr:uid="{8C72CA4E-7343-4BB9-AD7C-319D4BA85F46}"/>
    <cellStyle name="Normal 6 3 2 2 3 2 2 2" xfId="3925" xr:uid="{B37FD50C-8A5F-41CD-92A7-CB59203B62FB}"/>
    <cellStyle name="Normal 6 3 2 2 3 2 2 2 2" xfId="3926" xr:uid="{E1C60BBE-ED95-4DBE-AAE9-A2AB1E2E39BC}"/>
    <cellStyle name="Normal 6 3 2 2 3 2 2 3" xfId="3927" xr:uid="{E7CD40FA-1073-4EA9-9E88-77DDE77DF592}"/>
    <cellStyle name="Normal 6 3 2 2 3 2 3" xfId="1332" xr:uid="{9AC4B9DA-4F23-4460-B0BD-80269BEE1970}"/>
    <cellStyle name="Normal 6 3 2 2 3 2 3 2" xfId="3928" xr:uid="{E0B97B2C-0C7F-4EE0-AAF5-5B8FCA1C54CF}"/>
    <cellStyle name="Normal 6 3 2 2 3 2 4" xfId="1333" xr:uid="{A7735108-82B9-4CF0-8D1B-5B343D2A9170}"/>
    <cellStyle name="Normal 6 3 2 2 3 3" xfId="1334" xr:uid="{B4BA733D-CA03-4626-8486-C1B06F28FC00}"/>
    <cellStyle name="Normal 6 3 2 2 3 3 2" xfId="3929" xr:uid="{E23DC2FF-1993-4896-82C2-99B880FC1A56}"/>
    <cellStyle name="Normal 6 3 2 2 3 3 2 2" xfId="3930" xr:uid="{D09C6092-541F-4804-A64A-660EC7DC6266}"/>
    <cellStyle name="Normal 6 3 2 2 3 3 3" xfId="3931" xr:uid="{0F03B3E1-B541-4C10-AC37-679C46EB3BB4}"/>
    <cellStyle name="Normal 6 3 2 2 3 4" xfId="1335" xr:uid="{4DC310D7-062C-48F5-BAA9-1D409F03FB05}"/>
    <cellStyle name="Normal 6 3 2 2 3 4 2" xfId="3932" xr:uid="{9B6CA003-09D5-40F5-A66D-E9A1DBBCE3CD}"/>
    <cellStyle name="Normal 6 3 2 2 3 5" xfId="1336" xr:uid="{481BC905-4A30-4857-ADE7-1AB841560A04}"/>
    <cellStyle name="Normal 6 3 2 2 4" xfId="1337" xr:uid="{EE3BC5D9-3227-41EE-BC1A-8D0E280E2B6D}"/>
    <cellStyle name="Normal 6 3 2 2 4 2" xfId="1338" xr:uid="{755C411A-5E94-4D37-AFD2-58A428589F11}"/>
    <cellStyle name="Normal 6 3 2 2 4 2 2" xfId="3933" xr:uid="{31A220EB-FAEB-4584-A42D-BFD0B7AF6AAA}"/>
    <cellStyle name="Normal 6 3 2 2 4 2 2 2" xfId="3934" xr:uid="{ABCD855D-7C4F-40ED-8383-AB08346973C2}"/>
    <cellStyle name="Normal 6 3 2 2 4 2 3" xfId="3935" xr:uid="{9684C462-4DB6-47B9-AB45-A01D85B5A122}"/>
    <cellStyle name="Normal 6 3 2 2 4 3" xfId="1339" xr:uid="{9A789104-9375-455C-A77F-94D327010D29}"/>
    <cellStyle name="Normal 6 3 2 2 4 3 2" xfId="3936" xr:uid="{E73E0352-CD6C-43C3-9217-57B22C7CC980}"/>
    <cellStyle name="Normal 6 3 2 2 4 4" xfId="1340" xr:uid="{9DCFE126-EC2F-4A24-BD68-0C55C4434C05}"/>
    <cellStyle name="Normal 6 3 2 2 5" xfId="1341" xr:uid="{554C4728-77A2-4FDB-996D-ED26618099F0}"/>
    <cellStyle name="Normal 6 3 2 2 5 2" xfId="1342" xr:uid="{CB2291B1-2FA2-42FB-9154-C55FE03C84C0}"/>
    <cellStyle name="Normal 6 3 2 2 5 2 2" xfId="3937" xr:uid="{0014D908-85EA-4702-8468-42B67923A6ED}"/>
    <cellStyle name="Normal 6 3 2 2 5 3" xfId="1343" xr:uid="{F539D901-7476-43C3-A05D-94E6EE75C12C}"/>
    <cellStyle name="Normal 6 3 2 2 5 4" xfId="1344" xr:uid="{04BA68E8-A342-46CE-906C-AE2B714FC504}"/>
    <cellStyle name="Normal 6 3 2 2 6" xfId="1345" xr:uid="{22CC75DA-6066-4317-A4C1-407D72666767}"/>
    <cellStyle name="Normal 6 3 2 2 6 2" xfId="3938" xr:uid="{E98B87C4-C3B4-440F-8BD0-10E3EBA70590}"/>
    <cellStyle name="Normal 6 3 2 2 7" xfId="1346" xr:uid="{E351B95A-E7AA-4BD0-B2C3-C39906D9741A}"/>
    <cellStyle name="Normal 6 3 2 2 8" xfId="1347" xr:uid="{2F6E5F43-D4FC-4DF7-9FF9-277615D98570}"/>
    <cellStyle name="Normal 6 3 2 3" xfId="1348" xr:uid="{03F8A852-9A45-4E81-AED9-FFFE94B82765}"/>
    <cellStyle name="Normal 6 3 2 3 2" xfId="1349" xr:uid="{284A53AD-B921-46E3-98A0-79C06A22CF36}"/>
    <cellStyle name="Normal 6 3 2 3 2 2" xfId="1350" xr:uid="{21453893-EE64-491F-B6F0-0CA072A7F414}"/>
    <cellStyle name="Normal 6 3 2 3 2 2 2" xfId="3939" xr:uid="{D28B7FE6-DCA5-4E82-8E02-43B65DF5741E}"/>
    <cellStyle name="Normal 6 3 2 3 2 2 2 2" xfId="3940" xr:uid="{2EBC3A32-AEFE-4116-A088-F6DE2EC4B53A}"/>
    <cellStyle name="Normal 6 3 2 3 2 2 3" xfId="3941" xr:uid="{A0B4769F-9229-4186-BA81-7AB572354794}"/>
    <cellStyle name="Normal 6 3 2 3 2 3" xfId="1351" xr:uid="{1F2DACD5-F766-4E23-8E2B-3197E91F0932}"/>
    <cellStyle name="Normal 6 3 2 3 2 3 2" xfId="3942" xr:uid="{D0331CF4-2AE4-4CC4-AA09-D718F98BF6E9}"/>
    <cellStyle name="Normal 6 3 2 3 2 4" xfId="1352" xr:uid="{6799E47C-9F98-4F84-8AD1-49246546688E}"/>
    <cellStyle name="Normal 6 3 2 3 3" xfId="1353" xr:uid="{4CA2157F-1693-49C9-A96B-FE9557D27787}"/>
    <cellStyle name="Normal 6 3 2 3 3 2" xfId="1354" xr:uid="{166CAB2B-CC58-4C2D-A656-AFEF7F2FCCC1}"/>
    <cellStyle name="Normal 6 3 2 3 3 2 2" xfId="3943" xr:uid="{0F8F1220-8044-44C9-847B-3C4C60CD078B}"/>
    <cellStyle name="Normal 6 3 2 3 3 3" xfId="1355" xr:uid="{596B626A-4CA3-4185-A520-63AD881721BA}"/>
    <cellStyle name="Normal 6 3 2 3 3 4" xfId="1356" xr:uid="{CFBAA912-39AD-4DF0-8F4A-87EA508D718A}"/>
    <cellStyle name="Normal 6 3 2 3 4" xfId="1357" xr:uid="{16D581F6-0A80-4F96-8899-0B0EA60D8199}"/>
    <cellStyle name="Normal 6 3 2 3 4 2" xfId="3944" xr:uid="{91FB4FBC-0C61-4EE3-8B7E-EA2FDEF23E21}"/>
    <cellStyle name="Normal 6 3 2 3 5" xfId="1358" xr:uid="{C37B50E6-B75E-4A7A-B719-0211A7DFB74D}"/>
    <cellStyle name="Normal 6 3 2 3 6" xfId="1359" xr:uid="{9F03C779-451F-4D4A-8ACC-47167F50E700}"/>
    <cellStyle name="Normal 6 3 2 4" xfId="1360" xr:uid="{40C295D3-A8E7-466B-A965-F095A52DBCBE}"/>
    <cellStyle name="Normal 6 3 2 4 2" xfId="1361" xr:uid="{149D4F9E-8371-4FAC-B733-CB3BDB9B0003}"/>
    <cellStyle name="Normal 6 3 2 4 2 2" xfId="1362" xr:uid="{38039C3A-EE12-4842-B020-B20FF8C4C210}"/>
    <cellStyle name="Normal 6 3 2 4 2 2 2" xfId="3945" xr:uid="{C22A763D-52EA-45DE-B0A8-F3A15E9AF80E}"/>
    <cellStyle name="Normal 6 3 2 4 2 2 2 2" xfId="3946" xr:uid="{CAF2A92B-CE83-4CCE-B999-2F79FABE71DC}"/>
    <cellStyle name="Normal 6 3 2 4 2 2 3" xfId="3947" xr:uid="{E0314A04-D7FA-4DFD-A98E-C86F3DCB1D6D}"/>
    <cellStyle name="Normal 6 3 2 4 2 3" xfId="1363" xr:uid="{8B84E2C9-A2FE-42B0-BB4B-2609D7ECA933}"/>
    <cellStyle name="Normal 6 3 2 4 2 3 2" xfId="3948" xr:uid="{EC4A6F10-716B-479F-A298-5E2841EB028B}"/>
    <cellStyle name="Normal 6 3 2 4 2 4" xfId="1364" xr:uid="{9DDBEC64-0190-4F1E-A80F-E078CC404188}"/>
    <cellStyle name="Normal 6 3 2 4 3" xfId="1365" xr:uid="{A2850F83-D576-4AC9-8EB1-2B5EFBD522A7}"/>
    <cellStyle name="Normal 6 3 2 4 3 2" xfId="3949" xr:uid="{8D360C47-E3B6-42BC-AA32-CEC32DFC1C23}"/>
    <cellStyle name="Normal 6 3 2 4 3 2 2" xfId="3950" xr:uid="{F56BDC35-E86C-4333-BEAA-91F56DADC7C0}"/>
    <cellStyle name="Normal 6 3 2 4 3 3" xfId="3951" xr:uid="{1391B275-12CE-4A84-ADB7-D443F8E855D5}"/>
    <cellStyle name="Normal 6 3 2 4 4" xfId="1366" xr:uid="{65EB1B6C-8FC3-4FEA-9625-6F34C315F7EF}"/>
    <cellStyle name="Normal 6 3 2 4 4 2" xfId="3952" xr:uid="{5D581A41-C2BF-433D-B057-EB6B307B3001}"/>
    <cellStyle name="Normal 6 3 2 4 5" xfId="1367" xr:uid="{7DFB86C7-1EAB-44DA-8DA9-08FA87A7F818}"/>
    <cellStyle name="Normal 6 3 2 5" xfId="1368" xr:uid="{9C9C56F8-3061-451B-9FD9-3F02B8EE4C36}"/>
    <cellStyle name="Normal 6 3 2 5 2" xfId="1369" xr:uid="{12F72F77-6E6E-48CA-9273-64284DF5FF7F}"/>
    <cellStyle name="Normal 6 3 2 5 2 2" xfId="3953" xr:uid="{4B260BA9-5263-4CB3-B5ED-B6D823A1D571}"/>
    <cellStyle name="Normal 6 3 2 5 2 2 2" xfId="3954" xr:uid="{ECC3954B-5193-414B-92C4-FAE5747FBCCC}"/>
    <cellStyle name="Normal 6 3 2 5 2 3" xfId="3955" xr:uid="{AEDD365F-7AD8-41D4-B745-AA425C313917}"/>
    <cellStyle name="Normal 6 3 2 5 3" xfId="1370" xr:uid="{BEF2723B-39EA-49E1-9876-DD5A2FB96FD5}"/>
    <cellStyle name="Normal 6 3 2 5 3 2" xfId="3956" xr:uid="{3E287660-39D1-4A3E-B1FE-E0914B1E2868}"/>
    <cellStyle name="Normal 6 3 2 5 4" xfId="1371" xr:uid="{7F018A9C-C97C-445D-86FB-D6B1D65964FC}"/>
    <cellStyle name="Normal 6 3 2 6" xfId="1372" xr:uid="{25280F60-5DC8-4DD8-828E-48C04C3B516A}"/>
    <cellStyle name="Normal 6 3 2 6 2" xfId="1373" xr:uid="{088E396E-AFB9-4084-BFBB-7206555A0FAD}"/>
    <cellStyle name="Normal 6 3 2 6 2 2" xfId="3957" xr:uid="{3AEEA583-591F-4267-AD13-EDDF78C6E636}"/>
    <cellStyle name="Normal 6 3 2 6 3" xfId="1374" xr:uid="{BD730B99-A076-4F10-874F-6ED47994CED8}"/>
    <cellStyle name="Normal 6 3 2 6 4" xfId="1375" xr:uid="{DF06FEAC-3136-4CD1-9B63-61AF671C9DFD}"/>
    <cellStyle name="Normal 6 3 2 7" xfId="1376" xr:uid="{3C5C71F2-C0C5-45D5-B3E7-391A9A3E959C}"/>
    <cellStyle name="Normal 6 3 2 7 2" xfId="3958" xr:uid="{467E7A0A-4995-41BD-80CE-18B481A746F5}"/>
    <cellStyle name="Normal 6 3 2 8" xfId="1377" xr:uid="{BCAD97BF-78B1-41EF-B3F8-FD3754FF67DB}"/>
    <cellStyle name="Normal 6 3 2 9" xfId="1378" xr:uid="{19F0095D-5E51-4B21-9BDF-B3CB371972A3}"/>
    <cellStyle name="Normal 6 3 3" xfId="1379" xr:uid="{C928A422-1446-4BDB-9419-B902C8C2DF0F}"/>
    <cellStyle name="Normal 6 3 3 2" xfId="1380" xr:uid="{211B942B-BCAE-45AD-A154-AADC60CE38D2}"/>
    <cellStyle name="Normal 6 3 3 2 2" xfId="1381" xr:uid="{E170C879-432A-40CA-8FAE-3940798AC6FB}"/>
    <cellStyle name="Normal 6 3 3 2 2 2" xfId="1382" xr:uid="{8F471A69-3946-4EAB-8E97-5EACD729FF94}"/>
    <cellStyle name="Normal 6 3 3 2 2 2 2" xfId="3959" xr:uid="{491A7F4B-B62D-432D-9D2C-FED53F0E3B45}"/>
    <cellStyle name="Normal 6 3 3 2 2 2 2 2" xfId="3960" xr:uid="{805D8895-0B6E-4029-80C2-9CE491733D42}"/>
    <cellStyle name="Normal 6 3 3 2 2 2 3" xfId="3961" xr:uid="{97B0EC74-EF36-48F7-B26F-7AD29B682160}"/>
    <cellStyle name="Normal 6 3 3 2 2 3" xfId="1383" xr:uid="{CDFDF7C5-2C36-45C5-9602-29F6047ED919}"/>
    <cellStyle name="Normal 6 3 3 2 2 3 2" xfId="3962" xr:uid="{47D9FDD7-DEAF-4561-9E98-3C24D2ABDA72}"/>
    <cellStyle name="Normal 6 3 3 2 2 4" xfId="1384" xr:uid="{8D9BB37B-9617-4DD2-A65E-C0535E3EC553}"/>
    <cellStyle name="Normal 6 3 3 2 3" xfId="1385" xr:uid="{1D6F0FA1-848D-426B-807E-D91A24323E5E}"/>
    <cellStyle name="Normal 6 3 3 2 3 2" xfId="1386" xr:uid="{416DE969-3E74-41E2-A594-C26B00E02959}"/>
    <cellStyle name="Normal 6 3 3 2 3 2 2" xfId="3963" xr:uid="{1C5A1A5A-FD56-4395-901B-4F6CC591AF33}"/>
    <cellStyle name="Normal 6 3 3 2 3 3" xfId="1387" xr:uid="{763268A4-C3EB-4C4A-B171-A9580343BF5F}"/>
    <cellStyle name="Normal 6 3 3 2 3 4" xfId="1388" xr:uid="{A582D640-BB2F-46E3-B943-73DBDBA5CC30}"/>
    <cellStyle name="Normal 6 3 3 2 4" xfId="1389" xr:uid="{A7D2FAD4-E6F4-42D6-A6E5-AAC48D2C634F}"/>
    <cellStyle name="Normal 6 3 3 2 4 2" xfId="3964" xr:uid="{57E240BD-81DD-4863-872D-6901F311390F}"/>
    <cellStyle name="Normal 6 3 3 2 5" xfId="1390" xr:uid="{CA1323CF-6D01-4478-9EC8-91BC66AEE13F}"/>
    <cellStyle name="Normal 6 3 3 2 6" xfId="1391" xr:uid="{43A85B2B-5586-4C42-950B-6BFCF3B3B162}"/>
    <cellStyle name="Normal 6 3 3 3" xfId="1392" xr:uid="{FBF8EDEC-8596-4AFC-87BB-64F034399A00}"/>
    <cellStyle name="Normal 6 3 3 3 2" xfId="1393" xr:uid="{D96E3BE1-7614-4010-A1A7-71F628EAB76E}"/>
    <cellStyle name="Normal 6 3 3 3 2 2" xfId="1394" xr:uid="{4C635FBE-1286-4E21-BAF1-A538C6019F72}"/>
    <cellStyle name="Normal 6 3 3 3 2 2 2" xfId="3965" xr:uid="{F8F6B4A3-BF2B-48FB-8C27-2667708123CC}"/>
    <cellStyle name="Normal 6 3 3 3 2 2 2 2" xfId="3966" xr:uid="{984DEC62-8793-4396-86AE-4423EEAC19BE}"/>
    <cellStyle name="Normal 6 3 3 3 2 2 3" xfId="3967" xr:uid="{742BA5F8-9DD9-4FE9-B02B-EB069878870E}"/>
    <cellStyle name="Normal 6 3 3 3 2 3" xfId="1395" xr:uid="{A8A15754-B045-4F1C-9196-CA7F973D2D05}"/>
    <cellStyle name="Normal 6 3 3 3 2 3 2" xfId="3968" xr:uid="{03F4EAD8-E75E-4648-8C7D-A312AF288671}"/>
    <cellStyle name="Normal 6 3 3 3 2 4" xfId="1396" xr:uid="{011E2B07-E648-4D27-A0ED-C7B682CCBE69}"/>
    <cellStyle name="Normal 6 3 3 3 3" xfId="1397" xr:uid="{AC3D263C-AC6E-4C69-ABAA-8C595FD4988F}"/>
    <cellStyle name="Normal 6 3 3 3 3 2" xfId="3969" xr:uid="{91897710-8A65-482C-9A0C-972C05C6439C}"/>
    <cellStyle name="Normal 6 3 3 3 3 2 2" xfId="3970" xr:uid="{C154630E-BE8A-437D-A7D0-61764B37C34C}"/>
    <cellStyle name="Normal 6 3 3 3 3 3" xfId="3971" xr:uid="{1A3EC253-B919-4733-A99E-E8F45B1E7A70}"/>
    <cellStyle name="Normal 6 3 3 3 4" xfId="1398" xr:uid="{F6A23DC2-C7B1-4162-B003-4E33823D676B}"/>
    <cellStyle name="Normal 6 3 3 3 4 2" xfId="3972" xr:uid="{7F2FD997-8D19-40CA-9E51-6E14E6408342}"/>
    <cellStyle name="Normal 6 3 3 3 5" xfId="1399" xr:uid="{DDF6AF47-0487-4D16-A202-43BABE45832C}"/>
    <cellStyle name="Normal 6 3 3 4" xfId="1400" xr:uid="{2C49ED01-2308-4061-ADA9-9E5C179195C3}"/>
    <cellStyle name="Normal 6 3 3 4 2" xfId="1401" xr:uid="{B1B28205-6F84-4022-A25B-7C8402F595E6}"/>
    <cellStyle name="Normal 6 3 3 4 2 2" xfId="3973" xr:uid="{803CFA44-0082-4573-8C39-359E1D2DCF40}"/>
    <cellStyle name="Normal 6 3 3 4 2 2 2" xfId="3974" xr:uid="{741EAC0C-3A90-4F06-B5CD-0D43222D2E33}"/>
    <cellStyle name="Normal 6 3 3 4 2 3" xfId="3975" xr:uid="{EBB89325-D766-4584-A347-7C594726A816}"/>
    <cellStyle name="Normal 6 3 3 4 3" xfId="1402" xr:uid="{FA33FABD-CC95-4214-BEE0-5CEE503388D1}"/>
    <cellStyle name="Normal 6 3 3 4 3 2" xfId="3976" xr:uid="{F8BDD7D4-05FC-4374-8F49-5F7C29193553}"/>
    <cellStyle name="Normal 6 3 3 4 4" xfId="1403" xr:uid="{7BCA6BF8-7232-40A1-B447-4373A705973D}"/>
    <cellStyle name="Normal 6 3 3 5" xfId="1404" xr:uid="{D0CB37B6-E30D-46B7-963E-D19007D885C0}"/>
    <cellStyle name="Normal 6 3 3 5 2" xfId="1405" xr:uid="{5740CE8E-55F9-4C3F-9987-9EAC0FD95BE2}"/>
    <cellStyle name="Normal 6 3 3 5 2 2" xfId="3977" xr:uid="{A00D6F9A-BF15-4FF4-A41E-37F7AD51A5E4}"/>
    <cellStyle name="Normal 6 3 3 5 3" xfId="1406" xr:uid="{E76CB7E2-6302-4CDB-8AEB-B8F34FDA3B38}"/>
    <cellStyle name="Normal 6 3 3 5 4" xfId="1407" xr:uid="{4B0BAEB4-5903-4EEA-9BE6-B585C68148A9}"/>
    <cellStyle name="Normal 6 3 3 6" xfId="1408" xr:uid="{93DF84DB-8BF0-4785-B887-E21DF97D9F4D}"/>
    <cellStyle name="Normal 6 3 3 6 2" xfId="3978" xr:uid="{5E351CA3-01D6-46D5-9129-9B1DD25711CF}"/>
    <cellStyle name="Normal 6 3 3 7" xfId="1409" xr:uid="{757E4909-8BE6-4FD9-BD93-70BAB8CF7E1A}"/>
    <cellStyle name="Normal 6 3 3 8" xfId="1410" xr:uid="{C8A87C62-4C98-4A0A-B4DE-9A7594642327}"/>
    <cellStyle name="Normal 6 3 4" xfId="1411" xr:uid="{AC28ACE7-B795-45A4-9B28-882A8F878747}"/>
    <cellStyle name="Normal 6 3 4 2" xfId="1412" xr:uid="{AA537735-4CD0-4DF3-BD7D-19524E0B3BFB}"/>
    <cellStyle name="Normal 6 3 4 2 2" xfId="1413" xr:uid="{92C29B69-9AD7-4203-80F3-87AC38061CC2}"/>
    <cellStyle name="Normal 6 3 4 2 2 2" xfId="1414" xr:uid="{EB8C4F44-E5DA-4896-A15D-09D858EB0E3C}"/>
    <cellStyle name="Normal 6 3 4 2 2 2 2" xfId="3979" xr:uid="{59BA900B-E68D-4790-88CB-6C185058FC43}"/>
    <cellStyle name="Normal 6 3 4 2 2 3" xfId="1415" xr:uid="{A33278F9-E263-4D4B-89BC-A8228A252DA6}"/>
    <cellStyle name="Normal 6 3 4 2 2 4" xfId="1416" xr:uid="{328C8FB9-AFCC-4349-BC80-A4C8E6050B15}"/>
    <cellStyle name="Normal 6 3 4 2 3" xfId="1417" xr:uid="{A8CE1466-2B26-4FAE-8670-83A916D78B18}"/>
    <cellStyle name="Normal 6 3 4 2 3 2" xfId="3980" xr:uid="{946DB979-C93D-4F5D-AE42-CFDAF6E78247}"/>
    <cellStyle name="Normal 6 3 4 2 4" xfId="1418" xr:uid="{4C203EAD-1C48-409B-934C-C316FDA554EF}"/>
    <cellStyle name="Normal 6 3 4 2 5" xfId="1419" xr:uid="{85479D3C-8F96-4F27-B0CD-ADFF439D3267}"/>
    <cellStyle name="Normal 6 3 4 3" xfId="1420" xr:uid="{3F65BC81-3563-40D3-A796-AD919EE77703}"/>
    <cellStyle name="Normal 6 3 4 3 2" xfId="1421" xr:uid="{D4AEA205-C4CA-49EC-A111-AA428CC8920F}"/>
    <cellStyle name="Normal 6 3 4 3 2 2" xfId="3981" xr:uid="{200513BC-6015-43A9-B4FE-CFF670DCF820}"/>
    <cellStyle name="Normal 6 3 4 3 3" xfId="1422" xr:uid="{406204DA-9AB8-465B-8765-88A5A9FEED31}"/>
    <cellStyle name="Normal 6 3 4 3 4" xfId="1423" xr:uid="{F4EA601F-8258-4B1B-A250-5AE39C4C1DA1}"/>
    <cellStyle name="Normal 6 3 4 4" xfId="1424" xr:uid="{30B7565C-E8F5-4E45-A2EC-33353E0CCE10}"/>
    <cellStyle name="Normal 6 3 4 4 2" xfId="1425" xr:uid="{AECD2A83-B305-42CC-919C-272E9F1D07AA}"/>
    <cellStyle name="Normal 6 3 4 4 3" xfId="1426" xr:uid="{8EE8F582-A9A9-4D4A-A845-8EDA40F9536F}"/>
    <cellStyle name="Normal 6 3 4 4 4" xfId="1427" xr:uid="{CF32F1CD-0336-4966-ACD8-D4112404BE5A}"/>
    <cellStyle name="Normal 6 3 4 5" xfId="1428" xr:uid="{34B4C2B8-9E8B-40E7-A566-F0BF90DC5991}"/>
    <cellStyle name="Normal 6 3 4 6" xfId="1429" xr:uid="{E3C87D7A-9AC3-4A83-933C-528A3EBC0A0B}"/>
    <cellStyle name="Normal 6 3 4 7" xfId="1430" xr:uid="{A3CE0067-B4E5-4577-B883-B4A92479BA46}"/>
    <cellStyle name="Normal 6 3 5" xfId="1431" xr:uid="{B94B116A-6354-40C5-A9A1-C9652895B7F9}"/>
    <cellStyle name="Normal 6 3 5 2" xfId="1432" xr:uid="{C06AC0E8-C751-490F-A74A-E2804F43B7B7}"/>
    <cellStyle name="Normal 6 3 5 2 2" xfId="1433" xr:uid="{66849C66-27CB-43D4-AFE7-D37D581B7094}"/>
    <cellStyle name="Normal 6 3 5 2 2 2" xfId="3982" xr:uid="{0C53FC51-6F33-4135-BCEC-F355159D0F26}"/>
    <cellStyle name="Normal 6 3 5 2 2 2 2" xfId="3983" xr:uid="{701B1977-ACED-45C0-874E-59AEF4893A9E}"/>
    <cellStyle name="Normal 6 3 5 2 2 3" xfId="3984" xr:uid="{505AF5A2-6098-4434-85D2-87D97E6260FE}"/>
    <cellStyle name="Normal 6 3 5 2 3" xfId="1434" xr:uid="{8A953DC6-9751-4D16-BCED-63FA2D2664FA}"/>
    <cellStyle name="Normal 6 3 5 2 3 2" xfId="3985" xr:uid="{BEE2B543-772B-4B79-AE64-320A86E784D6}"/>
    <cellStyle name="Normal 6 3 5 2 4" xfId="1435" xr:uid="{ADC1D66C-BDC5-4882-9FD2-1422A88F2F01}"/>
    <cellStyle name="Normal 6 3 5 3" xfId="1436" xr:uid="{065BE536-EC67-47B3-9A3C-057C7D6E5F9E}"/>
    <cellStyle name="Normal 6 3 5 3 2" xfId="1437" xr:uid="{4A5758BE-49C5-4D32-AB76-044033C61400}"/>
    <cellStyle name="Normal 6 3 5 3 2 2" xfId="3986" xr:uid="{6B44E967-2DA5-4FBC-99C2-8DA168B95A21}"/>
    <cellStyle name="Normal 6 3 5 3 3" xfId="1438" xr:uid="{0FF85DE2-F87B-413F-8040-78EEBDB95457}"/>
    <cellStyle name="Normal 6 3 5 3 4" xfId="1439" xr:uid="{CDD30C9B-582C-4B8E-9DC1-568BD08BB306}"/>
    <cellStyle name="Normal 6 3 5 4" xfId="1440" xr:uid="{E5166F4F-8379-49CC-8D18-580910F69CD8}"/>
    <cellStyle name="Normal 6 3 5 4 2" xfId="3987" xr:uid="{D513D013-14D1-430D-AE1E-C02FBC2654E6}"/>
    <cellStyle name="Normal 6 3 5 5" xfId="1441" xr:uid="{FE233FF7-3211-4E01-BB74-CE3723325A0F}"/>
    <cellStyle name="Normal 6 3 5 6" xfId="1442" xr:uid="{50F7012F-A05F-4DDA-8C05-74FC53D22D0D}"/>
    <cellStyle name="Normal 6 3 6" xfId="1443" xr:uid="{F9138C5E-48B1-4F96-90EE-EB7E7C5D1F8E}"/>
    <cellStyle name="Normal 6 3 6 2" xfId="1444" xr:uid="{F07EDA1A-D2BF-45F6-BEE5-18D06B1CA061}"/>
    <cellStyle name="Normal 6 3 6 2 2" xfId="1445" xr:uid="{D08BF8D9-B333-418E-AD0E-F8AB7007F531}"/>
    <cellStyle name="Normal 6 3 6 2 2 2" xfId="3988" xr:uid="{79D95387-03B3-4F6B-B712-301B59728C1B}"/>
    <cellStyle name="Normal 6 3 6 2 3" xfId="1446" xr:uid="{CF8A6D8F-91D7-4FF1-B91C-97AC50AB0C64}"/>
    <cellStyle name="Normal 6 3 6 2 4" xfId="1447" xr:uid="{BB5CB549-BDAB-419A-B03F-C57102D291AC}"/>
    <cellStyle name="Normal 6 3 6 3" xfId="1448" xr:uid="{C43165AE-5A53-4AC7-8DF9-20D3693DF93C}"/>
    <cellStyle name="Normal 6 3 6 3 2" xfId="3989" xr:uid="{A84D42E7-C0EF-4121-95D5-3977F920BE64}"/>
    <cellStyle name="Normal 6 3 6 4" xfId="1449" xr:uid="{D0E3628F-3617-4D5E-AD8D-B056F54B62E7}"/>
    <cellStyle name="Normal 6 3 6 5" xfId="1450" xr:uid="{7DE95CFC-6033-4452-97F0-D5A5C5886F05}"/>
    <cellStyle name="Normal 6 3 7" xfId="1451" xr:uid="{4ED8DD36-BAB8-40F0-9A99-AD8BF4616811}"/>
    <cellStyle name="Normal 6 3 7 2" xfId="1452" xr:uid="{0B9B3A58-7923-45D6-A8CA-28BCFC9FE7F4}"/>
    <cellStyle name="Normal 6 3 7 2 2" xfId="3990" xr:uid="{389E939B-3707-48A0-9C72-D50C4ABB6FA5}"/>
    <cellStyle name="Normal 6 3 7 3" xfId="1453" xr:uid="{4A6E2475-5706-4D0A-ADB3-D9C710F92F4C}"/>
    <cellStyle name="Normal 6 3 7 4" xfId="1454" xr:uid="{673F4D62-2B2E-4374-AFAA-3E1D58BA980B}"/>
    <cellStyle name="Normal 6 3 8" xfId="1455" xr:uid="{A4530D18-0E9F-43EC-BC84-23C63C3A0F39}"/>
    <cellStyle name="Normal 6 3 8 2" xfId="1456" xr:uid="{286A295B-F45F-4142-ABC5-C13EF0EE10BD}"/>
    <cellStyle name="Normal 6 3 8 3" xfId="1457" xr:uid="{933523F3-4EB1-4BE5-AD16-B611DC84A8F5}"/>
    <cellStyle name="Normal 6 3 8 4" xfId="1458" xr:uid="{639445C1-57C8-497B-BEFB-372C4B655E8B}"/>
    <cellStyle name="Normal 6 3 9" xfId="1459" xr:uid="{388D13A8-3DC0-46E4-975F-EAC8684309A7}"/>
    <cellStyle name="Normal 6 4" xfId="1460" xr:uid="{5BDEF351-19AB-4363-A253-2FBB83467F35}"/>
    <cellStyle name="Normal 6 4 10" xfId="1461" xr:uid="{3AC68BBB-2B60-4321-ACCB-71378C3FE78C}"/>
    <cellStyle name="Normal 6 4 11" xfId="1462" xr:uid="{EBD72470-C974-4E7E-9BEE-87F2C455F100}"/>
    <cellStyle name="Normal 6 4 2" xfId="1463" xr:uid="{AA48DAF7-D561-450F-9DB6-44C55B23671F}"/>
    <cellStyle name="Normal 6 4 2 2" xfId="1464" xr:uid="{A035A07D-A140-4C85-92DD-82CDEA382A3E}"/>
    <cellStyle name="Normal 6 4 2 2 2" xfId="1465" xr:uid="{312AE556-E2EB-42A1-860E-201559ABEFF9}"/>
    <cellStyle name="Normal 6 4 2 2 2 2" xfId="1466" xr:uid="{C0ACF487-0014-4D91-991F-226B4CFC9C45}"/>
    <cellStyle name="Normal 6 4 2 2 2 2 2" xfId="1467" xr:uid="{1F1B5B87-4D2E-4B10-A355-D4CC63DB7D02}"/>
    <cellStyle name="Normal 6 4 2 2 2 2 2 2" xfId="3991" xr:uid="{27C2DED1-7FB0-4FA1-AC85-30CD791D2D61}"/>
    <cellStyle name="Normal 6 4 2 2 2 2 3" xfId="1468" xr:uid="{396254C3-1C35-48A8-B229-5CD8F7E4DA94}"/>
    <cellStyle name="Normal 6 4 2 2 2 2 4" xfId="1469" xr:uid="{D1129E9A-BCB4-4214-8593-FD9EFD0ACD1F}"/>
    <cellStyle name="Normal 6 4 2 2 2 3" xfId="1470" xr:uid="{6D71B039-70FA-4EF8-AA51-E8D4F1CE6993}"/>
    <cellStyle name="Normal 6 4 2 2 2 3 2" xfId="1471" xr:uid="{2D52D05C-7AE3-4B08-B653-4369F61DD1B2}"/>
    <cellStyle name="Normal 6 4 2 2 2 3 3" xfId="1472" xr:uid="{650F7CD6-4093-4BEB-848B-F0446A6D7CC9}"/>
    <cellStyle name="Normal 6 4 2 2 2 3 4" xfId="1473" xr:uid="{2C424E4A-8052-4B50-BCF8-CDDE5F091F8A}"/>
    <cellStyle name="Normal 6 4 2 2 2 4" xfId="1474" xr:uid="{A07D8067-A83D-48AE-BF61-90A258E8FA07}"/>
    <cellStyle name="Normal 6 4 2 2 2 5" xfId="1475" xr:uid="{8BC51183-929F-4DF8-A4F7-F619BF8DB027}"/>
    <cellStyle name="Normal 6 4 2 2 2 6" xfId="1476" xr:uid="{F7C326E2-7059-49C3-9CE0-761B94DB0E9B}"/>
    <cellStyle name="Normal 6 4 2 2 3" xfId="1477" xr:uid="{5AFA3494-720B-4839-82FF-DC5A4BF44656}"/>
    <cellStyle name="Normal 6 4 2 2 3 2" xfId="1478" xr:uid="{CEE5D90F-16E8-4514-8E9B-77EDF7FB9DCA}"/>
    <cellStyle name="Normal 6 4 2 2 3 2 2" xfId="1479" xr:uid="{DBB32377-CB2F-42D1-A742-E365FA38AF20}"/>
    <cellStyle name="Normal 6 4 2 2 3 2 3" xfId="1480" xr:uid="{3448F943-7937-4459-B710-35E135D1A3E5}"/>
    <cellStyle name="Normal 6 4 2 2 3 2 4" xfId="1481" xr:uid="{8FB183B7-5BD9-4AE4-83E3-1115C4AD913F}"/>
    <cellStyle name="Normal 6 4 2 2 3 3" xfId="1482" xr:uid="{571B32B7-83F3-4F82-9C08-8E7D257F2CC8}"/>
    <cellStyle name="Normal 6 4 2 2 3 4" xfId="1483" xr:uid="{EB448591-3A38-46EE-A385-5814724C7072}"/>
    <cellStyle name="Normal 6 4 2 2 3 5" xfId="1484" xr:uid="{11733486-38BB-4325-B894-44755AB4D0F1}"/>
    <cellStyle name="Normal 6 4 2 2 4" xfId="1485" xr:uid="{3C3BF118-D674-4E76-9EF8-6C62349BDABF}"/>
    <cellStyle name="Normal 6 4 2 2 4 2" xfId="1486" xr:uid="{9AD165EB-DAE5-41DF-883E-A3265ECA3F63}"/>
    <cellStyle name="Normal 6 4 2 2 4 3" xfId="1487" xr:uid="{64B0E7CF-92EB-4616-A607-A04B0F1976E5}"/>
    <cellStyle name="Normal 6 4 2 2 4 4" xfId="1488" xr:uid="{030011A2-FAF2-47DD-B927-6F12A7B3D0D4}"/>
    <cellStyle name="Normal 6 4 2 2 5" xfId="1489" xr:uid="{EE5D40A5-B612-4A8F-8F6B-3114B4B7E0B8}"/>
    <cellStyle name="Normal 6 4 2 2 5 2" xfId="1490" xr:uid="{3DB90B20-F9E1-4699-9119-966BA9EBDA74}"/>
    <cellStyle name="Normal 6 4 2 2 5 3" xfId="1491" xr:uid="{EB9D73D2-65DD-4F45-A27A-618B9657A160}"/>
    <cellStyle name="Normal 6 4 2 2 5 4" xfId="1492" xr:uid="{440E121F-DE79-4A24-B9DF-244D45DD9AAE}"/>
    <cellStyle name="Normal 6 4 2 2 6" xfId="1493" xr:uid="{11A99F06-CF90-4836-9BFB-25CDF7E7F4D6}"/>
    <cellStyle name="Normal 6 4 2 2 7" xfId="1494" xr:uid="{81ECF272-AE8A-4E99-863E-EA9731E8A2BB}"/>
    <cellStyle name="Normal 6 4 2 2 8" xfId="1495" xr:uid="{F7776097-FECB-4F2F-B088-88302EA5409D}"/>
    <cellStyle name="Normal 6 4 2 3" xfId="1496" xr:uid="{12F1B89B-BC9A-4E8F-AA43-5A7001ADD4FD}"/>
    <cellStyle name="Normal 6 4 2 3 2" xfId="1497" xr:uid="{096585B5-C278-401D-BECE-54264DF45A6B}"/>
    <cellStyle name="Normal 6 4 2 3 2 2" xfId="1498" xr:uid="{08D0B1F8-A570-4761-8BF6-9C7A678B6C96}"/>
    <cellStyle name="Normal 6 4 2 3 2 2 2" xfId="3992" xr:uid="{207A79BF-7B31-44AB-B0AB-323D2FF9381C}"/>
    <cellStyle name="Normal 6 4 2 3 2 2 2 2" xfId="3993" xr:uid="{F10D059F-0D91-4EAE-8905-7392E1161FCF}"/>
    <cellStyle name="Normal 6 4 2 3 2 2 3" xfId="3994" xr:uid="{50F975BC-B751-4ECE-9A0E-AC8A6E0B0E3D}"/>
    <cellStyle name="Normal 6 4 2 3 2 3" xfId="1499" xr:uid="{653E65B3-14AF-432E-A778-6E2C30FAFFD2}"/>
    <cellStyle name="Normal 6 4 2 3 2 3 2" xfId="3995" xr:uid="{76B28675-AC69-492C-8BF6-631A8D438AEF}"/>
    <cellStyle name="Normal 6 4 2 3 2 4" xfId="1500" xr:uid="{DBFFB5FF-F3C4-49B3-A063-564E56E6F18D}"/>
    <cellStyle name="Normal 6 4 2 3 3" xfId="1501" xr:uid="{FE34F045-525A-442E-B1F7-5242C4F943E5}"/>
    <cellStyle name="Normal 6 4 2 3 3 2" xfId="1502" xr:uid="{F2DC1EDC-BAF9-4E13-A771-81303A2AB0A9}"/>
    <cellStyle name="Normal 6 4 2 3 3 2 2" xfId="3996" xr:uid="{D4445606-9343-4788-AE43-17B1A5D19BD8}"/>
    <cellStyle name="Normal 6 4 2 3 3 3" xfId="1503" xr:uid="{4FAFC2BE-8B5F-4641-9056-6EC8CF16A426}"/>
    <cellStyle name="Normal 6 4 2 3 3 4" xfId="1504" xr:uid="{3D327CA0-9224-4BEF-9ECF-73202062A02C}"/>
    <cellStyle name="Normal 6 4 2 3 4" xfId="1505" xr:uid="{6A0B303D-B312-43E5-8993-12A9B4FC6A70}"/>
    <cellStyle name="Normal 6 4 2 3 4 2" xfId="3997" xr:uid="{CEE29EF2-6C5F-417E-95F3-5B42D4E31A3E}"/>
    <cellStyle name="Normal 6 4 2 3 5" xfId="1506" xr:uid="{CD30699C-8A5B-4994-841B-BAB2E011ACB3}"/>
    <cellStyle name="Normal 6 4 2 3 6" xfId="1507" xr:uid="{B4598DCE-09F9-40B5-8AA8-22FC0E41277E}"/>
    <cellStyle name="Normal 6 4 2 4" xfId="1508" xr:uid="{DB1556BA-CCA1-4303-9E9B-61EFC8789FE0}"/>
    <cellStyle name="Normal 6 4 2 4 2" xfId="1509" xr:uid="{2F505878-17F3-4715-8B86-7987F0231383}"/>
    <cellStyle name="Normal 6 4 2 4 2 2" xfId="1510" xr:uid="{468A2783-35B8-4EC1-B233-51D255045A91}"/>
    <cellStyle name="Normal 6 4 2 4 2 2 2" xfId="3998" xr:uid="{7A5E5DA8-E640-47C3-B40F-9118299C345C}"/>
    <cellStyle name="Normal 6 4 2 4 2 3" xfId="1511" xr:uid="{EBCC9358-D747-4069-8083-0528DAF36680}"/>
    <cellStyle name="Normal 6 4 2 4 2 4" xfId="1512" xr:uid="{57424C9F-30D5-44E5-A690-D86C2316E5C3}"/>
    <cellStyle name="Normal 6 4 2 4 3" xfId="1513" xr:uid="{4DC1D380-A3C1-4A74-85DF-7C7F15C99889}"/>
    <cellStyle name="Normal 6 4 2 4 3 2" xfId="3999" xr:uid="{EC1D9CB6-1FE7-40F1-A65A-995B53FA7CDD}"/>
    <cellStyle name="Normal 6 4 2 4 4" xfId="1514" xr:uid="{F0B56F8D-0A28-4269-BAD7-26E9491C7E87}"/>
    <cellStyle name="Normal 6 4 2 4 5" xfId="1515" xr:uid="{28CA1F67-23F8-4265-B8EF-2AC9F99838AB}"/>
    <cellStyle name="Normal 6 4 2 5" xfId="1516" xr:uid="{31989C8C-0245-45BC-A69F-DC82D7721DAA}"/>
    <cellStyle name="Normal 6 4 2 5 2" xfId="1517" xr:uid="{6EDD8BE1-7CE5-4317-BC91-4A4348FDB0C4}"/>
    <cellStyle name="Normal 6 4 2 5 2 2" xfId="4000" xr:uid="{D1869455-2247-43A3-9881-60913E2C6651}"/>
    <cellStyle name="Normal 6 4 2 5 3" xfId="1518" xr:uid="{11B9F0B9-A14C-483F-A559-1DB75382BAE8}"/>
    <cellStyle name="Normal 6 4 2 5 4" xfId="1519" xr:uid="{A1460DF8-F483-4140-ABB1-E488033CBE28}"/>
    <cellStyle name="Normal 6 4 2 6" xfId="1520" xr:uid="{45659353-D1BF-46A7-983A-74F3AFB6D5C0}"/>
    <cellStyle name="Normal 6 4 2 6 2" xfId="1521" xr:uid="{617DA735-30FB-4F40-B454-ACB7EC37ACC3}"/>
    <cellStyle name="Normal 6 4 2 6 3" xfId="1522" xr:uid="{E797886E-BE20-48E1-B363-4AD6F30E7F96}"/>
    <cellStyle name="Normal 6 4 2 6 4" xfId="1523" xr:uid="{EBE9C8BF-67A8-4E6A-A0CE-52A0F72CA8B8}"/>
    <cellStyle name="Normal 6 4 2 7" xfId="1524" xr:uid="{D6C9C24E-BD09-4199-8A4D-16479100F1D3}"/>
    <cellStyle name="Normal 6 4 2 8" xfId="1525" xr:uid="{F62DAB7E-6C31-4914-A142-E82D33FDBA15}"/>
    <cellStyle name="Normal 6 4 2 9" xfId="1526" xr:uid="{BCBBC107-9758-47B9-A84A-9EA6583D82DA}"/>
    <cellStyle name="Normal 6 4 3" xfId="1527" xr:uid="{4821C30E-0072-4FDF-917F-8723E30EC83F}"/>
    <cellStyle name="Normal 6 4 3 2" xfId="1528" xr:uid="{D3F4230E-16C7-4432-B141-18825AB79D69}"/>
    <cellStyle name="Normal 6 4 3 2 2" xfId="1529" xr:uid="{4A3D14D1-B2EF-4ECA-804C-0B12F7F75E1E}"/>
    <cellStyle name="Normal 6 4 3 2 2 2" xfId="1530" xr:uid="{24C0278B-9D69-4D26-B91B-5351C019F08A}"/>
    <cellStyle name="Normal 6 4 3 2 2 2 2" xfId="4001" xr:uid="{196278BC-3FB6-4988-A7BB-0B73D6E66D1D}"/>
    <cellStyle name="Normal 6 4 3 2 2 3" xfId="1531" xr:uid="{40DFF501-F216-498C-A76C-F8B2EC0921C0}"/>
    <cellStyle name="Normal 6 4 3 2 2 4" xfId="1532" xr:uid="{1DE06DD5-E1CC-45D6-AB07-A3584355646D}"/>
    <cellStyle name="Normal 6 4 3 2 3" xfId="1533" xr:uid="{71C3DF80-3893-4D4F-A327-D419FE1655E3}"/>
    <cellStyle name="Normal 6 4 3 2 3 2" xfId="1534" xr:uid="{C530621C-64F6-4F0C-9B40-F334A75CAEBD}"/>
    <cellStyle name="Normal 6 4 3 2 3 3" xfId="1535" xr:uid="{AAA62919-9726-4B59-A6E7-8E2F9D878C24}"/>
    <cellStyle name="Normal 6 4 3 2 3 4" xfId="1536" xr:uid="{93C82341-8BBC-4FC1-AF08-1E4241254723}"/>
    <cellStyle name="Normal 6 4 3 2 4" xfId="1537" xr:uid="{70BAFCDD-C3BE-497B-A506-17EE41D882E7}"/>
    <cellStyle name="Normal 6 4 3 2 5" xfId="1538" xr:uid="{E232BC14-E629-46B9-AF41-772514BCD2B3}"/>
    <cellStyle name="Normal 6 4 3 2 6" xfId="1539" xr:uid="{035AE42F-1E5E-4BB7-AAD7-0FC4A6B1E893}"/>
    <cellStyle name="Normal 6 4 3 3" xfId="1540" xr:uid="{71AD5C19-B8B0-4924-AB76-301D6D082F7F}"/>
    <cellStyle name="Normal 6 4 3 3 2" xfId="1541" xr:uid="{81D1B05A-39BD-480C-B35F-E433B9DB6DB4}"/>
    <cellStyle name="Normal 6 4 3 3 2 2" xfId="1542" xr:uid="{27509196-7FFE-4B1A-8405-5BC4E2CC5997}"/>
    <cellStyle name="Normal 6 4 3 3 2 3" xfId="1543" xr:uid="{FAFB25E0-84E3-4E47-87FF-657DB90E741A}"/>
    <cellStyle name="Normal 6 4 3 3 2 4" xfId="1544" xr:uid="{46C02789-9D1F-404E-8218-3A1453E73046}"/>
    <cellStyle name="Normal 6 4 3 3 3" xfId="1545" xr:uid="{594D3009-D100-4CC2-95A6-61E3BAC22025}"/>
    <cellStyle name="Normal 6 4 3 3 4" xfId="1546" xr:uid="{0AB01008-5AA2-41FD-9341-EAC0DAF479AF}"/>
    <cellStyle name="Normal 6 4 3 3 5" xfId="1547" xr:uid="{ADB82485-7C52-4990-A458-ADB50EDF8328}"/>
    <cellStyle name="Normal 6 4 3 4" xfId="1548" xr:uid="{7240BC0C-2056-48C5-88E2-E3B967AD6758}"/>
    <cellStyle name="Normal 6 4 3 4 2" xfId="1549" xr:uid="{9BA75E2A-2132-43C5-A97B-9985C8EE30D0}"/>
    <cellStyle name="Normal 6 4 3 4 3" xfId="1550" xr:uid="{9C92DD6C-25B4-4F65-AA0C-EAB9F2881C01}"/>
    <cellStyle name="Normal 6 4 3 4 4" xfId="1551" xr:uid="{E17B37CB-9499-400F-B269-0C8F5D57EE76}"/>
    <cellStyle name="Normal 6 4 3 5" xfId="1552" xr:uid="{AAB379EA-CBBB-4E25-8AC5-183C8633BD81}"/>
    <cellStyle name="Normal 6 4 3 5 2" xfId="1553" xr:uid="{78F3169D-5897-4234-92D8-76B266E1AB05}"/>
    <cellStyle name="Normal 6 4 3 5 3" xfId="1554" xr:uid="{457BA34A-A995-4BBA-807D-E6D7E7075CA1}"/>
    <cellStyle name="Normal 6 4 3 5 4" xfId="1555" xr:uid="{85306B77-7F44-4D2A-BA1A-F8463CADCB84}"/>
    <cellStyle name="Normal 6 4 3 6" xfId="1556" xr:uid="{88499906-B0E7-4512-B060-B5F22B353159}"/>
    <cellStyle name="Normal 6 4 3 7" xfId="1557" xr:uid="{951F58FB-3F2C-4F4D-88BD-3E84E35D865B}"/>
    <cellStyle name="Normal 6 4 3 8" xfId="1558" xr:uid="{A99D00EE-202E-403D-9C03-74BAF29E1164}"/>
    <cellStyle name="Normal 6 4 4" xfId="1559" xr:uid="{4D52D5C4-56EB-42F0-933D-9D008064030E}"/>
    <cellStyle name="Normal 6 4 4 2" xfId="1560" xr:uid="{FEFFA633-B85E-40EB-A31A-3A4DA70799F6}"/>
    <cellStyle name="Normal 6 4 4 2 2" xfId="1561" xr:uid="{0FAD0F34-3430-4F5F-9CDD-767893481BE7}"/>
    <cellStyle name="Normal 6 4 4 2 2 2" xfId="1562" xr:uid="{ADF73B3E-029B-4959-9DD5-8B54E86B1DFF}"/>
    <cellStyle name="Normal 6 4 4 2 2 2 2" xfId="4002" xr:uid="{1531BED6-6B2B-4E99-A271-E0BF607883FD}"/>
    <cellStyle name="Normal 6 4 4 2 2 3" xfId="1563" xr:uid="{05BF8506-825A-401B-9BD2-37D4C36D636C}"/>
    <cellStyle name="Normal 6 4 4 2 2 4" xfId="1564" xr:uid="{9BEB4C72-0485-40B7-96A7-EF1FBCEDEA14}"/>
    <cellStyle name="Normal 6 4 4 2 3" xfId="1565" xr:uid="{319F7E36-8482-44E9-B0EE-3948CBD35917}"/>
    <cellStyle name="Normal 6 4 4 2 3 2" xfId="4003" xr:uid="{8642F7FA-26AB-47D2-BCD0-7D822C8FDDA1}"/>
    <cellStyle name="Normal 6 4 4 2 4" xfId="1566" xr:uid="{B62F151F-0D4C-48CF-BA49-AE7FF3AB04E6}"/>
    <cellStyle name="Normal 6 4 4 2 5" xfId="1567" xr:uid="{DEA70E83-8332-45AB-9670-6D6BD87F75B5}"/>
    <cellStyle name="Normal 6 4 4 3" xfId="1568" xr:uid="{99772052-8F19-4271-9D02-4472234BA4BC}"/>
    <cellStyle name="Normal 6 4 4 3 2" xfId="1569" xr:uid="{CEAAF1F6-CA4C-4949-A572-30FCE5A58302}"/>
    <cellStyle name="Normal 6 4 4 3 2 2" xfId="4004" xr:uid="{7D292EE6-804B-461E-BDAF-F654DF22AF66}"/>
    <cellStyle name="Normal 6 4 4 3 3" xfId="1570" xr:uid="{87929261-A250-40E4-A898-AFEE6EE80FB7}"/>
    <cellStyle name="Normal 6 4 4 3 4" xfId="1571" xr:uid="{B644443B-A8A9-44C5-8E78-101783735375}"/>
    <cellStyle name="Normal 6 4 4 4" xfId="1572" xr:uid="{628B4822-1BC5-4B84-AA06-99D4A4ECC809}"/>
    <cellStyle name="Normal 6 4 4 4 2" xfId="1573" xr:uid="{E104C0BD-897A-4380-AFA0-E6EB1F324D05}"/>
    <cellStyle name="Normal 6 4 4 4 3" xfId="1574" xr:uid="{42ABB6AF-4653-4EF6-8AC1-817C3158320D}"/>
    <cellStyle name="Normal 6 4 4 4 4" xfId="1575" xr:uid="{F7568CEB-1B4C-4BF1-B56B-205E9DB1ED26}"/>
    <cellStyle name="Normal 6 4 4 5" xfId="1576" xr:uid="{01317A9D-9397-41D4-89AF-8F12EB4BEEF7}"/>
    <cellStyle name="Normal 6 4 4 6" xfId="1577" xr:uid="{DFB7D835-8F6C-4533-964A-D8CF373923B6}"/>
    <cellStyle name="Normal 6 4 4 7" xfId="1578" xr:uid="{4EC22F89-99DF-4959-830E-F30D1A70C402}"/>
    <cellStyle name="Normal 6 4 5" xfId="1579" xr:uid="{3D567455-913B-4CA0-8D6A-86CF848F6440}"/>
    <cellStyle name="Normal 6 4 5 2" xfId="1580" xr:uid="{8DEB39C1-33FA-475F-9FEB-F055D1DEB9C6}"/>
    <cellStyle name="Normal 6 4 5 2 2" xfId="1581" xr:uid="{582B06C7-25F8-445F-92E7-5FDFD6DE2399}"/>
    <cellStyle name="Normal 6 4 5 2 2 2" xfId="4005" xr:uid="{EFF3BE1A-492E-4F74-9F25-11E919E8FB5E}"/>
    <cellStyle name="Normal 6 4 5 2 3" xfId="1582" xr:uid="{53E8AE0E-DC2A-4A60-8179-C084E60DFB84}"/>
    <cellStyle name="Normal 6 4 5 2 4" xfId="1583" xr:uid="{30E55110-61D1-4B8C-B7A6-6D05BC65A373}"/>
    <cellStyle name="Normal 6 4 5 3" xfId="1584" xr:uid="{49E1D1A4-83FD-435C-AD0F-AE4645F7C959}"/>
    <cellStyle name="Normal 6 4 5 3 2" xfId="1585" xr:uid="{8D6733C4-A380-497B-BB4E-0B20C93C2E29}"/>
    <cellStyle name="Normal 6 4 5 3 3" xfId="1586" xr:uid="{19499307-A7FF-4682-A0AB-509A95A72948}"/>
    <cellStyle name="Normal 6 4 5 3 4" xfId="1587" xr:uid="{3CCD09C7-1236-40AE-BAFC-75D82E86F0FF}"/>
    <cellStyle name="Normal 6 4 5 4" xfId="1588" xr:uid="{7AD24A17-27C5-4186-A2B4-ACA18265A426}"/>
    <cellStyle name="Normal 6 4 5 5" xfId="1589" xr:uid="{6F122BFE-1170-4B53-A8AF-87C2814AE264}"/>
    <cellStyle name="Normal 6 4 5 6" xfId="1590" xr:uid="{E413D74C-7FD3-4017-8866-817120E2C747}"/>
    <cellStyle name="Normal 6 4 6" xfId="1591" xr:uid="{D0ED84F8-060A-466E-8EF8-F495C03FBD7D}"/>
    <cellStyle name="Normal 6 4 6 2" xfId="1592" xr:uid="{DB42858E-280B-4687-A53E-005D5C202AC3}"/>
    <cellStyle name="Normal 6 4 6 2 2" xfId="1593" xr:uid="{E00181D3-94DE-4EE4-A1C6-B5783A2FE0B4}"/>
    <cellStyle name="Normal 6 4 6 2 3" xfId="1594" xr:uid="{22905A82-735B-4A00-9394-41811778688F}"/>
    <cellStyle name="Normal 6 4 6 2 4" xfId="1595" xr:uid="{984D52E2-C23C-416E-9F86-20787641BE1B}"/>
    <cellStyle name="Normal 6 4 6 3" xfId="1596" xr:uid="{2208A918-D54A-4027-A058-5DCD71E8D854}"/>
    <cellStyle name="Normal 6 4 6 4" xfId="1597" xr:uid="{B0E46137-0FD3-4278-8F62-06D2A25C7027}"/>
    <cellStyle name="Normal 6 4 6 5" xfId="1598" xr:uid="{369EF402-CF1C-40C0-A62A-37C0F9FEB530}"/>
    <cellStyle name="Normal 6 4 7" xfId="1599" xr:uid="{67D28CF6-1F36-4A55-B45A-2A7141F6013D}"/>
    <cellStyle name="Normal 6 4 7 2" xfId="1600" xr:uid="{8CF3D678-C885-4659-A472-A9BE71FA85C2}"/>
    <cellStyle name="Normal 6 4 7 3" xfId="1601" xr:uid="{70968CC1-4830-4807-9F32-B610C532BDDE}"/>
    <cellStyle name="Normal 6 4 7 3 2" xfId="4378" xr:uid="{79B42825-82E7-4069-85C5-ECF99816D1CE}"/>
    <cellStyle name="Normal 6 4 7 4" xfId="1602" xr:uid="{0B43F6CF-62EB-4085-9FB7-7D43B074D702}"/>
    <cellStyle name="Normal 6 4 8" xfId="1603" xr:uid="{05FD3CA8-3C13-4BAF-83CB-D1D0ECF391EA}"/>
    <cellStyle name="Normal 6 4 8 2" xfId="1604" xr:uid="{EA0690B4-BA82-4AA7-9475-BC5B961D6047}"/>
    <cellStyle name="Normal 6 4 8 3" xfId="1605" xr:uid="{1544E7C3-D912-4357-8595-6DAF93532245}"/>
    <cellStyle name="Normal 6 4 8 4" xfId="1606" xr:uid="{0DEC221F-A026-4B30-B560-A852CFCEFDDC}"/>
    <cellStyle name="Normal 6 4 9" xfId="1607" xr:uid="{E1F82EB3-A3C3-4A0F-8320-9809F09783C6}"/>
    <cellStyle name="Normal 6 5" xfId="1608" xr:uid="{C4394C3C-5FF2-48DC-81EC-B05739E88977}"/>
    <cellStyle name="Normal 6 5 10" xfId="1609" xr:uid="{C2CF58C2-1946-45F4-8519-3CC1B035FB85}"/>
    <cellStyle name="Normal 6 5 11" xfId="1610" xr:uid="{F5DB036B-C19E-47BF-81A5-A144AF9927A7}"/>
    <cellStyle name="Normal 6 5 2" xfId="1611" xr:uid="{F5A41158-B69D-4A96-B243-D65BADDE7782}"/>
    <cellStyle name="Normal 6 5 2 2" xfId="1612" xr:uid="{20B9BF3E-04C1-4CCF-9626-B0046D012401}"/>
    <cellStyle name="Normal 6 5 2 2 2" xfId="1613" xr:uid="{994266F0-EFEA-4059-B294-D96C5AD45410}"/>
    <cellStyle name="Normal 6 5 2 2 2 2" xfId="1614" xr:uid="{5014EC65-3388-4664-A22B-055399500044}"/>
    <cellStyle name="Normal 6 5 2 2 2 2 2" xfId="1615" xr:uid="{2BF6C5E8-4F0E-4985-A732-0F88327FD363}"/>
    <cellStyle name="Normal 6 5 2 2 2 2 3" xfId="1616" xr:uid="{A14E14B0-98B3-43B5-AE04-CD900E710C4F}"/>
    <cellStyle name="Normal 6 5 2 2 2 2 4" xfId="1617" xr:uid="{C140CBEF-F4E5-4D0A-BE8D-56569589A1A1}"/>
    <cellStyle name="Normal 6 5 2 2 2 3" xfId="1618" xr:uid="{DEB3A168-C70F-43D9-9306-B439AAA956E3}"/>
    <cellStyle name="Normal 6 5 2 2 2 3 2" xfId="1619" xr:uid="{4D01E5B8-3FC2-4E25-9D5B-779F16E11D93}"/>
    <cellStyle name="Normal 6 5 2 2 2 3 3" xfId="1620" xr:uid="{86271AED-0253-4FA8-BDAC-E43C01574F78}"/>
    <cellStyle name="Normal 6 5 2 2 2 3 4" xfId="1621" xr:uid="{8064A4D8-F34B-4DBE-BDD6-312D85AE8B45}"/>
    <cellStyle name="Normal 6 5 2 2 2 4" xfId="1622" xr:uid="{0B800E77-95E9-439F-BB84-98A0E93BF38B}"/>
    <cellStyle name="Normal 6 5 2 2 2 5" xfId="1623" xr:uid="{6BB0F10F-5646-494B-893A-3695916B2195}"/>
    <cellStyle name="Normal 6 5 2 2 2 6" xfId="1624" xr:uid="{B3D7555C-14CE-4405-B8EF-4B0228E57427}"/>
    <cellStyle name="Normal 6 5 2 2 3" xfId="1625" xr:uid="{E7FCD45E-63D5-4FA8-8ED1-06DEB8DE2B95}"/>
    <cellStyle name="Normal 6 5 2 2 3 2" xfId="1626" xr:uid="{A070DDD1-A5C6-4F29-AB05-F3A055AA972E}"/>
    <cellStyle name="Normal 6 5 2 2 3 2 2" xfId="1627" xr:uid="{0154D24F-4532-457C-8E0D-D249AA9D44FB}"/>
    <cellStyle name="Normal 6 5 2 2 3 2 3" xfId="1628" xr:uid="{CA1C1D86-A271-425D-B96C-1F04ACCE7410}"/>
    <cellStyle name="Normal 6 5 2 2 3 2 4" xfId="1629" xr:uid="{E2C2A404-C859-493D-8736-ED2BF810E14F}"/>
    <cellStyle name="Normal 6 5 2 2 3 3" xfId="1630" xr:uid="{02C3DC5E-DA92-4FE1-ADBD-31B0B8A28CB4}"/>
    <cellStyle name="Normal 6 5 2 2 3 4" xfId="1631" xr:uid="{D5BD050B-B87E-4D7C-A587-2C0943D05EFF}"/>
    <cellStyle name="Normal 6 5 2 2 3 5" xfId="1632" xr:uid="{17388654-952B-41A4-9B32-18C26DEA95B3}"/>
    <cellStyle name="Normal 6 5 2 2 4" xfId="1633" xr:uid="{8838FA54-36C4-4995-9D6B-1ECF87FF98CD}"/>
    <cellStyle name="Normal 6 5 2 2 4 2" xfId="1634" xr:uid="{06D481F7-FA4B-4C8D-809A-251CA5836F27}"/>
    <cellStyle name="Normal 6 5 2 2 4 3" xfId="1635" xr:uid="{AF77A7A7-5990-442B-AA18-4E87A68426E7}"/>
    <cellStyle name="Normal 6 5 2 2 4 4" xfId="1636" xr:uid="{EA890DAC-0264-4D25-9926-C664E2FAFE3A}"/>
    <cellStyle name="Normal 6 5 2 2 5" xfId="1637" xr:uid="{8E3A9090-6F2B-4491-8165-A10442F7B7F8}"/>
    <cellStyle name="Normal 6 5 2 2 5 2" xfId="1638" xr:uid="{FB97A8D1-B8AD-4540-B4A7-D6A3570D5B73}"/>
    <cellStyle name="Normal 6 5 2 2 5 3" xfId="1639" xr:uid="{360B5B79-C016-4C2F-88D3-66A11D4D425E}"/>
    <cellStyle name="Normal 6 5 2 2 5 4" xfId="1640" xr:uid="{C78B1927-86FA-4ECC-9226-6EC6F1F9CBB2}"/>
    <cellStyle name="Normal 6 5 2 2 6" xfId="1641" xr:uid="{2E1D9115-10C9-4BF5-AB49-C10C088AF2D4}"/>
    <cellStyle name="Normal 6 5 2 2 7" xfId="1642" xr:uid="{D3A54981-8EC8-4B20-9DAB-C2DCC049EF24}"/>
    <cellStyle name="Normal 6 5 2 2 8" xfId="1643" xr:uid="{A75D903A-78EC-48E3-9CB7-706AD082E75A}"/>
    <cellStyle name="Normal 6 5 2 3" xfId="1644" xr:uid="{F1EDC455-636C-42D8-B20E-F1F206C783C9}"/>
    <cellStyle name="Normal 6 5 2 3 2" xfId="1645" xr:uid="{FD769EE2-38CC-4DD7-9BC0-EEF590020928}"/>
    <cellStyle name="Normal 6 5 2 3 2 2" xfId="1646" xr:uid="{24E46585-A7BC-464D-AC9B-AA142BD28256}"/>
    <cellStyle name="Normal 6 5 2 3 2 3" xfId="1647" xr:uid="{065D5E20-40CE-490A-9F42-EBE8D9378979}"/>
    <cellStyle name="Normal 6 5 2 3 2 4" xfId="1648" xr:uid="{254D2CF3-100F-45C9-8F55-7058F0AB5D7E}"/>
    <cellStyle name="Normal 6 5 2 3 3" xfId="1649" xr:uid="{B49559FE-2E76-41FC-B6E0-461C2BD711A8}"/>
    <cellStyle name="Normal 6 5 2 3 3 2" xfId="1650" xr:uid="{AF7C8176-B7DC-4283-A2F9-B09A001C3712}"/>
    <cellStyle name="Normal 6 5 2 3 3 3" xfId="1651" xr:uid="{F7601786-C8A3-4336-BFE2-2711CAC49F77}"/>
    <cellStyle name="Normal 6 5 2 3 3 4" xfId="1652" xr:uid="{515940BF-607C-4C5D-A6EB-3062BF0B81E1}"/>
    <cellStyle name="Normal 6 5 2 3 4" xfId="1653" xr:uid="{30E1B33D-AFAD-4D82-A9D2-43A8E73A28CA}"/>
    <cellStyle name="Normal 6 5 2 3 5" xfId="1654" xr:uid="{DBC7EAD7-9107-4E90-9DF5-B278AC8CB625}"/>
    <cellStyle name="Normal 6 5 2 3 6" xfId="1655" xr:uid="{7A8577B9-ED81-4985-A296-6CEB2ACC672D}"/>
    <cellStyle name="Normal 6 5 2 4" xfId="1656" xr:uid="{B48885CA-09BC-481E-B166-7EAF2B6E3BF4}"/>
    <cellStyle name="Normal 6 5 2 4 2" xfId="1657" xr:uid="{8329C6B1-5766-4DEE-A202-66BA16F4C9A8}"/>
    <cellStyle name="Normal 6 5 2 4 2 2" xfId="1658" xr:uid="{92C85A65-A1C0-48CE-9344-01A7A95DF108}"/>
    <cellStyle name="Normal 6 5 2 4 2 3" xfId="1659" xr:uid="{1ADA7525-CEBF-4D12-9347-3A65B621A862}"/>
    <cellStyle name="Normal 6 5 2 4 2 4" xfId="1660" xr:uid="{E93E3EB1-2138-4CA1-B865-5C86DFD3DEA1}"/>
    <cellStyle name="Normal 6 5 2 4 3" xfId="1661" xr:uid="{64CE7D0B-38DA-4163-AF9C-19D11E65A17E}"/>
    <cellStyle name="Normal 6 5 2 4 4" xfId="1662" xr:uid="{E96FD875-C2ED-4696-A2CE-9FE1A670B475}"/>
    <cellStyle name="Normal 6 5 2 4 5" xfId="1663" xr:uid="{A0EA949F-65B0-4C76-84E6-2BCEB873F3F2}"/>
    <cellStyle name="Normal 6 5 2 5" xfId="1664" xr:uid="{3B16AA6C-1327-4250-871D-67C7DF01A745}"/>
    <cellStyle name="Normal 6 5 2 5 2" xfId="1665" xr:uid="{9B827EB4-C7A6-449F-8315-F2C7D4095F05}"/>
    <cellStyle name="Normal 6 5 2 5 3" xfId="1666" xr:uid="{4B116B50-5948-45AE-9AE2-5E21EC92CA4D}"/>
    <cellStyle name="Normal 6 5 2 5 4" xfId="1667" xr:uid="{CAE0EF24-4F0B-4F97-86FE-D4320332AAFE}"/>
    <cellStyle name="Normal 6 5 2 6" xfId="1668" xr:uid="{7E3C0A8B-3304-409D-8BE3-8DF130E6A0C7}"/>
    <cellStyle name="Normal 6 5 2 6 2" xfId="1669" xr:uid="{20120BE2-25F2-4C19-B62B-18CA7C8DA354}"/>
    <cellStyle name="Normal 6 5 2 6 3" xfId="1670" xr:uid="{902E79E3-54E7-48C6-8521-59F946E6D7A4}"/>
    <cellStyle name="Normal 6 5 2 6 4" xfId="1671" xr:uid="{4F2359AD-F7E6-4FE6-B368-07BEF82FA35D}"/>
    <cellStyle name="Normal 6 5 2 7" xfId="1672" xr:uid="{CF7D0EDD-35FE-4223-80B2-EB080B83AADE}"/>
    <cellStyle name="Normal 6 5 2 8" xfId="1673" xr:uid="{240F7A38-0FC2-4D68-A542-8A8BAF907244}"/>
    <cellStyle name="Normal 6 5 2 9" xfId="1674" xr:uid="{2769A87F-F17D-4094-9759-5AF6E74C1F48}"/>
    <cellStyle name="Normal 6 5 3" xfId="1675" xr:uid="{8744FBD3-97CB-4C39-BC27-359CF3D45C80}"/>
    <cellStyle name="Normal 6 5 3 2" xfId="1676" xr:uid="{C69E86F8-816C-47A5-9EA7-109741A8E45E}"/>
    <cellStyle name="Normal 6 5 3 2 2" xfId="1677" xr:uid="{DDA8AA4F-674C-40CB-8A79-46B71780B081}"/>
    <cellStyle name="Normal 6 5 3 2 2 2" xfId="1678" xr:uid="{196892C1-46A0-4B81-9A49-DA1D926E5854}"/>
    <cellStyle name="Normal 6 5 3 2 2 2 2" xfId="4006" xr:uid="{FAD4E97C-3E89-4657-8504-B2060C537835}"/>
    <cellStyle name="Normal 6 5 3 2 2 3" xfId="1679" xr:uid="{21D16CA2-BA04-4DC2-B47F-5BCB9CA2451E}"/>
    <cellStyle name="Normal 6 5 3 2 2 4" xfId="1680" xr:uid="{BC5EE347-2986-4F27-ACB5-528BCAE08846}"/>
    <cellStyle name="Normal 6 5 3 2 3" xfId="1681" xr:uid="{A7F4A515-B46B-441C-9B6F-5E25F176788D}"/>
    <cellStyle name="Normal 6 5 3 2 3 2" xfId="1682" xr:uid="{6A5FC0E2-2DEC-4247-8313-3C8A66CD4938}"/>
    <cellStyle name="Normal 6 5 3 2 3 3" xfId="1683" xr:uid="{458854B8-BC38-4CA3-8EB5-288461A4A861}"/>
    <cellStyle name="Normal 6 5 3 2 3 4" xfId="1684" xr:uid="{679E32D4-F556-4A0D-A660-E8C6DEC716AE}"/>
    <cellStyle name="Normal 6 5 3 2 4" xfId="1685" xr:uid="{4393865E-C000-4B22-8BFC-00EE3E984213}"/>
    <cellStyle name="Normal 6 5 3 2 5" xfId="1686" xr:uid="{0A272C34-7250-4DAD-8860-D5ADDC6867E1}"/>
    <cellStyle name="Normal 6 5 3 2 6" xfId="1687" xr:uid="{AD029114-953C-4510-9004-514273C4AF1B}"/>
    <cellStyle name="Normal 6 5 3 3" xfId="1688" xr:uid="{C43050FF-853C-4EFA-9900-3FAB6D7FB24B}"/>
    <cellStyle name="Normal 6 5 3 3 2" xfId="1689" xr:uid="{4DD4786D-7B5D-417E-87DA-9F16322191BB}"/>
    <cellStyle name="Normal 6 5 3 3 2 2" xfId="1690" xr:uid="{E810634A-31CE-4AE0-B571-8D4582CDC272}"/>
    <cellStyle name="Normal 6 5 3 3 2 3" xfId="1691" xr:uid="{9E89BC91-B75D-48A0-8C1C-8D1C3768AC9F}"/>
    <cellStyle name="Normal 6 5 3 3 2 4" xfId="1692" xr:uid="{A70C3533-E0FC-477E-AA3B-20E635042DA6}"/>
    <cellStyle name="Normal 6 5 3 3 3" xfId="1693" xr:uid="{B4BC32EC-DC97-4604-97E5-C336881CCEAA}"/>
    <cellStyle name="Normal 6 5 3 3 4" xfId="1694" xr:uid="{75F75984-A9AE-4102-AAFD-2DB2BC88613C}"/>
    <cellStyle name="Normal 6 5 3 3 5" xfId="1695" xr:uid="{16FF67CE-C8D8-4FE9-8F2D-8A4833C305C9}"/>
    <cellStyle name="Normal 6 5 3 4" xfId="1696" xr:uid="{D605FB11-4C1B-437E-9F00-6485A437C349}"/>
    <cellStyle name="Normal 6 5 3 4 2" xfId="1697" xr:uid="{0E725640-3605-486A-967D-36A18F3CEC0E}"/>
    <cellStyle name="Normal 6 5 3 4 3" xfId="1698" xr:uid="{AC9C68DF-E70C-418E-8351-076F2299206E}"/>
    <cellStyle name="Normal 6 5 3 4 4" xfId="1699" xr:uid="{B78A244B-0B42-427A-8134-6EFFD4779766}"/>
    <cellStyle name="Normal 6 5 3 5" xfId="1700" xr:uid="{34D7F034-88AA-4533-8BBF-3287E3AADC2F}"/>
    <cellStyle name="Normal 6 5 3 5 2" xfId="1701" xr:uid="{ABD62F87-020B-4CEC-99D5-AD42512B881A}"/>
    <cellStyle name="Normal 6 5 3 5 3" xfId="1702" xr:uid="{2846A3CB-4201-40AF-82A4-4BD4156FB3DF}"/>
    <cellStyle name="Normal 6 5 3 5 4" xfId="1703" xr:uid="{DCBE9DD2-5F7D-45A6-B6E1-982B15D74273}"/>
    <cellStyle name="Normal 6 5 3 6" xfId="1704" xr:uid="{64203771-42CB-4A30-AE6A-707D09DD5E32}"/>
    <cellStyle name="Normal 6 5 3 7" xfId="1705" xr:uid="{A5FCD397-88CB-4761-B1E1-CAB8D07D1766}"/>
    <cellStyle name="Normal 6 5 3 8" xfId="1706" xr:uid="{123B2D56-340D-45EA-B000-FF1C445EDA87}"/>
    <cellStyle name="Normal 6 5 4" xfId="1707" xr:uid="{84E8DE98-5814-4AC2-B107-58313BD029BD}"/>
    <cellStyle name="Normal 6 5 4 2" xfId="1708" xr:uid="{BD86F1A6-2751-4A5F-944C-575997F26975}"/>
    <cellStyle name="Normal 6 5 4 2 2" xfId="1709" xr:uid="{CADD52D6-6BB6-40B3-832C-C04B97FD46A9}"/>
    <cellStyle name="Normal 6 5 4 2 2 2" xfId="1710" xr:uid="{DEB21F01-3625-4C02-BEEC-CCA97A0FDA9A}"/>
    <cellStyle name="Normal 6 5 4 2 2 3" xfId="1711" xr:uid="{AF29F31F-3650-4991-A288-097EB1E49D0B}"/>
    <cellStyle name="Normal 6 5 4 2 2 4" xfId="1712" xr:uid="{16FF94A8-6DEA-4EBB-B9B7-2FAE1E2299E8}"/>
    <cellStyle name="Normal 6 5 4 2 3" xfId="1713" xr:uid="{6109E1F8-525F-46C1-A6C7-D954DE507F34}"/>
    <cellStyle name="Normal 6 5 4 2 4" xfId="1714" xr:uid="{32694BD3-1F3F-4452-94CA-156CFC92231D}"/>
    <cellStyle name="Normal 6 5 4 2 5" xfId="1715" xr:uid="{CE3080CC-14C3-4D04-A549-1BA755751791}"/>
    <cellStyle name="Normal 6 5 4 3" xfId="1716" xr:uid="{F0A7730B-2BAC-4AD4-94FF-6CE78F776200}"/>
    <cellStyle name="Normal 6 5 4 3 2" xfId="1717" xr:uid="{7A4FB077-0401-4FA5-A133-DA3D4CE169ED}"/>
    <cellStyle name="Normal 6 5 4 3 3" xfId="1718" xr:uid="{FBC8D2D2-EEBE-4AC3-8E2B-D5EDD78884A4}"/>
    <cellStyle name="Normal 6 5 4 3 4" xfId="1719" xr:uid="{94BBD5D9-A0F1-4B95-85D8-68866BB55519}"/>
    <cellStyle name="Normal 6 5 4 4" xfId="1720" xr:uid="{D50416FF-3505-4DF5-8F22-CFE57DF1C829}"/>
    <cellStyle name="Normal 6 5 4 4 2" xfId="1721" xr:uid="{BFF274E2-F489-486D-9869-20ED35B8FFFF}"/>
    <cellStyle name="Normal 6 5 4 4 3" xfId="1722" xr:uid="{B72D738B-A222-47DF-A87A-CA974169DF0C}"/>
    <cellStyle name="Normal 6 5 4 4 4" xfId="1723" xr:uid="{F56B2279-B669-4D5A-9359-D44D3E4AD9EA}"/>
    <cellStyle name="Normal 6 5 4 5" xfId="1724" xr:uid="{27BD4BFB-361F-4278-82C9-E7727A1FBAA0}"/>
    <cellStyle name="Normal 6 5 4 6" xfId="1725" xr:uid="{FCC2CB5E-B689-4252-8E02-9DDDBA451F2C}"/>
    <cellStyle name="Normal 6 5 4 7" xfId="1726" xr:uid="{68669DE7-ABD2-4E62-B5A8-3D2422673A5E}"/>
    <cellStyle name="Normal 6 5 5" xfId="1727" xr:uid="{FFCBFBC8-DEA8-4505-B93C-DA9B9BF2EA33}"/>
    <cellStyle name="Normal 6 5 5 2" xfId="1728" xr:uid="{7AED8B55-01AF-414D-B04A-EE76C00F41C6}"/>
    <cellStyle name="Normal 6 5 5 2 2" xfId="1729" xr:uid="{61790CB5-7996-4E89-89F2-0E83D1547733}"/>
    <cellStyle name="Normal 6 5 5 2 3" xfId="1730" xr:uid="{8F66B20C-BCC6-4791-8EA0-C3DEA8080A24}"/>
    <cellStyle name="Normal 6 5 5 2 4" xfId="1731" xr:uid="{F37C7535-9D6B-4520-877D-FFC419D087A7}"/>
    <cellStyle name="Normal 6 5 5 3" xfId="1732" xr:uid="{9690EE6C-5BB1-4906-9607-FB9CB1549A12}"/>
    <cellStyle name="Normal 6 5 5 3 2" xfId="1733" xr:uid="{9D625558-5BF3-45C3-9390-50200033ACD6}"/>
    <cellStyle name="Normal 6 5 5 3 3" xfId="1734" xr:uid="{55D0C296-7F80-46FE-9FCE-3D865A4A84D4}"/>
    <cellStyle name="Normal 6 5 5 3 4" xfId="1735" xr:uid="{9B9A15D6-399A-4E8B-8B4A-49919D4122CC}"/>
    <cellStyle name="Normal 6 5 5 4" xfId="1736" xr:uid="{F33C337A-4B6C-47C9-8C5C-B5377C45B9F7}"/>
    <cellStyle name="Normal 6 5 5 5" xfId="1737" xr:uid="{473A3A3E-96C2-48FB-B499-1950A05FF108}"/>
    <cellStyle name="Normal 6 5 5 6" xfId="1738" xr:uid="{72F96C4C-63FD-43E1-B5B1-F6D650AC9823}"/>
    <cellStyle name="Normal 6 5 6" xfId="1739" xr:uid="{B0CFC27A-1AE8-4979-B1C1-C89E85EB3B2E}"/>
    <cellStyle name="Normal 6 5 6 2" xfId="1740" xr:uid="{74089B10-864F-4103-93FD-071D4CAF7A8C}"/>
    <cellStyle name="Normal 6 5 6 2 2" xfId="1741" xr:uid="{5841EE18-7368-47A3-BF55-5F3525261EF3}"/>
    <cellStyle name="Normal 6 5 6 2 3" xfId="1742" xr:uid="{E9CB78CF-1F8A-4E85-AF5F-56295D764FD1}"/>
    <cellStyle name="Normal 6 5 6 2 4" xfId="1743" xr:uid="{FB181EF1-F4C0-4700-ACD2-443E8A15EC10}"/>
    <cellStyle name="Normal 6 5 6 3" xfId="1744" xr:uid="{9F7685B3-860D-4583-87C6-66DE9C2EFD50}"/>
    <cellStyle name="Normal 6 5 6 4" xfId="1745" xr:uid="{83E78012-E37A-4DA8-A34E-9E10B643F0D1}"/>
    <cellStyle name="Normal 6 5 6 5" xfId="1746" xr:uid="{079775B0-CD0A-4400-A51B-71256E62EFC9}"/>
    <cellStyle name="Normal 6 5 7" xfId="1747" xr:uid="{5518466F-C13B-45FB-92B7-53628034E1FA}"/>
    <cellStyle name="Normal 6 5 7 2" xfId="1748" xr:uid="{7EA9FA5D-7EDA-4310-9D8D-513F38433B76}"/>
    <cellStyle name="Normal 6 5 7 3" xfId="1749" xr:uid="{1AF7AC89-BD4E-4C8F-B5CF-C8A82F67CDD0}"/>
    <cellStyle name="Normal 6 5 7 4" xfId="1750" xr:uid="{69E1C652-706C-455E-BE0F-B58EBB83686F}"/>
    <cellStyle name="Normal 6 5 8" xfId="1751" xr:uid="{9A4ED9FB-F90F-417A-8EA0-DF05E2F88A57}"/>
    <cellStyle name="Normal 6 5 8 2" xfId="1752" xr:uid="{2D613271-BF0F-4D33-875A-94E0655E17B4}"/>
    <cellStyle name="Normal 6 5 8 3" xfId="1753" xr:uid="{40B9CA74-02A6-4415-9E05-3E5229A5F147}"/>
    <cellStyle name="Normal 6 5 8 4" xfId="1754" xr:uid="{6624554D-9CCA-4D71-87F6-FA2030B10E79}"/>
    <cellStyle name="Normal 6 5 9" xfId="1755" xr:uid="{BC2C5095-5655-464A-A7F4-4D34B52A0FB5}"/>
    <cellStyle name="Normal 6 6" xfId="1756" xr:uid="{8964B0EF-1875-4AA6-B131-4C76CF1C6F75}"/>
    <cellStyle name="Normal 6 6 2" xfId="1757" xr:uid="{AD1A5BFB-B90B-405F-9C0D-DDD3B1DEC785}"/>
    <cellStyle name="Normal 6 6 2 2" xfId="1758" xr:uid="{84701810-4759-4968-AFCA-47C42C243A3F}"/>
    <cellStyle name="Normal 6 6 2 2 2" xfId="1759" xr:uid="{21FAAAFB-9C31-475F-9FFF-85499CB2A071}"/>
    <cellStyle name="Normal 6 6 2 2 2 2" xfId="1760" xr:uid="{AEB704AE-F0CE-4B6C-AF54-F90EBFC03DCD}"/>
    <cellStyle name="Normal 6 6 2 2 2 3" xfId="1761" xr:uid="{03B0F7EA-8B6E-4D3A-8F86-9D997F74A678}"/>
    <cellStyle name="Normal 6 6 2 2 2 4" xfId="1762" xr:uid="{5C46B67C-0060-48B5-834C-9F8A77432146}"/>
    <cellStyle name="Normal 6 6 2 2 3" xfId="1763" xr:uid="{7096BA46-6F10-4EA6-BC4F-B10D2961CCA3}"/>
    <cellStyle name="Normal 6 6 2 2 3 2" xfId="1764" xr:uid="{332F4E6B-8070-474A-AB71-F88A1555DD1F}"/>
    <cellStyle name="Normal 6 6 2 2 3 3" xfId="1765" xr:uid="{3BF14A2A-E041-4E95-98FB-0A732E1CCCC8}"/>
    <cellStyle name="Normal 6 6 2 2 3 4" xfId="1766" xr:uid="{2DB708AB-7D19-4A4B-99A7-F4B92906A7DB}"/>
    <cellStyle name="Normal 6 6 2 2 4" xfId="1767" xr:uid="{AC12211C-64A5-4C6F-8CD5-A2DE07E9261B}"/>
    <cellStyle name="Normal 6 6 2 2 5" xfId="1768" xr:uid="{BCC031D9-15E3-48B0-819C-B30A9301C206}"/>
    <cellStyle name="Normal 6 6 2 2 6" xfId="1769" xr:uid="{94B14407-6AC4-4FA5-A0A1-207848BDBD8B}"/>
    <cellStyle name="Normal 6 6 2 3" xfId="1770" xr:uid="{9CA34A48-6228-4EEC-B66A-A981F3F616A0}"/>
    <cellStyle name="Normal 6 6 2 3 2" xfId="1771" xr:uid="{704CE151-0C0E-4210-93F0-91C81EE5E3CE}"/>
    <cellStyle name="Normal 6 6 2 3 2 2" xfId="1772" xr:uid="{FE7F0C95-CF11-49E3-99FB-F2CED0706C54}"/>
    <cellStyle name="Normal 6 6 2 3 2 3" xfId="1773" xr:uid="{1B2B668F-10AC-4FA1-A5CB-F20E7AB47173}"/>
    <cellStyle name="Normal 6 6 2 3 2 4" xfId="1774" xr:uid="{2117F538-FE9B-4E35-BBCC-505B833BD49D}"/>
    <cellStyle name="Normal 6 6 2 3 3" xfId="1775" xr:uid="{90C04D25-B878-4802-97B0-1FE36960F4AA}"/>
    <cellStyle name="Normal 6 6 2 3 4" xfId="1776" xr:uid="{F3AB9770-82D1-41F5-B2A0-403998A37E8A}"/>
    <cellStyle name="Normal 6 6 2 3 5" xfId="1777" xr:uid="{983032BA-1F10-485A-BFF2-71F45CE76E72}"/>
    <cellStyle name="Normal 6 6 2 4" xfId="1778" xr:uid="{9814122D-7965-47FC-8A6D-A23DBAC86748}"/>
    <cellStyle name="Normal 6 6 2 4 2" xfId="1779" xr:uid="{538339B2-AF17-4431-B124-B35A4D1CF988}"/>
    <cellStyle name="Normal 6 6 2 4 3" xfId="1780" xr:uid="{4A88AC3A-1CD6-4DB7-8FAA-9786747BD34C}"/>
    <cellStyle name="Normal 6 6 2 4 4" xfId="1781" xr:uid="{AD17D5FA-A404-499B-B36B-08E88AAB3F54}"/>
    <cellStyle name="Normal 6 6 2 5" xfId="1782" xr:uid="{7DB3D3C1-9157-47ED-AEA5-0AC0B819AC6A}"/>
    <cellStyle name="Normal 6 6 2 5 2" xfId="1783" xr:uid="{86D19E37-3371-46D6-843F-2863CE0BA6E8}"/>
    <cellStyle name="Normal 6 6 2 5 3" xfId="1784" xr:uid="{46509B3B-E57D-47E1-A8A1-348D6B671EEB}"/>
    <cellStyle name="Normal 6 6 2 5 4" xfId="1785" xr:uid="{4C764FB2-D8C8-4416-869B-057F0EB1CAE1}"/>
    <cellStyle name="Normal 6 6 2 6" xfId="1786" xr:uid="{0B9800A9-BC0A-4D7E-8D6D-BD8D00FA1D57}"/>
    <cellStyle name="Normal 6 6 2 7" xfId="1787" xr:uid="{1FE15B28-3E3C-44ED-8243-6AB770FD68B2}"/>
    <cellStyle name="Normal 6 6 2 8" xfId="1788" xr:uid="{9A2F28E4-AA4B-42B2-AC71-55814C12E496}"/>
    <cellStyle name="Normal 6 6 3" xfId="1789" xr:uid="{B260C340-0F75-47BA-8855-6B2220B8BCA3}"/>
    <cellStyle name="Normal 6 6 3 2" xfId="1790" xr:uid="{568140D8-9447-48E6-9AC0-9E5BEF176A8F}"/>
    <cellStyle name="Normal 6 6 3 2 2" xfId="1791" xr:uid="{E9C6170B-C294-415C-8EB6-8E91AE078A1B}"/>
    <cellStyle name="Normal 6 6 3 2 3" xfId="1792" xr:uid="{DC9F28E0-C0CC-49A7-B867-DDA2256F82F4}"/>
    <cellStyle name="Normal 6 6 3 2 4" xfId="1793" xr:uid="{3B32C238-28E3-4DFD-B615-61E768D4AFC0}"/>
    <cellStyle name="Normal 6 6 3 3" xfId="1794" xr:uid="{CA2D5FDB-FC2B-4DB0-BDE9-CB69312499B1}"/>
    <cellStyle name="Normal 6 6 3 3 2" xfId="1795" xr:uid="{003AB804-BE69-4E43-8024-AAE5C4B13C3A}"/>
    <cellStyle name="Normal 6 6 3 3 3" xfId="1796" xr:uid="{674664F1-0629-4778-B217-E6F62FAF62BF}"/>
    <cellStyle name="Normal 6 6 3 3 4" xfId="1797" xr:uid="{8AE531D1-0986-413B-8C01-6A128022196E}"/>
    <cellStyle name="Normal 6 6 3 4" xfId="1798" xr:uid="{FFD542B5-B362-4D83-AECB-89958686E94D}"/>
    <cellStyle name="Normal 6 6 3 5" xfId="1799" xr:uid="{141D04E6-099F-47FC-8A03-299262ADCEA6}"/>
    <cellStyle name="Normal 6 6 3 6" xfId="1800" xr:uid="{4A62E0FB-9030-4DF7-A5B9-CD4DD3B6C316}"/>
    <cellStyle name="Normal 6 6 4" xfId="1801" xr:uid="{0D07BA42-07B1-4F2D-BBA1-F3B6EE464CB6}"/>
    <cellStyle name="Normal 6 6 4 2" xfId="1802" xr:uid="{53159710-9A61-40FF-B90C-FA246B14F861}"/>
    <cellStyle name="Normal 6 6 4 2 2" xfId="1803" xr:uid="{A710BD40-DA5C-44FC-98C5-2D029D60DB27}"/>
    <cellStyle name="Normal 6 6 4 2 3" xfId="1804" xr:uid="{78363009-18D0-4561-8453-18963EFA7099}"/>
    <cellStyle name="Normal 6 6 4 2 4" xfId="1805" xr:uid="{C59DB7BF-C5F2-4C56-AF6D-703D08C401A5}"/>
    <cellStyle name="Normal 6 6 4 3" xfId="1806" xr:uid="{606EA1D4-1728-40CB-8CDC-E37A68C8D125}"/>
    <cellStyle name="Normal 6 6 4 4" xfId="1807" xr:uid="{518302F3-EAA1-4CDA-B60E-6A33333B3B1B}"/>
    <cellStyle name="Normal 6 6 4 5" xfId="1808" xr:uid="{96F9BC8F-4BBE-4439-8D0C-356F74354A15}"/>
    <cellStyle name="Normal 6 6 5" xfId="1809" xr:uid="{C9C8F0A8-604B-4501-8803-FC2FBA932279}"/>
    <cellStyle name="Normal 6 6 5 2" xfId="1810" xr:uid="{3A462816-F964-431C-A1A5-AE0A932E93F7}"/>
    <cellStyle name="Normal 6 6 5 3" xfId="1811" xr:uid="{85CFB426-93E3-4756-B083-4085B86747DD}"/>
    <cellStyle name="Normal 6 6 5 4" xfId="1812" xr:uid="{3F055135-6951-4448-B6E6-2E2D5A5A4279}"/>
    <cellStyle name="Normal 6 6 6" xfId="1813" xr:uid="{745ED0B2-5B1B-4205-AD49-85559071D954}"/>
    <cellStyle name="Normal 6 6 6 2" xfId="1814" xr:uid="{654659C7-7F17-4F1D-A28A-B326CA19D3FC}"/>
    <cellStyle name="Normal 6 6 6 3" xfId="1815" xr:uid="{C85F9168-B128-4311-956E-E2AF49A2CBB4}"/>
    <cellStyle name="Normal 6 6 6 4" xfId="1816" xr:uid="{71ECF9C0-49A9-4EC4-84FB-883D9FA6E84C}"/>
    <cellStyle name="Normal 6 6 7" xfId="1817" xr:uid="{8CBD8343-B41F-4CD1-A357-598423B2E980}"/>
    <cellStyle name="Normal 6 6 8" xfId="1818" xr:uid="{27EC65BC-B75D-4D91-AF16-5E6ADE2838F4}"/>
    <cellStyle name="Normal 6 6 9" xfId="1819" xr:uid="{D3EE669D-9EF3-4810-AB27-98A29734D365}"/>
    <cellStyle name="Normal 6 7" xfId="1820" xr:uid="{49E8BF3B-2DC2-4CC4-930D-AFD922E24897}"/>
    <cellStyle name="Normal 6 7 2" xfId="1821" xr:uid="{540075C5-987B-4465-AA20-C1E72F9BB889}"/>
    <cellStyle name="Normal 6 7 2 2" xfId="1822" xr:uid="{4B88383F-78D2-40E4-B34E-CDB319E58EC5}"/>
    <cellStyle name="Normal 6 7 2 2 2" xfId="1823" xr:uid="{62490F94-D632-4EA7-84A7-5AA53CD5C1EC}"/>
    <cellStyle name="Normal 6 7 2 2 2 2" xfId="4007" xr:uid="{5A3EE607-4912-411C-B951-178CA4C18FAB}"/>
    <cellStyle name="Normal 6 7 2 2 3" xfId="1824" xr:uid="{0B0AA409-333A-48F4-AD7E-E3810417F97A}"/>
    <cellStyle name="Normal 6 7 2 2 4" xfId="1825" xr:uid="{1B78B60A-1FCD-4D67-9022-EB64576F579B}"/>
    <cellStyle name="Normal 6 7 2 3" xfId="1826" xr:uid="{5F1B8A08-6C81-44C9-B95D-FF6C75BCBB11}"/>
    <cellStyle name="Normal 6 7 2 3 2" xfId="1827" xr:uid="{18A2321C-711D-41AF-9973-75414A6B44D9}"/>
    <cellStyle name="Normal 6 7 2 3 3" xfId="1828" xr:uid="{B108AF44-A0A1-4BBD-8758-756A5995274F}"/>
    <cellStyle name="Normal 6 7 2 3 4" xfId="1829" xr:uid="{3165AE78-F17E-4F11-BB75-D97EA63631FF}"/>
    <cellStyle name="Normal 6 7 2 4" xfId="1830" xr:uid="{F5D6CE4E-70D1-4264-A298-3548F77DD134}"/>
    <cellStyle name="Normal 6 7 2 5" xfId="1831" xr:uid="{74108303-11BE-461C-ACA3-76F5F2943388}"/>
    <cellStyle name="Normal 6 7 2 6" xfId="1832" xr:uid="{2F11E3A9-DF77-4F57-AFCA-5B7D50134958}"/>
    <cellStyle name="Normal 6 7 3" xfId="1833" xr:uid="{62C8B64A-E426-4658-8C33-F250951104BE}"/>
    <cellStyle name="Normal 6 7 3 2" xfId="1834" xr:uid="{F6D382A2-B37E-41D2-BF50-5D57F9B5B1E5}"/>
    <cellStyle name="Normal 6 7 3 2 2" xfId="1835" xr:uid="{0FC416C6-E762-42BF-831F-BA491275F59E}"/>
    <cellStyle name="Normal 6 7 3 2 3" xfId="1836" xr:uid="{DDCD7FF9-B31A-46C5-B05C-FE3B7528B802}"/>
    <cellStyle name="Normal 6 7 3 2 4" xfId="1837" xr:uid="{E78FDC04-C3A1-4143-8E9A-B70DFF679D2E}"/>
    <cellStyle name="Normal 6 7 3 3" xfId="1838" xr:uid="{137148A6-E354-4724-93C6-09F318FD98D3}"/>
    <cellStyle name="Normal 6 7 3 4" xfId="1839" xr:uid="{D04912A3-28AF-4B38-9D51-6AF6F809BD01}"/>
    <cellStyle name="Normal 6 7 3 5" xfId="1840" xr:uid="{CF9B0BA1-A2BC-48E0-8467-A2708BD0FC63}"/>
    <cellStyle name="Normal 6 7 4" xfId="1841" xr:uid="{ABAE50EE-B0FF-4F34-92B1-56C1408AFD9C}"/>
    <cellStyle name="Normal 6 7 4 2" xfId="1842" xr:uid="{0B9E5FAB-DA52-494C-A54C-972D2A1B070D}"/>
    <cellStyle name="Normal 6 7 4 3" xfId="1843" xr:uid="{34629063-118D-4026-AE71-68A79D4FCA95}"/>
    <cellStyle name="Normal 6 7 4 4" xfId="1844" xr:uid="{74961AE7-FB4A-4563-A1F7-EC8261784ADD}"/>
    <cellStyle name="Normal 6 7 5" xfId="1845" xr:uid="{26F6235A-9D39-4AEB-8B98-EE4D5F37FA64}"/>
    <cellStyle name="Normal 6 7 5 2" xfId="1846" xr:uid="{2D1BD0B0-0C8E-4B2A-A441-DD7FBBD59490}"/>
    <cellStyle name="Normal 6 7 5 3" xfId="1847" xr:uid="{0AFB3981-88C9-4F74-918C-BB7E87A9F94B}"/>
    <cellStyle name="Normal 6 7 5 4" xfId="1848" xr:uid="{7483A125-34C7-4029-8AD5-F7376FF41AFB}"/>
    <cellStyle name="Normal 6 7 6" xfId="1849" xr:uid="{B75A2FF0-7262-4B3C-85D8-74A2BBB367E2}"/>
    <cellStyle name="Normal 6 7 7" xfId="1850" xr:uid="{6EED3B80-B967-42FF-9C92-4CF569C4A678}"/>
    <cellStyle name="Normal 6 7 8" xfId="1851" xr:uid="{62E9857E-A17C-43C0-9AE8-080984522811}"/>
    <cellStyle name="Normal 6 8" xfId="1852" xr:uid="{12644559-A67A-401A-BBAA-0BD0FD57BFEA}"/>
    <cellStyle name="Normal 6 8 2" xfId="1853" xr:uid="{5CEA97C3-B31C-46E9-B1CD-007767447696}"/>
    <cellStyle name="Normal 6 8 2 2" xfId="1854" xr:uid="{68F3F2B2-6407-407A-8137-949742B61CE7}"/>
    <cellStyle name="Normal 6 8 2 2 2" xfId="1855" xr:uid="{F6213FD6-37C2-4B17-92C7-D4B6E98CEFC4}"/>
    <cellStyle name="Normal 6 8 2 2 3" xfId="1856" xr:uid="{732A52CA-1CDB-45EE-926D-3AEE6533033A}"/>
    <cellStyle name="Normal 6 8 2 2 4" xfId="1857" xr:uid="{D3D82E05-078D-4657-99EC-A557F4D58544}"/>
    <cellStyle name="Normal 6 8 2 3" xfId="1858" xr:uid="{E5266293-7ADF-4A88-B712-9720D18A0917}"/>
    <cellStyle name="Normal 6 8 2 4" xfId="1859" xr:uid="{A06BF15B-672F-4EA5-AA9E-D71DB6B9B4B8}"/>
    <cellStyle name="Normal 6 8 2 5" xfId="1860" xr:uid="{4E449B4F-01C6-4395-AC3D-3E2D500BCE4C}"/>
    <cellStyle name="Normal 6 8 3" xfId="1861" xr:uid="{5296AE53-5813-405B-BF9D-4FE93FE2B5E0}"/>
    <cellStyle name="Normal 6 8 3 2" xfId="1862" xr:uid="{48FE3CDA-D91C-46B6-AC97-01BFE59DFEC1}"/>
    <cellStyle name="Normal 6 8 3 3" xfId="1863" xr:uid="{14F3A075-262A-48C0-A30E-25729CAD4DE9}"/>
    <cellStyle name="Normal 6 8 3 4" xfId="1864" xr:uid="{F4478652-F881-4053-B070-070048C2C215}"/>
    <cellStyle name="Normal 6 8 4" xfId="1865" xr:uid="{5D16F3F3-F1F9-484A-86E5-0E7D01B8090E}"/>
    <cellStyle name="Normal 6 8 4 2" xfId="1866" xr:uid="{BB10D58F-2645-41DA-8DC1-4BAF60786662}"/>
    <cellStyle name="Normal 6 8 4 3" xfId="1867" xr:uid="{1FF8E017-7E43-4FA3-9033-ED5838565721}"/>
    <cellStyle name="Normal 6 8 4 4" xfId="1868" xr:uid="{4641B485-637E-486A-B2F1-B91151B07C7E}"/>
    <cellStyle name="Normal 6 8 5" xfId="1869" xr:uid="{B02170F7-63A6-4E7E-8D69-3074F64AA16E}"/>
    <cellStyle name="Normal 6 8 6" xfId="1870" xr:uid="{12B25667-ADBB-4D5C-87B8-425BB80FE410}"/>
    <cellStyle name="Normal 6 8 7" xfId="1871" xr:uid="{FAC2B60D-C6F3-4158-A109-2AA0F8A2F585}"/>
    <cellStyle name="Normal 6 9" xfId="1872" xr:uid="{795499EB-494C-482B-8DDC-BA25759D796E}"/>
    <cellStyle name="Normal 6 9 2" xfId="1873" xr:uid="{B319CDFB-DBC6-4717-9E0C-55DBC6E2657B}"/>
    <cellStyle name="Normal 6 9 2 2" xfId="1874" xr:uid="{4ED93F8E-FBAF-46A9-A31F-1069F9A82C8E}"/>
    <cellStyle name="Normal 6 9 2 3" xfId="1875" xr:uid="{326CBB1D-5EAE-4BA2-A0C6-A5D95E521741}"/>
    <cellStyle name="Normal 6 9 2 4" xfId="1876" xr:uid="{72950679-79BB-4532-953A-CFA38B33F557}"/>
    <cellStyle name="Normal 6 9 3" xfId="1877" xr:uid="{723F8D56-8731-4A3E-B029-53A8EAA492D5}"/>
    <cellStyle name="Normal 6 9 3 2" xfId="1878" xr:uid="{DA2AAB8C-F6C8-4335-BB09-2EB7BAC8008D}"/>
    <cellStyle name="Normal 6 9 3 3" xfId="1879" xr:uid="{0CE77FCC-DB21-4E45-A7E9-60AE807ADAC8}"/>
    <cellStyle name="Normal 6 9 3 4" xfId="1880" xr:uid="{002D0216-77DD-4F11-AB91-9B62E51E8431}"/>
    <cellStyle name="Normal 6 9 4" xfId="1881" xr:uid="{8AC89090-85AC-45D5-A270-F39B1554B468}"/>
    <cellStyle name="Normal 6 9 5" xfId="1882" xr:uid="{AAE73FE5-7735-418F-B170-518DFB873617}"/>
    <cellStyle name="Normal 6 9 6" xfId="1883" xr:uid="{EBC0CCC8-B5E5-4F3D-AA49-EEBBC27CFB67}"/>
    <cellStyle name="Normal 7" xfId="85" xr:uid="{551C53DC-3C37-4FDF-941D-CA12DF81E39F}"/>
    <cellStyle name="Normal 7 10" xfId="1884" xr:uid="{AD924C43-3EA3-405B-BC3B-09F11956EC93}"/>
    <cellStyle name="Normal 7 10 2" xfId="1885" xr:uid="{14CC78C1-C432-4A10-B6C0-701608F685E5}"/>
    <cellStyle name="Normal 7 10 3" xfId="1886" xr:uid="{6D8C0013-22F6-4D7E-8072-AC27CF199E0D}"/>
    <cellStyle name="Normal 7 10 4" xfId="1887" xr:uid="{FE1475E5-E35F-4E8E-8B42-3A97FFC6FBDB}"/>
    <cellStyle name="Normal 7 11" xfId="1888" xr:uid="{CFD43744-9656-4E7A-8BFF-A155CC2642D8}"/>
    <cellStyle name="Normal 7 11 2" xfId="1889" xr:uid="{52FE9EAF-5859-45B6-8F5F-9906E0187C53}"/>
    <cellStyle name="Normal 7 11 3" xfId="1890" xr:uid="{04231ED5-0CAE-402B-8138-235848395400}"/>
    <cellStyle name="Normal 7 11 4" xfId="1891" xr:uid="{7B952E20-649C-4E02-983B-E11F19DBE814}"/>
    <cellStyle name="Normal 7 12" xfId="1892" xr:uid="{439B78F8-0876-4224-B0DC-707A80EABA69}"/>
    <cellStyle name="Normal 7 12 2" xfId="1893" xr:uid="{54679CF6-3A4A-4F2D-A6D2-0E28FDDFFF18}"/>
    <cellStyle name="Normal 7 13" xfId="1894" xr:uid="{35998C86-24A1-4D64-9033-CA316AAD7A1D}"/>
    <cellStyle name="Normal 7 14" xfId="1895" xr:uid="{019AEDBE-AA66-4756-8F46-ADB8346FF858}"/>
    <cellStyle name="Normal 7 15" xfId="1896" xr:uid="{8A8D0E2E-CFD1-40B8-ADB3-40C9777D69D1}"/>
    <cellStyle name="Normal 7 2" xfId="86" xr:uid="{D140335A-8AC1-49E3-94AD-89B5C44DB577}"/>
    <cellStyle name="Normal 7 2 10" xfId="1897" xr:uid="{F2816337-7A60-472B-BA20-3AAA32066C90}"/>
    <cellStyle name="Normal 7 2 11" xfId="1898" xr:uid="{C13AA28D-B365-4292-83D5-5C6AD90D6DD9}"/>
    <cellStyle name="Normal 7 2 2" xfId="1899" xr:uid="{50EDF96C-F432-4AD0-9894-18AFEDB6B4FC}"/>
    <cellStyle name="Normal 7 2 2 2" xfId="1900" xr:uid="{D9369356-22C4-4FA1-9CC6-FF2D0E59CB15}"/>
    <cellStyle name="Normal 7 2 2 2 2" xfId="1901" xr:uid="{AAB986C2-5565-4FC8-8924-97ADF3E2AAF2}"/>
    <cellStyle name="Normal 7 2 2 2 2 2" xfId="1902" xr:uid="{D3B36671-B325-4A41-902F-C8D89162E14D}"/>
    <cellStyle name="Normal 7 2 2 2 2 2 2" xfId="1903" xr:uid="{B3FF3477-AAE0-43AA-9398-BED3E29D8B27}"/>
    <cellStyle name="Normal 7 2 2 2 2 2 2 2" xfId="4008" xr:uid="{0C031E4C-C805-4EAE-B46C-D6DE8D306639}"/>
    <cellStyle name="Normal 7 2 2 2 2 2 2 2 2" xfId="4009" xr:uid="{82924D7C-9CBD-44B0-A739-78741FDA19CB}"/>
    <cellStyle name="Normal 7 2 2 2 2 2 2 3" xfId="4010" xr:uid="{19364F26-62BA-4ED0-B6B0-0AEA278D9FAC}"/>
    <cellStyle name="Normal 7 2 2 2 2 2 3" xfId="1904" xr:uid="{381005CA-3577-4282-B25F-294266783A3B}"/>
    <cellStyle name="Normal 7 2 2 2 2 2 3 2" xfId="4011" xr:uid="{1E4EA57C-DC40-4307-9FD4-D8CBA3086F8F}"/>
    <cellStyle name="Normal 7 2 2 2 2 2 4" xfId="1905" xr:uid="{297AC720-874B-4CA9-92F9-638F29805249}"/>
    <cellStyle name="Normal 7 2 2 2 2 3" xfId="1906" xr:uid="{5B98ABE0-CE4B-4D2E-8CEB-E95B53C147A2}"/>
    <cellStyle name="Normal 7 2 2 2 2 3 2" xfId="1907" xr:uid="{71075E4E-0ECE-4276-B7D0-F9100C2BAA9B}"/>
    <cellStyle name="Normal 7 2 2 2 2 3 2 2" xfId="4012" xr:uid="{8F78CAEE-82AE-447B-9D0E-316CE7FA8942}"/>
    <cellStyle name="Normal 7 2 2 2 2 3 3" xfId="1908" xr:uid="{9015BB73-17F3-4460-AF28-22105C70A007}"/>
    <cellStyle name="Normal 7 2 2 2 2 3 4" xfId="1909" xr:uid="{A545377C-5AB4-4E28-B867-7F07911DDED6}"/>
    <cellStyle name="Normal 7 2 2 2 2 4" xfId="1910" xr:uid="{B3D4A772-AAB4-4CE6-8CA4-B1B73255B312}"/>
    <cellStyle name="Normal 7 2 2 2 2 4 2" xfId="4013" xr:uid="{D87393DE-05FD-479B-A594-514599156D46}"/>
    <cellStyle name="Normal 7 2 2 2 2 5" xfId="1911" xr:uid="{7A7B5495-9CB9-4779-9C42-B3C8E7B62486}"/>
    <cellStyle name="Normal 7 2 2 2 2 6" xfId="1912" xr:uid="{44E549B2-298A-4474-99D1-44A6F4248FC9}"/>
    <cellStyle name="Normal 7 2 2 2 3" xfId="1913" xr:uid="{C0E0B669-AFF7-400F-B68E-BED336BD352C}"/>
    <cellStyle name="Normal 7 2 2 2 3 2" xfId="1914" xr:uid="{05F05E1B-02D9-4626-AD8C-E9E7969142CF}"/>
    <cellStyle name="Normal 7 2 2 2 3 2 2" xfId="1915" xr:uid="{4220ECDE-78E0-4BF0-98E2-270403D8970C}"/>
    <cellStyle name="Normal 7 2 2 2 3 2 2 2" xfId="4014" xr:uid="{1E2CEB94-01F0-4D8D-922F-2E001F563914}"/>
    <cellStyle name="Normal 7 2 2 2 3 2 2 2 2" xfId="4015" xr:uid="{8E9ADBF8-4D35-493E-A5A1-716F01FE54A4}"/>
    <cellStyle name="Normal 7 2 2 2 3 2 2 3" xfId="4016" xr:uid="{68543073-78C8-4F65-B25D-A8AA43208526}"/>
    <cellStyle name="Normal 7 2 2 2 3 2 3" xfId="1916" xr:uid="{2F76CA56-005B-442C-972E-06360F8A2C70}"/>
    <cellStyle name="Normal 7 2 2 2 3 2 3 2" xfId="4017" xr:uid="{706B6B09-9D3D-4177-8964-9273B1BD3142}"/>
    <cellStyle name="Normal 7 2 2 2 3 2 4" xfId="1917" xr:uid="{9E5A87DD-8117-4DB3-B3F0-ED2530BBE6A3}"/>
    <cellStyle name="Normal 7 2 2 2 3 3" xfId="1918" xr:uid="{6B471A0B-82D7-49FE-9024-37F52F04C14C}"/>
    <cellStyle name="Normal 7 2 2 2 3 3 2" xfId="4018" xr:uid="{57738D68-0949-4FE3-9680-514DE121F72F}"/>
    <cellStyle name="Normal 7 2 2 2 3 3 2 2" xfId="4019" xr:uid="{E2E05772-5679-461A-8E74-93E5B994E304}"/>
    <cellStyle name="Normal 7 2 2 2 3 3 3" xfId="4020" xr:uid="{F1FB671D-968B-44DD-B857-3E764DFDF9AA}"/>
    <cellStyle name="Normal 7 2 2 2 3 4" xfId="1919" xr:uid="{5C93E661-6888-4569-9CB0-BBA5D28F5BFE}"/>
    <cellStyle name="Normal 7 2 2 2 3 4 2" xfId="4021" xr:uid="{D50A4F71-0E6D-46B4-AF15-3A986077FD2C}"/>
    <cellStyle name="Normal 7 2 2 2 3 5" xfId="1920" xr:uid="{BBA5083B-4A12-4FB5-AAB2-70C9BD8BC16A}"/>
    <cellStyle name="Normal 7 2 2 2 4" xfId="1921" xr:uid="{F703ADAA-00BD-43CB-8D91-ECA5161DA620}"/>
    <cellStyle name="Normal 7 2 2 2 4 2" xfId="1922" xr:uid="{12EA601D-0C67-4521-9E15-C9AF51F48D58}"/>
    <cellStyle name="Normal 7 2 2 2 4 2 2" xfId="4022" xr:uid="{DBB3C7E7-7358-4C18-9737-EEDEA9640A82}"/>
    <cellStyle name="Normal 7 2 2 2 4 2 2 2" xfId="4023" xr:uid="{E45FC3C6-81BD-4BB3-8701-3B9415D71C62}"/>
    <cellStyle name="Normal 7 2 2 2 4 2 3" xfId="4024" xr:uid="{27583446-A437-4A25-B088-7A978EF0E3D4}"/>
    <cellStyle name="Normal 7 2 2 2 4 3" xfId="1923" xr:uid="{3440C6C8-DADE-4C13-BBED-6193EC92325D}"/>
    <cellStyle name="Normal 7 2 2 2 4 3 2" xfId="4025" xr:uid="{3B5C9874-E5DD-4D07-99B2-8AE24AC71FB8}"/>
    <cellStyle name="Normal 7 2 2 2 4 4" xfId="1924" xr:uid="{2BC74FAD-DFBA-445B-AD3E-E7EBBF3C05D7}"/>
    <cellStyle name="Normal 7 2 2 2 5" xfId="1925" xr:uid="{96D9CD65-3ADF-44BE-B1D0-FDC4E91E2924}"/>
    <cellStyle name="Normal 7 2 2 2 5 2" xfId="1926" xr:uid="{3E253212-7F11-4328-9BCF-4E3A53B50783}"/>
    <cellStyle name="Normal 7 2 2 2 5 2 2" xfId="4026" xr:uid="{BACDA317-E05B-42B1-A012-143A0369A372}"/>
    <cellStyle name="Normal 7 2 2 2 5 3" xfId="1927" xr:uid="{49DE38B8-F452-4684-8A72-D0DDBC57DAC2}"/>
    <cellStyle name="Normal 7 2 2 2 5 4" xfId="1928" xr:uid="{7129CDA2-D27A-4C65-955D-88F1B93D2B23}"/>
    <cellStyle name="Normal 7 2 2 2 6" xfId="1929" xr:uid="{F9265345-D5F7-434B-83BE-EE4457793DD1}"/>
    <cellStyle name="Normal 7 2 2 2 6 2" xfId="4027" xr:uid="{B34DFC41-0B3D-4383-94BD-63E916E6E9DF}"/>
    <cellStyle name="Normal 7 2 2 2 7" xfId="1930" xr:uid="{30B4DA4D-3B20-4C1A-8671-F4ED7B3E1FCF}"/>
    <cellStyle name="Normal 7 2 2 2 8" xfId="1931" xr:uid="{3D33B15B-3BBE-431A-879C-69E0451A08F5}"/>
    <cellStyle name="Normal 7 2 2 3" xfId="1932" xr:uid="{CD628B60-EFDF-4AFD-8FC7-EAE0CC4AC625}"/>
    <cellStyle name="Normal 7 2 2 3 2" xfId="1933" xr:uid="{C2FFFAAF-6C18-4238-9A0B-DD23DE4615DB}"/>
    <cellStyle name="Normal 7 2 2 3 2 2" xfId="1934" xr:uid="{1B160AF2-9AEC-486D-8AC6-F4A096C66D3A}"/>
    <cellStyle name="Normal 7 2 2 3 2 2 2" xfId="4028" xr:uid="{C4BA66C7-FB3B-4C12-BD17-E5A150208EFD}"/>
    <cellStyle name="Normal 7 2 2 3 2 2 2 2" xfId="4029" xr:uid="{E7B5A830-B1FF-460C-9D24-41786C8183C0}"/>
    <cellStyle name="Normal 7 2 2 3 2 2 3" xfId="4030" xr:uid="{B3C29E4F-2300-49B6-A822-D23ABFF4580A}"/>
    <cellStyle name="Normal 7 2 2 3 2 3" xfId="1935" xr:uid="{52010AF5-DBDF-4978-9EB2-C61DBC2CE809}"/>
    <cellStyle name="Normal 7 2 2 3 2 3 2" xfId="4031" xr:uid="{510A5397-1F6C-46CD-B74D-D61BF2A13DAE}"/>
    <cellStyle name="Normal 7 2 2 3 2 4" xfId="1936" xr:uid="{5152DB47-0F81-4E54-8891-3F551F0D0366}"/>
    <cellStyle name="Normal 7 2 2 3 3" xfId="1937" xr:uid="{45D3FF35-5D55-468F-85D2-1DF5067E7B47}"/>
    <cellStyle name="Normal 7 2 2 3 3 2" xfId="1938" xr:uid="{5C55E689-75BD-4CC8-A4B6-2A9754F6AC1D}"/>
    <cellStyle name="Normal 7 2 2 3 3 2 2" xfId="4032" xr:uid="{1C174986-87DF-445A-BB18-6685DE2B4AE8}"/>
    <cellStyle name="Normal 7 2 2 3 3 3" xfId="1939" xr:uid="{1438E715-1B8D-4D21-90EF-7A314F883D6A}"/>
    <cellStyle name="Normal 7 2 2 3 3 4" xfId="1940" xr:uid="{BBFBBB6E-D043-42C4-9087-6F5DD45B25DC}"/>
    <cellStyle name="Normal 7 2 2 3 4" xfId="1941" xr:uid="{BF9F7135-C842-48D4-9BE4-4CEB324556C2}"/>
    <cellStyle name="Normal 7 2 2 3 4 2" xfId="4033" xr:uid="{0438DFEA-D281-43A8-B601-2FC04204DF51}"/>
    <cellStyle name="Normal 7 2 2 3 5" xfId="1942" xr:uid="{4217D241-2921-4079-AD3B-6A074163C456}"/>
    <cellStyle name="Normal 7 2 2 3 6" xfId="1943" xr:uid="{E1D1D258-61DF-40B9-B58D-D8A0D680C2E1}"/>
    <cellStyle name="Normal 7 2 2 4" xfId="1944" xr:uid="{789EF5E2-2EB5-449C-BDD9-1468E84B261B}"/>
    <cellStyle name="Normal 7 2 2 4 2" xfId="1945" xr:uid="{0214FA66-47F0-4D6F-8C88-E5C79020047E}"/>
    <cellStyle name="Normal 7 2 2 4 2 2" xfId="1946" xr:uid="{94E94272-1F6A-40F4-85BA-655D80D62243}"/>
    <cellStyle name="Normal 7 2 2 4 2 2 2" xfId="4034" xr:uid="{72F5A707-E269-42E8-A24E-AAB49CA9A31C}"/>
    <cellStyle name="Normal 7 2 2 4 2 2 2 2" xfId="4035" xr:uid="{B59EFF5D-412B-4888-B749-A686ECEB79B0}"/>
    <cellStyle name="Normal 7 2 2 4 2 2 3" xfId="4036" xr:uid="{4F54DAB4-7A20-473F-A322-2647A17D63F9}"/>
    <cellStyle name="Normal 7 2 2 4 2 3" xfId="1947" xr:uid="{1C821797-60C2-4520-BB61-9E7A177C9F27}"/>
    <cellStyle name="Normal 7 2 2 4 2 3 2" xfId="4037" xr:uid="{E6B97976-9833-4252-BD75-5D11BD535FDA}"/>
    <cellStyle name="Normal 7 2 2 4 2 4" xfId="1948" xr:uid="{4BA348F0-ECE1-4600-A2F9-130C070BBA73}"/>
    <cellStyle name="Normal 7 2 2 4 3" xfId="1949" xr:uid="{9755F764-AD65-403E-94A9-83B1BDEA74F1}"/>
    <cellStyle name="Normal 7 2 2 4 3 2" xfId="4038" xr:uid="{287BAE0C-96A6-4A4E-B269-BBD67D32F900}"/>
    <cellStyle name="Normal 7 2 2 4 3 2 2" xfId="4039" xr:uid="{AC91F804-A365-4285-8E0A-86F61680D104}"/>
    <cellStyle name="Normal 7 2 2 4 3 3" xfId="4040" xr:uid="{94A571EB-051C-4FFB-9EB6-A882E26A422A}"/>
    <cellStyle name="Normal 7 2 2 4 4" xfId="1950" xr:uid="{FE0F500C-1C25-422E-A1F0-E471FF9AE81E}"/>
    <cellStyle name="Normal 7 2 2 4 4 2" xfId="4041" xr:uid="{4BB51FC9-60E3-4F4A-BA07-328A00FAF9C5}"/>
    <cellStyle name="Normal 7 2 2 4 5" xfId="1951" xr:uid="{1B114843-B4BB-4BF1-A5D1-9672926A5AC8}"/>
    <cellStyle name="Normal 7 2 2 5" xfId="1952" xr:uid="{3D30578F-576A-4B60-BADB-5177D2B3F6FB}"/>
    <cellStyle name="Normal 7 2 2 5 2" xfId="1953" xr:uid="{54457C8D-FF2A-40F9-981D-888FDEB3E8A7}"/>
    <cellStyle name="Normal 7 2 2 5 2 2" xfId="4042" xr:uid="{622360DF-34CD-4D64-8D0F-37C8D3FBB4BE}"/>
    <cellStyle name="Normal 7 2 2 5 2 2 2" xfId="4043" xr:uid="{9AADD706-EBC7-4A8A-9D02-771BBA41530E}"/>
    <cellStyle name="Normal 7 2 2 5 2 3" xfId="4044" xr:uid="{C8BB92A1-D7F6-4A35-AB91-5E6511F50A46}"/>
    <cellStyle name="Normal 7 2 2 5 3" xfId="1954" xr:uid="{6A963AB4-C1D8-4B81-A80B-BC39EDBD447E}"/>
    <cellStyle name="Normal 7 2 2 5 3 2" xfId="4045" xr:uid="{6E20F356-1349-4DCF-A505-FFE35ACE9ADA}"/>
    <cellStyle name="Normal 7 2 2 5 4" xfId="1955" xr:uid="{09F92943-DC5C-4D08-BC7A-A3F699B0517B}"/>
    <cellStyle name="Normal 7 2 2 6" xfId="1956" xr:uid="{E15741A2-2736-414C-8CA0-24D67DB13FD1}"/>
    <cellStyle name="Normal 7 2 2 6 2" xfId="1957" xr:uid="{CEE6B70F-87DD-49E3-B672-A15FA4C3BCC5}"/>
    <cellStyle name="Normal 7 2 2 6 2 2" xfId="4046" xr:uid="{07D8E691-5C3C-46B8-A988-6F75170F7B05}"/>
    <cellStyle name="Normal 7 2 2 6 3" xfId="1958" xr:uid="{48BDA44B-1150-4EB9-96F1-C9DD95BEBCB3}"/>
    <cellStyle name="Normal 7 2 2 6 4" xfId="1959" xr:uid="{B99296A5-CD8E-44F0-AC15-68EA9402AC56}"/>
    <cellStyle name="Normal 7 2 2 7" xfId="1960" xr:uid="{A568EF05-049F-4C16-A507-94ECC3286A66}"/>
    <cellStyle name="Normal 7 2 2 7 2" xfId="4047" xr:uid="{2A889793-4497-4BB2-8727-CAF1A531908F}"/>
    <cellStyle name="Normal 7 2 2 8" xfId="1961" xr:uid="{6B353DD3-9B09-4B47-8381-C22C187A48B3}"/>
    <cellStyle name="Normal 7 2 2 9" xfId="1962" xr:uid="{EB557923-5EE3-4196-9BEF-6A8F5A7D8215}"/>
    <cellStyle name="Normal 7 2 3" xfId="1963" xr:uid="{7C22A40A-35CD-421E-86FD-0FDF6BFB568D}"/>
    <cellStyle name="Normal 7 2 3 2" xfId="1964" xr:uid="{A460A0F4-7746-4D69-9E0A-036958056557}"/>
    <cellStyle name="Normal 7 2 3 2 2" xfId="1965" xr:uid="{10A20F3A-F1C2-4D90-849C-BFB7F66F1F0F}"/>
    <cellStyle name="Normal 7 2 3 2 2 2" xfId="1966" xr:uid="{7581362D-628C-4A2B-B4AF-18FD81494BDF}"/>
    <cellStyle name="Normal 7 2 3 2 2 2 2" xfId="4048" xr:uid="{4E290C4F-24A5-4D2A-9A2F-88073A8FCAEB}"/>
    <cellStyle name="Normal 7 2 3 2 2 2 2 2" xfId="4049" xr:uid="{CF306560-B6B8-44EE-8277-FF340C9E373E}"/>
    <cellStyle name="Normal 7 2 3 2 2 2 3" xfId="4050" xr:uid="{0858752C-9A2B-440E-B15C-FE796A0B6609}"/>
    <cellStyle name="Normal 7 2 3 2 2 3" xfId="1967" xr:uid="{D49A79A3-CEA8-43AD-A7FA-59DF0E611454}"/>
    <cellStyle name="Normal 7 2 3 2 2 3 2" xfId="4051" xr:uid="{9EA5BE45-75CB-4BED-945D-A6DF6EC138B6}"/>
    <cellStyle name="Normal 7 2 3 2 2 4" xfId="1968" xr:uid="{049001D4-C083-4F38-8448-DA6339CF96CD}"/>
    <cellStyle name="Normal 7 2 3 2 3" xfId="1969" xr:uid="{A02046C7-511D-4556-A162-0F6B4F25322F}"/>
    <cellStyle name="Normal 7 2 3 2 3 2" xfId="1970" xr:uid="{A2D9FCC2-5242-42C4-B559-8BFAA289EE06}"/>
    <cellStyle name="Normal 7 2 3 2 3 2 2" xfId="4052" xr:uid="{5A55E59C-D660-4467-92E9-4443CF494624}"/>
    <cellStyle name="Normal 7 2 3 2 3 3" xfId="1971" xr:uid="{46588011-E646-43A8-B394-96862AC047D1}"/>
    <cellStyle name="Normal 7 2 3 2 3 4" xfId="1972" xr:uid="{29C0E0C7-6155-4E93-8494-133E96674D98}"/>
    <cellStyle name="Normal 7 2 3 2 4" xfId="1973" xr:uid="{EB7AA09A-2979-4E44-8A7C-BCAB36C198B7}"/>
    <cellStyle name="Normal 7 2 3 2 4 2" xfId="4053" xr:uid="{1E8056B6-E91F-4D8E-AAC6-499BA9CD81B1}"/>
    <cellStyle name="Normal 7 2 3 2 5" xfId="1974" xr:uid="{A78DD8C5-752D-46A4-8A82-F63C394C18FD}"/>
    <cellStyle name="Normal 7 2 3 2 6" xfId="1975" xr:uid="{F3C16DD3-8422-4644-89FE-D78F8C9C962E}"/>
    <cellStyle name="Normal 7 2 3 3" xfId="1976" xr:uid="{0B273BB1-7F1A-4125-80F5-C88A2B715C90}"/>
    <cellStyle name="Normal 7 2 3 3 2" xfId="1977" xr:uid="{86F443AA-9182-49EF-94DA-9CC7E3457B68}"/>
    <cellStyle name="Normal 7 2 3 3 2 2" xfId="1978" xr:uid="{A357530C-0A56-4A12-A454-57267E0D719F}"/>
    <cellStyle name="Normal 7 2 3 3 2 2 2" xfId="4054" xr:uid="{AF4530EB-3FBC-4A20-AE55-8817CE8583B6}"/>
    <cellStyle name="Normal 7 2 3 3 2 2 2 2" xfId="4055" xr:uid="{E926135A-8038-455B-A32F-4E75D8686D20}"/>
    <cellStyle name="Normal 7 2 3 3 2 2 3" xfId="4056" xr:uid="{4116A5D5-0854-43AC-AE53-477CFE9BE6C4}"/>
    <cellStyle name="Normal 7 2 3 3 2 3" xfId="1979" xr:uid="{A27C4232-A784-42D2-BD83-81854E0E2954}"/>
    <cellStyle name="Normal 7 2 3 3 2 3 2" xfId="4057" xr:uid="{3CFF9E04-4A3F-425E-B863-D80D6015C062}"/>
    <cellStyle name="Normal 7 2 3 3 2 4" xfId="1980" xr:uid="{6157132F-2B17-4882-9700-DB69FF544527}"/>
    <cellStyle name="Normal 7 2 3 3 3" xfId="1981" xr:uid="{C040AA0F-7C5C-4081-AE14-FF820DED92A5}"/>
    <cellStyle name="Normal 7 2 3 3 3 2" xfId="4058" xr:uid="{13D32C11-A855-4C57-BC06-E43A85DF3BD3}"/>
    <cellStyle name="Normal 7 2 3 3 3 2 2" xfId="4059" xr:uid="{BF228E18-D24C-4DEF-BEF1-2C813A9EBE20}"/>
    <cellStyle name="Normal 7 2 3 3 3 3" xfId="4060" xr:uid="{F7C0324A-260A-4048-85B7-A0CD29C0D606}"/>
    <cellStyle name="Normal 7 2 3 3 4" xfId="1982" xr:uid="{BF2F0E45-4CA6-4519-B886-3AB21573C4CB}"/>
    <cellStyle name="Normal 7 2 3 3 4 2" xfId="4061" xr:uid="{D92CF378-72A5-40F4-BE2E-7CC2E43ED2DA}"/>
    <cellStyle name="Normal 7 2 3 3 5" xfId="1983" xr:uid="{6B13324A-31C1-4C0D-A2EB-71FAE5FC4205}"/>
    <cellStyle name="Normal 7 2 3 4" xfId="1984" xr:uid="{6717EBBE-E6F4-4225-AD36-6061FA882544}"/>
    <cellStyle name="Normal 7 2 3 4 2" xfId="1985" xr:uid="{3F2159FE-35A0-4F5E-9890-F9647463FFDD}"/>
    <cellStyle name="Normal 7 2 3 4 2 2" xfId="4062" xr:uid="{D002C4D9-F502-43D6-9304-8EED2043ADC8}"/>
    <cellStyle name="Normal 7 2 3 4 2 2 2" xfId="4063" xr:uid="{19FEB8DC-7C57-4168-8D8F-66E911307A04}"/>
    <cellStyle name="Normal 7 2 3 4 2 3" xfId="4064" xr:uid="{4B8704B7-B2B0-4547-BE04-B8A032D5A08A}"/>
    <cellStyle name="Normal 7 2 3 4 3" xfId="1986" xr:uid="{AF892117-DC6B-4E88-A7EB-2D2B6C7DB539}"/>
    <cellStyle name="Normal 7 2 3 4 3 2" xfId="4065" xr:uid="{E26A9912-8C5C-4592-B79C-6ED1AB549F31}"/>
    <cellStyle name="Normal 7 2 3 4 4" xfId="1987" xr:uid="{E6DDDAA2-5E82-41C9-8FBB-401175D47A9A}"/>
    <cellStyle name="Normal 7 2 3 5" xfId="1988" xr:uid="{BCD5F7DF-DF27-4632-94EA-B44E5556EF83}"/>
    <cellStyle name="Normal 7 2 3 5 2" xfId="1989" xr:uid="{8D5FD004-98D8-42C2-A504-0BDA6851E572}"/>
    <cellStyle name="Normal 7 2 3 5 2 2" xfId="4066" xr:uid="{9ABCCC51-755C-4036-982C-4CFE0B1DDFB7}"/>
    <cellStyle name="Normal 7 2 3 5 3" xfId="1990" xr:uid="{3DCF0E99-03FE-4EB9-A411-36BB3C0B4D61}"/>
    <cellStyle name="Normal 7 2 3 5 4" xfId="1991" xr:uid="{9F20DEB4-AB94-4048-9435-76AAD5F28AF1}"/>
    <cellStyle name="Normal 7 2 3 6" xfId="1992" xr:uid="{E4056937-90A4-444F-8703-DBCDCADB2F24}"/>
    <cellStyle name="Normal 7 2 3 6 2" xfId="4067" xr:uid="{CB96C710-79E8-472A-98F7-8454BACD7590}"/>
    <cellStyle name="Normal 7 2 3 7" xfId="1993" xr:uid="{89AB2CF1-9D74-468B-9265-304EEB163B2D}"/>
    <cellStyle name="Normal 7 2 3 8" xfId="1994" xr:uid="{93CDBF14-DBD5-494C-99BA-F090C65AA79B}"/>
    <cellStyle name="Normal 7 2 4" xfId="1995" xr:uid="{4C516A13-C6E5-4018-9498-E966BB5EEE8C}"/>
    <cellStyle name="Normal 7 2 4 2" xfId="1996" xr:uid="{881E4324-3603-48AB-B349-2C7667221336}"/>
    <cellStyle name="Normal 7 2 4 2 2" xfId="1997" xr:uid="{EA3A8179-25F7-4130-93A8-4368B230EFA4}"/>
    <cellStyle name="Normal 7 2 4 2 2 2" xfId="1998" xr:uid="{FDB5D8C8-7971-45D4-9EC4-84DA87295CEB}"/>
    <cellStyle name="Normal 7 2 4 2 2 2 2" xfId="4068" xr:uid="{F8E74187-D38C-4D01-9AC5-6207E33DC7FA}"/>
    <cellStyle name="Normal 7 2 4 2 2 3" xfId="1999" xr:uid="{B6F202AD-6008-45AC-A197-42C731E93C00}"/>
    <cellStyle name="Normal 7 2 4 2 2 4" xfId="2000" xr:uid="{092F4693-5767-4886-AA73-0B6F63A549AE}"/>
    <cellStyle name="Normal 7 2 4 2 3" xfId="2001" xr:uid="{F97648AB-1D3C-4CD6-B8DD-0794A163EA42}"/>
    <cellStyle name="Normal 7 2 4 2 3 2" xfId="4069" xr:uid="{E439F284-C747-4689-B61F-C16A6B6E5350}"/>
    <cellStyle name="Normal 7 2 4 2 4" xfId="2002" xr:uid="{B3C85E9F-CCCB-4A51-8E5F-660E9B6FDC98}"/>
    <cellStyle name="Normal 7 2 4 2 5" xfId="2003" xr:uid="{EBC7C6C1-F966-43CE-A599-0061F91FAD3C}"/>
    <cellStyle name="Normal 7 2 4 3" xfId="2004" xr:uid="{3A6881DC-480D-4AA0-A706-5E2923BF2D39}"/>
    <cellStyle name="Normal 7 2 4 3 2" xfId="2005" xr:uid="{82C4B8D8-ED1F-46B6-8BC0-C9783AB8F17A}"/>
    <cellStyle name="Normal 7 2 4 3 2 2" xfId="4070" xr:uid="{B60A58DC-D04F-4081-AB5C-72F4ADF26D1B}"/>
    <cellStyle name="Normal 7 2 4 3 3" xfId="2006" xr:uid="{3DB437AC-ED50-45F2-84B8-C83A7893C6F4}"/>
    <cellStyle name="Normal 7 2 4 3 4" xfId="2007" xr:uid="{1039A37F-D7E4-41B9-97EF-530F963763BA}"/>
    <cellStyle name="Normal 7 2 4 4" xfId="2008" xr:uid="{EB361CE1-0EB9-45AA-9C71-6EB8112CDC73}"/>
    <cellStyle name="Normal 7 2 4 4 2" xfId="2009" xr:uid="{55742FD0-15E4-40BD-A57A-96D9EFAA418C}"/>
    <cellStyle name="Normal 7 2 4 4 3" xfId="2010" xr:uid="{6E432387-349D-4949-A272-AF827ED6C845}"/>
    <cellStyle name="Normal 7 2 4 4 4" xfId="2011" xr:uid="{A8E0BF67-0B9D-4C7F-8F33-7E06D88A237D}"/>
    <cellStyle name="Normal 7 2 4 5" xfId="2012" xr:uid="{C9E4500E-903F-4503-9CC6-3176BE05CA8B}"/>
    <cellStyle name="Normal 7 2 4 6" xfId="2013" xr:uid="{4C38B6B7-DAE8-49DD-90AB-C5B620B4C22B}"/>
    <cellStyle name="Normal 7 2 4 7" xfId="2014" xr:uid="{83763220-FAE9-4DF3-AF28-5A85D39C104A}"/>
    <cellStyle name="Normal 7 2 5" xfId="2015" xr:uid="{EBAAB245-BE89-4C75-8874-691EAB52F24B}"/>
    <cellStyle name="Normal 7 2 5 2" xfId="2016" xr:uid="{6E2DE46B-8B93-48F2-8B21-E76CDE489164}"/>
    <cellStyle name="Normal 7 2 5 2 2" xfId="2017" xr:uid="{94FBCEBA-E383-4CD5-ACD0-89AB1AA4E014}"/>
    <cellStyle name="Normal 7 2 5 2 2 2" xfId="4071" xr:uid="{6D92C33A-1111-4AE0-8B34-414E61A73446}"/>
    <cellStyle name="Normal 7 2 5 2 2 2 2" xfId="4072" xr:uid="{128E1D22-C4D7-4D88-88DA-FF67891294B4}"/>
    <cellStyle name="Normal 7 2 5 2 2 3" xfId="4073" xr:uid="{4DDE3212-4428-488F-B99E-D4B1DF4BCF95}"/>
    <cellStyle name="Normal 7 2 5 2 3" xfId="2018" xr:uid="{B60F2E72-5927-4BAD-B883-456E7D60B4B2}"/>
    <cellStyle name="Normal 7 2 5 2 3 2" xfId="4074" xr:uid="{AA918650-CAC8-420B-A9D8-06329D5A9D9C}"/>
    <cellStyle name="Normal 7 2 5 2 4" xfId="2019" xr:uid="{7385E923-3DD5-4C5C-AC03-2A794FBA8229}"/>
    <cellStyle name="Normal 7 2 5 3" xfId="2020" xr:uid="{24FD6D21-C373-4699-A6AE-AC0D48E37D24}"/>
    <cellStyle name="Normal 7 2 5 3 2" xfId="2021" xr:uid="{3D54F0A7-534D-48A2-B3D0-A27C564FDD58}"/>
    <cellStyle name="Normal 7 2 5 3 2 2" xfId="4075" xr:uid="{72DCB7A4-F5D3-460D-8A41-09A61BC5F990}"/>
    <cellStyle name="Normal 7 2 5 3 3" xfId="2022" xr:uid="{62D9C1AF-81FD-4198-90A3-385DD394FE07}"/>
    <cellStyle name="Normal 7 2 5 3 4" xfId="2023" xr:uid="{59CBAE05-57F6-4152-9DD1-62DFD5F71082}"/>
    <cellStyle name="Normal 7 2 5 4" xfId="2024" xr:uid="{F38B9125-B788-4501-99CE-8886652B021C}"/>
    <cellStyle name="Normal 7 2 5 4 2" xfId="4076" xr:uid="{33E3D353-E38B-47A4-AB21-07EFF4F451D6}"/>
    <cellStyle name="Normal 7 2 5 5" xfId="2025" xr:uid="{475F28DD-3B0C-4B04-A60E-71F86ED6B46C}"/>
    <cellStyle name="Normal 7 2 5 6" xfId="2026" xr:uid="{B10BD9F3-895C-4394-A6D7-65D13D39CEAF}"/>
    <cellStyle name="Normal 7 2 6" xfId="2027" xr:uid="{4886A16B-7A49-4965-B00B-3122D16692EB}"/>
    <cellStyle name="Normal 7 2 6 2" xfId="2028" xr:uid="{3BEA768E-3D46-4808-A2CB-3CF4E89FB428}"/>
    <cellStyle name="Normal 7 2 6 2 2" xfId="2029" xr:uid="{B4A39CFB-6A1B-496F-88CA-BE2ECBC28297}"/>
    <cellStyle name="Normal 7 2 6 2 2 2" xfId="4077" xr:uid="{EAAD2C60-DA05-4AA4-824F-40821FC921F9}"/>
    <cellStyle name="Normal 7 2 6 2 3" xfId="2030" xr:uid="{37B82BC2-1C55-42A4-AB03-D5EE84D79029}"/>
    <cellStyle name="Normal 7 2 6 2 4" xfId="2031" xr:uid="{CCAC5DD5-1492-4D38-9A2C-26BA3D971A6A}"/>
    <cellStyle name="Normal 7 2 6 3" xfId="2032" xr:uid="{51C44015-561E-44FA-B333-EA79CC90F89D}"/>
    <cellStyle name="Normal 7 2 6 3 2" xfId="4078" xr:uid="{2D98DFC3-885A-422B-A3B8-2C72272751A5}"/>
    <cellStyle name="Normal 7 2 6 4" xfId="2033" xr:uid="{A766F88A-00E0-4AF0-AC5B-7A8D5B93AFB4}"/>
    <cellStyle name="Normal 7 2 6 5" xfId="2034" xr:uid="{7EB99A5D-96B6-4769-9040-8A6A80579F6C}"/>
    <cellStyle name="Normal 7 2 7" xfId="2035" xr:uid="{DD35B3B8-0B6E-47B2-947A-5ABB3F816A82}"/>
    <cellStyle name="Normal 7 2 7 2" xfId="2036" xr:uid="{9FC2EB73-5D48-46BF-A371-8C1CA3E3BC36}"/>
    <cellStyle name="Normal 7 2 7 2 2" xfId="4079" xr:uid="{DF5D915D-F30A-47CF-A771-B68AF0D53A5C}"/>
    <cellStyle name="Normal 7 2 7 2 3" xfId="4380" xr:uid="{193351D4-C0A0-4E98-9AA3-A7254E391528}"/>
    <cellStyle name="Normal 7 2 7 3" xfId="2037" xr:uid="{8D3BC18E-565B-4EF4-86D2-8F8F0210315D}"/>
    <cellStyle name="Normal 7 2 7 4" xfId="2038" xr:uid="{49081AB7-CD5E-4BBD-A349-F775CE146B79}"/>
    <cellStyle name="Normal 7 2 8" xfId="2039" xr:uid="{1DD4B84F-34CF-41BF-A772-8AA8D43CB692}"/>
    <cellStyle name="Normal 7 2 8 2" xfId="2040" xr:uid="{35CC73F5-97DD-4474-A8DC-16A29AEBFE53}"/>
    <cellStyle name="Normal 7 2 8 3" xfId="2041" xr:uid="{AC5334CA-EAEF-4FB6-9346-DEBB9C81A6C4}"/>
    <cellStyle name="Normal 7 2 8 4" xfId="2042" xr:uid="{E4F08C65-A164-4833-A036-59254E952E6A}"/>
    <cellStyle name="Normal 7 2 9" xfId="2043" xr:uid="{AD98E1A9-E4A1-4811-9010-A199CEBBA2D4}"/>
    <cellStyle name="Normal 7 3" xfId="2044" xr:uid="{FFA41108-2417-4555-885E-D691F8A21CCE}"/>
    <cellStyle name="Normal 7 3 10" xfId="2045" xr:uid="{D3F3C852-BC28-40B0-9D56-504B4C739643}"/>
    <cellStyle name="Normal 7 3 11" xfId="2046" xr:uid="{84460D1C-BCE3-46D2-B6AE-9FDD81F8B378}"/>
    <cellStyle name="Normal 7 3 2" xfId="2047" xr:uid="{E6EF58A4-D7E1-46AB-A41E-70B7F9312BF8}"/>
    <cellStyle name="Normal 7 3 2 2" xfId="2048" xr:uid="{CAB9CB76-F747-4EAB-8D13-56B2462DCB22}"/>
    <cellStyle name="Normal 7 3 2 2 2" xfId="2049" xr:uid="{2A7A469C-5226-4871-8CD6-E9B75483CE6B}"/>
    <cellStyle name="Normal 7 3 2 2 2 2" xfId="2050" xr:uid="{5E9356A3-F683-4D58-9E0E-746AFC941B99}"/>
    <cellStyle name="Normal 7 3 2 2 2 2 2" xfId="2051" xr:uid="{C49C8167-4738-4A67-B109-89C1CEE62219}"/>
    <cellStyle name="Normal 7 3 2 2 2 2 2 2" xfId="4080" xr:uid="{99CCA6EF-AEB3-4FF3-869A-1949686E80D8}"/>
    <cellStyle name="Normal 7 3 2 2 2 2 3" xfId="2052" xr:uid="{CB795D34-E07F-4C5D-9D17-335DE02B29BB}"/>
    <cellStyle name="Normal 7 3 2 2 2 2 4" xfId="2053" xr:uid="{5A98C336-7D8A-4E11-820E-49973B7F5B90}"/>
    <cellStyle name="Normal 7 3 2 2 2 3" xfId="2054" xr:uid="{C3D9098D-1697-433B-B812-1A1A9A06E098}"/>
    <cellStyle name="Normal 7 3 2 2 2 3 2" xfId="2055" xr:uid="{57A04B78-3444-417F-95CB-02CD8912436E}"/>
    <cellStyle name="Normal 7 3 2 2 2 3 3" xfId="2056" xr:uid="{A09A3559-65D3-43FB-B2DC-EF49FCB8669C}"/>
    <cellStyle name="Normal 7 3 2 2 2 3 4" xfId="2057" xr:uid="{B4788437-78B0-4836-B91C-F7A7B63280F1}"/>
    <cellStyle name="Normal 7 3 2 2 2 4" xfId="2058" xr:uid="{4BD8E816-18F4-49EA-AC58-A7DF8C10066A}"/>
    <cellStyle name="Normal 7 3 2 2 2 5" xfId="2059" xr:uid="{F89D75EF-B0B5-43FD-9B9C-DF1ED2A0C02E}"/>
    <cellStyle name="Normal 7 3 2 2 2 6" xfId="2060" xr:uid="{6ADCAA1A-24C3-4D66-8A50-69A402EAE73A}"/>
    <cellStyle name="Normal 7 3 2 2 3" xfId="2061" xr:uid="{52E3D6BF-C653-4557-8597-289469BC1AD8}"/>
    <cellStyle name="Normal 7 3 2 2 3 2" xfId="2062" xr:uid="{B1FDEFCC-26A8-4504-A926-FBBBBA6CAC9E}"/>
    <cellStyle name="Normal 7 3 2 2 3 2 2" xfId="2063" xr:uid="{D0B28E9A-B196-4AF5-B49B-651D65DA4534}"/>
    <cellStyle name="Normal 7 3 2 2 3 2 3" xfId="2064" xr:uid="{CBB97988-7025-4E9A-A27C-C191140328E3}"/>
    <cellStyle name="Normal 7 3 2 2 3 2 4" xfId="2065" xr:uid="{A50DCCD8-BC95-450F-A89B-E9A37208A311}"/>
    <cellStyle name="Normal 7 3 2 2 3 3" xfId="2066" xr:uid="{35677001-AEA1-440E-939E-D491E2FDF01B}"/>
    <cellStyle name="Normal 7 3 2 2 3 4" xfId="2067" xr:uid="{A7F18E9D-0E05-440B-8431-89425689FAF8}"/>
    <cellStyle name="Normal 7 3 2 2 3 5" xfId="2068" xr:uid="{382B68A3-6555-46EE-ADA8-3B1B1DCFACB7}"/>
    <cellStyle name="Normal 7 3 2 2 4" xfId="2069" xr:uid="{E892E76B-9342-4DB2-A974-ED09F7C4A424}"/>
    <cellStyle name="Normal 7 3 2 2 4 2" xfId="2070" xr:uid="{E0ABB942-0647-4968-83AB-AC86386FA2DF}"/>
    <cellStyle name="Normal 7 3 2 2 4 3" xfId="2071" xr:uid="{A436FD74-5718-44C9-AB27-6112CE17BC4C}"/>
    <cellStyle name="Normal 7 3 2 2 4 4" xfId="2072" xr:uid="{72CBB58C-1C79-47CE-92FD-F13E8C132BFA}"/>
    <cellStyle name="Normal 7 3 2 2 5" xfId="2073" xr:uid="{DEED5036-F644-4005-93F2-600D88F97E97}"/>
    <cellStyle name="Normal 7 3 2 2 5 2" xfId="2074" xr:uid="{88000B23-869B-44F9-97B2-F553C39283CF}"/>
    <cellStyle name="Normal 7 3 2 2 5 3" xfId="2075" xr:uid="{6DCBB439-80B6-4895-A4CB-AA8F4B8C6531}"/>
    <cellStyle name="Normal 7 3 2 2 5 4" xfId="2076" xr:uid="{E6CE80CA-874E-43A4-9F72-2AE026B89D51}"/>
    <cellStyle name="Normal 7 3 2 2 6" xfId="2077" xr:uid="{C9561CE8-5567-40C3-9E79-DD7D3BE47D43}"/>
    <cellStyle name="Normal 7 3 2 2 7" xfId="2078" xr:uid="{F6047105-9645-45FC-8E7F-AD8AF59FAB15}"/>
    <cellStyle name="Normal 7 3 2 2 8" xfId="2079" xr:uid="{D0C754E5-DE2C-48E0-A1AE-843BFA9B83BC}"/>
    <cellStyle name="Normal 7 3 2 3" xfId="2080" xr:uid="{0D6D478F-43B6-45F1-A3DE-22000133AD88}"/>
    <cellStyle name="Normal 7 3 2 3 2" xfId="2081" xr:uid="{AE71E4B4-95C9-4EEE-9899-FF77047D4CF6}"/>
    <cellStyle name="Normal 7 3 2 3 2 2" xfId="2082" xr:uid="{8086149F-8E3D-4EDB-837D-43F186CCB4BF}"/>
    <cellStyle name="Normal 7 3 2 3 2 2 2" xfId="4081" xr:uid="{12448F1D-7096-448C-9BEC-785D110EB646}"/>
    <cellStyle name="Normal 7 3 2 3 2 2 2 2" xfId="4082" xr:uid="{D0BF65EE-5D24-4A0F-8AF6-7F9D340887A3}"/>
    <cellStyle name="Normal 7 3 2 3 2 2 3" xfId="4083" xr:uid="{C0E78B46-48E0-4315-BCD4-D97A276F6856}"/>
    <cellStyle name="Normal 7 3 2 3 2 3" xfId="2083" xr:uid="{F7407C97-FC52-4CA7-BA04-C080BDCEFE45}"/>
    <cellStyle name="Normal 7 3 2 3 2 3 2" xfId="4084" xr:uid="{14FC00D8-B5B6-44F8-A8EE-936D6BE9D9EA}"/>
    <cellStyle name="Normal 7 3 2 3 2 4" xfId="2084" xr:uid="{17E421DA-8707-4688-B889-07FFB20A2B26}"/>
    <cellStyle name="Normal 7 3 2 3 3" xfId="2085" xr:uid="{6689C6F9-6E85-4D86-AD5F-05150B24D7D7}"/>
    <cellStyle name="Normal 7 3 2 3 3 2" xfId="2086" xr:uid="{7B7C7B2D-147E-49F4-B45B-22295B300EB5}"/>
    <cellStyle name="Normal 7 3 2 3 3 2 2" xfId="4085" xr:uid="{D48E00C3-3A8F-4478-888B-ACCDF239D6C5}"/>
    <cellStyle name="Normal 7 3 2 3 3 3" xfId="2087" xr:uid="{EE94FEBE-91EC-4019-B9AC-035831663F6B}"/>
    <cellStyle name="Normal 7 3 2 3 3 4" xfId="2088" xr:uid="{9F69B309-BFA7-486E-831F-B08CD35EA5BE}"/>
    <cellStyle name="Normal 7 3 2 3 4" xfId="2089" xr:uid="{12BE03F0-1B5A-4560-B03C-085058936F4D}"/>
    <cellStyle name="Normal 7 3 2 3 4 2" xfId="4086" xr:uid="{D713CD09-A931-4BC3-8461-43A2E67B35C4}"/>
    <cellStyle name="Normal 7 3 2 3 5" xfId="2090" xr:uid="{0766CAA4-78D5-442C-9FFC-6C05D58145B0}"/>
    <cellStyle name="Normal 7 3 2 3 6" xfId="2091" xr:uid="{6372DB7A-EF75-4583-A67C-A096FB14A495}"/>
    <cellStyle name="Normal 7 3 2 4" xfId="2092" xr:uid="{619607B4-207E-44CB-8260-738B499930D0}"/>
    <cellStyle name="Normal 7 3 2 4 2" xfId="2093" xr:uid="{D95CD151-228A-42CD-9803-D11C84259199}"/>
    <cellStyle name="Normal 7 3 2 4 2 2" xfId="2094" xr:uid="{44FB171C-936C-475E-89A1-BCF0A5156BA4}"/>
    <cellStyle name="Normal 7 3 2 4 2 2 2" xfId="4087" xr:uid="{F08A9060-C551-41F0-B998-820823E708F5}"/>
    <cellStyle name="Normal 7 3 2 4 2 3" xfId="2095" xr:uid="{E49E2FF4-7340-4E5B-A862-FFE2F084AB7E}"/>
    <cellStyle name="Normal 7 3 2 4 2 4" xfId="2096" xr:uid="{C9085A72-C763-4376-B060-64750A9E5A46}"/>
    <cellStyle name="Normal 7 3 2 4 3" xfId="2097" xr:uid="{7D3B4158-DF77-4562-9A50-64C6E4B8AD91}"/>
    <cellStyle name="Normal 7 3 2 4 3 2" xfId="4088" xr:uid="{5A904A6B-C330-4038-BA63-C410952C4C08}"/>
    <cellStyle name="Normal 7 3 2 4 4" xfId="2098" xr:uid="{B04ADD2B-09B3-42EE-8719-35C38D0A2D8D}"/>
    <cellStyle name="Normal 7 3 2 4 5" xfId="2099" xr:uid="{FE4184A3-6B83-4E13-9120-0349F18FDF46}"/>
    <cellStyle name="Normal 7 3 2 5" xfId="2100" xr:uid="{27C7566E-7EB6-42EC-82F5-884492B359EE}"/>
    <cellStyle name="Normal 7 3 2 5 2" xfId="2101" xr:uid="{F59011B9-DB5B-4300-AF77-585BC368AE46}"/>
    <cellStyle name="Normal 7 3 2 5 2 2" xfId="4089" xr:uid="{A50E94FE-6A3E-4E8D-9758-189EAA3C2AD7}"/>
    <cellStyle name="Normal 7 3 2 5 3" xfId="2102" xr:uid="{55A4ABE8-E0C0-49F7-AAD0-1BF79573F8D8}"/>
    <cellStyle name="Normal 7 3 2 5 4" xfId="2103" xr:uid="{63DFBAC4-02A7-4BA4-8934-A7037DFD848A}"/>
    <cellStyle name="Normal 7 3 2 6" xfId="2104" xr:uid="{08E6304C-FAF2-4C52-82EB-E638E4D74A89}"/>
    <cellStyle name="Normal 7 3 2 6 2" xfId="2105" xr:uid="{0C8B5568-9692-41C0-8A6E-0164C775ACC4}"/>
    <cellStyle name="Normal 7 3 2 6 3" xfId="2106" xr:uid="{9979E2C2-37E1-4ED0-8FCC-ABBD5D7DA701}"/>
    <cellStyle name="Normal 7 3 2 6 4" xfId="2107" xr:uid="{D447CC3E-BA00-402C-85B8-F53B9C147920}"/>
    <cellStyle name="Normal 7 3 2 7" xfId="2108" xr:uid="{92081586-F920-4685-BDD5-645C8A166703}"/>
    <cellStyle name="Normal 7 3 2 8" xfId="2109" xr:uid="{7065BF47-A149-4DC5-989C-670049CFC4DA}"/>
    <cellStyle name="Normal 7 3 2 9" xfId="2110" xr:uid="{4B8FEC5D-5B47-4C7C-975D-2A602E93171A}"/>
    <cellStyle name="Normal 7 3 3" xfId="2111" xr:uid="{A47F3E75-F368-4928-8AA1-A0D8AC5CC9C3}"/>
    <cellStyle name="Normal 7 3 3 2" xfId="2112" xr:uid="{5F06C2F8-CD4B-4AC0-883F-F042E54CFB28}"/>
    <cellStyle name="Normal 7 3 3 2 2" xfId="2113" xr:uid="{83A7FD58-CC1D-4A29-9CDF-C93934BD06C9}"/>
    <cellStyle name="Normal 7 3 3 2 2 2" xfId="2114" xr:uid="{FCC944BE-007D-493C-8F77-D608B458BBCE}"/>
    <cellStyle name="Normal 7 3 3 2 2 2 2" xfId="4090" xr:uid="{DF5CEE81-7E8E-4AFE-BAEE-C41EEEDB9B1D}"/>
    <cellStyle name="Normal 7 3 3 2 2 3" xfId="2115" xr:uid="{CFC357F5-DE29-45AB-A65F-35DEDE6D9B61}"/>
    <cellStyle name="Normal 7 3 3 2 2 4" xfId="2116" xr:uid="{40BA567D-9821-4019-9BEE-A5CDAD86C123}"/>
    <cellStyle name="Normal 7 3 3 2 3" xfId="2117" xr:uid="{4AC3BB1C-6052-4452-8B2F-AA2DA9BE05E8}"/>
    <cellStyle name="Normal 7 3 3 2 3 2" xfId="2118" xr:uid="{04D7C725-415E-4E57-BCB2-B0CE8DF42854}"/>
    <cellStyle name="Normal 7 3 3 2 3 3" xfId="2119" xr:uid="{72A48028-4B81-4F20-AD1D-43E5049815A9}"/>
    <cellStyle name="Normal 7 3 3 2 3 4" xfId="2120" xr:uid="{9246675F-0060-4A76-A19C-C6E7F5BECC3A}"/>
    <cellStyle name="Normal 7 3 3 2 4" xfId="2121" xr:uid="{72D0ADA1-49FF-4275-9A3D-2763AA19E6B6}"/>
    <cellStyle name="Normal 7 3 3 2 5" xfId="2122" xr:uid="{0B1D8F7E-68A6-4130-B902-F90843F690AB}"/>
    <cellStyle name="Normal 7 3 3 2 6" xfId="2123" xr:uid="{C5B770F9-CBC4-4083-8D51-DFA6B50379F1}"/>
    <cellStyle name="Normal 7 3 3 3" xfId="2124" xr:uid="{77E8255E-78F5-46F9-A8A2-7B071E500FAA}"/>
    <cellStyle name="Normal 7 3 3 3 2" xfId="2125" xr:uid="{833DDF94-DD91-4C6F-8C0D-49849BA9A0F0}"/>
    <cellStyle name="Normal 7 3 3 3 2 2" xfId="2126" xr:uid="{B7F722A4-9321-468E-ABEE-B33B6EB7A74E}"/>
    <cellStyle name="Normal 7 3 3 3 2 3" xfId="2127" xr:uid="{6C374061-198B-46C5-9F7A-6B39D1C18086}"/>
    <cellStyle name="Normal 7 3 3 3 2 4" xfId="2128" xr:uid="{7437C649-759B-4054-9966-69583CD037AE}"/>
    <cellStyle name="Normal 7 3 3 3 3" xfId="2129" xr:uid="{26FEFF46-910C-4466-A913-CB953E88C4E6}"/>
    <cellStyle name="Normal 7 3 3 3 4" xfId="2130" xr:uid="{BC3608C3-7014-4C56-B59E-2C52D5B1EB6F}"/>
    <cellStyle name="Normal 7 3 3 3 5" xfId="2131" xr:uid="{62EB32BB-2D45-45D4-A2BF-7F097F652505}"/>
    <cellStyle name="Normal 7 3 3 4" xfId="2132" xr:uid="{176AEB36-4CF0-441A-9FAD-288926C8ECE3}"/>
    <cellStyle name="Normal 7 3 3 4 2" xfId="2133" xr:uid="{020BF36C-6A90-44F4-A1A9-4FD018E494D8}"/>
    <cellStyle name="Normal 7 3 3 4 3" xfId="2134" xr:uid="{B02D395A-3763-4467-9709-86B497AD1EBE}"/>
    <cellStyle name="Normal 7 3 3 4 4" xfId="2135" xr:uid="{00784A58-1C53-4321-BFC3-BAC8D333345A}"/>
    <cellStyle name="Normal 7 3 3 5" xfId="2136" xr:uid="{1AF01EAD-135F-4B40-B75D-6F396911CA59}"/>
    <cellStyle name="Normal 7 3 3 5 2" xfId="2137" xr:uid="{E6F1F0E7-160B-447C-BA72-BF0BE9A9A5DE}"/>
    <cellStyle name="Normal 7 3 3 5 3" xfId="2138" xr:uid="{EF468EC0-BB07-4CC1-9EF2-9C73F7D962B1}"/>
    <cellStyle name="Normal 7 3 3 5 4" xfId="2139" xr:uid="{099B8E86-6AEF-46A1-BE1E-1DF18F519076}"/>
    <cellStyle name="Normal 7 3 3 6" xfId="2140" xr:uid="{7866DF89-75E8-4566-8D84-DD3D96124A62}"/>
    <cellStyle name="Normal 7 3 3 7" xfId="2141" xr:uid="{7849406A-7942-4507-AD56-6D4670E81F59}"/>
    <cellStyle name="Normal 7 3 3 8" xfId="2142" xr:uid="{F57F82D3-B3AB-4B07-A6C1-6543BE9313C0}"/>
    <cellStyle name="Normal 7 3 4" xfId="2143" xr:uid="{CF76DED0-ACD0-440A-8C86-507C39BCBA92}"/>
    <cellStyle name="Normal 7 3 4 2" xfId="2144" xr:uid="{4EB5D1E7-E490-4E34-BBA4-EF06C62314F6}"/>
    <cellStyle name="Normal 7 3 4 2 2" xfId="2145" xr:uid="{9704D971-A8C4-42A3-BC16-F1E90D38D2A3}"/>
    <cellStyle name="Normal 7 3 4 2 2 2" xfId="2146" xr:uid="{3A959EF2-1159-47D2-ADB4-094699E58D9A}"/>
    <cellStyle name="Normal 7 3 4 2 2 2 2" xfId="4091" xr:uid="{45B2605B-79AC-425D-B055-240DECFC7528}"/>
    <cellStyle name="Normal 7 3 4 2 2 3" xfId="2147" xr:uid="{83594CE9-2EDE-4FCE-B174-44CE26CD25AE}"/>
    <cellStyle name="Normal 7 3 4 2 2 4" xfId="2148" xr:uid="{7C412947-E593-4635-9638-EE3B09D43F44}"/>
    <cellStyle name="Normal 7 3 4 2 3" xfId="2149" xr:uid="{8E1FCD95-F11B-4CB7-9661-6167F70A6ACD}"/>
    <cellStyle name="Normal 7 3 4 2 3 2" xfId="4092" xr:uid="{64A86B53-9440-4E1F-9EBD-FB34CB12ADF8}"/>
    <cellStyle name="Normal 7 3 4 2 4" xfId="2150" xr:uid="{25D72984-7DE2-4A66-8CB8-B49AEF5496DB}"/>
    <cellStyle name="Normal 7 3 4 2 5" xfId="2151" xr:uid="{ADD3ED6B-9411-4CF9-8DDC-E420354332DF}"/>
    <cellStyle name="Normal 7 3 4 3" xfId="2152" xr:uid="{457C4D47-0827-45D9-A29A-2047CFCDA43F}"/>
    <cellStyle name="Normal 7 3 4 3 2" xfId="2153" xr:uid="{8CA536DC-4E21-4C22-995D-87452F452C72}"/>
    <cellStyle name="Normal 7 3 4 3 2 2" xfId="4093" xr:uid="{00DA8ADA-98D9-4314-82EF-2DE199B4D7D1}"/>
    <cellStyle name="Normal 7 3 4 3 3" xfId="2154" xr:uid="{A9D048DB-8D75-497C-8265-AECEFF3493CB}"/>
    <cellStyle name="Normal 7 3 4 3 4" xfId="2155" xr:uid="{DC1B34FA-CF59-4F19-B3FD-A98D44730E72}"/>
    <cellStyle name="Normal 7 3 4 4" xfId="2156" xr:uid="{9156B80E-883B-4CAE-A749-6CEA9746FD84}"/>
    <cellStyle name="Normal 7 3 4 4 2" xfId="2157" xr:uid="{06B55311-FCB0-4D5B-AA71-9E9D012332DC}"/>
    <cellStyle name="Normal 7 3 4 4 3" xfId="2158" xr:uid="{AA1EBD9C-0646-494B-AF26-38A2B083C6F5}"/>
    <cellStyle name="Normal 7 3 4 4 4" xfId="2159" xr:uid="{E2628D8C-A034-4A81-99D4-F7E2CEB5F435}"/>
    <cellStyle name="Normal 7 3 4 5" xfId="2160" xr:uid="{E363B2D3-DFE4-4D2E-BCEA-B52BE10F78A0}"/>
    <cellStyle name="Normal 7 3 4 6" xfId="2161" xr:uid="{190667ED-615B-420F-8A80-1B81514A4BED}"/>
    <cellStyle name="Normal 7 3 4 7" xfId="2162" xr:uid="{C6ADACD2-DF1E-4164-A232-7A035DB4F779}"/>
    <cellStyle name="Normal 7 3 5" xfId="2163" xr:uid="{4450A53C-2DDB-4619-818B-20955B41BAC5}"/>
    <cellStyle name="Normal 7 3 5 2" xfId="2164" xr:uid="{F07429DA-C4C3-4119-903F-DD5F0BEEC99A}"/>
    <cellStyle name="Normal 7 3 5 2 2" xfId="2165" xr:uid="{D7846794-9533-47C6-B1C1-9DEA735474D1}"/>
    <cellStyle name="Normal 7 3 5 2 2 2" xfId="4094" xr:uid="{6ECF05C8-2A61-4F15-BA01-405D42FD7C0A}"/>
    <cellStyle name="Normal 7 3 5 2 3" xfId="2166" xr:uid="{F733DFE4-0ECE-416D-8FC5-CCBC26ABC77C}"/>
    <cellStyle name="Normal 7 3 5 2 4" xfId="2167" xr:uid="{C7FA5623-3292-4751-A9E9-47312D7E7B92}"/>
    <cellStyle name="Normal 7 3 5 3" xfId="2168" xr:uid="{68DC1907-137C-4A52-B723-01DDBE5A50CB}"/>
    <cellStyle name="Normal 7 3 5 3 2" xfId="2169" xr:uid="{61007DED-258D-4556-BC0A-B46319F6198D}"/>
    <cellStyle name="Normal 7 3 5 3 3" xfId="2170" xr:uid="{A8533655-EA98-4B90-B967-E8D5DBD6179C}"/>
    <cellStyle name="Normal 7 3 5 3 4" xfId="2171" xr:uid="{05B2570C-8379-4BAF-8E9A-8FB49777C5F1}"/>
    <cellStyle name="Normal 7 3 5 4" xfId="2172" xr:uid="{C227368F-AF35-44EF-81BC-843E1A045AE9}"/>
    <cellStyle name="Normal 7 3 5 5" xfId="2173" xr:uid="{5D71959A-C9AF-46FB-BD17-5606C6E5F3A8}"/>
    <cellStyle name="Normal 7 3 5 6" xfId="2174" xr:uid="{78109E3A-1B6A-4DF9-94C9-FF44F7391149}"/>
    <cellStyle name="Normal 7 3 6" xfId="2175" xr:uid="{36AACBDD-0ACE-499E-824C-EE123E88E960}"/>
    <cellStyle name="Normal 7 3 6 2" xfId="2176" xr:uid="{2D7A3223-FB23-4EB7-933F-E80BE2A06C5B}"/>
    <cellStyle name="Normal 7 3 6 2 2" xfId="2177" xr:uid="{518E3695-723B-4206-9097-E830DB2943CE}"/>
    <cellStyle name="Normal 7 3 6 2 3" xfId="2178" xr:uid="{F62D9D51-43B9-45BD-A9FC-D2457D564345}"/>
    <cellStyle name="Normal 7 3 6 2 4" xfId="2179" xr:uid="{D448AE77-64B2-4052-8E90-35A6D818A5EE}"/>
    <cellStyle name="Normal 7 3 6 3" xfId="2180" xr:uid="{87AB9028-F966-4B9C-BF4D-CFD49FD8FA27}"/>
    <cellStyle name="Normal 7 3 6 4" xfId="2181" xr:uid="{B14FF72E-3FD8-446A-98F4-CB258784B85A}"/>
    <cellStyle name="Normal 7 3 6 5" xfId="2182" xr:uid="{4309F698-95A1-434A-95F8-0B71AE7DC7A1}"/>
    <cellStyle name="Normal 7 3 7" xfId="2183" xr:uid="{3D307B75-4655-47C1-819E-ACBBABF51BAD}"/>
    <cellStyle name="Normal 7 3 7 2" xfId="2184" xr:uid="{35546197-D123-426A-816E-18D8FB308343}"/>
    <cellStyle name="Normal 7 3 7 3" xfId="2185" xr:uid="{6552EEA9-F959-4031-AAF6-F78595212EA0}"/>
    <cellStyle name="Normal 7 3 7 4" xfId="2186" xr:uid="{0B5C4E6E-222E-4EEE-9B0E-A977A3AFF6BB}"/>
    <cellStyle name="Normal 7 3 8" xfId="2187" xr:uid="{F791DF67-FAF5-48C1-9C2D-CADC1EDFCACC}"/>
    <cellStyle name="Normal 7 3 8 2" xfId="2188" xr:uid="{0B326FBB-1D04-4E8A-A14C-8F98852BA357}"/>
    <cellStyle name="Normal 7 3 8 3" xfId="2189" xr:uid="{BFF06446-5646-4A2A-93DB-C511CF644E4E}"/>
    <cellStyle name="Normal 7 3 8 4" xfId="2190" xr:uid="{8CA8B560-D835-47D4-ACD4-0D11F4A5766B}"/>
    <cellStyle name="Normal 7 3 9" xfId="2191" xr:uid="{8683A68B-FFFA-43CD-AC04-8CE169F053A0}"/>
    <cellStyle name="Normal 7 4" xfId="2192" xr:uid="{9D03D0B6-DA40-496A-B832-F26D23444B3F}"/>
    <cellStyle name="Normal 7 4 10" xfId="2193" xr:uid="{BD0D9894-2031-48FD-998C-A5A7E564BB76}"/>
    <cellStyle name="Normal 7 4 11" xfId="2194" xr:uid="{1D494D5C-8577-4A80-A705-9BC2126CEABF}"/>
    <cellStyle name="Normal 7 4 2" xfId="2195" xr:uid="{0A575310-1DFA-4084-A51A-10AFAE377A67}"/>
    <cellStyle name="Normal 7 4 2 2" xfId="2196" xr:uid="{CD54F33C-DB50-46F8-AD71-591021680CEA}"/>
    <cellStyle name="Normal 7 4 2 2 2" xfId="2197" xr:uid="{18F21BC9-B6B7-4D0D-A1E0-6666746A3E24}"/>
    <cellStyle name="Normal 7 4 2 2 2 2" xfId="2198" xr:uid="{2FD3C2C2-B1D9-47EE-9296-522FAB68EE8C}"/>
    <cellStyle name="Normal 7 4 2 2 2 2 2" xfId="2199" xr:uid="{F99158DA-4C9E-4272-8197-ED38E789B59A}"/>
    <cellStyle name="Normal 7 4 2 2 2 2 3" xfId="2200" xr:uid="{77263034-66BC-41D4-866C-0EF13AF24D3B}"/>
    <cellStyle name="Normal 7 4 2 2 2 2 4" xfId="2201" xr:uid="{A7B7F8C9-B4B3-4EF2-B54C-71A7AC5C3051}"/>
    <cellStyle name="Normal 7 4 2 2 2 3" xfId="2202" xr:uid="{D13F83F2-FE4F-4EBB-8031-2E833AAD8D60}"/>
    <cellStyle name="Normal 7 4 2 2 2 3 2" xfId="2203" xr:uid="{C3BD893D-10C2-42B3-A97B-03EE05464AA8}"/>
    <cellStyle name="Normal 7 4 2 2 2 3 3" xfId="2204" xr:uid="{6486E58F-F1C5-4201-A88B-C70F2C207E9A}"/>
    <cellStyle name="Normal 7 4 2 2 2 3 4" xfId="2205" xr:uid="{BDEC03C1-14E1-480B-B532-0FBCF5E6A6E5}"/>
    <cellStyle name="Normal 7 4 2 2 2 4" xfId="2206" xr:uid="{B4612F18-FA6D-4F42-8F40-6005AEF206A1}"/>
    <cellStyle name="Normal 7 4 2 2 2 5" xfId="2207" xr:uid="{48BCFEDA-D719-4349-9683-853B2C103BFB}"/>
    <cellStyle name="Normal 7 4 2 2 2 6" xfId="2208" xr:uid="{6AF0C074-FCEB-4CD6-A065-773D82C71541}"/>
    <cellStyle name="Normal 7 4 2 2 3" xfId="2209" xr:uid="{EEE94E91-F82E-47E1-B471-45A9FF901D52}"/>
    <cellStyle name="Normal 7 4 2 2 3 2" xfId="2210" xr:uid="{C10A4B3A-E58A-4385-8C59-5BA54C42E117}"/>
    <cellStyle name="Normal 7 4 2 2 3 2 2" xfId="2211" xr:uid="{E50A16B9-41D9-43E1-80A3-7C61C2A45AB9}"/>
    <cellStyle name="Normal 7 4 2 2 3 2 3" xfId="2212" xr:uid="{8D514C8C-5F42-42B6-92F8-C586B71956A0}"/>
    <cellStyle name="Normal 7 4 2 2 3 2 4" xfId="2213" xr:uid="{1005FA89-10A2-4230-85DC-8DADF7ABE8FD}"/>
    <cellStyle name="Normal 7 4 2 2 3 3" xfId="2214" xr:uid="{A18DE569-50F6-4145-9488-B8F8560E64B9}"/>
    <cellStyle name="Normal 7 4 2 2 3 4" xfId="2215" xr:uid="{35D2A859-83AE-4A27-8B4A-C27F5D830A4E}"/>
    <cellStyle name="Normal 7 4 2 2 3 5" xfId="2216" xr:uid="{C14EB4FA-B5E9-43C1-A2C1-3C6BB79BE405}"/>
    <cellStyle name="Normal 7 4 2 2 4" xfId="2217" xr:uid="{AB440E72-287F-45DB-94D3-5D59FFE34E10}"/>
    <cellStyle name="Normal 7 4 2 2 4 2" xfId="2218" xr:uid="{FA854FC1-0002-40C6-9B6F-B4C107789231}"/>
    <cellStyle name="Normal 7 4 2 2 4 3" xfId="2219" xr:uid="{96618575-F149-4F31-9896-B668EBB174EC}"/>
    <cellStyle name="Normal 7 4 2 2 4 4" xfId="2220" xr:uid="{564ECE27-30BF-44B1-A6BF-01F15C7F6C59}"/>
    <cellStyle name="Normal 7 4 2 2 5" xfId="2221" xr:uid="{AFC09AC2-556A-436D-84F4-0912CEF999AC}"/>
    <cellStyle name="Normal 7 4 2 2 5 2" xfId="2222" xr:uid="{95FEE9B5-8E7B-4C2E-A77D-28BE53121B8E}"/>
    <cellStyle name="Normal 7 4 2 2 5 3" xfId="2223" xr:uid="{76EBE736-0271-44AC-AF47-9EB66D0B940D}"/>
    <cellStyle name="Normal 7 4 2 2 5 4" xfId="2224" xr:uid="{306227E2-9DE5-4B33-BED2-40891A40025F}"/>
    <cellStyle name="Normal 7 4 2 2 6" xfId="2225" xr:uid="{3B27DB9F-5382-476F-957E-FF5C27B4A0CD}"/>
    <cellStyle name="Normal 7 4 2 2 7" xfId="2226" xr:uid="{14A02300-5F8E-4A59-94A3-D5A628BAFAED}"/>
    <cellStyle name="Normal 7 4 2 2 8" xfId="2227" xr:uid="{0FE5EFBC-B5DD-4AF1-892C-4E0890E82CEE}"/>
    <cellStyle name="Normal 7 4 2 3" xfId="2228" xr:uid="{605F6D9E-2131-4517-A46F-668A0C9B4638}"/>
    <cellStyle name="Normal 7 4 2 3 2" xfId="2229" xr:uid="{FB86831B-DA24-45A9-8CE7-9AA9E0E68FB7}"/>
    <cellStyle name="Normal 7 4 2 3 2 2" xfId="2230" xr:uid="{3B5BB7B7-6036-4D39-916A-95B9E67913B9}"/>
    <cellStyle name="Normal 7 4 2 3 2 3" xfId="2231" xr:uid="{453560F9-36FB-41B7-9CCD-D7836EB2F6ED}"/>
    <cellStyle name="Normal 7 4 2 3 2 4" xfId="2232" xr:uid="{51580305-7ADD-4168-89DB-0DC9F4CAF6A8}"/>
    <cellStyle name="Normal 7 4 2 3 3" xfId="2233" xr:uid="{E2AD48DE-9858-47DC-9D9F-931EF5E9AD26}"/>
    <cellStyle name="Normal 7 4 2 3 3 2" xfId="2234" xr:uid="{32B85C95-36E3-491A-B580-511FDC7CD348}"/>
    <cellStyle name="Normal 7 4 2 3 3 3" xfId="2235" xr:uid="{AD3F8823-1BAB-47CA-BD6F-53E2A485B783}"/>
    <cellStyle name="Normal 7 4 2 3 3 4" xfId="2236" xr:uid="{DE30A3E2-5D66-4DBA-A447-84CA564C1662}"/>
    <cellStyle name="Normal 7 4 2 3 4" xfId="2237" xr:uid="{1D82C5B0-CCB1-4662-BA8C-09CE4D9800BE}"/>
    <cellStyle name="Normal 7 4 2 3 5" xfId="2238" xr:uid="{FB842388-7E5A-443C-AC15-16718EC92142}"/>
    <cellStyle name="Normal 7 4 2 3 6" xfId="2239" xr:uid="{FC60F2A3-4BD4-4DA7-BEBC-0B4FB853D7A8}"/>
    <cellStyle name="Normal 7 4 2 4" xfId="2240" xr:uid="{4F716D2E-80D6-4CB7-A79B-36956C619A7F}"/>
    <cellStyle name="Normal 7 4 2 4 2" xfId="2241" xr:uid="{6B129125-87BC-4F6E-A3AB-8D9FE173D6BC}"/>
    <cellStyle name="Normal 7 4 2 4 2 2" xfId="2242" xr:uid="{85A68642-F4BB-41A5-BC6D-B9ECD25C0DFA}"/>
    <cellStyle name="Normal 7 4 2 4 2 3" xfId="2243" xr:uid="{DF6C91C5-3B06-4B27-9799-086745ED3E38}"/>
    <cellStyle name="Normal 7 4 2 4 2 4" xfId="2244" xr:uid="{55F5DB18-FF80-4B7C-8C4C-E4ACDB07E1C3}"/>
    <cellStyle name="Normal 7 4 2 4 3" xfId="2245" xr:uid="{4BB070EA-8CBA-4762-BB4E-A1FB0F82C065}"/>
    <cellStyle name="Normal 7 4 2 4 4" xfId="2246" xr:uid="{D4C56BC5-F6F1-441B-AC0D-CBEC1ECB0518}"/>
    <cellStyle name="Normal 7 4 2 4 5" xfId="2247" xr:uid="{0D7626DA-75E5-467C-BAF9-0E16D5B9C46F}"/>
    <cellStyle name="Normal 7 4 2 5" xfId="2248" xr:uid="{C4DFB2E7-C00A-4822-94B2-4BCF5349DC15}"/>
    <cellStyle name="Normal 7 4 2 5 2" xfId="2249" xr:uid="{19817A08-B3D4-4D19-93AE-CD658541E8CA}"/>
    <cellStyle name="Normal 7 4 2 5 3" xfId="2250" xr:uid="{8C0E3464-FD12-49AB-8249-DE68ECE06D2F}"/>
    <cellStyle name="Normal 7 4 2 5 4" xfId="2251" xr:uid="{A43AAEEC-D6C2-45B7-9308-F39F43AFD1DE}"/>
    <cellStyle name="Normal 7 4 2 6" xfId="2252" xr:uid="{BD109982-5DCE-45BE-BE4E-0C6D0CF77E43}"/>
    <cellStyle name="Normal 7 4 2 6 2" xfId="2253" xr:uid="{75D9EA57-C145-4758-91BB-FF4F06A17987}"/>
    <cellStyle name="Normal 7 4 2 6 3" xfId="2254" xr:uid="{0A7C2A02-5F13-460A-B9EB-500F3A93DF67}"/>
    <cellStyle name="Normal 7 4 2 6 4" xfId="2255" xr:uid="{E5BC9BD2-9FF5-4B5F-910D-11388A35E18E}"/>
    <cellStyle name="Normal 7 4 2 7" xfId="2256" xr:uid="{05164532-988B-4D55-9576-F498F92BC7F4}"/>
    <cellStyle name="Normal 7 4 2 8" xfId="2257" xr:uid="{A9B0C061-3431-41CD-9440-33ECFEF4C89A}"/>
    <cellStyle name="Normal 7 4 2 9" xfId="2258" xr:uid="{FF1D3C8B-D19F-4617-BFA7-9BF46BDA1B0E}"/>
    <cellStyle name="Normal 7 4 3" xfId="2259" xr:uid="{4BA5EA1B-7E04-4205-9689-B04F4FA5C978}"/>
    <cellStyle name="Normal 7 4 3 2" xfId="2260" xr:uid="{C565E1FF-7339-4F29-98DB-450C72451207}"/>
    <cellStyle name="Normal 7 4 3 2 2" xfId="2261" xr:uid="{5BE0E4DA-901F-48E6-B8BE-31CAAA3FF49C}"/>
    <cellStyle name="Normal 7 4 3 2 2 2" xfId="2262" xr:uid="{CDB19841-7F8D-4FD1-962C-07F5764F5BAF}"/>
    <cellStyle name="Normal 7 4 3 2 2 2 2" xfId="4095" xr:uid="{771CDCBB-BDD2-44DE-86B3-73CD72BD0400}"/>
    <cellStyle name="Normal 7 4 3 2 2 3" xfId="2263" xr:uid="{327C5F68-7581-4FB4-9F64-8B2804905C2B}"/>
    <cellStyle name="Normal 7 4 3 2 2 4" xfId="2264" xr:uid="{FBE6148A-D165-4B6A-AE93-31CB6220A2CF}"/>
    <cellStyle name="Normal 7 4 3 2 3" xfId="2265" xr:uid="{9B96ACB1-A605-4146-ABF0-C011737F222D}"/>
    <cellStyle name="Normal 7 4 3 2 3 2" xfId="2266" xr:uid="{91456CF3-5613-45FF-8F4F-28DCBE10F9DC}"/>
    <cellStyle name="Normal 7 4 3 2 3 3" xfId="2267" xr:uid="{2D1CC3DF-A33C-4182-91D2-A7F3B661C1D1}"/>
    <cellStyle name="Normal 7 4 3 2 3 4" xfId="2268" xr:uid="{DD919D98-4C26-480F-87FC-2359461A9E39}"/>
    <cellStyle name="Normal 7 4 3 2 4" xfId="2269" xr:uid="{F20DA32A-B970-4F58-9A60-EAF414D1DD50}"/>
    <cellStyle name="Normal 7 4 3 2 5" xfId="2270" xr:uid="{4363FE33-DDE2-4CDC-AD25-8809DC3ED46F}"/>
    <cellStyle name="Normal 7 4 3 2 6" xfId="2271" xr:uid="{6B5957BC-9D35-4654-9D4C-967F92B28352}"/>
    <cellStyle name="Normal 7 4 3 3" xfId="2272" xr:uid="{4134A2A0-A0EA-4020-A403-3F0FA1C4CE30}"/>
    <cellStyle name="Normal 7 4 3 3 2" xfId="2273" xr:uid="{2F4E6A14-1583-45AB-B534-73EE18ADF251}"/>
    <cellStyle name="Normal 7 4 3 3 2 2" xfId="2274" xr:uid="{4749B382-ADEE-4B71-8B40-3730EE317F6C}"/>
    <cellStyle name="Normal 7 4 3 3 2 3" xfId="2275" xr:uid="{EFAFFFEA-5C48-4641-A789-50BEEA2F7FFC}"/>
    <cellStyle name="Normal 7 4 3 3 2 4" xfId="2276" xr:uid="{B9302D86-D7BE-4F98-8A4E-151CDA75444F}"/>
    <cellStyle name="Normal 7 4 3 3 3" xfId="2277" xr:uid="{60434FB6-2041-4A3F-86F2-659620CB779D}"/>
    <cellStyle name="Normal 7 4 3 3 4" xfId="2278" xr:uid="{99DE991B-6C7E-4CE5-907B-F5EFA9373DDF}"/>
    <cellStyle name="Normal 7 4 3 3 5" xfId="2279" xr:uid="{81718BA6-12BF-408D-ABC1-F509A8CA48A8}"/>
    <cellStyle name="Normal 7 4 3 4" xfId="2280" xr:uid="{5BE3AF24-0191-4280-8F81-8D1FBD23B08A}"/>
    <cellStyle name="Normal 7 4 3 4 2" xfId="2281" xr:uid="{E2798AEE-C4C9-4940-9F40-F830C6EDF689}"/>
    <cellStyle name="Normal 7 4 3 4 3" xfId="2282" xr:uid="{927D3A95-EA73-4927-9312-0FBAB40701E5}"/>
    <cellStyle name="Normal 7 4 3 4 4" xfId="2283" xr:uid="{12B95621-077E-440E-8039-68DD173E3055}"/>
    <cellStyle name="Normal 7 4 3 5" xfId="2284" xr:uid="{B4AB81B4-DE3F-412E-8B81-3C1225103998}"/>
    <cellStyle name="Normal 7 4 3 5 2" xfId="2285" xr:uid="{FCC1DE75-8ACF-473F-B740-91CEBB63AC77}"/>
    <cellStyle name="Normal 7 4 3 5 3" xfId="2286" xr:uid="{D1E5608B-DA0F-435F-933A-8677CE76D9B3}"/>
    <cellStyle name="Normal 7 4 3 5 4" xfId="2287" xr:uid="{39BC3B69-FA2D-468D-8296-A352C5D5CC38}"/>
    <cellStyle name="Normal 7 4 3 6" xfId="2288" xr:uid="{6427733A-750A-403C-A4D1-5009C7319D33}"/>
    <cellStyle name="Normal 7 4 3 7" xfId="2289" xr:uid="{945FF7C2-1D8B-411B-A3ED-DEE28D0E7F74}"/>
    <cellStyle name="Normal 7 4 3 8" xfId="2290" xr:uid="{A46A6640-81C1-47FF-AA2A-7912B69F507B}"/>
    <cellStyle name="Normal 7 4 4" xfId="2291" xr:uid="{63329435-E21D-403C-8C00-A3C06FB48E8E}"/>
    <cellStyle name="Normal 7 4 4 2" xfId="2292" xr:uid="{AD9B2814-7A2C-477E-AE84-9E44940E7807}"/>
    <cellStyle name="Normal 7 4 4 2 2" xfId="2293" xr:uid="{165E44A2-C587-4A35-BAA8-965A06E713B8}"/>
    <cellStyle name="Normal 7 4 4 2 2 2" xfId="2294" xr:uid="{3BA62069-7A58-4182-A786-DEF46DE671FF}"/>
    <cellStyle name="Normal 7 4 4 2 2 3" xfId="2295" xr:uid="{FCC34B21-0898-40E9-B1D2-36518DA9F1BF}"/>
    <cellStyle name="Normal 7 4 4 2 2 4" xfId="2296" xr:uid="{9587FA1D-C9CE-4E8C-B7D6-A19CBD851C11}"/>
    <cellStyle name="Normal 7 4 4 2 3" xfId="2297" xr:uid="{9789DC8E-DA11-4F1A-87F2-66702981F1FA}"/>
    <cellStyle name="Normal 7 4 4 2 4" xfId="2298" xr:uid="{E021C2C7-A7E2-4A9F-96BD-54B8C2E83D3A}"/>
    <cellStyle name="Normal 7 4 4 2 5" xfId="2299" xr:uid="{4401111D-96FB-42FC-A53D-05C1D7D48F6F}"/>
    <cellStyle name="Normal 7 4 4 3" xfId="2300" xr:uid="{4ECD0CC1-65B6-4A3C-8A15-050754F51369}"/>
    <cellStyle name="Normal 7 4 4 3 2" xfId="2301" xr:uid="{A50A898F-EC0C-427A-8F35-88D679C48A4D}"/>
    <cellStyle name="Normal 7 4 4 3 3" xfId="2302" xr:uid="{943DE55A-D76F-4090-9040-F8C65AC8CFDF}"/>
    <cellStyle name="Normal 7 4 4 3 4" xfId="2303" xr:uid="{5AECA2EC-6E22-4BBF-8E98-FCE66064D879}"/>
    <cellStyle name="Normal 7 4 4 4" xfId="2304" xr:uid="{C285A193-B374-4A11-A8B5-2EB90E3ED6FC}"/>
    <cellStyle name="Normal 7 4 4 4 2" xfId="2305" xr:uid="{27DE26CE-5CA0-436A-9CBA-0C2458D43A0A}"/>
    <cellStyle name="Normal 7 4 4 4 3" xfId="2306" xr:uid="{A236D678-08D6-409F-AC24-D6771F3CBD52}"/>
    <cellStyle name="Normal 7 4 4 4 4" xfId="2307" xr:uid="{4AC9EF5A-4B46-4A43-AAC3-6CB0C3F729A9}"/>
    <cellStyle name="Normal 7 4 4 5" xfId="2308" xr:uid="{DBF74FF2-190A-47DD-955E-04805D1E14E7}"/>
    <cellStyle name="Normal 7 4 4 6" xfId="2309" xr:uid="{08C66440-ABB4-4CC9-95E3-5D009984F6F2}"/>
    <cellStyle name="Normal 7 4 4 7" xfId="2310" xr:uid="{4F0F2AAA-968F-4041-B20D-B1B22F25531D}"/>
    <cellStyle name="Normal 7 4 5" xfId="2311" xr:uid="{755EC69B-A15C-451E-92F2-725732C1B5FB}"/>
    <cellStyle name="Normal 7 4 5 2" xfId="2312" xr:uid="{9C9D10E8-9234-41B6-A222-189CE918EF56}"/>
    <cellStyle name="Normal 7 4 5 2 2" xfId="2313" xr:uid="{8BFBC73F-6CED-47F9-BB88-C0BE6AE4B703}"/>
    <cellStyle name="Normal 7 4 5 2 3" xfId="2314" xr:uid="{4FE496FA-7656-4600-9958-3F1170E0AF04}"/>
    <cellStyle name="Normal 7 4 5 2 4" xfId="2315" xr:uid="{3D7634B3-F484-42C0-888F-8D2B8EDE8FA9}"/>
    <cellStyle name="Normal 7 4 5 3" xfId="2316" xr:uid="{088D45AB-53F6-4C2B-BA1D-0A070D588159}"/>
    <cellStyle name="Normal 7 4 5 3 2" xfId="2317" xr:uid="{F33C4E17-DEBF-47F0-BB12-2B928882A482}"/>
    <cellStyle name="Normal 7 4 5 3 3" xfId="2318" xr:uid="{63D7B2F2-34F7-44E9-82A0-E8C988DBA562}"/>
    <cellStyle name="Normal 7 4 5 3 4" xfId="2319" xr:uid="{A3F0A266-17CE-4672-963E-BB589520F4E9}"/>
    <cellStyle name="Normal 7 4 5 4" xfId="2320" xr:uid="{B16DC096-6A12-4471-9BB3-13AF0CEDA0B6}"/>
    <cellStyle name="Normal 7 4 5 5" xfId="2321" xr:uid="{2D0EBB79-0F46-4AD7-9081-EA859AB86C09}"/>
    <cellStyle name="Normal 7 4 5 6" xfId="2322" xr:uid="{29F692AB-20E1-4481-AF0F-889FC71E634A}"/>
    <cellStyle name="Normal 7 4 6" xfId="2323" xr:uid="{64794521-A320-4B4D-A182-C7914E3E1235}"/>
    <cellStyle name="Normal 7 4 6 2" xfId="2324" xr:uid="{52D6EA43-8781-439B-B4C1-88C147F9CEBA}"/>
    <cellStyle name="Normal 7 4 6 2 2" xfId="2325" xr:uid="{AF02DD45-5029-48BE-8203-27F8F6143817}"/>
    <cellStyle name="Normal 7 4 6 2 3" xfId="2326" xr:uid="{07CE4289-D051-4645-A66A-8916913B4396}"/>
    <cellStyle name="Normal 7 4 6 2 4" xfId="2327" xr:uid="{D3EE0309-D676-4F31-A7C1-62ECDFDA0E91}"/>
    <cellStyle name="Normal 7 4 6 3" xfId="2328" xr:uid="{59BED644-2E4E-4CBB-B527-994603BE6571}"/>
    <cellStyle name="Normal 7 4 6 4" xfId="2329" xr:uid="{6F461E23-A358-4F7E-BDF6-4C253E0CEB20}"/>
    <cellStyle name="Normal 7 4 6 5" xfId="2330" xr:uid="{D46618C7-BDD1-4241-84D7-EF3879480C25}"/>
    <cellStyle name="Normal 7 4 7" xfId="2331" xr:uid="{956A70D2-D12B-459F-A30A-C2F1E2E72AEE}"/>
    <cellStyle name="Normal 7 4 7 2" xfId="2332" xr:uid="{2F882C9B-8E75-4F90-A165-FFFFAFD3A002}"/>
    <cellStyle name="Normal 7 4 7 3" xfId="2333" xr:uid="{EC57440C-E1BC-4545-AD58-A7DB398C6E06}"/>
    <cellStyle name="Normal 7 4 7 4" xfId="2334" xr:uid="{BCC9D4BC-E9D7-4ED8-8F06-8755B83BCF67}"/>
    <cellStyle name="Normal 7 4 8" xfId="2335" xr:uid="{639EB402-B41B-424B-87B8-98FF68A3B0EF}"/>
    <cellStyle name="Normal 7 4 8 2" xfId="2336" xr:uid="{442B6E09-08BE-4228-ADC1-636FB6745826}"/>
    <cellStyle name="Normal 7 4 8 3" xfId="2337" xr:uid="{8A1B94A6-A699-4884-9A91-8391F9CCD708}"/>
    <cellStyle name="Normal 7 4 8 4" xfId="2338" xr:uid="{447E43C0-D8B7-4E86-8BFB-CDB2B3E94774}"/>
    <cellStyle name="Normal 7 4 9" xfId="2339" xr:uid="{E7F2DC42-15A4-46C4-970F-DA5BEC8984A9}"/>
    <cellStyle name="Normal 7 5" xfId="2340" xr:uid="{7C69F5A5-F531-4459-B98E-F063FA82C293}"/>
    <cellStyle name="Normal 7 5 2" xfId="2341" xr:uid="{2AD7BF99-B5F3-4BE6-85A5-EF681D271E3A}"/>
    <cellStyle name="Normal 7 5 2 2" xfId="2342" xr:uid="{47A98DE6-41CE-43D6-B7B3-2D6554E36C8E}"/>
    <cellStyle name="Normal 7 5 2 2 2" xfId="2343" xr:uid="{44FC09A0-6ABF-4CB7-8C75-9159EC5AA8ED}"/>
    <cellStyle name="Normal 7 5 2 2 2 2" xfId="2344" xr:uid="{74D972E9-A1A4-4D0D-9A5F-8BB65F8D3430}"/>
    <cellStyle name="Normal 7 5 2 2 2 3" xfId="2345" xr:uid="{4F936C57-C50F-4E4B-BDF3-CD9809DAFEEE}"/>
    <cellStyle name="Normal 7 5 2 2 2 4" xfId="2346" xr:uid="{1D4E89EB-991A-41A2-9106-EB8CE5E43895}"/>
    <cellStyle name="Normal 7 5 2 2 3" xfId="2347" xr:uid="{07934B9D-7A80-40F1-8ACA-DE9803C9D9E8}"/>
    <cellStyle name="Normal 7 5 2 2 3 2" xfId="2348" xr:uid="{32FF777B-97F6-4A40-9D1D-7927448B421D}"/>
    <cellStyle name="Normal 7 5 2 2 3 3" xfId="2349" xr:uid="{8E9EF196-790C-444C-8B01-F9BDDAA01DF5}"/>
    <cellStyle name="Normal 7 5 2 2 3 4" xfId="2350" xr:uid="{1299752F-33B1-48B1-ADC7-15F629B8A04F}"/>
    <cellStyle name="Normal 7 5 2 2 4" xfId="2351" xr:uid="{7836784D-F871-4BD1-97DE-6C1949111075}"/>
    <cellStyle name="Normal 7 5 2 2 5" xfId="2352" xr:uid="{932D9EA4-B6CC-4803-A4C3-9A484435E926}"/>
    <cellStyle name="Normal 7 5 2 2 6" xfId="2353" xr:uid="{25E11F59-67D7-4D39-B17D-C4DB4D8FCB36}"/>
    <cellStyle name="Normal 7 5 2 3" xfId="2354" xr:uid="{48A815C7-6D14-4303-A7F3-988EE3E4A2D1}"/>
    <cellStyle name="Normal 7 5 2 3 2" xfId="2355" xr:uid="{28C6D409-231B-42F1-AA5C-19D8E32091EB}"/>
    <cellStyle name="Normal 7 5 2 3 2 2" xfId="2356" xr:uid="{0F963E13-E03F-4CD3-BBC9-FF02CCC21A67}"/>
    <cellStyle name="Normal 7 5 2 3 2 3" xfId="2357" xr:uid="{92F92D78-F134-4672-BEA1-7980933D1968}"/>
    <cellStyle name="Normal 7 5 2 3 2 4" xfId="2358" xr:uid="{EEDABE47-640B-4FBF-943D-54FA8D0E9A49}"/>
    <cellStyle name="Normal 7 5 2 3 3" xfId="2359" xr:uid="{8FD250F7-9E8B-40FC-9115-6FCB00746530}"/>
    <cellStyle name="Normal 7 5 2 3 4" xfId="2360" xr:uid="{620E3F76-BF87-454E-82F6-87CA012AB5B6}"/>
    <cellStyle name="Normal 7 5 2 3 5" xfId="2361" xr:uid="{F3B4B685-CF39-49C0-86B4-E2DC2A615626}"/>
    <cellStyle name="Normal 7 5 2 4" xfId="2362" xr:uid="{67AE4214-F557-4175-BEAA-B8DEDAC100A1}"/>
    <cellStyle name="Normal 7 5 2 4 2" xfId="2363" xr:uid="{32743B4F-83C1-4791-9152-1681D64C9908}"/>
    <cellStyle name="Normal 7 5 2 4 3" xfId="2364" xr:uid="{D2F32ADC-F0BA-4C1D-A349-93B10859B285}"/>
    <cellStyle name="Normal 7 5 2 4 4" xfId="2365" xr:uid="{BE55377F-80A2-475E-AAA4-7DE6B770716E}"/>
    <cellStyle name="Normal 7 5 2 5" xfId="2366" xr:uid="{4E190770-0137-4BFF-AE27-3E2580BF3C17}"/>
    <cellStyle name="Normal 7 5 2 5 2" xfId="2367" xr:uid="{C3E5D318-69EC-45F9-880D-512EB9CBCD5A}"/>
    <cellStyle name="Normal 7 5 2 5 3" xfId="2368" xr:uid="{6E4244E3-76AF-4BE8-A4A0-D2245A1279D5}"/>
    <cellStyle name="Normal 7 5 2 5 4" xfId="2369" xr:uid="{05CAB987-E8BC-4194-AD97-81FF32A16B5B}"/>
    <cellStyle name="Normal 7 5 2 6" xfId="2370" xr:uid="{DCF1DAB3-D82E-4AED-84EA-90F613ABBC2E}"/>
    <cellStyle name="Normal 7 5 2 7" xfId="2371" xr:uid="{8DB4623A-9A90-478C-9D00-90A633C4D75B}"/>
    <cellStyle name="Normal 7 5 2 8" xfId="2372" xr:uid="{3413CF37-E638-499A-93A8-658B0676413A}"/>
    <cellStyle name="Normal 7 5 3" xfId="2373" xr:uid="{F01167EF-9DCE-4AA9-9BAC-938FB8C04A2B}"/>
    <cellStyle name="Normal 7 5 3 2" xfId="2374" xr:uid="{6B2F5FC0-DDED-49B5-BF25-4B8A365E12FF}"/>
    <cellStyle name="Normal 7 5 3 2 2" xfId="2375" xr:uid="{220FF84F-71DC-4A08-923D-37888CACF677}"/>
    <cellStyle name="Normal 7 5 3 2 3" xfId="2376" xr:uid="{958D16E3-6645-4E1C-AA17-F4F4E1B39FE9}"/>
    <cellStyle name="Normal 7 5 3 2 4" xfId="2377" xr:uid="{4A63EC2A-1D41-4B27-AC9B-D8C4732F1E9E}"/>
    <cellStyle name="Normal 7 5 3 3" xfId="2378" xr:uid="{45801C25-7629-428A-B691-623FB2D54427}"/>
    <cellStyle name="Normal 7 5 3 3 2" xfId="2379" xr:uid="{279962FE-EA96-4FCB-AB5C-3C81F56AA3EA}"/>
    <cellStyle name="Normal 7 5 3 3 3" xfId="2380" xr:uid="{A08BFFF9-06F7-4C3C-9667-9F9EB09BEECF}"/>
    <cellStyle name="Normal 7 5 3 3 4" xfId="2381" xr:uid="{EACE536D-1A85-467F-8D40-D6B8B7F96A19}"/>
    <cellStyle name="Normal 7 5 3 4" xfId="2382" xr:uid="{D93010EA-0E76-4EF2-B6C5-7858403A2816}"/>
    <cellStyle name="Normal 7 5 3 5" xfId="2383" xr:uid="{5B64E2C9-1F4A-44A4-A8AA-497229C40C14}"/>
    <cellStyle name="Normal 7 5 3 6" xfId="2384" xr:uid="{DAF036DD-1517-42C1-A087-5549025D8C31}"/>
    <cellStyle name="Normal 7 5 4" xfId="2385" xr:uid="{C0BDE15D-2C2C-4A61-A25F-331A34FB8114}"/>
    <cellStyle name="Normal 7 5 4 2" xfId="2386" xr:uid="{84F4605E-9DF0-4C05-B3AF-52F428F87C69}"/>
    <cellStyle name="Normal 7 5 4 2 2" xfId="2387" xr:uid="{E793459F-E63F-4AF7-8E26-65DC55514CA9}"/>
    <cellStyle name="Normal 7 5 4 2 3" xfId="2388" xr:uid="{5A01CA37-DC5B-4031-9D49-C6663FF730AE}"/>
    <cellStyle name="Normal 7 5 4 2 4" xfId="2389" xr:uid="{5D48126A-EDC9-4EB8-BA11-0FE7E0866B2E}"/>
    <cellStyle name="Normal 7 5 4 3" xfId="2390" xr:uid="{FBF665F8-58C8-44D7-AFF0-86BE15C98DAB}"/>
    <cellStyle name="Normal 7 5 4 4" xfId="2391" xr:uid="{0FEDA744-2249-4E21-B136-21D1ED950939}"/>
    <cellStyle name="Normal 7 5 4 5" xfId="2392" xr:uid="{5646DCAD-D9E8-454B-8E47-269A21C8C191}"/>
    <cellStyle name="Normal 7 5 5" xfId="2393" xr:uid="{33585503-EE75-47F7-A398-C0976277C0AF}"/>
    <cellStyle name="Normal 7 5 5 2" xfId="2394" xr:uid="{64C60E7D-C687-4694-86AE-04EE50E568D7}"/>
    <cellStyle name="Normal 7 5 5 3" xfId="2395" xr:uid="{11C24798-F5A8-4326-B0BF-C0327070C27F}"/>
    <cellStyle name="Normal 7 5 5 4" xfId="2396" xr:uid="{27061402-F1BA-47AD-9792-90A14AC64186}"/>
    <cellStyle name="Normal 7 5 6" xfId="2397" xr:uid="{76926120-0F11-498E-B2A8-185863C991D1}"/>
    <cellStyle name="Normal 7 5 6 2" xfId="2398" xr:uid="{054E0C3E-67C7-4FBB-83FD-965B3ACE7DFE}"/>
    <cellStyle name="Normal 7 5 6 3" xfId="2399" xr:uid="{E4A8E4FF-19F0-481F-8E9E-4D577CD463C0}"/>
    <cellStyle name="Normal 7 5 6 4" xfId="2400" xr:uid="{80587A6E-DF43-4AD7-B005-48F04BB0A058}"/>
    <cellStyle name="Normal 7 5 7" xfId="2401" xr:uid="{9A78F9E1-DC90-4E5C-95F0-14BB4DE76109}"/>
    <cellStyle name="Normal 7 5 8" xfId="2402" xr:uid="{7C70303B-CF1A-4DA7-9822-013EADDFBE5D}"/>
    <cellStyle name="Normal 7 5 9" xfId="2403" xr:uid="{4787FD4B-9456-48BB-A28C-96866D9E4C39}"/>
    <cellStyle name="Normal 7 6" xfId="2404" xr:uid="{AD735575-F816-47B8-AC19-BAF30138498E}"/>
    <cellStyle name="Normal 7 6 2" xfId="2405" xr:uid="{C8765664-3187-48A9-A3A2-FD3845687B25}"/>
    <cellStyle name="Normal 7 6 2 2" xfId="2406" xr:uid="{DF8B2886-443A-45CA-8657-6227159E5EEC}"/>
    <cellStyle name="Normal 7 6 2 2 2" xfId="2407" xr:uid="{E9411DE2-39AF-425A-978D-FF1B8A2C668F}"/>
    <cellStyle name="Normal 7 6 2 2 2 2" xfId="4096" xr:uid="{9BF60F54-0E55-41C7-920C-5905F7FE0726}"/>
    <cellStyle name="Normal 7 6 2 2 3" xfId="2408" xr:uid="{7D182618-7FA7-470B-86CA-6D1444EC28E3}"/>
    <cellStyle name="Normal 7 6 2 2 4" xfId="2409" xr:uid="{D48B644C-A5EF-4B2C-8262-33036C7F2AF7}"/>
    <cellStyle name="Normal 7 6 2 3" xfId="2410" xr:uid="{E0534887-72D4-4515-A145-BAF70694863F}"/>
    <cellStyle name="Normal 7 6 2 3 2" xfId="2411" xr:uid="{6648CB78-0663-43AA-AECD-52CC599B8D58}"/>
    <cellStyle name="Normal 7 6 2 3 3" xfId="2412" xr:uid="{877B1C33-45BE-46EF-951F-811169D4EC28}"/>
    <cellStyle name="Normal 7 6 2 3 4" xfId="2413" xr:uid="{3564B85A-4FC0-4A6D-8548-A92CF6C4668F}"/>
    <cellStyle name="Normal 7 6 2 4" xfId="2414" xr:uid="{63DC1B7E-E401-4E26-B6C9-1CF491A0C41A}"/>
    <cellStyle name="Normal 7 6 2 5" xfId="2415" xr:uid="{D6720C4F-5A8B-47D0-910C-395CA5009CE9}"/>
    <cellStyle name="Normal 7 6 2 6" xfId="2416" xr:uid="{90E2BE2D-EAE4-4A7E-A612-FC2B03235780}"/>
    <cellStyle name="Normal 7 6 3" xfId="2417" xr:uid="{A6A2E98E-3175-40CE-987A-600570396A2E}"/>
    <cellStyle name="Normal 7 6 3 2" xfId="2418" xr:uid="{B8D1C3B0-AB45-4001-96C0-454BE68351F1}"/>
    <cellStyle name="Normal 7 6 3 2 2" xfId="2419" xr:uid="{43A6BBF7-BD7E-4E29-AF4A-8EE212FC6111}"/>
    <cellStyle name="Normal 7 6 3 2 3" xfId="2420" xr:uid="{E5016219-0FF3-4C4D-A826-6494AC439B06}"/>
    <cellStyle name="Normal 7 6 3 2 4" xfId="2421" xr:uid="{C7665D1A-CF54-49AF-8D58-E01E44BDF1E2}"/>
    <cellStyle name="Normal 7 6 3 3" xfId="2422" xr:uid="{634287AA-06E0-4533-937E-B1E40B36D202}"/>
    <cellStyle name="Normal 7 6 3 4" xfId="2423" xr:uid="{16CB4ABD-38AD-4406-A6D0-5A027D0B0F1E}"/>
    <cellStyle name="Normal 7 6 3 5" xfId="2424" xr:uid="{7C410D01-7BE0-49D8-AF07-3B9ACBD2FD53}"/>
    <cellStyle name="Normal 7 6 4" xfId="2425" xr:uid="{BE8472F4-5043-4964-BF92-B2DEF9D7A35D}"/>
    <cellStyle name="Normal 7 6 4 2" xfId="2426" xr:uid="{7596A95A-25B5-4E6E-BD6E-C322565262EB}"/>
    <cellStyle name="Normal 7 6 4 3" xfId="2427" xr:uid="{55F60549-39B2-41C3-AE89-9973D68FA4E1}"/>
    <cellStyle name="Normal 7 6 4 4" xfId="2428" xr:uid="{73C0EDE8-9CED-4EA1-B658-4B63EBA80E72}"/>
    <cellStyle name="Normal 7 6 5" xfId="2429" xr:uid="{25FA495B-CF82-4D3B-8EFD-104029850FCC}"/>
    <cellStyle name="Normal 7 6 5 2" xfId="2430" xr:uid="{C1E43A24-8BFB-4F10-B3E3-CE7A8B85612D}"/>
    <cellStyle name="Normal 7 6 5 3" xfId="2431" xr:uid="{4911496A-DF8D-4247-A2C3-997EBA6A5DEF}"/>
    <cellStyle name="Normal 7 6 5 4" xfId="2432" xr:uid="{03B9EAB1-401A-493E-B13A-09FD0B5DB373}"/>
    <cellStyle name="Normal 7 6 6" xfId="2433" xr:uid="{E9E43C57-1535-4080-8A22-0A5EC6E22750}"/>
    <cellStyle name="Normal 7 6 7" xfId="2434" xr:uid="{9233819B-9CEF-4783-80BD-B38812D554A0}"/>
    <cellStyle name="Normal 7 6 8" xfId="2435" xr:uid="{1C8932DB-4F3B-435F-BC97-7458498F0119}"/>
    <cellStyle name="Normal 7 7" xfId="2436" xr:uid="{316C2121-E9F3-4432-839F-446AF0D2FB1D}"/>
    <cellStyle name="Normal 7 7 2" xfId="2437" xr:uid="{78080BCD-C26D-4ED2-9A6F-5BFA40FAF961}"/>
    <cellStyle name="Normal 7 7 2 2" xfId="2438" xr:uid="{1BC2FC15-9EE7-4478-A8B8-33E411122958}"/>
    <cellStyle name="Normal 7 7 2 2 2" xfId="2439" xr:uid="{D8CE5746-93DA-4277-AAF2-BF9D41E00FEE}"/>
    <cellStyle name="Normal 7 7 2 2 3" xfId="2440" xr:uid="{E5AEF0FE-595A-4E54-AEF1-A5CD72EA8E2C}"/>
    <cellStyle name="Normal 7 7 2 2 4" xfId="2441" xr:uid="{44669CE3-98FA-47AE-BA95-CF8E96157E26}"/>
    <cellStyle name="Normal 7 7 2 3" xfId="2442" xr:uid="{5B070A4D-6115-480D-B52A-9CD5FF7C51BD}"/>
    <cellStyle name="Normal 7 7 2 4" xfId="2443" xr:uid="{A3EEE449-DC1E-4EA2-B94A-B17634A1A054}"/>
    <cellStyle name="Normal 7 7 2 5" xfId="2444" xr:uid="{DF894837-24B5-4722-A794-44A605246060}"/>
    <cellStyle name="Normal 7 7 3" xfId="2445" xr:uid="{9F3CAE33-8D18-41CD-8BD0-BD1217F96AC4}"/>
    <cellStyle name="Normal 7 7 3 2" xfId="2446" xr:uid="{3CB89B36-CDCE-47D0-8B5B-D49876F33A82}"/>
    <cellStyle name="Normal 7 7 3 3" xfId="2447" xr:uid="{428B9377-6E12-4FD2-A3BF-FADA985224D0}"/>
    <cellStyle name="Normal 7 7 3 4" xfId="2448" xr:uid="{367B7BFB-0713-49DB-A347-9AFF2A4BB966}"/>
    <cellStyle name="Normal 7 7 4" xfId="2449" xr:uid="{323FBCB6-7931-4C81-B5F1-15052F107DE0}"/>
    <cellStyle name="Normal 7 7 4 2" xfId="2450" xr:uid="{8FC954A5-CF8D-4D7E-9757-CF3BA85B3E4C}"/>
    <cellStyle name="Normal 7 7 4 3" xfId="2451" xr:uid="{0CBA8E56-7786-46AA-B3DC-D60439FB0FD8}"/>
    <cellStyle name="Normal 7 7 4 4" xfId="2452" xr:uid="{4869B49C-6564-44FD-82EA-5C8EFA553597}"/>
    <cellStyle name="Normal 7 7 5" xfId="2453" xr:uid="{7A2A42DE-3EA0-46A6-A364-01C4C760C9E2}"/>
    <cellStyle name="Normal 7 7 6" xfId="2454" xr:uid="{399007D5-3CED-4DBD-8CF4-F1E3D72EB8AE}"/>
    <cellStyle name="Normal 7 7 7" xfId="2455" xr:uid="{6AE510AE-9C3A-4573-A01B-ADE0B059415E}"/>
    <cellStyle name="Normal 7 8" xfId="2456" xr:uid="{6A2E63AC-1A45-4E5C-92A5-93DB1DE734CA}"/>
    <cellStyle name="Normal 7 8 2" xfId="2457" xr:uid="{445895C9-53DA-4FF3-B54B-BB9E20FDCA80}"/>
    <cellStyle name="Normal 7 8 2 2" xfId="2458" xr:uid="{44D422A8-C7C6-42B2-9736-FAD920B52F8B}"/>
    <cellStyle name="Normal 7 8 2 3" xfId="2459" xr:uid="{484E895F-DD52-4F68-9010-B775F2A99CB1}"/>
    <cellStyle name="Normal 7 8 2 4" xfId="2460" xr:uid="{B0BDA0F1-56C8-4573-9860-7A69CC57B91C}"/>
    <cellStyle name="Normal 7 8 3" xfId="2461" xr:uid="{04CD0475-C6D6-4C06-A489-0C8531000DC4}"/>
    <cellStyle name="Normal 7 8 3 2" xfId="2462" xr:uid="{F384D1AD-A391-4006-9A3B-21887DBDD4E0}"/>
    <cellStyle name="Normal 7 8 3 3" xfId="2463" xr:uid="{15128087-86E2-4505-A458-BF4D12DE68B2}"/>
    <cellStyle name="Normal 7 8 3 4" xfId="2464" xr:uid="{DC873483-284D-4D20-B488-F5E438C455A7}"/>
    <cellStyle name="Normal 7 8 4" xfId="2465" xr:uid="{C06B23D9-B4B3-477E-AD43-9E6FA5A7D25F}"/>
    <cellStyle name="Normal 7 8 5" xfId="2466" xr:uid="{52139911-C185-4774-9AF0-E7AFCCAAAEBA}"/>
    <cellStyle name="Normal 7 8 6" xfId="2467" xr:uid="{39057806-5348-4BD0-ACEB-38FA73BD8619}"/>
    <cellStyle name="Normal 7 9" xfId="2468" xr:uid="{6A032650-C96B-471E-9B33-8D403A982933}"/>
    <cellStyle name="Normal 7 9 2" xfId="2469" xr:uid="{121A3381-AC42-4AA3-AA21-8F8AF62FA01E}"/>
    <cellStyle name="Normal 7 9 2 2" xfId="2470" xr:uid="{34B08534-C8CC-4C18-9FA3-9238A2040427}"/>
    <cellStyle name="Normal 7 9 2 2 2" xfId="4379" xr:uid="{DCE45824-20D4-42AD-9132-D2B2404A6111}"/>
    <cellStyle name="Normal 7 9 2 3" xfId="2471" xr:uid="{DF564E23-74EB-4811-94A0-04BE112673F3}"/>
    <cellStyle name="Normal 7 9 2 4" xfId="2472" xr:uid="{B32E6E4F-3FD4-4E94-90F4-83D149928A24}"/>
    <cellStyle name="Normal 7 9 3" xfId="2473" xr:uid="{147639EC-2038-44EC-9D52-F546A92289E7}"/>
    <cellStyle name="Normal 7 9 4" xfId="2474" xr:uid="{B4D8E610-5957-463C-8AE7-190B2CAE36CC}"/>
    <cellStyle name="Normal 7 9 5" xfId="2475" xr:uid="{E9FF6F51-BA85-4A27-9678-1BBE67203D98}"/>
    <cellStyle name="Normal 8" xfId="87" xr:uid="{DE2ECD15-7455-4646-8F07-9095D87C76D3}"/>
    <cellStyle name="Normal 8 10" xfId="2476" xr:uid="{9A9B09DA-F0FA-4BEA-B748-E97282BD1E1C}"/>
    <cellStyle name="Normal 8 10 2" xfId="2477" xr:uid="{BEAEC3BD-04B6-4450-85A2-3701919A2BDF}"/>
    <cellStyle name="Normal 8 10 3" xfId="2478" xr:uid="{335A1BD7-4561-41F4-B2F8-BAA1D2BC4602}"/>
    <cellStyle name="Normal 8 10 4" xfId="2479" xr:uid="{C522E9F7-32C8-4D77-BC33-8F6319155835}"/>
    <cellStyle name="Normal 8 11" xfId="2480" xr:uid="{5462D654-611F-4BB7-9C2D-C425916DBBAC}"/>
    <cellStyle name="Normal 8 11 2" xfId="2481" xr:uid="{CFADD9F0-442C-4E43-874C-650C16B89AB8}"/>
    <cellStyle name="Normal 8 11 3" xfId="2482" xr:uid="{8460B17E-114D-412C-93DD-ADA4260C5913}"/>
    <cellStyle name="Normal 8 11 4" xfId="2483" xr:uid="{65DFC6F4-0126-44F2-B21C-67145D2B00F1}"/>
    <cellStyle name="Normal 8 12" xfId="2484" xr:uid="{536FB61D-50A5-4F2F-B6EC-122EDCF7603D}"/>
    <cellStyle name="Normal 8 12 2" xfId="2485" xr:uid="{646B64C1-B6EF-41FD-BCFD-E9E0ADA15397}"/>
    <cellStyle name="Normal 8 13" xfId="2486" xr:uid="{E888C96B-0D0B-43AC-93D0-A48E3491E53A}"/>
    <cellStyle name="Normal 8 14" xfId="2487" xr:uid="{6365F230-D9A4-4366-8FBD-9B4493171B2A}"/>
    <cellStyle name="Normal 8 15" xfId="2488" xr:uid="{ACD8EF5A-76D7-408E-9A35-55E90612472C}"/>
    <cellStyle name="Normal 8 2" xfId="88" xr:uid="{0ECC1ED6-8260-440C-A23F-E81FA3603435}"/>
    <cellStyle name="Normal 8 2 10" xfId="2489" xr:uid="{936301E5-CA08-4369-8BFF-36C0F48AE338}"/>
    <cellStyle name="Normal 8 2 11" xfId="2490" xr:uid="{2A3A1B1E-5570-46C4-AEEE-5AC66AAE8C21}"/>
    <cellStyle name="Normal 8 2 2" xfId="2491" xr:uid="{FABA0FA3-C296-4A34-B4A3-5EE27E3FCAE4}"/>
    <cellStyle name="Normal 8 2 2 2" xfId="2492" xr:uid="{658D53AF-8266-4480-9D03-032CF44D1D97}"/>
    <cellStyle name="Normal 8 2 2 2 2" xfId="2493" xr:uid="{635D597C-AB0A-4921-987B-28C685E944C3}"/>
    <cellStyle name="Normal 8 2 2 2 2 2" xfId="2494" xr:uid="{538E6E59-16A3-4B30-B957-2AC067FF7A45}"/>
    <cellStyle name="Normal 8 2 2 2 2 2 2" xfId="2495" xr:uid="{DBC43253-0B34-4F07-8A17-C9807FD23C6C}"/>
    <cellStyle name="Normal 8 2 2 2 2 2 2 2" xfId="4097" xr:uid="{D47831E2-EA28-4E13-BDE7-08B0C3EC3C09}"/>
    <cellStyle name="Normal 8 2 2 2 2 2 2 2 2" xfId="4098" xr:uid="{0A6D70AE-3BA8-4510-833B-3BBAE7C7E531}"/>
    <cellStyle name="Normal 8 2 2 2 2 2 2 3" xfId="4099" xr:uid="{F00EB09C-5217-45B1-8107-2F02C5820D3C}"/>
    <cellStyle name="Normal 8 2 2 2 2 2 3" xfId="2496" xr:uid="{57C7FB16-79CD-4CB2-9166-A88195D30942}"/>
    <cellStyle name="Normal 8 2 2 2 2 2 3 2" xfId="4100" xr:uid="{38F7019A-EB44-4BC0-BC89-76200312E326}"/>
    <cellStyle name="Normal 8 2 2 2 2 2 4" xfId="2497" xr:uid="{2EFE1AF1-09C5-44EA-B935-5AECAE9EE3AB}"/>
    <cellStyle name="Normal 8 2 2 2 2 3" xfId="2498" xr:uid="{47AB9985-5318-44D8-8EA7-26B033DA6BAB}"/>
    <cellStyle name="Normal 8 2 2 2 2 3 2" xfId="2499" xr:uid="{6247F0C9-A4FB-4525-BB4D-C71CA406F042}"/>
    <cellStyle name="Normal 8 2 2 2 2 3 2 2" xfId="4101" xr:uid="{A25EA3E5-7346-48C8-B190-7A37DE131C52}"/>
    <cellStyle name="Normal 8 2 2 2 2 3 3" xfId="2500" xr:uid="{97C8044A-CDD4-4DE4-910D-B907AB635FDE}"/>
    <cellStyle name="Normal 8 2 2 2 2 3 4" xfId="2501" xr:uid="{523044C9-0311-45C7-815C-C30039BBB0CC}"/>
    <cellStyle name="Normal 8 2 2 2 2 4" xfId="2502" xr:uid="{351843CC-5D63-4806-94EA-99B3DA455CFA}"/>
    <cellStyle name="Normal 8 2 2 2 2 4 2" xfId="4102" xr:uid="{30C40D8B-1793-42A6-BBCC-1EE2A67D7674}"/>
    <cellStyle name="Normal 8 2 2 2 2 5" xfId="2503" xr:uid="{948AAE9C-2348-41DD-AD1F-3838BC29435E}"/>
    <cellStyle name="Normal 8 2 2 2 2 6" xfId="2504" xr:uid="{E8875DD6-0806-44D8-8B8D-6F919EC0DAFC}"/>
    <cellStyle name="Normal 8 2 2 2 3" xfId="2505" xr:uid="{C2971DE9-6F2E-487C-844E-30C28BF85900}"/>
    <cellStyle name="Normal 8 2 2 2 3 2" xfId="2506" xr:uid="{CABD78D6-61B9-4816-A744-9289300CBA09}"/>
    <cellStyle name="Normal 8 2 2 2 3 2 2" xfId="2507" xr:uid="{06F144FD-0EA4-4EDF-A0C4-B59212A2A07A}"/>
    <cellStyle name="Normal 8 2 2 2 3 2 2 2" xfId="4103" xr:uid="{00ADEBF1-520B-489D-ABCC-BA76299468EF}"/>
    <cellStyle name="Normal 8 2 2 2 3 2 2 2 2" xfId="4104" xr:uid="{3E623FD7-EE10-4E40-989D-36A714D56DCD}"/>
    <cellStyle name="Normal 8 2 2 2 3 2 2 3" xfId="4105" xr:uid="{357AA4F0-2D5B-4F27-A14D-E056D87E57F7}"/>
    <cellStyle name="Normal 8 2 2 2 3 2 3" xfId="2508" xr:uid="{6F2BE03C-45DC-4894-AA25-D19F466FB350}"/>
    <cellStyle name="Normal 8 2 2 2 3 2 3 2" xfId="4106" xr:uid="{B759CA97-E183-48A1-989E-C76C57A7B14E}"/>
    <cellStyle name="Normal 8 2 2 2 3 2 4" xfId="2509" xr:uid="{0F421876-17FC-4E49-B1CF-1566CEB22216}"/>
    <cellStyle name="Normal 8 2 2 2 3 3" xfId="2510" xr:uid="{47DD7AD0-D1C8-4848-BBE5-4C4E53E34ED3}"/>
    <cellStyle name="Normal 8 2 2 2 3 3 2" xfId="4107" xr:uid="{575026C3-6AC6-435A-A28A-560AC647DB11}"/>
    <cellStyle name="Normal 8 2 2 2 3 3 2 2" xfId="4108" xr:uid="{69A5F66C-9921-45F1-86A0-D5750EF29ABD}"/>
    <cellStyle name="Normal 8 2 2 2 3 3 3" xfId="4109" xr:uid="{B6C4F2CF-8BD4-44FE-9CBF-BF794F28F515}"/>
    <cellStyle name="Normal 8 2 2 2 3 4" xfId="2511" xr:uid="{6EE58049-AAC1-49AC-A1A1-D51CBA665AE2}"/>
    <cellStyle name="Normal 8 2 2 2 3 4 2" xfId="4110" xr:uid="{C4A5D87E-F10A-4405-B16C-C242A36BEC38}"/>
    <cellStyle name="Normal 8 2 2 2 3 5" xfId="2512" xr:uid="{E6F9BFB2-2440-4078-994D-09B2B1850022}"/>
    <cellStyle name="Normal 8 2 2 2 4" xfId="2513" xr:uid="{7F0CBCE0-543C-422D-AD9F-451D4847C9D4}"/>
    <cellStyle name="Normal 8 2 2 2 4 2" xfId="2514" xr:uid="{3DB88CA0-D823-4F65-B3BE-58448C33FEF3}"/>
    <cellStyle name="Normal 8 2 2 2 4 2 2" xfId="4111" xr:uid="{7D4C696B-5EC2-426C-A4A9-0C18C697843B}"/>
    <cellStyle name="Normal 8 2 2 2 4 2 2 2" xfId="4112" xr:uid="{50BCE086-CB84-4A1C-A182-F15BA67C0C7A}"/>
    <cellStyle name="Normal 8 2 2 2 4 2 3" xfId="4113" xr:uid="{C4BA3356-8B8A-4C91-966D-64F373781259}"/>
    <cellStyle name="Normal 8 2 2 2 4 3" xfId="2515" xr:uid="{9D9EAC00-6DA8-4C1F-93D0-FB271DADB869}"/>
    <cellStyle name="Normal 8 2 2 2 4 3 2" xfId="4114" xr:uid="{E558AA3F-25C4-402B-AE3D-26250592509E}"/>
    <cellStyle name="Normal 8 2 2 2 4 4" xfId="2516" xr:uid="{5C254DD2-AF41-45D1-87A0-A340479687D3}"/>
    <cellStyle name="Normal 8 2 2 2 5" xfId="2517" xr:uid="{BB0904BC-A2E5-41CA-8BB0-C1BDABFDB512}"/>
    <cellStyle name="Normal 8 2 2 2 5 2" xfId="2518" xr:uid="{8CB1BDBC-AEF8-47A7-A588-3C94084B0C7C}"/>
    <cellStyle name="Normal 8 2 2 2 5 2 2" xfId="4115" xr:uid="{0C8B527C-16F6-4197-BAB6-BC56E5D0D98A}"/>
    <cellStyle name="Normal 8 2 2 2 5 3" xfId="2519" xr:uid="{BD1CD0B7-4B9D-46FC-94EC-CF8A853FF7B1}"/>
    <cellStyle name="Normal 8 2 2 2 5 4" xfId="2520" xr:uid="{9E291027-BFDB-41AC-881F-DAD9AF107EB1}"/>
    <cellStyle name="Normal 8 2 2 2 6" xfId="2521" xr:uid="{CC905015-9731-4548-A770-BE97A012B07D}"/>
    <cellStyle name="Normal 8 2 2 2 6 2" xfId="4116" xr:uid="{961EA350-4053-462C-A398-5EBDBEEDE24D}"/>
    <cellStyle name="Normal 8 2 2 2 7" xfId="2522" xr:uid="{D457FC64-2E1B-4B3D-98BA-22D6A2DCA413}"/>
    <cellStyle name="Normal 8 2 2 2 8" xfId="2523" xr:uid="{E1D2A138-5747-4CA8-823F-DD68A7BE74F0}"/>
    <cellStyle name="Normal 8 2 2 3" xfId="2524" xr:uid="{333D8EBD-BA77-45B2-906A-8C2253340FE8}"/>
    <cellStyle name="Normal 8 2 2 3 2" xfId="2525" xr:uid="{F427706A-97CA-4E85-87B1-08739997F629}"/>
    <cellStyle name="Normal 8 2 2 3 2 2" xfId="2526" xr:uid="{6686CD52-0B9C-48CE-87AB-F61D76066462}"/>
    <cellStyle name="Normal 8 2 2 3 2 2 2" xfId="4117" xr:uid="{DF704520-A9BB-44B9-A142-CD93791B67B2}"/>
    <cellStyle name="Normal 8 2 2 3 2 2 2 2" xfId="4118" xr:uid="{1CB995B4-E960-429D-B9E7-467936E0CB58}"/>
    <cellStyle name="Normal 8 2 2 3 2 2 3" xfId="4119" xr:uid="{ECF666A7-9CDB-41E2-A0D0-DE875E9F7F90}"/>
    <cellStyle name="Normal 8 2 2 3 2 3" xfId="2527" xr:uid="{9BFCD14B-3B46-4E8F-9A7D-8B57176F636B}"/>
    <cellStyle name="Normal 8 2 2 3 2 3 2" xfId="4120" xr:uid="{EF63C7D4-FF82-42C9-A32D-13086BC00587}"/>
    <cellStyle name="Normal 8 2 2 3 2 4" xfId="2528" xr:uid="{0077404B-E9C2-49F5-8E61-8D7855190F31}"/>
    <cellStyle name="Normal 8 2 2 3 3" xfId="2529" xr:uid="{146CCA28-2C5D-4E63-A612-A95444A30423}"/>
    <cellStyle name="Normal 8 2 2 3 3 2" xfId="2530" xr:uid="{CDA80DE7-4B24-4B8D-B065-0FF976A0E063}"/>
    <cellStyle name="Normal 8 2 2 3 3 2 2" xfId="4121" xr:uid="{E356A75C-49DA-4259-8E69-37E13F46BA6C}"/>
    <cellStyle name="Normal 8 2 2 3 3 3" xfId="2531" xr:uid="{06CC8CEA-1D91-4435-BA7E-5E9BE7BF9511}"/>
    <cellStyle name="Normal 8 2 2 3 3 4" xfId="2532" xr:uid="{849CBC0E-0548-4F86-B721-8AF96F7CA75B}"/>
    <cellStyle name="Normal 8 2 2 3 4" xfId="2533" xr:uid="{3C969034-F78F-438F-B0DF-1E27C32FF305}"/>
    <cellStyle name="Normal 8 2 2 3 4 2" xfId="4122" xr:uid="{8F5DB6D9-2A89-4C65-BD3F-31A5B29540B5}"/>
    <cellStyle name="Normal 8 2 2 3 5" xfId="2534" xr:uid="{DA1F3076-FB37-4C97-8F5C-3D94F3313C41}"/>
    <cellStyle name="Normal 8 2 2 3 6" xfId="2535" xr:uid="{2FF7F9B0-B99F-406A-83C1-827EBDA067BE}"/>
    <cellStyle name="Normal 8 2 2 4" xfId="2536" xr:uid="{8316B3A6-4338-4D1D-A9C5-A7F7B3105877}"/>
    <cellStyle name="Normal 8 2 2 4 2" xfId="2537" xr:uid="{DB326CC2-0363-4704-A700-76CA7E137E70}"/>
    <cellStyle name="Normal 8 2 2 4 2 2" xfId="2538" xr:uid="{0B73CFD5-6E5A-45CD-ADAD-0F6F751DDD99}"/>
    <cellStyle name="Normal 8 2 2 4 2 2 2" xfId="4123" xr:uid="{BF033DDF-486F-4ED6-9551-5725468CD116}"/>
    <cellStyle name="Normal 8 2 2 4 2 2 2 2" xfId="4124" xr:uid="{297E3655-AE5D-4C50-8C2B-E29C10F33538}"/>
    <cellStyle name="Normal 8 2 2 4 2 2 3" xfId="4125" xr:uid="{E85B8F77-16E5-4FB5-B3E7-9AA9A8B2FDA2}"/>
    <cellStyle name="Normal 8 2 2 4 2 3" xfId="2539" xr:uid="{97DAF68A-138D-4E42-9CF4-C87FBC147CFD}"/>
    <cellStyle name="Normal 8 2 2 4 2 3 2" xfId="4126" xr:uid="{D9B73AFD-38AB-4654-978A-AB96494ED301}"/>
    <cellStyle name="Normal 8 2 2 4 2 4" xfId="2540" xr:uid="{03239603-0741-4236-9D64-D148A38D1457}"/>
    <cellStyle name="Normal 8 2 2 4 3" xfId="2541" xr:uid="{6E56860D-0F40-4DF8-88B2-B4EBC23C3399}"/>
    <cellStyle name="Normal 8 2 2 4 3 2" xfId="4127" xr:uid="{3EFD7110-A5D0-412F-B3EC-092A61C70088}"/>
    <cellStyle name="Normal 8 2 2 4 3 2 2" xfId="4128" xr:uid="{617F591B-B49A-4262-A54C-78D79C4378B9}"/>
    <cellStyle name="Normal 8 2 2 4 3 3" xfId="4129" xr:uid="{C6C76962-8B8D-4EC3-AA4A-158BD235925B}"/>
    <cellStyle name="Normal 8 2 2 4 4" xfId="2542" xr:uid="{5FABB477-AB62-496C-91A7-ED54BF0B5475}"/>
    <cellStyle name="Normal 8 2 2 4 4 2" xfId="4130" xr:uid="{AF6BEC9B-4E51-478A-8D82-AC963C4747B0}"/>
    <cellStyle name="Normal 8 2 2 4 5" xfId="2543" xr:uid="{DF6FC2B5-110A-4CF9-A9D1-4FB31E0EA240}"/>
    <cellStyle name="Normal 8 2 2 5" xfId="2544" xr:uid="{F5E8BD85-1749-43D3-95F3-099CBDFBE86B}"/>
    <cellStyle name="Normal 8 2 2 5 2" xfId="2545" xr:uid="{27F04C48-4A7E-4D2A-AE3E-0711884C3A84}"/>
    <cellStyle name="Normal 8 2 2 5 2 2" xfId="4131" xr:uid="{D7D4F613-4EE8-4CEE-AFB6-E9EC292731EB}"/>
    <cellStyle name="Normal 8 2 2 5 2 2 2" xfId="4132" xr:uid="{B778D7CF-B4D2-4C70-B722-ACF626C97C1E}"/>
    <cellStyle name="Normal 8 2 2 5 2 3" xfId="4133" xr:uid="{BC68B9A5-E792-48F5-B74B-685641BA02E0}"/>
    <cellStyle name="Normal 8 2 2 5 3" xfId="2546" xr:uid="{18F12E08-78A4-471A-A156-BA4DF1AD04CA}"/>
    <cellStyle name="Normal 8 2 2 5 3 2" xfId="4134" xr:uid="{2BFDEDB6-ECD3-41E7-9262-BEAADEC53E0E}"/>
    <cellStyle name="Normal 8 2 2 5 4" xfId="2547" xr:uid="{2C452A61-1D9B-44ED-A6AD-3ABC2AF1067B}"/>
    <cellStyle name="Normal 8 2 2 6" xfId="2548" xr:uid="{73184878-8DA2-473F-9C19-18C5ED0A3B9D}"/>
    <cellStyle name="Normal 8 2 2 6 2" xfId="2549" xr:uid="{D669B569-A9A0-49AE-82A6-125DEBC7E3DA}"/>
    <cellStyle name="Normal 8 2 2 6 2 2" xfId="4135" xr:uid="{117A50DF-6B16-4D0B-97CF-5D10AA135C75}"/>
    <cellStyle name="Normal 8 2 2 6 3" xfId="2550" xr:uid="{6B374E4C-4B37-4CDB-BDD3-B2D0122914C5}"/>
    <cellStyle name="Normal 8 2 2 6 4" xfId="2551" xr:uid="{5FA8DBE8-5359-4CDE-880A-23FAAD3E8692}"/>
    <cellStyle name="Normal 8 2 2 7" xfId="2552" xr:uid="{179AA3D9-A81F-486A-A106-65359249AE91}"/>
    <cellStyle name="Normal 8 2 2 7 2" xfId="4136" xr:uid="{084317F8-330F-4598-9241-93B9D7649398}"/>
    <cellStyle name="Normal 8 2 2 8" xfId="2553" xr:uid="{DAB332E9-B660-4111-9C45-2AF2FE971F6D}"/>
    <cellStyle name="Normal 8 2 2 9" xfId="2554" xr:uid="{2E90012C-ED2B-4661-9202-B1C38F5D2291}"/>
    <cellStyle name="Normal 8 2 3" xfId="2555" xr:uid="{BD461D0A-7554-4049-A9C4-A237FA00EA35}"/>
    <cellStyle name="Normal 8 2 3 2" xfId="2556" xr:uid="{4D76DD95-5AED-40D1-9363-FA6F310DDC83}"/>
    <cellStyle name="Normal 8 2 3 2 2" xfId="2557" xr:uid="{3F3B0F05-0630-4587-BC63-6CE01D4BEFC3}"/>
    <cellStyle name="Normal 8 2 3 2 2 2" xfId="2558" xr:uid="{175B495D-8791-409F-8745-23B0C0D42FF7}"/>
    <cellStyle name="Normal 8 2 3 2 2 2 2" xfId="4137" xr:uid="{65E72815-7AD2-4280-B5FE-506BF83DC9AC}"/>
    <cellStyle name="Normal 8 2 3 2 2 2 2 2" xfId="4138" xr:uid="{F3A28D17-3844-4B78-89E3-F2379FD98E2C}"/>
    <cellStyle name="Normal 8 2 3 2 2 2 3" xfId="4139" xr:uid="{137DA931-6A45-4D4A-8439-E55F2E9FEC64}"/>
    <cellStyle name="Normal 8 2 3 2 2 3" xfId="2559" xr:uid="{939689B4-6DE3-4CD1-8DE9-F4EA23DAA720}"/>
    <cellStyle name="Normal 8 2 3 2 2 3 2" xfId="4140" xr:uid="{668EBAD2-736D-43C7-A8A2-0BF363C760AC}"/>
    <cellStyle name="Normal 8 2 3 2 2 4" xfId="2560" xr:uid="{594E18EA-4177-492D-8023-90C254493768}"/>
    <cellStyle name="Normal 8 2 3 2 3" xfId="2561" xr:uid="{DC74175E-405F-443D-8490-07834AE3E0FB}"/>
    <cellStyle name="Normal 8 2 3 2 3 2" xfId="2562" xr:uid="{331CF79A-0889-4B08-B81A-22D48A34C654}"/>
    <cellStyle name="Normal 8 2 3 2 3 2 2" xfId="4141" xr:uid="{A006B52D-EFB4-456C-A5E5-D3CF5CD33909}"/>
    <cellStyle name="Normal 8 2 3 2 3 3" xfId="2563" xr:uid="{BB38B951-2718-4B72-B720-1601E6C0F16D}"/>
    <cellStyle name="Normal 8 2 3 2 3 4" xfId="2564" xr:uid="{0931FDEF-F870-402C-ADFD-CD4CEC51CE86}"/>
    <cellStyle name="Normal 8 2 3 2 4" xfId="2565" xr:uid="{3CCA51FB-497F-40E7-91A4-7E66F2086181}"/>
    <cellStyle name="Normal 8 2 3 2 4 2" xfId="4142" xr:uid="{0F89B174-1144-46CC-BE3D-FC8E963E4CE9}"/>
    <cellStyle name="Normal 8 2 3 2 5" xfId="2566" xr:uid="{A8EB852D-9341-4C2D-9827-3205958DAF9B}"/>
    <cellStyle name="Normal 8 2 3 2 6" xfId="2567" xr:uid="{84DCB8B9-2EB6-4510-A49E-E9A2F42691B5}"/>
    <cellStyle name="Normal 8 2 3 3" xfId="2568" xr:uid="{9453DB5C-645C-4417-835C-309680FBED1F}"/>
    <cellStyle name="Normal 8 2 3 3 2" xfId="2569" xr:uid="{B60673BD-9E5A-4AED-BCCF-FC5B1A80FCDD}"/>
    <cellStyle name="Normal 8 2 3 3 2 2" xfId="2570" xr:uid="{F23D0025-4332-4160-BD1A-1A37AC2720DA}"/>
    <cellStyle name="Normal 8 2 3 3 2 2 2" xfId="4143" xr:uid="{1033D7FE-88A6-4455-A173-C421148222FB}"/>
    <cellStyle name="Normal 8 2 3 3 2 2 2 2" xfId="4144" xr:uid="{A1DE794A-3820-40BD-B0D7-FAE9090BBDB3}"/>
    <cellStyle name="Normal 8 2 3 3 2 2 3" xfId="4145" xr:uid="{141BDDCB-E53F-438F-B30A-6AC7142E8D07}"/>
    <cellStyle name="Normal 8 2 3 3 2 3" xfId="2571" xr:uid="{F6B8C351-5BE5-4901-92BD-BA8ADF38AA4A}"/>
    <cellStyle name="Normal 8 2 3 3 2 3 2" xfId="4146" xr:uid="{C145C025-F7B8-44D4-98F3-E96D26003CFA}"/>
    <cellStyle name="Normal 8 2 3 3 2 4" xfId="2572" xr:uid="{0549B904-930D-4DA9-BA49-A9E2343EEB35}"/>
    <cellStyle name="Normal 8 2 3 3 3" xfId="2573" xr:uid="{82D084FD-F2B7-4C42-A123-8D3400FCB2C7}"/>
    <cellStyle name="Normal 8 2 3 3 3 2" xfId="4147" xr:uid="{F5D7CCF4-3557-4E86-B510-25E8CB692611}"/>
    <cellStyle name="Normal 8 2 3 3 3 2 2" xfId="4148" xr:uid="{7FB36009-AE4B-43B8-84A2-6D0F6865509E}"/>
    <cellStyle name="Normal 8 2 3 3 3 3" xfId="4149" xr:uid="{EB1BC532-ED4F-4F62-90B6-180384CF62FD}"/>
    <cellStyle name="Normal 8 2 3 3 4" xfId="2574" xr:uid="{96B2B777-F015-474F-BE0A-A8B030A9553A}"/>
    <cellStyle name="Normal 8 2 3 3 4 2" xfId="4150" xr:uid="{27AB7DA8-03C2-420F-8C11-2E8FF0818D1B}"/>
    <cellStyle name="Normal 8 2 3 3 5" xfId="2575" xr:uid="{D6A9A800-9016-4F46-8207-33F225D2FE84}"/>
    <cellStyle name="Normal 8 2 3 4" xfId="2576" xr:uid="{71C340E0-3771-4803-A677-A29CE9FDA239}"/>
    <cellStyle name="Normal 8 2 3 4 2" xfId="2577" xr:uid="{61C3CD06-C355-435C-8CD7-D5528F59B9FE}"/>
    <cellStyle name="Normal 8 2 3 4 2 2" xfId="4151" xr:uid="{9C4B2958-B794-450E-A583-1A09FCC7FAC7}"/>
    <cellStyle name="Normal 8 2 3 4 2 2 2" xfId="4152" xr:uid="{4B17699C-364D-43BF-B4C5-90CF383C84A7}"/>
    <cellStyle name="Normal 8 2 3 4 2 3" xfId="4153" xr:uid="{BE63D828-AC83-417D-8851-9933D81CAB2B}"/>
    <cellStyle name="Normal 8 2 3 4 3" xfId="2578" xr:uid="{3E27C19B-D1E9-4D91-B692-800C2B506D3A}"/>
    <cellStyle name="Normal 8 2 3 4 3 2" xfId="4154" xr:uid="{ED5C0ECE-FCA6-40C7-9F8F-922E15882C2E}"/>
    <cellStyle name="Normal 8 2 3 4 4" xfId="2579" xr:uid="{648BFB19-DF27-461E-AD1B-C6AFA7D160DC}"/>
    <cellStyle name="Normal 8 2 3 5" xfId="2580" xr:uid="{987348B0-0C71-4FD8-9E9E-DBE41C1F5D2F}"/>
    <cellStyle name="Normal 8 2 3 5 2" xfId="2581" xr:uid="{E7E4768A-4AFD-49A5-A8C9-8249A59085A1}"/>
    <cellStyle name="Normal 8 2 3 5 2 2" xfId="4155" xr:uid="{03DF07AE-D7BF-41F5-A559-FEA9BD25C138}"/>
    <cellStyle name="Normal 8 2 3 5 3" xfId="2582" xr:uid="{115A1996-64AD-41F7-83C3-CC66790DEF60}"/>
    <cellStyle name="Normal 8 2 3 5 4" xfId="2583" xr:uid="{A406EF6B-761A-4C48-88F5-0FF601BAF838}"/>
    <cellStyle name="Normal 8 2 3 6" xfId="2584" xr:uid="{302D43C2-418C-4F16-B4E1-C77896A16406}"/>
    <cellStyle name="Normal 8 2 3 6 2" xfId="4156" xr:uid="{F5BF5C67-3F51-439A-9553-BA49BAE31EE0}"/>
    <cellStyle name="Normal 8 2 3 7" xfId="2585" xr:uid="{D2775F80-AC54-46E3-8943-82C5D5E51E48}"/>
    <cellStyle name="Normal 8 2 3 8" xfId="2586" xr:uid="{D6E7FF9C-DAB4-4265-96FD-207ECCA5420A}"/>
    <cellStyle name="Normal 8 2 4" xfId="2587" xr:uid="{DF2BE03B-F60C-447B-9036-955605248283}"/>
    <cellStyle name="Normal 8 2 4 2" xfId="2588" xr:uid="{C9168042-7692-4D76-9185-6C4FBAE33625}"/>
    <cellStyle name="Normal 8 2 4 2 2" xfId="2589" xr:uid="{8F73F27C-8F9E-4561-AB62-94868EF79EC2}"/>
    <cellStyle name="Normal 8 2 4 2 2 2" xfId="2590" xr:uid="{2EDA040B-83E0-4351-B8D3-F3EF32590FAD}"/>
    <cellStyle name="Normal 8 2 4 2 2 2 2" xfId="4157" xr:uid="{54F80631-F9D3-47AB-9106-F95421C35AAD}"/>
    <cellStyle name="Normal 8 2 4 2 2 3" xfId="2591" xr:uid="{45EAC127-F81C-413A-9F72-A3F9D9797F93}"/>
    <cellStyle name="Normal 8 2 4 2 2 4" xfId="2592" xr:uid="{64A7CBEB-ED75-4871-8C3A-2F1544F0B1DE}"/>
    <cellStyle name="Normal 8 2 4 2 3" xfId="2593" xr:uid="{24C3CAE0-28F4-442D-996E-299CE3C87B4E}"/>
    <cellStyle name="Normal 8 2 4 2 3 2" xfId="4158" xr:uid="{0811FDBC-8E57-4C0E-B92E-C6FE37CCF2BF}"/>
    <cellStyle name="Normal 8 2 4 2 4" xfId="2594" xr:uid="{075E6DB9-460F-4176-A2B2-A9C10D55E449}"/>
    <cellStyle name="Normal 8 2 4 2 5" xfId="2595" xr:uid="{AAAECFF8-A3C7-4403-BD9A-2587668C9534}"/>
    <cellStyle name="Normal 8 2 4 3" xfId="2596" xr:uid="{FB4B1270-68E4-4ECF-91F4-4A56C7B65704}"/>
    <cellStyle name="Normal 8 2 4 3 2" xfId="2597" xr:uid="{9FCE4484-DFD3-4C50-B456-760C0580BF64}"/>
    <cellStyle name="Normal 8 2 4 3 2 2" xfId="4159" xr:uid="{B62B8E40-560C-4ED8-9A05-555C078CBBC4}"/>
    <cellStyle name="Normal 8 2 4 3 3" xfId="2598" xr:uid="{FA4132C0-C48D-468E-868E-D8718E9D7FC4}"/>
    <cellStyle name="Normal 8 2 4 3 4" xfId="2599" xr:uid="{4707AA27-DDAF-45B7-9279-2E6F07324BB0}"/>
    <cellStyle name="Normal 8 2 4 4" xfId="2600" xr:uid="{19FE3C84-57B9-4700-A466-41F8BAB0D26F}"/>
    <cellStyle name="Normal 8 2 4 4 2" xfId="2601" xr:uid="{11EBEB9D-5103-45CD-8B99-9F96D10F5998}"/>
    <cellStyle name="Normal 8 2 4 4 3" xfId="2602" xr:uid="{57AA332B-53D1-4586-80AF-A7F68538892D}"/>
    <cellStyle name="Normal 8 2 4 4 4" xfId="2603" xr:uid="{26927454-AF25-4BAA-9E5F-7F7EA6F48A79}"/>
    <cellStyle name="Normal 8 2 4 5" xfId="2604" xr:uid="{672E016D-D514-436B-AD21-BEB36ECF6219}"/>
    <cellStyle name="Normal 8 2 4 6" xfId="2605" xr:uid="{4E1DEB2E-3890-4128-9CFE-D48B9A21500C}"/>
    <cellStyle name="Normal 8 2 4 7" xfId="2606" xr:uid="{99B3A992-31F6-4D60-A49B-77C2B20FC120}"/>
    <cellStyle name="Normal 8 2 5" xfId="2607" xr:uid="{36B6CB9B-75F2-484E-A02A-5C50BAD2983A}"/>
    <cellStyle name="Normal 8 2 5 2" xfId="2608" xr:uid="{F9F3C098-18A5-4104-A1B7-3FBC2A278FA4}"/>
    <cellStyle name="Normal 8 2 5 2 2" xfId="2609" xr:uid="{879324AB-5DF7-4A46-AA5A-9E167FD0563B}"/>
    <cellStyle name="Normal 8 2 5 2 2 2" xfId="4160" xr:uid="{E5893C4D-56CB-4224-A9D5-3E4FAC25567A}"/>
    <cellStyle name="Normal 8 2 5 2 2 2 2" xfId="4161" xr:uid="{54973943-CB05-43A5-9565-4323C1F0DAA4}"/>
    <cellStyle name="Normal 8 2 5 2 2 3" xfId="4162" xr:uid="{AFAFD258-3357-40A4-B715-80ECAE4D7224}"/>
    <cellStyle name="Normal 8 2 5 2 3" xfId="2610" xr:uid="{5905DFA0-965B-419D-B01E-E9A57298DF44}"/>
    <cellStyle name="Normal 8 2 5 2 3 2" xfId="4163" xr:uid="{3D7429E1-0E12-46F9-8BD3-D09241A70A25}"/>
    <cellStyle name="Normal 8 2 5 2 4" xfId="2611" xr:uid="{FC7856A7-B6BB-44FD-937F-0205D18C6D53}"/>
    <cellStyle name="Normal 8 2 5 3" xfId="2612" xr:uid="{8971ABD6-BEEC-46FF-B0BA-A0CC82BDB502}"/>
    <cellStyle name="Normal 8 2 5 3 2" xfId="2613" xr:uid="{2B5114F3-7FBE-4019-ACF5-49577BFC2B62}"/>
    <cellStyle name="Normal 8 2 5 3 2 2" xfId="4164" xr:uid="{97FA1A99-3929-4F5A-B964-421909E5CF86}"/>
    <cellStyle name="Normal 8 2 5 3 3" xfId="2614" xr:uid="{4EEF6CE8-A173-416F-A239-86680FB7BA26}"/>
    <cellStyle name="Normal 8 2 5 3 4" xfId="2615" xr:uid="{E9543C3F-60B6-4A10-B78F-0BD5190717E8}"/>
    <cellStyle name="Normal 8 2 5 4" xfId="2616" xr:uid="{C7FDAF82-E003-4A7C-9176-8D4D1D067E29}"/>
    <cellStyle name="Normal 8 2 5 4 2" xfId="4165" xr:uid="{5530F67C-0D3E-41A1-A26B-8B40473AD900}"/>
    <cellStyle name="Normal 8 2 5 5" xfId="2617" xr:uid="{FCBB9C7A-C500-43A1-8B09-CC24CBCE3859}"/>
    <cellStyle name="Normal 8 2 5 6" xfId="2618" xr:uid="{A98FC69B-42A3-4B2D-9FA8-E5591FB275A0}"/>
    <cellStyle name="Normal 8 2 6" xfId="2619" xr:uid="{23587225-FCD0-410A-8C77-93D7484B94EE}"/>
    <cellStyle name="Normal 8 2 6 2" xfId="2620" xr:uid="{EFA0C0EC-8E32-47B7-BA37-61D8F57556C6}"/>
    <cellStyle name="Normal 8 2 6 2 2" xfId="2621" xr:uid="{1209798C-B55B-42ED-8AF6-F90235A8D7C9}"/>
    <cellStyle name="Normal 8 2 6 2 2 2" xfId="4166" xr:uid="{F93F11A8-00A4-4285-B7DF-2BEC53ACB09A}"/>
    <cellStyle name="Normal 8 2 6 2 3" xfId="2622" xr:uid="{E9E39F8C-863E-4953-88F7-559E291EB3F0}"/>
    <cellStyle name="Normal 8 2 6 2 4" xfId="2623" xr:uid="{F2F41388-C715-4580-A2FE-005DAE667434}"/>
    <cellStyle name="Normal 8 2 6 3" xfId="2624" xr:uid="{A3A2CF7A-CD99-4683-A430-CC4C672A21FC}"/>
    <cellStyle name="Normal 8 2 6 3 2" xfId="4167" xr:uid="{85BFDA93-B797-463C-A84A-2A349AD82AC8}"/>
    <cellStyle name="Normal 8 2 6 4" xfId="2625" xr:uid="{60E987D7-0E34-4C21-947F-48DC0F759EB4}"/>
    <cellStyle name="Normal 8 2 6 5" xfId="2626" xr:uid="{9C413EE0-A0C6-4DFB-A60E-6A98D1054346}"/>
    <cellStyle name="Normal 8 2 7" xfId="2627" xr:uid="{C9F1B874-5691-48DB-9B4F-1224BD9B4569}"/>
    <cellStyle name="Normal 8 2 7 2" xfId="2628" xr:uid="{8AD7761B-C7D9-4F9C-9CEC-D95F6396E24C}"/>
    <cellStyle name="Normal 8 2 7 2 2" xfId="4168" xr:uid="{E23D54F3-D247-472B-AC3F-562C2DB27082}"/>
    <cellStyle name="Normal 8 2 7 3" xfId="2629" xr:uid="{B6FBE929-39AD-4805-A077-2FEAC35AD707}"/>
    <cellStyle name="Normal 8 2 7 4" xfId="2630" xr:uid="{11995DA9-0BE0-4A60-8E1B-168BF5CF47B6}"/>
    <cellStyle name="Normal 8 2 8" xfId="2631" xr:uid="{0CAF6DF1-0AB3-4339-9534-3D7E5237B8A1}"/>
    <cellStyle name="Normal 8 2 8 2" xfId="2632" xr:uid="{1BEB8F90-1C42-40B9-B845-D12387B62048}"/>
    <cellStyle name="Normal 8 2 8 3" xfId="2633" xr:uid="{7C52E801-0EDD-48C5-BDB1-6160284CD665}"/>
    <cellStyle name="Normal 8 2 8 4" xfId="2634" xr:uid="{B01E5F41-9DE4-416A-9050-3C9FBB2FE4B2}"/>
    <cellStyle name="Normal 8 2 9" xfId="2635" xr:uid="{7C554748-0493-48A0-862F-3345F359BAEF}"/>
    <cellStyle name="Normal 8 3" xfId="2636" xr:uid="{9ABA3A17-8439-49F1-8218-8A7F2962F462}"/>
    <cellStyle name="Normal 8 3 10" xfId="2637" xr:uid="{F70C2DA6-BA35-4C10-A4C5-7765882BD162}"/>
    <cellStyle name="Normal 8 3 11" xfId="2638" xr:uid="{A084F943-98A8-4964-922F-822BDE548CCD}"/>
    <cellStyle name="Normal 8 3 2" xfId="2639" xr:uid="{16261664-39CF-4A5C-AF70-958C426C5FC8}"/>
    <cellStyle name="Normal 8 3 2 2" xfId="2640" xr:uid="{9C5F808C-BA91-4BD3-B2EC-A656B13CBE09}"/>
    <cellStyle name="Normal 8 3 2 2 2" xfId="2641" xr:uid="{289C45A5-1AFB-497A-9ED8-053DDCDCF55E}"/>
    <cellStyle name="Normal 8 3 2 2 2 2" xfId="2642" xr:uid="{9A6668CF-C9FA-47A7-8804-9ABD25B91B83}"/>
    <cellStyle name="Normal 8 3 2 2 2 2 2" xfId="2643" xr:uid="{91304C47-CBEF-4854-9923-A1124C88A0E5}"/>
    <cellStyle name="Normal 8 3 2 2 2 2 2 2" xfId="4169" xr:uid="{0F9CA682-54D4-4DAC-A19A-3FEF059EE2DD}"/>
    <cellStyle name="Normal 8 3 2 2 2 2 3" xfId="2644" xr:uid="{74E4D170-1CD8-41EC-948E-C3E901110F74}"/>
    <cellStyle name="Normal 8 3 2 2 2 2 4" xfId="2645" xr:uid="{4363AE08-7C8F-48B2-89FA-6F5A221D652B}"/>
    <cellStyle name="Normal 8 3 2 2 2 3" xfId="2646" xr:uid="{8F26D1FF-F33B-47A0-9D19-3F0252E535E1}"/>
    <cellStyle name="Normal 8 3 2 2 2 3 2" xfId="2647" xr:uid="{DA1589DE-0708-44FB-B102-FA44FD9BB6C0}"/>
    <cellStyle name="Normal 8 3 2 2 2 3 3" xfId="2648" xr:uid="{DE4F01F6-F6A6-462E-8CA4-46D39F143C43}"/>
    <cellStyle name="Normal 8 3 2 2 2 3 4" xfId="2649" xr:uid="{8E8ED1BA-567E-4EE2-8FD9-5F15B98C9CDA}"/>
    <cellStyle name="Normal 8 3 2 2 2 4" xfId="2650" xr:uid="{4D38304B-F1B0-4CF8-9360-553CF01FB7A7}"/>
    <cellStyle name="Normal 8 3 2 2 2 5" xfId="2651" xr:uid="{88CD1294-246E-4F4F-A6CB-50816A64A3DA}"/>
    <cellStyle name="Normal 8 3 2 2 2 6" xfId="2652" xr:uid="{C415ED71-C2C2-47AF-A52A-5F1FEDEE07F4}"/>
    <cellStyle name="Normal 8 3 2 2 3" xfId="2653" xr:uid="{EB11FBD6-2DD9-411A-A19D-8FEFBD36A599}"/>
    <cellStyle name="Normal 8 3 2 2 3 2" xfId="2654" xr:uid="{EE0972DB-EA2D-4CB2-AC60-787871487042}"/>
    <cellStyle name="Normal 8 3 2 2 3 2 2" xfId="2655" xr:uid="{952A754E-6ADA-4314-947E-89FF7ABBFFF4}"/>
    <cellStyle name="Normal 8 3 2 2 3 2 3" xfId="2656" xr:uid="{46AF3E6D-86DF-4B0A-B6ED-B7A53985E717}"/>
    <cellStyle name="Normal 8 3 2 2 3 2 4" xfId="2657" xr:uid="{5D87C933-AFC2-4EE2-B3E0-93F2C8049E3E}"/>
    <cellStyle name="Normal 8 3 2 2 3 3" xfId="2658" xr:uid="{5C8C9BDF-C84A-45CA-85FB-5E2F61842CA6}"/>
    <cellStyle name="Normal 8 3 2 2 3 4" xfId="2659" xr:uid="{9B8FCBC0-618B-4B12-B464-BA98A5D3FC7A}"/>
    <cellStyle name="Normal 8 3 2 2 3 5" xfId="2660" xr:uid="{7969A52D-A50C-416A-87F3-A33E5F8C4289}"/>
    <cellStyle name="Normal 8 3 2 2 4" xfId="2661" xr:uid="{445FFD64-E725-4974-A75D-D274D361B310}"/>
    <cellStyle name="Normal 8 3 2 2 4 2" xfId="2662" xr:uid="{25347E11-3F54-4FE9-AA88-3E1D49C56D3E}"/>
    <cellStyle name="Normal 8 3 2 2 4 3" xfId="2663" xr:uid="{4D13D5BE-CE2E-4474-932A-5F579DD238F5}"/>
    <cellStyle name="Normal 8 3 2 2 4 4" xfId="2664" xr:uid="{27C2D363-ABAA-4618-9911-31E2CDB841E5}"/>
    <cellStyle name="Normal 8 3 2 2 5" xfId="2665" xr:uid="{C8D4DC82-54CE-4547-82C0-F558648A600F}"/>
    <cellStyle name="Normal 8 3 2 2 5 2" xfId="2666" xr:uid="{9E680EEA-C5E9-4C1C-B151-08CFF97E6321}"/>
    <cellStyle name="Normal 8 3 2 2 5 3" xfId="2667" xr:uid="{B57A0E4D-2798-449A-9E3A-59A1F3B32ABB}"/>
    <cellStyle name="Normal 8 3 2 2 5 4" xfId="2668" xr:uid="{3A56DF22-266C-4EF2-8575-FFE8AC5D0A43}"/>
    <cellStyle name="Normal 8 3 2 2 6" xfId="2669" xr:uid="{87D6D96E-63C0-4F86-B760-858BD3E99EC6}"/>
    <cellStyle name="Normal 8 3 2 2 7" xfId="2670" xr:uid="{3FD001CE-BB5D-416E-8D2A-A6143563510F}"/>
    <cellStyle name="Normal 8 3 2 2 8" xfId="2671" xr:uid="{6F6781E2-BF1E-448F-B716-E991F8E243DF}"/>
    <cellStyle name="Normal 8 3 2 3" xfId="2672" xr:uid="{B8063DE6-AFA3-40CF-9AAC-EFF550EEACDC}"/>
    <cellStyle name="Normal 8 3 2 3 2" xfId="2673" xr:uid="{DBF16D3D-BFE0-4CF3-9624-5238BADD8476}"/>
    <cellStyle name="Normal 8 3 2 3 2 2" xfId="2674" xr:uid="{4703958A-408F-4B75-9F3E-BEE89B0FCF19}"/>
    <cellStyle name="Normal 8 3 2 3 2 2 2" xfId="4170" xr:uid="{1E007B7B-948F-4B66-BFD2-83DA73D4FA45}"/>
    <cellStyle name="Normal 8 3 2 3 2 2 2 2" xfId="4171" xr:uid="{4B76E858-E38D-4238-8E72-1444AF6727C9}"/>
    <cellStyle name="Normal 8 3 2 3 2 2 3" xfId="4172" xr:uid="{F4B6F731-87B8-43BC-9A24-8924036E2EBE}"/>
    <cellStyle name="Normal 8 3 2 3 2 3" xfId="2675" xr:uid="{8A6CE693-1A81-4703-A43F-4B2B5EEA81D7}"/>
    <cellStyle name="Normal 8 3 2 3 2 3 2" xfId="4173" xr:uid="{D139BC66-A247-4ACA-814C-9C471F8BC88B}"/>
    <cellStyle name="Normal 8 3 2 3 2 4" xfId="2676" xr:uid="{4D1AA8F3-6D15-44D6-9CDA-90DC00566285}"/>
    <cellStyle name="Normal 8 3 2 3 3" xfId="2677" xr:uid="{B45D2829-37D8-49CF-A955-140938AA75C8}"/>
    <cellStyle name="Normal 8 3 2 3 3 2" xfId="2678" xr:uid="{99A5FC2A-7FD5-4781-B710-F11511874BFD}"/>
    <cellStyle name="Normal 8 3 2 3 3 2 2" xfId="4174" xr:uid="{53F6A7A3-470C-4124-B320-B379F4C905AA}"/>
    <cellStyle name="Normal 8 3 2 3 3 3" xfId="2679" xr:uid="{80140638-45FC-404E-805C-576D38EFC8E4}"/>
    <cellStyle name="Normal 8 3 2 3 3 4" xfId="2680" xr:uid="{22E2AC86-1779-4F6E-A986-26DCC1987679}"/>
    <cellStyle name="Normal 8 3 2 3 4" xfId="2681" xr:uid="{2F0D701A-6E38-42B9-A66A-62C4353CC391}"/>
    <cellStyle name="Normal 8 3 2 3 4 2" xfId="4175" xr:uid="{E574E896-4AE7-49C1-87D4-0C576898675B}"/>
    <cellStyle name="Normal 8 3 2 3 5" xfId="2682" xr:uid="{EF2CA035-0047-4A4B-B6A5-C4F6D13C646B}"/>
    <cellStyle name="Normal 8 3 2 3 6" xfId="2683" xr:uid="{25358CE6-9424-4538-AEE3-461000EC4C6A}"/>
    <cellStyle name="Normal 8 3 2 4" xfId="2684" xr:uid="{EA418CEB-0314-45FC-A671-C76CAC19271E}"/>
    <cellStyle name="Normal 8 3 2 4 2" xfId="2685" xr:uid="{B680AE6E-1B3C-4538-84F2-42342479BFFC}"/>
    <cellStyle name="Normal 8 3 2 4 2 2" xfId="2686" xr:uid="{7301AD02-8139-4941-89B6-0E30469FE68F}"/>
    <cellStyle name="Normal 8 3 2 4 2 2 2" xfId="4176" xr:uid="{CCAA2A17-92AC-4A25-8455-FF519FA5459D}"/>
    <cellStyle name="Normal 8 3 2 4 2 3" xfId="2687" xr:uid="{66BC2C2A-CB7A-4440-80BD-95791C42D1E8}"/>
    <cellStyle name="Normal 8 3 2 4 2 4" xfId="2688" xr:uid="{123CC63E-FE4B-458E-ADEB-A6EDEC464426}"/>
    <cellStyle name="Normal 8 3 2 4 3" xfId="2689" xr:uid="{B62035EA-D92C-4171-A400-CC9E01783286}"/>
    <cellStyle name="Normal 8 3 2 4 3 2" xfId="4177" xr:uid="{655472A0-DD46-4C64-93FE-C9782ABCCD0F}"/>
    <cellStyle name="Normal 8 3 2 4 4" xfId="2690" xr:uid="{34A87495-2E99-4417-8AD6-72E941ACF2C6}"/>
    <cellStyle name="Normal 8 3 2 4 5" xfId="2691" xr:uid="{0B91A2C5-F601-46CD-8E29-210C5F807D9E}"/>
    <cellStyle name="Normal 8 3 2 5" xfId="2692" xr:uid="{C8A065A8-864D-4335-B605-17572FAE7997}"/>
    <cellStyle name="Normal 8 3 2 5 2" xfId="2693" xr:uid="{32923C7B-D257-43F0-B19D-A71803E964DB}"/>
    <cellStyle name="Normal 8 3 2 5 2 2" xfId="4178" xr:uid="{C5E5F41A-B83B-46DC-A746-DE73A616720D}"/>
    <cellStyle name="Normal 8 3 2 5 3" xfId="2694" xr:uid="{A6CEACE0-D836-4F82-A867-F400EB994245}"/>
    <cellStyle name="Normal 8 3 2 5 4" xfId="2695" xr:uid="{9F54E79B-722D-4D9C-81D1-A66FB1A99C04}"/>
    <cellStyle name="Normal 8 3 2 6" xfId="2696" xr:uid="{B32439BF-D273-4D82-9DA6-4DAB93FD860D}"/>
    <cellStyle name="Normal 8 3 2 6 2" xfId="2697" xr:uid="{7D58AC8F-2804-4FCC-8160-E2437429C0DB}"/>
    <cellStyle name="Normal 8 3 2 6 3" xfId="2698" xr:uid="{57F4CD02-F53C-4148-9248-50EA35F70930}"/>
    <cellStyle name="Normal 8 3 2 6 4" xfId="2699" xr:uid="{F37D30F8-0D83-47CD-9130-597811B0039E}"/>
    <cellStyle name="Normal 8 3 2 7" xfId="2700" xr:uid="{555C46CE-EA28-4C10-845F-89415B1E9EC8}"/>
    <cellStyle name="Normal 8 3 2 8" xfId="2701" xr:uid="{977C8E1F-D3BE-47D1-A6FE-9028E2576330}"/>
    <cellStyle name="Normal 8 3 2 9" xfId="2702" xr:uid="{E189954A-34CF-40F3-B599-D4BDFCF0C8F3}"/>
    <cellStyle name="Normal 8 3 3" xfId="2703" xr:uid="{8C28632E-43AF-4619-A442-C01F62412B65}"/>
    <cellStyle name="Normal 8 3 3 2" xfId="2704" xr:uid="{4E2323B1-3A2E-40AB-944F-667B870ECDF6}"/>
    <cellStyle name="Normal 8 3 3 2 2" xfId="2705" xr:uid="{41D3E178-C733-403B-A0AB-C896D8AA0DFD}"/>
    <cellStyle name="Normal 8 3 3 2 2 2" xfId="2706" xr:uid="{12FD4522-0BF9-4CA0-B7C1-60475B34AAB9}"/>
    <cellStyle name="Normal 8 3 3 2 2 2 2" xfId="4179" xr:uid="{97A0B0D4-B2DD-43C7-8103-FD02692A9253}"/>
    <cellStyle name="Normal 8 3 3 2 2 3" xfId="2707" xr:uid="{A011AAE6-3BB7-4C51-89CA-16C462DA3C47}"/>
    <cellStyle name="Normal 8 3 3 2 2 4" xfId="2708" xr:uid="{EC5BFAC9-2EB0-4BF1-9A8E-0EAC3B71D759}"/>
    <cellStyle name="Normal 8 3 3 2 3" xfId="2709" xr:uid="{72A55724-7F72-4CDE-BAE1-8E1FECBA6574}"/>
    <cellStyle name="Normal 8 3 3 2 3 2" xfId="2710" xr:uid="{D5BD77AF-C776-4B8B-81E5-2ABE32ECC6CF}"/>
    <cellStyle name="Normal 8 3 3 2 3 3" xfId="2711" xr:uid="{A1D8D9A0-15A0-4563-A5DD-BEE4AF9B7DE2}"/>
    <cellStyle name="Normal 8 3 3 2 3 4" xfId="2712" xr:uid="{8BD39526-8066-4AFC-B1F6-15143C97C6A1}"/>
    <cellStyle name="Normal 8 3 3 2 4" xfId="2713" xr:uid="{1660DDDB-CE42-4FDD-BB24-52D2667EDB84}"/>
    <cellStyle name="Normal 8 3 3 2 5" xfId="2714" xr:uid="{0A03E594-9D47-414A-8338-76D6FCECFA19}"/>
    <cellStyle name="Normal 8 3 3 2 6" xfId="2715" xr:uid="{1E08B9E9-8E19-478F-A7D8-0D6284C7A284}"/>
    <cellStyle name="Normal 8 3 3 3" xfId="2716" xr:uid="{4128C1F9-3E94-4C12-AB2A-FBD88A5BB186}"/>
    <cellStyle name="Normal 8 3 3 3 2" xfId="2717" xr:uid="{0D88F3A1-C418-477A-B0F4-947E9837D81E}"/>
    <cellStyle name="Normal 8 3 3 3 2 2" xfId="2718" xr:uid="{A8A226D4-5C38-4872-A85A-74D579F9FB50}"/>
    <cellStyle name="Normal 8 3 3 3 2 3" xfId="2719" xr:uid="{BCE29531-5580-450B-A55D-1A739E922B90}"/>
    <cellStyle name="Normal 8 3 3 3 2 4" xfId="2720" xr:uid="{9B331D49-6A81-4CCF-B59A-482642791EEE}"/>
    <cellStyle name="Normal 8 3 3 3 3" xfId="2721" xr:uid="{236EFBAD-7248-4207-8999-A039129587FA}"/>
    <cellStyle name="Normal 8 3 3 3 4" xfId="2722" xr:uid="{24588C34-D9A8-43F6-848D-E4213CDA3936}"/>
    <cellStyle name="Normal 8 3 3 3 5" xfId="2723" xr:uid="{C5F0522A-F56D-4106-BC84-99736005CD5A}"/>
    <cellStyle name="Normal 8 3 3 4" xfId="2724" xr:uid="{B3B6A70E-55D9-47A1-81B1-374A1F8F3DB8}"/>
    <cellStyle name="Normal 8 3 3 4 2" xfId="2725" xr:uid="{C54E9592-93B8-4050-83ED-9971021331AA}"/>
    <cellStyle name="Normal 8 3 3 4 3" xfId="2726" xr:uid="{765CD2EA-4DC2-4591-B334-B4964E2C1C86}"/>
    <cellStyle name="Normal 8 3 3 4 4" xfId="2727" xr:uid="{220E3434-CDEC-4FE1-AD67-9D182E93EE21}"/>
    <cellStyle name="Normal 8 3 3 5" xfId="2728" xr:uid="{72814856-59BE-4C55-8F05-BC3A395B9DB1}"/>
    <cellStyle name="Normal 8 3 3 5 2" xfId="2729" xr:uid="{18A7EB39-0DB1-4F82-AFBD-CA4BF259D98E}"/>
    <cellStyle name="Normal 8 3 3 5 3" xfId="2730" xr:uid="{59DECF5D-D564-429E-B482-AA3E73B0495C}"/>
    <cellStyle name="Normal 8 3 3 5 4" xfId="2731" xr:uid="{0A020692-2DD6-47D3-9D4A-067754BAAD22}"/>
    <cellStyle name="Normal 8 3 3 6" xfId="2732" xr:uid="{026797E2-5AAB-485C-814A-BC57D0995263}"/>
    <cellStyle name="Normal 8 3 3 7" xfId="2733" xr:uid="{2819A515-DD60-45D0-891D-6C440CA0858E}"/>
    <cellStyle name="Normal 8 3 3 8" xfId="2734" xr:uid="{A4010B4E-AE41-4A6C-9E39-2581578B0B8F}"/>
    <cellStyle name="Normal 8 3 4" xfId="2735" xr:uid="{171411F1-5717-4A05-B5F9-515F02AFBEB9}"/>
    <cellStyle name="Normal 8 3 4 2" xfId="2736" xr:uid="{7CF28B01-1D75-46AC-8571-8E1EFE59EEE5}"/>
    <cellStyle name="Normal 8 3 4 2 2" xfId="2737" xr:uid="{2DB6E981-1A72-4603-922E-132651851805}"/>
    <cellStyle name="Normal 8 3 4 2 2 2" xfId="2738" xr:uid="{0CDBA8A0-673C-47AC-A149-AFB7C116685D}"/>
    <cellStyle name="Normal 8 3 4 2 2 2 2" xfId="4180" xr:uid="{53FED71F-75A5-47AA-8E85-1D7DB70279E7}"/>
    <cellStyle name="Normal 8 3 4 2 2 3" xfId="2739" xr:uid="{6DC74403-93DF-4055-B0FD-467D04929AD4}"/>
    <cellStyle name="Normal 8 3 4 2 2 4" xfId="2740" xr:uid="{605EBEF8-C72D-45D2-9CF8-2CC33D67015A}"/>
    <cellStyle name="Normal 8 3 4 2 3" xfId="2741" xr:uid="{BE6893B2-62AC-420E-A4D9-748B7F4DCCE7}"/>
    <cellStyle name="Normal 8 3 4 2 3 2" xfId="4181" xr:uid="{184002AE-D620-439D-8F6E-AAD7D9B16F81}"/>
    <cellStyle name="Normal 8 3 4 2 4" xfId="2742" xr:uid="{36B141C1-0A80-4CDE-823D-60629B41777E}"/>
    <cellStyle name="Normal 8 3 4 2 5" xfId="2743" xr:uid="{E74846DE-B0B7-45AE-BB2D-1667A10AB147}"/>
    <cellStyle name="Normal 8 3 4 3" xfId="2744" xr:uid="{6DC4F1D6-23B3-42CC-AEC2-D0F2F5D1C753}"/>
    <cellStyle name="Normal 8 3 4 3 2" xfId="2745" xr:uid="{44232D30-1881-4F35-AF5C-13C53ABB125F}"/>
    <cellStyle name="Normal 8 3 4 3 2 2" xfId="4182" xr:uid="{EA3348F5-2762-42DD-9CCC-8CAC78AFAF4E}"/>
    <cellStyle name="Normal 8 3 4 3 3" xfId="2746" xr:uid="{5950B769-65B9-4445-9C4B-9B283966F102}"/>
    <cellStyle name="Normal 8 3 4 3 4" xfId="2747" xr:uid="{E486737C-8609-428F-AB9D-F8C400461E0B}"/>
    <cellStyle name="Normal 8 3 4 4" xfId="2748" xr:uid="{E8BC6EE5-6D3C-4B5E-8D43-4795F50EE582}"/>
    <cellStyle name="Normal 8 3 4 4 2" xfId="2749" xr:uid="{5068EDCA-4D8D-43AE-BAA9-DDD10E07E971}"/>
    <cellStyle name="Normal 8 3 4 4 3" xfId="2750" xr:uid="{9BFF4D1D-AF24-4F49-9F54-9AEA5A2543E6}"/>
    <cellStyle name="Normal 8 3 4 4 4" xfId="2751" xr:uid="{4482EBD3-26F6-4918-B123-E59F733413E9}"/>
    <cellStyle name="Normal 8 3 4 5" xfId="2752" xr:uid="{46B88EEE-D260-4B59-9C1C-21D76573EAF1}"/>
    <cellStyle name="Normal 8 3 4 6" xfId="2753" xr:uid="{5E8CFF20-6561-43AE-ADB4-8830BFE0DC71}"/>
    <cellStyle name="Normal 8 3 4 7" xfId="2754" xr:uid="{7D133AE3-1235-43EB-88AF-FBC69BE2E1B2}"/>
    <cellStyle name="Normal 8 3 5" xfId="2755" xr:uid="{98FC065E-EA8C-4616-8A51-F92F00D34887}"/>
    <cellStyle name="Normal 8 3 5 2" xfId="2756" xr:uid="{2D63A82F-FDFA-4873-8D3F-A4100662B244}"/>
    <cellStyle name="Normal 8 3 5 2 2" xfId="2757" xr:uid="{DBCAFF1C-44A9-40F2-9191-157D0CABBC7F}"/>
    <cellStyle name="Normal 8 3 5 2 2 2" xfId="4183" xr:uid="{73BAE396-7A1C-4BFC-8631-0C2F398D2DC8}"/>
    <cellStyle name="Normal 8 3 5 2 3" xfId="2758" xr:uid="{9BE8BE13-9CC8-485A-9AFF-BAC371C6C535}"/>
    <cellStyle name="Normal 8 3 5 2 4" xfId="2759" xr:uid="{43FC26D5-7F07-4C13-90AB-AD919B917B53}"/>
    <cellStyle name="Normal 8 3 5 3" xfId="2760" xr:uid="{2336CF37-CFB2-4D40-8ED0-3E42CDC658BB}"/>
    <cellStyle name="Normal 8 3 5 3 2" xfId="2761" xr:uid="{AD14A9DB-9859-4A1F-A8A7-0AE41B6AA406}"/>
    <cellStyle name="Normal 8 3 5 3 3" xfId="2762" xr:uid="{16B6A191-9940-4262-95BA-CC4B67012503}"/>
    <cellStyle name="Normal 8 3 5 3 4" xfId="2763" xr:uid="{D9A0720E-99C3-4876-AB2D-2F9CDB8CA62C}"/>
    <cellStyle name="Normal 8 3 5 4" xfId="2764" xr:uid="{F9094FED-30A9-4D08-BBAA-E2B3A6FDFA49}"/>
    <cellStyle name="Normal 8 3 5 5" xfId="2765" xr:uid="{3BD01F5B-33E6-48B5-96C2-A16890238B8B}"/>
    <cellStyle name="Normal 8 3 5 6" xfId="2766" xr:uid="{F7E7CC83-F1D3-4B06-A3E1-3B91C8464CBE}"/>
    <cellStyle name="Normal 8 3 6" xfId="2767" xr:uid="{462D9AE9-381D-48B1-987F-5DDA2F900356}"/>
    <cellStyle name="Normal 8 3 6 2" xfId="2768" xr:uid="{370720F2-276F-4CD7-AD69-68F8DD665ED4}"/>
    <cellStyle name="Normal 8 3 6 2 2" xfId="2769" xr:uid="{14E4CDFC-CA3C-440B-A8C7-FFB4A0260C26}"/>
    <cellStyle name="Normal 8 3 6 2 3" xfId="2770" xr:uid="{EA2C7136-CF58-419B-ACD1-15A1CFD4C5E8}"/>
    <cellStyle name="Normal 8 3 6 2 4" xfId="2771" xr:uid="{509EA43F-D898-4B35-9EA3-92523F768318}"/>
    <cellStyle name="Normal 8 3 6 3" xfId="2772" xr:uid="{BAC38BED-0D7A-4A9B-AAAD-0FE1732C5F5C}"/>
    <cellStyle name="Normal 8 3 6 4" xfId="2773" xr:uid="{1F572362-35DB-4064-8518-FD15FAA2EB18}"/>
    <cellStyle name="Normal 8 3 6 5" xfId="2774" xr:uid="{3FB0242C-91D5-41C2-87F2-F18912EA2296}"/>
    <cellStyle name="Normal 8 3 7" xfId="2775" xr:uid="{D4D1BCD3-9AE2-4900-BA20-BDA90888C5B9}"/>
    <cellStyle name="Normal 8 3 7 2" xfId="2776" xr:uid="{20B34DB1-5297-407D-A959-E417F1035D91}"/>
    <cellStyle name="Normal 8 3 7 3" xfId="2777" xr:uid="{CC6B6DFF-5584-4FC6-BCC4-92B486A0F836}"/>
    <cellStyle name="Normal 8 3 7 4" xfId="2778" xr:uid="{DF8AC49E-CF8C-40F7-9B60-13BFB81E8B5D}"/>
    <cellStyle name="Normal 8 3 8" xfId="2779" xr:uid="{FEA4B99D-C63F-42AC-8141-532628225894}"/>
    <cellStyle name="Normal 8 3 8 2" xfId="2780" xr:uid="{ED7AFC59-E5A8-4FF2-95C5-646E09E4183F}"/>
    <cellStyle name="Normal 8 3 8 3" xfId="2781" xr:uid="{94A37302-E32E-4717-B18B-2C3176FB7BFA}"/>
    <cellStyle name="Normal 8 3 8 4" xfId="2782" xr:uid="{B554DAAB-B8E7-40A0-B0B8-24D9AA360E2B}"/>
    <cellStyle name="Normal 8 3 9" xfId="2783" xr:uid="{A5DF603E-3A95-4C81-AB28-B8CB1BB72718}"/>
    <cellStyle name="Normal 8 4" xfId="2784" xr:uid="{EE229B18-9D56-4039-A157-A269CDD6CF68}"/>
    <cellStyle name="Normal 8 4 10" xfId="2785" xr:uid="{1607C506-FA8A-420B-91B5-C7FC1034A46A}"/>
    <cellStyle name="Normal 8 4 11" xfId="2786" xr:uid="{936C5E2C-D66A-4DF2-8634-3F34B938C87C}"/>
    <cellStyle name="Normal 8 4 2" xfId="2787" xr:uid="{0D5BDD77-C643-4144-B8AE-EB18A5AD3AC3}"/>
    <cellStyle name="Normal 8 4 2 2" xfId="2788" xr:uid="{0B636456-6719-4C7D-92D2-A21269A1ED58}"/>
    <cellStyle name="Normal 8 4 2 2 2" xfId="2789" xr:uid="{1079F118-88FB-4CBE-A957-214EB97F6E07}"/>
    <cellStyle name="Normal 8 4 2 2 2 2" xfId="2790" xr:uid="{34CAC055-AE39-46AA-9420-7C63B9DDECBF}"/>
    <cellStyle name="Normal 8 4 2 2 2 2 2" xfId="2791" xr:uid="{052E49EF-0637-4759-9516-FEDCB00AAAF3}"/>
    <cellStyle name="Normal 8 4 2 2 2 2 3" xfId="2792" xr:uid="{09AF224E-3139-4721-A1CB-68F2A326552B}"/>
    <cellStyle name="Normal 8 4 2 2 2 2 4" xfId="2793" xr:uid="{DD13E970-A3F0-4514-A0BA-392D27968BAA}"/>
    <cellStyle name="Normal 8 4 2 2 2 3" xfId="2794" xr:uid="{9CCCD5CB-04C4-44DF-AA86-0A9F0A6CC255}"/>
    <cellStyle name="Normal 8 4 2 2 2 3 2" xfId="2795" xr:uid="{FB30EEFF-AE18-4AA2-8F88-6E3DF5CFA3DC}"/>
    <cellStyle name="Normal 8 4 2 2 2 3 3" xfId="2796" xr:uid="{E1493BD5-6D30-4DCD-9679-83728F9610CA}"/>
    <cellStyle name="Normal 8 4 2 2 2 3 4" xfId="2797" xr:uid="{B59D522B-230F-4CF3-BFB2-EBA6BB49D02A}"/>
    <cellStyle name="Normal 8 4 2 2 2 4" xfId="2798" xr:uid="{FB9BBB07-FF82-4393-B0CB-3AEB51DB7048}"/>
    <cellStyle name="Normal 8 4 2 2 2 5" xfId="2799" xr:uid="{865A3C39-2F85-4917-A3FE-A243F16DDC5E}"/>
    <cellStyle name="Normal 8 4 2 2 2 6" xfId="2800" xr:uid="{CF374D48-4D18-4B34-B8F6-0272DC8C2CA9}"/>
    <cellStyle name="Normal 8 4 2 2 3" xfId="2801" xr:uid="{808CE101-DF89-4DF6-9B25-058147DE69DF}"/>
    <cellStyle name="Normal 8 4 2 2 3 2" xfId="2802" xr:uid="{928A32C5-6554-4430-ACF4-47BAE7A98699}"/>
    <cellStyle name="Normal 8 4 2 2 3 2 2" xfId="2803" xr:uid="{EA92BD2E-16BC-4342-B926-060C237DFA01}"/>
    <cellStyle name="Normal 8 4 2 2 3 2 3" xfId="2804" xr:uid="{CFC6B096-A239-4AC8-AF03-D194A4ECEAA2}"/>
    <cellStyle name="Normal 8 4 2 2 3 2 4" xfId="2805" xr:uid="{65C9874B-2512-4ED9-8099-124CE3900FA7}"/>
    <cellStyle name="Normal 8 4 2 2 3 3" xfId="2806" xr:uid="{C6C1198C-2C89-48ED-A826-ABAE2FE9DBBA}"/>
    <cellStyle name="Normal 8 4 2 2 3 4" xfId="2807" xr:uid="{D1D61618-17B8-44C8-87D8-8530F50BDCB9}"/>
    <cellStyle name="Normal 8 4 2 2 3 5" xfId="2808" xr:uid="{E9223497-3675-455D-8DB6-F89824729EAA}"/>
    <cellStyle name="Normal 8 4 2 2 4" xfId="2809" xr:uid="{9DF2E2D2-5E0E-45BE-9C5A-6719F09092C5}"/>
    <cellStyle name="Normal 8 4 2 2 4 2" xfId="2810" xr:uid="{7C780C86-6B35-4A81-9A9B-0D9AE1F52688}"/>
    <cellStyle name="Normal 8 4 2 2 4 3" xfId="2811" xr:uid="{228A1082-14B7-4D74-A7EA-1E20ADD5B51D}"/>
    <cellStyle name="Normal 8 4 2 2 4 4" xfId="2812" xr:uid="{148AA7F4-EBD1-470B-81C1-9DE79C24C5CE}"/>
    <cellStyle name="Normal 8 4 2 2 5" xfId="2813" xr:uid="{77B1A933-2588-41CF-BC0E-85EABAB31BF6}"/>
    <cellStyle name="Normal 8 4 2 2 5 2" xfId="2814" xr:uid="{FBE368D5-54A9-4B16-8594-E4D2C6887111}"/>
    <cellStyle name="Normal 8 4 2 2 5 3" xfId="2815" xr:uid="{3D20AC65-D2DC-4B67-A2D6-AACD4332255F}"/>
    <cellStyle name="Normal 8 4 2 2 5 4" xfId="2816" xr:uid="{3F9354D3-19D3-4BAA-9631-FB5DF6ED7652}"/>
    <cellStyle name="Normal 8 4 2 2 6" xfId="2817" xr:uid="{5D0492F1-F0B1-4A5D-AC7B-A3F1AD9C652E}"/>
    <cellStyle name="Normal 8 4 2 2 7" xfId="2818" xr:uid="{DD0E1C7F-8B04-49EB-ADD9-9ECB1F0E5056}"/>
    <cellStyle name="Normal 8 4 2 2 8" xfId="2819" xr:uid="{E617624C-BC19-47C1-ADE0-D6790A8693D2}"/>
    <cellStyle name="Normal 8 4 2 3" xfId="2820" xr:uid="{D2DA0833-1D49-4E35-8B2A-FD62B8B96602}"/>
    <cellStyle name="Normal 8 4 2 3 2" xfId="2821" xr:uid="{8A5E877C-683E-4D3E-8AD1-81B9887298BF}"/>
    <cellStyle name="Normal 8 4 2 3 2 2" xfId="2822" xr:uid="{BF564CE8-8EFF-4DA2-87E9-7B3655FD19F0}"/>
    <cellStyle name="Normal 8 4 2 3 2 3" xfId="2823" xr:uid="{488C0513-507A-4C22-A586-01C3129A7D00}"/>
    <cellStyle name="Normal 8 4 2 3 2 4" xfId="2824" xr:uid="{D0470C18-5E96-4D93-A45E-E5BFD89311DD}"/>
    <cellStyle name="Normal 8 4 2 3 3" xfId="2825" xr:uid="{DC0F7726-8A57-4CED-9A7F-B336EB6060E0}"/>
    <cellStyle name="Normal 8 4 2 3 3 2" xfId="2826" xr:uid="{451D21EE-C275-4567-A864-EA3C03767738}"/>
    <cellStyle name="Normal 8 4 2 3 3 3" xfId="2827" xr:uid="{557A0222-8488-487C-A095-D64BEA478D9F}"/>
    <cellStyle name="Normal 8 4 2 3 3 4" xfId="2828" xr:uid="{C71A267E-7632-4520-95FE-60755A759243}"/>
    <cellStyle name="Normal 8 4 2 3 4" xfId="2829" xr:uid="{9C0B7807-165E-4A9A-97BF-0F12BCB4DF65}"/>
    <cellStyle name="Normal 8 4 2 3 5" xfId="2830" xr:uid="{F51B3C17-E62C-4969-BB28-AC0B6C1CC4B5}"/>
    <cellStyle name="Normal 8 4 2 3 6" xfId="2831" xr:uid="{57B0026B-02AF-4FAB-8D9E-B153FD5AC9FB}"/>
    <cellStyle name="Normal 8 4 2 4" xfId="2832" xr:uid="{56A1D2D6-1595-48BC-B834-281E4D19B313}"/>
    <cellStyle name="Normal 8 4 2 4 2" xfId="2833" xr:uid="{8ED4FB75-510B-49EB-9BF2-CC37CA16E770}"/>
    <cellStyle name="Normal 8 4 2 4 2 2" xfId="2834" xr:uid="{9A5DD8E7-C20F-44E1-8E9A-0081562001C6}"/>
    <cellStyle name="Normal 8 4 2 4 2 3" xfId="2835" xr:uid="{3FA970F7-FFA1-4C90-BFED-3AF327807493}"/>
    <cellStyle name="Normal 8 4 2 4 2 4" xfId="2836" xr:uid="{2C089C8E-2949-41B3-B668-FBD4F587AD1B}"/>
    <cellStyle name="Normal 8 4 2 4 3" xfId="2837" xr:uid="{126A53EC-78FA-41D1-A884-7832592B7996}"/>
    <cellStyle name="Normal 8 4 2 4 4" xfId="2838" xr:uid="{8872E659-0E46-4573-B227-5064155A6F46}"/>
    <cellStyle name="Normal 8 4 2 4 5" xfId="2839" xr:uid="{977F59D3-2C68-4E0D-95E3-B6886CD206C5}"/>
    <cellStyle name="Normal 8 4 2 5" xfId="2840" xr:uid="{262B1B6B-A19D-4AA4-9FB3-EA087BD98297}"/>
    <cellStyle name="Normal 8 4 2 5 2" xfId="2841" xr:uid="{55C6F066-F5CC-4923-9F63-7A784DCDD2D1}"/>
    <cellStyle name="Normal 8 4 2 5 3" xfId="2842" xr:uid="{F7F1FE77-6825-459A-B208-2D46E40A9724}"/>
    <cellStyle name="Normal 8 4 2 5 4" xfId="2843" xr:uid="{290ABDC5-F972-4921-BDD6-C46E088E7BDC}"/>
    <cellStyle name="Normal 8 4 2 6" xfId="2844" xr:uid="{C0F6155F-2B31-44B6-A14F-C32F3480DDDC}"/>
    <cellStyle name="Normal 8 4 2 6 2" xfId="2845" xr:uid="{2214B34C-E61D-48C7-96F7-8563BB41AE50}"/>
    <cellStyle name="Normal 8 4 2 6 3" xfId="2846" xr:uid="{2ABE36EE-89A5-4828-99E4-80144D5AC9F1}"/>
    <cellStyle name="Normal 8 4 2 6 4" xfId="2847" xr:uid="{4C67FAB3-F125-4D3C-B05D-5FBF07355338}"/>
    <cellStyle name="Normal 8 4 2 7" xfId="2848" xr:uid="{818E42F5-4BD4-4DA5-B969-645FFA1A23B8}"/>
    <cellStyle name="Normal 8 4 2 8" xfId="2849" xr:uid="{0146EF4E-9904-4F6B-B9F7-262ABAC34BA0}"/>
    <cellStyle name="Normal 8 4 2 9" xfId="2850" xr:uid="{BFF89F1C-B1F0-4F21-8C85-4D7F1D9D2202}"/>
    <cellStyle name="Normal 8 4 3" xfId="2851" xr:uid="{008FFDC8-072D-4C7C-B274-2AF9C2288B51}"/>
    <cellStyle name="Normal 8 4 3 2" xfId="2852" xr:uid="{9FAD3FBC-D49C-4C43-963B-3E8727A37472}"/>
    <cellStyle name="Normal 8 4 3 2 2" xfId="2853" xr:uid="{158369E0-2F62-48B7-80A4-51713E352596}"/>
    <cellStyle name="Normal 8 4 3 2 2 2" xfId="2854" xr:uid="{59EE9272-F7E3-4434-9BFA-63A1DC37ED01}"/>
    <cellStyle name="Normal 8 4 3 2 2 2 2" xfId="4184" xr:uid="{DA971755-30F7-4777-B3A6-BB20938CB83E}"/>
    <cellStyle name="Normal 8 4 3 2 2 3" xfId="2855" xr:uid="{A434C7FF-4F53-426C-A906-412C320F46A2}"/>
    <cellStyle name="Normal 8 4 3 2 2 4" xfId="2856" xr:uid="{B80A9D99-A43C-40A9-BC73-C29AB60D8BC8}"/>
    <cellStyle name="Normal 8 4 3 2 3" xfId="2857" xr:uid="{553EBEAD-5609-405A-9AC9-98CE503BB5C1}"/>
    <cellStyle name="Normal 8 4 3 2 3 2" xfId="2858" xr:uid="{4F8935AA-6224-4C3B-9AC3-314E17212301}"/>
    <cellStyle name="Normal 8 4 3 2 3 3" xfId="2859" xr:uid="{734B95C7-01A5-4C8D-A25D-458538620D65}"/>
    <cellStyle name="Normal 8 4 3 2 3 4" xfId="2860" xr:uid="{B0406E58-4341-439D-BD36-D48743938A04}"/>
    <cellStyle name="Normal 8 4 3 2 4" xfId="2861" xr:uid="{13A26390-CC56-4175-A4DA-E6D9A1410ECF}"/>
    <cellStyle name="Normal 8 4 3 2 5" xfId="2862" xr:uid="{DDF41D9E-A406-4C66-B90A-DBE879C57B91}"/>
    <cellStyle name="Normal 8 4 3 2 6" xfId="2863" xr:uid="{C3707CC3-54BF-4DFF-8A82-75418D81BB90}"/>
    <cellStyle name="Normal 8 4 3 3" xfId="2864" xr:uid="{BB757B6A-E793-423F-9D8F-0469B3D983D1}"/>
    <cellStyle name="Normal 8 4 3 3 2" xfId="2865" xr:uid="{16D5A845-3F59-4A39-BDFC-C95EAD7CD682}"/>
    <cellStyle name="Normal 8 4 3 3 2 2" xfId="2866" xr:uid="{B9C5BDAE-C5B0-4490-8579-93F775BA0301}"/>
    <cellStyle name="Normal 8 4 3 3 2 3" xfId="2867" xr:uid="{ED5C6B96-68F3-4160-A962-9F0246741B18}"/>
    <cellStyle name="Normal 8 4 3 3 2 4" xfId="2868" xr:uid="{3C7EAFC0-53EE-43E7-87E7-20124DED164E}"/>
    <cellStyle name="Normal 8 4 3 3 3" xfId="2869" xr:uid="{F3B3C49A-6B91-4D99-AC7A-8EED8081A117}"/>
    <cellStyle name="Normal 8 4 3 3 4" xfId="2870" xr:uid="{0EF9C3CD-07DB-411E-B619-9B69F74B1CE0}"/>
    <cellStyle name="Normal 8 4 3 3 5" xfId="2871" xr:uid="{0A270BE6-974C-4DE0-915E-D28C1C2967DF}"/>
    <cellStyle name="Normal 8 4 3 4" xfId="2872" xr:uid="{D4951267-2384-4925-AD34-54D377E742BD}"/>
    <cellStyle name="Normal 8 4 3 4 2" xfId="2873" xr:uid="{A7B889CF-CB38-415D-A48F-1EDB0853138C}"/>
    <cellStyle name="Normal 8 4 3 4 3" xfId="2874" xr:uid="{5E5BA420-A28A-46A8-B793-9BD7D2DC3AED}"/>
    <cellStyle name="Normal 8 4 3 4 4" xfId="2875" xr:uid="{E901920C-872B-4114-B84D-C6100AA05BFA}"/>
    <cellStyle name="Normal 8 4 3 5" xfId="2876" xr:uid="{49A5CED8-A654-44F9-A241-02A0F8242DB0}"/>
    <cellStyle name="Normal 8 4 3 5 2" xfId="2877" xr:uid="{13B15C54-AEB9-4A50-B218-903F9EF16C9C}"/>
    <cellStyle name="Normal 8 4 3 5 3" xfId="2878" xr:uid="{97A7436C-9291-4158-9655-A492721A037C}"/>
    <cellStyle name="Normal 8 4 3 5 4" xfId="2879" xr:uid="{D26EBFD8-6AE5-4B57-AD35-C376E86F75D9}"/>
    <cellStyle name="Normal 8 4 3 6" xfId="2880" xr:uid="{681752C3-3D89-4AA5-B37E-E8B84315F8F5}"/>
    <cellStyle name="Normal 8 4 3 7" xfId="2881" xr:uid="{AD3FF6F3-3A56-43BA-A876-1BCB7CD3E475}"/>
    <cellStyle name="Normal 8 4 3 8" xfId="2882" xr:uid="{196F1CEF-B4B3-488E-B809-CF5679BD2ABC}"/>
    <cellStyle name="Normal 8 4 4" xfId="2883" xr:uid="{EA83A408-98B6-4C80-8097-F814548EB499}"/>
    <cellStyle name="Normal 8 4 4 2" xfId="2884" xr:uid="{0ECA5688-A235-4D42-B289-D9CA0DAF821D}"/>
    <cellStyle name="Normal 8 4 4 2 2" xfId="2885" xr:uid="{CBDE638B-70D8-4FF6-A528-951075272EF1}"/>
    <cellStyle name="Normal 8 4 4 2 2 2" xfId="2886" xr:uid="{0CECE119-F8F6-4DD1-B9C6-7C9D8245DB7F}"/>
    <cellStyle name="Normal 8 4 4 2 2 3" xfId="2887" xr:uid="{ABF43FFE-4419-4D87-BD4B-C5511A1612E0}"/>
    <cellStyle name="Normal 8 4 4 2 2 4" xfId="2888" xr:uid="{1F922872-CE07-4EE7-9CF4-331524496005}"/>
    <cellStyle name="Normal 8 4 4 2 3" xfId="2889" xr:uid="{5B32B228-68B0-4C29-8373-B34190DA8202}"/>
    <cellStyle name="Normal 8 4 4 2 4" xfId="2890" xr:uid="{D6519DA6-69C3-4ED1-B45F-4E03C30E6506}"/>
    <cellStyle name="Normal 8 4 4 2 5" xfId="2891" xr:uid="{1C3AC945-8D97-44CD-B221-69464704ABF4}"/>
    <cellStyle name="Normal 8 4 4 3" xfId="2892" xr:uid="{5C189F4E-6179-4847-94BD-90C369A11443}"/>
    <cellStyle name="Normal 8 4 4 3 2" xfId="2893" xr:uid="{5066F808-E79D-48B8-A656-3855356500F3}"/>
    <cellStyle name="Normal 8 4 4 3 3" xfId="2894" xr:uid="{031A0689-17BE-4EFF-BA52-B701E02E43CE}"/>
    <cellStyle name="Normal 8 4 4 3 4" xfId="2895" xr:uid="{BFB3BC30-7ADB-4180-BFE8-1257BD60B741}"/>
    <cellStyle name="Normal 8 4 4 4" xfId="2896" xr:uid="{200B55E7-76B4-4275-AB8F-9920B09B3957}"/>
    <cellStyle name="Normal 8 4 4 4 2" xfId="2897" xr:uid="{83549A93-5A64-4DDA-9E7D-E7C122C5593D}"/>
    <cellStyle name="Normal 8 4 4 4 3" xfId="2898" xr:uid="{CDEAAA73-B974-4DA7-8391-1EC157B97BE6}"/>
    <cellStyle name="Normal 8 4 4 4 4" xfId="2899" xr:uid="{17E27ED9-3EA9-40DD-A66C-E4BEC4BECAB3}"/>
    <cellStyle name="Normal 8 4 4 5" xfId="2900" xr:uid="{0A3315F9-5C9E-40E7-8D44-AF4F6716B563}"/>
    <cellStyle name="Normal 8 4 4 6" xfId="2901" xr:uid="{B900850E-4E5B-4C6E-9BD7-74BDE5396DEB}"/>
    <cellStyle name="Normal 8 4 4 7" xfId="2902" xr:uid="{9BB488BB-C860-422F-908A-019582F8154B}"/>
    <cellStyle name="Normal 8 4 5" xfId="2903" xr:uid="{DAB8E60E-E9D6-46D9-A48F-EF2A1A67CB69}"/>
    <cellStyle name="Normal 8 4 5 2" xfId="2904" xr:uid="{6006B524-F0F4-496A-BF87-738A1845415A}"/>
    <cellStyle name="Normal 8 4 5 2 2" xfId="2905" xr:uid="{89373CEE-3382-4A90-ADDB-1688E376A1BD}"/>
    <cellStyle name="Normal 8 4 5 2 3" xfId="2906" xr:uid="{FC626C4D-C726-4A2A-8930-3FAE41F6F203}"/>
    <cellStyle name="Normal 8 4 5 2 4" xfId="2907" xr:uid="{E78F5E61-0F46-496B-8BCF-E5E6B6E5ECEC}"/>
    <cellStyle name="Normal 8 4 5 3" xfId="2908" xr:uid="{ADB1230F-F40F-414C-B835-D11A84972115}"/>
    <cellStyle name="Normal 8 4 5 3 2" xfId="2909" xr:uid="{E7A9FA53-593F-4AA3-817F-7DBB0C7EDDAD}"/>
    <cellStyle name="Normal 8 4 5 3 3" xfId="2910" xr:uid="{D59289FD-A162-44E7-B0D6-31B65B23E938}"/>
    <cellStyle name="Normal 8 4 5 3 4" xfId="2911" xr:uid="{713B7326-A831-4CD9-AA23-261C47441067}"/>
    <cellStyle name="Normal 8 4 5 4" xfId="2912" xr:uid="{B224E243-36EE-4F22-885C-8A72F677BF08}"/>
    <cellStyle name="Normal 8 4 5 5" xfId="2913" xr:uid="{833F3B5E-F633-4F4C-8107-4D4DB2137F6A}"/>
    <cellStyle name="Normal 8 4 5 6" xfId="2914" xr:uid="{4DC65E82-A7BE-49CA-ACB6-D3114BE3D523}"/>
    <cellStyle name="Normal 8 4 6" xfId="2915" xr:uid="{8ACB6696-EE67-4089-BAFE-17865C879190}"/>
    <cellStyle name="Normal 8 4 6 2" xfId="2916" xr:uid="{B04A30D0-0889-4C12-B297-E81342F3865E}"/>
    <cellStyle name="Normal 8 4 6 2 2" xfId="2917" xr:uid="{12D94AF4-2AB6-4611-B2AB-078CACF07061}"/>
    <cellStyle name="Normal 8 4 6 2 3" xfId="2918" xr:uid="{98A599C3-D7F5-4159-A8A6-9517A0327FFC}"/>
    <cellStyle name="Normal 8 4 6 2 4" xfId="2919" xr:uid="{AB9D4608-DE09-47D1-AA9A-FBC0D74D10DA}"/>
    <cellStyle name="Normal 8 4 6 3" xfId="2920" xr:uid="{E4EE3EFD-085C-4306-8AA1-E6FC4DE863AF}"/>
    <cellStyle name="Normal 8 4 6 4" xfId="2921" xr:uid="{D494731D-211D-4611-8215-49082BB2B729}"/>
    <cellStyle name="Normal 8 4 6 5" xfId="2922" xr:uid="{8A8CA097-CB22-4C4C-B59A-B6B4AB75E047}"/>
    <cellStyle name="Normal 8 4 7" xfId="2923" xr:uid="{090DD85E-D589-466C-B1B3-2D4FEB048EB7}"/>
    <cellStyle name="Normal 8 4 7 2" xfId="2924" xr:uid="{17362A66-2155-4E0D-93DE-0FBE110B8865}"/>
    <cellStyle name="Normal 8 4 7 3" xfId="2925" xr:uid="{33B12E8E-6516-461F-B687-DDCF7B5AEF18}"/>
    <cellStyle name="Normal 8 4 7 4" xfId="2926" xr:uid="{E2BB489F-BA03-428E-880C-2D28459D24B1}"/>
    <cellStyle name="Normal 8 4 8" xfId="2927" xr:uid="{F1DC99A3-D45B-49CB-ABD0-33CB6BA4CD21}"/>
    <cellStyle name="Normal 8 4 8 2" xfId="2928" xr:uid="{40C59788-3DB6-440C-B7C1-09B3D31365D1}"/>
    <cellStyle name="Normal 8 4 8 3" xfId="2929" xr:uid="{DBED5690-C9DC-4F72-9938-EC9C516F32FF}"/>
    <cellStyle name="Normal 8 4 8 4" xfId="2930" xr:uid="{2310808B-26D2-4945-9195-106DE79F63D2}"/>
    <cellStyle name="Normal 8 4 9" xfId="2931" xr:uid="{F0EC9FEE-B684-4372-A82C-A21E25370CA6}"/>
    <cellStyle name="Normal 8 5" xfId="2932" xr:uid="{CA2973D7-50A4-4D6F-95B0-7AFC1B24C904}"/>
    <cellStyle name="Normal 8 5 2" xfId="2933" xr:uid="{DDC69124-E890-49C9-8AE6-2310A6B110B8}"/>
    <cellStyle name="Normal 8 5 2 2" xfId="2934" xr:uid="{C5B5E6F1-9E2D-4300-B894-30CE0E0ACFF6}"/>
    <cellStyle name="Normal 8 5 2 2 2" xfId="2935" xr:uid="{04342F75-1AC9-447E-BDA3-F7A7F39823E9}"/>
    <cellStyle name="Normal 8 5 2 2 2 2" xfId="2936" xr:uid="{84F8AA7A-67D6-4809-9B6E-82B24BE00160}"/>
    <cellStyle name="Normal 8 5 2 2 2 3" xfId="2937" xr:uid="{CC9C87B1-37D5-4CDF-8B59-36AF14F348D8}"/>
    <cellStyle name="Normal 8 5 2 2 2 4" xfId="2938" xr:uid="{DFA6591E-9453-4FD5-8CB1-22E5AF45EE69}"/>
    <cellStyle name="Normal 8 5 2 2 3" xfId="2939" xr:uid="{34A05786-5182-4D3D-90AF-579C8AFE81F4}"/>
    <cellStyle name="Normal 8 5 2 2 3 2" xfId="2940" xr:uid="{EB5B9D54-26CB-4751-B2EC-830667B583A5}"/>
    <cellStyle name="Normal 8 5 2 2 3 3" xfId="2941" xr:uid="{90016765-BF7C-44EB-8A5C-E212CD52DADC}"/>
    <cellStyle name="Normal 8 5 2 2 3 4" xfId="2942" xr:uid="{48C79868-B448-474C-BD87-59E68507183F}"/>
    <cellStyle name="Normal 8 5 2 2 4" xfId="2943" xr:uid="{F72DB6C9-449E-4E42-976F-737CC3AD1C26}"/>
    <cellStyle name="Normal 8 5 2 2 5" xfId="2944" xr:uid="{24F6F0E0-1EC8-44D0-86FB-2BC6DA51EA73}"/>
    <cellStyle name="Normal 8 5 2 2 6" xfId="2945" xr:uid="{4BCD4C54-6BD5-4DA0-AEEB-114A5DD2165F}"/>
    <cellStyle name="Normal 8 5 2 3" xfId="2946" xr:uid="{58B1002F-AA6C-4561-9538-5AB151BEAC03}"/>
    <cellStyle name="Normal 8 5 2 3 2" xfId="2947" xr:uid="{B7C044C3-A949-4CB0-A87D-B7A09E1F7402}"/>
    <cellStyle name="Normal 8 5 2 3 2 2" xfId="2948" xr:uid="{3E12A153-A86C-409F-9F02-A8E361C1D611}"/>
    <cellStyle name="Normal 8 5 2 3 2 3" xfId="2949" xr:uid="{C32AAFA2-8EA0-4140-AA3F-33F9A36095E7}"/>
    <cellStyle name="Normal 8 5 2 3 2 4" xfId="2950" xr:uid="{759B0754-59FA-4B78-AAF1-10A10809D1B1}"/>
    <cellStyle name="Normal 8 5 2 3 3" xfId="2951" xr:uid="{F878EA33-6F63-4CA5-854A-DEAAA6C2392E}"/>
    <cellStyle name="Normal 8 5 2 3 4" xfId="2952" xr:uid="{FA90327F-030B-4102-A36D-3692D9A2D28D}"/>
    <cellStyle name="Normal 8 5 2 3 5" xfId="2953" xr:uid="{B81FD6B9-5725-4E4C-A22D-0F27580C4E5C}"/>
    <cellStyle name="Normal 8 5 2 4" xfId="2954" xr:uid="{63D4137F-1F63-4A7D-A39E-CD47E6D3E307}"/>
    <cellStyle name="Normal 8 5 2 4 2" xfId="2955" xr:uid="{EB8DDC02-DCC0-4AE0-A4DE-0FDC05E0C98D}"/>
    <cellStyle name="Normal 8 5 2 4 3" xfId="2956" xr:uid="{1791995C-5CF2-409B-8E37-77F3C99C9857}"/>
    <cellStyle name="Normal 8 5 2 4 4" xfId="2957" xr:uid="{2992B490-C691-4BA8-A026-B37C91BF0534}"/>
    <cellStyle name="Normal 8 5 2 5" xfId="2958" xr:uid="{A42290FC-41E0-49AC-9B16-4EF3FDAC0315}"/>
    <cellStyle name="Normal 8 5 2 5 2" xfId="2959" xr:uid="{CF679A02-ED26-4B14-AB8F-946A2164685C}"/>
    <cellStyle name="Normal 8 5 2 5 3" xfId="2960" xr:uid="{60AD4DE3-6F4F-4486-A9A1-1D384458D537}"/>
    <cellStyle name="Normal 8 5 2 5 4" xfId="2961" xr:uid="{238E60DB-4173-4B32-990B-3209F7E8A087}"/>
    <cellStyle name="Normal 8 5 2 6" xfId="2962" xr:uid="{9E8D3C94-DD08-445E-9BD8-2983F1113CE7}"/>
    <cellStyle name="Normal 8 5 2 7" xfId="2963" xr:uid="{A1EA3536-98C7-4A03-ACB6-6EA5CE8E577D}"/>
    <cellStyle name="Normal 8 5 2 8" xfId="2964" xr:uid="{F347CF2C-044F-4F67-BA1F-0469935C587B}"/>
    <cellStyle name="Normal 8 5 3" xfId="2965" xr:uid="{1A009E9D-CB59-472F-9FF7-7AC00F155407}"/>
    <cellStyle name="Normal 8 5 3 2" xfId="2966" xr:uid="{DD908116-DF96-46A8-AF47-0FFF087BCA32}"/>
    <cellStyle name="Normal 8 5 3 2 2" xfId="2967" xr:uid="{82986490-8352-4C8E-BD79-9CFFF6503E89}"/>
    <cellStyle name="Normal 8 5 3 2 3" xfId="2968" xr:uid="{ECBDB22C-1E63-474F-865A-C916A63860B3}"/>
    <cellStyle name="Normal 8 5 3 2 4" xfId="2969" xr:uid="{F9D5C726-C4DB-4AA8-93AD-103DE8803652}"/>
    <cellStyle name="Normal 8 5 3 3" xfId="2970" xr:uid="{4C372F58-1067-432E-A7F6-277E04117B57}"/>
    <cellStyle name="Normal 8 5 3 3 2" xfId="2971" xr:uid="{7359B83E-2AE5-4043-B007-BA5FB212B915}"/>
    <cellStyle name="Normal 8 5 3 3 3" xfId="2972" xr:uid="{91462B1B-10B9-4ABE-9321-B921A5312BD2}"/>
    <cellStyle name="Normal 8 5 3 3 4" xfId="2973" xr:uid="{D77DBDEF-D879-4F98-827F-7ED850502C02}"/>
    <cellStyle name="Normal 8 5 3 4" xfId="2974" xr:uid="{3F765C58-207D-4850-833B-79712DE3B4E6}"/>
    <cellStyle name="Normal 8 5 3 5" xfId="2975" xr:uid="{EF093333-8A1E-4F72-BC2A-809D51CBA2EA}"/>
    <cellStyle name="Normal 8 5 3 6" xfId="2976" xr:uid="{FE44692A-5FEF-4CD5-82F1-10AF0A0F8215}"/>
    <cellStyle name="Normal 8 5 4" xfId="2977" xr:uid="{93F6FB6E-534C-4986-BFCD-F979F591AE75}"/>
    <cellStyle name="Normal 8 5 4 2" xfId="2978" xr:uid="{2815C9BE-8ED6-42B7-A7C1-14EA53E925CD}"/>
    <cellStyle name="Normal 8 5 4 2 2" xfId="2979" xr:uid="{7C5534FE-32AD-4847-978E-89ADFBBE97FF}"/>
    <cellStyle name="Normal 8 5 4 2 3" xfId="2980" xr:uid="{7EA66DB2-FAF5-47F0-B08D-C18DB0702E20}"/>
    <cellStyle name="Normal 8 5 4 2 4" xfId="2981" xr:uid="{47520EE6-ACBA-429E-B0B2-CA0514BAAE4C}"/>
    <cellStyle name="Normal 8 5 4 3" xfId="2982" xr:uid="{559C2C28-D98C-44CD-A2AB-76D710FDE110}"/>
    <cellStyle name="Normal 8 5 4 4" xfId="2983" xr:uid="{BA0E6517-9F24-4689-8E3A-670D0E8F645A}"/>
    <cellStyle name="Normal 8 5 4 5" xfId="2984" xr:uid="{1D75A47D-590D-4F4E-A011-FA23C0F4FB12}"/>
    <cellStyle name="Normal 8 5 5" xfId="2985" xr:uid="{A762A62C-B21C-44B9-AF01-D8901925978E}"/>
    <cellStyle name="Normal 8 5 5 2" xfId="2986" xr:uid="{16E49FBF-989B-429C-A479-E1F122CB8989}"/>
    <cellStyle name="Normal 8 5 5 3" xfId="2987" xr:uid="{AE4EF5E1-AA6F-45A2-A677-9914D55418AD}"/>
    <cellStyle name="Normal 8 5 5 4" xfId="2988" xr:uid="{404A5283-F8DF-4FEE-8806-9D0FB593A418}"/>
    <cellStyle name="Normal 8 5 6" xfId="2989" xr:uid="{EB03B95B-8F38-4C93-B66C-F709413415C5}"/>
    <cellStyle name="Normal 8 5 6 2" xfId="2990" xr:uid="{9424E950-F5C3-4AEB-A512-9AB7D933E35E}"/>
    <cellStyle name="Normal 8 5 6 3" xfId="2991" xr:uid="{74BBC8E4-2136-4705-8218-90AE35402E2C}"/>
    <cellStyle name="Normal 8 5 6 4" xfId="2992" xr:uid="{79D156CA-A50F-483E-8A19-4EEAA18D1EF8}"/>
    <cellStyle name="Normal 8 5 7" xfId="2993" xr:uid="{F68E1BA0-5D0A-4359-856B-5B27078A1C88}"/>
    <cellStyle name="Normal 8 5 8" xfId="2994" xr:uid="{D6DB00B3-7173-4C1A-AF9F-F741C24899D4}"/>
    <cellStyle name="Normal 8 5 9" xfId="2995" xr:uid="{AF756B99-6106-4E2F-9C3D-710DB005F618}"/>
    <cellStyle name="Normal 8 6" xfId="2996" xr:uid="{222485C5-E9BB-4683-88BB-4130E58B87D6}"/>
    <cellStyle name="Normal 8 6 2" xfId="2997" xr:uid="{7D324BFA-00D6-4B6A-B1C1-5E21295DB8AE}"/>
    <cellStyle name="Normal 8 6 2 2" xfId="2998" xr:uid="{DDD7DBFF-596B-4078-8B9D-E8D3807B4F94}"/>
    <cellStyle name="Normal 8 6 2 2 2" xfId="2999" xr:uid="{7B106194-A31E-4DFC-948E-F19BA2B2517E}"/>
    <cellStyle name="Normal 8 6 2 2 2 2" xfId="4185" xr:uid="{F70E1C90-60F9-4ADE-90FB-6141A80ED988}"/>
    <cellStyle name="Normal 8 6 2 2 3" xfId="3000" xr:uid="{13C1D56E-7364-40A3-9008-815B803C70F1}"/>
    <cellStyle name="Normal 8 6 2 2 4" xfId="3001" xr:uid="{6D305B4E-33DC-42DB-B433-349C7B397074}"/>
    <cellStyle name="Normal 8 6 2 3" xfId="3002" xr:uid="{24D537C3-C8E2-4C93-A817-93F3181BDA1F}"/>
    <cellStyle name="Normal 8 6 2 3 2" xfId="3003" xr:uid="{6113319E-20CB-4229-BE20-6F30C13DC097}"/>
    <cellStyle name="Normal 8 6 2 3 3" xfId="3004" xr:uid="{655E5230-2B29-4D5D-9CE4-B364C1540FB8}"/>
    <cellStyle name="Normal 8 6 2 3 4" xfId="3005" xr:uid="{8D20AE7F-1624-4D93-B09E-265F7F3E2391}"/>
    <cellStyle name="Normal 8 6 2 4" xfId="3006" xr:uid="{CBA52912-8C2E-4FD9-93A1-EE6E60727A89}"/>
    <cellStyle name="Normal 8 6 2 5" xfId="3007" xr:uid="{3025B109-580D-4545-AD4A-DC4D78AC9B54}"/>
    <cellStyle name="Normal 8 6 2 6" xfId="3008" xr:uid="{3A419F98-6678-4FB0-868C-502E4334EF5A}"/>
    <cellStyle name="Normal 8 6 3" xfId="3009" xr:uid="{9DCE8F6F-0E54-4B78-96E1-5EACB0F66B54}"/>
    <cellStyle name="Normal 8 6 3 2" xfId="3010" xr:uid="{CCDEB4A1-68FD-4E07-8F8E-D10AEFB5DF4F}"/>
    <cellStyle name="Normal 8 6 3 2 2" xfId="3011" xr:uid="{61086A1F-E0EF-44CB-8DD4-5F1D6CEAB458}"/>
    <cellStyle name="Normal 8 6 3 2 3" xfId="3012" xr:uid="{88D17F8B-D5AD-408B-9F8A-4BEAF6169A08}"/>
    <cellStyle name="Normal 8 6 3 2 4" xfId="3013" xr:uid="{62AFEA1C-7442-4210-A024-1D9C45E29756}"/>
    <cellStyle name="Normal 8 6 3 3" xfId="3014" xr:uid="{2D7FEF51-8C74-49F6-8A97-033210F2EAB7}"/>
    <cellStyle name="Normal 8 6 3 4" xfId="3015" xr:uid="{E87D3922-03B2-4677-8DF7-61B87B033F2C}"/>
    <cellStyle name="Normal 8 6 3 5" xfId="3016" xr:uid="{9CDFB651-8163-49AE-BD35-E04FAAEBFD07}"/>
    <cellStyle name="Normal 8 6 4" xfId="3017" xr:uid="{1797567D-04D5-49F1-A4DA-B0DACEB25D20}"/>
    <cellStyle name="Normal 8 6 4 2" xfId="3018" xr:uid="{8F451A7A-A957-4B3B-8C84-2F0BE6CDF9C0}"/>
    <cellStyle name="Normal 8 6 4 3" xfId="3019" xr:uid="{587BD623-BB86-4693-93FC-9420AB3F5880}"/>
    <cellStyle name="Normal 8 6 4 4" xfId="3020" xr:uid="{18DE7E1A-E237-45AC-8B47-89CC0838EE75}"/>
    <cellStyle name="Normal 8 6 5" xfId="3021" xr:uid="{2E3618F5-134C-487C-89B2-A66F6D942468}"/>
    <cellStyle name="Normal 8 6 5 2" xfId="3022" xr:uid="{4D83EADB-81BC-44E7-B053-8F2E360A5A4B}"/>
    <cellStyle name="Normal 8 6 5 3" xfId="3023" xr:uid="{1727BF18-A158-4A66-828D-954A34C2C36B}"/>
    <cellStyle name="Normal 8 6 5 4" xfId="3024" xr:uid="{D6B143D3-A41F-45DC-BEB7-007CD2A63C83}"/>
    <cellStyle name="Normal 8 6 6" xfId="3025" xr:uid="{A85F367D-7822-4284-A218-949FB1725A17}"/>
    <cellStyle name="Normal 8 6 7" xfId="3026" xr:uid="{03D9E0C0-E11F-460C-97A7-D9E4E3AB7057}"/>
    <cellStyle name="Normal 8 6 8" xfId="3027" xr:uid="{02118EF7-1308-464E-858A-D5FB76CCABFB}"/>
    <cellStyle name="Normal 8 7" xfId="3028" xr:uid="{C377CAD7-7217-4E81-AD23-1418253E76BA}"/>
    <cellStyle name="Normal 8 7 2" xfId="3029" xr:uid="{1D574B3C-9771-4F91-9871-962799A2D2F5}"/>
    <cellStyle name="Normal 8 7 2 2" xfId="3030" xr:uid="{98B005A7-9B6E-455C-AFD6-AFDA381E5E72}"/>
    <cellStyle name="Normal 8 7 2 2 2" xfId="3031" xr:uid="{6E1D61B9-CD20-4820-B79D-95DF6CB87EEF}"/>
    <cellStyle name="Normal 8 7 2 2 3" xfId="3032" xr:uid="{14154C47-5955-40B8-944B-4691921737AB}"/>
    <cellStyle name="Normal 8 7 2 2 4" xfId="3033" xr:uid="{65053C0D-8D83-49F7-9438-A02823A2FABE}"/>
    <cellStyle name="Normal 8 7 2 3" xfId="3034" xr:uid="{DAD17457-DBE4-4A4F-9386-F1933DECAACF}"/>
    <cellStyle name="Normal 8 7 2 4" xfId="3035" xr:uid="{0CA281F3-A0F3-4513-BFCD-D6E61DB8ADEA}"/>
    <cellStyle name="Normal 8 7 2 5" xfId="3036" xr:uid="{A587B71B-FE22-4BF8-A4B8-08C7D1168E46}"/>
    <cellStyle name="Normal 8 7 3" xfId="3037" xr:uid="{CD912D39-4F9A-46A5-8EB5-3AF7F7FB66B8}"/>
    <cellStyle name="Normal 8 7 3 2" xfId="3038" xr:uid="{5BB8E298-9CDF-4991-B36B-6A20EBF3605F}"/>
    <cellStyle name="Normal 8 7 3 3" xfId="3039" xr:uid="{BE29E126-1CFD-444E-BBC7-D1116EBAB12C}"/>
    <cellStyle name="Normal 8 7 3 4" xfId="3040" xr:uid="{301B3282-3BF9-42DE-A03E-49A7DE160A4A}"/>
    <cellStyle name="Normal 8 7 4" xfId="3041" xr:uid="{E68D5339-D382-464D-B45E-B98CEED21F1B}"/>
    <cellStyle name="Normal 8 7 4 2" xfId="3042" xr:uid="{9B5FB896-13A2-4B94-AB14-A46F8E58AD4B}"/>
    <cellStyle name="Normal 8 7 4 3" xfId="3043" xr:uid="{CB5034E7-C8C0-4EAA-8AA4-CD8578E24E84}"/>
    <cellStyle name="Normal 8 7 4 4" xfId="3044" xr:uid="{19C1E3BA-D33B-4742-93C3-B574E920A4F2}"/>
    <cellStyle name="Normal 8 7 5" xfId="3045" xr:uid="{0AD86C23-93FF-4982-B108-5328F4E4CF67}"/>
    <cellStyle name="Normal 8 7 6" xfId="3046" xr:uid="{21EEC38F-123A-4C32-90A9-2AD146F324A3}"/>
    <cellStyle name="Normal 8 7 7" xfId="3047" xr:uid="{62373B5D-2ADC-4FDB-92E2-B6665B43CB9D}"/>
    <cellStyle name="Normal 8 8" xfId="3048" xr:uid="{03EF1E3E-112D-4DF9-B805-B815DC28CE11}"/>
    <cellStyle name="Normal 8 8 2" xfId="3049" xr:uid="{568D3B38-BC0C-4354-BBC9-5303DC1B50E1}"/>
    <cellStyle name="Normal 8 8 2 2" xfId="3050" xr:uid="{B48D69CF-F318-42ED-8350-3A4B7B159BC0}"/>
    <cellStyle name="Normal 8 8 2 3" xfId="3051" xr:uid="{50668E2C-8DEF-4947-8C24-A6F8113C9A65}"/>
    <cellStyle name="Normal 8 8 2 4" xfId="3052" xr:uid="{70D8446F-C1E0-444E-813E-730CA4D6A7F9}"/>
    <cellStyle name="Normal 8 8 3" xfId="3053" xr:uid="{9B615572-6ABE-4805-96F7-BD0DB19684BE}"/>
    <cellStyle name="Normal 8 8 3 2" xfId="3054" xr:uid="{A77D139D-04A1-4D9B-9DC6-D0D2A40D6CA3}"/>
    <cellStyle name="Normal 8 8 3 3" xfId="3055" xr:uid="{2209AD76-8359-4BD4-9C80-BBF853614C72}"/>
    <cellStyle name="Normal 8 8 3 4" xfId="3056" xr:uid="{439BCBF6-A8A9-4D00-A394-080511D3E63B}"/>
    <cellStyle name="Normal 8 8 4" xfId="3057" xr:uid="{272FE41E-100A-438D-A496-5D6FBDC03E95}"/>
    <cellStyle name="Normal 8 8 5" xfId="3058" xr:uid="{54A02489-85C9-4F25-8994-88C960521899}"/>
    <cellStyle name="Normal 8 8 6" xfId="3059" xr:uid="{AC81D8E1-5606-4E0B-BF3B-952ED1EA33FD}"/>
    <cellStyle name="Normal 8 9" xfId="3060" xr:uid="{6450BF0F-C6C2-4592-A8F4-63CE8309EAED}"/>
    <cellStyle name="Normal 8 9 2" xfId="3061" xr:uid="{BE553E85-4FDA-4303-91CD-188387BCD5A2}"/>
    <cellStyle name="Normal 8 9 2 2" xfId="3062" xr:uid="{BD1D350C-35F8-430B-9022-8C61213309AC}"/>
    <cellStyle name="Normal 8 9 2 2 2" xfId="4381" xr:uid="{34751168-1A70-41E1-BF35-2B680E949038}"/>
    <cellStyle name="Normal 8 9 2 3" xfId="3063" xr:uid="{4341114C-170B-4F2B-87C1-96F37A142932}"/>
    <cellStyle name="Normal 8 9 2 4" xfId="3064" xr:uid="{D2C5CAF6-D46B-4DF6-B841-F45A4CDAD1B3}"/>
    <cellStyle name="Normal 8 9 3" xfId="3065" xr:uid="{767AF1F5-360F-420F-A459-43E6DD113C54}"/>
    <cellStyle name="Normal 8 9 4" xfId="3066" xr:uid="{5C4CFE87-53AD-498F-86D3-3D1F8A8F6A73}"/>
    <cellStyle name="Normal 8 9 5" xfId="3067" xr:uid="{54F3F37D-78CE-48AA-8FE3-0D8EC7AF3D12}"/>
    <cellStyle name="Normal 9" xfId="89" xr:uid="{B07762F1-C840-490B-8A9C-2FAAC622FCDA}"/>
    <cellStyle name="Normal 9 10" xfId="3068" xr:uid="{21433AAE-62BA-4BA5-8BEE-9177CA975B21}"/>
    <cellStyle name="Normal 9 10 2" xfId="3069" xr:uid="{283E969A-9D42-44FB-9648-791A6DDFF605}"/>
    <cellStyle name="Normal 9 10 2 2" xfId="3070" xr:uid="{6F9BBDB3-9B38-4A31-BAFC-57B6FA424088}"/>
    <cellStyle name="Normal 9 10 2 3" xfId="3071" xr:uid="{C6A767A6-61B8-4C41-96F0-6E695A69F84A}"/>
    <cellStyle name="Normal 9 10 2 4" xfId="3072" xr:uid="{D06F2CC1-5DCB-417F-8EEE-55ED668FCC56}"/>
    <cellStyle name="Normal 9 10 3" xfId="3073" xr:uid="{16C6996A-0C92-4FF7-A8A9-2E225BEDE506}"/>
    <cellStyle name="Normal 9 10 4" xfId="3074" xr:uid="{065EF0A3-AE80-4C34-8B88-8C0DB76BF64C}"/>
    <cellStyle name="Normal 9 10 5" xfId="3075" xr:uid="{F61D3B40-3135-4CF0-892D-9DE0A1BF6890}"/>
    <cellStyle name="Normal 9 11" xfId="3076" xr:uid="{35ED9FFF-A2C2-43D1-9864-7FED7964BF0D}"/>
    <cellStyle name="Normal 9 11 2" xfId="3077" xr:uid="{C846F2DC-CA34-42A4-BEE1-C4D3BB020B97}"/>
    <cellStyle name="Normal 9 11 3" xfId="3078" xr:uid="{2B2C9D3B-D1FF-4460-B0D3-C28912EC1FC9}"/>
    <cellStyle name="Normal 9 11 4" xfId="3079" xr:uid="{B4FD427B-C19B-4C7C-B59C-9BF7E138BF0D}"/>
    <cellStyle name="Normal 9 12" xfId="3080" xr:uid="{BB2DBCE5-EC73-4566-8FAA-729FFE5EA9C9}"/>
    <cellStyle name="Normal 9 12 2" xfId="3081" xr:uid="{8F072913-98FF-457A-A42D-40E6D5510FB8}"/>
    <cellStyle name="Normal 9 12 3" xfId="3082" xr:uid="{F2B4362C-EACA-4A3A-B7BD-B058DB4E6684}"/>
    <cellStyle name="Normal 9 12 4" xfId="3083" xr:uid="{ACFF72FF-91B1-4017-9F77-E1332EE25070}"/>
    <cellStyle name="Normal 9 13" xfId="3084" xr:uid="{4D55E47A-7742-4B37-85DC-5E2B50214F5C}"/>
    <cellStyle name="Normal 9 13 2" xfId="3085" xr:uid="{28745D03-1CFD-4270-83ED-52C6EE68A5BE}"/>
    <cellStyle name="Normal 9 14" xfId="3086" xr:uid="{54ED7197-6FB0-4D97-8B48-7972006FA7A2}"/>
    <cellStyle name="Normal 9 15" xfId="3087" xr:uid="{1D9D7F1B-3E90-40ED-92A8-208E77924E9E}"/>
    <cellStyle name="Normal 9 16" xfId="3088" xr:uid="{E68F6DEB-7E1D-48AA-ABF0-A81C82E5920B}"/>
    <cellStyle name="Normal 9 2" xfId="90" xr:uid="{D7B4AEDC-9178-4BC1-81B6-75844E254D14}"/>
    <cellStyle name="Normal 9 2 2" xfId="3729" xr:uid="{A5A6D748-00DC-4AB0-B3F4-8002F415439E}"/>
    <cellStyle name="Normal 9 3" xfId="91" xr:uid="{FF8D6270-4756-4D37-85F5-DD2F93E004C5}"/>
    <cellStyle name="Normal 9 3 10" xfId="3089" xr:uid="{FF3CC8D8-F0AF-468D-89E1-384BD978CBE9}"/>
    <cellStyle name="Normal 9 3 11" xfId="3090" xr:uid="{7E5D4BA0-C67C-4DB3-9C5B-7689D351A1EF}"/>
    <cellStyle name="Normal 9 3 2" xfId="3091" xr:uid="{5826F56A-31EC-4B98-97DC-E5741B8E7802}"/>
    <cellStyle name="Normal 9 3 2 2" xfId="3092" xr:uid="{1E586295-D25B-41FC-BBE1-D435529F205D}"/>
    <cellStyle name="Normal 9 3 2 2 2" xfId="3093" xr:uid="{A213B088-5117-4369-8FD8-E8B63D0D53D8}"/>
    <cellStyle name="Normal 9 3 2 2 2 2" xfId="3094" xr:uid="{077109B7-DC89-4A0E-BBC7-C3DAD9C1D3E1}"/>
    <cellStyle name="Normal 9 3 2 2 2 2 2" xfId="3095" xr:uid="{90AD7847-98EF-4A89-B568-F43F9E771C03}"/>
    <cellStyle name="Normal 9 3 2 2 2 2 2 2" xfId="4186" xr:uid="{9943542F-E0F9-4951-9A21-6BF670A0E0E8}"/>
    <cellStyle name="Normal 9 3 2 2 2 2 2 2 2" xfId="4187" xr:uid="{727E732A-D2E4-4C7F-83D8-4398D1786535}"/>
    <cellStyle name="Normal 9 3 2 2 2 2 2 3" xfId="4188" xr:uid="{B8B80B43-A3C0-41D1-AF1D-242EDA0693F2}"/>
    <cellStyle name="Normal 9 3 2 2 2 2 3" xfId="3096" xr:uid="{2F1F305C-19FD-4AA1-8BAA-5BA0F0A27EC0}"/>
    <cellStyle name="Normal 9 3 2 2 2 2 3 2" xfId="4189" xr:uid="{ED67668A-56E3-4E57-A0B0-40BFB7359AD2}"/>
    <cellStyle name="Normal 9 3 2 2 2 2 4" xfId="3097" xr:uid="{07CDE501-E64D-49F5-AD4B-8FF64ABAB80A}"/>
    <cellStyle name="Normal 9 3 2 2 2 3" xfId="3098" xr:uid="{11E9889B-D262-4887-A6B7-C8577817D96A}"/>
    <cellStyle name="Normal 9 3 2 2 2 3 2" xfId="3099" xr:uid="{D6F524C4-1A91-4070-B00A-A660C2FD406C}"/>
    <cellStyle name="Normal 9 3 2 2 2 3 2 2" xfId="4190" xr:uid="{1D612F42-081D-4BC9-B8A8-E4033BFF47FE}"/>
    <cellStyle name="Normal 9 3 2 2 2 3 3" xfId="3100" xr:uid="{74D331DA-3137-44F5-8AFE-F549700F2E03}"/>
    <cellStyle name="Normal 9 3 2 2 2 3 4" xfId="3101" xr:uid="{0437F302-F817-4463-A63D-82FA32F00447}"/>
    <cellStyle name="Normal 9 3 2 2 2 4" xfId="3102" xr:uid="{37A69ED2-6ED5-4454-8074-1767F173398B}"/>
    <cellStyle name="Normal 9 3 2 2 2 4 2" xfId="4191" xr:uid="{D8ACEBFB-C5AC-4C7E-B283-3A982AA5FCA2}"/>
    <cellStyle name="Normal 9 3 2 2 2 5" xfId="3103" xr:uid="{50FAA34A-9555-4BCA-8F17-CA7904D01820}"/>
    <cellStyle name="Normal 9 3 2 2 2 6" xfId="3104" xr:uid="{6E9E98E0-19D2-4190-B5D6-8018EA4762D3}"/>
    <cellStyle name="Normal 9 3 2 2 3" xfId="3105" xr:uid="{8E982BB4-9ACE-42D0-A507-483DDFF577E6}"/>
    <cellStyle name="Normal 9 3 2 2 3 2" xfId="3106" xr:uid="{810FC2B1-5DB9-4597-BA6E-294E6E68F50B}"/>
    <cellStyle name="Normal 9 3 2 2 3 2 2" xfId="3107" xr:uid="{470F1051-CA5E-4AC6-90D1-E64E55C833ED}"/>
    <cellStyle name="Normal 9 3 2 2 3 2 2 2" xfId="4192" xr:uid="{22949870-8524-46E9-9D46-433B68839451}"/>
    <cellStyle name="Normal 9 3 2 2 3 2 2 2 2" xfId="4193" xr:uid="{C6166C54-C83C-4143-A886-7837D76C7C20}"/>
    <cellStyle name="Normal 9 3 2 2 3 2 2 3" xfId="4194" xr:uid="{C3B6101D-C6BF-4CFD-8553-E1C7896D8ACE}"/>
    <cellStyle name="Normal 9 3 2 2 3 2 3" xfId="3108" xr:uid="{FDDC6A00-C10D-4280-825D-643CCC1206D8}"/>
    <cellStyle name="Normal 9 3 2 2 3 2 3 2" xfId="4195" xr:uid="{C3BB4232-9A79-47DB-BC23-10EB6EDCEE34}"/>
    <cellStyle name="Normal 9 3 2 2 3 2 4" xfId="3109" xr:uid="{30AB2699-7791-44C4-8FF2-BC42498BCB88}"/>
    <cellStyle name="Normal 9 3 2 2 3 3" xfId="3110" xr:uid="{609F4992-C5A9-4ED2-BE77-045AF543345C}"/>
    <cellStyle name="Normal 9 3 2 2 3 3 2" xfId="4196" xr:uid="{DE890FE5-31C7-45AD-A400-85587F07D242}"/>
    <cellStyle name="Normal 9 3 2 2 3 3 2 2" xfId="4197" xr:uid="{853D664E-BE91-48AD-80BB-9C4639BBD289}"/>
    <cellStyle name="Normal 9 3 2 2 3 3 3" xfId="4198" xr:uid="{25F9BA48-3F64-4201-9C74-ABD8DA3CBE74}"/>
    <cellStyle name="Normal 9 3 2 2 3 4" xfId="3111" xr:uid="{7A191F7C-416D-4CDC-9469-F13F68312A44}"/>
    <cellStyle name="Normal 9 3 2 2 3 4 2" xfId="4199" xr:uid="{0DBB1991-5798-4223-8C1D-2035DAE197AC}"/>
    <cellStyle name="Normal 9 3 2 2 3 5" xfId="3112" xr:uid="{D333DF69-F261-42E6-B356-056F7F8C3CD9}"/>
    <cellStyle name="Normal 9 3 2 2 4" xfId="3113" xr:uid="{073DC1FA-2C3A-4ED8-84B5-2DB624B9F95E}"/>
    <cellStyle name="Normal 9 3 2 2 4 2" xfId="3114" xr:uid="{A427DCD6-3EDF-46C9-9683-D8E862A5D60B}"/>
    <cellStyle name="Normal 9 3 2 2 4 2 2" xfId="4200" xr:uid="{7520652B-A12B-4585-98E6-93F4857EC358}"/>
    <cellStyle name="Normal 9 3 2 2 4 2 2 2" xfId="4201" xr:uid="{3689E380-28EC-4209-AACA-3A922ADBB197}"/>
    <cellStyle name="Normal 9 3 2 2 4 2 3" xfId="4202" xr:uid="{2FF1E2CA-5C0C-46BC-8FAC-B89426527720}"/>
    <cellStyle name="Normal 9 3 2 2 4 3" xfId="3115" xr:uid="{F63E43FF-359D-4E69-AABF-F44AA97EC3D5}"/>
    <cellStyle name="Normal 9 3 2 2 4 3 2" xfId="4203" xr:uid="{A3DC20A7-0722-41C2-8F73-46CAACB8D7C2}"/>
    <cellStyle name="Normal 9 3 2 2 4 4" xfId="3116" xr:uid="{95558F58-7816-49E3-859C-5272F110BF03}"/>
    <cellStyle name="Normal 9 3 2 2 5" xfId="3117" xr:uid="{FF1A2735-2036-4ECB-8EC6-7A3CD3E6018B}"/>
    <cellStyle name="Normal 9 3 2 2 5 2" xfId="3118" xr:uid="{70BC4EDF-9881-40FF-A5CB-781BF4619D86}"/>
    <cellStyle name="Normal 9 3 2 2 5 2 2" xfId="4204" xr:uid="{AAF3A00C-F36D-4921-8E77-A683AF8D06A2}"/>
    <cellStyle name="Normal 9 3 2 2 5 3" xfId="3119" xr:uid="{CDBB9A0C-6309-4CA5-BD50-1F16DAE1C697}"/>
    <cellStyle name="Normal 9 3 2 2 5 4" xfId="3120" xr:uid="{8A3ECD7C-525D-415D-ADAE-7F81B499F00D}"/>
    <cellStyle name="Normal 9 3 2 2 6" xfId="3121" xr:uid="{E38E78EC-7642-45C2-A063-B363410A6BCC}"/>
    <cellStyle name="Normal 9 3 2 2 6 2" xfId="4205" xr:uid="{4F28D72E-2B1D-439D-9EE1-286112D2AC3B}"/>
    <cellStyle name="Normal 9 3 2 2 7" xfId="3122" xr:uid="{30E8F451-29FE-42B1-AF2D-907EDE8F17C8}"/>
    <cellStyle name="Normal 9 3 2 2 8" xfId="3123" xr:uid="{988B9BBC-372A-4933-A1DE-01DBA3CC5AED}"/>
    <cellStyle name="Normal 9 3 2 3" xfId="3124" xr:uid="{E1E21DAC-F550-4CCB-AE4E-AB01C3341846}"/>
    <cellStyle name="Normal 9 3 2 3 2" xfId="3125" xr:uid="{CF5DEFA0-D6E6-4544-A535-70A976229AE7}"/>
    <cellStyle name="Normal 9 3 2 3 2 2" xfId="3126" xr:uid="{58A8DBEC-BED5-4717-A9F0-8F145D521B23}"/>
    <cellStyle name="Normal 9 3 2 3 2 2 2" xfId="4206" xr:uid="{58756D7E-227E-48C6-AA7D-B2BE4A7696FF}"/>
    <cellStyle name="Normal 9 3 2 3 2 2 2 2" xfId="4207" xr:uid="{5FF591C6-8E06-414D-B7AE-7DAE2657F762}"/>
    <cellStyle name="Normal 9 3 2 3 2 2 3" xfId="4208" xr:uid="{BAA90BA8-31A7-45C2-8F87-355FA4EDC9B8}"/>
    <cellStyle name="Normal 9 3 2 3 2 3" xfId="3127" xr:uid="{2D6B7B72-3C99-4F30-BD2F-40DB2DB74143}"/>
    <cellStyle name="Normal 9 3 2 3 2 3 2" xfId="4209" xr:uid="{8C0BCCC1-3A6C-49B3-843A-2756ED9D1A1F}"/>
    <cellStyle name="Normal 9 3 2 3 2 4" xfId="3128" xr:uid="{C450EA8E-DCA5-42B3-9D28-A5A4EA8365F5}"/>
    <cellStyle name="Normal 9 3 2 3 3" xfId="3129" xr:uid="{102E0CF5-6745-4DD4-801B-210E590A446D}"/>
    <cellStyle name="Normal 9 3 2 3 3 2" xfId="3130" xr:uid="{C79E6243-A153-4045-9BB4-DED8DE2E52B7}"/>
    <cellStyle name="Normal 9 3 2 3 3 2 2" xfId="4210" xr:uid="{AEEEC7D9-0DDA-459E-BE8D-ACC127120C54}"/>
    <cellStyle name="Normal 9 3 2 3 3 3" xfId="3131" xr:uid="{708FCD60-BFF8-486E-A533-C811350B96F1}"/>
    <cellStyle name="Normal 9 3 2 3 3 4" xfId="3132" xr:uid="{C1937242-5B3A-4E23-9A59-21A8A07C85DF}"/>
    <cellStyle name="Normal 9 3 2 3 4" xfId="3133" xr:uid="{8D66D89C-F83D-4497-BBDA-A2E73A30C23B}"/>
    <cellStyle name="Normal 9 3 2 3 4 2" xfId="4211" xr:uid="{441E9533-7ABC-4080-B3AF-6FAD636F17F7}"/>
    <cellStyle name="Normal 9 3 2 3 5" xfId="3134" xr:uid="{D468E7B5-8526-4424-83C4-61BEA5BC3CD8}"/>
    <cellStyle name="Normal 9 3 2 3 6" xfId="3135" xr:uid="{222AC6DF-DF48-4AAA-8724-7C9412B0F17E}"/>
    <cellStyle name="Normal 9 3 2 4" xfId="3136" xr:uid="{4752459A-F869-497B-BEA9-6903B0935111}"/>
    <cellStyle name="Normal 9 3 2 4 2" xfId="3137" xr:uid="{D539371E-205E-4F46-B093-3CD4ED77E51B}"/>
    <cellStyle name="Normal 9 3 2 4 2 2" xfId="3138" xr:uid="{8BC8B8EC-F31A-4D16-B191-E4CDDB18CDF0}"/>
    <cellStyle name="Normal 9 3 2 4 2 2 2" xfId="4212" xr:uid="{706D2E02-3B98-4D76-ACDA-A472663A758D}"/>
    <cellStyle name="Normal 9 3 2 4 2 2 2 2" xfId="4213" xr:uid="{2EE9C43E-0048-4AA1-8453-CDB5FC089EE0}"/>
    <cellStyle name="Normal 9 3 2 4 2 2 3" xfId="4214" xr:uid="{EC48FF4A-1781-4DC1-900B-1E9CF01185F4}"/>
    <cellStyle name="Normal 9 3 2 4 2 3" xfId="3139" xr:uid="{5CEBCFF2-6694-485A-A138-47B80B53C733}"/>
    <cellStyle name="Normal 9 3 2 4 2 3 2" xfId="4215" xr:uid="{4FB792D1-9F04-4B4D-A45B-87F5C99D81F6}"/>
    <cellStyle name="Normal 9 3 2 4 2 4" xfId="3140" xr:uid="{327D71FE-6315-459B-BD1B-6A4CBF311500}"/>
    <cellStyle name="Normal 9 3 2 4 3" xfId="3141" xr:uid="{FAAD6FE1-99FB-4D23-A70E-EBE59E247B80}"/>
    <cellStyle name="Normal 9 3 2 4 3 2" xfId="4216" xr:uid="{35ED5CE9-883F-4A75-921E-84654D514918}"/>
    <cellStyle name="Normal 9 3 2 4 3 2 2" xfId="4217" xr:uid="{B1AC7757-5C57-48C2-B343-44F2045828A6}"/>
    <cellStyle name="Normal 9 3 2 4 3 3" xfId="4218" xr:uid="{26ABC24B-5A87-41B3-9D5F-D2D0CFA9ADD5}"/>
    <cellStyle name="Normal 9 3 2 4 4" xfId="3142" xr:uid="{C89705ED-8BE3-400B-9045-4940A6280435}"/>
    <cellStyle name="Normal 9 3 2 4 4 2" xfId="4219" xr:uid="{E8176ECF-B707-4D54-9EED-2F4B88735D2E}"/>
    <cellStyle name="Normal 9 3 2 4 5" xfId="3143" xr:uid="{753FE514-9236-47BE-ABAD-A3542E75AF95}"/>
    <cellStyle name="Normal 9 3 2 5" xfId="3144" xr:uid="{C93AA9FD-3AB8-40E6-9F6E-AA3684966F2D}"/>
    <cellStyle name="Normal 9 3 2 5 2" xfId="3145" xr:uid="{63B4BF63-4CA1-49C1-8A66-F20FE1F3ACA9}"/>
    <cellStyle name="Normal 9 3 2 5 2 2" xfId="4220" xr:uid="{D366E933-65E1-4D34-9ABF-4A0DFB80A664}"/>
    <cellStyle name="Normal 9 3 2 5 2 2 2" xfId="4221" xr:uid="{37EAE42C-C7BC-4014-8C7C-818F79344965}"/>
    <cellStyle name="Normal 9 3 2 5 2 3" xfId="4222" xr:uid="{D6FF82AC-EBE1-4565-954B-C6FAF861D1A6}"/>
    <cellStyle name="Normal 9 3 2 5 3" xfId="3146" xr:uid="{5CEC41CE-8961-4E8A-A13D-3EB7CB78057B}"/>
    <cellStyle name="Normal 9 3 2 5 3 2" xfId="4223" xr:uid="{F3D8BF85-3FFD-4213-9CA5-3BB594661DC1}"/>
    <cellStyle name="Normal 9 3 2 5 4" xfId="3147" xr:uid="{2D64E472-6F0E-4C9C-9D6E-2E8F90D7EBE4}"/>
    <cellStyle name="Normal 9 3 2 6" xfId="3148" xr:uid="{CB30087B-CC97-476D-8966-731EFFFCCFE0}"/>
    <cellStyle name="Normal 9 3 2 6 2" xfId="3149" xr:uid="{532893E4-F6B9-4B05-BE47-E8EBF365EF1F}"/>
    <cellStyle name="Normal 9 3 2 6 2 2" xfId="4224" xr:uid="{5F8B48AC-A6F5-4253-AD89-2812CCB55798}"/>
    <cellStyle name="Normal 9 3 2 6 3" xfId="3150" xr:uid="{FF44C776-C67E-4DB9-BBBF-2466E3ACE7AA}"/>
    <cellStyle name="Normal 9 3 2 6 4" xfId="3151" xr:uid="{EF6DB07A-F373-4E66-A858-F2BEF6EBCFC7}"/>
    <cellStyle name="Normal 9 3 2 7" xfId="3152" xr:uid="{256A1C46-E8AF-4385-98B1-C5002D47B38F}"/>
    <cellStyle name="Normal 9 3 2 7 2" xfId="4225" xr:uid="{CF1CD90A-C2EE-4A24-BB0A-3DE3F83B156C}"/>
    <cellStyle name="Normal 9 3 2 8" xfId="3153" xr:uid="{FE9D19F1-A42A-4303-A3CF-A0682BED7F08}"/>
    <cellStyle name="Normal 9 3 2 9" xfId="3154" xr:uid="{A33A92F2-8268-4491-BEE3-F4D731EC57A8}"/>
    <cellStyle name="Normal 9 3 3" xfId="3155" xr:uid="{5B448311-1445-468E-82FF-15520250F81D}"/>
    <cellStyle name="Normal 9 3 3 2" xfId="3156" xr:uid="{A6069215-BF07-4E86-9648-474DC761AF23}"/>
    <cellStyle name="Normal 9 3 3 2 2" xfId="3157" xr:uid="{884B00AB-03EC-4A02-9005-E306634AFDF3}"/>
    <cellStyle name="Normal 9 3 3 2 2 2" xfId="3158" xr:uid="{6FC080D4-B77B-44D1-B93B-2BA8B31DFE12}"/>
    <cellStyle name="Normal 9 3 3 2 2 2 2" xfId="4226" xr:uid="{54113673-838F-4999-B490-57E4161D7E79}"/>
    <cellStyle name="Normal 9 3 3 2 2 2 2 2" xfId="4227" xr:uid="{D7A1CAA5-F3C9-4951-A873-BE20425FED6F}"/>
    <cellStyle name="Normal 9 3 3 2 2 2 3" xfId="4228" xr:uid="{6E2D7C8A-135F-4B2E-8B55-82A9509F5AF2}"/>
    <cellStyle name="Normal 9 3 3 2 2 3" xfId="3159" xr:uid="{28356915-23AD-4C82-A25C-0EAB70272EA6}"/>
    <cellStyle name="Normal 9 3 3 2 2 3 2" xfId="4229" xr:uid="{CA1E03E6-1D7D-4CCF-A1CA-9DC73C0328A5}"/>
    <cellStyle name="Normal 9 3 3 2 2 4" xfId="3160" xr:uid="{E18AB0AF-99CF-4D1F-B2BD-4433384B61A9}"/>
    <cellStyle name="Normal 9 3 3 2 3" xfId="3161" xr:uid="{4053B2BC-F1DA-4540-A9F3-8F64F33249ED}"/>
    <cellStyle name="Normal 9 3 3 2 3 2" xfId="3162" xr:uid="{1AC731D6-6753-408A-A6E0-4D1D5F3C3FA2}"/>
    <cellStyle name="Normal 9 3 3 2 3 2 2" xfId="4230" xr:uid="{12A40CB0-72C3-49C6-AD42-D2343366D728}"/>
    <cellStyle name="Normal 9 3 3 2 3 3" xfId="3163" xr:uid="{CD679215-2BA0-4024-A7A7-3155D82262B5}"/>
    <cellStyle name="Normal 9 3 3 2 3 4" xfId="3164" xr:uid="{7A6645FF-040D-4BC5-A6E9-6EEBDA6B5F4E}"/>
    <cellStyle name="Normal 9 3 3 2 4" xfId="3165" xr:uid="{9A0AA7B9-7D06-4BE6-8A44-620C4D3E4316}"/>
    <cellStyle name="Normal 9 3 3 2 4 2" xfId="4231" xr:uid="{E3E93AC4-1F3F-40E2-8B1F-5B47A16C07FC}"/>
    <cellStyle name="Normal 9 3 3 2 5" xfId="3166" xr:uid="{A104C940-6B7A-4043-AD92-C9135443DD5B}"/>
    <cellStyle name="Normal 9 3 3 2 6" xfId="3167" xr:uid="{0B127097-42D3-4FE8-8813-335C3D51D255}"/>
    <cellStyle name="Normal 9 3 3 3" xfId="3168" xr:uid="{AD65F809-BF6F-44BC-82A6-D53AD147B80F}"/>
    <cellStyle name="Normal 9 3 3 3 2" xfId="3169" xr:uid="{2614E8C4-D1CE-4740-A87C-8989AE0C699E}"/>
    <cellStyle name="Normal 9 3 3 3 2 2" xfId="3170" xr:uid="{6F69B451-5C95-435B-9DF3-EEDBD8F90889}"/>
    <cellStyle name="Normal 9 3 3 3 2 2 2" xfId="4232" xr:uid="{D9DCD7F9-C3C9-483B-AD83-847959D55EB8}"/>
    <cellStyle name="Normal 9 3 3 3 2 2 2 2" xfId="4233" xr:uid="{A099FDCB-9345-47C6-B36D-E3B17174464C}"/>
    <cellStyle name="Normal 9 3 3 3 2 2 3" xfId="4234" xr:uid="{2745BC78-FDCC-4BD1-9325-790FC914DA79}"/>
    <cellStyle name="Normal 9 3 3 3 2 3" xfId="3171" xr:uid="{24314639-F34C-4613-B486-457FD6C4FCAA}"/>
    <cellStyle name="Normal 9 3 3 3 2 3 2" xfId="4235" xr:uid="{59CAD956-0F2D-44DC-BCD4-7A43FDF8903B}"/>
    <cellStyle name="Normal 9 3 3 3 2 4" xfId="3172" xr:uid="{9CCD4C18-1BD3-4618-A0BF-3321B043A082}"/>
    <cellStyle name="Normal 9 3 3 3 3" xfId="3173" xr:uid="{8457BE3A-E4B1-4252-8A59-9896819AE2E2}"/>
    <cellStyle name="Normal 9 3 3 3 3 2" xfId="4236" xr:uid="{4677A57A-8304-4D97-8492-69A4C57E99D1}"/>
    <cellStyle name="Normal 9 3 3 3 3 2 2" xfId="4237" xr:uid="{ACDFED6A-BE81-48F0-8217-1E6FAB32FFF0}"/>
    <cellStyle name="Normal 9 3 3 3 3 3" xfId="4238" xr:uid="{7156FF26-A1E7-4177-B89F-72539A37E431}"/>
    <cellStyle name="Normal 9 3 3 3 4" xfId="3174" xr:uid="{9B4C5199-3FDF-45BF-AB4C-38409841A3C0}"/>
    <cellStyle name="Normal 9 3 3 3 4 2" xfId="4239" xr:uid="{DE90353A-E84D-4A71-841A-1B5AC1E9D54D}"/>
    <cellStyle name="Normal 9 3 3 3 5" xfId="3175" xr:uid="{4BD1491D-ECBA-44E0-B37D-B44538ECC5AF}"/>
    <cellStyle name="Normal 9 3 3 4" xfId="3176" xr:uid="{17AA3B83-412E-44CA-8FB1-EE0989F01A1C}"/>
    <cellStyle name="Normal 9 3 3 4 2" xfId="3177" xr:uid="{E249A45A-1D3B-4F15-91A5-5790A1480C40}"/>
    <cellStyle name="Normal 9 3 3 4 2 2" xfId="4240" xr:uid="{6AC8851B-7F04-490A-AB97-3A986A95F286}"/>
    <cellStyle name="Normal 9 3 3 4 2 2 2" xfId="4241" xr:uid="{913A70E7-46D3-4892-8ED3-3295E447397F}"/>
    <cellStyle name="Normal 9 3 3 4 2 3" xfId="4242" xr:uid="{96C53C6B-D808-4F54-ADFB-D4A1E0EF9EAF}"/>
    <cellStyle name="Normal 9 3 3 4 3" xfId="3178" xr:uid="{CE93D733-B079-40F2-9964-60263C0B3700}"/>
    <cellStyle name="Normal 9 3 3 4 3 2" xfId="4243" xr:uid="{020D98B4-DC16-4EFE-824A-247A6F3F00EE}"/>
    <cellStyle name="Normal 9 3 3 4 4" xfId="3179" xr:uid="{F151E004-93AB-4B97-AE98-64CC45C4B960}"/>
    <cellStyle name="Normal 9 3 3 5" xfId="3180" xr:uid="{F31127F9-4A2E-4D12-B912-B03BF9EB203A}"/>
    <cellStyle name="Normal 9 3 3 5 2" xfId="3181" xr:uid="{37A001C4-8109-4DCB-8176-7757BB997AF7}"/>
    <cellStyle name="Normal 9 3 3 5 2 2" xfId="4244" xr:uid="{2603E677-0FAB-4D9E-A2C3-95B3AF2DA29E}"/>
    <cellStyle name="Normal 9 3 3 5 3" xfId="3182" xr:uid="{7C0BE049-7521-4270-8429-06654FE26CD6}"/>
    <cellStyle name="Normal 9 3 3 5 4" xfId="3183" xr:uid="{7C3AF89A-0A73-4FBE-8D23-4F5764AD693A}"/>
    <cellStyle name="Normal 9 3 3 6" xfId="3184" xr:uid="{02483360-D1D1-4715-9776-BFA16683549B}"/>
    <cellStyle name="Normal 9 3 3 6 2" xfId="4245" xr:uid="{83EE92FB-7399-4CDB-96CD-3627D0D1A470}"/>
    <cellStyle name="Normal 9 3 3 7" xfId="3185" xr:uid="{16F95AE7-B78A-4CAF-884A-F469FB77E5FA}"/>
    <cellStyle name="Normal 9 3 3 8" xfId="3186" xr:uid="{BADE89E6-5AA3-4250-8202-84966569EAD5}"/>
    <cellStyle name="Normal 9 3 4" xfId="3187" xr:uid="{8CC4CBF5-74B6-493A-A2CE-169323E83EF5}"/>
    <cellStyle name="Normal 9 3 4 2" xfId="3188" xr:uid="{0C3A1CAD-8E6E-4B24-B846-8305301B75A7}"/>
    <cellStyle name="Normal 9 3 4 2 2" xfId="3189" xr:uid="{24C289FF-E150-48D0-8F93-274D29AA2A29}"/>
    <cellStyle name="Normal 9 3 4 2 2 2" xfId="3190" xr:uid="{BA8BF864-1C72-4682-A936-BFB09D29DB57}"/>
    <cellStyle name="Normal 9 3 4 2 2 2 2" xfId="4246" xr:uid="{FF9628B9-5EE7-4821-B772-21917188F256}"/>
    <cellStyle name="Normal 9 3 4 2 2 3" xfId="3191" xr:uid="{F5580458-59B1-4ADC-B0AA-CB3D9AF8FBA0}"/>
    <cellStyle name="Normal 9 3 4 2 2 4" xfId="3192" xr:uid="{D9607973-A4E4-4A62-B6B9-AE8A7DF13037}"/>
    <cellStyle name="Normal 9 3 4 2 3" xfId="3193" xr:uid="{F8372727-C93B-4C37-8BC9-CC1CEE378963}"/>
    <cellStyle name="Normal 9 3 4 2 3 2" xfId="4247" xr:uid="{C456E5D7-8F1B-4191-8861-D541B19A1E60}"/>
    <cellStyle name="Normal 9 3 4 2 4" xfId="3194" xr:uid="{E2F73F03-779A-4243-83C2-24D8560DFA9A}"/>
    <cellStyle name="Normal 9 3 4 2 5" xfId="3195" xr:uid="{428962D3-BBE7-4C23-AA6D-17A57BBB2A6E}"/>
    <cellStyle name="Normal 9 3 4 3" xfId="3196" xr:uid="{BD14C388-01A8-49DF-8031-1FCBE3B4EF5B}"/>
    <cellStyle name="Normal 9 3 4 3 2" xfId="3197" xr:uid="{156EDE27-A186-4F04-998A-44BDA98DCF78}"/>
    <cellStyle name="Normal 9 3 4 3 2 2" xfId="4248" xr:uid="{64438B02-CE38-4CD7-BAF4-043261463C5E}"/>
    <cellStyle name="Normal 9 3 4 3 3" xfId="3198" xr:uid="{40BCF382-8623-465B-A30B-7C54CCCF4057}"/>
    <cellStyle name="Normal 9 3 4 3 4" xfId="3199" xr:uid="{9C5AAA11-6452-460D-B09F-3E907A3862B4}"/>
    <cellStyle name="Normal 9 3 4 4" xfId="3200" xr:uid="{960FB07C-8F17-4176-AFA6-65E1822CA9FD}"/>
    <cellStyle name="Normal 9 3 4 4 2" xfId="3201" xr:uid="{845949A2-05C3-4857-8272-0E6C9DF5C54D}"/>
    <cellStyle name="Normal 9 3 4 4 3" xfId="3202" xr:uid="{AE63FD2A-31C6-497F-BA10-5665A9EF89CF}"/>
    <cellStyle name="Normal 9 3 4 4 4" xfId="3203" xr:uid="{8FC5C6EC-5D6F-4127-B278-E70BBAC0EA01}"/>
    <cellStyle name="Normal 9 3 4 5" xfId="3204" xr:uid="{1407305E-D0B4-48CE-9028-B2824FFE28B6}"/>
    <cellStyle name="Normal 9 3 4 6" xfId="3205" xr:uid="{AEE6BA1D-3E45-46E5-899F-532982E55BA2}"/>
    <cellStyle name="Normal 9 3 4 7" xfId="3206" xr:uid="{8F37E505-E1A1-4804-823F-52C22D6462D2}"/>
    <cellStyle name="Normal 9 3 5" xfId="3207" xr:uid="{A2CC639C-E9C1-42CC-92D7-D5C354CC4277}"/>
    <cellStyle name="Normal 9 3 5 2" xfId="3208" xr:uid="{6B16B3AF-B3B2-4DC4-BD57-CD101F20BD6B}"/>
    <cellStyle name="Normal 9 3 5 2 2" xfId="3209" xr:uid="{D16026A8-60A6-4C90-B9AB-7ECBA79B14E5}"/>
    <cellStyle name="Normal 9 3 5 2 2 2" xfId="4249" xr:uid="{74ADA54B-D004-429E-ACF9-A12714BF6D66}"/>
    <cellStyle name="Normal 9 3 5 2 2 2 2" xfId="4250" xr:uid="{491947BB-9A22-4279-BF2C-FFBD4ADD0AA5}"/>
    <cellStyle name="Normal 9 3 5 2 2 3" xfId="4251" xr:uid="{15BC9356-EFE8-4236-85BC-57F95C430CFC}"/>
    <cellStyle name="Normal 9 3 5 2 3" xfId="3210" xr:uid="{DC1AEF40-4D1F-4EAD-A0E7-1445110A5681}"/>
    <cellStyle name="Normal 9 3 5 2 3 2" xfId="4252" xr:uid="{1EEDA017-31EC-475A-A6EF-B05B3A9AEFDA}"/>
    <cellStyle name="Normal 9 3 5 2 4" xfId="3211" xr:uid="{2C858116-83A1-431B-80AB-59A43EC50FF3}"/>
    <cellStyle name="Normal 9 3 5 3" xfId="3212" xr:uid="{BD7D7171-7017-4BCA-A4B0-CAE1F59EDE31}"/>
    <cellStyle name="Normal 9 3 5 3 2" xfId="3213" xr:uid="{67E2ABFA-571B-45F2-8BC4-BB62F825041D}"/>
    <cellStyle name="Normal 9 3 5 3 2 2" xfId="4253" xr:uid="{A6EC95B6-8A9D-4D28-A7E6-69496AAC21D9}"/>
    <cellStyle name="Normal 9 3 5 3 3" xfId="3214" xr:uid="{E570E2B4-7297-4E87-BD0D-F69B166D0628}"/>
    <cellStyle name="Normal 9 3 5 3 4" xfId="3215" xr:uid="{57FBC624-B306-4451-B021-5C5CC1744DBF}"/>
    <cellStyle name="Normal 9 3 5 4" xfId="3216" xr:uid="{6F43B161-C7F6-4EF1-9943-7B1ADB0642ED}"/>
    <cellStyle name="Normal 9 3 5 4 2" xfId="4254" xr:uid="{8D036F06-C2F5-46FB-9B38-76C8F1C82B48}"/>
    <cellStyle name="Normal 9 3 5 5" xfId="3217" xr:uid="{124EDD15-8966-4515-9A68-24C56CF6341B}"/>
    <cellStyle name="Normal 9 3 5 6" xfId="3218" xr:uid="{DC781843-075B-4D83-9DA4-99F43FC36D15}"/>
    <cellStyle name="Normal 9 3 6" xfId="3219" xr:uid="{31D1E5C3-02BA-44BD-8B5E-A1E1B96D4D67}"/>
    <cellStyle name="Normal 9 3 6 2" xfId="3220" xr:uid="{0EEA4A41-24F8-482D-965D-5910928C46C4}"/>
    <cellStyle name="Normal 9 3 6 2 2" xfId="3221" xr:uid="{5FC1BB41-E65D-4256-9CAE-215223462894}"/>
    <cellStyle name="Normal 9 3 6 2 2 2" xfId="4255" xr:uid="{2523E33F-935D-46F2-B7E9-E094D9DD1435}"/>
    <cellStyle name="Normal 9 3 6 2 3" xfId="3222" xr:uid="{A02E2652-317F-4A1B-85A6-726FBE1F7E1C}"/>
    <cellStyle name="Normal 9 3 6 2 4" xfId="3223" xr:uid="{149440BF-728C-4C10-9ECB-97A1C3169F2F}"/>
    <cellStyle name="Normal 9 3 6 3" xfId="3224" xr:uid="{A021505A-1830-42C1-8A67-270897410847}"/>
    <cellStyle name="Normal 9 3 6 3 2" xfId="4256" xr:uid="{B3AA32AE-D32F-40AE-8C71-B90DE29A4405}"/>
    <cellStyle name="Normal 9 3 6 4" xfId="3225" xr:uid="{F1AF187B-A2A1-4778-AA38-CC64D18A0B89}"/>
    <cellStyle name="Normal 9 3 6 5" xfId="3226" xr:uid="{8B58D3E5-0AB9-4EF7-BFFE-A985FC89C1B1}"/>
    <cellStyle name="Normal 9 3 7" xfId="3227" xr:uid="{895898CD-BF3F-489A-A6F0-BF37473AD452}"/>
    <cellStyle name="Normal 9 3 7 2" xfId="3228" xr:uid="{C674F512-73E6-4700-BCD4-B08E8C7AA180}"/>
    <cellStyle name="Normal 9 3 7 2 2" xfId="4257" xr:uid="{F1FCDA4F-5625-4CE3-B2FE-2BFD156A016A}"/>
    <cellStyle name="Normal 9 3 7 3" xfId="3229" xr:uid="{7452C3AD-2A2F-4466-916D-32E992226B05}"/>
    <cellStyle name="Normal 9 3 7 4" xfId="3230" xr:uid="{CCC29552-C7E9-4D46-B7EA-BA16B45C8FF9}"/>
    <cellStyle name="Normal 9 3 8" xfId="3231" xr:uid="{4D5FB55E-6349-4FF2-9ED4-B8E872325463}"/>
    <cellStyle name="Normal 9 3 8 2" xfId="3232" xr:uid="{8FE8CE76-B337-4A40-B977-081BE73B514E}"/>
    <cellStyle name="Normal 9 3 8 3" xfId="3233" xr:uid="{D51C25F5-08B7-4126-9787-D598C588B706}"/>
    <cellStyle name="Normal 9 3 8 4" xfId="3234" xr:uid="{8D1EA192-91EC-4F9E-9C95-CB474F8BDA25}"/>
    <cellStyle name="Normal 9 3 9" xfId="3235" xr:uid="{2B4BE934-9522-4A0A-80BF-3FECCD5FE035}"/>
    <cellStyle name="Normal 9 4" xfId="3236" xr:uid="{10A7FD96-E8B5-46D8-B7B7-055D49B1E73A}"/>
    <cellStyle name="Normal 9 4 10" xfId="3237" xr:uid="{080DA442-29B2-4CDB-A4FD-A426A746FD89}"/>
    <cellStyle name="Normal 9 4 11" xfId="3238" xr:uid="{2213F0FC-1D12-46D8-AA2F-D3DD741C8BCF}"/>
    <cellStyle name="Normal 9 4 2" xfId="3239" xr:uid="{F82561F5-EE60-4DA0-8EC4-0D57AF90EFC9}"/>
    <cellStyle name="Normal 9 4 2 2" xfId="3240" xr:uid="{C9A904A5-2ABC-415F-8A90-350D66A399CB}"/>
    <cellStyle name="Normal 9 4 2 2 2" xfId="3241" xr:uid="{C051F87C-BAE4-4EB0-B29A-07917A371F3D}"/>
    <cellStyle name="Normal 9 4 2 2 2 2" xfId="3242" xr:uid="{70830A20-E4A6-4E02-AB4D-C12E291C3154}"/>
    <cellStyle name="Normal 9 4 2 2 2 2 2" xfId="3243" xr:uid="{63DEABD1-A8F1-443F-BBCC-995D1E1CA0B4}"/>
    <cellStyle name="Normal 9 4 2 2 2 2 2 2" xfId="4258" xr:uid="{B8694637-B181-4C18-9FDE-22C8F7A659D2}"/>
    <cellStyle name="Normal 9 4 2 2 2 2 3" xfId="3244" xr:uid="{7C8AFEA6-1426-4F23-B265-F256C0B9ABC3}"/>
    <cellStyle name="Normal 9 4 2 2 2 2 4" xfId="3245" xr:uid="{F322B16B-2BE8-4F4B-8EFB-D30C6FEEA994}"/>
    <cellStyle name="Normal 9 4 2 2 2 3" xfId="3246" xr:uid="{04C4D115-93E4-45FE-91F0-20E31E88FD76}"/>
    <cellStyle name="Normal 9 4 2 2 2 3 2" xfId="3247" xr:uid="{F8CA7145-4697-4E26-BAFF-6AE1A466DAA9}"/>
    <cellStyle name="Normal 9 4 2 2 2 3 3" xfId="3248" xr:uid="{AA0D54D7-0C33-4764-87B3-447724F689BC}"/>
    <cellStyle name="Normal 9 4 2 2 2 3 4" xfId="3249" xr:uid="{3BBAACEE-50E8-446E-9394-28416048E44B}"/>
    <cellStyle name="Normal 9 4 2 2 2 4" xfId="3250" xr:uid="{DF4FE56C-2FE8-41E7-9650-BFC50B54BFE1}"/>
    <cellStyle name="Normal 9 4 2 2 2 5" xfId="3251" xr:uid="{D47A0C69-9EAB-45A0-9EC6-84ABCE733627}"/>
    <cellStyle name="Normal 9 4 2 2 2 6" xfId="3252" xr:uid="{2E014FE0-D2C8-415D-A46C-4F835D8A5FF6}"/>
    <cellStyle name="Normal 9 4 2 2 3" xfId="3253" xr:uid="{E791D1F7-E3D4-4DAC-B6AF-BE12CCC6D5B2}"/>
    <cellStyle name="Normal 9 4 2 2 3 2" xfId="3254" xr:uid="{A92A001B-D408-44CF-9910-ECDDE056216A}"/>
    <cellStyle name="Normal 9 4 2 2 3 2 2" xfId="3255" xr:uid="{06A3C76D-0007-4AA0-8290-B7CEC08C8AB0}"/>
    <cellStyle name="Normal 9 4 2 2 3 2 3" xfId="3256" xr:uid="{F9AF32F1-36FA-421A-AA7D-9635256FF889}"/>
    <cellStyle name="Normal 9 4 2 2 3 2 4" xfId="3257" xr:uid="{C37E4E19-462A-48DB-A16F-4B55242AE77F}"/>
    <cellStyle name="Normal 9 4 2 2 3 3" xfId="3258" xr:uid="{BA53150B-9B42-40E6-BC22-34E817FB1A7C}"/>
    <cellStyle name="Normal 9 4 2 2 3 4" xfId="3259" xr:uid="{ADC9292F-4DFA-4257-BFBA-540D64ADE244}"/>
    <cellStyle name="Normal 9 4 2 2 3 5" xfId="3260" xr:uid="{459E94CF-2734-4FF0-BF4C-C2C7D3748D22}"/>
    <cellStyle name="Normal 9 4 2 2 4" xfId="3261" xr:uid="{950CA2C8-58D6-4521-AEA9-32B813C4B09E}"/>
    <cellStyle name="Normal 9 4 2 2 4 2" xfId="3262" xr:uid="{4F610BC2-8BC7-4B3F-8F50-28F3038E9A28}"/>
    <cellStyle name="Normal 9 4 2 2 4 3" xfId="3263" xr:uid="{D69005BD-F151-42F6-8A83-62EE811F7205}"/>
    <cellStyle name="Normal 9 4 2 2 4 4" xfId="3264" xr:uid="{6739790A-4049-45E9-B303-C77DA01F2735}"/>
    <cellStyle name="Normal 9 4 2 2 5" xfId="3265" xr:uid="{4DDE3691-8D53-45A3-90EC-DF2B730FC6C3}"/>
    <cellStyle name="Normal 9 4 2 2 5 2" xfId="3266" xr:uid="{59BA7BC1-5411-4D3C-8A58-A2F8CC739E32}"/>
    <cellStyle name="Normal 9 4 2 2 5 3" xfId="3267" xr:uid="{125A0CC3-8A66-413C-9E0B-0489B0CDC59A}"/>
    <cellStyle name="Normal 9 4 2 2 5 4" xfId="3268" xr:uid="{ECB4D062-F358-43BC-B311-4EA16C2DB071}"/>
    <cellStyle name="Normal 9 4 2 2 6" xfId="3269" xr:uid="{D199F152-CE67-4C8D-A438-FDFDB6241562}"/>
    <cellStyle name="Normal 9 4 2 2 7" xfId="3270" xr:uid="{B54201AA-C769-42A3-A99C-6699CDBF6AE9}"/>
    <cellStyle name="Normal 9 4 2 2 8" xfId="3271" xr:uid="{913FDE0A-9274-4D75-BFE6-6CCE056071E6}"/>
    <cellStyle name="Normal 9 4 2 3" xfId="3272" xr:uid="{0F4BA9F7-279D-4008-9E7D-C6DF698AAE75}"/>
    <cellStyle name="Normal 9 4 2 3 2" xfId="3273" xr:uid="{808CBBB4-FED3-4316-9C50-F8ECC32B406F}"/>
    <cellStyle name="Normal 9 4 2 3 2 2" xfId="3274" xr:uid="{5C8408FC-F6FD-4989-91F1-8C75C36F97D2}"/>
    <cellStyle name="Normal 9 4 2 3 2 2 2" xfId="4259" xr:uid="{357ED6CC-CEB8-44FC-B70C-11E385DBF6DA}"/>
    <cellStyle name="Normal 9 4 2 3 2 2 2 2" xfId="4260" xr:uid="{AB36A528-8346-42B8-AF6A-D83DCB120F81}"/>
    <cellStyle name="Normal 9 4 2 3 2 2 3" xfId="4261" xr:uid="{81E095A0-316F-4D2E-98C8-A98680FAC2A7}"/>
    <cellStyle name="Normal 9 4 2 3 2 3" xfId="3275" xr:uid="{AF20DFB5-9C70-44D0-AB9E-2C639B05FFB3}"/>
    <cellStyle name="Normal 9 4 2 3 2 3 2" xfId="4262" xr:uid="{01A6C93B-70B7-4DFC-A018-2725A1EE0A10}"/>
    <cellStyle name="Normal 9 4 2 3 2 4" xfId="3276" xr:uid="{E3D2CFED-0EFD-4DFE-927F-AB16D9193CE9}"/>
    <cellStyle name="Normal 9 4 2 3 3" xfId="3277" xr:uid="{F7315008-49F4-4FAB-B4A8-BFC201BFFA44}"/>
    <cellStyle name="Normal 9 4 2 3 3 2" xfId="3278" xr:uid="{F0C0C3F7-F0D9-4A9A-B37F-21AF8316F404}"/>
    <cellStyle name="Normal 9 4 2 3 3 2 2" xfId="4263" xr:uid="{BFB24EDA-9A4C-4910-9EC5-EA8366C5A8FA}"/>
    <cellStyle name="Normal 9 4 2 3 3 3" xfId="3279" xr:uid="{BA0CB476-1F1E-406B-8561-00375B17C825}"/>
    <cellStyle name="Normal 9 4 2 3 3 4" xfId="3280" xr:uid="{55D5E5E0-149F-4298-AACA-C8E7C3F5A122}"/>
    <cellStyle name="Normal 9 4 2 3 4" xfId="3281" xr:uid="{495E8D02-EE06-4A61-B09C-C3D63A01F393}"/>
    <cellStyle name="Normal 9 4 2 3 4 2" xfId="4264" xr:uid="{8EA32068-83F0-47DF-A01D-5F42BAB5837C}"/>
    <cellStyle name="Normal 9 4 2 3 5" xfId="3282" xr:uid="{975F3DDA-6ABD-4289-952A-8273F5F2BBCD}"/>
    <cellStyle name="Normal 9 4 2 3 6" xfId="3283" xr:uid="{0B9C4B15-3FE4-4052-8D3C-905CBDB4104A}"/>
    <cellStyle name="Normal 9 4 2 4" xfId="3284" xr:uid="{1B8D1E05-75AE-4306-9734-6D4653106DA6}"/>
    <cellStyle name="Normal 9 4 2 4 2" xfId="3285" xr:uid="{2030BF73-68AA-4FFE-9D51-A357F5FB1E2F}"/>
    <cellStyle name="Normal 9 4 2 4 2 2" xfId="3286" xr:uid="{3ADB798C-2AFA-4A0A-B19A-3EB93BA2CDA3}"/>
    <cellStyle name="Normal 9 4 2 4 2 2 2" xfId="4265" xr:uid="{7A8D5D63-A91A-400A-8208-3604030F9CDF}"/>
    <cellStyle name="Normal 9 4 2 4 2 3" xfId="3287" xr:uid="{82777C3C-CB6A-45AC-854A-F01D083604C8}"/>
    <cellStyle name="Normal 9 4 2 4 2 4" xfId="3288" xr:uid="{680F38A9-834C-4E0F-BF49-BBF490AED45D}"/>
    <cellStyle name="Normal 9 4 2 4 3" xfId="3289" xr:uid="{612C2E88-0EEE-410F-99FE-990E141717E2}"/>
    <cellStyle name="Normal 9 4 2 4 3 2" xfId="4266" xr:uid="{235591A0-1E80-48B1-98C2-967E7EA85F72}"/>
    <cellStyle name="Normal 9 4 2 4 4" xfId="3290" xr:uid="{A9982E6E-336B-4C47-8F03-523880180BD4}"/>
    <cellStyle name="Normal 9 4 2 4 5" xfId="3291" xr:uid="{AA11E36D-CC98-452A-A64B-98021843D6BD}"/>
    <cellStyle name="Normal 9 4 2 5" xfId="3292" xr:uid="{24FC6738-95C1-420C-B0C5-27A8478635B1}"/>
    <cellStyle name="Normal 9 4 2 5 2" xfId="3293" xr:uid="{7808DD16-9DA8-45EB-8530-00DEAF1DAF35}"/>
    <cellStyle name="Normal 9 4 2 5 2 2" xfId="4267" xr:uid="{334A3776-B920-4DD3-9A0B-10DD05F0FB8E}"/>
    <cellStyle name="Normal 9 4 2 5 3" xfId="3294" xr:uid="{E8FD833F-78CF-4B0E-9162-6AE7F3AB56A1}"/>
    <cellStyle name="Normal 9 4 2 5 4" xfId="3295" xr:uid="{36AC1BB0-8E40-4667-A765-001920793988}"/>
    <cellStyle name="Normal 9 4 2 6" xfId="3296" xr:uid="{ACD6E03C-E160-4C13-8FCA-72E0ADDEE16B}"/>
    <cellStyle name="Normal 9 4 2 6 2" xfId="3297" xr:uid="{38C94A1F-4B59-484C-B7D8-7765DC4D3A09}"/>
    <cellStyle name="Normal 9 4 2 6 3" xfId="3298" xr:uid="{C6260623-F12D-40E5-A8FE-136451166DE1}"/>
    <cellStyle name="Normal 9 4 2 6 4" xfId="3299" xr:uid="{87BD36A4-B40C-444E-9B62-F1AF8EBBEABF}"/>
    <cellStyle name="Normal 9 4 2 7" xfId="3300" xr:uid="{B0A2C7FF-F950-4002-AA92-16A669AEF6C2}"/>
    <cellStyle name="Normal 9 4 2 8" xfId="3301" xr:uid="{3CCD4F51-DC91-4586-A4FF-B93D47BB099D}"/>
    <cellStyle name="Normal 9 4 2 9" xfId="3302" xr:uid="{1486F11B-5528-462C-B319-549405359D09}"/>
    <cellStyle name="Normal 9 4 3" xfId="3303" xr:uid="{2A8285FF-5141-43A0-A9AF-1B412A226259}"/>
    <cellStyle name="Normal 9 4 3 2" xfId="3304" xr:uid="{CDCCD70C-07A1-46C5-BA8F-AB408CFFAA82}"/>
    <cellStyle name="Normal 9 4 3 2 2" xfId="3305" xr:uid="{339E3807-E65F-4851-8485-9542CAF037CA}"/>
    <cellStyle name="Normal 9 4 3 2 2 2" xfId="3306" xr:uid="{DAF48F0D-1E33-4440-9FFA-34F7111EB35F}"/>
    <cellStyle name="Normal 9 4 3 2 2 2 2" xfId="4268" xr:uid="{B0237009-31AA-4BCC-AD52-06AE9BEC07AB}"/>
    <cellStyle name="Normal 9 4 3 2 2 3" xfId="3307" xr:uid="{C4CB5636-1A66-4F63-9268-4B10D7B23B62}"/>
    <cellStyle name="Normal 9 4 3 2 2 4" xfId="3308" xr:uid="{25DC6202-52B5-4627-A00A-716D0BB94EFF}"/>
    <cellStyle name="Normal 9 4 3 2 3" xfId="3309" xr:uid="{11A9DC36-07A2-4F5D-B7CF-046B26B23D36}"/>
    <cellStyle name="Normal 9 4 3 2 3 2" xfId="3310" xr:uid="{9CA8D788-D0E1-4A9E-BB8A-0A805143FC71}"/>
    <cellStyle name="Normal 9 4 3 2 3 3" xfId="3311" xr:uid="{EAB198DA-7236-477F-BFAE-E7A82CB7C1D1}"/>
    <cellStyle name="Normal 9 4 3 2 3 4" xfId="3312" xr:uid="{21648876-0952-4DB2-A838-96966AFE7C53}"/>
    <cellStyle name="Normal 9 4 3 2 4" xfId="3313" xr:uid="{A2727732-9DC3-4589-86A5-970F2D85A72F}"/>
    <cellStyle name="Normal 9 4 3 2 5" xfId="3314" xr:uid="{E48A17E2-4C05-47F5-AB04-3A98D11CB7FD}"/>
    <cellStyle name="Normal 9 4 3 2 6" xfId="3315" xr:uid="{582D24BE-4130-4CAF-9BFA-EE8872D2928B}"/>
    <cellStyle name="Normal 9 4 3 3" xfId="3316" xr:uid="{13BF9A6C-76B6-4CB0-A99A-2B0AC63EA739}"/>
    <cellStyle name="Normal 9 4 3 3 2" xfId="3317" xr:uid="{9D5BDF26-F7D3-4C1F-8A87-6ABC3CB9CB85}"/>
    <cellStyle name="Normal 9 4 3 3 2 2" xfId="3318" xr:uid="{61BB64A3-F1EC-4CFB-8A91-DB52013EC902}"/>
    <cellStyle name="Normal 9 4 3 3 2 3" xfId="3319" xr:uid="{B9FA61F8-B03E-4A09-8C3C-0FF4CE1824FF}"/>
    <cellStyle name="Normal 9 4 3 3 2 4" xfId="3320" xr:uid="{69C619B3-345F-4F02-AFA3-3F9E3665AEA3}"/>
    <cellStyle name="Normal 9 4 3 3 3" xfId="3321" xr:uid="{CC4DFB0D-1F11-4787-B0B6-1BA63B8010DF}"/>
    <cellStyle name="Normal 9 4 3 3 4" xfId="3322" xr:uid="{9827DD25-0C49-4A06-84D4-2FE91B0D6C99}"/>
    <cellStyle name="Normal 9 4 3 3 5" xfId="3323" xr:uid="{56B44FCA-31D5-4D72-9474-4C4A39F1912C}"/>
    <cellStyle name="Normal 9 4 3 4" xfId="3324" xr:uid="{8E3B29F7-21AD-4FE2-94E3-2B0F8EDA3C19}"/>
    <cellStyle name="Normal 9 4 3 4 2" xfId="3325" xr:uid="{B300BA5B-FAD2-4AF9-9FCB-5E638847DB71}"/>
    <cellStyle name="Normal 9 4 3 4 3" xfId="3326" xr:uid="{88F243F3-0651-4ABF-B0EA-CAE6902E21B3}"/>
    <cellStyle name="Normal 9 4 3 4 4" xfId="3327" xr:uid="{AD757381-9E82-4513-88B4-6BED376766A9}"/>
    <cellStyle name="Normal 9 4 3 5" xfId="3328" xr:uid="{B9A97CEA-7B3C-49B6-8711-0CDFBEE78DB8}"/>
    <cellStyle name="Normal 9 4 3 5 2" xfId="3329" xr:uid="{6B664E6A-85B0-4FBD-954F-296750A2A47A}"/>
    <cellStyle name="Normal 9 4 3 5 3" xfId="3330" xr:uid="{1C6F0343-B108-41E5-ABFB-7CD7DD2D3D21}"/>
    <cellStyle name="Normal 9 4 3 5 4" xfId="3331" xr:uid="{153C24EA-CB04-46FF-BCBB-2B40177F2DC9}"/>
    <cellStyle name="Normal 9 4 3 6" xfId="3332" xr:uid="{3CE94218-5C73-4AF7-831B-1E726B91CA87}"/>
    <cellStyle name="Normal 9 4 3 7" xfId="3333" xr:uid="{AD055258-B636-4008-9CC4-16D1034E8F48}"/>
    <cellStyle name="Normal 9 4 3 8" xfId="3334" xr:uid="{C45C0162-8FF9-4EC3-A4AE-632745A8A1C5}"/>
    <cellStyle name="Normal 9 4 4" xfId="3335" xr:uid="{4CA4DE31-36AE-4B79-968C-1B0C4D2DC7C1}"/>
    <cellStyle name="Normal 9 4 4 2" xfId="3336" xr:uid="{B632FB2B-8BF9-4A8F-94AE-3822AEC0E18B}"/>
    <cellStyle name="Normal 9 4 4 2 2" xfId="3337" xr:uid="{2DB4B6F7-191B-492B-9744-D6EE30309A23}"/>
    <cellStyle name="Normal 9 4 4 2 2 2" xfId="3338" xr:uid="{AFECC217-8F1D-425B-92F5-9A12F0F6C1C4}"/>
    <cellStyle name="Normal 9 4 4 2 2 2 2" xfId="4269" xr:uid="{9DD1FED1-E25D-4602-92D5-FFB2A03A7FE0}"/>
    <cellStyle name="Normal 9 4 4 2 2 3" xfId="3339" xr:uid="{98C5AF82-BD4B-48CF-A088-2DFBEFBE978B}"/>
    <cellStyle name="Normal 9 4 4 2 2 4" xfId="3340" xr:uid="{C54B1186-BDD3-411C-B1C1-DA9EA7ECB8F5}"/>
    <cellStyle name="Normal 9 4 4 2 3" xfId="3341" xr:uid="{6DFC95D2-6E32-4628-9B36-6FDAAD8052F6}"/>
    <cellStyle name="Normal 9 4 4 2 3 2" xfId="4270" xr:uid="{723AB35A-7DA7-4F5A-8CA5-CDC84087F3A9}"/>
    <cellStyle name="Normal 9 4 4 2 4" xfId="3342" xr:uid="{F1CD5645-99E0-498A-91C6-6646E6650AAA}"/>
    <cellStyle name="Normal 9 4 4 2 5" xfId="3343" xr:uid="{6AEC54D1-BB76-4809-ABE8-64006B791D63}"/>
    <cellStyle name="Normal 9 4 4 3" xfId="3344" xr:uid="{113E3AE7-A76B-4ED7-A668-3B3B29824B94}"/>
    <cellStyle name="Normal 9 4 4 3 2" xfId="3345" xr:uid="{72EFC3F7-6F68-4E44-8BD4-3CB7672AF98E}"/>
    <cellStyle name="Normal 9 4 4 3 2 2" xfId="4271" xr:uid="{A6C10FBD-92F1-465C-A147-2833A3843578}"/>
    <cellStyle name="Normal 9 4 4 3 3" xfId="3346" xr:uid="{8F3B19EA-D128-4D69-83FC-94AC6973FDCF}"/>
    <cellStyle name="Normal 9 4 4 3 4" xfId="3347" xr:uid="{6DBFEED8-6FEB-447C-8DF6-FB7AE6EC4707}"/>
    <cellStyle name="Normal 9 4 4 4" xfId="3348" xr:uid="{E57288AD-0148-4E3F-987C-27A4A3E95BB2}"/>
    <cellStyle name="Normal 9 4 4 4 2" xfId="3349" xr:uid="{CA945C20-6544-4E03-A2F0-90DF03DD2E49}"/>
    <cellStyle name="Normal 9 4 4 4 3" xfId="3350" xr:uid="{47892B58-D6FE-4E16-9FFA-3ABC77719621}"/>
    <cellStyle name="Normal 9 4 4 4 4" xfId="3351" xr:uid="{75A9DF32-7B04-4A32-96BB-C4981D5CB0F3}"/>
    <cellStyle name="Normal 9 4 4 5" xfId="3352" xr:uid="{8087627B-FF68-4B07-B626-418BC0C73383}"/>
    <cellStyle name="Normal 9 4 4 6" xfId="3353" xr:uid="{584825B2-BCAA-48DF-B731-AA09DF6079EE}"/>
    <cellStyle name="Normal 9 4 4 7" xfId="3354" xr:uid="{62494158-2555-43C6-A17B-5BEDFEA52820}"/>
    <cellStyle name="Normal 9 4 5" xfId="3355" xr:uid="{073E6534-17A9-45D2-BA04-C3400B1F6DC3}"/>
    <cellStyle name="Normal 9 4 5 2" xfId="3356" xr:uid="{5F69EBE3-5047-42C7-91BC-31C3E2A3BA6A}"/>
    <cellStyle name="Normal 9 4 5 2 2" xfId="3357" xr:uid="{774DA509-8DD4-4E70-B152-A780A1DD242E}"/>
    <cellStyle name="Normal 9 4 5 2 2 2" xfId="4272" xr:uid="{3A7C17D0-9D56-4A1D-98AE-92E506DE379A}"/>
    <cellStyle name="Normal 9 4 5 2 3" xfId="3358" xr:uid="{CF9B2568-29F4-4DCC-A9D2-08A7BCC6FCE8}"/>
    <cellStyle name="Normal 9 4 5 2 4" xfId="3359" xr:uid="{10C3118A-6547-42DD-A95D-C129B00A772B}"/>
    <cellStyle name="Normal 9 4 5 3" xfId="3360" xr:uid="{3C0498E8-8D5B-49F9-A55C-A2D77DD802DA}"/>
    <cellStyle name="Normal 9 4 5 3 2" xfId="3361" xr:uid="{A8E9E886-EBD2-4D57-BE55-8A29F81F556A}"/>
    <cellStyle name="Normal 9 4 5 3 3" xfId="3362" xr:uid="{67617914-C260-4378-8DCC-078CACC9AB37}"/>
    <cellStyle name="Normal 9 4 5 3 4" xfId="3363" xr:uid="{AA933048-D038-43BD-A361-3DD5420A9D3C}"/>
    <cellStyle name="Normal 9 4 5 4" xfId="3364" xr:uid="{A134F5D8-A60C-46F5-A928-EFF3A9873707}"/>
    <cellStyle name="Normal 9 4 5 5" xfId="3365" xr:uid="{D4432BE0-B99D-46C2-A0D1-625797140FF7}"/>
    <cellStyle name="Normal 9 4 5 6" xfId="3366" xr:uid="{B0798EF5-F7B5-42CE-A182-A92A9B70007A}"/>
    <cellStyle name="Normal 9 4 6" xfId="3367" xr:uid="{32D10F03-4C12-4B09-889E-F21009A2A2DC}"/>
    <cellStyle name="Normal 9 4 6 2" xfId="3368" xr:uid="{0B0791E7-B719-4B1C-9DF2-480E09143D4A}"/>
    <cellStyle name="Normal 9 4 6 2 2" xfId="3369" xr:uid="{6D6F3F9A-0D75-4FAD-BE49-8CF78C8394CF}"/>
    <cellStyle name="Normal 9 4 6 2 3" xfId="3370" xr:uid="{6D889AEB-0DF0-42FC-85F9-F699CD3CD142}"/>
    <cellStyle name="Normal 9 4 6 2 4" xfId="3371" xr:uid="{D8B4D47D-DD92-436F-B10A-DD95ADD9343E}"/>
    <cellStyle name="Normal 9 4 6 3" xfId="3372" xr:uid="{2C3916FB-5F89-4D50-BAB9-01E2C4B61774}"/>
    <cellStyle name="Normal 9 4 6 4" xfId="3373" xr:uid="{58E67A71-F973-4266-9540-D814DBCD081B}"/>
    <cellStyle name="Normal 9 4 6 5" xfId="3374" xr:uid="{569B5335-A025-487B-AF7B-946C05C46672}"/>
    <cellStyle name="Normal 9 4 7" xfId="3375" xr:uid="{C7AEEDDF-997D-448A-A372-0224910BA3CF}"/>
    <cellStyle name="Normal 9 4 7 2" xfId="3376" xr:uid="{CCA72FDB-5C4C-4427-8A3B-9124288220A4}"/>
    <cellStyle name="Normal 9 4 7 3" xfId="3377" xr:uid="{747EEB6B-639E-4A46-9211-3F3D3454E3ED}"/>
    <cellStyle name="Normal 9 4 7 4" xfId="3378" xr:uid="{A9BF75DE-5688-418E-9EF5-D578BEDF1392}"/>
    <cellStyle name="Normal 9 4 8" xfId="3379" xr:uid="{9F67E774-C317-4F6C-8B24-569A4C942E88}"/>
    <cellStyle name="Normal 9 4 8 2" xfId="3380" xr:uid="{7F5D8A77-C87E-4887-9B34-706C1F48F595}"/>
    <cellStyle name="Normal 9 4 8 3" xfId="3381" xr:uid="{51D82997-2244-4B33-B3ED-317B60266F34}"/>
    <cellStyle name="Normal 9 4 8 4" xfId="3382" xr:uid="{7077D626-634C-4F15-9BB4-1FD73CD0CF86}"/>
    <cellStyle name="Normal 9 4 9" xfId="3383" xr:uid="{271B1A43-DE07-4815-A8CC-9E0571F27942}"/>
    <cellStyle name="Normal 9 5" xfId="3384" xr:uid="{C0029735-2DA9-4605-AC9E-BB4C59309271}"/>
    <cellStyle name="Normal 9 5 10" xfId="3385" xr:uid="{BF2DB5A1-7E8C-4FC6-BA36-15AA61F91B77}"/>
    <cellStyle name="Normal 9 5 11" xfId="3386" xr:uid="{80AD00B7-3BCE-4643-8487-07B9E15150D7}"/>
    <cellStyle name="Normal 9 5 2" xfId="3387" xr:uid="{77B2DF9E-F973-42CE-9AB4-2379D797D01C}"/>
    <cellStyle name="Normal 9 5 2 2" xfId="3388" xr:uid="{18814B5B-7DB4-4608-A16A-7F56BECCEC3C}"/>
    <cellStyle name="Normal 9 5 2 2 2" xfId="3389" xr:uid="{77982823-483C-40C5-8EF6-9BE40F342D71}"/>
    <cellStyle name="Normal 9 5 2 2 2 2" xfId="3390" xr:uid="{5C3C822D-1F08-40AA-8E29-72030E9FAB37}"/>
    <cellStyle name="Normal 9 5 2 2 2 2 2" xfId="3391" xr:uid="{E2BE1743-ABA5-4A8F-8F66-FAED0998B4E5}"/>
    <cellStyle name="Normal 9 5 2 2 2 2 3" xfId="3392" xr:uid="{E109C55D-0136-431A-94F1-6446A9182E25}"/>
    <cellStyle name="Normal 9 5 2 2 2 2 4" xfId="3393" xr:uid="{3BCA4FDE-95D1-4C46-AEE9-A964E334A89F}"/>
    <cellStyle name="Normal 9 5 2 2 2 3" xfId="3394" xr:uid="{EC985BD4-5DD3-43FF-834E-DA1EF34A5BD3}"/>
    <cellStyle name="Normal 9 5 2 2 2 3 2" xfId="3395" xr:uid="{28B39944-3DF4-441A-A0F4-1551BC862F15}"/>
    <cellStyle name="Normal 9 5 2 2 2 3 3" xfId="3396" xr:uid="{C11393F7-AD8C-4AD4-8B84-D11970DEB0B2}"/>
    <cellStyle name="Normal 9 5 2 2 2 3 4" xfId="3397" xr:uid="{9A325A53-4EAD-4F78-B5E8-04B42A406CF6}"/>
    <cellStyle name="Normal 9 5 2 2 2 4" xfId="3398" xr:uid="{900A12C7-4E6A-4A7F-9069-72355B4D5A0E}"/>
    <cellStyle name="Normal 9 5 2 2 2 5" xfId="3399" xr:uid="{1D00FA35-E6F1-4CCF-81F2-6A6C13DDFB07}"/>
    <cellStyle name="Normal 9 5 2 2 2 6" xfId="3400" xr:uid="{5DA9C91B-F8D5-4558-A48F-2905528E2F4F}"/>
    <cellStyle name="Normal 9 5 2 2 3" xfId="3401" xr:uid="{B7D6463A-27D2-4229-B427-378304A1EC9A}"/>
    <cellStyle name="Normal 9 5 2 2 3 2" xfId="3402" xr:uid="{2708583C-8135-498A-8794-C6A9762A066F}"/>
    <cellStyle name="Normal 9 5 2 2 3 2 2" xfId="3403" xr:uid="{30A9AD03-D265-44CD-8E57-CE8643732DDD}"/>
    <cellStyle name="Normal 9 5 2 2 3 2 3" xfId="3404" xr:uid="{626B4E97-9D6C-49E2-B5D1-469949F2FABE}"/>
    <cellStyle name="Normal 9 5 2 2 3 2 4" xfId="3405" xr:uid="{14B199AD-0898-4253-8E17-CB2901F3E983}"/>
    <cellStyle name="Normal 9 5 2 2 3 3" xfId="3406" xr:uid="{0A1B6C0B-10A3-4F0B-9C8B-7DF301CCBF0F}"/>
    <cellStyle name="Normal 9 5 2 2 3 4" xfId="3407" xr:uid="{3BB9D3FF-BAF7-4AE9-A33B-4B8D6ABDC0A2}"/>
    <cellStyle name="Normal 9 5 2 2 3 5" xfId="3408" xr:uid="{C2D1FE8F-35F9-4FDE-BCA7-9C43AE27BF06}"/>
    <cellStyle name="Normal 9 5 2 2 4" xfId="3409" xr:uid="{4114B5C4-864E-44EE-9C60-5B24489A4E31}"/>
    <cellStyle name="Normal 9 5 2 2 4 2" xfId="3410" xr:uid="{3E545731-C715-4FF6-8B92-C69B5718DE03}"/>
    <cellStyle name="Normal 9 5 2 2 4 3" xfId="3411" xr:uid="{A256AEAD-636A-4916-BC21-D881EE2A3D1C}"/>
    <cellStyle name="Normal 9 5 2 2 4 4" xfId="3412" xr:uid="{4E4F74DA-1CCA-447C-B897-BAB69B23A4AF}"/>
    <cellStyle name="Normal 9 5 2 2 5" xfId="3413" xr:uid="{85627276-FEBE-4B05-AFC4-556BAF2642EE}"/>
    <cellStyle name="Normal 9 5 2 2 5 2" xfId="3414" xr:uid="{830E0E14-B29E-44FF-B37C-423B57BE810F}"/>
    <cellStyle name="Normal 9 5 2 2 5 3" xfId="3415" xr:uid="{B463911B-3E4E-40FE-9FE7-391C386EA30F}"/>
    <cellStyle name="Normal 9 5 2 2 5 4" xfId="3416" xr:uid="{87673C09-443F-468B-B12F-5024AEB1E8D6}"/>
    <cellStyle name="Normal 9 5 2 2 6" xfId="3417" xr:uid="{9B1E445F-9B56-4832-BC1D-109C4C0E3A25}"/>
    <cellStyle name="Normal 9 5 2 2 7" xfId="3418" xr:uid="{C951B5B3-07D0-49CD-B182-3D6007BD54AA}"/>
    <cellStyle name="Normal 9 5 2 2 8" xfId="3419" xr:uid="{22F1C4EA-2897-4E31-98FE-A0CCA14E61F4}"/>
    <cellStyle name="Normal 9 5 2 3" xfId="3420" xr:uid="{DD159EFC-C02A-49DE-9215-D0F3BD0196A8}"/>
    <cellStyle name="Normal 9 5 2 3 2" xfId="3421" xr:uid="{78175ED5-38A3-4B5C-9F1D-0376DD5402A1}"/>
    <cellStyle name="Normal 9 5 2 3 2 2" xfId="3422" xr:uid="{636B0FB1-84BE-4A6F-B444-261292FE8829}"/>
    <cellStyle name="Normal 9 5 2 3 2 3" xfId="3423" xr:uid="{A62078AA-0CDC-41FD-990A-53846FAE2DD3}"/>
    <cellStyle name="Normal 9 5 2 3 2 4" xfId="3424" xr:uid="{95BA7951-4909-4291-9182-D786EE7B91B0}"/>
    <cellStyle name="Normal 9 5 2 3 3" xfId="3425" xr:uid="{F08406E9-1F30-4C36-B74A-5F4E6763DC7A}"/>
    <cellStyle name="Normal 9 5 2 3 3 2" xfId="3426" xr:uid="{36BCC14F-C3FE-47D5-B168-7AA0CEC6BC39}"/>
    <cellStyle name="Normal 9 5 2 3 3 3" xfId="3427" xr:uid="{624E2512-ABDD-4152-B1C8-58DBF9416271}"/>
    <cellStyle name="Normal 9 5 2 3 3 4" xfId="3428" xr:uid="{31A429B9-AEAF-4AF5-9DF5-B9AF1CBF4441}"/>
    <cellStyle name="Normal 9 5 2 3 4" xfId="3429" xr:uid="{08BA009B-9D08-4BBE-8DDC-40B37CEAD469}"/>
    <cellStyle name="Normal 9 5 2 3 5" xfId="3430" xr:uid="{C00D7439-11D9-4F39-A83B-0BF6C16B9187}"/>
    <cellStyle name="Normal 9 5 2 3 6" xfId="3431" xr:uid="{6428DA4B-E319-44F1-86B3-32CAF54425D6}"/>
    <cellStyle name="Normal 9 5 2 4" xfId="3432" xr:uid="{BC9B9287-1269-4AE6-9F71-A58F4B0ACB4B}"/>
    <cellStyle name="Normal 9 5 2 4 2" xfId="3433" xr:uid="{A2496121-C59A-41F4-826F-D9ABE4DE90AE}"/>
    <cellStyle name="Normal 9 5 2 4 2 2" xfId="3434" xr:uid="{3B43A8C0-B46D-4A1F-846A-2A90E739776B}"/>
    <cellStyle name="Normal 9 5 2 4 2 3" xfId="3435" xr:uid="{F9D91E92-CB7C-486E-B41C-8760866749A0}"/>
    <cellStyle name="Normal 9 5 2 4 2 4" xfId="3436" xr:uid="{709AB43B-FB70-42D8-ABCA-ABF45E023F69}"/>
    <cellStyle name="Normal 9 5 2 4 3" xfId="3437" xr:uid="{9655F1EB-C386-4F93-8DA8-FCF9BBDD57BE}"/>
    <cellStyle name="Normal 9 5 2 4 4" xfId="3438" xr:uid="{14ACABEE-0B20-4ABC-B264-2FC0E051D840}"/>
    <cellStyle name="Normal 9 5 2 4 5" xfId="3439" xr:uid="{8557E933-16DD-421B-9845-31E3C7071E77}"/>
    <cellStyle name="Normal 9 5 2 5" xfId="3440" xr:uid="{346E4C5A-13F0-45FA-BDF6-105F8793134A}"/>
    <cellStyle name="Normal 9 5 2 5 2" xfId="3441" xr:uid="{F9DC1483-F9A9-4F00-9A69-03ACA5BC5C24}"/>
    <cellStyle name="Normal 9 5 2 5 3" xfId="3442" xr:uid="{A419F655-5420-4235-9BD7-20261B7977BF}"/>
    <cellStyle name="Normal 9 5 2 5 4" xfId="3443" xr:uid="{12A9A488-66B7-46D2-BBDF-AE87699D0087}"/>
    <cellStyle name="Normal 9 5 2 6" xfId="3444" xr:uid="{E69BA1F7-8DC0-4A5D-85DC-90E018E17048}"/>
    <cellStyle name="Normal 9 5 2 6 2" xfId="3445" xr:uid="{722F43D2-88DC-4E65-95C4-19C82A3E5FFD}"/>
    <cellStyle name="Normal 9 5 2 6 3" xfId="3446" xr:uid="{EBD91C31-AB26-41B8-BF34-FC7EDA0DBD21}"/>
    <cellStyle name="Normal 9 5 2 6 4" xfId="3447" xr:uid="{20395D75-E49A-4A92-A6B2-43829534F53D}"/>
    <cellStyle name="Normal 9 5 2 7" xfId="3448" xr:uid="{40F57E9F-0E83-4B05-8ADD-2D833F132A95}"/>
    <cellStyle name="Normal 9 5 2 8" xfId="3449" xr:uid="{5E86EE04-A1F9-4498-84B8-233CD1049FFC}"/>
    <cellStyle name="Normal 9 5 2 9" xfId="3450" xr:uid="{11BB0653-1628-4165-8814-2B4A5CC52AAF}"/>
    <cellStyle name="Normal 9 5 3" xfId="3451" xr:uid="{2FFDA284-31E4-4C01-8937-FDB0309D1882}"/>
    <cellStyle name="Normal 9 5 3 2" xfId="3452" xr:uid="{23B4EF1B-6470-4256-A1F4-E27C10FDDCF4}"/>
    <cellStyle name="Normal 9 5 3 2 2" xfId="3453" xr:uid="{B5BE4549-E1E6-4013-8410-B4778555246C}"/>
    <cellStyle name="Normal 9 5 3 2 2 2" xfId="3454" xr:uid="{30C26FF6-3F0C-47A3-8BFE-532560701DB4}"/>
    <cellStyle name="Normal 9 5 3 2 2 2 2" xfId="4273" xr:uid="{B8886A76-AAA3-45E9-B410-C916C46B89B2}"/>
    <cellStyle name="Normal 9 5 3 2 2 3" xfId="3455" xr:uid="{119A0195-CEDD-4C48-BD1A-E46FAEF8DB5F}"/>
    <cellStyle name="Normal 9 5 3 2 2 4" xfId="3456" xr:uid="{4C200DAD-E494-4D27-BE1A-D8051212AE20}"/>
    <cellStyle name="Normal 9 5 3 2 3" xfId="3457" xr:uid="{00D813AE-435F-4FA1-A865-81EB46267E77}"/>
    <cellStyle name="Normal 9 5 3 2 3 2" xfId="3458" xr:uid="{628BCD38-6F4E-44A0-AA88-A0464F7C704A}"/>
    <cellStyle name="Normal 9 5 3 2 3 3" xfId="3459" xr:uid="{9A144B8D-C582-4159-BC51-2FF9F5E0E932}"/>
    <cellStyle name="Normal 9 5 3 2 3 4" xfId="3460" xr:uid="{0379F4BF-913A-42FC-A95E-ADA0E936E69A}"/>
    <cellStyle name="Normal 9 5 3 2 4" xfId="3461" xr:uid="{1031DB05-100E-4514-983B-525FB91EE98F}"/>
    <cellStyle name="Normal 9 5 3 2 5" xfId="3462" xr:uid="{9006F0C3-A086-42D7-9429-F8CAB2091E74}"/>
    <cellStyle name="Normal 9 5 3 2 6" xfId="3463" xr:uid="{6DF0B5B6-3D02-459F-8797-FCF1EF8B7964}"/>
    <cellStyle name="Normal 9 5 3 3" xfId="3464" xr:uid="{FA57D62A-FEE4-4EB8-B5D2-E57E8975999F}"/>
    <cellStyle name="Normal 9 5 3 3 2" xfId="3465" xr:uid="{43F320B1-C9F7-468B-9A32-E5C7C9FEA78E}"/>
    <cellStyle name="Normal 9 5 3 3 2 2" xfId="3466" xr:uid="{ED754CC2-6FC5-4F16-A944-750AD38A1B5C}"/>
    <cellStyle name="Normal 9 5 3 3 2 3" xfId="3467" xr:uid="{2C8195DA-F71E-4CC2-B961-9FABC375A37A}"/>
    <cellStyle name="Normal 9 5 3 3 2 4" xfId="3468" xr:uid="{E02DC16A-F063-4ACD-B061-039A4612960C}"/>
    <cellStyle name="Normal 9 5 3 3 3" xfId="3469" xr:uid="{6F38EBBB-AFF4-4C46-8D14-25A36F411AC1}"/>
    <cellStyle name="Normal 9 5 3 3 4" xfId="3470" xr:uid="{63A6343D-E604-4861-9345-C06F45446AEB}"/>
    <cellStyle name="Normal 9 5 3 3 5" xfId="3471" xr:uid="{CB5BD1C2-9482-41C5-97F5-3C745A8F6ED8}"/>
    <cellStyle name="Normal 9 5 3 4" xfId="3472" xr:uid="{6CFDF1F6-EFFC-42CE-A324-472272E0F963}"/>
    <cellStyle name="Normal 9 5 3 4 2" xfId="3473" xr:uid="{7F2951CE-FC47-40BA-83F6-9D6DF5D4E8A3}"/>
    <cellStyle name="Normal 9 5 3 4 3" xfId="3474" xr:uid="{0993AEEA-096C-4B61-9033-42CDBBBBC925}"/>
    <cellStyle name="Normal 9 5 3 4 4" xfId="3475" xr:uid="{2FDE83F2-6938-4280-A4CD-F13F61344DEF}"/>
    <cellStyle name="Normal 9 5 3 5" xfId="3476" xr:uid="{8D3F5C75-8B33-42C4-A65E-8F673027F330}"/>
    <cellStyle name="Normal 9 5 3 5 2" xfId="3477" xr:uid="{94B3F870-9F45-4B12-8D97-88A2798C2018}"/>
    <cellStyle name="Normal 9 5 3 5 3" xfId="3478" xr:uid="{32213D2B-420E-4C09-8954-A8CCF8CC09FD}"/>
    <cellStyle name="Normal 9 5 3 5 4" xfId="3479" xr:uid="{03DB700F-DC53-4465-A8A6-00AB4527F3F9}"/>
    <cellStyle name="Normal 9 5 3 6" xfId="3480" xr:uid="{57E20D18-2F6C-49FB-8355-818F31D0D3DA}"/>
    <cellStyle name="Normal 9 5 3 7" xfId="3481" xr:uid="{7F03563B-2E8C-4262-A757-8837773C035F}"/>
    <cellStyle name="Normal 9 5 3 8" xfId="3482" xr:uid="{82B0DD02-8EB3-4711-92BC-A52C809ED5E9}"/>
    <cellStyle name="Normal 9 5 4" xfId="3483" xr:uid="{7D33E92E-917C-462A-84DE-8AFD68250FD7}"/>
    <cellStyle name="Normal 9 5 4 2" xfId="3484" xr:uid="{97E50A19-5F84-47FE-86D8-FDED5D64FE50}"/>
    <cellStyle name="Normal 9 5 4 2 2" xfId="3485" xr:uid="{3D30B06F-28C2-4738-BC1B-C9301F813920}"/>
    <cellStyle name="Normal 9 5 4 2 2 2" xfId="3486" xr:uid="{7D9CE712-A662-4E4B-9BA3-C08BA79EF50E}"/>
    <cellStyle name="Normal 9 5 4 2 2 3" xfId="3487" xr:uid="{149E65D4-9AA5-4B28-8E1C-989428DBB875}"/>
    <cellStyle name="Normal 9 5 4 2 2 4" xfId="3488" xr:uid="{EA03700B-8B2F-46FA-8485-8DAA334FCF88}"/>
    <cellStyle name="Normal 9 5 4 2 3" xfId="3489" xr:uid="{A9640DD6-88BF-46F2-A409-45DF5999FD73}"/>
    <cellStyle name="Normal 9 5 4 2 4" xfId="3490" xr:uid="{70624AF0-E4D2-46C9-9A45-A0EA8F9824A3}"/>
    <cellStyle name="Normal 9 5 4 2 5" xfId="3491" xr:uid="{4B4153E2-8B08-4AD6-8FD5-A38DFE8E7810}"/>
    <cellStyle name="Normal 9 5 4 3" xfId="3492" xr:uid="{C709C52B-08E3-45F6-8C09-FA3B3847AFBD}"/>
    <cellStyle name="Normal 9 5 4 3 2" xfId="3493" xr:uid="{AE01DE1C-D76D-4D72-B644-C4CBE1D08A46}"/>
    <cellStyle name="Normal 9 5 4 3 3" xfId="3494" xr:uid="{BA3D7020-8406-467B-8035-8EA4A5276CA3}"/>
    <cellStyle name="Normal 9 5 4 3 4" xfId="3495" xr:uid="{CDBF58C7-1757-428C-B3CA-D15C9C50BC97}"/>
    <cellStyle name="Normal 9 5 4 4" xfId="3496" xr:uid="{D8A0EED8-CBA9-4333-BDE8-A6B0145E991D}"/>
    <cellStyle name="Normal 9 5 4 4 2" xfId="3497" xr:uid="{2487CFF4-F732-4E4A-9224-F0FA0E6A6BF3}"/>
    <cellStyle name="Normal 9 5 4 4 3" xfId="3498" xr:uid="{4F292695-40E3-4F30-B9EE-D1DAF647EEBE}"/>
    <cellStyle name="Normal 9 5 4 4 4" xfId="3499" xr:uid="{55782367-2E1A-4A0B-A096-1EC4C76D17DC}"/>
    <cellStyle name="Normal 9 5 4 5" xfId="3500" xr:uid="{9CA0F3B8-BEFF-44BB-A2F8-3477ED18AFCF}"/>
    <cellStyle name="Normal 9 5 4 6" xfId="3501" xr:uid="{CB69CC43-CB44-4313-BEF0-407D24A4BF76}"/>
    <cellStyle name="Normal 9 5 4 7" xfId="3502" xr:uid="{47FA7CBE-DBF9-48BB-B10D-B33E1438E183}"/>
    <cellStyle name="Normal 9 5 5" xfId="3503" xr:uid="{9FF54042-5F0E-410F-8D7D-A93D381B0BAF}"/>
    <cellStyle name="Normal 9 5 5 2" xfId="3504" xr:uid="{9146E03D-1FE0-40C8-85D1-8A5F207BFD35}"/>
    <cellStyle name="Normal 9 5 5 2 2" xfId="3505" xr:uid="{8F986BDB-7CFB-4516-B9E0-9BD2CDD3B38D}"/>
    <cellStyle name="Normal 9 5 5 2 3" xfId="3506" xr:uid="{FA4ED5F3-42C8-43EF-83B0-929D3D69B482}"/>
    <cellStyle name="Normal 9 5 5 2 4" xfId="3507" xr:uid="{BCF2A75D-A0C1-46EC-96C2-14EF2FAC56E6}"/>
    <cellStyle name="Normal 9 5 5 3" xfId="3508" xr:uid="{F822D65B-FA28-4F90-8D9E-4FEF09F86F07}"/>
    <cellStyle name="Normal 9 5 5 3 2" xfId="3509" xr:uid="{6C75B7EF-C969-4350-A74A-5E8DA9C8C44A}"/>
    <cellStyle name="Normal 9 5 5 3 3" xfId="3510" xr:uid="{F3004298-0B0D-4DFB-B952-062BE970BF41}"/>
    <cellStyle name="Normal 9 5 5 3 4" xfId="3511" xr:uid="{CD9AC1D7-B4A5-4C25-A546-60B6EE7187C0}"/>
    <cellStyle name="Normal 9 5 5 4" xfId="3512" xr:uid="{2AC93499-5AAB-45D1-9BAF-89B528E6D0BA}"/>
    <cellStyle name="Normal 9 5 5 5" xfId="3513" xr:uid="{6AC79846-AA03-4E91-A91D-5395063FF840}"/>
    <cellStyle name="Normal 9 5 5 6" xfId="3514" xr:uid="{44BB22E1-F706-4932-B26E-1E208C1137BE}"/>
    <cellStyle name="Normal 9 5 6" xfId="3515" xr:uid="{1271CEC6-A738-4204-8C90-9C3BCF58831D}"/>
    <cellStyle name="Normal 9 5 6 2" xfId="3516" xr:uid="{35F678F3-853B-432F-A0F9-DD32E9B710CD}"/>
    <cellStyle name="Normal 9 5 6 2 2" xfId="3517" xr:uid="{AB7D260D-F827-443A-A3C3-169E92E56F1E}"/>
    <cellStyle name="Normal 9 5 6 2 3" xfId="3518" xr:uid="{EA70A119-5314-400A-900C-C7C4C59B94FE}"/>
    <cellStyle name="Normal 9 5 6 2 4" xfId="3519" xr:uid="{0366F42C-BB45-4BB5-9B12-AC2CD005734C}"/>
    <cellStyle name="Normal 9 5 6 3" xfId="3520" xr:uid="{2F66635C-D7AE-4615-BCD7-123ADE0756B4}"/>
    <cellStyle name="Normal 9 5 6 4" xfId="3521" xr:uid="{216F2D7F-61B4-4B43-8FA8-0562001FE5A3}"/>
    <cellStyle name="Normal 9 5 6 5" xfId="3522" xr:uid="{AF7AD393-EA0B-4EC3-A7B6-289FA47FD984}"/>
    <cellStyle name="Normal 9 5 7" xfId="3523" xr:uid="{3FB46331-D812-4451-A034-6FB621B84107}"/>
    <cellStyle name="Normal 9 5 7 2" xfId="3524" xr:uid="{54F3BEB7-2D45-416B-9C1F-A507FD816D68}"/>
    <cellStyle name="Normal 9 5 7 3" xfId="3525" xr:uid="{3FFF32A1-F2FE-4E60-89E1-BB845435C356}"/>
    <cellStyle name="Normal 9 5 7 4" xfId="3526" xr:uid="{F4C4CD7F-D67A-4DE5-864A-49B8F360A610}"/>
    <cellStyle name="Normal 9 5 8" xfId="3527" xr:uid="{80B09235-D715-426D-8C56-460B724C194B}"/>
    <cellStyle name="Normal 9 5 8 2" xfId="3528" xr:uid="{C82C9733-3CEE-456C-8C1C-91F8EF2A981F}"/>
    <cellStyle name="Normal 9 5 8 3" xfId="3529" xr:uid="{0652EC52-15C8-44D8-BA22-481F3C398A68}"/>
    <cellStyle name="Normal 9 5 8 4" xfId="3530" xr:uid="{EAB0EFE8-628E-4504-A0C0-678B17CE6C0F}"/>
    <cellStyle name="Normal 9 5 9" xfId="3531" xr:uid="{8F4A1535-1DF1-49FC-B23D-AA74B076D191}"/>
    <cellStyle name="Normal 9 6" xfId="3532" xr:uid="{C11D222B-D81E-42AB-A550-C9E9210CF639}"/>
    <cellStyle name="Normal 9 6 2" xfId="3533" xr:uid="{DFB59C2C-7C6C-40E5-9EAB-733E86BEF883}"/>
    <cellStyle name="Normal 9 6 2 2" xfId="3534" xr:uid="{D7B64BCA-25C8-41DB-B5EC-F9B2DF9A66D0}"/>
    <cellStyle name="Normal 9 6 2 2 2" xfId="3535" xr:uid="{7318529E-07A7-4791-A091-213B84E90621}"/>
    <cellStyle name="Normal 9 6 2 2 2 2" xfId="3536" xr:uid="{92C2CB14-422C-4E22-85E2-3B22D44128C3}"/>
    <cellStyle name="Normal 9 6 2 2 2 3" xfId="3537" xr:uid="{47EFE184-101C-4B50-9249-E6A5B18AF231}"/>
    <cellStyle name="Normal 9 6 2 2 2 4" xfId="3538" xr:uid="{163677E9-6942-4A55-8732-5FD2CF4BB4A5}"/>
    <cellStyle name="Normal 9 6 2 2 3" xfId="3539" xr:uid="{E5477EDB-5CEC-4477-A128-6ECFECFBC72C}"/>
    <cellStyle name="Normal 9 6 2 2 3 2" xfId="3540" xr:uid="{57F6125D-5B4B-4136-820A-6C72A1F2F824}"/>
    <cellStyle name="Normal 9 6 2 2 3 3" xfId="3541" xr:uid="{435B17C8-53D4-46AF-AE7C-577B6B8D0F5E}"/>
    <cellStyle name="Normal 9 6 2 2 3 4" xfId="3542" xr:uid="{9BD9344A-353A-463F-85DD-086B57F8ABA7}"/>
    <cellStyle name="Normal 9 6 2 2 4" xfId="3543" xr:uid="{C0EEEFDF-E01B-475C-9376-58330A3B54B0}"/>
    <cellStyle name="Normal 9 6 2 2 5" xfId="3544" xr:uid="{C566A489-A27D-46EF-AF96-6732D7663306}"/>
    <cellStyle name="Normal 9 6 2 2 6" xfId="3545" xr:uid="{19C3FE3A-1DD4-4294-A724-CB820A5A6E9C}"/>
    <cellStyle name="Normal 9 6 2 3" xfId="3546" xr:uid="{8FC3F026-BACF-4A5B-B881-F624B61CFC71}"/>
    <cellStyle name="Normal 9 6 2 3 2" xfId="3547" xr:uid="{1DA3F6A5-2126-4461-B8FF-410655EF7A46}"/>
    <cellStyle name="Normal 9 6 2 3 2 2" xfId="3548" xr:uid="{264D0E3F-4241-49BD-ABD3-01510B0C213A}"/>
    <cellStyle name="Normal 9 6 2 3 2 3" xfId="3549" xr:uid="{20EEF222-8809-44BB-8C3D-02AA22F55384}"/>
    <cellStyle name="Normal 9 6 2 3 2 4" xfId="3550" xr:uid="{B32F0808-9F2E-435C-82C1-A881692EB7D8}"/>
    <cellStyle name="Normal 9 6 2 3 3" xfId="3551" xr:uid="{7A13EFC4-AD6C-4AEE-8F11-0DD7D66F2FA4}"/>
    <cellStyle name="Normal 9 6 2 3 4" xfId="3552" xr:uid="{3A4EF69F-125C-4966-92D8-812B5DDE8B8D}"/>
    <cellStyle name="Normal 9 6 2 3 5" xfId="3553" xr:uid="{496E208D-A125-4E81-A570-4BE1BC5224D9}"/>
    <cellStyle name="Normal 9 6 2 4" xfId="3554" xr:uid="{DAB0CDAE-7E8E-4392-A869-0FAD204EC211}"/>
    <cellStyle name="Normal 9 6 2 4 2" xfId="3555" xr:uid="{19E160C8-E8C0-45C2-8F20-3ECA89B31A3A}"/>
    <cellStyle name="Normal 9 6 2 4 3" xfId="3556" xr:uid="{4064B1F2-F252-46D7-B0F0-6CA35DBDD63F}"/>
    <cellStyle name="Normal 9 6 2 4 4" xfId="3557" xr:uid="{2BF7D2E0-23E2-4687-8DAE-FBE9F2E34150}"/>
    <cellStyle name="Normal 9 6 2 5" xfId="3558" xr:uid="{1F6C7E9C-B569-4366-B3A2-9EA3B2F1617A}"/>
    <cellStyle name="Normal 9 6 2 5 2" xfId="3559" xr:uid="{85A6C69B-A0AF-447F-AAB4-A69E4BA939A0}"/>
    <cellStyle name="Normal 9 6 2 5 3" xfId="3560" xr:uid="{7B332435-F02F-4B99-81A4-9E3A22243ED3}"/>
    <cellStyle name="Normal 9 6 2 5 4" xfId="3561" xr:uid="{3F76518A-B5C2-4EE6-8B17-ABB12F400616}"/>
    <cellStyle name="Normal 9 6 2 6" xfId="3562" xr:uid="{BB4666C8-2E86-4519-9008-D2781E352E1A}"/>
    <cellStyle name="Normal 9 6 2 7" xfId="3563" xr:uid="{607424BA-2739-4A17-952E-8898636EC4E9}"/>
    <cellStyle name="Normal 9 6 2 8" xfId="3564" xr:uid="{E347CCF0-C900-4AA8-BEDE-7D75E1B13122}"/>
    <cellStyle name="Normal 9 6 3" xfId="3565" xr:uid="{FA7117A9-B5D3-44B6-ABB2-81AF7006148C}"/>
    <cellStyle name="Normal 9 6 3 2" xfId="3566" xr:uid="{928F816A-F5FB-48E0-9EA2-78A51D5C7434}"/>
    <cellStyle name="Normal 9 6 3 2 2" xfId="3567" xr:uid="{0C72A22D-B7EB-40A9-BAA2-AB095CC1F100}"/>
    <cellStyle name="Normal 9 6 3 2 3" xfId="3568" xr:uid="{53BD3AC0-4372-4C32-B93A-E5AE69D48135}"/>
    <cellStyle name="Normal 9 6 3 2 4" xfId="3569" xr:uid="{9EF29163-1683-4F36-8F2E-5F1A31CF3208}"/>
    <cellStyle name="Normal 9 6 3 3" xfId="3570" xr:uid="{D138095E-A0CC-4290-88B2-EB5EABAFABC8}"/>
    <cellStyle name="Normal 9 6 3 3 2" xfId="3571" xr:uid="{206E3573-19A4-42C0-9D0E-A105F2ECE6D1}"/>
    <cellStyle name="Normal 9 6 3 3 3" xfId="3572" xr:uid="{0F93B7A3-3DB7-4C52-B05D-BEEE4B91C38A}"/>
    <cellStyle name="Normal 9 6 3 3 4" xfId="3573" xr:uid="{A3B1B2D6-E0E7-4F89-8015-722A87D3A804}"/>
    <cellStyle name="Normal 9 6 3 4" xfId="3574" xr:uid="{1FC058A6-D08F-4B65-A77D-63E80324A455}"/>
    <cellStyle name="Normal 9 6 3 5" xfId="3575" xr:uid="{63A1600A-3F13-4B86-8E54-A643B2053272}"/>
    <cellStyle name="Normal 9 6 3 6" xfId="3576" xr:uid="{C80B0B82-BE5F-43FF-A309-9127179D8331}"/>
    <cellStyle name="Normal 9 6 4" xfId="3577" xr:uid="{3CA2FAA3-6FBB-4A87-A14B-912A215FFC3E}"/>
    <cellStyle name="Normal 9 6 4 2" xfId="3578" xr:uid="{4A01E64F-CA45-429F-AC66-15D73D17DC4A}"/>
    <cellStyle name="Normal 9 6 4 2 2" xfId="3579" xr:uid="{CFFDA67A-78BD-4EA9-B93B-4030B247D5BF}"/>
    <cellStyle name="Normal 9 6 4 2 3" xfId="3580" xr:uid="{EA318E89-B55C-4590-BB53-39EB7E44E7DB}"/>
    <cellStyle name="Normal 9 6 4 2 4" xfId="3581" xr:uid="{1BDF820A-3113-44FC-84B5-547D5374B69D}"/>
    <cellStyle name="Normal 9 6 4 3" xfId="3582" xr:uid="{07FFD3CD-0DEE-4391-90EC-A76F3D8B1640}"/>
    <cellStyle name="Normal 9 6 4 4" xfId="3583" xr:uid="{E6D34FC3-E086-49E5-A053-0B762C9ED1A4}"/>
    <cellStyle name="Normal 9 6 4 5" xfId="3584" xr:uid="{9D26A40D-B373-4084-8683-AA7E7C9BB853}"/>
    <cellStyle name="Normal 9 6 5" xfId="3585" xr:uid="{BCA9B738-7793-4F87-B0F0-4D67CD018989}"/>
    <cellStyle name="Normal 9 6 5 2" xfId="3586" xr:uid="{DB9A1172-D3AB-4919-AD42-F7B18BC091DA}"/>
    <cellStyle name="Normal 9 6 5 3" xfId="3587" xr:uid="{22FF5C31-6192-44D4-9A68-6153D41D36FF}"/>
    <cellStyle name="Normal 9 6 5 4" xfId="3588" xr:uid="{71D572A0-C71E-47CD-8249-F508BA999AD1}"/>
    <cellStyle name="Normal 9 6 6" xfId="3589" xr:uid="{FCDBE8DA-5FB8-4CC8-B037-8C72E9C10EE2}"/>
    <cellStyle name="Normal 9 6 6 2" xfId="3590" xr:uid="{7239925F-A6ED-47AD-8B0D-3D0D77E5BCBA}"/>
    <cellStyle name="Normal 9 6 6 3" xfId="3591" xr:uid="{5EE9E657-1CCA-4EB0-A400-E174A112CA10}"/>
    <cellStyle name="Normal 9 6 6 4" xfId="3592" xr:uid="{1C2FDBB3-F3AA-483C-B4CE-1591A2DAFDA3}"/>
    <cellStyle name="Normal 9 6 7" xfId="3593" xr:uid="{B3BCC62D-AED6-4E0B-90FB-5E93CD834C00}"/>
    <cellStyle name="Normal 9 6 8" xfId="3594" xr:uid="{2ACFFA04-0676-44DF-89C4-DCFC3C247442}"/>
    <cellStyle name="Normal 9 6 9" xfId="3595" xr:uid="{5A56750C-046C-491F-AC07-900D0ADBF8C5}"/>
    <cellStyle name="Normal 9 7" xfId="3596" xr:uid="{4C7A36D5-7245-4FB1-8446-91611710D8AC}"/>
    <cellStyle name="Normal 9 7 2" xfId="3597" xr:uid="{FC0C00D3-A401-42C3-B7FE-B7D57A2C744A}"/>
    <cellStyle name="Normal 9 7 2 2" xfId="3598" xr:uid="{01C1569B-90F7-44DD-B135-0B1699E08834}"/>
    <cellStyle name="Normal 9 7 2 2 2" xfId="3599" xr:uid="{00BC5A02-6C45-4C42-A56B-1BE58042C586}"/>
    <cellStyle name="Normal 9 7 2 2 2 2" xfId="4274" xr:uid="{773B5A73-D43E-4B61-AA51-3C418999B504}"/>
    <cellStyle name="Normal 9 7 2 2 3" xfId="3600" xr:uid="{09F179A7-815C-4B39-B808-6409627509BF}"/>
    <cellStyle name="Normal 9 7 2 2 4" xfId="3601" xr:uid="{A4CFF4B5-7585-499D-AB36-B971273ABFED}"/>
    <cellStyle name="Normal 9 7 2 3" xfId="3602" xr:uid="{A75DF737-E131-4BB5-9C95-72AB2B729C86}"/>
    <cellStyle name="Normal 9 7 2 3 2" xfId="3603" xr:uid="{D55B8404-CEAE-4C2E-BD68-DE57A9178986}"/>
    <cellStyle name="Normal 9 7 2 3 3" xfId="3604" xr:uid="{1ACAEB9A-CB04-4661-9748-DFE8BF82153A}"/>
    <cellStyle name="Normal 9 7 2 3 4" xfId="3605" xr:uid="{EEA017F0-3940-43ED-B0B2-71D3EC5C1E44}"/>
    <cellStyle name="Normal 9 7 2 4" xfId="3606" xr:uid="{B87E66D8-4B83-4156-89A0-70F3FC64C78B}"/>
    <cellStyle name="Normal 9 7 2 5" xfId="3607" xr:uid="{72B021D9-4EC7-402C-AF52-C4B8AF61E833}"/>
    <cellStyle name="Normal 9 7 2 6" xfId="3608" xr:uid="{E3A44E39-541F-477D-923D-42209D235BA6}"/>
    <cellStyle name="Normal 9 7 3" xfId="3609" xr:uid="{138DDDEE-461F-4212-B473-53248B72828E}"/>
    <cellStyle name="Normal 9 7 3 2" xfId="3610" xr:uid="{67A36961-AABD-4281-918D-473788609935}"/>
    <cellStyle name="Normal 9 7 3 2 2" xfId="3611" xr:uid="{657A9649-4919-4CAD-A4CE-4EC8363ABABD}"/>
    <cellStyle name="Normal 9 7 3 2 3" xfId="3612" xr:uid="{3ECA4920-ECC7-4AEB-AD86-0D7A11C50068}"/>
    <cellStyle name="Normal 9 7 3 2 4" xfId="3613" xr:uid="{A68AA666-BCBC-4A0C-81CB-3AA7773396C6}"/>
    <cellStyle name="Normal 9 7 3 3" xfId="3614" xr:uid="{D0DA0E75-6791-4B5A-A671-ABCD5BC29160}"/>
    <cellStyle name="Normal 9 7 3 4" xfId="3615" xr:uid="{F95495D5-5152-455A-BA97-F99CE61620EC}"/>
    <cellStyle name="Normal 9 7 3 5" xfId="3616" xr:uid="{A219B7FB-087E-4514-81F9-67A515BEDC3C}"/>
    <cellStyle name="Normal 9 7 4" xfId="3617" xr:uid="{DF2624D9-46C4-455C-A198-A592EE29456B}"/>
    <cellStyle name="Normal 9 7 4 2" xfId="3618" xr:uid="{EB4B4A2B-032B-493E-84D4-5C308B345398}"/>
    <cellStyle name="Normal 9 7 4 3" xfId="3619" xr:uid="{FAA9AF5D-8F6D-40FC-938D-74DF3BA14A7B}"/>
    <cellStyle name="Normal 9 7 4 4" xfId="3620" xr:uid="{2C3DD653-89BF-46D0-B689-47AD88026B90}"/>
    <cellStyle name="Normal 9 7 5" xfId="3621" xr:uid="{CE1F02E2-C513-4D3E-BA6A-BBF228691BE2}"/>
    <cellStyle name="Normal 9 7 5 2" xfId="3622" xr:uid="{7132CE73-CFFC-40DA-871D-CD348BB1CCE9}"/>
    <cellStyle name="Normal 9 7 5 3" xfId="3623" xr:uid="{11559389-B89F-43D0-ACC5-3240166B29B0}"/>
    <cellStyle name="Normal 9 7 5 4" xfId="3624" xr:uid="{03397391-6E5C-4ECA-B3C1-C19E430E8E7C}"/>
    <cellStyle name="Normal 9 7 6" xfId="3625" xr:uid="{162C62AF-F4BC-4F95-B8D0-07EB3CCD2713}"/>
    <cellStyle name="Normal 9 7 7" xfId="3626" xr:uid="{10AF1B27-0678-45DE-A826-CB2AE4EB299C}"/>
    <cellStyle name="Normal 9 7 8" xfId="3627" xr:uid="{861BA5BD-5EF6-47AC-AAAF-080AE016ECA8}"/>
    <cellStyle name="Normal 9 8" xfId="3628" xr:uid="{34C68254-6B42-4A06-963B-F7FE674B2F51}"/>
    <cellStyle name="Normal 9 8 2" xfId="3629" xr:uid="{6F2242A9-52C6-4B39-8DE1-4BC4F3A39A33}"/>
    <cellStyle name="Normal 9 8 2 2" xfId="3630" xr:uid="{1B824E3F-A4E9-43E7-96A9-364530AD6B6F}"/>
    <cellStyle name="Normal 9 8 2 2 2" xfId="3631" xr:uid="{DF392C7D-A474-4171-9755-1CD66478062D}"/>
    <cellStyle name="Normal 9 8 2 2 3" xfId="3632" xr:uid="{8F4E9979-2B32-4E36-B33F-8A1BAAAC7CF8}"/>
    <cellStyle name="Normal 9 8 2 2 4" xfId="3633" xr:uid="{617605AE-8327-4B15-A3DC-59B98DFB615D}"/>
    <cellStyle name="Normal 9 8 2 3" xfId="3634" xr:uid="{50E4A5BE-6C97-4E50-8A01-F4867AA003EC}"/>
    <cellStyle name="Normal 9 8 2 4" xfId="3635" xr:uid="{3FE03897-67F3-4F2E-BEDB-649629B3E361}"/>
    <cellStyle name="Normal 9 8 2 5" xfId="3636" xr:uid="{CCEE8989-1E9B-44BF-AF4B-45ECA4CE3C56}"/>
    <cellStyle name="Normal 9 8 3" xfId="3637" xr:uid="{96C333B4-AF07-410C-9C04-C012481F4A94}"/>
    <cellStyle name="Normal 9 8 3 2" xfId="3638" xr:uid="{400A8F80-6EE8-4380-8B32-7EB4E2911CAB}"/>
    <cellStyle name="Normal 9 8 3 3" xfId="3639" xr:uid="{3FE09E2A-F7A6-4827-B0D3-DCD6F48AA193}"/>
    <cellStyle name="Normal 9 8 3 4" xfId="3640" xr:uid="{85A3549F-71C2-450F-B9F4-839C9DBB6E6B}"/>
    <cellStyle name="Normal 9 8 4" xfId="3641" xr:uid="{5AAC7A78-5D5D-455E-BBCE-B8C7D776A64B}"/>
    <cellStyle name="Normal 9 8 4 2" xfId="3642" xr:uid="{AB81D95A-6957-4B1C-8C06-811A401774A0}"/>
    <cellStyle name="Normal 9 8 4 3" xfId="3643" xr:uid="{40A750B2-4523-44DF-A3F3-81351531CF75}"/>
    <cellStyle name="Normal 9 8 4 4" xfId="3644" xr:uid="{4296324A-5F22-4424-AAEE-A780A3166014}"/>
    <cellStyle name="Normal 9 8 5" xfId="3645" xr:uid="{F8C0D67E-AC4C-4442-909A-24EAFCFAF1F3}"/>
    <cellStyle name="Normal 9 8 6" xfId="3646" xr:uid="{DB1B0FA7-0101-445E-9350-E62C42AC2802}"/>
    <cellStyle name="Normal 9 8 7" xfId="3647" xr:uid="{7A21140A-3F5F-400D-B6E8-B62467F30320}"/>
    <cellStyle name="Normal 9 9" xfId="3648" xr:uid="{2ACCB365-5047-470C-BF99-114BD9F8C479}"/>
    <cellStyle name="Normal 9 9 2" xfId="3649" xr:uid="{EC7781BA-868A-45C8-9604-E4CC85094783}"/>
    <cellStyle name="Normal 9 9 2 2" xfId="3650" xr:uid="{51F1B76C-83C4-4636-B4BB-584F28E02FEA}"/>
    <cellStyle name="Normal 9 9 2 3" xfId="3651" xr:uid="{D6F17C77-DB59-475E-B579-60317339A6A6}"/>
    <cellStyle name="Normal 9 9 2 4" xfId="3652" xr:uid="{1B803E02-7997-4ACC-BA2C-020952D3F1C4}"/>
    <cellStyle name="Normal 9 9 3" xfId="3653" xr:uid="{6AE3509B-B607-4AB3-89B0-8997B574819B}"/>
    <cellStyle name="Normal 9 9 3 2" xfId="3654" xr:uid="{B764F4E1-B2A2-4748-A29A-EBCB21F27EC6}"/>
    <cellStyle name="Normal 9 9 3 3" xfId="3655" xr:uid="{2E192395-9980-4B21-BABD-5CE6F3DAE2E8}"/>
    <cellStyle name="Normal 9 9 3 4" xfId="3656" xr:uid="{A78083B9-B181-4605-98D0-D9AF41DA6F6C}"/>
    <cellStyle name="Normal 9 9 4" xfId="3657" xr:uid="{1173F29C-0398-4888-B198-8652402FA064}"/>
    <cellStyle name="Normal 9 9 5" xfId="3658" xr:uid="{720C0D50-22CA-4486-95EF-F887F01C6D16}"/>
    <cellStyle name="Normal 9 9 6" xfId="3659" xr:uid="{24C38BF7-A547-467A-B1A9-2FA64E9909C2}"/>
    <cellStyle name="Percent 2" xfId="92" xr:uid="{BCA126C4-465C-4C6B-A490-5CE18B7A171E}"/>
    <cellStyle name="Гиперссылка 2" xfId="4" xr:uid="{49BAA0F8-B3D3-41B5-87DD-435502328B29}"/>
    <cellStyle name="Обычный 2" xfId="1" xr:uid="{A3CD5D5E-4502-4158-8112-08CDD679ACF5}"/>
    <cellStyle name="Обычный 2 2" xfId="5" xr:uid="{D19F253E-EE9B-4476-9D91-2EE3A6D7A3DC}"/>
    <cellStyle name="常规_Sheet1_1" xfId="4382" xr:uid="{638C0B8F-2153-40B8-B96D-EB826BE4587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5"/>
  <sheetViews>
    <sheetView tabSelected="1" zoomScale="90" zoomScaleNormal="90" workbookViewId="0">
      <selection activeCell="M16" sqref="M1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729</v>
      </c>
      <c r="C10" s="120"/>
      <c r="D10" s="120"/>
      <c r="E10" s="120"/>
      <c r="F10" s="115"/>
      <c r="G10" s="116"/>
      <c r="H10" s="116" t="s">
        <v>729</v>
      </c>
      <c r="I10" s="120"/>
      <c r="J10" s="134">
        <v>51413</v>
      </c>
      <c r="K10" s="115"/>
    </row>
    <row r="11" spans="1:11">
      <c r="A11" s="114"/>
      <c r="B11" s="114" t="s">
        <v>709</v>
      </c>
      <c r="C11" s="120"/>
      <c r="D11" s="120"/>
      <c r="E11" s="120"/>
      <c r="F11" s="115"/>
      <c r="G11" s="116"/>
      <c r="H11" s="116" t="s">
        <v>709</v>
      </c>
      <c r="I11" s="120"/>
      <c r="J11" s="135"/>
      <c r="K11" s="115"/>
    </row>
    <row r="12" spans="1:11">
      <c r="A12" s="114"/>
      <c r="B12" s="114" t="s">
        <v>730</v>
      </c>
      <c r="C12" s="120"/>
      <c r="D12" s="120"/>
      <c r="E12" s="120"/>
      <c r="F12" s="115"/>
      <c r="G12" s="116"/>
      <c r="H12" s="116" t="s">
        <v>731</v>
      </c>
      <c r="I12" s="120"/>
      <c r="J12" s="120"/>
      <c r="K12" s="115"/>
    </row>
    <row r="13" spans="1:11">
      <c r="A13" s="114"/>
      <c r="B13" s="114" t="s">
        <v>732</v>
      </c>
      <c r="C13" s="120"/>
      <c r="D13" s="120"/>
      <c r="E13" s="120"/>
      <c r="F13" s="115"/>
      <c r="G13" s="116"/>
      <c r="H13" s="116" t="s">
        <v>732</v>
      </c>
      <c r="I13" s="120"/>
      <c r="J13" s="99" t="s">
        <v>11</v>
      </c>
      <c r="K13" s="115"/>
    </row>
    <row r="14" spans="1:11" ht="15" customHeight="1">
      <c r="A14" s="114"/>
      <c r="B14" s="114" t="s">
        <v>712</v>
      </c>
      <c r="C14" s="120"/>
      <c r="D14" s="120"/>
      <c r="E14" s="120"/>
      <c r="F14" s="115"/>
      <c r="G14" s="116"/>
      <c r="H14" s="116" t="s">
        <v>712</v>
      </c>
      <c r="I14" s="120"/>
      <c r="J14" s="136">
        <v>45182</v>
      </c>
      <c r="K14" s="115"/>
    </row>
    <row r="15" spans="1:11" ht="15" customHeight="1">
      <c r="A15" s="114"/>
      <c r="B15" s="6" t="s">
        <v>6</v>
      </c>
      <c r="C15" s="7"/>
      <c r="D15" s="7"/>
      <c r="E15" s="7"/>
      <c r="F15" s="8"/>
      <c r="G15" s="116"/>
      <c r="H15" s="9" t="s">
        <v>6</v>
      </c>
      <c r="I15" s="120"/>
      <c r="J15" s="137"/>
      <c r="K15" s="115"/>
    </row>
    <row r="16" spans="1:11" ht="15" customHeight="1">
      <c r="A16" s="114"/>
      <c r="B16" s="120"/>
      <c r="C16" s="120"/>
      <c r="D16" s="120"/>
      <c r="E16" s="120"/>
      <c r="F16" s="120"/>
      <c r="G16" s="120"/>
      <c r="H16" s="120"/>
      <c r="I16" s="123" t="s">
        <v>142</v>
      </c>
      <c r="J16" s="129">
        <v>39966</v>
      </c>
      <c r="K16" s="115"/>
    </row>
    <row r="17" spans="1:11">
      <c r="A17" s="114"/>
      <c r="B17" s="120" t="s">
        <v>713</v>
      </c>
      <c r="C17" s="120"/>
      <c r="D17" s="120"/>
      <c r="E17" s="120"/>
      <c r="F17" s="120"/>
      <c r="G17" s="120"/>
      <c r="H17" s="120"/>
      <c r="I17" s="123" t="s">
        <v>143</v>
      </c>
      <c r="J17" s="129" t="s">
        <v>736</v>
      </c>
      <c r="K17" s="115"/>
    </row>
    <row r="18" spans="1:11" ht="18">
      <c r="A18" s="114"/>
      <c r="B18" s="120" t="s">
        <v>714</v>
      </c>
      <c r="C18" s="120"/>
      <c r="D18" s="120"/>
      <c r="E18" s="120"/>
      <c r="F18" s="120"/>
      <c r="G18" s="120"/>
      <c r="H18" s="120"/>
      <c r="I18" s="122" t="s">
        <v>258</v>
      </c>
      <c r="J18" s="104" t="s">
        <v>162</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8" t="s">
        <v>201</v>
      </c>
      <c r="G20" s="139"/>
      <c r="H20" s="100" t="s">
        <v>169</v>
      </c>
      <c r="I20" s="100" t="s">
        <v>202</v>
      </c>
      <c r="J20" s="100" t="s">
        <v>21</v>
      </c>
      <c r="K20" s="115"/>
    </row>
    <row r="21" spans="1:11">
      <c r="A21" s="114"/>
      <c r="B21" s="105"/>
      <c r="C21" s="105"/>
      <c r="D21" s="106"/>
      <c r="E21" s="106"/>
      <c r="F21" s="140"/>
      <c r="G21" s="141"/>
      <c r="H21" s="105" t="s">
        <v>141</v>
      </c>
      <c r="I21" s="105"/>
      <c r="J21" s="105"/>
      <c r="K21" s="115"/>
    </row>
    <row r="22" spans="1:11" ht="24">
      <c r="A22" s="114"/>
      <c r="B22" s="107">
        <v>1</v>
      </c>
      <c r="C22" s="10" t="s">
        <v>715</v>
      </c>
      <c r="D22" s="118" t="s">
        <v>715</v>
      </c>
      <c r="E22" s="118"/>
      <c r="F22" s="132"/>
      <c r="G22" s="133"/>
      <c r="H22" s="11" t="s">
        <v>725</v>
      </c>
      <c r="I22" s="14">
        <v>24.55</v>
      </c>
      <c r="J22" s="109">
        <f t="shared" ref="J22:J43" si="0">I22*B22</f>
        <v>24.55</v>
      </c>
      <c r="K22" s="115"/>
    </row>
    <row r="23" spans="1:11" ht="24">
      <c r="A23" s="114"/>
      <c r="B23" s="107">
        <v>2</v>
      </c>
      <c r="C23" s="10" t="s">
        <v>716</v>
      </c>
      <c r="D23" s="118" t="s">
        <v>716</v>
      </c>
      <c r="E23" s="118"/>
      <c r="F23" s="132"/>
      <c r="G23" s="133"/>
      <c r="H23" s="11" t="s">
        <v>717</v>
      </c>
      <c r="I23" s="14">
        <v>16.899999999999999</v>
      </c>
      <c r="J23" s="109">
        <f t="shared" si="0"/>
        <v>33.799999999999997</v>
      </c>
      <c r="K23" s="115"/>
    </row>
    <row r="24" spans="1:11" ht="24">
      <c r="A24" s="114"/>
      <c r="B24" s="107">
        <v>3</v>
      </c>
      <c r="C24" s="10" t="s">
        <v>718</v>
      </c>
      <c r="D24" s="118" t="s">
        <v>718</v>
      </c>
      <c r="E24" s="118" t="s">
        <v>25</v>
      </c>
      <c r="F24" s="132" t="s">
        <v>273</v>
      </c>
      <c r="G24" s="133"/>
      <c r="H24" s="11" t="s">
        <v>719</v>
      </c>
      <c r="I24" s="14">
        <v>2.0099999999999998</v>
      </c>
      <c r="J24" s="109">
        <f t="shared" si="0"/>
        <v>6.0299999999999994</v>
      </c>
      <c r="K24" s="115"/>
    </row>
    <row r="25" spans="1:11" ht="24">
      <c r="A25" s="114"/>
      <c r="B25" s="107">
        <v>3</v>
      </c>
      <c r="C25" s="10" t="s">
        <v>718</v>
      </c>
      <c r="D25" s="118" t="s">
        <v>718</v>
      </c>
      <c r="E25" s="118" t="s">
        <v>25</v>
      </c>
      <c r="F25" s="132" t="s">
        <v>673</v>
      </c>
      <c r="G25" s="133"/>
      <c r="H25" s="11" t="s">
        <v>719</v>
      </c>
      <c r="I25" s="14">
        <v>2.0099999999999998</v>
      </c>
      <c r="J25" s="109">
        <f t="shared" si="0"/>
        <v>6.0299999999999994</v>
      </c>
      <c r="K25" s="115"/>
    </row>
    <row r="26" spans="1:11" ht="24">
      <c r="A26" s="114"/>
      <c r="B26" s="107">
        <v>3</v>
      </c>
      <c r="C26" s="10" t="s">
        <v>718</v>
      </c>
      <c r="D26" s="118" t="s">
        <v>718</v>
      </c>
      <c r="E26" s="118" t="s">
        <v>25</v>
      </c>
      <c r="F26" s="132" t="s">
        <v>271</v>
      </c>
      <c r="G26" s="133"/>
      <c r="H26" s="11" t="s">
        <v>719</v>
      </c>
      <c r="I26" s="14">
        <v>2.0099999999999998</v>
      </c>
      <c r="J26" s="109">
        <f t="shared" si="0"/>
        <v>6.0299999999999994</v>
      </c>
      <c r="K26" s="115"/>
    </row>
    <row r="27" spans="1:11" ht="24">
      <c r="A27" s="114"/>
      <c r="B27" s="107">
        <v>3</v>
      </c>
      <c r="C27" s="10" t="s">
        <v>718</v>
      </c>
      <c r="D27" s="118" t="s">
        <v>718</v>
      </c>
      <c r="E27" s="118" t="s">
        <v>26</v>
      </c>
      <c r="F27" s="132" t="s">
        <v>273</v>
      </c>
      <c r="G27" s="133"/>
      <c r="H27" s="11" t="s">
        <v>719</v>
      </c>
      <c r="I27" s="14">
        <v>2.0099999999999998</v>
      </c>
      <c r="J27" s="109">
        <f t="shared" si="0"/>
        <v>6.0299999999999994</v>
      </c>
      <c r="K27" s="115"/>
    </row>
    <row r="28" spans="1:11" ht="24">
      <c r="A28" s="114"/>
      <c r="B28" s="107">
        <v>3</v>
      </c>
      <c r="C28" s="10" t="s">
        <v>718</v>
      </c>
      <c r="D28" s="118" t="s">
        <v>718</v>
      </c>
      <c r="E28" s="118" t="s">
        <v>26</v>
      </c>
      <c r="F28" s="132" t="s">
        <v>673</v>
      </c>
      <c r="G28" s="133"/>
      <c r="H28" s="11" t="s">
        <v>719</v>
      </c>
      <c r="I28" s="14">
        <v>2.0099999999999998</v>
      </c>
      <c r="J28" s="109">
        <f t="shared" si="0"/>
        <v>6.0299999999999994</v>
      </c>
      <c r="K28" s="115"/>
    </row>
    <row r="29" spans="1:11" ht="24">
      <c r="A29" s="114"/>
      <c r="B29" s="107">
        <v>3</v>
      </c>
      <c r="C29" s="10" t="s">
        <v>718</v>
      </c>
      <c r="D29" s="118" t="s">
        <v>718</v>
      </c>
      <c r="E29" s="118" t="s">
        <v>26</v>
      </c>
      <c r="F29" s="132" t="s">
        <v>271</v>
      </c>
      <c r="G29" s="133"/>
      <c r="H29" s="11" t="s">
        <v>719</v>
      </c>
      <c r="I29" s="14">
        <v>2.0099999999999998</v>
      </c>
      <c r="J29" s="109">
        <f t="shared" si="0"/>
        <v>6.0299999999999994</v>
      </c>
      <c r="K29" s="115"/>
    </row>
    <row r="30" spans="1:11" ht="24">
      <c r="A30" s="114"/>
      <c r="B30" s="107">
        <v>3</v>
      </c>
      <c r="C30" s="10" t="s">
        <v>720</v>
      </c>
      <c r="D30" s="118" t="s">
        <v>720</v>
      </c>
      <c r="E30" s="118" t="s">
        <v>25</v>
      </c>
      <c r="F30" s="132" t="s">
        <v>107</v>
      </c>
      <c r="G30" s="133"/>
      <c r="H30" s="11" t="s">
        <v>721</v>
      </c>
      <c r="I30" s="14">
        <v>2.0099999999999998</v>
      </c>
      <c r="J30" s="109">
        <f t="shared" si="0"/>
        <v>6.0299999999999994</v>
      </c>
      <c r="K30" s="115"/>
    </row>
    <row r="31" spans="1:11" ht="24">
      <c r="A31" s="114"/>
      <c r="B31" s="107">
        <v>3</v>
      </c>
      <c r="C31" s="10" t="s">
        <v>720</v>
      </c>
      <c r="D31" s="118" t="s">
        <v>720</v>
      </c>
      <c r="E31" s="118" t="s">
        <v>25</v>
      </c>
      <c r="F31" s="132" t="s">
        <v>212</v>
      </c>
      <c r="G31" s="133"/>
      <c r="H31" s="11" t="s">
        <v>721</v>
      </c>
      <c r="I31" s="14">
        <v>2.0099999999999998</v>
      </c>
      <c r="J31" s="109">
        <f t="shared" si="0"/>
        <v>6.0299999999999994</v>
      </c>
      <c r="K31" s="115"/>
    </row>
    <row r="32" spans="1:11" ht="24">
      <c r="A32" s="114"/>
      <c r="B32" s="107">
        <v>3</v>
      </c>
      <c r="C32" s="10" t="s">
        <v>720</v>
      </c>
      <c r="D32" s="118" t="s">
        <v>720</v>
      </c>
      <c r="E32" s="118" t="s">
        <v>25</v>
      </c>
      <c r="F32" s="132" t="s">
        <v>214</v>
      </c>
      <c r="G32" s="133"/>
      <c r="H32" s="11" t="s">
        <v>721</v>
      </c>
      <c r="I32" s="14">
        <v>2.0099999999999998</v>
      </c>
      <c r="J32" s="109">
        <f t="shared" si="0"/>
        <v>6.0299999999999994</v>
      </c>
      <c r="K32" s="115"/>
    </row>
    <row r="33" spans="1:11" ht="24">
      <c r="A33" s="114"/>
      <c r="B33" s="107">
        <v>3</v>
      </c>
      <c r="C33" s="10" t="s">
        <v>720</v>
      </c>
      <c r="D33" s="118" t="s">
        <v>720</v>
      </c>
      <c r="E33" s="118" t="s">
        <v>25</v>
      </c>
      <c r="F33" s="132" t="s">
        <v>310</v>
      </c>
      <c r="G33" s="133"/>
      <c r="H33" s="11" t="s">
        <v>721</v>
      </c>
      <c r="I33" s="14">
        <v>2.0099999999999998</v>
      </c>
      <c r="J33" s="109">
        <f t="shared" si="0"/>
        <v>6.0299999999999994</v>
      </c>
      <c r="K33" s="115"/>
    </row>
    <row r="34" spans="1:11" ht="24">
      <c r="A34" s="114"/>
      <c r="B34" s="107">
        <v>3</v>
      </c>
      <c r="C34" s="10" t="s">
        <v>720</v>
      </c>
      <c r="D34" s="118" t="s">
        <v>720</v>
      </c>
      <c r="E34" s="118" t="s">
        <v>26</v>
      </c>
      <c r="F34" s="132" t="s">
        <v>210</v>
      </c>
      <c r="G34" s="133"/>
      <c r="H34" s="11" t="s">
        <v>721</v>
      </c>
      <c r="I34" s="14">
        <v>2.0099999999999998</v>
      </c>
      <c r="J34" s="109">
        <f t="shared" si="0"/>
        <v>6.0299999999999994</v>
      </c>
      <c r="K34" s="115"/>
    </row>
    <row r="35" spans="1:11" ht="24">
      <c r="A35" s="114"/>
      <c r="B35" s="107">
        <v>3</v>
      </c>
      <c r="C35" s="10" t="s">
        <v>720</v>
      </c>
      <c r="D35" s="118" t="s">
        <v>720</v>
      </c>
      <c r="E35" s="118" t="s">
        <v>26</v>
      </c>
      <c r="F35" s="132" t="s">
        <v>263</v>
      </c>
      <c r="G35" s="133"/>
      <c r="H35" s="11" t="s">
        <v>721</v>
      </c>
      <c r="I35" s="14">
        <v>2.0099999999999998</v>
      </c>
      <c r="J35" s="109">
        <f t="shared" si="0"/>
        <v>6.0299999999999994</v>
      </c>
      <c r="K35" s="115"/>
    </row>
    <row r="36" spans="1:11" ht="24">
      <c r="A36" s="114"/>
      <c r="B36" s="107">
        <v>3</v>
      </c>
      <c r="C36" s="10" t="s">
        <v>720</v>
      </c>
      <c r="D36" s="118" t="s">
        <v>720</v>
      </c>
      <c r="E36" s="118" t="s">
        <v>26</v>
      </c>
      <c r="F36" s="132" t="s">
        <v>265</v>
      </c>
      <c r="G36" s="133"/>
      <c r="H36" s="11" t="s">
        <v>721</v>
      </c>
      <c r="I36" s="14">
        <v>2.0099999999999998</v>
      </c>
      <c r="J36" s="109">
        <f t="shared" si="0"/>
        <v>6.0299999999999994</v>
      </c>
      <c r="K36" s="115"/>
    </row>
    <row r="37" spans="1:11" ht="36">
      <c r="A37" s="114"/>
      <c r="B37" s="107">
        <v>3</v>
      </c>
      <c r="C37" s="10" t="s">
        <v>722</v>
      </c>
      <c r="D37" s="118" t="s">
        <v>722</v>
      </c>
      <c r="E37" s="118" t="s">
        <v>25</v>
      </c>
      <c r="F37" s="132" t="s">
        <v>635</v>
      </c>
      <c r="G37" s="133"/>
      <c r="H37" s="11" t="s">
        <v>723</v>
      </c>
      <c r="I37" s="14">
        <v>3.56</v>
      </c>
      <c r="J37" s="109">
        <f t="shared" si="0"/>
        <v>10.68</v>
      </c>
      <c r="K37" s="115"/>
    </row>
    <row r="38" spans="1:11" ht="36">
      <c r="A38" s="114"/>
      <c r="B38" s="107">
        <v>3</v>
      </c>
      <c r="C38" s="10" t="s">
        <v>722</v>
      </c>
      <c r="D38" s="118" t="s">
        <v>722</v>
      </c>
      <c r="E38" s="118" t="s">
        <v>25</v>
      </c>
      <c r="F38" s="132" t="s">
        <v>637</v>
      </c>
      <c r="G38" s="133"/>
      <c r="H38" s="11" t="s">
        <v>723</v>
      </c>
      <c r="I38" s="14">
        <v>3.56</v>
      </c>
      <c r="J38" s="109">
        <f t="shared" si="0"/>
        <v>10.68</v>
      </c>
      <c r="K38" s="115"/>
    </row>
    <row r="39" spans="1:11" ht="36">
      <c r="A39" s="114"/>
      <c r="B39" s="107">
        <v>3</v>
      </c>
      <c r="C39" s="10" t="s">
        <v>722</v>
      </c>
      <c r="D39" s="118" t="s">
        <v>722</v>
      </c>
      <c r="E39" s="118" t="s">
        <v>25</v>
      </c>
      <c r="F39" s="132" t="s">
        <v>639</v>
      </c>
      <c r="G39" s="133"/>
      <c r="H39" s="11" t="s">
        <v>723</v>
      </c>
      <c r="I39" s="14">
        <v>3.56</v>
      </c>
      <c r="J39" s="109">
        <f t="shared" si="0"/>
        <v>10.68</v>
      </c>
      <c r="K39" s="115"/>
    </row>
    <row r="40" spans="1:11" ht="36">
      <c r="A40" s="114"/>
      <c r="B40" s="107">
        <v>4</v>
      </c>
      <c r="C40" s="10" t="s">
        <v>722</v>
      </c>
      <c r="D40" s="118" t="s">
        <v>722</v>
      </c>
      <c r="E40" s="118" t="s">
        <v>27</v>
      </c>
      <c r="F40" s="132" t="s">
        <v>635</v>
      </c>
      <c r="G40" s="133"/>
      <c r="H40" s="11" t="s">
        <v>723</v>
      </c>
      <c r="I40" s="14">
        <v>3.56</v>
      </c>
      <c r="J40" s="109">
        <f t="shared" si="0"/>
        <v>14.24</v>
      </c>
      <c r="K40" s="115"/>
    </row>
    <row r="41" spans="1:11" ht="36">
      <c r="A41" s="114"/>
      <c r="B41" s="107">
        <v>4</v>
      </c>
      <c r="C41" s="10" t="s">
        <v>722</v>
      </c>
      <c r="D41" s="118" t="s">
        <v>722</v>
      </c>
      <c r="E41" s="118" t="s">
        <v>27</v>
      </c>
      <c r="F41" s="132" t="s">
        <v>636</v>
      </c>
      <c r="G41" s="133"/>
      <c r="H41" s="11" t="s">
        <v>723</v>
      </c>
      <c r="I41" s="14">
        <v>3.56</v>
      </c>
      <c r="J41" s="109">
        <f t="shared" si="0"/>
        <v>14.24</v>
      </c>
      <c r="K41" s="115"/>
    </row>
    <row r="42" spans="1:11" ht="36">
      <c r="A42" s="114"/>
      <c r="B42" s="107">
        <v>4</v>
      </c>
      <c r="C42" s="10" t="s">
        <v>722</v>
      </c>
      <c r="D42" s="118" t="s">
        <v>722</v>
      </c>
      <c r="E42" s="118" t="s">
        <v>27</v>
      </c>
      <c r="F42" s="132" t="s">
        <v>637</v>
      </c>
      <c r="G42" s="133"/>
      <c r="H42" s="11" t="s">
        <v>723</v>
      </c>
      <c r="I42" s="14">
        <v>3.56</v>
      </c>
      <c r="J42" s="109">
        <f t="shared" si="0"/>
        <v>14.24</v>
      </c>
      <c r="K42" s="115"/>
    </row>
    <row r="43" spans="1:11" ht="36">
      <c r="A43" s="114"/>
      <c r="B43" s="108">
        <v>4</v>
      </c>
      <c r="C43" s="12" t="s">
        <v>722</v>
      </c>
      <c r="D43" s="119" t="s">
        <v>722</v>
      </c>
      <c r="E43" s="119" t="s">
        <v>27</v>
      </c>
      <c r="F43" s="142" t="s">
        <v>638</v>
      </c>
      <c r="G43" s="143"/>
      <c r="H43" s="13" t="s">
        <v>723</v>
      </c>
      <c r="I43" s="15">
        <v>3.56</v>
      </c>
      <c r="J43" s="110">
        <f t="shared" si="0"/>
        <v>14.24</v>
      </c>
      <c r="K43" s="115"/>
    </row>
    <row r="44" spans="1:11">
      <c r="A44" s="114"/>
      <c r="B44" s="126"/>
      <c r="C44" s="126"/>
      <c r="D44" s="126"/>
      <c r="E44" s="126"/>
      <c r="F44" s="126"/>
      <c r="G44" s="126"/>
      <c r="H44" s="126"/>
      <c r="I44" s="127" t="s">
        <v>255</v>
      </c>
      <c r="J44" s="128">
        <f>SUM(J22:J43)</f>
        <v>225.74000000000007</v>
      </c>
      <c r="K44" s="115"/>
    </row>
    <row r="45" spans="1:11">
      <c r="A45" s="114"/>
      <c r="B45" s="126"/>
      <c r="C45" s="126"/>
      <c r="D45" s="126"/>
      <c r="E45" s="126"/>
      <c r="F45" s="126"/>
      <c r="G45" s="126"/>
      <c r="H45" s="126"/>
      <c r="I45" s="127" t="s">
        <v>733</v>
      </c>
      <c r="J45" s="128">
        <v>16.809999999999999</v>
      </c>
      <c r="K45" s="115"/>
    </row>
    <row r="46" spans="1:11" hidden="1" outlineLevel="1">
      <c r="A46" s="114"/>
      <c r="B46" s="126"/>
      <c r="C46" s="126"/>
      <c r="D46" s="126"/>
      <c r="E46" s="126"/>
      <c r="F46" s="126"/>
      <c r="G46" s="126"/>
      <c r="H46" s="126"/>
      <c r="I46" s="127" t="s">
        <v>185</v>
      </c>
      <c r="J46" s="128"/>
      <c r="K46" s="115"/>
    </row>
    <row r="47" spans="1:11" collapsed="1">
      <c r="A47" s="114"/>
      <c r="B47" s="126"/>
      <c r="C47" s="126"/>
      <c r="D47" s="126"/>
      <c r="E47" s="126"/>
      <c r="F47" s="126"/>
      <c r="G47" s="126"/>
      <c r="H47" s="126"/>
      <c r="I47" s="127" t="s">
        <v>257</v>
      </c>
      <c r="J47" s="128">
        <f>SUM(J44:J46)</f>
        <v>242.55000000000007</v>
      </c>
      <c r="K47" s="115"/>
    </row>
    <row r="48" spans="1:11">
      <c r="A48" s="6"/>
      <c r="B48" s="7"/>
      <c r="C48" s="7"/>
      <c r="D48" s="7"/>
      <c r="E48" s="7"/>
      <c r="F48" s="7"/>
      <c r="G48" s="7"/>
      <c r="H48" s="7" t="s">
        <v>724</v>
      </c>
      <c r="I48" s="7"/>
      <c r="J48" s="7"/>
      <c r="K48" s="8"/>
    </row>
    <row r="50" spans="8:9">
      <c r="H50" s="1" t="s">
        <v>726</v>
      </c>
      <c r="I50" s="91">
        <f>'Tax Invoice'!E14</f>
        <v>44.01</v>
      </c>
    </row>
    <row r="51" spans="8:9">
      <c r="H51" s="1" t="s">
        <v>705</v>
      </c>
      <c r="I51" s="91">
        <f>'Tax Invoice'!M11</f>
        <v>35.65</v>
      </c>
    </row>
    <row r="52" spans="8:9">
      <c r="H52" s="1" t="s">
        <v>727</v>
      </c>
      <c r="I52" s="91">
        <f>I54/I51</f>
        <v>278.67650490883597</v>
      </c>
    </row>
    <row r="53" spans="8:9">
      <c r="H53" s="1" t="s">
        <v>728</v>
      </c>
      <c r="I53" s="91">
        <f>I55/I51</f>
        <v>299.42848527349236</v>
      </c>
    </row>
    <row r="54" spans="8:9">
      <c r="H54" s="1" t="s">
        <v>706</v>
      </c>
      <c r="I54" s="91">
        <f>J44*I50</f>
        <v>9934.8174000000017</v>
      </c>
    </row>
    <row r="55" spans="8:9">
      <c r="H55" s="1" t="s">
        <v>707</v>
      </c>
      <c r="I55" s="91">
        <f>J47*I50</f>
        <v>10674.625500000002</v>
      </c>
    </row>
  </sheetData>
  <mergeCells count="26">
    <mergeCell ref="F40:G40"/>
    <mergeCell ref="F41:G41"/>
    <mergeCell ref="F42:G42"/>
    <mergeCell ref="F43:G43"/>
    <mergeCell ref="F35:G35"/>
    <mergeCell ref="F36:G36"/>
    <mergeCell ref="F37:G37"/>
    <mergeCell ref="F38:G38"/>
    <mergeCell ref="F39:G39"/>
    <mergeCell ref="F30:G30"/>
    <mergeCell ref="F31:G31"/>
    <mergeCell ref="F32:G32"/>
    <mergeCell ref="F33:G33"/>
    <mergeCell ref="F34:G34"/>
    <mergeCell ref="J10:J11"/>
    <mergeCell ref="J14:J15"/>
    <mergeCell ref="F20:G20"/>
    <mergeCell ref="F21:G21"/>
    <mergeCell ref="F22:G22"/>
    <mergeCell ref="F28:G28"/>
    <mergeCell ref="F29:G29"/>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67</v>
      </c>
      <c r="O1" t="s">
        <v>144</v>
      </c>
      <c r="T1" t="s">
        <v>255</v>
      </c>
      <c r="U1">
        <v>225.74000000000007</v>
      </c>
    </row>
    <row r="2" spans="1:21" ht="15.75">
      <c r="A2" s="114"/>
      <c r="B2" s="124" t="s">
        <v>134</v>
      </c>
      <c r="C2" s="120"/>
      <c r="D2" s="120"/>
      <c r="E2" s="120"/>
      <c r="F2" s="120"/>
      <c r="G2" s="120"/>
      <c r="H2" s="120"/>
      <c r="I2" s="125" t="s">
        <v>140</v>
      </c>
      <c r="J2" s="115"/>
      <c r="T2" t="s">
        <v>184</v>
      </c>
      <c r="U2">
        <v>16.809999999999999</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242.55000000000007</v>
      </c>
    </row>
    <row r="5" spans="1:21">
      <c r="A5" s="114"/>
      <c r="B5" s="121" t="s">
        <v>137</v>
      </c>
      <c r="C5" s="120"/>
      <c r="D5" s="120"/>
      <c r="E5" s="120"/>
      <c r="F5" s="120"/>
      <c r="G5" s="120"/>
      <c r="H5" s="120"/>
      <c r="I5" s="120"/>
      <c r="J5" s="115"/>
      <c r="S5" t="s">
        <v>724</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4"/>
      <c r="J10" s="115"/>
    </row>
    <row r="11" spans="1:21">
      <c r="A11" s="114"/>
      <c r="B11" s="114" t="s">
        <v>709</v>
      </c>
      <c r="C11" s="120"/>
      <c r="D11" s="120"/>
      <c r="E11" s="115"/>
      <c r="F11" s="116"/>
      <c r="G11" s="116" t="s">
        <v>709</v>
      </c>
      <c r="H11" s="120"/>
      <c r="I11" s="135"/>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36">
        <v>45182</v>
      </c>
      <c r="J14" s="115"/>
    </row>
    <row r="15" spans="1:21">
      <c r="A15" s="114"/>
      <c r="B15" s="6" t="s">
        <v>6</v>
      </c>
      <c r="C15" s="7"/>
      <c r="D15" s="7"/>
      <c r="E15" s="8"/>
      <c r="F15" s="116"/>
      <c r="G15" s="9" t="s">
        <v>6</v>
      </c>
      <c r="H15" s="120"/>
      <c r="I15" s="137"/>
      <c r="J15" s="115"/>
    </row>
    <row r="16" spans="1:21">
      <c r="A16" s="114"/>
      <c r="B16" s="120"/>
      <c r="C16" s="120"/>
      <c r="D16" s="120"/>
      <c r="E16" s="120"/>
      <c r="F16" s="120"/>
      <c r="G16" s="120"/>
      <c r="H16" s="123" t="s">
        <v>142</v>
      </c>
      <c r="I16" s="129">
        <v>39966</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162</v>
      </c>
      <c r="J18" s="115"/>
    </row>
    <row r="19" spans="1:16">
      <c r="A19" s="114"/>
      <c r="B19" s="120"/>
      <c r="C19" s="120"/>
      <c r="D19" s="120"/>
      <c r="E19" s="120"/>
      <c r="F19" s="120"/>
      <c r="G19" s="120"/>
      <c r="H19" s="120"/>
      <c r="I19" s="120"/>
      <c r="J19" s="115"/>
      <c r="P19">
        <v>45182</v>
      </c>
    </row>
    <row r="20" spans="1:16">
      <c r="A20" s="114"/>
      <c r="B20" s="100" t="s">
        <v>198</v>
      </c>
      <c r="C20" s="100" t="s">
        <v>199</v>
      </c>
      <c r="D20" s="117" t="s">
        <v>200</v>
      </c>
      <c r="E20" s="138" t="s">
        <v>201</v>
      </c>
      <c r="F20" s="139"/>
      <c r="G20" s="100" t="s">
        <v>169</v>
      </c>
      <c r="H20" s="100" t="s">
        <v>202</v>
      </c>
      <c r="I20" s="100" t="s">
        <v>21</v>
      </c>
      <c r="J20" s="115"/>
    </row>
    <row r="21" spans="1:16">
      <c r="A21" s="114"/>
      <c r="B21" s="105"/>
      <c r="C21" s="105"/>
      <c r="D21" s="106"/>
      <c r="E21" s="140"/>
      <c r="F21" s="141"/>
      <c r="G21" s="105" t="s">
        <v>141</v>
      </c>
      <c r="H21" s="105"/>
      <c r="I21" s="105"/>
      <c r="J21" s="115"/>
    </row>
    <row r="22" spans="1:16" ht="156">
      <c r="A22" s="114"/>
      <c r="B22" s="107">
        <v>1</v>
      </c>
      <c r="C22" s="10" t="s">
        <v>715</v>
      </c>
      <c r="D22" s="118"/>
      <c r="E22" s="132"/>
      <c r="F22" s="133"/>
      <c r="G22" s="11" t="s">
        <v>725</v>
      </c>
      <c r="H22" s="14">
        <v>24.55</v>
      </c>
      <c r="I22" s="109">
        <f t="shared" ref="I22:I43" si="0">H22*B22</f>
        <v>24.55</v>
      </c>
      <c r="J22" s="115"/>
    </row>
    <row r="23" spans="1:16" ht="192">
      <c r="A23" s="114"/>
      <c r="B23" s="107">
        <v>2</v>
      </c>
      <c r="C23" s="10" t="s">
        <v>716</v>
      </c>
      <c r="D23" s="118"/>
      <c r="E23" s="132"/>
      <c r="F23" s="133"/>
      <c r="G23" s="11" t="s">
        <v>717</v>
      </c>
      <c r="H23" s="14">
        <v>16.899999999999999</v>
      </c>
      <c r="I23" s="109">
        <f t="shared" si="0"/>
        <v>33.799999999999997</v>
      </c>
      <c r="J23" s="115"/>
    </row>
    <row r="24" spans="1:16" ht="120">
      <c r="A24" s="114"/>
      <c r="B24" s="107">
        <v>3</v>
      </c>
      <c r="C24" s="10" t="s">
        <v>718</v>
      </c>
      <c r="D24" s="118" t="s">
        <v>25</v>
      </c>
      <c r="E24" s="132" t="s">
        <v>273</v>
      </c>
      <c r="F24" s="133"/>
      <c r="G24" s="11" t="s">
        <v>719</v>
      </c>
      <c r="H24" s="14">
        <v>2.0099999999999998</v>
      </c>
      <c r="I24" s="109">
        <f t="shared" si="0"/>
        <v>6.0299999999999994</v>
      </c>
      <c r="J24" s="115"/>
    </row>
    <row r="25" spans="1:16" ht="120">
      <c r="A25" s="114"/>
      <c r="B25" s="107">
        <v>3</v>
      </c>
      <c r="C25" s="10" t="s">
        <v>718</v>
      </c>
      <c r="D25" s="118" t="s">
        <v>25</v>
      </c>
      <c r="E25" s="132" t="s">
        <v>673</v>
      </c>
      <c r="F25" s="133"/>
      <c r="G25" s="11" t="s">
        <v>719</v>
      </c>
      <c r="H25" s="14">
        <v>2.0099999999999998</v>
      </c>
      <c r="I25" s="109">
        <f t="shared" si="0"/>
        <v>6.0299999999999994</v>
      </c>
      <c r="J25" s="115"/>
    </row>
    <row r="26" spans="1:16" ht="120">
      <c r="A26" s="114"/>
      <c r="B26" s="107">
        <v>3</v>
      </c>
      <c r="C26" s="10" t="s">
        <v>718</v>
      </c>
      <c r="D26" s="118" t="s">
        <v>25</v>
      </c>
      <c r="E26" s="132" t="s">
        <v>271</v>
      </c>
      <c r="F26" s="133"/>
      <c r="G26" s="11" t="s">
        <v>719</v>
      </c>
      <c r="H26" s="14">
        <v>2.0099999999999998</v>
      </c>
      <c r="I26" s="109">
        <f t="shared" si="0"/>
        <v>6.0299999999999994</v>
      </c>
      <c r="J26" s="115"/>
    </row>
    <row r="27" spans="1:16" ht="120">
      <c r="A27" s="114"/>
      <c r="B27" s="107">
        <v>3</v>
      </c>
      <c r="C27" s="10" t="s">
        <v>718</v>
      </c>
      <c r="D27" s="118" t="s">
        <v>26</v>
      </c>
      <c r="E27" s="132" t="s">
        <v>273</v>
      </c>
      <c r="F27" s="133"/>
      <c r="G27" s="11" t="s">
        <v>719</v>
      </c>
      <c r="H27" s="14">
        <v>2.0099999999999998</v>
      </c>
      <c r="I27" s="109">
        <f t="shared" si="0"/>
        <v>6.0299999999999994</v>
      </c>
      <c r="J27" s="115"/>
    </row>
    <row r="28" spans="1:16" ht="120">
      <c r="A28" s="114"/>
      <c r="B28" s="107">
        <v>3</v>
      </c>
      <c r="C28" s="10" t="s">
        <v>718</v>
      </c>
      <c r="D28" s="118" t="s">
        <v>26</v>
      </c>
      <c r="E28" s="132" t="s">
        <v>673</v>
      </c>
      <c r="F28" s="133"/>
      <c r="G28" s="11" t="s">
        <v>719</v>
      </c>
      <c r="H28" s="14">
        <v>2.0099999999999998</v>
      </c>
      <c r="I28" s="109">
        <f t="shared" si="0"/>
        <v>6.0299999999999994</v>
      </c>
      <c r="J28" s="115"/>
    </row>
    <row r="29" spans="1:16" ht="120">
      <c r="A29" s="114"/>
      <c r="B29" s="107">
        <v>3</v>
      </c>
      <c r="C29" s="10" t="s">
        <v>718</v>
      </c>
      <c r="D29" s="118" t="s">
        <v>26</v>
      </c>
      <c r="E29" s="132" t="s">
        <v>271</v>
      </c>
      <c r="F29" s="133"/>
      <c r="G29" s="11" t="s">
        <v>719</v>
      </c>
      <c r="H29" s="14">
        <v>2.0099999999999998</v>
      </c>
      <c r="I29" s="109">
        <f t="shared" si="0"/>
        <v>6.0299999999999994</v>
      </c>
      <c r="J29" s="115"/>
    </row>
    <row r="30" spans="1:16" ht="156">
      <c r="A30" s="114"/>
      <c r="B30" s="107">
        <v>3</v>
      </c>
      <c r="C30" s="10" t="s">
        <v>720</v>
      </c>
      <c r="D30" s="118" t="s">
        <v>25</v>
      </c>
      <c r="E30" s="132" t="s">
        <v>107</v>
      </c>
      <c r="F30" s="133"/>
      <c r="G30" s="11" t="s">
        <v>721</v>
      </c>
      <c r="H30" s="14">
        <v>2.0099999999999998</v>
      </c>
      <c r="I30" s="109">
        <f t="shared" si="0"/>
        <v>6.0299999999999994</v>
      </c>
      <c r="J30" s="115"/>
    </row>
    <row r="31" spans="1:16" ht="156">
      <c r="A31" s="114"/>
      <c r="B31" s="107">
        <v>3</v>
      </c>
      <c r="C31" s="10" t="s">
        <v>720</v>
      </c>
      <c r="D31" s="118" t="s">
        <v>25</v>
      </c>
      <c r="E31" s="132" t="s">
        <v>212</v>
      </c>
      <c r="F31" s="133"/>
      <c r="G31" s="11" t="s">
        <v>721</v>
      </c>
      <c r="H31" s="14">
        <v>2.0099999999999998</v>
      </c>
      <c r="I31" s="109">
        <f t="shared" si="0"/>
        <v>6.0299999999999994</v>
      </c>
      <c r="J31" s="115"/>
    </row>
    <row r="32" spans="1:16" ht="156">
      <c r="A32" s="114"/>
      <c r="B32" s="107">
        <v>3</v>
      </c>
      <c r="C32" s="10" t="s">
        <v>720</v>
      </c>
      <c r="D32" s="118" t="s">
        <v>25</v>
      </c>
      <c r="E32" s="132" t="s">
        <v>214</v>
      </c>
      <c r="F32" s="133"/>
      <c r="G32" s="11" t="s">
        <v>721</v>
      </c>
      <c r="H32" s="14">
        <v>2.0099999999999998</v>
      </c>
      <c r="I32" s="109">
        <f t="shared" si="0"/>
        <v>6.0299999999999994</v>
      </c>
      <c r="J32" s="115"/>
    </row>
    <row r="33" spans="1:10" ht="156">
      <c r="A33" s="114"/>
      <c r="B33" s="107">
        <v>3</v>
      </c>
      <c r="C33" s="10" t="s">
        <v>720</v>
      </c>
      <c r="D33" s="118" t="s">
        <v>25</v>
      </c>
      <c r="E33" s="132" t="s">
        <v>310</v>
      </c>
      <c r="F33" s="133"/>
      <c r="G33" s="11" t="s">
        <v>721</v>
      </c>
      <c r="H33" s="14">
        <v>2.0099999999999998</v>
      </c>
      <c r="I33" s="109">
        <f t="shared" si="0"/>
        <v>6.0299999999999994</v>
      </c>
      <c r="J33" s="115"/>
    </row>
    <row r="34" spans="1:10" ht="156">
      <c r="A34" s="114"/>
      <c r="B34" s="107">
        <v>3</v>
      </c>
      <c r="C34" s="10" t="s">
        <v>720</v>
      </c>
      <c r="D34" s="118" t="s">
        <v>26</v>
      </c>
      <c r="E34" s="132" t="s">
        <v>210</v>
      </c>
      <c r="F34" s="133"/>
      <c r="G34" s="11" t="s">
        <v>721</v>
      </c>
      <c r="H34" s="14">
        <v>2.0099999999999998</v>
      </c>
      <c r="I34" s="109">
        <f t="shared" si="0"/>
        <v>6.0299999999999994</v>
      </c>
      <c r="J34" s="115"/>
    </row>
    <row r="35" spans="1:10" ht="156">
      <c r="A35" s="114"/>
      <c r="B35" s="107">
        <v>3</v>
      </c>
      <c r="C35" s="10" t="s">
        <v>720</v>
      </c>
      <c r="D35" s="118" t="s">
        <v>26</v>
      </c>
      <c r="E35" s="132" t="s">
        <v>263</v>
      </c>
      <c r="F35" s="133"/>
      <c r="G35" s="11" t="s">
        <v>721</v>
      </c>
      <c r="H35" s="14">
        <v>2.0099999999999998</v>
      </c>
      <c r="I35" s="109">
        <f t="shared" si="0"/>
        <v>6.0299999999999994</v>
      </c>
      <c r="J35" s="115"/>
    </row>
    <row r="36" spans="1:10" ht="156">
      <c r="A36" s="114"/>
      <c r="B36" s="107">
        <v>3</v>
      </c>
      <c r="C36" s="10" t="s">
        <v>720</v>
      </c>
      <c r="D36" s="118" t="s">
        <v>26</v>
      </c>
      <c r="E36" s="132" t="s">
        <v>265</v>
      </c>
      <c r="F36" s="133"/>
      <c r="G36" s="11" t="s">
        <v>721</v>
      </c>
      <c r="H36" s="14">
        <v>2.0099999999999998</v>
      </c>
      <c r="I36" s="109">
        <f t="shared" si="0"/>
        <v>6.0299999999999994</v>
      </c>
      <c r="J36" s="115"/>
    </row>
    <row r="37" spans="1:10" ht="204">
      <c r="A37" s="114"/>
      <c r="B37" s="107">
        <v>3</v>
      </c>
      <c r="C37" s="10" t="s">
        <v>722</v>
      </c>
      <c r="D37" s="118" t="s">
        <v>25</v>
      </c>
      <c r="E37" s="132" t="s">
        <v>635</v>
      </c>
      <c r="F37" s="133"/>
      <c r="G37" s="11" t="s">
        <v>723</v>
      </c>
      <c r="H37" s="14">
        <v>3.56</v>
      </c>
      <c r="I37" s="109">
        <f t="shared" si="0"/>
        <v>10.68</v>
      </c>
      <c r="J37" s="115"/>
    </row>
    <row r="38" spans="1:10" ht="204">
      <c r="A38" s="114"/>
      <c r="B38" s="107">
        <v>3</v>
      </c>
      <c r="C38" s="10" t="s">
        <v>722</v>
      </c>
      <c r="D38" s="118" t="s">
        <v>25</v>
      </c>
      <c r="E38" s="132" t="s">
        <v>637</v>
      </c>
      <c r="F38" s="133"/>
      <c r="G38" s="11" t="s">
        <v>723</v>
      </c>
      <c r="H38" s="14">
        <v>3.56</v>
      </c>
      <c r="I38" s="109">
        <f t="shared" si="0"/>
        <v>10.68</v>
      </c>
      <c r="J38" s="115"/>
    </row>
    <row r="39" spans="1:10" ht="204">
      <c r="A39" s="114"/>
      <c r="B39" s="107">
        <v>3</v>
      </c>
      <c r="C39" s="10" t="s">
        <v>722</v>
      </c>
      <c r="D39" s="118" t="s">
        <v>25</v>
      </c>
      <c r="E39" s="132" t="s">
        <v>639</v>
      </c>
      <c r="F39" s="133"/>
      <c r="G39" s="11" t="s">
        <v>723</v>
      </c>
      <c r="H39" s="14">
        <v>3.56</v>
      </c>
      <c r="I39" s="109">
        <f t="shared" si="0"/>
        <v>10.68</v>
      </c>
      <c r="J39" s="115"/>
    </row>
    <row r="40" spans="1:10" ht="204">
      <c r="A40" s="114"/>
      <c r="B40" s="107">
        <v>4</v>
      </c>
      <c r="C40" s="10" t="s">
        <v>722</v>
      </c>
      <c r="D40" s="118" t="s">
        <v>27</v>
      </c>
      <c r="E40" s="132" t="s">
        <v>635</v>
      </c>
      <c r="F40" s="133"/>
      <c r="G40" s="11" t="s">
        <v>723</v>
      </c>
      <c r="H40" s="14">
        <v>3.56</v>
      </c>
      <c r="I40" s="109">
        <f t="shared" si="0"/>
        <v>14.24</v>
      </c>
      <c r="J40" s="115"/>
    </row>
    <row r="41" spans="1:10" ht="204">
      <c r="A41" s="114"/>
      <c r="B41" s="107">
        <v>4</v>
      </c>
      <c r="C41" s="10" t="s">
        <v>722</v>
      </c>
      <c r="D41" s="118" t="s">
        <v>27</v>
      </c>
      <c r="E41" s="132" t="s">
        <v>636</v>
      </c>
      <c r="F41" s="133"/>
      <c r="G41" s="11" t="s">
        <v>723</v>
      </c>
      <c r="H41" s="14">
        <v>3.56</v>
      </c>
      <c r="I41" s="109">
        <f t="shared" si="0"/>
        <v>14.24</v>
      </c>
      <c r="J41" s="115"/>
    </row>
    <row r="42" spans="1:10" ht="204">
      <c r="A42" s="114"/>
      <c r="B42" s="107">
        <v>4</v>
      </c>
      <c r="C42" s="10" t="s">
        <v>722</v>
      </c>
      <c r="D42" s="118" t="s">
        <v>27</v>
      </c>
      <c r="E42" s="132" t="s">
        <v>637</v>
      </c>
      <c r="F42" s="133"/>
      <c r="G42" s="11" t="s">
        <v>723</v>
      </c>
      <c r="H42" s="14">
        <v>3.56</v>
      </c>
      <c r="I42" s="109">
        <f t="shared" si="0"/>
        <v>14.24</v>
      </c>
      <c r="J42" s="115"/>
    </row>
    <row r="43" spans="1:10" ht="204">
      <c r="A43" s="114"/>
      <c r="B43" s="108">
        <v>4</v>
      </c>
      <c r="C43" s="12" t="s">
        <v>722</v>
      </c>
      <c r="D43" s="119" t="s">
        <v>27</v>
      </c>
      <c r="E43" s="142" t="s">
        <v>638</v>
      </c>
      <c r="F43" s="143"/>
      <c r="G43" s="13" t="s">
        <v>723</v>
      </c>
      <c r="H43" s="15">
        <v>3.56</v>
      </c>
      <c r="I43" s="110">
        <f t="shared" si="0"/>
        <v>14.24</v>
      </c>
      <c r="J43" s="115"/>
    </row>
  </sheetData>
  <mergeCells count="26">
    <mergeCell ref="E43:F43"/>
    <mergeCell ref="E38:F38"/>
    <mergeCell ref="E39:F39"/>
    <mergeCell ref="E40:F40"/>
    <mergeCell ref="E41:F41"/>
    <mergeCell ref="E42:F42"/>
    <mergeCell ref="E33:F33"/>
    <mergeCell ref="E34:F34"/>
    <mergeCell ref="E35:F35"/>
    <mergeCell ref="E36:F36"/>
    <mergeCell ref="E37:F37"/>
    <mergeCell ref="E29:F29"/>
    <mergeCell ref="E23:F23"/>
    <mergeCell ref="E30:F30"/>
    <mergeCell ref="E31:F31"/>
    <mergeCell ref="E32:F32"/>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6"/>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0.4</v>
      </c>
      <c r="O1" t="s">
        <v>181</v>
      </c>
    </row>
    <row r="2" spans="1:15" ht="15.75" customHeight="1">
      <c r="A2" s="114"/>
      <c r="B2" s="124" t="s">
        <v>134</v>
      </c>
      <c r="C2" s="120"/>
      <c r="D2" s="120"/>
      <c r="E2" s="120"/>
      <c r="F2" s="120"/>
      <c r="G2" s="120"/>
      <c r="H2" s="120"/>
      <c r="I2" s="120"/>
      <c r="J2" s="120"/>
      <c r="K2" s="125" t="s">
        <v>140</v>
      </c>
      <c r="L2" s="115"/>
      <c r="N2">
        <v>225.74000000000007</v>
      </c>
      <c r="O2" t="s">
        <v>182</v>
      </c>
    </row>
    <row r="3" spans="1:15" ht="12.75" customHeight="1">
      <c r="A3" s="114"/>
      <c r="B3" s="121" t="s">
        <v>135</v>
      </c>
      <c r="C3" s="120"/>
      <c r="D3" s="120"/>
      <c r="E3" s="120"/>
      <c r="F3" s="120"/>
      <c r="G3" s="120"/>
      <c r="H3" s="120"/>
      <c r="I3" s="120"/>
      <c r="J3" s="120"/>
      <c r="K3" s="120"/>
      <c r="L3" s="115"/>
      <c r="N3">
        <v>225.74000000000007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729</v>
      </c>
      <c r="C10" s="120"/>
      <c r="D10" s="120"/>
      <c r="E10" s="120"/>
      <c r="F10" s="115"/>
      <c r="G10" s="116"/>
      <c r="H10" s="116" t="s">
        <v>729</v>
      </c>
      <c r="I10" s="120"/>
      <c r="J10" s="120"/>
      <c r="K10" s="134">
        <f>IF(Invoice!J10&lt;&gt;"",Invoice!J10,"")</f>
        <v>51413</v>
      </c>
      <c r="L10" s="115"/>
    </row>
    <row r="11" spans="1:15" ht="12.75" customHeight="1">
      <c r="A11" s="114"/>
      <c r="B11" s="114" t="s">
        <v>709</v>
      </c>
      <c r="C11" s="120"/>
      <c r="D11" s="120"/>
      <c r="E11" s="120"/>
      <c r="F11" s="115"/>
      <c r="G11" s="116"/>
      <c r="H11" s="116" t="s">
        <v>709</v>
      </c>
      <c r="I11" s="120"/>
      <c r="J11" s="120"/>
      <c r="K11" s="135"/>
      <c r="L11" s="115"/>
    </row>
    <row r="12" spans="1:15" ht="12.75" customHeight="1">
      <c r="A12" s="114"/>
      <c r="B12" s="114" t="s">
        <v>730</v>
      </c>
      <c r="C12" s="120"/>
      <c r="D12" s="120"/>
      <c r="E12" s="120"/>
      <c r="F12" s="115"/>
      <c r="G12" s="116"/>
      <c r="H12" s="116" t="s">
        <v>731</v>
      </c>
      <c r="I12" s="120"/>
      <c r="J12" s="120"/>
      <c r="K12" s="120"/>
      <c r="L12" s="115"/>
    </row>
    <row r="13" spans="1:15" ht="12.75" customHeight="1">
      <c r="A13" s="114"/>
      <c r="B13" s="114" t="s">
        <v>732</v>
      </c>
      <c r="C13" s="120"/>
      <c r="D13" s="120"/>
      <c r="E13" s="120"/>
      <c r="F13" s="115"/>
      <c r="G13" s="116"/>
      <c r="H13" s="116" t="s">
        <v>732</v>
      </c>
      <c r="I13" s="120"/>
      <c r="J13" s="120"/>
      <c r="K13" s="99" t="s">
        <v>11</v>
      </c>
      <c r="L13" s="115"/>
    </row>
    <row r="14" spans="1:15" ht="15" customHeight="1">
      <c r="A14" s="114"/>
      <c r="B14" s="114" t="s">
        <v>712</v>
      </c>
      <c r="C14" s="120"/>
      <c r="D14" s="120"/>
      <c r="E14" s="120"/>
      <c r="F14" s="115"/>
      <c r="G14" s="116"/>
      <c r="H14" s="116" t="s">
        <v>712</v>
      </c>
      <c r="I14" s="120"/>
      <c r="J14" s="120"/>
      <c r="K14" s="136">
        <f>Invoice!J14</f>
        <v>45182</v>
      </c>
      <c r="L14" s="115"/>
    </row>
    <row r="15" spans="1:15" ht="15" customHeight="1">
      <c r="A15" s="114"/>
      <c r="B15" s="6" t="s">
        <v>6</v>
      </c>
      <c r="C15" s="7"/>
      <c r="D15" s="7"/>
      <c r="E15" s="7"/>
      <c r="F15" s="8"/>
      <c r="G15" s="116"/>
      <c r="H15" s="9" t="s">
        <v>6</v>
      </c>
      <c r="I15" s="120"/>
      <c r="J15" s="120"/>
      <c r="K15" s="137"/>
      <c r="L15" s="115"/>
    </row>
    <row r="16" spans="1:15" ht="15" customHeight="1">
      <c r="A16" s="114"/>
      <c r="B16" s="120"/>
      <c r="C16" s="120"/>
      <c r="D16" s="120"/>
      <c r="E16" s="120"/>
      <c r="F16" s="120"/>
      <c r="G16" s="120"/>
      <c r="H16" s="120"/>
      <c r="I16" s="123" t="s">
        <v>142</v>
      </c>
      <c r="J16" s="123" t="s">
        <v>142</v>
      </c>
      <c r="K16" s="129">
        <v>39966</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20"/>
      <c r="I18" s="122" t="s">
        <v>258</v>
      </c>
      <c r="J18" s="122" t="s">
        <v>258</v>
      </c>
      <c r="K18" s="104" t="s">
        <v>162</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8" t="s">
        <v>201</v>
      </c>
      <c r="G20" s="139"/>
      <c r="H20" s="100" t="s">
        <v>169</v>
      </c>
      <c r="I20" s="100" t="s">
        <v>202</v>
      </c>
      <c r="J20" s="100" t="s">
        <v>202</v>
      </c>
      <c r="K20" s="100" t="s">
        <v>21</v>
      </c>
      <c r="L20" s="115"/>
    </row>
    <row r="21" spans="1:12" ht="12.75" customHeight="1">
      <c r="A21" s="114"/>
      <c r="B21" s="100"/>
      <c r="C21" s="100"/>
      <c r="D21" s="100"/>
      <c r="E21" s="117"/>
      <c r="F21" s="138"/>
      <c r="G21" s="139"/>
      <c r="H21" s="100" t="s">
        <v>141</v>
      </c>
      <c r="I21" s="100"/>
      <c r="J21" s="100"/>
      <c r="K21" s="100"/>
      <c r="L21" s="115"/>
    </row>
    <row r="22" spans="1:12" ht="26.25">
      <c r="A22" s="114"/>
      <c r="B22" s="105"/>
      <c r="C22" s="105"/>
      <c r="D22" s="105"/>
      <c r="E22" s="106"/>
      <c r="F22" s="106"/>
      <c r="G22" s="130"/>
      <c r="H22" s="131" t="s">
        <v>735</v>
      </c>
      <c r="I22" s="105"/>
      <c r="J22" s="105"/>
      <c r="K22" s="105"/>
      <c r="L22" s="115"/>
    </row>
    <row r="23" spans="1:12" ht="24" customHeight="1">
      <c r="A23" s="114"/>
      <c r="B23" s="107">
        <f>'Tax Invoice'!D18</f>
        <v>1</v>
      </c>
      <c r="C23" s="10" t="s">
        <v>715</v>
      </c>
      <c r="D23" s="10" t="s">
        <v>715</v>
      </c>
      <c r="E23" s="118"/>
      <c r="F23" s="132"/>
      <c r="G23" s="133"/>
      <c r="H23" s="11" t="s">
        <v>725</v>
      </c>
      <c r="I23" s="14">
        <f t="shared" ref="I23:I44" si="0">ROUNDUP(J23*$N$1,2)</f>
        <v>9.82</v>
      </c>
      <c r="J23" s="14">
        <v>24.55</v>
      </c>
      <c r="K23" s="109">
        <f t="shared" ref="K23:K44" si="1">I23*B23</f>
        <v>9.82</v>
      </c>
      <c r="L23" s="115"/>
    </row>
    <row r="24" spans="1:12" ht="24" customHeight="1">
      <c r="A24" s="114"/>
      <c r="B24" s="107">
        <f>'Tax Invoice'!D19</f>
        <v>2</v>
      </c>
      <c r="C24" s="10" t="s">
        <v>716</v>
      </c>
      <c r="D24" s="10" t="s">
        <v>716</v>
      </c>
      <c r="E24" s="118"/>
      <c r="F24" s="132"/>
      <c r="G24" s="133"/>
      <c r="H24" s="11" t="s">
        <v>717</v>
      </c>
      <c r="I24" s="14">
        <f t="shared" si="0"/>
        <v>6.76</v>
      </c>
      <c r="J24" s="14">
        <v>16.899999999999999</v>
      </c>
      <c r="K24" s="109">
        <f t="shared" si="1"/>
        <v>13.52</v>
      </c>
      <c r="L24" s="115"/>
    </row>
    <row r="25" spans="1:12" ht="24" customHeight="1">
      <c r="A25" s="114"/>
      <c r="B25" s="107">
        <f>'Tax Invoice'!D20</f>
        <v>3</v>
      </c>
      <c r="C25" s="10" t="s">
        <v>718</v>
      </c>
      <c r="D25" s="10" t="s">
        <v>718</v>
      </c>
      <c r="E25" s="118" t="s">
        <v>25</v>
      </c>
      <c r="F25" s="132" t="s">
        <v>273</v>
      </c>
      <c r="G25" s="133"/>
      <c r="H25" s="11" t="s">
        <v>719</v>
      </c>
      <c r="I25" s="14">
        <f t="shared" si="0"/>
        <v>0.81</v>
      </c>
      <c r="J25" s="14">
        <v>2.0099999999999998</v>
      </c>
      <c r="K25" s="109">
        <f t="shared" si="1"/>
        <v>2.4300000000000002</v>
      </c>
      <c r="L25" s="115"/>
    </row>
    <row r="26" spans="1:12" ht="24" customHeight="1">
      <c r="A26" s="114"/>
      <c r="B26" s="107">
        <f>'Tax Invoice'!D21</f>
        <v>3</v>
      </c>
      <c r="C26" s="10" t="s">
        <v>718</v>
      </c>
      <c r="D26" s="10" t="s">
        <v>718</v>
      </c>
      <c r="E26" s="118" t="s">
        <v>25</v>
      </c>
      <c r="F26" s="132" t="s">
        <v>673</v>
      </c>
      <c r="G26" s="133"/>
      <c r="H26" s="11" t="s">
        <v>719</v>
      </c>
      <c r="I26" s="14">
        <f t="shared" si="0"/>
        <v>0.81</v>
      </c>
      <c r="J26" s="14">
        <v>2.0099999999999998</v>
      </c>
      <c r="K26" s="109">
        <f t="shared" si="1"/>
        <v>2.4300000000000002</v>
      </c>
      <c r="L26" s="115"/>
    </row>
    <row r="27" spans="1:12" ht="24" customHeight="1">
      <c r="A27" s="114"/>
      <c r="B27" s="107">
        <f>'Tax Invoice'!D22</f>
        <v>3</v>
      </c>
      <c r="C27" s="10" t="s">
        <v>718</v>
      </c>
      <c r="D27" s="10" t="s">
        <v>718</v>
      </c>
      <c r="E27" s="118" t="s">
        <v>25</v>
      </c>
      <c r="F27" s="132" t="s">
        <v>271</v>
      </c>
      <c r="G27" s="133"/>
      <c r="H27" s="11" t="s">
        <v>719</v>
      </c>
      <c r="I27" s="14">
        <f t="shared" si="0"/>
        <v>0.81</v>
      </c>
      <c r="J27" s="14">
        <v>2.0099999999999998</v>
      </c>
      <c r="K27" s="109">
        <f t="shared" si="1"/>
        <v>2.4300000000000002</v>
      </c>
      <c r="L27" s="115"/>
    </row>
    <row r="28" spans="1:12" ht="24" customHeight="1">
      <c r="A28" s="114"/>
      <c r="B28" s="107">
        <f>'Tax Invoice'!D23</f>
        <v>3</v>
      </c>
      <c r="C28" s="10" t="s">
        <v>718</v>
      </c>
      <c r="D28" s="10" t="s">
        <v>718</v>
      </c>
      <c r="E28" s="118" t="s">
        <v>26</v>
      </c>
      <c r="F28" s="132" t="s">
        <v>273</v>
      </c>
      <c r="G28" s="133"/>
      <c r="H28" s="11" t="s">
        <v>719</v>
      </c>
      <c r="I28" s="14">
        <f t="shared" si="0"/>
        <v>0.81</v>
      </c>
      <c r="J28" s="14">
        <v>2.0099999999999998</v>
      </c>
      <c r="K28" s="109">
        <f t="shared" si="1"/>
        <v>2.4300000000000002</v>
      </c>
      <c r="L28" s="115"/>
    </row>
    <row r="29" spans="1:12" ht="24" customHeight="1">
      <c r="A29" s="114"/>
      <c r="B29" s="107">
        <f>'Tax Invoice'!D24</f>
        <v>3</v>
      </c>
      <c r="C29" s="10" t="s">
        <v>718</v>
      </c>
      <c r="D29" s="10" t="s">
        <v>718</v>
      </c>
      <c r="E29" s="118" t="s">
        <v>26</v>
      </c>
      <c r="F29" s="132" t="s">
        <v>673</v>
      </c>
      <c r="G29" s="133"/>
      <c r="H29" s="11" t="s">
        <v>719</v>
      </c>
      <c r="I29" s="14">
        <f t="shared" si="0"/>
        <v>0.81</v>
      </c>
      <c r="J29" s="14">
        <v>2.0099999999999998</v>
      </c>
      <c r="K29" s="109">
        <f t="shared" si="1"/>
        <v>2.4300000000000002</v>
      </c>
      <c r="L29" s="115"/>
    </row>
    <row r="30" spans="1:12" ht="24" customHeight="1">
      <c r="A30" s="114"/>
      <c r="B30" s="107">
        <f>'Tax Invoice'!D25</f>
        <v>3</v>
      </c>
      <c r="C30" s="10" t="s">
        <v>718</v>
      </c>
      <c r="D30" s="10" t="s">
        <v>718</v>
      </c>
      <c r="E30" s="118" t="s">
        <v>26</v>
      </c>
      <c r="F30" s="132" t="s">
        <v>271</v>
      </c>
      <c r="G30" s="133"/>
      <c r="H30" s="11" t="s">
        <v>719</v>
      </c>
      <c r="I30" s="14">
        <f t="shared" si="0"/>
        <v>0.81</v>
      </c>
      <c r="J30" s="14">
        <v>2.0099999999999998</v>
      </c>
      <c r="K30" s="109">
        <f t="shared" si="1"/>
        <v>2.4300000000000002</v>
      </c>
      <c r="L30" s="115"/>
    </row>
    <row r="31" spans="1:12" ht="24" customHeight="1">
      <c r="A31" s="114"/>
      <c r="B31" s="107">
        <f>'Tax Invoice'!D26</f>
        <v>3</v>
      </c>
      <c r="C31" s="10" t="s">
        <v>720</v>
      </c>
      <c r="D31" s="10" t="s">
        <v>720</v>
      </c>
      <c r="E31" s="118" t="s">
        <v>25</v>
      </c>
      <c r="F31" s="132" t="s">
        <v>107</v>
      </c>
      <c r="G31" s="133"/>
      <c r="H31" s="11" t="s">
        <v>721</v>
      </c>
      <c r="I31" s="14">
        <f t="shared" si="0"/>
        <v>0.81</v>
      </c>
      <c r="J31" s="14">
        <v>2.0099999999999998</v>
      </c>
      <c r="K31" s="109">
        <f t="shared" si="1"/>
        <v>2.4300000000000002</v>
      </c>
      <c r="L31" s="115"/>
    </row>
    <row r="32" spans="1:12" ht="24" customHeight="1">
      <c r="A32" s="114"/>
      <c r="B32" s="107">
        <f>'Tax Invoice'!D27</f>
        <v>3</v>
      </c>
      <c r="C32" s="10" t="s">
        <v>720</v>
      </c>
      <c r="D32" s="10" t="s">
        <v>720</v>
      </c>
      <c r="E32" s="118" t="s">
        <v>25</v>
      </c>
      <c r="F32" s="132" t="s">
        <v>212</v>
      </c>
      <c r="G32" s="133"/>
      <c r="H32" s="11" t="s">
        <v>721</v>
      </c>
      <c r="I32" s="14">
        <f t="shared" si="0"/>
        <v>0.81</v>
      </c>
      <c r="J32" s="14">
        <v>2.0099999999999998</v>
      </c>
      <c r="K32" s="109">
        <f t="shared" si="1"/>
        <v>2.4300000000000002</v>
      </c>
      <c r="L32" s="115"/>
    </row>
    <row r="33" spans="1:12" ht="24" customHeight="1">
      <c r="A33" s="114"/>
      <c r="B33" s="107">
        <f>'Tax Invoice'!D28</f>
        <v>3</v>
      </c>
      <c r="C33" s="10" t="s">
        <v>720</v>
      </c>
      <c r="D33" s="10" t="s">
        <v>720</v>
      </c>
      <c r="E33" s="118" t="s">
        <v>25</v>
      </c>
      <c r="F33" s="132" t="s">
        <v>214</v>
      </c>
      <c r="G33" s="133"/>
      <c r="H33" s="11" t="s">
        <v>721</v>
      </c>
      <c r="I33" s="14">
        <f t="shared" si="0"/>
        <v>0.81</v>
      </c>
      <c r="J33" s="14">
        <v>2.0099999999999998</v>
      </c>
      <c r="K33" s="109">
        <f t="shared" si="1"/>
        <v>2.4300000000000002</v>
      </c>
      <c r="L33" s="115"/>
    </row>
    <row r="34" spans="1:12" ht="24" customHeight="1">
      <c r="A34" s="114"/>
      <c r="B34" s="107">
        <f>'Tax Invoice'!D29</f>
        <v>3</v>
      </c>
      <c r="C34" s="10" t="s">
        <v>720</v>
      </c>
      <c r="D34" s="10" t="s">
        <v>720</v>
      </c>
      <c r="E34" s="118" t="s">
        <v>25</v>
      </c>
      <c r="F34" s="132" t="s">
        <v>310</v>
      </c>
      <c r="G34" s="133"/>
      <c r="H34" s="11" t="s">
        <v>721</v>
      </c>
      <c r="I34" s="14">
        <f t="shared" si="0"/>
        <v>0.81</v>
      </c>
      <c r="J34" s="14">
        <v>2.0099999999999998</v>
      </c>
      <c r="K34" s="109">
        <f t="shared" si="1"/>
        <v>2.4300000000000002</v>
      </c>
      <c r="L34" s="115"/>
    </row>
    <row r="35" spans="1:12" ht="24" customHeight="1">
      <c r="A35" s="114"/>
      <c r="B35" s="107">
        <f>'Tax Invoice'!D30</f>
        <v>3</v>
      </c>
      <c r="C35" s="10" t="s">
        <v>720</v>
      </c>
      <c r="D35" s="10" t="s">
        <v>720</v>
      </c>
      <c r="E35" s="118" t="s">
        <v>26</v>
      </c>
      <c r="F35" s="132" t="s">
        <v>210</v>
      </c>
      <c r="G35" s="133"/>
      <c r="H35" s="11" t="s">
        <v>721</v>
      </c>
      <c r="I35" s="14">
        <f t="shared" si="0"/>
        <v>0.81</v>
      </c>
      <c r="J35" s="14">
        <v>2.0099999999999998</v>
      </c>
      <c r="K35" s="109">
        <f t="shared" si="1"/>
        <v>2.4300000000000002</v>
      </c>
      <c r="L35" s="115"/>
    </row>
    <row r="36" spans="1:12" ht="24" customHeight="1">
      <c r="A36" s="114"/>
      <c r="B36" s="107">
        <f>'Tax Invoice'!D31</f>
        <v>3</v>
      </c>
      <c r="C36" s="10" t="s">
        <v>720</v>
      </c>
      <c r="D36" s="10" t="s">
        <v>720</v>
      </c>
      <c r="E36" s="118" t="s">
        <v>26</v>
      </c>
      <c r="F36" s="132" t="s">
        <v>263</v>
      </c>
      <c r="G36" s="133"/>
      <c r="H36" s="11" t="s">
        <v>721</v>
      </c>
      <c r="I36" s="14">
        <f t="shared" si="0"/>
        <v>0.81</v>
      </c>
      <c r="J36" s="14">
        <v>2.0099999999999998</v>
      </c>
      <c r="K36" s="109">
        <f t="shared" si="1"/>
        <v>2.4300000000000002</v>
      </c>
      <c r="L36" s="115"/>
    </row>
    <row r="37" spans="1:12" ht="24" customHeight="1">
      <c r="A37" s="114"/>
      <c r="B37" s="107">
        <f>'Tax Invoice'!D32</f>
        <v>3</v>
      </c>
      <c r="C37" s="10" t="s">
        <v>720</v>
      </c>
      <c r="D37" s="10" t="s">
        <v>720</v>
      </c>
      <c r="E37" s="118" t="s">
        <v>26</v>
      </c>
      <c r="F37" s="132" t="s">
        <v>265</v>
      </c>
      <c r="G37" s="133"/>
      <c r="H37" s="11" t="s">
        <v>721</v>
      </c>
      <c r="I37" s="14">
        <f t="shared" si="0"/>
        <v>0.81</v>
      </c>
      <c r="J37" s="14">
        <v>2.0099999999999998</v>
      </c>
      <c r="K37" s="109">
        <f t="shared" si="1"/>
        <v>2.4300000000000002</v>
      </c>
      <c r="L37" s="115"/>
    </row>
    <row r="38" spans="1:12" ht="36" customHeight="1">
      <c r="A38" s="114"/>
      <c r="B38" s="107">
        <f>'Tax Invoice'!D33</f>
        <v>3</v>
      </c>
      <c r="C38" s="10" t="s">
        <v>722</v>
      </c>
      <c r="D38" s="10" t="s">
        <v>722</v>
      </c>
      <c r="E38" s="118" t="s">
        <v>25</v>
      </c>
      <c r="F38" s="132" t="s">
        <v>635</v>
      </c>
      <c r="G38" s="133"/>
      <c r="H38" s="11" t="s">
        <v>723</v>
      </c>
      <c r="I38" s="14">
        <f t="shared" si="0"/>
        <v>1.43</v>
      </c>
      <c r="J38" s="14">
        <v>3.56</v>
      </c>
      <c r="K38" s="109">
        <f t="shared" si="1"/>
        <v>4.29</v>
      </c>
      <c r="L38" s="115"/>
    </row>
    <row r="39" spans="1:12" ht="36" customHeight="1">
      <c r="A39" s="114"/>
      <c r="B39" s="107">
        <f>'Tax Invoice'!D34</f>
        <v>3</v>
      </c>
      <c r="C39" s="10" t="s">
        <v>722</v>
      </c>
      <c r="D39" s="10" t="s">
        <v>722</v>
      </c>
      <c r="E39" s="118" t="s">
        <v>25</v>
      </c>
      <c r="F39" s="132" t="s">
        <v>637</v>
      </c>
      <c r="G39" s="133"/>
      <c r="H39" s="11" t="s">
        <v>723</v>
      </c>
      <c r="I39" s="14">
        <f t="shared" si="0"/>
        <v>1.43</v>
      </c>
      <c r="J39" s="14">
        <v>3.56</v>
      </c>
      <c r="K39" s="109">
        <f t="shared" si="1"/>
        <v>4.29</v>
      </c>
      <c r="L39" s="115"/>
    </row>
    <row r="40" spans="1:12" ht="36" customHeight="1">
      <c r="A40" s="114"/>
      <c r="B40" s="107">
        <f>'Tax Invoice'!D35</f>
        <v>3</v>
      </c>
      <c r="C40" s="10" t="s">
        <v>722</v>
      </c>
      <c r="D40" s="10" t="s">
        <v>722</v>
      </c>
      <c r="E40" s="118" t="s">
        <v>25</v>
      </c>
      <c r="F40" s="132" t="s">
        <v>639</v>
      </c>
      <c r="G40" s="133"/>
      <c r="H40" s="11" t="s">
        <v>723</v>
      </c>
      <c r="I40" s="14">
        <f t="shared" si="0"/>
        <v>1.43</v>
      </c>
      <c r="J40" s="14">
        <v>3.56</v>
      </c>
      <c r="K40" s="109">
        <f t="shared" si="1"/>
        <v>4.29</v>
      </c>
      <c r="L40" s="115"/>
    </row>
    <row r="41" spans="1:12" ht="36" customHeight="1">
      <c r="A41" s="114"/>
      <c r="B41" s="107">
        <f>'Tax Invoice'!D36</f>
        <v>4</v>
      </c>
      <c r="C41" s="10" t="s">
        <v>722</v>
      </c>
      <c r="D41" s="10" t="s">
        <v>722</v>
      </c>
      <c r="E41" s="118" t="s">
        <v>27</v>
      </c>
      <c r="F41" s="132" t="s">
        <v>635</v>
      </c>
      <c r="G41" s="133"/>
      <c r="H41" s="11" t="s">
        <v>723</v>
      </c>
      <c r="I41" s="14">
        <f t="shared" si="0"/>
        <v>1.43</v>
      </c>
      <c r="J41" s="14">
        <v>3.56</v>
      </c>
      <c r="K41" s="109">
        <f t="shared" si="1"/>
        <v>5.72</v>
      </c>
      <c r="L41" s="115"/>
    </row>
    <row r="42" spans="1:12" ht="36" customHeight="1">
      <c r="A42" s="114"/>
      <c r="B42" s="107">
        <f>'Tax Invoice'!D37</f>
        <v>4</v>
      </c>
      <c r="C42" s="10" t="s">
        <v>722</v>
      </c>
      <c r="D42" s="10" t="s">
        <v>722</v>
      </c>
      <c r="E42" s="118" t="s">
        <v>27</v>
      </c>
      <c r="F42" s="132" t="s">
        <v>636</v>
      </c>
      <c r="G42" s="133"/>
      <c r="H42" s="11" t="s">
        <v>723</v>
      </c>
      <c r="I42" s="14">
        <f t="shared" si="0"/>
        <v>1.43</v>
      </c>
      <c r="J42" s="14">
        <v>3.56</v>
      </c>
      <c r="K42" s="109">
        <f t="shared" si="1"/>
        <v>5.72</v>
      </c>
      <c r="L42" s="115"/>
    </row>
    <row r="43" spans="1:12" ht="36" customHeight="1">
      <c r="A43" s="114"/>
      <c r="B43" s="107">
        <f>'Tax Invoice'!D38</f>
        <v>4</v>
      </c>
      <c r="C43" s="10" t="s">
        <v>722</v>
      </c>
      <c r="D43" s="10" t="s">
        <v>722</v>
      </c>
      <c r="E43" s="118" t="s">
        <v>27</v>
      </c>
      <c r="F43" s="132" t="s">
        <v>637</v>
      </c>
      <c r="G43" s="133"/>
      <c r="H43" s="11" t="s">
        <v>723</v>
      </c>
      <c r="I43" s="14">
        <f t="shared" si="0"/>
        <v>1.43</v>
      </c>
      <c r="J43" s="14">
        <v>3.56</v>
      </c>
      <c r="K43" s="109">
        <f t="shared" si="1"/>
        <v>5.72</v>
      </c>
      <c r="L43" s="115"/>
    </row>
    <row r="44" spans="1:12" ht="36" customHeight="1">
      <c r="A44" s="114"/>
      <c r="B44" s="108">
        <f>'Tax Invoice'!D39</f>
        <v>4</v>
      </c>
      <c r="C44" s="12" t="s">
        <v>722</v>
      </c>
      <c r="D44" s="12" t="s">
        <v>722</v>
      </c>
      <c r="E44" s="119" t="s">
        <v>27</v>
      </c>
      <c r="F44" s="142" t="s">
        <v>638</v>
      </c>
      <c r="G44" s="143"/>
      <c r="H44" s="13" t="s">
        <v>723</v>
      </c>
      <c r="I44" s="15">
        <f t="shared" si="0"/>
        <v>1.43</v>
      </c>
      <c r="J44" s="15">
        <v>3.56</v>
      </c>
      <c r="K44" s="110">
        <f t="shared" si="1"/>
        <v>5.72</v>
      </c>
      <c r="L44" s="115"/>
    </row>
    <row r="45" spans="1:12" ht="12.75" customHeight="1">
      <c r="A45" s="114"/>
      <c r="B45" s="126">
        <f>SUM(B23:B44)</f>
        <v>67</v>
      </c>
      <c r="C45" s="126" t="s">
        <v>144</v>
      </c>
      <c r="D45" s="126"/>
      <c r="E45" s="126"/>
      <c r="F45" s="126"/>
      <c r="G45" s="126"/>
      <c r="H45" s="126"/>
      <c r="I45" s="127" t="s">
        <v>255</v>
      </c>
      <c r="J45" s="127" t="s">
        <v>255</v>
      </c>
      <c r="K45" s="128">
        <f>SUM(K23:K44)</f>
        <v>90.679999999999993</v>
      </c>
      <c r="L45" s="115"/>
    </row>
    <row r="46" spans="1:12" ht="12.75" customHeight="1">
      <c r="A46" s="114"/>
      <c r="B46" s="126"/>
      <c r="C46" s="126"/>
      <c r="D46" s="126"/>
      <c r="E46" s="126"/>
      <c r="F46" s="126"/>
      <c r="G46" s="126"/>
      <c r="H46" s="126"/>
      <c r="I46" s="127" t="s">
        <v>733</v>
      </c>
      <c r="J46" s="127" t="s">
        <v>184</v>
      </c>
      <c r="K46" s="128">
        <v>0</v>
      </c>
      <c r="L46" s="115"/>
    </row>
    <row r="47" spans="1:12" ht="12.75" hidden="1" customHeight="1" outlineLevel="1">
      <c r="A47" s="114"/>
      <c r="B47" s="126"/>
      <c r="C47" s="126"/>
      <c r="D47" s="126"/>
      <c r="E47" s="126"/>
      <c r="F47" s="126"/>
      <c r="G47" s="126"/>
      <c r="H47" s="126"/>
      <c r="I47" s="127" t="s">
        <v>185</v>
      </c>
      <c r="J47" s="127" t="s">
        <v>185</v>
      </c>
      <c r="K47" s="128">
        <f>Invoice!J46</f>
        <v>0</v>
      </c>
      <c r="L47" s="115"/>
    </row>
    <row r="48" spans="1:12" ht="12.75" customHeight="1" collapsed="1">
      <c r="A48" s="114"/>
      <c r="B48" s="126"/>
      <c r="C48" s="126"/>
      <c r="D48" s="126"/>
      <c r="E48" s="126"/>
      <c r="F48" s="126"/>
      <c r="G48" s="126"/>
      <c r="H48" s="126"/>
      <c r="I48" s="127" t="s">
        <v>257</v>
      </c>
      <c r="J48" s="127" t="s">
        <v>257</v>
      </c>
      <c r="K48" s="128">
        <f>SUM(K45:K47)</f>
        <v>90.679999999999993</v>
      </c>
      <c r="L48" s="115"/>
    </row>
    <row r="49" spans="1:12" ht="12.75" customHeight="1">
      <c r="A49" s="6"/>
      <c r="B49" s="7"/>
      <c r="C49" s="7"/>
      <c r="D49" s="7"/>
      <c r="E49" s="7"/>
      <c r="F49" s="7"/>
      <c r="G49" s="7"/>
      <c r="H49" s="7" t="s">
        <v>734</v>
      </c>
      <c r="I49" s="7"/>
      <c r="J49" s="7"/>
      <c r="K49" s="7"/>
      <c r="L49" s="8"/>
    </row>
    <row r="50" spans="1:12" ht="12.75" customHeight="1"/>
    <row r="51" spans="1:12" ht="12.75" customHeight="1"/>
    <row r="52" spans="1:12" ht="12.75" customHeight="1"/>
    <row r="53" spans="1:12" ht="12.75" customHeight="1"/>
    <row r="54" spans="1:12" ht="12.75" customHeight="1"/>
    <row r="55" spans="1:12" ht="12.75" customHeight="1"/>
    <row r="56" spans="1:12" ht="12.75" customHeight="1"/>
  </sheetData>
  <mergeCells count="26">
    <mergeCell ref="F41:G41"/>
    <mergeCell ref="F42:G42"/>
    <mergeCell ref="F43:G43"/>
    <mergeCell ref="F44:G44"/>
    <mergeCell ref="F36:G36"/>
    <mergeCell ref="F37:G37"/>
    <mergeCell ref="F38:G38"/>
    <mergeCell ref="F39:G39"/>
    <mergeCell ref="F40:G40"/>
    <mergeCell ref="F31:G31"/>
    <mergeCell ref="F32:G32"/>
    <mergeCell ref="F33:G33"/>
    <mergeCell ref="F34:G34"/>
    <mergeCell ref="F35:G35"/>
    <mergeCell ref="F25:G25"/>
    <mergeCell ref="F26:G26"/>
    <mergeCell ref="F24:G24"/>
    <mergeCell ref="F29:G29"/>
    <mergeCell ref="F30:G30"/>
    <mergeCell ref="F27:G27"/>
    <mergeCell ref="F28:G28"/>
    <mergeCell ref="F20:G20"/>
    <mergeCell ref="F21:G21"/>
    <mergeCell ref="F23:G23"/>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37" zoomScaleNormal="100" workbookViewId="0">
      <selection activeCell="A1002" sqref="A100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225.74000000000007</v>
      </c>
      <c r="O2" s="21" t="s">
        <v>259</v>
      </c>
    </row>
    <row r="3" spans="1:15" s="21" customFormat="1" ht="15" customHeight="1" thickBot="1">
      <c r="A3" s="22" t="s">
        <v>151</v>
      </c>
      <c r="G3" s="28">
        <v>45184</v>
      </c>
      <c r="H3" s="29"/>
      <c r="N3" s="21">
        <v>225.74000000000007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GBP</v>
      </c>
    </row>
    <row r="10" spans="1:15" s="21" customFormat="1" ht="13.5" thickBot="1">
      <c r="A10" s="36" t="str">
        <f>'Copy paste to Here'!G10</f>
        <v>Tattoo morningstar weymouth</v>
      </c>
      <c r="B10" s="37"/>
      <c r="C10" s="37"/>
      <c r="D10" s="37"/>
      <c r="F10" s="38" t="str">
        <f>'Copy paste to Here'!B10</f>
        <v>Tattoo morningstar weymouth</v>
      </c>
      <c r="G10" s="39"/>
      <c r="H10" s="40"/>
      <c r="K10" s="95" t="s">
        <v>276</v>
      </c>
      <c r="L10" s="35" t="s">
        <v>276</v>
      </c>
      <c r="M10" s="21">
        <v>1</v>
      </c>
    </row>
    <row r="11" spans="1:15" s="21" customFormat="1" ht="15.75" thickBot="1">
      <c r="A11" s="41" t="str">
        <f>'Copy paste to Here'!G11</f>
        <v>Kerry Richardson</v>
      </c>
      <c r="B11" s="42"/>
      <c r="C11" s="42"/>
      <c r="D11" s="42"/>
      <c r="F11" s="43" t="str">
        <f>'Copy paste to Here'!B11</f>
        <v>Kerry Richardson</v>
      </c>
      <c r="G11" s="44"/>
      <c r="H11" s="45"/>
      <c r="K11" s="93" t="s">
        <v>158</v>
      </c>
      <c r="L11" s="46" t="s">
        <v>159</v>
      </c>
      <c r="M11" s="21">
        <f>VLOOKUP(G3,[1]Sheet1!$A$9:$I$7290,2,FALSE)</f>
        <v>35.65</v>
      </c>
    </row>
    <row r="12" spans="1:15" s="21" customFormat="1" ht="15.75" thickBot="1">
      <c r="A12" s="41" t="str">
        <f>'Copy paste to Here'!G12</f>
        <v>Weymouth 105a st Mary’s street</v>
      </c>
      <c r="B12" s="42"/>
      <c r="C12" s="42"/>
      <c r="D12" s="42"/>
      <c r="E12" s="89"/>
      <c r="F12" s="43" t="str">
        <f>'Copy paste to Here'!B12</f>
        <v>Weymouth 105a st Mary’s street</v>
      </c>
      <c r="G12" s="44"/>
      <c r="H12" s="45"/>
      <c r="K12" s="93" t="s">
        <v>160</v>
      </c>
      <c r="L12" s="46" t="s">
        <v>133</v>
      </c>
      <c r="M12" s="21">
        <f>VLOOKUP(G3,[1]Sheet1!$A$9:$I$7290,3,FALSE)</f>
        <v>37.729999999999997</v>
      </c>
    </row>
    <row r="13" spans="1:15" s="21" customFormat="1" ht="15.75" thickBot="1">
      <c r="A13" s="41" t="str">
        <f>'Copy paste to Here'!G13</f>
        <v>Dt40ea Dorset</v>
      </c>
      <c r="B13" s="42"/>
      <c r="C13" s="42"/>
      <c r="D13" s="42"/>
      <c r="E13" s="111" t="s">
        <v>162</v>
      </c>
      <c r="F13" s="43" t="str">
        <f>'Copy paste to Here'!B13</f>
        <v>Dt40ea Dorset</v>
      </c>
      <c r="G13" s="44"/>
      <c r="H13" s="45"/>
      <c r="K13" s="93" t="s">
        <v>161</v>
      </c>
      <c r="L13" s="46" t="s">
        <v>162</v>
      </c>
      <c r="M13" s="113">
        <f>VLOOKUP(G3,[1]Sheet1!$A$9:$I$7290,4,FALSE)</f>
        <v>44.01</v>
      </c>
    </row>
    <row r="14" spans="1:15" s="21" customFormat="1" ht="15.75" thickBot="1">
      <c r="A14" s="41" t="str">
        <f>'Copy paste to Here'!G14</f>
        <v>United Kingdom</v>
      </c>
      <c r="B14" s="42"/>
      <c r="C14" s="42"/>
      <c r="D14" s="42"/>
      <c r="E14" s="111">
        <f>VLOOKUP(J9,$L$10:$M$17,2,FALSE)</f>
        <v>44.01</v>
      </c>
      <c r="F14" s="43" t="str">
        <f>'Copy paste to Here'!B14</f>
        <v>United Kingdom</v>
      </c>
      <c r="G14" s="44"/>
      <c r="H14" s="45"/>
      <c r="K14" s="93" t="s">
        <v>163</v>
      </c>
      <c r="L14" s="46" t="s">
        <v>164</v>
      </c>
      <c r="M14" s="21">
        <f>VLOOKUP(G3,[1]Sheet1!$A$9:$I$7290,5,FALSE)</f>
        <v>22.58</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26.19</v>
      </c>
    </row>
    <row r="16" spans="1:15" s="21" customFormat="1" ht="13.7" customHeight="1" thickBot="1">
      <c r="A16" s="52"/>
      <c r="K16" s="94" t="s">
        <v>167</v>
      </c>
      <c r="L16" s="51" t="s">
        <v>168</v>
      </c>
      <c r="M16" s="21">
        <f>VLOOKUP(G3,[1]Sheet1!$A$9:$I$7290,7,FALSE)</f>
        <v>20.8</v>
      </c>
    </row>
    <row r="17" spans="1:13" s="21" customFormat="1" ht="13.5" thickBot="1">
      <c r="A17" s="53" t="s">
        <v>169</v>
      </c>
      <c r="B17" s="54" t="s">
        <v>170</v>
      </c>
      <c r="C17" s="54" t="s">
        <v>284</v>
      </c>
      <c r="D17" s="55" t="s">
        <v>198</v>
      </c>
      <c r="E17" s="55" t="s">
        <v>261</v>
      </c>
      <c r="F17" s="55" t="str">
        <f>CONCATENATE("Amount ",,J9)</f>
        <v>Amount GBP</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Display with 24 pcs. of green glitter sand stone double flared plugs - size 6g to 1/2'' (4mm- 12 mm) &amp;   &amp;  </v>
      </c>
      <c r="B18" s="57" t="str">
        <f>'Copy paste to Here'!C22</f>
        <v>BRPG209</v>
      </c>
      <c r="C18" s="57" t="s">
        <v>715</v>
      </c>
      <c r="D18" s="58">
        <f>Invoice!B22</f>
        <v>1</v>
      </c>
      <c r="E18" s="59">
        <f>'Shipping Invoice'!J23*$N$1</f>
        <v>24.55</v>
      </c>
      <c r="F18" s="59">
        <f>D18*E18</f>
        <v>24.55</v>
      </c>
      <c r="G18" s="60">
        <f>E18*$E$14</f>
        <v>1080.4455</v>
      </c>
      <c r="H18" s="61">
        <f>D18*G18</f>
        <v>1080.4455</v>
      </c>
    </row>
    <row r="19" spans="1:13" s="62" customFormat="1" ht="24">
      <c r="A19" s="112" t="str">
        <f>IF((LEN('Copy paste to Here'!G23))&gt;5,((CONCATENATE('Copy paste to Here'!G23," &amp; ",'Copy paste to Here'!D23,"  &amp;  ",'Copy paste to Here'!E23))),"Empty Cell")</f>
        <v xml:space="preserve">High polished titanium G23 nose studs, 1mm (18g) with 2mm bezel set round clear crystals / 16 pcs per display box. &amp;   &amp;  </v>
      </c>
      <c r="B19" s="57" t="str">
        <f>'Copy paste to Here'!C23</f>
        <v>BXUNL1</v>
      </c>
      <c r="C19" s="57" t="s">
        <v>716</v>
      </c>
      <c r="D19" s="58">
        <f>Invoice!B23</f>
        <v>2</v>
      </c>
      <c r="E19" s="59">
        <f>'Shipping Invoice'!J24*$N$1</f>
        <v>16.899999999999999</v>
      </c>
      <c r="F19" s="59">
        <f t="shared" ref="F19:F82" si="0">D19*E19</f>
        <v>33.799999999999997</v>
      </c>
      <c r="G19" s="60">
        <f t="shared" ref="G19:G82" si="1">E19*$E$14</f>
        <v>743.76899999999989</v>
      </c>
      <c r="H19" s="63">
        <f t="shared" ref="H19:H82" si="2">D19*G19</f>
        <v>1487.5379999999998</v>
      </c>
    </row>
    <row r="20" spans="1:13" s="62" customFormat="1" ht="25.5">
      <c r="A20" s="56" t="str">
        <f>IF((LEN('Copy paste to Here'!G24))&gt;5,((CONCATENATE('Copy paste to Here'!G24," &amp; ",'Copy paste to Here'!D24,"  &amp;  ",'Copy paste to Here'!E24))),"Empty Cell")</f>
        <v>Anodized 316L steel hinged ball closure ring, 16g (1.2mm) with 3mm ball &amp; Length: 8mm  &amp;  Color: Black</v>
      </c>
      <c r="B20" s="57" t="str">
        <f>'Copy paste to Here'!C24</f>
        <v>HBCRBT16</v>
      </c>
      <c r="C20" s="57" t="s">
        <v>718</v>
      </c>
      <c r="D20" s="58">
        <f>Invoice!B24</f>
        <v>3</v>
      </c>
      <c r="E20" s="59">
        <f>'Shipping Invoice'!J25*$N$1</f>
        <v>2.0099999999999998</v>
      </c>
      <c r="F20" s="59">
        <f t="shared" si="0"/>
        <v>6.0299999999999994</v>
      </c>
      <c r="G20" s="60">
        <f t="shared" si="1"/>
        <v>88.460099999999983</v>
      </c>
      <c r="H20" s="63">
        <f t="shared" si="2"/>
        <v>265.38029999999992</v>
      </c>
    </row>
    <row r="21" spans="1:13" s="62" customFormat="1" ht="25.5">
      <c r="A21" s="56" t="str">
        <f>IF((LEN('Copy paste to Here'!G25))&gt;5,((CONCATENATE('Copy paste to Here'!G25," &amp; ",'Copy paste to Here'!D25,"  &amp;  ",'Copy paste to Here'!E25))),"Empty Cell")</f>
        <v>Anodized 316L steel hinged ball closure ring, 16g (1.2mm) with 3mm ball &amp; Length: 8mm  &amp;  Color: Blue</v>
      </c>
      <c r="B21" s="57" t="str">
        <f>'Copy paste to Here'!C25</f>
        <v>HBCRBT16</v>
      </c>
      <c r="C21" s="57" t="s">
        <v>718</v>
      </c>
      <c r="D21" s="58">
        <f>Invoice!B25</f>
        <v>3</v>
      </c>
      <c r="E21" s="59">
        <f>'Shipping Invoice'!J26*$N$1</f>
        <v>2.0099999999999998</v>
      </c>
      <c r="F21" s="59">
        <f t="shared" si="0"/>
        <v>6.0299999999999994</v>
      </c>
      <c r="G21" s="60">
        <f t="shared" si="1"/>
        <v>88.460099999999983</v>
      </c>
      <c r="H21" s="63">
        <f t="shared" si="2"/>
        <v>265.38029999999992</v>
      </c>
    </row>
    <row r="22" spans="1:13" s="62" customFormat="1" ht="25.5">
      <c r="A22" s="56" t="str">
        <f>IF((LEN('Copy paste to Here'!G26))&gt;5,((CONCATENATE('Copy paste to Here'!G26," &amp; ",'Copy paste to Here'!D26,"  &amp;  ",'Copy paste to Here'!E26))),"Empty Cell")</f>
        <v>Anodized 316L steel hinged ball closure ring, 16g (1.2mm) with 3mm ball &amp; Length: 8mm  &amp;  Color: Rainbow</v>
      </c>
      <c r="B22" s="57" t="str">
        <f>'Copy paste to Here'!C26</f>
        <v>HBCRBT16</v>
      </c>
      <c r="C22" s="57" t="s">
        <v>718</v>
      </c>
      <c r="D22" s="58">
        <f>Invoice!B26</f>
        <v>3</v>
      </c>
      <c r="E22" s="59">
        <f>'Shipping Invoice'!J27*$N$1</f>
        <v>2.0099999999999998</v>
      </c>
      <c r="F22" s="59">
        <f t="shared" si="0"/>
        <v>6.0299999999999994</v>
      </c>
      <c r="G22" s="60">
        <f t="shared" si="1"/>
        <v>88.460099999999983</v>
      </c>
      <c r="H22" s="63">
        <f t="shared" si="2"/>
        <v>265.38029999999992</v>
      </c>
    </row>
    <row r="23" spans="1:13" s="62" customFormat="1" ht="25.5">
      <c r="A23" s="56" t="str">
        <f>IF((LEN('Copy paste to Here'!G27))&gt;5,((CONCATENATE('Copy paste to Here'!G27," &amp; ",'Copy paste to Here'!D27,"  &amp;  ",'Copy paste to Here'!E27))),"Empty Cell")</f>
        <v>Anodized 316L steel hinged ball closure ring, 16g (1.2mm) with 3mm ball &amp; Length: 10mm  &amp;  Color: Black</v>
      </c>
      <c r="B23" s="57" t="str">
        <f>'Copy paste to Here'!C27</f>
        <v>HBCRBT16</v>
      </c>
      <c r="C23" s="57" t="s">
        <v>718</v>
      </c>
      <c r="D23" s="58">
        <f>Invoice!B27</f>
        <v>3</v>
      </c>
      <c r="E23" s="59">
        <f>'Shipping Invoice'!J28*$N$1</f>
        <v>2.0099999999999998</v>
      </c>
      <c r="F23" s="59">
        <f t="shared" si="0"/>
        <v>6.0299999999999994</v>
      </c>
      <c r="G23" s="60">
        <f t="shared" si="1"/>
        <v>88.460099999999983</v>
      </c>
      <c r="H23" s="63">
        <f t="shared" si="2"/>
        <v>265.38029999999992</v>
      </c>
    </row>
    <row r="24" spans="1:13" s="62" customFormat="1" ht="25.5">
      <c r="A24" s="56" t="str">
        <f>IF((LEN('Copy paste to Here'!G28))&gt;5,((CONCATENATE('Copy paste to Here'!G28," &amp; ",'Copy paste to Here'!D28,"  &amp;  ",'Copy paste to Here'!E28))),"Empty Cell")</f>
        <v>Anodized 316L steel hinged ball closure ring, 16g (1.2mm) with 3mm ball &amp; Length: 10mm  &amp;  Color: Blue</v>
      </c>
      <c r="B24" s="57" t="str">
        <f>'Copy paste to Here'!C28</f>
        <v>HBCRBT16</v>
      </c>
      <c r="C24" s="57" t="s">
        <v>718</v>
      </c>
      <c r="D24" s="58">
        <f>Invoice!B28</f>
        <v>3</v>
      </c>
      <c r="E24" s="59">
        <f>'Shipping Invoice'!J29*$N$1</f>
        <v>2.0099999999999998</v>
      </c>
      <c r="F24" s="59">
        <f t="shared" si="0"/>
        <v>6.0299999999999994</v>
      </c>
      <c r="G24" s="60">
        <f t="shared" si="1"/>
        <v>88.460099999999983</v>
      </c>
      <c r="H24" s="63">
        <f t="shared" si="2"/>
        <v>265.38029999999992</v>
      </c>
    </row>
    <row r="25" spans="1:13" s="62" customFormat="1" ht="25.5">
      <c r="A25" s="56" t="str">
        <f>IF((LEN('Copy paste to Here'!G29))&gt;5,((CONCATENATE('Copy paste to Here'!G29," &amp; ",'Copy paste to Here'!D29,"  &amp;  ",'Copy paste to Here'!E29))),"Empty Cell")</f>
        <v>Anodized 316L steel hinged ball closure ring, 16g (1.2mm) with 3mm ball &amp; Length: 10mm  &amp;  Color: Rainbow</v>
      </c>
      <c r="B25" s="57" t="str">
        <f>'Copy paste to Here'!C29</f>
        <v>HBCRBT16</v>
      </c>
      <c r="C25" s="57" t="s">
        <v>718</v>
      </c>
      <c r="D25" s="58">
        <f>Invoice!B29</f>
        <v>3</v>
      </c>
      <c r="E25" s="59">
        <f>'Shipping Invoice'!J30*$N$1</f>
        <v>2.0099999999999998</v>
      </c>
      <c r="F25" s="59">
        <f t="shared" si="0"/>
        <v>6.0299999999999994</v>
      </c>
      <c r="G25" s="60">
        <f t="shared" si="1"/>
        <v>88.460099999999983</v>
      </c>
      <c r="H25" s="63">
        <f t="shared" si="2"/>
        <v>265.38029999999992</v>
      </c>
    </row>
    <row r="26" spans="1:13" s="62" customFormat="1" ht="36">
      <c r="A26" s="56" t="str">
        <f>IF((LEN('Copy paste to Here'!G30))&gt;5,((CONCATENATE('Copy paste to Here'!G30," &amp; ",'Copy paste to Here'!D30,"  &amp;  ",'Copy paste to Here'!E30))),"Empty Cell")</f>
        <v>High polished surgical steel hinged ball closure ring, 16g (1.2mm) with 3mm ball with bezel set crystal &amp; Length: 8mm  &amp;  Crystal Color: Clear</v>
      </c>
      <c r="B26" s="57" t="str">
        <f>'Copy paste to Here'!C30</f>
        <v>HBCRC16</v>
      </c>
      <c r="C26" s="57" t="s">
        <v>720</v>
      </c>
      <c r="D26" s="58">
        <f>Invoice!B30</f>
        <v>3</v>
      </c>
      <c r="E26" s="59">
        <f>'Shipping Invoice'!J31*$N$1</f>
        <v>2.0099999999999998</v>
      </c>
      <c r="F26" s="59">
        <f t="shared" si="0"/>
        <v>6.0299999999999994</v>
      </c>
      <c r="G26" s="60">
        <f t="shared" si="1"/>
        <v>88.460099999999983</v>
      </c>
      <c r="H26" s="63">
        <f t="shared" si="2"/>
        <v>265.38029999999992</v>
      </c>
    </row>
    <row r="27" spans="1:13" s="62" customFormat="1" ht="36">
      <c r="A27" s="56" t="str">
        <f>IF((LEN('Copy paste to Here'!G31))&gt;5,((CONCATENATE('Copy paste to Here'!G31," &amp; ",'Copy paste to Here'!D31,"  &amp;  ",'Copy paste to Here'!E31))),"Empty Cell")</f>
        <v>High polished surgical steel hinged ball closure ring, 16g (1.2mm) with 3mm ball with bezel set crystal &amp; Length: 8mm  &amp;  Crystal Color: Rose</v>
      </c>
      <c r="B27" s="57" t="str">
        <f>'Copy paste to Here'!C31</f>
        <v>HBCRC16</v>
      </c>
      <c r="C27" s="57" t="s">
        <v>720</v>
      </c>
      <c r="D27" s="58">
        <f>Invoice!B31</f>
        <v>3</v>
      </c>
      <c r="E27" s="59">
        <f>'Shipping Invoice'!J32*$N$1</f>
        <v>2.0099999999999998</v>
      </c>
      <c r="F27" s="59">
        <f t="shared" si="0"/>
        <v>6.0299999999999994</v>
      </c>
      <c r="G27" s="60">
        <f t="shared" si="1"/>
        <v>88.460099999999983</v>
      </c>
      <c r="H27" s="63">
        <f t="shared" si="2"/>
        <v>265.38029999999992</v>
      </c>
    </row>
    <row r="28" spans="1:13" s="62" customFormat="1" ht="36">
      <c r="A28" s="56" t="str">
        <f>IF((LEN('Copy paste to Here'!G32))&gt;5,((CONCATENATE('Copy paste to Here'!G32," &amp; ",'Copy paste to Here'!D32,"  &amp;  ",'Copy paste to Here'!E32))),"Empty Cell")</f>
        <v>High polished surgical steel hinged ball closure ring, 16g (1.2mm) with 3mm ball with bezel set crystal &amp; Length: 8mm  &amp;  Crystal Color: Aquamarine</v>
      </c>
      <c r="B28" s="57" t="str">
        <f>'Copy paste to Here'!C32</f>
        <v>HBCRC16</v>
      </c>
      <c r="C28" s="57" t="s">
        <v>720</v>
      </c>
      <c r="D28" s="58">
        <f>Invoice!B32</f>
        <v>3</v>
      </c>
      <c r="E28" s="59">
        <f>'Shipping Invoice'!J33*$N$1</f>
        <v>2.0099999999999998</v>
      </c>
      <c r="F28" s="59">
        <f t="shared" si="0"/>
        <v>6.0299999999999994</v>
      </c>
      <c r="G28" s="60">
        <f t="shared" si="1"/>
        <v>88.460099999999983</v>
      </c>
      <c r="H28" s="63">
        <f t="shared" si="2"/>
        <v>265.38029999999992</v>
      </c>
    </row>
    <row r="29" spans="1:13" s="62" customFormat="1" ht="36">
      <c r="A29" s="56" t="str">
        <f>IF((LEN('Copy paste to Here'!G33))&gt;5,((CONCATENATE('Copy paste to Here'!G33," &amp; ",'Copy paste to Here'!D33,"  &amp;  ",'Copy paste to Here'!E33))),"Empty Cell")</f>
        <v>High polished surgical steel hinged ball closure ring, 16g (1.2mm) with 3mm ball with bezel set crystal &amp; Length: 8mm  &amp;  Crystal Color: Fuchsia</v>
      </c>
      <c r="B29" s="57" t="str">
        <f>'Copy paste to Here'!C33</f>
        <v>HBCRC16</v>
      </c>
      <c r="C29" s="57" t="s">
        <v>720</v>
      </c>
      <c r="D29" s="58">
        <f>Invoice!B33</f>
        <v>3</v>
      </c>
      <c r="E29" s="59">
        <f>'Shipping Invoice'!J34*$N$1</f>
        <v>2.0099999999999998</v>
      </c>
      <c r="F29" s="59">
        <f t="shared" si="0"/>
        <v>6.0299999999999994</v>
      </c>
      <c r="G29" s="60">
        <f t="shared" si="1"/>
        <v>88.460099999999983</v>
      </c>
      <c r="H29" s="63">
        <f t="shared" si="2"/>
        <v>265.38029999999992</v>
      </c>
    </row>
    <row r="30" spans="1:13" s="62" customFormat="1" ht="36">
      <c r="A30" s="56" t="str">
        <f>IF((LEN('Copy paste to Here'!G34))&gt;5,((CONCATENATE('Copy paste to Here'!G34," &amp; ",'Copy paste to Here'!D34,"  &amp;  ",'Copy paste to Here'!E34))),"Empty Cell")</f>
        <v>High polished surgical steel hinged ball closure ring, 16g (1.2mm) with 3mm ball with bezel set crystal &amp; Length: 10mm  &amp;  Crystal Color: AB</v>
      </c>
      <c r="B30" s="57" t="str">
        <f>'Copy paste to Here'!C34</f>
        <v>HBCRC16</v>
      </c>
      <c r="C30" s="57" t="s">
        <v>720</v>
      </c>
      <c r="D30" s="58">
        <f>Invoice!B34</f>
        <v>3</v>
      </c>
      <c r="E30" s="59">
        <f>'Shipping Invoice'!J35*$N$1</f>
        <v>2.0099999999999998</v>
      </c>
      <c r="F30" s="59">
        <f t="shared" si="0"/>
        <v>6.0299999999999994</v>
      </c>
      <c r="G30" s="60">
        <f t="shared" si="1"/>
        <v>88.460099999999983</v>
      </c>
      <c r="H30" s="63">
        <f t="shared" si="2"/>
        <v>265.38029999999992</v>
      </c>
    </row>
    <row r="31" spans="1:13" s="62" customFormat="1" ht="36">
      <c r="A31" s="56" t="str">
        <f>IF((LEN('Copy paste to Here'!G35))&gt;5,((CONCATENATE('Copy paste to Here'!G35," &amp; ",'Copy paste to Here'!D35,"  &amp;  ",'Copy paste to Here'!E35))),"Empty Cell")</f>
        <v>High polished surgical steel hinged ball closure ring, 16g (1.2mm) with 3mm ball with bezel set crystal &amp; Length: 10mm  &amp;  Crystal Color: Sapphire</v>
      </c>
      <c r="B31" s="57" t="str">
        <f>'Copy paste to Here'!C35</f>
        <v>HBCRC16</v>
      </c>
      <c r="C31" s="57" t="s">
        <v>720</v>
      </c>
      <c r="D31" s="58">
        <f>Invoice!B35</f>
        <v>3</v>
      </c>
      <c r="E31" s="59">
        <f>'Shipping Invoice'!J36*$N$1</f>
        <v>2.0099999999999998</v>
      </c>
      <c r="F31" s="59">
        <f t="shared" si="0"/>
        <v>6.0299999999999994</v>
      </c>
      <c r="G31" s="60">
        <f t="shared" si="1"/>
        <v>88.460099999999983</v>
      </c>
      <c r="H31" s="63">
        <f t="shared" si="2"/>
        <v>265.38029999999992</v>
      </c>
    </row>
    <row r="32" spans="1:13" s="62" customFormat="1" ht="36">
      <c r="A32" s="56" t="str">
        <f>IF((LEN('Copy paste to Here'!G36))&gt;5,((CONCATENATE('Copy paste to Here'!G36," &amp; ",'Copy paste to Here'!D36,"  &amp;  ",'Copy paste to Here'!E36))),"Empty Cell")</f>
        <v>High polished surgical steel hinged ball closure ring, 16g (1.2mm) with 3mm ball with bezel set crystal &amp; Length: 10mm  &amp;  Crystal Color: Blue Zircon</v>
      </c>
      <c r="B32" s="57" t="str">
        <f>'Copy paste to Here'!C36</f>
        <v>HBCRC16</v>
      </c>
      <c r="C32" s="57" t="s">
        <v>720</v>
      </c>
      <c r="D32" s="58">
        <f>Invoice!B36</f>
        <v>3</v>
      </c>
      <c r="E32" s="59">
        <f>'Shipping Invoice'!J37*$N$1</f>
        <v>2.0099999999999998</v>
      </c>
      <c r="F32" s="59">
        <f t="shared" si="0"/>
        <v>6.0299999999999994</v>
      </c>
      <c r="G32" s="60">
        <f t="shared" si="1"/>
        <v>88.460099999999983</v>
      </c>
      <c r="H32" s="63">
        <f t="shared" si="2"/>
        <v>265.38029999999992</v>
      </c>
    </row>
    <row r="33" spans="1:8" s="62" customFormat="1" ht="36">
      <c r="A33" s="56" t="str">
        <f>IF((LEN('Copy paste to Here'!G37))&gt;5,((CONCATENATE('Copy paste to Here'!G37," &amp; ",'Copy paste to Here'!D37,"  &amp;  ",'Copy paste to Here'!E37))),"Empty Cell")</f>
        <v>High polished titanium G23 barbell, 1.6mm (14g) with two 5mm ferido glued multi crystal balls with two color design and resin cover &amp; Length: 8mm  &amp;  Color: # 1 in picture</v>
      </c>
      <c r="B33" s="57" t="str">
        <f>'Copy paste to Here'!C37</f>
        <v>UNPFR5E</v>
      </c>
      <c r="C33" s="57" t="s">
        <v>722</v>
      </c>
      <c r="D33" s="58">
        <f>Invoice!B37</f>
        <v>3</v>
      </c>
      <c r="E33" s="59">
        <f>'Shipping Invoice'!J38*$N$1</f>
        <v>3.56</v>
      </c>
      <c r="F33" s="59">
        <f t="shared" si="0"/>
        <v>10.68</v>
      </c>
      <c r="G33" s="60">
        <f t="shared" si="1"/>
        <v>156.6756</v>
      </c>
      <c r="H33" s="63">
        <f t="shared" si="2"/>
        <v>470.02679999999998</v>
      </c>
    </row>
    <row r="34" spans="1:8" s="62" customFormat="1" ht="36">
      <c r="A34" s="56" t="str">
        <f>IF((LEN('Copy paste to Here'!G38))&gt;5,((CONCATENATE('Copy paste to Here'!G38," &amp; ",'Copy paste to Here'!D38,"  &amp;  ",'Copy paste to Here'!E38))),"Empty Cell")</f>
        <v>High polished titanium G23 barbell, 1.6mm (14g) with two 5mm ferido glued multi crystal balls with two color design and resin cover &amp; Length: 8mm  &amp;  Color: # 3 in picture</v>
      </c>
      <c r="B34" s="57" t="str">
        <f>'Copy paste to Here'!C38</f>
        <v>UNPFR5E</v>
      </c>
      <c r="C34" s="57" t="s">
        <v>722</v>
      </c>
      <c r="D34" s="58">
        <f>Invoice!B38</f>
        <v>3</v>
      </c>
      <c r="E34" s="59">
        <f>'Shipping Invoice'!J39*$N$1</f>
        <v>3.56</v>
      </c>
      <c r="F34" s="59">
        <f t="shared" si="0"/>
        <v>10.68</v>
      </c>
      <c r="G34" s="60">
        <f t="shared" si="1"/>
        <v>156.6756</v>
      </c>
      <c r="H34" s="63">
        <f t="shared" si="2"/>
        <v>470.02679999999998</v>
      </c>
    </row>
    <row r="35" spans="1:8" s="62" customFormat="1" ht="36">
      <c r="A35" s="56" t="str">
        <f>IF((LEN('Copy paste to Here'!G39))&gt;5,((CONCATENATE('Copy paste to Here'!G39," &amp; ",'Copy paste to Here'!D39,"  &amp;  ",'Copy paste to Here'!E39))),"Empty Cell")</f>
        <v>High polished titanium G23 barbell, 1.6mm (14g) with two 5mm ferido glued multi crystal balls with two color design and resin cover &amp; Length: 8mm  &amp;  Color: # 5 in picture</v>
      </c>
      <c r="B35" s="57" t="str">
        <f>'Copy paste to Here'!C39</f>
        <v>UNPFR5E</v>
      </c>
      <c r="C35" s="57" t="s">
        <v>722</v>
      </c>
      <c r="D35" s="58">
        <f>Invoice!B39</f>
        <v>3</v>
      </c>
      <c r="E35" s="59">
        <f>'Shipping Invoice'!J40*$N$1</f>
        <v>3.56</v>
      </c>
      <c r="F35" s="59">
        <f t="shared" si="0"/>
        <v>10.68</v>
      </c>
      <c r="G35" s="60">
        <f t="shared" si="1"/>
        <v>156.6756</v>
      </c>
      <c r="H35" s="63">
        <f t="shared" si="2"/>
        <v>470.02679999999998</v>
      </c>
    </row>
    <row r="36" spans="1:8" s="62" customFormat="1" ht="36">
      <c r="A36" s="56" t="str">
        <f>IF((LEN('Copy paste to Here'!G40))&gt;5,((CONCATENATE('Copy paste to Here'!G40," &amp; ",'Copy paste to Here'!D40,"  &amp;  ",'Copy paste to Here'!E40))),"Empty Cell")</f>
        <v>High polished titanium G23 barbell, 1.6mm (14g) with two 5mm ferido glued multi crystal balls with two color design and resin cover &amp; Length: 12mm  &amp;  Color: # 1 in picture</v>
      </c>
      <c r="B36" s="57" t="str">
        <f>'Copy paste to Here'!C40</f>
        <v>UNPFR5E</v>
      </c>
      <c r="C36" s="57" t="s">
        <v>722</v>
      </c>
      <c r="D36" s="58">
        <f>Invoice!B40</f>
        <v>4</v>
      </c>
      <c r="E36" s="59">
        <f>'Shipping Invoice'!J41*$N$1</f>
        <v>3.56</v>
      </c>
      <c r="F36" s="59">
        <f t="shared" si="0"/>
        <v>14.24</v>
      </c>
      <c r="G36" s="60">
        <f t="shared" si="1"/>
        <v>156.6756</v>
      </c>
      <c r="H36" s="63">
        <f t="shared" si="2"/>
        <v>626.70240000000001</v>
      </c>
    </row>
    <row r="37" spans="1:8" s="62" customFormat="1" ht="36">
      <c r="A37" s="56" t="str">
        <f>IF((LEN('Copy paste to Here'!G41))&gt;5,((CONCATENATE('Copy paste to Here'!G41," &amp; ",'Copy paste to Here'!D41,"  &amp;  ",'Copy paste to Here'!E41))),"Empty Cell")</f>
        <v>High polished titanium G23 barbell, 1.6mm (14g) with two 5mm ferido glued multi crystal balls with two color design and resin cover &amp; Length: 12mm  &amp;  Color: # 2 in picture</v>
      </c>
      <c r="B37" s="57" t="str">
        <f>'Copy paste to Here'!C41</f>
        <v>UNPFR5E</v>
      </c>
      <c r="C37" s="57" t="s">
        <v>722</v>
      </c>
      <c r="D37" s="58">
        <f>Invoice!B41</f>
        <v>4</v>
      </c>
      <c r="E37" s="59">
        <f>'Shipping Invoice'!J42*$N$1</f>
        <v>3.56</v>
      </c>
      <c r="F37" s="59">
        <f t="shared" si="0"/>
        <v>14.24</v>
      </c>
      <c r="G37" s="60">
        <f t="shared" si="1"/>
        <v>156.6756</v>
      </c>
      <c r="H37" s="63">
        <f t="shared" si="2"/>
        <v>626.70240000000001</v>
      </c>
    </row>
    <row r="38" spans="1:8" s="62" customFormat="1" ht="36">
      <c r="A38" s="56" t="str">
        <f>IF((LEN('Copy paste to Here'!G42))&gt;5,((CONCATENATE('Copy paste to Here'!G42," &amp; ",'Copy paste to Here'!D42,"  &amp;  ",'Copy paste to Here'!E42))),"Empty Cell")</f>
        <v>High polished titanium G23 barbell, 1.6mm (14g) with two 5mm ferido glued multi crystal balls with two color design and resin cover &amp; Length: 12mm  &amp;  Color: # 3 in picture</v>
      </c>
      <c r="B38" s="57" t="str">
        <f>'Copy paste to Here'!C42</f>
        <v>UNPFR5E</v>
      </c>
      <c r="C38" s="57" t="s">
        <v>722</v>
      </c>
      <c r="D38" s="58">
        <f>Invoice!B42</f>
        <v>4</v>
      </c>
      <c r="E38" s="59">
        <f>'Shipping Invoice'!J43*$N$1</f>
        <v>3.56</v>
      </c>
      <c r="F38" s="59">
        <f t="shared" si="0"/>
        <v>14.24</v>
      </c>
      <c r="G38" s="60">
        <f t="shared" si="1"/>
        <v>156.6756</v>
      </c>
      <c r="H38" s="63">
        <f t="shared" si="2"/>
        <v>626.70240000000001</v>
      </c>
    </row>
    <row r="39" spans="1:8" s="62" customFormat="1" ht="36">
      <c r="A39" s="56" t="str">
        <f>IF((LEN('Copy paste to Here'!G43))&gt;5,((CONCATENATE('Copy paste to Here'!G43," &amp; ",'Copy paste to Here'!D43,"  &amp;  ",'Copy paste to Here'!E43))),"Empty Cell")</f>
        <v>High polished titanium G23 barbell, 1.6mm (14g) with two 5mm ferido glued multi crystal balls with two color design and resin cover &amp; Length: 12mm  &amp;  Color: # 4 in picture</v>
      </c>
      <c r="B39" s="57" t="str">
        <f>'Copy paste to Here'!C43</f>
        <v>UNPFR5E</v>
      </c>
      <c r="C39" s="57" t="s">
        <v>722</v>
      </c>
      <c r="D39" s="58">
        <f>Invoice!B43</f>
        <v>4</v>
      </c>
      <c r="E39" s="59">
        <f>'Shipping Invoice'!J44*$N$1</f>
        <v>3.56</v>
      </c>
      <c r="F39" s="59">
        <f t="shared" si="0"/>
        <v>14.24</v>
      </c>
      <c r="G39" s="60">
        <f t="shared" si="1"/>
        <v>156.6756</v>
      </c>
      <c r="H39" s="63">
        <f t="shared" si="2"/>
        <v>626.70240000000001</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225.74000000000007</v>
      </c>
      <c r="G1000" s="60"/>
      <c r="H1000" s="61">
        <f t="shared" ref="H1000:H1007" si="49">F1000*$E$14</f>
        <v>9934.8174000000017</v>
      </c>
    </row>
    <row r="1001" spans="1:8" s="62" customFormat="1">
      <c r="A1001" s="56" t="s">
        <v>733</v>
      </c>
      <c r="B1001" s="75"/>
      <c r="C1001" s="75"/>
      <c r="D1001" s="76"/>
      <c r="E1001" s="67"/>
      <c r="F1001" s="59">
        <f>Invoice!J45</f>
        <v>16.809999999999999</v>
      </c>
      <c r="G1001" s="60"/>
      <c r="H1001" s="61">
        <f t="shared" si="49"/>
        <v>739.80809999999985</v>
      </c>
    </row>
    <row r="1002" spans="1:8" s="62" customFormat="1" outlineLevel="1">
      <c r="A1002" s="56"/>
      <c r="B1002" s="75"/>
      <c r="C1002" s="75"/>
      <c r="D1002" s="76"/>
      <c r="E1002" s="67"/>
      <c r="F1002" s="59">
        <f>Invoice!J46</f>
        <v>0</v>
      </c>
      <c r="G1002" s="60"/>
      <c r="H1002" s="61">
        <f t="shared" si="49"/>
        <v>0</v>
      </c>
    </row>
    <row r="1003" spans="1:8" s="62" customFormat="1">
      <c r="A1003" s="56" t="str">
        <f>'[2]Copy paste to Here'!T4</f>
        <v>Total:</v>
      </c>
      <c r="B1003" s="75"/>
      <c r="C1003" s="75"/>
      <c r="D1003" s="76"/>
      <c r="E1003" s="67"/>
      <c r="F1003" s="59">
        <f>SUM(F1000:F1002)</f>
        <v>242.55000000000007</v>
      </c>
      <c r="G1003" s="60"/>
      <c r="H1003" s="61">
        <f t="shared" si="49"/>
        <v>10674.625500000002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9934.8173999999963</v>
      </c>
    </row>
    <row r="1010" spans="1:8" s="21" customFormat="1">
      <c r="A1010" s="22"/>
      <c r="E1010" s="21" t="s">
        <v>177</v>
      </c>
      <c r="H1010" s="84">
        <f>(SUMIF($A$1000:$A$1008,"Total:",$H$1000:$H$1008))</f>
        <v>10674.625500000002</v>
      </c>
    </row>
    <row r="1011" spans="1:8" s="21" customFormat="1">
      <c r="E1011" s="21" t="s">
        <v>178</v>
      </c>
      <c r="H1011" s="85">
        <f>H1013-H1012</f>
        <v>9976.2899999999991</v>
      </c>
    </row>
    <row r="1012" spans="1:8" s="21" customFormat="1">
      <c r="E1012" s="21" t="s">
        <v>179</v>
      </c>
      <c r="H1012" s="85">
        <f>ROUND((H1013*7)/107,2)</f>
        <v>698.34</v>
      </c>
    </row>
    <row r="1013" spans="1:8" s="21" customFormat="1">
      <c r="E1013" s="22" t="s">
        <v>180</v>
      </c>
      <c r="H1013" s="86">
        <f>ROUND((SUMIF($A$1000:$A$1008,"Total:",$H$1000:$H$1008)),2)</f>
        <v>10674.63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2"/>
  <sheetViews>
    <sheetView workbookViewId="0">
      <selection activeCell="A5" sqref="A5"/>
    </sheetView>
  </sheetViews>
  <sheetFormatPr defaultRowHeight="15"/>
  <sheetData>
    <row r="1" spans="1:1">
      <c r="A1" s="2" t="s">
        <v>715</v>
      </c>
    </row>
    <row r="2" spans="1:1">
      <c r="A2" s="2" t="s">
        <v>716</v>
      </c>
    </row>
    <row r="3" spans="1:1">
      <c r="A3" s="2" t="s">
        <v>718</v>
      </c>
    </row>
    <row r="4" spans="1:1">
      <c r="A4" s="2" t="s">
        <v>718</v>
      </c>
    </row>
    <row r="5" spans="1:1">
      <c r="A5" s="2" t="s">
        <v>718</v>
      </c>
    </row>
    <row r="6" spans="1:1">
      <c r="A6" s="2" t="s">
        <v>718</v>
      </c>
    </row>
    <row r="7" spans="1:1">
      <c r="A7" s="2" t="s">
        <v>718</v>
      </c>
    </row>
    <row r="8" spans="1:1">
      <c r="A8" s="2" t="s">
        <v>718</v>
      </c>
    </row>
    <row r="9" spans="1:1">
      <c r="A9" s="2" t="s">
        <v>720</v>
      </c>
    </row>
    <row r="10" spans="1:1">
      <c r="A10" s="2" t="s">
        <v>720</v>
      </c>
    </row>
    <row r="11" spans="1:1">
      <c r="A11" s="2" t="s">
        <v>720</v>
      </c>
    </row>
    <row r="12" spans="1:1">
      <c r="A12" s="2" t="s">
        <v>720</v>
      </c>
    </row>
    <row r="13" spans="1:1">
      <c r="A13" s="2" t="s">
        <v>720</v>
      </c>
    </row>
    <row r="14" spans="1:1">
      <c r="A14" s="2" t="s">
        <v>720</v>
      </c>
    </row>
    <row r="15" spans="1:1">
      <c r="A15" s="2" t="s">
        <v>720</v>
      </c>
    </row>
    <row r="16" spans="1:1">
      <c r="A16" s="2" t="s">
        <v>722</v>
      </c>
    </row>
    <row r="17" spans="1:1">
      <c r="A17" s="2" t="s">
        <v>722</v>
      </c>
    </row>
    <row r="18" spans="1:1">
      <c r="A18" s="2" t="s">
        <v>722</v>
      </c>
    </row>
    <row r="19" spans="1:1">
      <c r="A19" s="2" t="s">
        <v>722</v>
      </c>
    </row>
    <row r="20" spans="1:1">
      <c r="A20" s="2" t="s">
        <v>722</v>
      </c>
    </row>
    <row r="21" spans="1:1">
      <c r="A21" s="2" t="s">
        <v>722</v>
      </c>
    </row>
    <row r="22" spans="1:1">
      <c r="A22" s="2" t="s">
        <v>722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2023-09-17T06:03:51Z</cp:lastPrinted>
  <dcterms:created xsi:type="dcterms:W3CDTF">2009-06-02T18:56:54Z</dcterms:created>
  <dcterms:modified xsi:type="dcterms:W3CDTF">2023-09-20T05:26:48Z</dcterms:modified>
</cp:coreProperties>
</file>